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REDEBAN/"/>
    </mc:Choice>
  </mc:AlternateContent>
  <xr:revisionPtr revIDLastSave="5" documentId="8_{91D75625-667F-4A0E-A226-A5DDDB74D4B1}" xr6:coauthVersionLast="47" xr6:coauthVersionMax="47" xr10:uidLastSave="{AF9C2D79-1FAE-463E-ABF0-47CAE5AADABA}"/>
  <bookViews>
    <workbookView xWindow="28680" yWindow="-120" windowWidth="29040" windowHeight="15720" tabRatio="1000" xr2:uid="{00000000-000D-0000-FFFF-FFFF00000000}"/>
  </bookViews>
  <sheets>
    <sheet name="Hoja1" sheetId="14" r:id="rId1"/>
    <sheet name="BASE LIQUIDACION REDEBAN 2025" sheetId="1" r:id="rId2"/>
    <sheet name="RESUMEN LIQUIDACION" sheetId="2" r:id="rId3"/>
    <sheet name="APERTURAS_BANCOLOMBIA" sheetId="3" r:id="rId4"/>
    <sheet name="INCIDENTES_BANCOLOMBIA" sheetId="5" r:id="rId5"/>
    <sheet name="OC_BANCOLOMBIA" sheetId="6" r:id="rId6"/>
    <sheet name="PAPELERIA" sheetId="7" r:id="rId7"/>
    <sheet name="APERTURAS_AVAL" sheetId="8" r:id="rId8"/>
    <sheet name="INCIDENTES_AVAL" sheetId="9" r:id="rId9"/>
    <sheet name="OC_AVAL" sheetId="10" r:id="rId10"/>
    <sheet name="APERTURAS_BBVA" sheetId="4" r:id="rId11"/>
    <sheet name="OC_BBVA" sheetId="12" r:id="rId12"/>
    <sheet name="INCIDENTES_BBVA" sheetId="13" r:id="rId13"/>
  </sheets>
  <definedNames>
    <definedName name="_xlnm._FilterDatabase" localSheetId="7" hidden="1">APERTURAS_AVAL!$A$1:$AB$155</definedName>
    <definedName name="_xlnm._FilterDatabase" localSheetId="3" hidden="1">APERTURAS_BANCOLOMBIA!$A$1:$AC$88</definedName>
    <definedName name="_xlnm._FilterDatabase" localSheetId="10" hidden="1">APERTURAS_BBVA!$A$1:$AC$17</definedName>
    <definedName name="_xlnm._FilterDatabase" localSheetId="8" hidden="1">INCIDENTES_AVAL!$A$1:$AD$310</definedName>
    <definedName name="_xlnm._FilterDatabase" localSheetId="4" hidden="1">INCIDENTES_BANCOLOMBIA!$A$1:$AF$787</definedName>
    <definedName name="_xlnm._FilterDatabase" localSheetId="9" hidden="1">OC_AVAL!$A$1:$AF$118</definedName>
    <definedName name="_xlnm._FilterDatabase" localSheetId="5" hidden="1">OC_BANCOLOMBIA!$A$1:$AF$259</definedName>
    <definedName name="_xlnm._FilterDatabase" localSheetId="6" hidden="1">PAPELERIA!$A$1:$AE$1152</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pivotCaches>
    <pivotCache cacheId="393" r:id="rId14"/>
    <pivotCache cacheId="398" r:id="rId15"/>
    <pivotCache cacheId="403" r:id="rId16"/>
    <pivotCache cacheId="408" r:id="rId17"/>
    <pivotCache cacheId="413" r:id="rId18"/>
    <pivotCache cacheId="418" r:id="rId19"/>
    <pivotCache cacheId="423" r:id="rId20"/>
    <pivotCache cacheId="427" r:id="rId21"/>
    <pivotCache cacheId="432" r:id="rId22"/>
  </pivotCaches>
</workbook>
</file>

<file path=xl/calcChain.xml><?xml version="1.0" encoding="utf-8"?>
<calcChain xmlns="http://schemas.openxmlformats.org/spreadsheetml/2006/main">
  <c r="D99" i="14" l="1"/>
  <c r="C99" i="14"/>
  <c r="D96" i="14"/>
  <c r="C96" i="14"/>
  <c r="D94" i="14"/>
  <c r="C94" i="14"/>
  <c r="D91" i="14"/>
  <c r="C91" i="14"/>
  <c r="D88" i="14"/>
  <c r="C88" i="14"/>
  <c r="D85" i="14"/>
  <c r="C85" i="14"/>
  <c r="D142" i="14"/>
  <c r="C142" i="14"/>
  <c r="D140" i="14"/>
  <c r="C140" i="14"/>
  <c r="D138" i="14"/>
  <c r="C138" i="14"/>
  <c r="D134" i="14"/>
  <c r="C134" i="14"/>
  <c r="D132" i="14"/>
  <c r="C132" i="14"/>
  <c r="D130" i="14"/>
  <c r="C130" i="14"/>
  <c r="D128" i="14"/>
  <c r="C128" i="14"/>
  <c r="D121" i="14"/>
  <c r="C121" i="14"/>
  <c r="D119" i="14"/>
  <c r="C119" i="14"/>
  <c r="D113" i="14"/>
  <c r="C113" i="14"/>
  <c r="D111" i="14"/>
  <c r="C111" i="14"/>
  <c r="D108" i="14"/>
  <c r="C108" i="14"/>
  <c r="D106" i="14"/>
  <c r="C106" i="14"/>
  <c r="D83" i="14"/>
  <c r="C83" i="14"/>
  <c r="D40" i="14"/>
  <c r="C40" i="14"/>
  <c r="D20" i="14"/>
  <c r="C20" i="14"/>
  <c r="D18" i="14"/>
  <c r="C18" i="14"/>
  <c r="D16" i="14"/>
  <c r="C16" i="14"/>
  <c r="D14" i="14"/>
  <c r="C14" i="14"/>
  <c r="D12" i="14"/>
  <c r="C12" i="14"/>
  <c r="D151" i="14"/>
  <c r="C151" i="14"/>
  <c r="D117" i="14"/>
  <c r="C117" i="14"/>
  <c r="D77" i="14"/>
  <c r="C77" i="14"/>
  <c r="D76" i="14"/>
  <c r="C76" i="14"/>
  <c r="D74" i="14"/>
  <c r="C74" i="14"/>
  <c r="D72" i="14"/>
  <c r="C72" i="14"/>
  <c r="D70" i="14"/>
  <c r="C70" i="14"/>
  <c r="D68" i="14"/>
  <c r="C68" i="14"/>
  <c r="D66" i="14"/>
  <c r="C66" i="14"/>
  <c r="D58" i="14"/>
  <c r="C58" i="14"/>
  <c r="D57" i="14"/>
  <c r="C57" i="14"/>
  <c r="D55" i="14"/>
  <c r="C55" i="14"/>
  <c r="D53" i="14"/>
  <c r="C53" i="14"/>
  <c r="D51" i="14"/>
  <c r="C51" i="14"/>
  <c r="D49" i="14"/>
  <c r="C49" i="14"/>
  <c r="D47" i="14"/>
  <c r="C47" i="14"/>
  <c r="D38" i="14"/>
  <c r="C38" i="14"/>
  <c r="D37" i="14"/>
  <c r="C37" i="14"/>
  <c r="D35" i="14"/>
  <c r="C35" i="14"/>
  <c r="D33" i="14"/>
  <c r="C33" i="14"/>
  <c r="D31" i="14"/>
  <c r="C31" i="14"/>
  <c r="D29" i="14"/>
  <c r="C29" i="14"/>
  <c r="D27" i="14"/>
  <c r="C27" i="14"/>
  <c r="D11" i="14"/>
  <c r="C11" i="14"/>
  <c r="D9" i="14"/>
  <c r="C9" i="14"/>
  <c r="D7" i="14"/>
  <c r="C7" i="14"/>
  <c r="D5" i="14"/>
  <c r="C5" i="14"/>
  <c r="C16" i="2" l="1"/>
  <c r="C15" i="2"/>
  <c r="C14" i="2"/>
  <c r="C13" i="2"/>
  <c r="C12" i="2"/>
  <c r="C11" i="2"/>
  <c r="C10" i="2"/>
  <c r="C9" i="2"/>
  <c r="C8" i="2"/>
  <c r="C7" i="2"/>
  <c r="B14" i="2"/>
  <c r="B13" i="2"/>
  <c r="B12" i="2"/>
  <c r="B11" i="2"/>
  <c r="B10" i="2"/>
  <c r="B9" i="2"/>
  <c r="B8" i="2"/>
  <c r="B7" i="2"/>
  <c r="A4" i="2"/>
  <c r="B19" i="1"/>
  <c r="B18" i="1"/>
  <c r="E17" i="1"/>
  <c r="D17" i="1"/>
  <c r="B17" i="1"/>
  <c r="D13" i="1"/>
  <c r="C13" i="1"/>
  <c r="B13" i="1"/>
  <c r="I12" i="1"/>
  <c r="D12" i="1"/>
  <c r="C12" i="1"/>
  <c r="B12" i="1"/>
  <c r="I11" i="1"/>
  <c r="D11" i="1"/>
  <c r="C11" i="1"/>
  <c r="B11" i="1"/>
  <c r="D10" i="1"/>
  <c r="C10" i="1"/>
  <c r="B10" i="1"/>
  <c r="L6" i="1"/>
  <c r="K6" i="1"/>
  <c r="J6" i="1"/>
  <c r="I6" i="1"/>
  <c r="H6" i="1"/>
  <c r="B6" i="1"/>
  <c r="L5" i="1"/>
  <c r="K5" i="1"/>
  <c r="J5" i="1"/>
  <c r="I5" i="1"/>
  <c r="H5" i="1"/>
  <c r="D5" i="1"/>
  <c r="C5" i="1"/>
  <c r="B5" i="1"/>
  <c r="L4" i="1"/>
  <c r="K4" i="1"/>
  <c r="J4" i="1"/>
  <c r="I4" i="1"/>
  <c r="H4" i="1"/>
  <c r="D4" i="1"/>
  <c r="C4" i="1"/>
  <c r="B4" i="1"/>
  <c r="L3" i="1"/>
  <c r="K3" i="1"/>
  <c r="J3" i="1"/>
  <c r="I3" i="1"/>
  <c r="H3" i="1"/>
  <c r="D3" i="1"/>
  <c r="C3" i="1"/>
  <c r="B3" i="1"/>
  <c r="D2" i="1"/>
  <c r="C2" i="1"/>
  <c r="B2" i="1"/>
  <c r="C17" i="2" l="1"/>
  <c r="C18" i="2" s="1"/>
  <c r="C19" i="2" s="1"/>
</calcChain>
</file>

<file path=xl/sharedStrings.xml><?xml version="1.0" encoding="utf-8"?>
<sst xmlns="http://schemas.openxmlformats.org/spreadsheetml/2006/main" count="68241" uniqueCount="16389">
  <si>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</si>
  <si>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</si>
  <si>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</si>
  <si>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</si>
  <si>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</si>
  <si>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</si>
  <si>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</si>
  <si>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</si>
  <si>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</si>
  <si>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</si>
  <si>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</si>
  <si>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</si>
  <si>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</si>
  <si>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</si>
  <si>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</si>
  <si>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</si>
  <si>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</si>
  <si>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</si>
  <si>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</si>
  <si>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</si>
  <si>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</si>
  <si>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</si>
  <si>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</si>
  <si>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</si>
  <si>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</si>
  <si>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</si>
  <si>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</si>
  <si>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</si>
  <si>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</si>
  <si>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</si>
  <si>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</si>
  <si>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</si>
  <si>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</si>
  <si>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</si>
  <si>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</si>
  <si>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</si>
  <si>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</si>
  <si>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</si>
  <si>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</si>
  <si>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Fecha</t>
  </si>
  <si>
    <t>FACTURACIÓN ACTIVIDADES REDEBAN CB BANCOLOMBIA Y AVAL</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</si>
  <si>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</si>
  <si>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</si>
  <si>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</si>
  <si>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</si>
  <si>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</si>
  <si>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</si>
  <si>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</si>
  <si>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</si>
  <si>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</si>
  <si>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</si>
  <si>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</si>
  <si>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</si>
  <si>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</si>
  <si>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</si>
  <si>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</si>
  <si>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</si>
  <si>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</si>
  <si>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</si>
  <si>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</si>
  <si>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</si>
  <si>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</si>
  <si>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</si>
  <si>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</si>
  <si>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</si>
  <si>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</si>
  <si>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</si>
  <si>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</si>
  <si>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</si>
  <si>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</si>
  <si>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</si>
  <si>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</si>
  <si>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</si>
  <si>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</si>
  <si>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</si>
  <si>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</si>
  <si>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</si>
  <si>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</si>
  <si>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</si>
  <si>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</si>
  <si>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DIAS DE VISITA</t>
  </si>
  <si>
    <t>DIA ADICIONAL</t>
  </si>
  <si>
    <t>VALOR DIAS ACTIVIDAD FACTURABLES</t>
  </si>
  <si>
    <t>VALOR DIAS ACOMPAÑAMIENTO FACTURABLES</t>
  </si>
  <si>
    <t>VALOR TOTAL</t>
  </si>
  <si>
    <t>CUCUTA</t>
  </si>
  <si>
    <t>SANTANDERES</t>
  </si>
  <si>
    <t>0004-0008</t>
  </si>
  <si>
    <t>54810</t>
  </si>
  <si>
    <t>TA-25-1330512</t>
  </si>
  <si>
    <t>3007050974</t>
  </si>
  <si>
    <t>APERTURA</t>
  </si>
  <si>
    <t>DATAFONO ADICIONAL - ALIANZA</t>
  </si>
  <si>
    <t>NORTE DE SANTANDER</t>
  </si>
  <si>
    <t>TIBU</t>
  </si>
  <si>
    <t>PTM  TIBU  VARIEDADES DUQUE ER</t>
  </si>
  <si>
    <t>REDEBAN</t>
  </si>
  <si>
    <t>FO-25-1884057</t>
  </si>
  <si>
    <t>AGREGADOR</t>
  </si>
  <si>
    <t>COMCARD - PTM</t>
  </si>
  <si>
    <t>EJECUTADO</t>
  </si>
  <si>
    <t>26/11/2025 26-11 PROGRAMACION REALIZADA POR LA ALIANZA| INSTALACIÓN PROGRAMADA PARA EL 2025-12-04 | 04/12/2025 SE CONTACTA TELEFÓNICAMENTE AL COMERCIO, SE LE INFORMA AL SEÑOR JAVIER DUQUE QUE POR CUESTIONES DE ORDEN PÚBLICO NO ES POSIBLE DESPLAZARSE A LA ZONA PARA REALIZAR LA INSTALACIÓN Y POR LO TANTO SE REQUIERE QUE SE ACERCA A LA BODEGA EN LA CIUDAD DE CÚCUTA. EL SEÑOR JAVIER DUQUE INFORMA QUE EL DÍA DE MAÑANA 05/12 INDICARÁ VÍA WHATSAPP LA FECHA Y LOS DATOS DE LA PERSONA QUE SERÁ LA ENCARGADA DE RECIBIR LA INSTALACIÓN.
3214439731 | 10/12/2025 SE INTENTA CONTACTAR TELEFÓNICAMENTE AL CLIENTE PARA CONFIRMAR DATOS DE LA PERSONA QUE VA A RECIBIR EL EQUIPO EN BODEGA CÚCUTA PERO LA LÍNEA SE ENCUENTRA SIN SEÑAL, SE INTENTA CONTACTAR VÍA WHATSAPP PERO NO LE LLEGAN LOS MENSAJES AL CLIENTE.
3214439731 | 18/12/2025 POR MOTIVO DE ORDEN PÚBLICO, SE REALIZA ENTREGA DE DATAFONO ADICIONAL EN BODEGA CÚCUTA, SE INSTALA ÚLTIMA VERSIÓN, SE CREAN USUARIOS OK SE REALIZAN PRUEBAS Y CIERRES OK</t>
  </si>
  <si>
    <t>VISITA TECNICA</t>
  </si>
  <si>
    <t>OB004864</t>
  </si>
  <si>
    <t>TIPO V</t>
  </si>
  <si>
    <t>TERRESTRE</t>
  </si>
  <si>
    <t>PACHECO BUITRAGO JAVIER ALONSO</t>
  </si>
  <si>
    <t>0</t>
  </si>
  <si>
    <t>PASTO</t>
  </si>
  <si>
    <t>SUROCCIDENTE Y EJE CAFETERO</t>
  </si>
  <si>
    <t>0004-0003</t>
  </si>
  <si>
    <t>86865</t>
  </si>
  <si>
    <t>TA-25-1330515</t>
  </si>
  <si>
    <t>3007082070</t>
  </si>
  <si>
    <t>CB CRECIMIENTO ALIANZA - OTRAS LISTAS</t>
  </si>
  <si>
    <t>PUTUMAYO</t>
  </si>
  <si>
    <t>VALLE DEL GUAMUEZ</t>
  </si>
  <si>
    <t>DISTRICOL ESTILO REAL</t>
  </si>
  <si>
    <t>FO-25-1884068</t>
  </si>
  <si>
    <t>DISTRICOL</t>
  </si>
  <si>
    <t>26/11/2025 26-11 PROGRAMACION REALIZADA POR LA ALIANZA| INSTALACIÓN PROGRAMADA PARA EL 2025-11-28 | 30/11/2025 SE REALIZARA DESPLAZAMIENTO EL DIA 1 DE DICIEMBRE YA QUE POR CIERRE DE VIA HACIA PUTUMAYO NO SE HA PODIDO REALIZAR | 22/12/2025 SE LLEGA A SITIO A REALIZAR INSTALACIÓN DE CORRESPONSAL BANCARIO SE CONFIGURA EQUIPO SE INICIALIZA SE REALIZA PRUEBAS DE FUNCIONAMIENTO FALLIDAS EQUIPO EN RECHAZO GENERAL SE REALIZA CAMBIO DE EQUIPO FALLA PERSISTE SE ESCALA A RBM MAIRA ALEJANDRO AUTORIZA CERRAR ORDEN POR POSIBLE BLOQUEO POR PARTE DE LA ENTIDAD SE LE INFORMA A CLIENTE QUE SE ESTÁ ALA ESPERA RESPUESTA PARA QUE PUEDA EMPEZAR A OPERAR  INSTALACION DE  PUBLICIDAD OK CAPACITACIÓN OK</t>
  </si>
  <si>
    <t>OB004867</t>
  </si>
  <si>
    <t>BRAVO MADROÑERO OSCAR ESTEBAN</t>
  </si>
  <si>
    <t>VALLEDUPAR</t>
  </si>
  <si>
    <t>COSTA</t>
  </si>
  <si>
    <t>0004-0001</t>
  </si>
  <si>
    <t>44279</t>
  </si>
  <si>
    <t>TA-25-1341465</t>
  </si>
  <si>
    <t>3007028414</t>
  </si>
  <si>
    <t>LA GUAJIRA</t>
  </si>
  <si>
    <t>FONSECA</t>
  </si>
  <si>
    <t>DISTRICOL SEGUROS M M</t>
  </si>
  <si>
    <t>FO-25-1911533</t>
  </si>
  <si>
    <t>01/12/2025 01-12 PROGRAMACION REALIZADA POR LA ALIANZA| INSTALACIÓN PROGRAMADA PARA EL 2025-12-02 | 02/12/2025 SE REALIZA INSTALACIÓN DE DATAFONO ADICIONAL, SE INSTALA DATAFONO, LECTOR, SE ENTREGAN 40 ROLLOS, NO SE INSTALA PUBLICIDAD YA QUE EL CB CUENTA CON ELLA Y NO APLICA POR SER DATAFONO ADICIONAL, SE REALIZAN PRUEBAS DEJANDO SERVICIO FUNCIONAL AL 100 %</t>
  </si>
  <si>
    <t>AE007353</t>
  </si>
  <si>
    <t>MONTES DIAZ JOHN FRED</t>
  </si>
  <si>
    <t>44378</t>
  </si>
  <si>
    <t>TA-25-1341466</t>
  </si>
  <si>
    <t>3007057635</t>
  </si>
  <si>
    <t>HATONUEVO</t>
  </si>
  <si>
    <t>MULTIPAGAS  HATONUEVO</t>
  </si>
  <si>
    <t>FO-25-1921921 | FO-25-1911535</t>
  </si>
  <si>
    <t>ROBUSTO</t>
  </si>
  <si>
    <t>MULTIPAGAS</t>
  </si>
  <si>
    <t>EJECUTADO | EJECUTADO/CANCELADO</t>
  </si>
  <si>
    <t>[FO-25-1921921] 09/12/2025 SE REALIZA INSTALACIÓN DE DATAFONO ADICIONAL, SE INSTALA DATAFONO, LECTOR, PINPAD Y MAGICBOX 2600, SE ENTREGAN 40 ROLLOS, SE BRINDA CAPACITACIÓN, SE REALIZAN PRUEBAS DE TRANSACCIONES, DEJANDO SERVICIO FUNCIONAL AL 100 % || [FO-25-1911535] 01/12/2025 01-12 SE REALIZA LLAMADA AL CLIENTE, SE HABLA CON LA SRA TATIANA TOLOZA SE VALIDA DIRECCIÓN OK, CANAL OK, DISPONIBILIDAD TOTAL, LLAMAR EL DÍA LA INSTALACIÓN PARA CONFIRMAR VISITA | 03/12/2025 SE LLEGA A SITIO, COMERCIO INDICA QUE PARA PODER INGRESAR SE NECESITA LA AUTORIZACIÓN Y VALIDACION DE BANCOLOMBIA, PROCEDEN A LLAMAR A LA LINEA PERO ESTA NO RESPONDEN, SE INTENTA POR OTROS MEDIOS COMO WPP Y TAMPOCO CONTESTAN, SE LE INDICA AL JEFE DEL MULTIPAGAS QUE VAMOS A REALIZAR UNA INSTALACIÓN DE UN DATAFONO ADICIONAL Y ESTE INDICA QUE SIN LA AUTORIZACIÓN DEL BANCO, NO ME PERMITEN EL INGRESO, SE INTENTA COMUNICAR CON LA LINEA DE BANCOLOMBIA EN UN LAPSO DE TIEMPO DE UNA HORA Y MEDIA, Y NUNCA CONTESTARON, ME COMUNICO CON EL COORDINADOR JOSE HERNÁNDEZ Y ESTE MANIFIESTA QUE SE TIENE QUE REAGENDAR LA VISITA Y QUE ME RETIRE DEL SITIO</t>
  </si>
  <si>
    <t>AE007354</t>
  </si>
  <si>
    <t>SANTA MARTA</t>
  </si>
  <si>
    <t>47555</t>
  </si>
  <si>
    <t>TA-25-1341467</t>
  </si>
  <si>
    <t>3007056043</t>
  </si>
  <si>
    <t>MAGDALENA</t>
  </si>
  <si>
    <t>PLATO</t>
  </si>
  <si>
    <t>REVAL PLATO</t>
  </si>
  <si>
    <t>FO-25-1911541</t>
  </si>
  <si>
    <t>REVAL</t>
  </si>
  <si>
    <t>01/12/2025 01-12 SE REALIZA LLAMADA AL CLIENTE, SE HABLA CON EL SR RAFAEL ROYS SE VALIDA DIRECCIÓN OK, CANAL OK, DISPONIBILIDAD TOTAL, LLAMAR EL DÍA LA INSTALACIÓN PARA CONFIRMAR VISITA | 03/12/2025 SE VISITA SITIO SE VERIFICA INFORMACIÓN SE REALIZA INSTALACIÓN DE DATÁFONO ADICIONAL CON SU RESPECTIVO ESCANEAR FUENTE PODER, CABLE DE RED, MAGIC BOX, BASE SOPORTE, LECTURA DE CHIP OK, TECLADO OK, IMPRESIÓN. PRUEBAS TRX EXITOSAS.</t>
  </si>
  <si>
    <t>9CQZZ890</t>
  </si>
  <si>
    <t>SANTOS GUZMAN CHRISTIAN FELIPE</t>
  </si>
  <si>
    <t>MANIZALES</t>
  </si>
  <si>
    <t>0004-0002</t>
  </si>
  <si>
    <t>17001</t>
  </si>
  <si>
    <t>TA-25-1382428</t>
  </si>
  <si>
    <t>3007082464</t>
  </si>
  <si>
    <t>CB CRECIMIENTO ALIANZA - NUEVO</t>
  </si>
  <si>
    <t>CALDAS</t>
  </si>
  <si>
    <t>DISTRICOL DROGUERIA GENERIK</t>
  </si>
  <si>
    <t>FO-25-1949034</t>
  </si>
  <si>
    <t>09/12/2025 09-12 PROGRAMACION REALIZADA POR LA ALIANZA| INSTALACIÓN PROGRAMADA PARA EL 2025-12-11 | 11/12/2025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</si>
  <si>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DA006233</t>
  </si>
  <si>
    <t>AGUIRRE HENAO RAUL EDUARDO</t>
  </si>
  <si>
    <t>20011</t>
  </si>
  <si>
    <t>TA-25-1382429</t>
  </si>
  <si>
    <t>3007082460</t>
  </si>
  <si>
    <t>CESAR</t>
  </si>
  <si>
    <t>AGUACHICA</t>
  </si>
  <si>
    <t>DISTRIOL PAPELERIA PERF ZAMI</t>
  </si>
  <si>
    <t>FO-25-1949036</t>
  </si>
  <si>
    <t>09/12/2025 09-12 PROGRAMACION REALIZADA POR LA ALIANZA| INSTALACIÓN PROGRAMADA PARA EL 2025-12-11 | 11/12/2025 SE REALIZA APERTURA DE CB, SE INSTALA DATAFONO, LECTOR Y PINPAD, YA QUE CLIENTE CONTABA CON VIDRIO DE SEGURIDAD, SE INSTALA PUBLICIDAD, SE ENTREGAN 40 ROLLOS, SE BRINDA CAPACITACIÓN, SE REALIZAN PRUEBAS DE TRANSACCIONES, DEJANDO SERVICIO FUNCIONAL AL 100 %</t>
  </si>
  <si>
    <t>DA006234</t>
  </si>
  <si>
    <t>52001</t>
  </si>
  <si>
    <t>TA-25-1382430</t>
  </si>
  <si>
    <t>3007082466</t>
  </si>
  <si>
    <t>NARIÑO</t>
  </si>
  <si>
    <t>DISTRICOL CENTROMARKET</t>
  </si>
  <si>
    <t>FO-25-1949039</t>
  </si>
  <si>
    <t>09/12/2025 09-12 PROGRAMACION REALIZADA POR LA ALIANZA| INSTALACIÓN PROGRAMADA PARA EL 2025-12-11 | 11/12/2025 SE REALIZÓ LA INSTALACIÓN DE EQUIPOS PUBLICIDAD Y ACCESORIOS PARA APERTURA CB BANCOLOMBIA SE DIO CAPACITACIÓN MANEJO DE DATÁFONO CB Y SOMOS BANCOLOMBIA SE EJECUTAN PRUEBAS TX EXITOSAS QUEDA OPERATIVO.</t>
  </si>
  <si>
    <t>DA006235</t>
  </si>
  <si>
    <t>REMICIO AMADO JOHN HEBER</t>
  </si>
  <si>
    <t>MEDELLIN</t>
  </si>
  <si>
    <t>NOROCCIDENTE</t>
  </si>
  <si>
    <t>0004-0005</t>
  </si>
  <si>
    <t>5628</t>
  </si>
  <si>
    <t>TA-25-1382432</t>
  </si>
  <si>
    <t>3007067237</t>
  </si>
  <si>
    <t>ANTIOQUIA</t>
  </si>
  <si>
    <t>SABANALARGA</t>
  </si>
  <si>
    <t>PTM SABANALARGA TU DROGUERIA</t>
  </si>
  <si>
    <t>FO-25-1949046</t>
  </si>
  <si>
    <t>09/12/2025 09-12 PROGRAMACION REALIZADA POR LA ALIANZA| INSTALACIÓN PROGRAMADA PARA EL 2025-12-11 | 11/12/2025 SE REALIZA INSTALACIÓN DE DATAFONO ADICIONAL OK</t>
  </si>
  <si>
    <t>DA006237</t>
  </si>
  <si>
    <t>QUINTERO SANCHEZ JUAN SEBASTIAN</t>
  </si>
  <si>
    <t>54001</t>
  </si>
  <si>
    <t>TA-25-1382439</t>
  </si>
  <si>
    <t>3007072968</t>
  </si>
  <si>
    <t>DISTRICOL DE TODITO YAYUYA</t>
  </si>
  <si>
    <t>FO-25-1949049</t>
  </si>
  <si>
    <t>09/12/2025 09-12 PROGRAMACION REALIZADA POR LA ALIANZA| INSTALACIÓN PROGRAMADA PARA EL 2025-12-10 | 10/12/2025 SE INSTALA DATAFONO LECTOR BASE Y ACCESORIOS SE DEJA NUEVA VERSIÓN CIERRES Y PRUEBAS OK</t>
  </si>
  <si>
    <t>DA006238</t>
  </si>
  <si>
    <t>DURAN ACOSTA FRANK YONNY</t>
  </si>
  <si>
    <t>5001</t>
  </si>
  <si>
    <t>TA-25-1393484</t>
  </si>
  <si>
    <t>3007082483</t>
  </si>
  <si>
    <t>PTM MEDELLIN PLANET SHOPPING</t>
  </si>
  <si>
    <t>FO-25-1959628</t>
  </si>
  <si>
    <t>11/12/2025 11-12 PROGRAMACION REALIZADA POR LA ALIANZA| INSTALACIÓN PROGRAMADA PARA EL 2025-12-12 | 12/12/2025 INSTALACIÓN DE CB MIXTO OK PUBLICIDAD Y CAPACITACIÓN OK PRUEBAS SOLO CONSULTA DE SALDO NO HAY PARA MÁS CUBRE CLAVE OK NO TELECARGA</t>
  </si>
  <si>
    <t>DA007308</t>
  </si>
  <si>
    <t>PAREJA ECHAVARRIA JHON DAVID</t>
  </si>
  <si>
    <t>TA-25-1393485</t>
  </si>
  <si>
    <t>3007082484</t>
  </si>
  <si>
    <t>PTM MEDELLIN SURTIBELLEZA LOS</t>
  </si>
  <si>
    <t>FO-25-1959631</t>
  </si>
  <si>
    <t>11/12/2025 11-12 PROGRAMACION REALIZADA POR LA ALIANZA| INSTALACIÓN PROGRAMADA PARA EL 2025-12-12 | 15/12/2025 INSTALACIÓN DE CB MIXTO OK PUBLICIDAD Y CAPACITACIÓN OK PRUEBAS SOLO CONSULTA SALDO NO HAY MAS CUBRE CLAVE OK NO TELECARGA</t>
  </si>
  <si>
    <t>DA007309</t>
  </si>
  <si>
    <t>TA-25-1393486</t>
  </si>
  <si>
    <t>3007082485</t>
  </si>
  <si>
    <t>PTM MEDELLIN MINIMERCADO EL MA</t>
  </si>
  <si>
    <t>FO-25-1959633</t>
  </si>
  <si>
    <t>11/12/2025 11-12 PROGRAMACION REALIZADA POR LA ALIANZA| INSTALACIÓN PROGRAMADA PARA EL 2025-12-12 | 12/12/2025 SE HACE APERTURA DE CB EXITOSAMENTE</t>
  </si>
  <si>
    <t>DA007310</t>
  </si>
  <si>
    <t>RUA ALVAREZ RICHARD ANDRES</t>
  </si>
  <si>
    <t>TUNJA</t>
  </si>
  <si>
    <t>15516</t>
  </si>
  <si>
    <t>TA-25-1393487</t>
  </si>
  <si>
    <t>3007082475</t>
  </si>
  <si>
    <t>BOYACA</t>
  </si>
  <si>
    <t>PAIPA</t>
  </si>
  <si>
    <t>PTM PAIPA FARMA DIAZ MAS</t>
  </si>
  <si>
    <t>FO-25-1959638</t>
  </si>
  <si>
    <t>11/12/2025 11-12 PROGRAMACION REALIZADA POR LA ALIANZA| INSTALACIÓN PROGRAMADA PARA EL 2025-12-15 | 15/12/2025 SE REALIZA VISITA AL COMERCIO, SE INSTALAN EQUIPOS Y ACCESORIOS, SE CAPACITA AL CLIENTE Y SE HACEN PRUEBAS OK.</t>
  </si>
  <si>
    <t>DA007311</t>
  </si>
  <si>
    <t>SOLER HOYOS CRISTIAN LEONARDO</t>
  </si>
  <si>
    <t>BOGOTA</t>
  </si>
  <si>
    <t>CENTRO</t>
  </si>
  <si>
    <t>0004-0004</t>
  </si>
  <si>
    <t>25269</t>
  </si>
  <si>
    <t>TA-25-1393489</t>
  </si>
  <si>
    <t>3007082472</t>
  </si>
  <si>
    <t>CUNDINAMARCA</t>
  </si>
  <si>
    <t>FACATATIVA</t>
  </si>
  <si>
    <t>PTM FACATATIVA AUTO SERVICIO E</t>
  </si>
  <si>
    <t>FO-25-1959649</t>
  </si>
  <si>
    <t>11/12/2025 11-12 PROGRAMACION REALIZADA POR LA ALIANZA| INSTALACIÓN PROGRAMADA PARA EL 2025-12-12 | 12/12/2025 APERTURA BANCOLOMBIA OK CAPACITACIÓN OK PUBLICIDAD OK SERVICIO OPERATIVO SE REALIZA PRUEBAS CON INFORMACIÓN QUE NOS SUMINISTRO EL CLIENTE</t>
  </si>
  <si>
    <t>DA007314 - DA007184</t>
  </si>
  <si>
    <t>HERNANDEZ NARANJO OSCAR EDUARDO</t>
  </si>
  <si>
    <t>25473</t>
  </si>
  <si>
    <t>TA-25-1393490</t>
  </si>
  <si>
    <t>3007082474</t>
  </si>
  <si>
    <t>MOSQUERA</t>
  </si>
  <si>
    <t>PTM MOSQUERA PAPELERIA LISETTE</t>
  </si>
  <si>
    <t>FO-25-1959655</t>
  </si>
  <si>
    <t>11/12/2025 11-12 PROGRAMACION REALIZADA POR LA ALIANZA| INSTALACIÓN PROGRAMADA PARA EL 2025-12-12 | 12/12/2025 SE REALIZA INSTALACIÓN DE DATAFONO LECTOR BASE PUBLICIDAD COMPLETA SE CAPACITA COMERCIO SE REALIZAN PRUEBAS OK NO SE TIENE TARJETA DE BANCOLOMBIA</t>
  </si>
  <si>
    <t>DA007315</t>
  </si>
  <si>
    <t>SOTO LONDOÑO FREDY ALEXANDER</t>
  </si>
  <si>
    <t>25817</t>
  </si>
  <si>
    <t>TA-25-1393492</t>
  </si>
  <si>
    <t>3007082480</t>
  </si>
  <si>
    <t>TOCANCIPA</t>
  </si>
  <si>
    <t>PTM TOCANCIPA LOKYAN DIVERTPAR</t>
  </si>
  <si>
    <t>FO-25-1959661</t>
  </si>
  <si>
    <t>11/12/2025 11-12 PROGRAMACION REALIZADA POR LA ALIANZA| INSTALACIÓN PROGRAMADA PARA EL 2025-12-12 | 12/12/2025 INSTALACIÓN BANCOLOMBIA CON PUBLICIDAD DATAFONO LECTORA ROLLOS BASE FUENTE DATOS SERVICIO OPERATIVO PRUEBAS OK CON UNA CONSULTA DE SALDO NO HAY VINO HACER CONSIGNACION O RETIRO TRNA RBM SE INSTALA CUBRE TECLADO</t>
  </si>
  <si>
    <t>DA007316</t>
  </si>
  <si>
    <t>BUSTOS MORA DIEGO MANUEL</t>
  </si>
  <si>
    <t>27361</t>
  </si>
  <si>
    <t>TA-25-1393494</t>
  </si>
  <si>
    <t>3007082473</t>
  </si>
  <si>
    <t>CHOCO</t>
  </si>
  <si>
    <t>ISTMINA</t>
  </si>
  <si>
    <t>PTM ISTMINA TIENDA Y VARIEDADE</t>
  </si>
  <si>
    <t>FO-25-1959664</t>
  </si>
  <si>
    <t>11/12/2025 11-12 PROGRAMACION REALIZADA POR LA ALIANZA| INSTALACIÓN PROGRAMADA PARA EL 2025-12-18 | 19/12/2025 SE REALIZA INSTALACIÓN, CAPACITACION Y PRUEBAS CON EL CLIENTE YBEL CB QUEDA OPERATIVO</t>
  </si>
  <si>
    <t>DA007188 - DA007317</t>
  </si>
  <si>
    <t>AEREO</t>
  </si>
  <si>
    <t>ROBLEDO DIAZ ANDRES FELIPE</t>
  </si>
  <si>
    <t>VILLAVICENCIO</t>
  </si>
  <si>
    <t>ORIENTE</t>
  </si>
  <si>
    <t>0004-0007</t>
  </si>
  <si>
    <t>50573</t>
  </si>
  <si>
    <t>TA-25-1393495</t>
  </si>
  <si>
    <t>3007082479</t>
  </si>
  <si>
    <t>META</t>
  </si>
  <si>
    <t>PUERTO LOPEZ</t>
  </si>
  <si>
    <t>PTM META VARIEDADES JOBAP</t>
  </si>
  <si>
    <t>FO-25-1959667</t>
  </si>
  <si>
    <t>11/12/2025 11-12 PROGRAMACION REALIZADA POR LA ALIANZA| INSTALACIÓN PROGRAMADA PARA EL 2025-12-15 | 17/12/2025 SE REALIZA INSTALACION  CORRESPONSAL BANCOLOMBIA, SE REALIZAN PRUEBAS Y CAPACITACIÓN TODO OK</t>
  </si>
  <si>
    <t>DA007318 - DA007189</t>
  </si>
  <si>
    <t>PEDREROS CONTRERAS MICHAEL STEVENS</t>
  </si>
  <si>
    <t>CALI</t>
  </si>
  <si>
    <t>SUROCCIDENTE</t>
  </si>
  <si>
    <t>76520</t>
  </si>
  <si>
    <t>TA-25-1393496</t>
  </si>
  <si>
    <t>3007082476</t>
  </si>
  <si>
    <t>VALLE DEL CAUCA</t>
  </si>
  <si>
    <t>PALMIRA</t>
  </si>
  <si>
    <t>PTM PALMIRA TIENDA Y VARIEDADE</t>
  </si>
  <si>
    <t>FO-25-1959673</t>
  </si>
  <si>
    <t>11/12/2025 11-12 PROGRAMACION REALIZADA POR LA ALIANZA| INSTALACIÓN PROGRAMADA PARA EL 2025-12-15 | 15/12/2025 SE REALIZÓ LA INSTALACIÓN DE EL CORRESPONSAL BANCOLOMBIA MIXTO, DATÁFONO, LECTOR, MAGIC BOX 2600 BASE SOPORTE DE EL DATÁFONO Y SE IMPLEMENTARON LOS ROLLOS Y LA PUBLICIDAD DE BANCOLOMBIA,SE BRINDA CAPACITACIÓN Y SE REALIZARON LAS PRUEBAS CON EL CLIENTE DEJANDO EL SERVICIO OPERANDO SIN FALLAS Y SIN NOVEDAD.</t>
  </si>
  <si>
    <t>DA007320 -DA007190</t>
  </si>
  <si>
    <t>SANCHEZ URREGO ROBINSON DAVID</t>
  </si>
  <si>
    <t>11001</t>
  </si>
  <si>
    <t>TA-25-1393497</t>
  </si>
  <si>
    <t>3007082470</t>
  </si>
  <si>
    <t>PTM BOGOTA PAGAYA</t>
  </si>
  <si>
    <t>FO-25-1959679</t>
  </si>
  <si>
    <t>11/12/2025 11-12 PROGRAMACION REALIZADA POR LA ALIANZA| INSTALACIÓN PROGRAMADA PARA EL 2025-12-12 | 12/12/2025 INSTALACIÓN DE CORRESPONSAL OK PRUEBA OK CAPACITACIÓN SOMOS BANCOLOMBIA OK CAPACITACIÓN IVA OK CAPACITACIÓN DATAFONO OK PAPELERÍA OK NO SE CUENTA CON TARJETA DE PRUEBA NI POR PARTE DE CLIENTE NO DEL TÉCNICO PARA REALIZAR PRUEBAS</t>
  </si>
  <si>
    <t>DA007322 - AE006288</t>
  </si>
  <si>
    <t>GOMEZ VEGA DAVID SNEYDER</t>
  </si>
  <si>
    <t>MONTERIA</t>
  </si>
  <si>
    <t>23555</t>
  </si>
  <si>
    <t>TA-25-1393501</t>
  </si>
  <si>
    <t>3007082477</t>
  </si>
  <si>
    <t>CORDOBA</t>
  </si>
  <si>
    <t>PLANETA RICA</t>
  </si>
  <si>
    <t>DISTRICOL BARBERIA MR MONKEY</t>
  </si>
  <si>
    <t>FO-25-1959695</t>
  </si>
  <si>
    <t>11/12/2025 11-12 PROGRAMACION REALIZADA POR LA ALIANZA| INSTALACIÓN PROGRAMADA PARA EL 2025-12-12 | 12/12/2025 SE REALIZA APERTURA DE CB, SE DEJA INSTALADO DATAFONO PLACA 1196644, LECTOR ÓPTICO PLACA 114348, AVISO EXTERIOR, FLANGGER, DISPLAY HORARIO, OTROS LUGARES, CUBRE CLAVES Y ACCESORIOS, SE REALIZAN PRUEBAS Y SE DEJA EL CB LISTO PARA OPERACIONES.</t>
  </si>
  <si>
    <t>DA007312</t>
  </si>
  <si>
    <t>CASSIANI PEREZ RAUL RAMIRO</t>
  </si>
  <si>
    <t>23855</t>
  </si>
  <si>
    <t>TA-25-1393502</t>
  </si>
  <si>
    <t>3007082481</t>
  </si>
  <si>
    <t>VALENCIA</t>
  </si>
  <si>
    <t>DISTRICOL ABARROTES Y LEGUMBRE</t>
  </si>
  <si>
    <t>FO-25-1959698</t>
  </si>
  <si>
    <t>11/12/2025 11-12 PROGRAMACION REALIZADA POR LA ALIANZA| INSTALACIÓN PROGRAMADA PARA EL 2025-12-15 | 15/12/2025 SE REALIZA VISITA TÉCNICA PARA APERTURA DE CB, SE INSTALA DATAFONO PLACA 1192218, LECTORA SYMBOL PLACA 892689, AVISO EXTERIOR, FLANGGER, DISPLAY HORARIO, OTROS LUGARES, CUBRE CLAVES Y ACCESORIOS, SE REALIZA CAPACITACIÓN Y PRUEBAS DEJANDO CB LISTOS PARA OPERACIONES.</t>
  </si>
  <si>
    <t>DA007313</t>
  </si>
  <si>
    <t>TA-25-1393503</t>
  </si>
  <si>
    <t>3007082471</t>
  </si>
  <si>
    <t>DISTRICOL SURTI RINCON S</t>
  </si>
  <si>
    <t>FO-25-1959702</t>
  </si>
  <si>
    <t>11/12/2025 11-12 PROGRAMACION REALIZADA POR LA ALIANZA| INSTALACIÓN PROGRAMADA PARA EL 2025-12-15 | 15/12/2025 SE REALIZA LLAMADA TELEFÓNICA AL NÚMERO 3028227979 SE HABLÓ CON EL SR ISLANDER, MANIFIESTA DISPONIBILIDAD, INTERNET TODO OK, SE PROCEDE A REALIZAR VISITA TÉCNICA | 15/12/2025 SE REALIZA VISITA AL COMERCIO Y SE REALIZA INSTALACIÓN DE DATAFONO, LECTORA, CABLEADO, IDENTIFICADOR DE PUNTO, CAPACITACIÓN SOMOS BANCOLOMBIA OK, PUBLICIDAD BANCOLOMBIA INSTALADA OK, PRUEBAS EXITOSAS</t>
  </si>
  <si>
    <t>DA007319</t>
  </si>
  <si>
    <t>MORA VEGA JEAMPIER</t>
  </si>
  <si>
    <t>86568</t>
  </si>
  <si>
    <t>TA-25-1393504</t>
  </si>
  <si>
    <t>3007082478</t>
  </si>
  <si>
    <t>PUERTO ASIS</t>
  </si>
  <si>
    <t>DISTRICOL ESTACION AVENIDA PAP</t>
  </si>
  <si>
    <t>FO-25-1959706</t>
  </si>
  <si>
    <t>11/12/2025 11-12 PROGRAMACION REALIZADA POR LA ALIANZA| INSTALACIÓN PROGRAMADA PARA EL 2025-12-15 | 16/12/2025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</si>
  <si>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DA007321</t>
  </si>
  <si>
    <t>CASTILLO HERRERA ALEX RICARDO</t>
  </si>
  <si>
    <t>76001</t>
  </si>
  <si>
    <t>TA-25-1393505</t>
  </si>
  <si>
    <t>3007060641</t>
  </si>
  <si>
    <t>DISTRICOL VARIEDADES MR PAP</t>
  </si>
  <si>
    <t>FO-25-1959708</t>
  </si>
  <si>
    <t>11/12/2025 11-12 PROGRAMACION REALIZADA POR LA ALIANZA| INSTALACIÓN PROGRAMADA PARA EL 2025-12-12 | 18/12/2025 SE REALIZA INSTALACIÓN DE DATÁFONO ADICIONAL SIN NOVEDAD
‎SE REALIZA CAPACITACIÓN DE SOMOS BANCOLOMBIA. COMPENSACIÓN - MALAS PRÁCTICA. MANEJO DEL DATÁFONO Y SU RESPECTIVO MENU.
‎SE REALIZARON PRUEBAS OPERATIVAS SIN NOVEDAD.
‎SE DEJAN ROLLOS 60 TERMICOS EN EL CB.
‎CB QUEDA OKEY.</t>
  </si>
  <si>
    <t>DA007323</t>
  </si>
  <si>
    <t>TORRES GARCIA JENDRY JOSE</t>
  </si>
  <si>
    <t>76834</t>
  </si>
  <si>
    <t>TA-25-1393507</t>
  </si>
  <si>
    <t>3007081266</t>
  </si>
  <si>
    <t>TULUA</t>
  </si>
  <si>
    <t>DISTRICOL PAGOS Y MAX</t>
  </si>
  <si>
    <t>FO-25-1959714</t>
  </si>
  <si>
    <t>11/12/2025 11-12 PROGRAMACION REALIZADA POR LA ALIANZA| INSTALACIÓN PROGRAMADA PARA EL 2025-12-12 | 12/12/2025 EN LA VISITA TÉCNICA SE REALIZÓ LA INSTALACIÓN DE DATÁFONO ADICIONAL,CON LECTOR DE CÓDIGO DE BARRAS, MAGIC BOX 2600,BASE SOPORTE DE DATÁFONO,SE IMPLEMENTARON LOS ROLLOS DE REDEBAN,SE REPASA MANUAL OPERATIVO Y CAPACITACIÓN,SE CREARON LOS USUARIOS Y SE REALIZA LA OPERACIÓN DE PRUEBA CON EL CLIENTE DEJANDO EL SERVICIO OPERANDO SIN FALLAS Y SIN NOVEDAD</t>
  </si>
  <si>
    <t>DA007324</t>
  </si>
  <si>
    <t>TA-25-1429935</t>
  </si>
  <si>
    <t>3007082514</t>
  </si>
  <si>
    <t>DISTRICOL SUPERMERCADO EL PLAN</t>
  </si>
  <si>
    <t>FO-25-1989973</t>
  </si>
  <si>
    <t>17/12/2025 17-12 PROGRAMACION REALIZADA POR LA ALIANZA| INSTALACIÓN PROGRAMADA PARA EL 2025-12-19 | 19/12/2025 INSTALACIÓN DE CB PURO OK PUBLICIDAD Y CAPACITACIÓN OK PRUEBAS SOLO DEPOSITO NO HAY MAS CUBRE CLAVE OK NO TELECARGA</t>
  </si>
  <si>
    <t>FB007684</t>
  </si>
  <si>
    <t>5615</t>
  </si>
  <si>
    <t>TA-25-1429940</t>
  </si>
  <si>
    <t>3007082503</t>
  </si>
  <si>
    <t>RIONEGRO</t>
  </si>
  <si>
    <t>PTM RIONEGRO LA MEJOR ESQUINA</t>
  </si>
  <si>
    <t>FO-25-1989979</t>
  </si>
  <si>
    <t>17/12/2025 17-12 PROGRAMACION REALIZADA POR LA ALIANZA| INSTALACIÓN PROGRAMADA PARA EL 2025-12-19 | 19/12/2025 SE INSTALA CORRESPONSAL BANCARIO, PRUEBAS OK, SE REALIZA CAPACITACIÓN SOMOS BANCOLOMBIA Y DATAFONO</t>
  </si>
  <si>
    <t>FB007686</t>
  </si>
  <si>
    <t>BADEL ACUÑA LUIS ALBERTO</t>
  </si>
  <si>
    <t>5642</t>
  </si>
  <si>
    <t>TA-25-1429942</t>
  </si>
  <si>
    <t>3007082504</t>
  </si>
  <si>
    <t>SALGAR</t>
  </si>
  <si>
    <t>DISTRICOL ACCESORIOS 30</t>
  </si>
  <si>
    <t>FO-25-1989982</t>
  </si>
  <si>
    <t>17/12/2025 17-12 PROGRAMACION REALIZADA POR LA ALIANZA| INSTALACIÓN PROGRAMADA PARA EL 2025-12-18 | 18/12/2025 SE REALIZA INSTALACIÓN DE EQUIPO, SE CAPACITA Y SE INSTALA PUBLICIDAD PRUEBAS EXITOSAS SERVICIO OPERATIVO OK</t>
  </si>
  <si>
    <t>FB007687</t>
  </si>
  <si>
    <t>ZAPATA LOPEZ EDWARD ASDRUBAL</t>
  </si>
  <si>
    <t>5674</t>
  </si>
  <si>
    <t>TA-25-1429944</t>
  </si>
  <si>
    <t>3007082511</t>
  </si>
  <si>
    <t>SAN VICENTE</t>
  </si>
  <si>
    <t>DISTRICOL BENDITA BELLEZA</t>
  </si>
  <si>
    <t>FO-25-1989985</t>
  </si>
  <si>
    <t>17/12/2025 17-12 PROGRAMACION REALIZADA POR LA ALIANZA| INSTALACIÓN PROGRAMADA PARA EL 2025-12-19 | 19/12/2025 SE EJECUTA VISITA TÉCNICA PARA LA INSTALACIÓN DEL CORRESPONSAL BANCOLOMBIA EL USUARIO VALIDA SU IDENTIDAD Y DEFINE EL ÁREA DESTINADA PARA LA UBICACIÓN DEL EQUIPO SE VERIFICA QUE EL ESTABLECIMIENTO CUMPLA CON LOS REQUISITOS DE INFRAESTRUCTURA ELÉCTRICA DE RED Y DE SEGURIDAD CONFIRMANDO QUE TODO SE ENCUENTRA CONFORME EL USUARIO INFORMA QUE NO ES VIABLE INSTALAR EL AVISO EXTERIOR EN LA FACHADA DEBIDO A RESTRICCIONES DE DIMENSIONES MATERIAL DE LA SUPERFICIE Y DISPOSICIONES DE INSPECCIÓN MUNICIPAL POR LO CUAL SE PROCEDE A INSTALAR EL AVISO EN ÁREA INTERNA SE REALIZA LA CONFIGURACIÓN COMPLETA DEL TERMINAL INCLUYENDO PARÁMETROS DE RED PERIFÉRICOS Y PRUEBAS DE CONECTIVIDAD POSTERIORMENTE SE DESARROLLA CAPACITACIÓN AL USUARIO SOBRE LA PLATAFORMA SOMOS BANCOLOMBIA OPERACIÓN DE LOS DISPOSITIVOS Y FLUJO DE TRANSACCIONES FINALMENTE SE VALIDAN OPERACIONES DE PRUEBA CON RESULTADOS EXITOSOS DEJANDO EL PUNTO OPERATIVO EN CONDICIONES ÓPTIMAS</t>
  </si>
  <si>
    <t>FB007688</t>
  </si>
  <si>
    <t>MARTINEZ TOVAR OSCAR DAVID</t>
  </si>
  <si>
    <t>5679</t>
  </si>
  <si>
    <t>TA-25-1429946</t>
  </si>
  <si>
    <t>3007082506</t>
  </si>
  <si>
    <t>SANTA BARBARA</t>
  </si>
  <si>
    <t>PTM CORREGIMIENTO DE VERSALLES</t>
  </si>
  <si>
    <t>FO-25-1989991</t>
  </si>
  <si>
    <t>17/12/2025 17-12 PROGRAMACION REALIZADA POR LA ALIANZA| INSTALACIÓN PROGRAMADA PARA EL 2025-12-19 | 19/12/2025 SE INSTALAN EQUIPOS OK</t>
  </si>
  <si>
    <t>FB007689</t>
  </si>
  <si>
    <t>15238</t>
  </si>
  <si>
    <t>TA-25-1429950</t>
  </si>
  <si>
    <t>3007082505</t>
  </si>
  <si>
    <t>DUITAMA</t>
  </si>
  <si>
    <t>DISTRICOL GRAN MERKA EXITO</t>
  </si>
  <si>
    <t>FO-25-1989994</t>
  </si>
  <si>
    <t>17/12/2025 17-12 PROGRAMACION REALIZADA POR LA ALIANZA| INSTALACIÓN PROGRAMADA PARA EL 2025-12-18 | 18/12/2025 SE LOGRA COMUNICACION CON EL CLIENTE, CLIENTE CONFIRMA VISITA, CONFIRMA ALTURA DE 2 METROS PARA EL AVISO EXTERIOR Y PUNTO DE RED. | 18/12/2025 SE REALIZA VISITA AL COMERCIO, SE INSTALAN EQUIPOS Y PUBLICIDAD, SE CAPACITA AL CLIENTE Y SE HACEN PRUEBAS OK.</t>
  </si>
  <si>
    <t>FB007690</t>
  </si>
  <si>
    <t>BUCARAMANGA</t>
  </si>
  <si>
    <t>20770</t>
  </si>
  <si>
    <t>TA-25-1429953</t>
  </si>
  <si>
    <t>3007082512</t>
  </si>
  <si>
    <t>SAN MARTIN</t>
  </si>
  <si>
    <t>PTM SAN MARTIN THE BARBER SHOP</t>
  </si>
  <si>
    <t>FO-25-1989998</t>
  </si>
  <si>
    <t>17/12/2025 17-12 PROGRAMACION REALIZADA POR LA ALIANZA| INSTALACIÓN PROGRAMADA PARA EL 2025-12-18 | 18/12/2025 CLIENTE CONTACTADO AL NÚMERO DE TELÉFONO 3184486559 , LA SEÑORITA YOHANA INDICA TENER DISPONIBILIDAD PARA HORAS DE LA TARDE | 19/12/2025 SE REALIZA APERTURA DE CB BANCOLOMBIA MIXTO , SE INSTALA DATAFONO LECTOR DE BARRAS BASE DE DATÁFONO USUARIO CAPACITACIÓN PUBLICIDAD COMPLETA PRUEBAS OK CUBRE CLAVE OK</t>
  </si>
  <si>
    <t>FB007691 - FB007426</t>
  </si>
  <si>
    <t>HERRERA LUQUE SAUL JAVIER</t>
  </si>
  <si>
    <t>25307</t>
  </si>
  <si>
    <t>TA-25-1429955</t>
  </si>
  <si>
    <t>3007082507</t>
  </si>
  <si>
    <t>GIRARDOT</t>
  </si>
  <si>
    <t>PTM GIRARDOT MISCELANEA YAPAME</t>
  </si>
  <si>
    <t>FO-25-1990000</t>
  </si>
  <si>
    <t>17/12/2025 17-12 PROGRAMACION REALIZADA POR LA ALIANZA| INSTALACIÓN PROGRAMADA PARA EL 2025-12-19 | 19/12/2025 SE LLEGA A COMERCIO, SE REALIZA INSTALACIÓN APERTURA BANCOLOMBIA, CREANDO USUARIOS,BASE-DATAFONO-ROLLOS, AVISO EXTERIOR, PRUEBAS EXITOSAS.</t>
  </si>
  <si>
    <t>FB007692 - FB007424</t>
  </si>
  <si>
    <t>ARIAS QUILINDO JULIAN</t>
  </si>
  <si>
    <t>50313</t>
  </si>
  <si>
    <t>TA-25-1429957</t>
  </si>
  <si>
    <t>3007082509</t>
  </si>
  <si>
    <t>GRANADA</t>
  </si>
  <si>
    <t>DISTRICOL MERCA AHORRO J Y S</t>
  </si>
  <si>
    <t>FO-25-1990007</t>
  </si>
  <si>
    <t>17/12/2025 17-12 PROGRAMACION REALIZADA POR LA ALIANZA| INSTALACIÓN PROGRAMADA PARA EL 2025-12-18 | 18/12/2025 SE REALIZA IMPLEMENTACIÓN DE CORRESPONSAL REALIZANDO CAPACITACIONE ENTREGA DE PUBLICIDAD SE REALIZA TRANZACION DE ENTREGANDO OPERATIVO SIN NOVEDAD</t>
  </si>
  <si>
    <t>FB007693</t>
  </si>
  <si>
    <t>ROZO JIMENEZ EDGAR ARMANDO</t>
  </si>
  <si>
    <t>TA-25-1429959</t>
  </si>
  <si>
    <t>3007082502</t>
  </si>
  <si>
    <t>DISTRICOL TUCOLPAGOS</t>
  </si>
  <si>
    <t>FO-25-1990011</t>
  </si>
  <si>
    <t>17/12/2025 17-12 PROGRAMACION REALIZADA POR LA ALIANZA| INSTALACIÓN PROGRAMADA PARA EL 2025-12-19 | 19/12/2025 SE COMUNICA CON LA CLIENTE GRECIA YECENIA AL # 3238162180, NOS CONFIRMA VISITA OK, INSTALACIONES DEL COMERCIO OK, SE PROGRAMA VISITA EN SITIO. | 19/12/2025 SE REALIZA APERTURA, SE INSTALA DATAFONO, BASE, SCANNER, AVISO, PUBLICIDAD DEL BANCO, SE REALIZA CAPACITACION, PRUEBAS Y CIERRES OK, CB OPERATIVO.</t>
  </si>
  <si>
    <t>FB007694</t>
  </si>
  <si>
    <t>NARANJO AFANADOR RUBEN JESUS</t>
  </si>
  <si>
    <t>68001</t>
  </si>
  <si>
    <t>TA-25-1429961</t>
  </si>
  <si>
    <t>3007082499</t>
  </si>
  <si>
    <t>SANTANDER</t>
  </si>
  <si>
    <t>DISTRICOL PAPELERIA ESDANY</t>
  </si>
  <si>
    <t>FO-25-1990014</t>
  </si>
  <si>
    <t>17/12/2025 17-12 PROGRAMACION REALIZADA POR LA ALIANZA| INSTALACIÓN PROGRAMADA PARA EL 2025-12-18 | 18/12/2025 SE ESTABLECE COMUNICACIÓN CON LA SEÑORA JENNY AL NÚMERO 3178841399 SE CONFIRMA PUERTO DE RED Y TOMA CORRIENTE DISPONIBLE PARA LA ACTIVIDAD SE PROCEDE CON EL DESPLAZAMIENTO | 18/12/2025 SE HACE PRESENCIA EN COMERCIO SE REALIZA INSTALACIÓN DE 1 DATÁFONO CON SU RESPECTIVO LECTOR DE BARRAS FUENTE Y CABLE DE PODER Y BRAZO DE SOPORTE SE CAPACITA PERSONAL PARA EL MANEJO DEL POS, SE REALIZA INSTALACIÓN DE 1 AVISO EXTERIOR 1 FLANGER Y 1 DISPLAY DE HORARIO 
SEE REALIZAN PRUEBAS CONSULTA DE SALDO, RETIRO Y DEPÓSITO OK</t>
  </si>
  <si>
    <t>FB007695</t>
  </si>
  <si>
    <t>BARRERA ORTEGA MARLON STWAR</t>
  </si>
  <si>
    <t>68307</t>
  </si>
  <si>
    <t>TA-25-1429963</t>
  </si>
  <si>
    <t>3007082508</t>
  </si>
  <si>
    <t>GIRON</t>
  </si>
  <si>
    <t>DISTRICOL BOMBASTIC MIX</t>
  </si>
  <si>
    <t>FO-25-1990021</t>
  </si>
  <si>
    <t>17/12/2025 17-12 PROGRAMACION REALIZADA POR LA ALIANZA| INSTALACIÓN PROGRAMADA PARA EL 2025-12-18 | 18/12/2025 SE INSTALA DATAFONO, LECTOR, CABLES Y FUENTE DE PODER, SE INSTALA PUBLICIDAD COMPLETA, SE CAPACITA MANEJO CORRESPONSAL, CIERRES, CUADRO DIARIO COMPENSACIÓN, MANEJO DATAFONO OK, PRUEBAS OK, INSTALACIÓN EXITOSA, PÁGINA SOMOS BANCOLOMBIA PRUEBA OK</t>
  </si>
  <si>
    <t>FB007696</t>
  </si>
  <si>
    <t>GELVEZ MOGOLLON JOSE ELISEO</t>
  </si>
  <si>
    <t>68547</t>
  </si>
  <si>
    <t>TA-25-1429966</t>
  </si>
  <si>
    <t>3007082510</t>
  </si>
  <si>
    <t>PIEDECUESTA</t>
  </si>
  <si>
    <t>PTM PIEDECUESTA DROGUERIA Y PA</t>
  </si>
  <si>
    <t>FO-25-1990025</t>
  </si>
  <si>
    <t>17/12/2025 17-12 PROGRAMACION REALIZADA POR LA ALIANZA| INSTALACIÓN PROGRAMADA PARA EL 2025-12-18 | 18/12/2025 INSTALACIÓN, CONFIGURACIÓN Y CAPACITACIÓN DE MANEJO DE TERMINAL, PRUEBAS EXITOSA</t>
  </si>
  <si>
    <t>FB007697</t>
  </si>
  <si>
    <t>PEÑA DIAZ IVAN YESID</t>
  </si>
  <si>
    <t>TA-25-1429969</t>
  </si>
  <si>
    <t>3007082500</t>
  </si>
  <si>
    <t>PTM CALI MISCELANEA Y PAPELERI</t>
  </si>
  <si>
    <t>FO-25-1990033</t>
  </si>
  <si>
    <t>17/12/2025 17-12 PROGRAMACION REALIZADA POR LA ALIANZA| INSTALACIÓN PROGRAMADA PARA EL 2025-12-18 | 18/12/2025 SE LLAMA AL CLIENTE, SE VALIDA LA VISITA DE LA INSTALACION, DIRECCION Y DISPONIBILIDAD, SE VISITA EL COMERCIO, SE INSTALA DATAFONO, LECTORA, ACCESORIOS EN APERTURA CB BANCOLOMBIA MIXTO, INSTALÓ PUBLICIDAD, SE CAPACITA, PRUEBAS OK, TELECARGA TRNA</t>
  </si>
  <si>
    <t>FB007698</t>
  </si>
  <si>
    <t>HERRERA MONAR GEOVANNY</t>
  </si>
  <si>
    <t>TA-25-1429972</t>
  </si>
  <si>
    <t>3007082513</t>
  </si>
  <si>
    <t>PTM TULUA CORREO Y DOMICILIOS</t>
  </si>
  <si>
    <t>FO-25-1999658 | FO-25-1990037</t>
  </si>
  <si>
    <t>[FO-25-1999658] 19/12/2025 SE VISITA CORRESPONSAL Y SE PROCEDE A REALIZA INSTALACIÓN DE PIN PAD. TRANSACCIONES DE PRUEBA EXITOSAS || [FO-25-1990037] 17/12/2025 17-12 PROGRAMACION REALIZADA POR LA ALIANZA| INSTALACIÓN PROGRAMADA PARA EL 2025-12-18 | 18/12/2025 SE VISITA ESTABLECIMIENTO, SE REALIZA INSTALACIÓN CORRESPONSAL BANCOLOMBIA. TRANSACCIONES DE PRUEBA EXITOSAS SOLO CON LAS QUE DISPONE EL CLIENTE Y SE REALIZARON PRUEBAS CON TARJETA DE OTRO BANCO PARA SIMULAR PROCESO . SE INSTALA PUBLICIDAD COMPLETA Y SE CAPACITA.</t>
  </si>
  <si>
    <t>BOLAÑOS TABORDA JORGE ENRIQUE</t>
  </si>
  <si>
    <t>YOPAL</t>
  </si>
  <si>
    <t>85001</t>
  </si>
  <si>
    <t>TA-25-1429974</t>
  </si>
  <si>
    <t>3007082515</t>
  </si>
  <si>
    <t>CASANARE</t>
  </si>
  <si>
    <t>DISTRICOL MISCELANEA LAVADERO</t>
  </si>
  <si>
    <t>FO-25-1990041</t>
  </si>
  <si>
    <t>17/12/2025 17-12 PROGRAMACION REALIZADA POR LA ALIANZA| INSTALACIÓN PROGRAMADA PARA EL 2025-12-18 | 18/12/2025 SE VISITA COMERCIO, SE INSTALA DATÁFONO LECTOR BASE Y CUBRE TECLADO. PRUEBAS OK. OPERATIVO EL SERVICIO. SOMOS BANCOLOMBIA OK. SE CAPACITA CLIENTE. NO SE REALIZA PRUEBA DE TRANSFERENCIA NO SE CUENTA CON TARJETA</t>
  </si>
  <si>
    <t>FB007700</t>
  </si>
  <si>
    <t>BERNAL ELAICA EDGAR ALEXIS</t>
  </si>
  <si>
    <t>TA-25-1429976</t>
  </si>
  <si>
    <t>3007082516</t>
  </si>
  <si>
    <t>DISTRICOL CASFARMA YOPAL</t>
  </si>
  <si>
    <t>FO-25-1990045</t>
  </si>
  <si>
    <t>17/12/2025 17-12 PROGRAMACION REALIZADA POR LA ALIANZA| INSTALACIÓN PROGRAMADA PARA EL 2025-12-19 | 20/12/2025 SE VISITA COMERCIO, SE INSTALA DATÁFONO LECTOR BASE Y CUBRE TECLADO. PRUEBAS OK. OPERATIVO EL SERVICIO. SE CAPACITA CLIENTE SOMOS BANCOLOMBIA OK. NO SE REALIZA PRUEBA DE TRANSFERENCIA NO SE CUENTA CON TARJETA</t>
  </si>
  <si>
    <t>FB007701</t>
  </si>
  <si>
    <t>TA-25-1429979</t>
  </si>
  <si>
    <t>3007082498</t>
  </si>
  <si>
    <t>PTM BOGOTA MTG PRINCIPAL</t>
  </si>
  <si>
    <t>FO-25-1990054</t>
  </si>
  <si>
    <t>17/12/2025 17-12 PROGRAMACION REALIZADA POR LA ALIANZA| INSTALACIÓN PROGRAMADA PARA EL 2025-12-19 | 26/12/2025 SE REALIZA APERTURA DE CORRESPONSAL BANCOLOMBIA, SE INSTALA PUBLICIDAD, EQUIPOS . SE REALIZA CAPACITACIÓN AL RESPONSABLE DEL CB Y SE ENTREGAN LOS ROLLOS PARA EL PUNTO</t>
  </si>
  <si>
    <t>FB007702</t>
  </si>
  <si>
    <t>ALARCON AREVALO JOHAN STIVEN</t>
  </si>
  <si>
    <t>TA-25-1429983</t>
  </si>
  <si>
    <t>3007082496</t>
  </si>
  <si>
    <t>PTM BOGOTA COMPU EMI</t>
  </si>
  <si>
    <t>FO-25-1990059</t>
  </si>
  <si>
    <t>17/12/2025 17-12 PROGRAMACION REALIZADA POR LA ALIANZA| INSTALACIÓN PROGRAMADA PARA EL 2025-12-19 | 19/12/2025 APERTURA BANCOLOMBIA OK CAPACITACIÓN OK PUBLICIDAD OK SERVICIO OPERATIVO</t>
  </si>
  <si>
    <t>FB007703</t>
  </si>
  <si>
    <t>TA-25-1429986</t>
  </si>
  <si>
    <t>3007038563</t>
  </si>
  <si>
    <t>DISTRICOL PAPELERIA TOBY</t>
  </si>
  <si>
    <t>FO-25-1990064</t>
  </si>
  <si>
    <t>17/12/2025 17-12 PROGRAMACION REALIZADA POR LA ALIANZA| INSTALACIÓN PROGRAMADA PARA EL 2025-12-18 | 18/12/2025 SE INSTALA DATAFONO ADICIONAL EXITOSAMENTE</t>
  </si>
  <si>
    <t>FB007704</t>
  </si>
  <si>
    <t>TA-25-1429989</t>
  </si>
  <si>
    <t>3007035275</t>
  </si>
  <si>
    <t>DISTRICOL MERCADOS BARCELONA</t>
  </si>
  <si>
    <t>FO-25-1990068</t>
  </si>
  <si>
    <t>17/12/2025 17-12 PROGRAMACION REALIZADA POR LA ALIANZA| INSTALACIÓN PROGRAMADA PARA EL 2025-12-19 | 19/12/2025 SE INSTALA DATAFONO ADICIONAL</t>
  </si>
  <si>
    <t>FB007705</t>
  </si>
  <si>
    <t>TA-25-1429991</t>
  </si>
  <si>
    <t>3007035487</t>
  </si>
  <si>
    <t>DISTRICOL CAFETERIA COFFE HOUSE</t>
  </si>
  <si>
    <t>FO-25-1990071</t>
  </si>
  <si>
    <t>17/12/2025 17-12 PROGRAMACION REALIZADA POR LA ALIANZA| INSTALACIÓN PROGRAMADA PARA EL 2025-12-18 | 18/12/2025 SE REALIZA VISITA TÉCNICA PARA APERTURA, DATAFONO ADICIONAL, SE INSTALA DATAFONO PLACA 1196702, LECTORA SYMBOL PLACA 902751, CUBRE CLAVES Y ACCESORIOS, SE REALIZAN PRUEBAS OK, NO SE REALIZA CAPACITACIÓN YA QUE EL CB SE ENCUENTRA CAPACITADO.
NOTA: NO SE INSTALA PUBLICIDAD YA QUE ES DATAFONO ADICIONAL. SE DEJA EQUIPO LISTO PARA OPERACIONES.</t>
  </si>
  <si>
    <t>FB007706</t>
  </si>
  <si>
    <t>TA-25-1429993</t>
  </si>
  <si>
    <t>3007059188</t>
  </si>
  <si>
    <t>MULTIPAGAS YOPAL CENTRO</t>
  </si>
  <si>
    <t>FO-25-1990075</t>
  </si>
  <si>
    <t>17/12/2025 17-12 SE REALIZA LLAMADA AL CLIENTE, SE HABLA CON LA SRA EIDY RUIZ AL NUMERO 3223525164 SE VALIDA DIRECCIÓN OK, CANAL OK, DISPONIBILIDAD TOTAL, LLAMAR EL DÍA LA INSTALACIÓN PARA CONFIRMAR VISITA | 18/12/2025 SE VISITA COMERCIO, SE INSTALA DATÁFONO PINPAD Y LECTOR ADICIONAL. OPERATIVO EL SERVICIO. PRUEBAS OK. NO SE REALIZA PRUEBA DE TRANSFERENCIA NO SE CUENTA CON TARJETA. EIDY RUIZ INDICA NO REQUIERE BASE POR LA POSICIÓN Y EL ESPACIO ES MUY REDUCIDO. CB INDICA NO TENER ACCESO A DOCUMENTOS COMO CAMARA DE COMERCIO Y RECIBOS, MOTIVO QUE ES UN ROBUSTO Y ESOS DOCUMENTOS LO TIENEN OTRAS PERSONAS.</t>
  </si>
  <si>
    <t>FB007707</t>
  </si>
  <si>
    <t>5631</t>
  </si>
  <si>
    <t>TA-25-1429995</t>
  </si>
  <si>
    <t>3007082468</t>
  </si>
  <si>
    <t>SABANETA</t>
  </si>
  <si>
    <t>DISTRICOL PARENTESIS A&amp;C</t>
  </si>
  <si>
    <t>FO-25-1990081</t>
  </si>
  <si>
    <t>17/12/2025 17-12 PROGRAMACION REALIZADA POR LA ALIANZA| INSTALACIÓN PROGRAMADA PARA EL 2025-12-18 | 18/12/2025 SE HACE IMPLEMENTACION OK EQUIPOS OPERATIVOS PRUEBAS EXITOSAS SOMOS BANCOLOMBIA ACTIVO, CAPACITACIÓN Y PUBLICIDAD OK</t>
  </si>
  <si>
    <t>FB007708</t>
  </si>
  <si>
    <t>DIAZ ZABALA FRANCIS DUBAN</t>
  </si>
  <si>
    <t>TA-25-1446312</t>
  </si>
  <si>
    <t>3007082585</t>
  </si>
  <si>
    <t>DISTRICOL DROGUERIA SIRDALUD</t>
  </si>
  <si>
    <t>FO-25-2024417</t>
  </si>
  <si>
    <t>23/12/2025 23-12 PROGRAMACION REALIZADA POR LA ALIANZA| INSTALACIÓN PROGRAMADA PARA EL 2025-12-24 | 24/12/2025 INSTALACIÓN DE CB PURO OK PUBLICIDAD Y CAPACITACIÓN OK PRUEBAS SOLO CONSULTA DE SALDO NO HAY PARA MÁS CUBRE CLAVE OK NO TELECARGA</t>
  </si>
  <si>
    <t>OB007835</t>
  </si>
  <si>
    <t>TA-25-1446314</t>
  </si>
  <si>
    <t>3007082586</t>
  </si>
  <si>
    <t>DISTRICOL TIENDA DEL PELUQUERO</t>
  </si>
  <si>
    <t>FO-25-2024424</t>
  </si>
  <si>
    <t>23/12/2025 23-12 PROGRAMACION REALIZADA POR LA ALIANZA| INSTALACIÓN PROGRAMADA PARA EL 2025-12-24 | 24/12/2025 SE INSTALAN EQUIPOS OK</t>
  </si>
  <si>
    <t>OB007836</t>
  </si>
  <si>
    <t>TA-25-1446315</t>
  </si>
  <si>
    <t>3007082587</t>
  </si>
  <si>
    <t>DISTRICOL COMERCIALIZADORA KTE</t>
  </si>
  <si>
    <t>FO-25-2024425</t>
  </si>
  <si>
    <t>23/12/2025 23-12 PROGRAMACION REALIZADA POR LA ALIANZA| INSTALACIÓN PROGRAMADA PARA EL 2025-12-24 | 24/12/2025 INSTALACIÓN CB OK</t>
  </si>
  <si>
    <t>OB007837</t>
  </si>
  <si>
    <t>5148</t>
  </si>
  <si>
    <t>TA-25-1446316</t>
  </si>
  <si>
    <t>3007082555</t>
  </si>
  <si>
    <t>EL CARMEN DE VIBORAL</t>
  </si>
  <si>
    <t>DISTRICOL SOLOACEITES</t>
  </si>
  <si>
    <t>FO-25-2024427</t>
  </si>
  <si>
    <t>23/12/2025 23-12 PROGRAMACION REALIZADA POR LA ALIANZA| INSTALACIÓN PROGRAMADA PARA EL 2025-12-26 | 26/12/2025 SE INSTALAN EQUIPOS OK</t>
  </si>
  <si>
    <t>OB007838</t>
  </si>
  <si>
    <t>5212</t>
  </si>
  <si>
    <t>TA-25-1446317</t>
  </si>
  <si>
    <t>3007082566</t>
  </si>
  <si>
    <t>COPACABANA</t>
  </si>
  <si>
    <t>DISTRICOL HAPPY PETS</t>
  </si>
  <si>
    <t>FO-25-2024436</t>
  </si>
  <si>
    <t>23/12/2025 23-12 PROGRAMACION REALIZADA POR LA ALIANZA| INSTALACIÓN PROGRAMADA PARA EL 2025-12-24 | 24/12/2025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PERO ESTE PRESENTA FALLA EN EL PUERTO USB DONDE SE CONECTA EL LECTOR POR LO CUAL SE REALIZA CAMBIO DE EQUIPO DEBIDO AL DAÑO EN LA USB EL NUEVO EQUIPO SE CONFIGURA Y QUEDA OPERATIVO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t>
  </si>
  <si>
    <t>OB007839</t>
  </si>
  <si>
    <t>5308</t>
  </si>
  <si>
    <t>TA-25-1446319</t>
  </si>
  <si>
    <t>3007082543</t>
  </si>
  <si>
    <t>GIRARDOTA</t>
  </si>
  <si>
    <t>DISTRICOL MARKET FACIL</t>
  </si>
  <si>
    <t>FO-25-2024438</t>
  </si>
  <si>
    <t>23/12/2025 23-12 PROGRAMACION REALIZADA POR LA ALIANZA| INSTALACIÓN PROGRAMADA PARA EL 2025-12-24 | 24/12/2025 SE REALIZA INSTALACIÓN Y CONFIGURACIÓN DEL EQUIPO, SE REALIZA CAPACITACIÓN DEL CORRESPONSAL BANCARIO Y SE INSTALA PUBLICIDAD SE REALIZAN PRUEBAS EXITOSAS SERVICIO OPERATIVO</t>
  </si>
  <si>
    <t>OB007840</t>
  </si>
  <si>
    <t>5440</t>
  </si>
  <si>
    <t>TA-25-1446321</t>
  </si>
  <si>
    <t>3007082584</t>
  </si>
  <si>
    <t>MARINILLA</t>
  </si>
  <si>
    <t>DISTRICOL SEX SHOP TIA SEXY</t>
  </si>
  <si>
    <t>FO-25-2024447</t>
  </si>
  <si>
    <t>23/12/2025 23-12 PROGRAMACION REALIZADA POR LA ALIANZA| INSTALACIÓN PROGRAMADA PARA EL 2025-12-26 | 26/12/2025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t>
  </si>
  <si>
    <t>OB007842</t>
  </si>
  <si>
    <t>5736</t>
  </si>
  <si>
    <t>TA-25-1446323</t>
  </si>
  <si>
    <t>3007082552</t>
  </si>
  <si>
    <t>SEGOVIA</t>
  </si>
  <si>
    <t>DISTRICOL MAYRA SEGOVIA</t>
  </si>
  <si>
    <t>FO-25-2050073 | FO-25-2024451</t>
  </si>
  <si>
    <t>[FO-25-2050073]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t>
  </si>
  <si>
    <t>OB007843</t>
  </si>
  <si>
    <t>TA-25-1446324</t>
  </si>
  <si>
    <t>3007082577</t>
  </si>
  <si>
    <t>DISTRICOL PLANETARIO 2000</t>
  </si>
  <si>
    <t>FO-25-2024454</t>
  </si>
  <si>
    <t>23/12/2025 23-12 PROGRAMACION REALIZADA POR LA ALIANZA| INSTALACIÓN PROGRAMADA PARA EL 2025-12-26 | 26/12/2025 NO SE ENCUENTRA TIQUETE EN TÉRMINAL POR ALTO FLUJO DE PASAJERO. EN TAQUILLA INFORMAN QUE YA ESTÁN SOBRE VENDIDOS SE LE INFORMA AL USUARIO | 30/12/2025 SE HACE IMPLEMENTACION OK EQUIPOS OPERATIVOS PRUEBAS EXITOSAS SOMOS BANCOLOMBIA ACTIVO PUBLICIDAD OK EQUIPOS OPERATIVOS SE DA CAPACITACIÓN DEL MENÚS DEL DATAFONO Y SOMOS BANCOLOMBIA OK</t>
  </si>
  <si>
    <t>OB007844</t>
  </si>
  <si>
    <t>5790</t>
  </si>
  <si>
    <t>TA-25-1446325</t>
  </si>
  <si>
    <t>3007082578</t>
  </si>
  <si>
    <t>TARAZA</t>
  </si>
  <si>
    <t>DISTRICOL COSTILLAS AHUMADAS</t>
  </si>
  <si>
    <t>FO-25-2024456</t>
  </si>
  <si>
    <t>23/12/2025 23-12 PROGRAMACION REALIZADA POR LA ALIANZA| INSTALACIÓN PROGRAMADA PARA EL 2025-12-26 | 26/12/2025 SE LLEGA A TERMINAR A COMPRAR PASAJE A TARAZA Y EN LAS FLOTAS  Y POR LA AFLUENCIA DE PASAJEROS INDICAN QUE NO HAY CUPO, SE LLAMA A CLIENTE Y SE LE COMENTA LA SITUACIÓN DE LOS PASAJES, SE CONVERSA CON EL SEÑLOR JHON COLORADO E INDICA QUE SE PODRIA HACER EL LUNES | 29/12/2025 INSTALACIÓN CB OK</t>
  </si>
  <si>
    <t>OB007845</t>
  </si>
  <si>
    <t>CARTAGENA</t>
  </si>
  <si>
    <t>13001</t>
  </si>
  <si>
    <t>TA-25-1446326</t>
  </si>
  <si>
    <t>3007082564</t>
  </si>
  <si>
    <t>BOLIVAR</t>
  </si>
  <si>
    <t>DISTRICOL TIENDA LOS RECUERDOS</t>
  </si>
  <si>
    <t>FO-25-2024462</t>
  </si>
  <si>
    <t>23/12/2025 23-12 PROGRAMACION REALIZADA POR LA ALIANZA| INSTALACIÓN PROGRAMADA PARA EL 2025-12-26 | 26/12/2025 SE INTENTO REALIZAR COMUNICACION CON EL PUNTO EN VARIAS OCACIONES Y NO FUE POSIBLE OBTENER RESPUESTA | 26/12/2025 SE LLEGO AL SITIO Y SE PRESENTÓ NOVEDAD CON EL NOMBRE DEL COMERCIO EL SEÑOR EDINSON SAMBONY AUTORIZA LA INSTALACIÓN | 26/12/2025 SE REALIZA INSTALACIÓN DE CORRESPONSAL SE ESCALO NOVEDAD POR NOMBRE DE COMERCIO E INFORMAN AUTORIZADO PARA REALIZAR LA INSTALACIÓN SE INSTALA DATAFONO SE CAPACITA SE REALIZAN PRUEBAS DE RETIRO Y CONSIGNACIÓN Y SE PRUEBA LECTOR DE BARRAS TODO QUEDA OK</t>
  </si>
  <si>
    <t>OB007846</t>
  </si>
  <si>
    <t>MARTINEZ SALGUEDO ANDRES AUGUSTO</t>
  </si>
  <si>
    <t>13442</t>
  </si>
  <si>
    <t>TA-25-1446327</t>
  </si>
  <si>
    <t>3007082570</t>
  </si>
  <si>
    <t>MARIA LA BAJA</t>
  </si>
  <si>
    <t>DISTRICOL ALMACEN LA NACIONAL</t>
  </si>
  <si>
    <t>FO-25-2024464</t>
  </si>
  <si>
    <t>23/12/2025 23-12 PROGRAMACION REALIZADA POR LA ALIANZA| INSTALACIÓN PROGRAMADA PARA EL 2025-12-24 | 24/12/2025 SE MARCA AL NÚMERO 3013367090 CONTESTA EL ESPOSO DE LA SEÑORA FLOR MARÍA SE VALIDA CON EL REAGENDA POR TEMAS DE PROBLEMAS DE TRANSPORTE EN LA VIA EL DIA DE HOY EL CUAL ESTA DE ACUERDO PARA EL DIA 29 DE DICIEMBRE | 29/12/2025 SE REALIZA INSTALACIÓN DE CORRESPONSAL EXITOSAMENTE, SE REALIZA PRUEBA DE  RETIRO Y CONSIGNACIÓN Y SE PRUEBA LECTOR DE BARRAS, SE CAPACITA, SE REALIZA INSTALACIÓN DE PUBLICIDAD Y TODO QUEDA OK</t>
  </si>
  <si>
    <t>OB007847</t>
  </si>
  <si>
    <t>15518</t>
  </si>
  <si>
    <t>TA-25-1446330</t>
  </si>
  <si>
    <t>3007082539</t>
  </si>
  <si>
    <t>PAJARITO</t>
  </si>
  <si>
    <t>DISTRICOL ALMACEN CAFETERO DOS</t>
  </si>
  <si>
    <t>FO-25-2024477</t>
  </si>
  <si>
    <t>23/12/2025 23-12 PROGRAMACION REALIZADA POR LA ALIANZA| INSTALACIÓN PROGRAMADA PARA EL 2025-12-24 | 24/12/2025 EN COMUNICACIÓN EL DIA 24-12-2025 CON LA SEÑORA ANGELA RUEDA AL NUMERO 3143771201, INFORMA NO PUEDE ATENDER LA VISITA, POR DILIGENCIAS PERSONALES, PIDE EL FAVOR SE REALIZAR LA VISITA EL DIA 29-12-2025 | 29/12/2025 SE VISITA COMERCIO, SE INSTALA DATÁFONO LECTOR BASE Y CUBRE TECLADO. PRUEBAS OK. OPERATIVO EL SERVICIO. SOMOS BANCOLOMBIA OK. NO SE REGISTRA PRUEBA DE TRANSFERENCIA NO SE CUENTA CON TARJETA</t>
  </si>
  <si>
    <t>OB007850</t>
  </si>
  <si>
    <t>19001</t>
  </si>
  <si>
    <t>TA-25-1446332</t>
  </si>
  <si>
    <t>3007082550</t>
  </si>
  <si>
    <t>CAUCA</t>
  </si>
  <si>
    <t>POPAYAN</t>
  </si>
  <si>
    <t>DISTRICOL LA TIENDA DE PATY</t>
  </si>
  <si>
    <t>FO-25-2024485</t>
  </si>
  <si>
    <t>23/12/2025 23-12 PROGRAMACION REALIZADA POR LA ALIANZA| INSTALACIÓN PROGRAMADA PARA EL 2025-12-26 | 26/12/2025 SE</t>
  </si>
  <si>
    <t>OB007852</t>
  </si>
  <si>
    <t>GIMBUEL LASSO LUIS GERMAN</t>
  </si>
  <si>
    <t>TA-25-1446333</t>
  </si>
  <si>
    <t>3007082551</t>
  </si>
  <si>
    <t>DISTRICOL DROGUERIA LA FE SA</t>
  </si>
  <si>
    <t>FO-25-2024488</t>
  </si>
  <si>
    <t>23/12/2025 23-12 PROGRAMACION REALIZADA POR LA ALIANZA| INSTALACIÓN PROGRAMADA PARA EL 2025-12-26 | 30/12/2025 SE INGRESA SE INSTALA BASE FUENTE PATCHCORD CUBRE CLAVE SE HACEN PRUEBAS OK TELECARGA DRNA CAPACITACION AL CB CREACION DE USUARIOS SE INSTALA AVISO EXTERIOR FLANGED DISPLAY LEGAL ENTREGA ROLLOS RBM MARCACION DE CODIGO DEL PUNTO</t>
  </si>
  <si>
    <t>OB007853</t>
  </si>
  <si>
    <t>19807</t>
  </si>
  <si>
    <t>TA-25-1446335</t>
  </si>
  <si>
    <t>3007082582</t>
  </si>
  <si>
    <t>TIMBIO</t>
  </si>
  <si>
    <t>DISTRICOL DROGUERIA EL ARADO</t>
  </si>
  <si>
    <t>FO-25-2024493</t>
  </si>
  <si>
    <t>23/12/2025 23-12 PROGRAMACION REALIZADA POR LA ALIANZA| INSTALACIÓN PROGRAMADA PARA EL 2025-12-26 | 26/12/2025 NO SE PUEDE REALIZAR DESPLAZMIENTO AL MUNICIPIO DE TIMBIO, YA QUE NO SE PUEDE CONSEGUIR TRANSPORTE, SE VISITARA EL DIA 29 DE DICIEMBRE | 29/12/2025 SE INGRESA SE INSTALA BASE FUENTE CUBRE CLAVE SE INSTALA SISTEMA OPERATIVO VERSION CREACION DE USUARIOS PRUEBAS OK TELECARGA DRNA CAPACITACION AL CB MARCACION DE CODIGO DEL PUNTO ENTREGA ROLLOS RBM SE INSTALA AVISO EXTERIOR FLANGED DISOLAY LEGAL</t>
  </si>
  <si>
    <t>OB007854</t>
  </si>
  <si>
    <t>TA-25-1446339</t>
  </si>
  <si>
    <t>3007082547</t>
  </si>
  <si>
    <t>DISTRICOL TIENDA YISETH</t>
  </si>
  <si>
    <t>FO-25-2024508</t>
  </si>
  <si>
    <t>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</si>
  <si>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OB007857</t>
  </si>
  <si>
    <t>TA-25-1446345</t>
  </si>
  <si>
    <t>3007082573</t>
  </si>
  <si>
    <t>DISTRICOL PAPY VAR SAN IGNACIO</t>
  </si>
  <si>
    <t>FO-25-2024518</t>
  </si>
  <si>
    <t>23/12/2025 23-12 PROGRAMACION REALIZADA POR LA ALIANZA| INSTALACIÓN PROGRAMADA PARA EL 2025-12-24 | 24/12/2025 SE REALIZÓ LA INSTALACIÓN DE EQUIPOS PUBLICIDAD Y ACCESORIOS PARA APERTURA CB BANCOLOMBIA SE DIO CAPACITACIÓN MANEJO DE DATÁFONO CB Y SOMOS BANCOLOMBIA SE EJECUTAN PRUEBAS TX EXITOSAS QUEDA OPERATIVO</t>
  </si>
  <si>
    <t>OB007858</t>
  </si>
  <si>
    <t>TA-25-1446349</t>
  </si>
  <si>
    <t>3007082574</t>
  </si>
  <si>
    <t>DISTRICOL ALM EL KOMPRADERO</t>
  </si>
  <si>
    <t>FO-25-2024520</t>
  </si>
  <si>
    <t>OB007859</t>
  </si>
  <si>
    <t>TA-25-1446350</t>
  </si>
  <si>
    <t>3007082544</t>
  </si>
  <si>
    <t>DISTRICOL BREYCAR</t>
  </si>
  <si>
    <t>FO-25-2024524</t>
  </si>
  <si>
    <t>23/12/2025 23-12 PROGRAMACION REALIZADA POR LA ALIANZA| INSTALACIÓN PROGRAMADA PARA EL 2025-12-26 | 26/12/2025 SE REALIZÓ LLAMADA TELEFÓNICA AL NÚMERO 3105209230 SE HABLÓ CON LA SRA YEIMI CL MANIFIESTA QUE REALICEMOS LA VISITA EN HORAS DE LA TARDE YA QUE NO SE ENCUENTRA DISPONIBLE EN HORAS AM, SE PROGRAMA VISITA A LAS 2PM POR DISPONIBILIDAD DEL CLIENTE | 26/12/2025 SE REALIZA VISITA AL COMERCIO Y SE HIZO INSTALACIÓN DE DATAFONO LECTORA CABLEADO PUBLICIDAD BANCOLOMBIA INSTALADA OK, CAPACITACIÓN SOMOS BANCOLOMBIA, PRUEBAS EXITOSAS</t>
  </si>
  <si>
    <t>OB007860</t>
  </si>
  <si>
    <t>54498</t>
  </si>
  <si>
    <t>TA-25-1446351</t>
  </si>
  <si>
    <t>3007082546</t>
  </si>
  <si>
    <t>OCAÑA</t>
  </si>
  <si>
    <t>DISTRICOL DROGUERIA AUXILIADOR</t>
  </si>
  <si>
    <t>FO-25-2024526</t>
  </si>
  <si>
    <t>23/12/2025 23-12 PROGRAMACION REALIZADA POR LA ALIANZA| INSTALACIÓN PROGRAMADA PARA EL 2025-12-26 | 29/12/2025 SE CONTACTA TELEFÓNICAMENTE AL CLIENTE, LA SEÑORA LUZ MARINA LÁZARO CONFIRMA DATOS OK. SE LE INFORMA AL CLIENTE QUE EL DÍA DE HOY SE REALIZA EL DESPLAZAMIENTO AL MUNICIPIO DE OCAÑA Y LA INSTALACIÓN SE REALIZARÁ EL DÍA DE MAÑANA 30/12.
3160420157 | 31/12/2025 SE REALIZA VISITA, SE REALIZA APERTURA DE CB, SE INSTALA DATAFONO CON ACCESORIOS, SE INSTALA ÚLTIMA VERSIÓN, SE CREAN USUARIOS OK, SE CAPACITA COMERCIO, SE REALIZAN PRUEBAS Y CIERRES OK. SE INSTALA PUBLICIDAD Y AVISO EXTERIOR.</t>
  </si>
  <si>
    <t>OB007861</t>
  </si>
  <si>
    <t>PEREIRA</t>
  </si>
  <si>
    <t>EJE CAFETERO</t>
  </si>
  <si>
    <t>63001</t>
  </si>
  <si>
    <t>TA-25-1446352</t>
  </si>
  <si>
    <t>3007082562</t>
  </si>
  <si>
    <t>QUINDIO</t>
  </si>
  <si>
    <t>ARMENIA</t>
  </si>
  <si>
    <t>DISTRICOL MISCELANEA MAS LICOR</t>
  </si>
  <si>
    <t>FO-25-2024528</t>
  </si>
  <si>
    <t>23/12/2025 23-12 PROGRAMACION REALIZADA POR LA ALIANZA| INSTALACIÓN PROGRAMADA PARA EL 2025-12-26 | 26/12/2025 VISITAMOS COMERCIO REALIZAMOS INSTALACIÓN DE DATÁFONO CON LECTOR DE BARRAS, BRAZO DATÁFONO LO CONFIGURAMOS Y REALIZAMOS PRUEBAS OK, INSTALAMOS TODA LA PUBLICIDAD.</t>
  </si>
  <si>
    <t>OB007862</t>
  </si>
  <si>
    <t>ARROYAVE CANO MANUEL GUILLERMO</t>
  </si>
  <si>
    <t>66001</t>
  </si>
  <si>
    <t>TA-25-1446353</t>
  </si>
  <si>
    <t>3007082548</t>
  </si>
  <si>
    <t>RISARALDA</t>
  </si>
  <si>
    <t>DISTRICOL VARIEDADES EL GOCHO</t>
  </si>
  <si>
    <t>FO-25-2024531</t>
  </si>
  <si>
    <t>23/12/2025 23-12 PROGRAMACION REALIZADA POR LA ALIANZA| INSTALACIÓN PROGRAMADA PARA EL 2025-12-24 | 27/12/2025 SE VISITA COMERCIO SE REALIZA APERTURA CB RBM SE INSTALA PUBLICIDAD DATÁFONO BASE MAGIC BOX Y LECTORA SE REALIZA CAPACITACIÓN SE REALIZA PRUEBAS OK</t>
  </si>
  <si>
    <t>OB007863</t>
  </si>
  <si>
    <t>LOAIZA LOPEZ JHON FREDDY</t>
  </si>
  <si>
    <t>TA-25-1446354</t>
  </si>
  <si>
    <t>3007082575</t>
  </si>
  <si>
    <t>DISTRICOL SERVIREPUESTOS 2023</t>
  </si>
  <si>
    <t>FO-25-2024537</t>
  </si>
  <si>
    <t>23/12/2025 23-12 PROGRAMACION REALIZADA POR LA ALIANZA| INSTALACIÓN PROGRAMADA PARA EL 2025-12-26 | 02/01/2026 SE VISITA COMERCIO SE REALIZA APERTURA CB RBM SE INSTALA PUBLICIDAD DATÁFONO BASE Y LECTORA SE REALIZA CAPACITACIÓN SE REALIZA PRUEBAS OK</t>
  </si>
  <si>
    <t>OB007864</t>
  </si>
  <si>
    <t>68276</t>
  </si>
  <si>
    <t>TA-25-1446356</t>
  </si>
  <si>
    <t>3007082545</t>
  </si>
  <si>
    <t>FLORIDABLANCA</t>
  </si>
  <si>
    <t>DISTRICOL LEON MORALES SAS</t>
  </si>
  <si>
    <t>FO-25-2024543</t>
  </si>
  <si>
    <t>23/12/2025 23-12 PROGRAMACION REALIZADA POR LA ALIANZA| INSTALACIÓN PROGRAMADA PARA EL 2025-12-26 | 26/12/2025 EN COMUNICACIÓN CON EL ADMINISTRADOR AL CELULAR CB, INFORMA TENER DISPONIBILIDAD DESPUÉS DE LAS 11:00 AM YA QUE EN ESTOS MOMENTOS SE ENCUENTRA REALIZANDO UNAS DILIGENCIAS PERSONALES. | 26/12/2025 SE REALIZA INSTALACIÓN DE DATÁFONO, LECTOR DE BARRAS, MAGI BOX, PINPAD BASE DATÁFONO, PASCORD, CUBRE CLAVE, 40 ROLLOS, SE CAPACITA CORRESPONSAL, SOMOS BANCOLOMBIA, PRUEBAS EXITOSA.</t>
  </si>
  <si>
    <t>OB007866</t>
  </si>
  <si>
    <t>MARTINEZ FLOREZ DONIS ALBERTO</t>
  </si>
  <si>
    <t>TA-25-1446358</t>
  </si>
  <si>
    <t>3007082549</t>
  </si>
  <si>
    <t>DISTRICOL T Y M MUNDO EXPRESS</t>
  </si>
  <si>
    <t>FO-25-2024551</t>
  </si>
  <si>
    <t>23/12/2025 23-12 PROGRAMACION REALIZADA POR LA ALIANZA| INSTALACIÓN PROGRAMADA PARA EL 2025-12-26 | 26/12/2025 SE ESTABLECE COMUNICACIÓN CON EL SR JULIAN ORTIZ AL NÚMERO DE CONTACTO 3163494081, QUIEN COMENTA QUE TIENE LA DISPONIBILIDAD PARA ATENDER LA VISITA TÉCNICA A PARTIR DE LAS 10 AM | 26/12/2025 SE REALIZA VISITA AL COMERCIO SE HACE APERTURA CB BANCOLOMBIA PURO, SE INSTALA AVISO EXTERIOR, FLANGED, DISPLAY, BASE, DATÁFONO, LECTOR DE BARRAS, MÁGIC BOX, PINPAD POR MÓDULO DE VIDRIO,CUBRE CLAVES, SE DEJAN USUARIO CREADOS A GUSTO DEL CLIENTE, SE HACEN PRUEBAS OK, SOMOS BANCOLOMBIA OK, CAPACITACIÓN GENERAL COMPLETA, MANEJO DEL DATÁFONO OK</t>
  </si>
  <si>
    <t>OB007868</t>
  </si>
  <si>
    <t>GONZALEZ ESTUPIÑAN YEISON WALTER ANTONIO</t>
  </si>
  <si>
    <t>IBAGUE</t>
  </si>
  <si>
    <t>73411</t>
  </si>
  <si>
    <t>TA-25-1446359</t>
  </si>
  <si>
    <t>3007082567</t>
  </si>
  <si>
    <t>TOLIMA</t>
  </si>
  <si>
    <t>LIBANO</t>
  </si>
  <si>
    <t>DISTRICOL MEDICLINICAL DROGUER</t>
  </si>
  <si>
    <t>FO-25-2024557</t>
  </si>
  <si>
    <t>23/12/2025 23-12 PROGRAMACION REALIZADA POR LA ALIANZA| INSTALACIÓN PROGRAMADA PARA EL 2025-12-26 | 26/12/2025 SE INSTALA CB BANCOLOMBIA SIN NOVEDAD. SE CAPACITA A LA SEÑORA LEIDY VELOZA, EN EL MANEJO DEL DATÁFONO, SOMOS BANCOLOMBIA, Y PROCESO DE COMPENSACIÓN. SE HACEN LAS PRUEBAS DE TRANSACCIONES TODO OK</t>
  </si>
  <si>
    <t>OB007869</t>
  </si>
  <si>
    <t>VARGAS HERRERA JHON JAIRO</t>
  </si>
  <si>
    <t>TA-25-1446360</t>
  </si>
  <si>
    <t>3007082541</t>
  </si>
  <si>
    <t>DISTRICOL C.I.A. SALOMIA</t>
  </si>
  <si>
    <t>FO-25-2024559</t>
  </si>
  <si>
    <t>23/12/2025 23-12 PROGRAMACION REALIZADA POR LA ALIANZA| INSTALACIÓN PROGRAMADA PARA EL 2025-12-24 | 24/12/2025 SE LLAMA AL CLIENTE, SE VÁLIDA INSTALACIÓN, DIRECCIÓN Y DISPONIBILIDAD, SE VISITA EL COMERCIO INSTALO DATAFONO, LECTORA, ACCESORIOS, PUBLICIDAD, SE CAPACITA, PRUEBAS OK, TELECARGA TRNA</t>
  </si>
  <si>
    <t>OB007870</t>
  </si>
  <si>
    <t>TA-25-1446361</t>
  </si>
  <si>
    <t>3007082571</t>
  </si>
  <si>
    <t>DISTRICOL RAPITRAMITE PAISAS 2</t>
  </si>
  <si>
    <t>FO-25-2024561</t>
  </si>
  <si>
    <t>23/12/2025 23-12 PROGRAMACION REALIZADA POR LA ALIANZA| INSTALACIÓN PROGRAMADA PARA EL 2025-12-24 | 24/12/2025 EN LA VISITA TÉCNICA SE REALIZÓ LA INSTALACIÓN DE CORRESPONSAL BANCOLOMBIA PURO,SE INSTALA DATÁFONO,MAGIC BOX 2600, LECTOR,BASE SOPORTE DE DATÁFONO,SE INSTALA PINPAD DESK 1600 YA QUE CONTABA CON VENTANILLA DE SEGURIDAD CON VIDRIO,SE INSTALA LA PUBLICIDAD Y SE IMPLEMENTARON LOS ROLLOS DE REDEBAN,SE REALIZÓ LA CAPACITACIÓN CON LA PERSONA ENCARGADA DE MANEJAR EL CORRESPONSAL, CREACIÓN DE USUARIOS SISTEMA OPERATIVO Y MENU OPERATIVO DEL DATÁFONO, TRANSACCIONES,MALQS PRÁCTICAS SEGURIDAD Y ATENCIÓN AL CLIENTE,EL SERVICIO QUEDÓ OPERANDO SIN FALLAS Y SIN NOVEDAD.</t>
  </si>
  <si>
    <t>OB007871</t>
  </si>
  <si>
    <t>TA-25-1446362</t>
  </si>
  <si>
    <t>3007082572</t>
  </si>
  <si>
    <t>DISTRICOL CDA TECNO-ROZO</t>
  </si>
  <si>
    <t>FO-25-2024565</t>
  </si>
  <si>
    <t>23/12/2025 23-12 PROGRAMACION REALIZADA POR LA ALIANZA| INSTALACIÓN PROGRAMADA PARA EL 2025-12-26 | 26/12/2025 SE VISITA ESTABLECIMIENTO, SE REALIZA INSTALACIÓN CORRESPONSAL BANCOLOMBIA PURO. TRANSACCIONES DE PRUEBA EXITOSAS. SE CAPACITA Y SE INSTALA PUBLICIDAD COMPLETA.</t>
  </si>
  <si>
    <t>OB007872</t>
  </si>
  <si>
    <t>76563</t>
  </si>
  <si>
    <t>TA-25-1446363</t>
  </si>
  <si>
    <t>3007082576</t>
  </si>
  <si>
    <t>PRADERA</t>
  </si>
  <si>
    <t>DISTRICOL COMBUSTIBLES Y LUBRI</t>
  </si>
  <si>
    <t>FO-25-2024570</t>
  </si>
  <si>
    <t>23/12/2025 23-12 PROGRAMACION REALIZADA POR LA ALIANZA| INSTALACIÓN PROGRAMADA PARA EL 2025-12-26 | 26/12/2025 SE REALIZA APERTURA DE CB BANCOLOMBIA PURO, SE INSTALA EQUIPO, ACCESORIOS Y PUBLICIDAD, SE REALIZAN PRUEBAS OK. NO SÉ REALIZAN TODAS LAS PRUEBAS YA QUE EL CLIENTE NO CUENTA CON LOS MEDIOS, SE ENTREGAN 40 ROLLOS TERMICOS REDEBAN.</t>
  </si>
  <si>
    <t>OB007873</t>
  </si>
  <si>
    <t>MONTERO MUESES GIAN CARLO</t>
  </si>
  <si>
    <t>76828</t>
  </si>
  <si>
    <t>TA-25-1446364</t>
  </si>
  <si>
    <t>3007082553</t>
  </si>
  <si>
    <t>TRUJILLO</t>
  </si>
  <si>
    <t>DISTRICOL DROG MARIA LILIA</t>
  </si>
  <si>
    <t>FO-25-2024571</t>
  </si>
  <si>
    <t>23/12/2025 23-12 PROGRAMACION REALIZADA POR LA ALIANZA| INSTALACIÓN PROGRAMADA PARA EL 2025-12-26 | 27/12/2025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t>
  </si>
  <si>
    <t>OB007874</t>
  </si>
  <si>
    <t>TA-25-1446365</t>
  </si>
  <si>
    <t>3007082554</t>
  </si>
  <si>
    <t>DISTRICOL VARIEDADES MELY .SA</t>
  </si>
  <si>
    <t>FO-25-2024574</t>
  </si>
  <si>
    <t>23/12/2025 23-12 PROGRAMACION REALIZADA POR LA ALIANZA| INSTALACIÓN PROGRAMADA PARA EL 2025-12-26 | 26/12/2025 SE REALIZÓ GESTION TELÉFONO PARA CONFIRMAR LA VISITA CON EL CLIENTE,PERO NO HUBO RESPUESTA,SE REALIZÓ EL DESPLAZAMIENTO AL SITIO YA QUE NO HUBO CONTACTO CON EL CLIENTE. | 26/12/2025 EN LA VISITA TÉCNICA SE REALIZÓ LA INSTALACIÓN DE EL CB BANCOLOMBIA PURO,SE INSTALA DATÁFONO, LECTOR, MAGIC BOX 2600,BASE SOPORTE DE DATÁFONO,SE REALIZÓ LA CAPACITACIÓN, INSTALACIÓN DE PUBLICIDAD Y SE IMPLEMENTARON LOS ROLLOS DE REDEBAN,SE REALIZARON TODAS LAS PRUEBAS DURANTE LA CAPACITACIÓN OPERATIVA DEJANDO EL SERVICIO OPERANDO SIN FALLAS Y SIN NOVEDAD.</t>
  </si>
  <si>
    <t>OB007876</t>
  </si>
  <si>
    <t>85410</t>
  </si>
  <si>
    <t>TA-25-1446366</t>
  </si>
  <si>
    <t>3007082581</t>
  </si>
  <si>
    <t>TAURAMENA</t>
  </si>
  <si>
    <t>DISTRICOL CM CORPORATIVO</t>
  </si>
  <si>
    <t>FO-25-2024579</t>
  </si>
  <si>
    <t>23/12/2025 23-12 PROGRAMACION REALIZADA POR LA ALIANZA| INSTALACIÓN PROGRAMADA PARA EL 2025-12-26 | 27/12/2025 SE REALIZA APERTURA CB BANCOLOMBIA PRUEBAS OK SE INSTALA PUBLICIDAD SE INGRESA A SOMOS OK SIN NOVEDAD</t>
  </si>
  <si>
    <t>OB007877</t>
  </si>
  <si>
    <t>CASTRILLON URREA LONDIER LEANDRO</t>
  </si>
  <si>
    <t>TA-25-1446368</t>
  </si>
  <si>
    <t>FO-25-2024587</t>
  </si>
  <si>
    <t>23/12/2025 23-12 SE REALIZA LLAMADA AL CLIENTE, SE HABLA CON LA SRA EIDY RUIZ AL NUMERO 3223525164 SE VALIDA DIRECCIÓN OK, CANAL OK, DISPONIBILIDAD TOTAL, LLAMAR EL DÍA LA INSTALACIÓN PARA CONFIRMAR VISITA | 24/12/2025 SE VISITA COMERCIO, SE INSTALA DATÁFONO LECTOR HUB Y PINPAD ADICIONAL. PRUEBAS OK. OPERATIVO EL SERVICIO. NO SE REALIZA PRUEBA DE TRANSFERENCIA NO SE CUENTA CON TARJETA. NO SE REGISTRA CAMARA DE COMERCIO O FACTURA, PERSONAL DEL CB MULTIPAGAS ROBUSTO INFORMA NO CONTAR CON ESA DOCUMENTACIÓN, SE DEBE SOLICITAR EN OFICINA. SE ADJUNTA COORDENADAS AUTORIZA DANIELA CORREA. CB INDICA NO RECIBIR ROLLOS PORQUE TIENEN DEMASIADOS. NO SE INSTALA BASE, EIDY RUIZ INDICA NO REQUIERE POR ESPACIO Y POSICIÓN</t>
  </si>
  <si>
    <t>OB007879</t>
  </si>
  <si>
    <t>5789</t>
  </si>
  <si>
    <t>TA-25-1463252</t>
  </si>
  <si>
    <t>3007021280</t>
  </si>
  <si>
    <t>TAMESIS</t>
  </si>
  <si>
    <t>PTM TAMESIS TELECOM</t>
  </si>
  <si>
    <t>FO-25-2046848</t>
  </si>
  <si>
    <t>29/12/2025 29-12 SE REALIZA LLAMADA AL CLIENTE, SE HABLA CON EL SR DIEGO SALGADO AL NUMERO 3147338903 SE VALIDA DIRECCIÓN OK, CANAL OK, DISPONIBILIDAD TOTAL, LLAMAR EL DÍA LA INSTALACIÓN PARA CONFIRMAR VISITA | 02/01/2026 SE REALIZA LA INSTALACIÓN DE 1 DATAFONO ADICIONAL, 1 LECTOR, SE INSTALA BASE DE DATAFONO, 60 ROLLOS INSTALACION OK</t>
  </si>
  <si>
    <t>AE00D133</t>
  </si>
  <si>
    <t>MONTOYA VELEZ ANDRES FELIPE</t>
  </si>
  <si>
    <t>CODIGO CIIU</t>
  </si>
  <si>
    <t>BANCO</t>
  </si>
  <si>
    <t>5030</t>
  </si>
  <si>
    <t>TA-25-1354598</t>
  </si>
  <si>
    <t>3013001485</t>
  </si>
  <si>
    <t>CB CRECIMIENTO - NUEVO</t>
  </si>
  <si>
    <t>AMAGA</t>
  </si>
  <si>
    <t>LA CARBONERA</t>
  </si>
  <si>
    <t>BBVA</t>
  </si>
  <si>
    <t>FO-25-1921945</t>
  </si>
  <si>
    <t>02/12/2025 02-12 SE REALIZA LLAMADA AL CLIENTE, SE HABLA CON EL SR JUAN CARLOS CASTAÑEDA SALGADO SE VALIDA DIRECCIÓN OK, CANAL OK, DISPONIBILIDAD TOTAL, LLAMAR EL DÍA LA INSTALACIÓN PARA CONFIRMAR VISITA | 09/12/2025 SE REALIZA INSTALACIÓN EXITOSA. NO FUE POSIBLE CONSEGUIR PRUEBAS. CLIENTE SOLICITA NO FIJAR BASE YA QUE DESPUÉS VA A MOVERLO</t>
  </si>
  <si>
    <t>AE004014</t>
  </si>
  <si>
    <t>ALVAREZ ARENAS VICTOR HUGO</t>
  </si>
  <si>
    <t>5088</t>
  </si>
  <si>
    <t>TA-25-1354600</t>
  </si>
  <si>
    <t>3013001487</t>
  </si>
  <si>
    <t>BELLO</t>
  </si>
  <si>
    <t>PORTAL DEL NORTE</t>
  </si>
  <si>
    <t>FO-25-1921947</t>
  </si>
  <si>
    <t>02/12/2025 02-12 SE REALIZA LLAMADA AL CLIENTE, SE HABLA CON EL SR JUAN CARLOS CASTAÑEDA SALGADO SE VALIDA DIRECCIÓN OK, CANAL OK, DISPONIBILIDAD TOTAL, LLAMAR EL DÍA LA INSTALACIÓN PARA CONFIRMAR VISITA | 04/12/2025 SE REALIZA INSTALACIÓN DE CORRESPONSAL BBVA OK, SE INSTALAN EQUIPOS A PETICIÓN DEL USUARIO, NO ES POSIBLE REALIZAR PRUEBAS DE TX YA QUE EL MAYORITARIO NO TIENE COMO REALIZARLAS NI TIENEN CUENTAS PENDIENTES POR PAGAR, SE ESCALA CON  EDISON SAMBONY Y AUTORIZA DEJAR SIN PRUEBAS DE MOMENTO, CAPACITACIÓN DE MANEJO DE EQUIPOS OK</t>
  </si>
  <si>
    <t>AE004016</t>
  </si>
  <si>
    <t>BARRIENTOS HERNANDEZ CRISTIAN HORACIO</t>
  </si>
  <si>
    <t>5129</t>
  </si>
  <si>
    <t>TA-25-1354602</t>
  </si>
  <si>
    <t>3013001488</t>
  </si>
  <si>
    <t>CODICALDAS</t>
  </si>
  <si>
    <t>FO-25-1921950</t>
  </si>
  <si>
    <t>02/12/2025 02-12 SE REALIZA LLAMADA AL CLIENTE, SE HABLA CON EL SR JUAN CARLOS CASTAÑEDA SALGADO SE VALIDA DIRECCIÓN OK, CANAL OK, DISPONIBILIDAD TOTAL, LLAMAR EL DÍA LA INSTALACIÓN PARA CONFIRMAR VISITA | 09/12/2025 SE REALIZA INSTALACIÓN EXITOSA DE BBVA NO FUE POSIBLE CONSEGUIR TRANSACCIONES DE PRUEBAS DE ESCALA RDB , SE DEJA PINPAD Y HUB INSTALADO YA QUE ES PUNTO CABINADO REDEBAN AUTORIZA LA INSTALACION</t>
  </si>
  <si>
    <t>AE004017</t>
  </si>
  <si>
    <t>TA-25-1354604</t>
  </si>
  <si>
    <t>3013001489</t>
  </si>
  <si>
    <t>LAS VEGAS</t>
  </si>
  <si>
    <t>FO-25-1921953</t>
  </si>
  <si>
    <t>02/12/2025 02-12 SE REALIZA LLAMADA AL CLIENTE, SE HABLA CON EL SR JUAN CARLOS CASTAÑEDA SALGADO SE VALIDA DIRECCIÓN OK, CANAL OK, DISPONIBILIDAD TOTAL, LLAMAR EL DÍA LA INSTALACIÓN PARA CONFIRMAR VISITA | 09/12/2025 SE REALIZA INSNTALACION EXITOSA NO FUE POSIBLE REALIZAR PRUEBAS QUEDA COMUNICANDO EXITOSMANTE SE ESCALA A RDB</t>
  </si>
  <si>
    <t>AE004018</t>
  </si>
  <si>
    <t>TA-25-1354606</t>
  </si>
  <si>
    <t>3013001490</t>
  </si>
  <si>
    <t>TEXACO EL LLANO</t>
  </si>
  <si>
    <t>FO-25-1921957</t>
  </si>
  <si>
    <t>02/12/2025 02-12 SE REALIZA LLAMADA AL CLIENTE, SE HABLA CON EL SR JUAN CARLOS CASTAÑEDA SALGADO SE VALIDA DIRECCIÓN OK, CANAL OK, DISPONIBILIDAD TOTAL, LLAMAR EL DÍA LA INSTALACIÓN PARA CONFIRMAR VISITA | 09/12/2025 SE REALIZA INSTACAION EXITOSA BBVA NO FUE POSIBLE CONSEGUIR PRUEBAS SE ESCALA NOVEDAD TODO QUEDA OK</t>
  </si>
  <si>
    <t>AE004019</t>
  </si>
  <si>
    <t>TA-25-1354608</t>
  </si>
  <si>
    <t>3013001495</t>
  </si>
  <si>
    <t>EL TRAPICHE</t>
  </si>
  <si>
    <t>FO-25-1921960</t>
  </si>
  <si>
    <t>02/12/2025 02-12 SE REALIZA LLAMADA AL CLIENTE, SE HABLA CON EL SR JUAN CARLOS CASTAÑEDA SALGADO SE VALIDA DIRECCIÓN OK, CANAL OK, DISPONIBILIDAD TOTAL, LLAMAR EL DÍA LA INSTALACIÓN PARA CONFIRMAR VISITA | 04/12/2025 SE REALIZÓ LA INSTALACIÓN DEL CORRESPONSAL BBVA DE MANERA SATISFACTORIA, INCLUYENDO LA PUESTA EN MARCHA DE LOS EQUIPOS SOLICITADOS POR EL USUARIO. NO FUE POSIBLE EJECUTAR PRUEBAS DE TRANSACCIÓN, YA QUE EL MAYORITARIO NO DISPONE DE LOS MEDIOS PARA REALIZARLAS NI CUENTA CON OBLIGACIONES PENDIENTES POR PAGAR. LA SITUACIÓN FUE ESCALADA CON EDISON SAMBONY, QUIEN AUTORIZÓ DEJAR LA INSTALACIÓN SIN PRUEBAS POR EL MOMENTO. FINALMENTE, SE IMPARTIÓ CAPACITACIÓN COMPLETA SOBRE EL MANEJO DE LOS EQUIPOS, QUEDANDO EL USUARIO INFORMADO Y CONFORME CON EL PROCESO.</t>
  </si>
  <si>
    <t>AE004024</t>
  </si>
  <si>
    <t>5318</t>
  </si>
  <si>
    <t>TA-25-1354610</t>
  </si>
  <si>
    <t>3013001496</t>
  </si>
  <si>
    <t>GUARNE</t>
  </si>
  <si>
    <t>AUTOPISTA</t>
  </si>
  <si>
    <t>FO-25-1921964</t>
  </si>
  <si>
    <t>02/12/2025 02-12 SE REALIZA LLAMADA AL CLIENTE, SE HABLA CON EL SR JUAN CARLOS CASTAÑEDA SALGADO SE VALIDA DIRECCIÓN OK, CANAL OK, DISPONIBILIDAD TOTAL, LLAMAR EL DÍA LA INSTALACIÓN PARA CONFIRMAR VISITA | 04/12/2025 SE INSTALAN EQUIPOS Y BASE A PETICIÓN DEL USUARIO, NO ES POSIBLE REALIZAR PRUEBAS DE TRANSABILIDAD YA QUE EL SEÑOR ÓSCAR ADMINISTRADOR NO TIENE AUTORIZACIÓN POR PARTE DEL MAYORISTA QUE LAS PRUEBAS LAS PUEDEN HACER EL DÍA DE MAÑANA, ADICIONAL NO ES POSIBLE ADJUNTAR FOTOS DE SERVICIOS PÚBLICOS NI CÁMARA DE COMERCIO POR QUÉ TAMPOCO CUENTA CON ESOS DOCUMENTOS, LOS DEBE SOLICITAR Y SE DEMORAN EN RESPONDER, AUTORIZA EDISON SAMBONY DE RBM</t>
  </si>
  <si>
    <t>AE004025</t>
  </si>
  <si>
    <t>TA-25-1354613</t>
  </si>
  <si>
    <t>3013001497</t>
  </si>
  <si>
    <t>BONANZA</t>
  </si>
  <si>
    <t>FO-25-1931127 | FO-25-1921966</t>
  </si>
  <si>
    <t>[FO-25-1931127] 11/12/2025 SE INSTALAN EQUIPOS RBM A PETICIÓN DEL USUARIO, NO SE REALIZAN PRUEBAS DE TX YA QUE EL USUARIO NO CUENTA CON TARJETA NI FACTURAS PARA LAS PRUEBAS, SE CAPACITA AL USUARIO CON EL MENÚ DEL DATÁFONO OK || [FO-25-1921966] 02/12/2025 02-12 SE REALIZA LLAMADA AL CLIENTE, SE HABLA CON EL SR JUAN CARLOS CASTAÑEDA SALGADO SE VALIDA DIRECCIÓN OK, CANAL OK, DISPONIBILIDAD TOTAL, LLAMAR EL DÍA LA INSTALACIÓN PARA CONFIRMAR VISITA | 04/12/2025 SE LLEGA AL SITIO Y SE ENCUENTRA LA OFICINA CERRADA, SE LE PREGUNTA A LOS ISLEROS POR LA ADMINISTRACIÓN Y MANIFIESTAN QUE NO SE ENCUENTRA QUE SALIÓ HACER UNA DILIGENCIA, Y QUE NO SABEN A QUÉ HORAS REGRESA, SE REALIZA GESTIÓN TELEFÓNICA PARA SABER SI SE ESPERA EN EL PUNTO Y NO SE LOGRA EL CONTACTO</t>
  </si>
  <si>
    <t>AE004026</t>
  </si>
  <si>
    <t>5380</t>
  </si>
  <si>
    <t>TA-25-1354615</t>
  </si>
  <si>
    <t>3013001498</t>
  </si>
  <si>
    <t>LA ESTRELLA</t>
  </si>
  <si>
    <t>LA FLORIDA</t>
  </si>
  <si>
    <t>FO-25-1921970</t>
  </si>
  <si>
    <t>02/12/2025 02-12 SE REALIZA LLAMADA AL CLIENTE, SE HABLA CON EL SR JUAN CARLOS CASTAÑEDA SALGADO SE VALIDA DIRECCIÓN OK, CANAL OK, DISPONIBILIDAD TOTAL, LLAMAR EL DÍA LA INSTALACIÓN PARA CONFIRMAR VISITA | 09/12/2025 SE REALIZA LA INSTALACION DE UN CB BBVA SE CAPACITA A LA ENCARAGDA LORENA TOBON , EDISON SAMBOY AUTORIZA CERRAR SIN PRUEBAS</t>
  </si>
  <si>
    <t>AE004027</t>
  </si>
  <si>
    <t>TA-25-1354617</t>
  </si>
  <si>
    <t>3013001501</t>
  </si>
  <si>
    <t>AVENIDA COLOMBIA</t>
  </si>
  <si>
    <t>FO-25-1921972</t>
  </si>
  <si>
    <t>02/12/2025 02-12 SE REALIZA LLAMADA AL CLIENTE, SE HABLA CON EL SR JUAN CARLOS CASTAÑEDA SALGADO SE VALIDA DIRECCIÓN OK, CANAL OK, DISPONIBILIDAD TOTAL, LLAMAR EL DÍA LA INSTALACIÓN PARA CONFIRMAR VISITA | 05/12/2025 SE REALIZA INSTALACIÓN EXITOSA DE BBVA POR ENCAMINADO DE PUNTO REDEBAN AUTORIZA DEJAR INSTALADO UN PINPAD EN EL PUNTO NO SE LOGRA REALIZAR TRANSACCIONES DE PRUEBA EL CLIENTE NO TENÍA PARA REALIZAR SE PIDE AUTORIZACIÓN PARA CERRAR APERTURA SIN PRUEBAS</t>
  </si>
  <si>
    <t>AE004030</t>
  </si>
  <si>
    <t>TA-25-1354619</t>
  </si>
  <si>
    <t>3013001503</t>
  </si>
  <si>
    <t>GUAYABALL</t>
  </si>
  <si>
    <t>FO-25-1921976</t>
  </si>
  <si>
    <t>02/12/2025 02-12 SE REALIZA LLAMADA AL CLIENTE, SE HABLA CON EL SR JUAN CARLOS CASTAÑEDA SALGADO SE VALIDA DIRECCIÓN OK, CANAL OK, DISPONIBILIDAD TOTAL, LLAMAR EL DÍA LA INSTALACIÓN PARA CONFIRMAR VISITA | 05/12/2025 SE REALIZA INSTALACION DE CORRESPONSAL BBVA SE CAPACITA A LA SR CLARA JULIANA CUARTAS , SE LLAMA A EDISON SAMBONY Y AUTORIZA CERRA TAREA SIN PRUEBAS YA QUE USUARIO NO CUENTA COMO HACER LAS PRUEBAS , INDICA QUE EL BANCO SE ENCARGA DE REALIZARLE LAS PRUEBAS OK</t>
  </si>
  <si>
    <t>AE004033</t>
  </si>
  <si>
    <t>5360</t>
  </si>
  <si>
    <t>TA-25-1354621</t>
  </si>
  <si>
    <t>3013001504</t>
  </si>
  <si>
    <t>ITAGUI</t>
  </si>
  <si>
    <t>LOS NARANJOS</t>
  </si>
  <si>
    <t>FO-25-1921978</t>
  </si>
  <si>
    <t>02/12/2025 02-12 SE REALIZA LLAMADA AL CLIENTE, SE HABLA CON EL SR JUAN CARLOS CASTAÑEDA SALGADO SE VALIDA DIRECCIÓN OK, CANAL OK, DISPONIBILIDAD TOTAL, LLAMAR EL DÍA LA INSTALACIÓN PARA CONFIRMAR VISITA | 05/12/2025 SE REALIZA INSTALACION DE CORRESPONSAL BBVA SE REALIZA CAPACITACIÓN A LA SR MARÍA EUGENIA OROZCO , SE HABLA CON EDISON SAMBONY E AUTORIZA CERRAR SIN PRUEBAS 
INDICA QUE EL BANCO DESPUÉS SE ENCARGA DE HACER LAS PRUEBAS OK</t>
  </si>
  <si>
    <t>AE004034</t>
  </si>
  <si>
    <t>TA-25-1354622</t>
  </si>
  <si>
    <t>3013001505</t>
  </si>
  <si>
    <t>PARQUE NORTE</t>
  </si>
  <si>
    <t>FO-25-1921982</t>
  </si>
  <si>
    <t>02/12/2025 02-12 SE REALIZA LLAMADA AL CLIENTE, SE HABLA CON EL SR JUAN CARLOS CASTAÑEDA SALGADO SE VALIDA DIRECCIÓN OK, CANAL OK, DISPONIBILIDAD TOTAL, LLAMAR EL DÍA LA INSTALACIÓN PARA CONFIRMAR VISITA | 05/12/2025 SE REALIZA INSTALACIÓN EXITOSA NO SE LOGRA REALIZAR PRUEBAS SE PIDE AUTORIZACIÓN CON RDB PARA CERRAR SIN PRUEBAS LO CUAL SE AUTORIZA TODO OK</t>
  </si>
  <si>
    <t>AE004035</t>
  </si>
  <si>
    <t>TA-25-1354625</t>
  </si>
  <si>
    <t>3013001506</t>
  </si>
  <si>
    <t>PEDREGAL</t>
  </si>
  <si>
    <t>FO-25-1921985</t>
  </si>
  <si>
    <t>02/12/2025 02-12 SE REALIZA LLAMADA AL CLIENTE, SE HABLA CON EL SR JUAN CARLOS CASTAÑEDA SALGADO SE VALIDA DIRECCIÓN OK, CANAL OK, DISPONIBILIDAD TOTAL, LLAMAR EL DÍA LA INSTALACIÓN PARA CONFIRMAR VISITA | 05/12/2025 SE REALIZÓ LA INSTALACIÓN DEL CORRESPONSAL BBVA DE MANERA SATISFACTORIA, INCLUYENDO LA PUESTA EN MARCHA DE LOS EQUIPOS SOLICITADOS POR EL USUARIO. NO FUE POSIBLE EJECUTAR PRUEBAS DE TRANSACCIÓN, YA QUE EL MAYORITARIO NO DISPONE DE LOS MEDIOS PARA REALIZARLAS NI CUENTA CON OBLIGACIONES PENDIENTES POR PAGAR. LA SITUACIÓN FUE ESCALADA CON EDISON SAMBONY, QUIEN AUTORIZÓ DEJAR LA INSTALACIÓN SIN PRUEBAS POR EL MOMENTO. FINALMENTE, SE IMPARTIÓ CAPACITACIÓN COMPLETA SOBRE EL MANEJO DE LOS EQUIPOS, QUEDANDO EL USUARIO INFORMADO Y CONFORME CON EL PROCESO.</t>
  </si>
  <si>
    <t>AE004036</t>
  </si>
  <si>
    <t>TA-25-1354627</t>
  </si>
  <si>
    <t>3013001507</t>
  </si>
  <si>
    <t>SAN CRISTOBAL</t>
  </si>
  <si>
    <t>FO-25-1921988</t>
  </si>
  <si>
    <t>02/12/2025 02-12 SE REALIZA LLAMADA AL CLIENTE, SE HABLA CON EL SR JUAN CARLOS CASTAÑEDA SALGADO SE VALIDA DIRECCIÓN OK, CANAL OK, DISPONIBILIDAD TOTAL, LLAMAR EL DÍA LA INSTALACIÓN PARA CONFIRMAR VISITA | 05/12/2025 SE REALIZA INSTALACIÓN EXITOSA NO SE LOGRA REALIZAR PRUEBAS SE ESCALA A RDB Y AUTORIZAN CERRAR ASÍ TODO QUEDA OK Y CONFIGURADO</t>
  </si>
  <si>
    <t>AE004037</t>
  </si>
  <si>
    <t>TA-25-1354629</t>
  </si>
  <si>
    <t>3013001508</t>
  </si>
  <si>
    <t>MARIA AUXILIADORA</t>
  </si>
  <si>
    <t>FO-25-1921991</t>
  </si>
  <si>
    <t>02/12/2025 02-12 SE REALIZA LLAMADA AL CLIENTE, SE HABLA CON EL SR JUAN CARLOS CASTAÑEDA SALGADO SE VALIDA DIRECCIÓN OK, CANAL OK, DISPONIBILIDAD TOTAL, LLAMAR EL DÍA LA INSTALACIÓN PARA CONFIRMAR VISITA | 09/12/2025 SE REALIZA LA INSTALACION DEL CB BBVA SE CAPACITA A LA ENCARAGDA TATIANA ÁLZATE</t>
  </si>
  <si>
    <t>AE004038</t>
  </si>
  <si>
    <t>FECHA ASIGNACION A LINEA COMUNICACIONES</t>
  </si>
  <si>
    <t>FECHA CIERRE DEL TICKET (DD/MM/AAAA HH:MM)</t>
  </si>
  <si>
    <t>ACOMETIDA</t>
  </si>
  <si>
    <t>GRUPO_FALLA</t>
  </si>
  <si>
    <t>CATEGORIA</t>
  </si>
  <si>
    <t>FALLA</t>
  </si>
  <si>
    <t>OBSERVACION</t>
  </si>
  <si>
    <t>5495</t>
  </si>
  <si>
    <t>3040690</t>
  </si>
  <si>
    <t>3007060039</t>
  </si>
  <si>
    <t>INCIDENTE</t>
  </si>
  <si>
    <t>NECHI</t>
  </si>
  <si>
    <t>DISTRICOL DISTRIBUIDORA EL AHI</t>
  </si>
  <si>
    <t>FO-25-1851887</t>
  </si>
  <si>
    <t>HARDWARE</t>
  </si>
  <si>
    <t>IMPRESION</t>
  </si>
  <si>
    <t>NO AVANZA PAPEL</t>
  </si>
  <si>
    <t>20/11/2025 SE ESCALA PARA VISITA. LLAMAR ANTES DE VISITAR, CONFIRMAR FALLA Y DATOS | 21/11/2025 SE LLEGA A MUNICIPIO DE NECHÍ - ANTIOQUIA, NO SE LOGRA CONTACTAR A LA PERSONA ENCARGADA DEL CB PARA VALIDAR PERMISOS DE INGRESO , AL CORREGIMIENTO QUÉ SE ENCUENTRA EN ZONA ROJA CON PROBLEMAS DE ORDEN PÚBLICO MOTIVO POR EL CUAL NO SE REALIZA DESPLAZAMIENTO DIRECTO, SE REPROGRAMA VISITA HASTA PODER CONTACTAR AL CLIENTE PARA GARANTIZAR LA INTEGRIDAD DEL PERSONAL TÉCNICO EN LA ZONA. | 02/12/2025 SE ESTABLECE COMUNICACIÓN TELEFÓNICA CON EL CLIENTE SEÑORA MARTA ROJAS QUIEN CONFIRMA QUE EL DATAFONO SE ENCUENTRA OPERATIVO REALIZÓ REINICIO DEL EQUIPO, CAMBIO PAPEL Y FUNCIONÓ, ACTUALMENTE SE CONFIRMA CON LA SEÑORA QUE SE ENCUENTRA OPERATIVO SIN NOVEDAD OK, SE PROCEDE A CERRAR LA ORDEN OK</t>
  </si>
  <si>
    <t>SOPORTE TELEFONICO</t>
  </si>
  <si>
    <t>GONZALEZ FERRER JESUS ALEXANDER</t>
  </si>
  <si>
    <t>REMOTAS</t>
  </si>
  <si>
    <t>3073318</t>
  </si>
  <si>
    <t>3007034137</t>
  </si>
  <si>
    <t>BARRIO NUEVO HABITAT II YOPAL</t>
  </si>
  <si>
    <t>FO-25-1899408</t>
  </si>
  <si>
    <t>ALERT IRRUPTION</t>
  </si>
  <si>
    <t>UNO A UNO</t>
  </si>
  <si>
    <t>CB UNO A UNO</t>
  </si>
  <si>
    <t>27/11/2025 SE ESCALA PARA VISITA. LLAMAR ANTES DE VISITAR, CONFIRMAR FALLA Y DATOS | 02/12/2025 EN COMUNICACIÓN CON EL SEÑOR ARLEY OROZCO AL NUMERO 3208005960, INDICA NO REQUIERE LA VISITA, LE REALIZARON LA MIGRACIÓN A WOMPI Y YA NO UTILIZA EL DATAFONO DE RBM. INFORMA QUE TIENE OPERATIVO EL SERVICIO</t>
  </si>
  <si>
    <t>52835</t>
  </si>
  <si>
    <t>3073329</t>
  </si>
  <si>
    <t>3007024652</t>
  </si>
  <si>
    <t>SAN ANDRES DE TUMACO</t>
  </si>
  <si>
    <t>BARRIO CALLE SUCRE SAN ANDRES</t>
  </si>
  <si>
    <t>FO-25-1899402</t>
  </si>
  <si>
    <t>NO</t>
  </si>
  <si>
    <t>NO IMPRIME UNO O VARIOS CARACTERES</t>
  </si>
  <si>
    <t>27/11/2025 SE ESCALA PARA VISITA. LLAMAR ANTES DE VISITAR, CONFIRMAR FALLA Y DATOS | 01/12/2025 NO SE PUEDE REALIZAR DESPLAZAMIENTO HOY HACIA TUMACO POR PROBLEMAS EN LA VIA, HACIA BARBACOAS, SE VALIDARA EL DIA DE MAÑANA | 03/12/2025 SE REALIZA CAMBIO DE DATÁFONO POR DAÑO EN IMPRESORA SE RECONFIGURA OK PARÁMETROS OK Y SE REALIZAN PRUEBAS EXITOSAS DE TRANSACCIONES</t>
  </si>
  <si>
    <t>SA09Z857</t>
  </si>
  <si>
    <t>PAZ MARTINEZ RICHARD HUMBERTO</t>
  </si>
  <si>
    <t>19075</t>
  </si>
  <si>
    <t>3073403</t>
  </si>
  <si>
    <t>3007059688</t>
  </si>
  <si>
    <t>BALBOA</t>
  </si>
  <si>
    <t>BARRIO BOLIVAR BALBOA</t>
  </si>
  <si>
    <t>FO-25-1899405</t>
  </si>
  <si>
    <t>COMUNICACION</t>
  </si>
  <si>
    <t>MENSAJE CABLE DE RED DESCONECTADO</t>
  </si>
  <si>
    <t>27/11/2025 SE ESCALA PARA VISITA. LLAMAR ANTES DE VISITAR, CONFIRMAR FALLA Y DATOS | 01/12/2025 SE REALIZA LLAMADA CON LA SEÑORA YAQUELINE VELASCO INFORMA YA EL DATAFONO FUNCIONA OK</t>
  </si>
  <si>
    <t>5250</t>
  </si>
  <si>
    <t>3073446</t>
  </si>
  <si>
    <t>3007058297</t>
  </si>
  <si>
    <t>EL BAGRE</t>
  </si>
  <si>
    <t>BARRIO BRR EL PORVENIR EL BAGR</t>
  </si>
  <si>
    <t>FO-25-1899746</t>
  </si>
  <si>
    <t>PANTALLA</t>
  </si>
  <si>
    <t>DAÑO POS</t>
  </si>
  <si>
    <t>27/11/2025 SE ESCALA PARA VISITA. LLAMAR ANTES DE VISITAR, CONFIRMAR FALLA Y DATOS | 02/12/2025 SE REALIZA CAMBIO DE EQUIPO POR DAÑO, DISPLAY BLANCO E INTERMITENTE, ADICIONAL SE CAMBIA EN PINPAD POR COMPATIBILIDAD, SE RETIRA MAGICBOX OK, EQUIPOS Y ACCESORIOS INSTALADOS OPERATIVOS, PRUEBAS EXITOSAS, CLIENTE CB VALIDA SALDO ANTES Y DESPUÉS DEL MANTENIMIENTO OK, CB SE DEJA OPERATIVO SIN NOVEDAD OK</t>
  </si>
  <si>
    <t>IMZZZ418</t>
  </si>
  <si>
    <t>3074172</t>
  </si>
  <si>
    <t>3007014454</t>
  </si>
  <si>
    <t>BARRIO EL JARDIN II CALI</t>
  </si>
  <si>
    <t>FO-25-1903340</t>
  </si>
  <si>
    <t>SOFTWARE</t>
  </si>
  <si>
    <t>ACTUALIZACION</t>
  </si>
  <si>
    <t>VERSION CARGA SO VR</t>
  </si>
  <si>
    <t>03/12/2025 SE INICIALIZA EL EQUIPO YA QUE SE CREA TERMINAL DE SERVIR PARA MIXTO POR SOLICITUD DE REDEBAN SE REALIZAN PRUEBAS EXITOSAS</t>
  </si>
  <si>
    <t>AE007395 IZ00Q965</t>
  </si>
  <si>
    <t>PALACIOS GOMEZ BRAHIAN ANDRES</t>
  </si>
  <si>
    <t>73555</t>
  </si>
  <si>
    <t>3074742</t>
  </si>
  <si>
    <t>3007011707</t>
  </si>
  <si>
    <t>PLANADAS</t>
  </si>
  <si>
    <t>PLANADAS  TOLIMA</t>
  </si>
  <si>
    <t>FO-25-1900998</t>
  </si>
  <si>
    <t>28/11/2025 SE ESCALA PARA VISITA. LLAMAR ANTES DE VISITAR, CONFIRMAR FALLA Y DATOS | 01/12/2025 DEBIDO LA POCA FRECUENCIA DE TRANSPORTE HACIA LA ZONA Y AL ESTADO DE LAS VÍAS  HAY DEMORAS PARA LLEGAR AL MUNICIPIO DE PLANADAS | 02/12/2025 SE REALIZA CAMBIO DE EQUIPO ALERT IRRUPTION</t>
  </si>
  <si>
    <t>JAAAE398</t>
  </si>
  <si>
    <t>GUTIERREZ  CAMILO ANDRES</t>
  </si>
  <si>
    <t>3075174</t>
  </si>
  <si>
    <t>3007076067</t>
  </si>
  <si>
    <t>BARRIO GALAN SEGOVIA 1</t>
  </si>
  <si>
    <t>FO-25-1901273</t>
  </si>
  <si>
    <t>CABLEADO</t>
  </si>
  <si>
    <t>[FO-25-1901273] 28/11/2025 SE ESCALA PARA VISITA. LLAMAR ANTES DE VISITAR, CONFIRMAR FALLA Y DATOS | 01/12/2025 SE INTENTA COMUNICACIÓN CON CLIENTE AL 3137588872 SIN ÉXITO EN LLAMADA O WHATSAPP | 01/12/2025 SE COMUNICA CON CLIENTE E INFORMA QUE EL EQUIPO YA ESTÁ FUNCIONANDO CORRECTAMENTE DESPUÉS DE REINICIAR EL MÓDEM, SE CIERRA || [FO-25-1901273] 28/11/2025 SE ESCALA PARA VISITA. LLAMAR ANTES DE VISITAR, CONFIRMAR FALLA Y DATOS | 01/12/2025 SE INTENTA COMUNICACIÓN CON CLIENTE AL 3137588872 SIN ÉXITO EN LLAMADA O WHATSAPP | 01/12/2025 SE COMUNICA CON CLIENTE E INFORMA QUE EL EQUIPO YA ESTÁ FUNCIONANDO CORRECTAMENTE DESPUÉS DE REINICIAR EL MÓDEM, SE CIERRA</t>
  </si>
  <si>
    <t>25843</t>
  </si>
  <si>
    <t>3075604</t>
  </si>
  <si>
    <t>3007079958</t>
  </si>
  <si>
    <t>VILLA DE SAN DIEGO DE UBATE</t>
  </si>
  <si>
    <t>BARRIO SIMON BOLIVAR VILLA DE SAN DIEGO DE UBATE 3</t>
  </si>
  <si>
    <t>FO-25-1901795</t>
  </si>
  <si>
    <t>DETERIORO</t>
  </si>
  <si>
    <t>DATAFONO</t>
  </si>
  <si>
    <t>28/11/2025 SE ESCALA PARA VISITA. LLAMAR ANTES DE VISITAR, CONFIRMAR FALLA Y DATOS | 29/11/2025 DEBIDO A QUE NO HAY SOPORTE DE ACTIVOS REDEBAN Y POR DESPLAZAMIENTO, NO SE PUEDE VISITAR COMERCIO.  SE HABLA LA SRA NORMA LETICIA 3123742690 M QUIEN INFORMA RECIBIR VISITA EL DÍA LUNES 01-12-2025 | 01/12/2025 SE VISITA COMERCIO CB BANCOLOMBIA, SE CAMBIA DATAFONO POR QUÉ TIENE EL PUERTO USB DETERIORADO Y EL CABLE DE LA LECTORA TAMBIÉN, SE DEJA EL EQUIPO NUEVO EN BUEN ESTADO CON LOS USUARIOS DEL CLIENTE, SE REALIZAN PRUEBAS OK, NO UPS.</t>
  </si>
  <si>
    <t>SAUZZ586</t>
  </si>
  <si>
    <t>VEGA MANRIQUE JONATAN MAURICIO</t>
  </si>
  <si>
    <t>50568</t>
  </si>
  <si>
    <t>3076614</t>
  </si>
  <si>
    <t>3007081862</t>
  </si>
  <si>
    <t>PUERTO GAITAN</t>
  </si>
  <si>
    <t>PTM PUERTO GAITAN DROGUERIA JA</t>
  </si>
  <si>
    <t>FO-25-1903554</t>
  </si>
  <si>
    <t>28/11/2025 SE ESCALA PARA VISITA. LLAMAR ANTES DE VISITAR, CONFIRMAR FALLA Y DATOS | 01/12/2025 SE REALIZA CAMBIO DE EQUIPO POR DAÑO SE ENCONTRABA ALERTADO</t>
  </si>
  <si>
    <t>VWZZZ799 VTZZZ904</t>
  </si>
  <si>
    <t>3077409</t>
  </si>
  <si>
    <t>3007025523</t>
  </si>
  <si>
    <t>PAGAFACIL TERMINAL TRANSPORTE</t>
  </si>
  <si>
    <t>FO-25-1907819 | FO-25-1904338</t>
  </si>
  <si>
    <t>PINPAD</t>
  </si>
  <si>
    <t>PINPAD DESCONFIGURADO</t>
  </si>
  <si>
    <t>PAGAFACIL</t>
  </si>
  <si>
    <t>EJECUTADO | EJECUTADO / CANCELADO</t>
  </si>
  <si>
    <t>[FO-25-1907819] 01/12/2025 SE REALIZA REVISIÓN DE LOS EQUIPOS SE ENCUENTRA QUE EL CABLE DE CONEXIÓN DATÁFONO-PINPAD ESTÁ DAÑADO, FALLO MASIVO EN EL MOMENTO DE REALIZAR INCIDENTE SE PROCEDE A TOMAR FOTO DE LAS PRIMERAS TRANSACCIONES QUE SALIERON || [FO-25-1904338] 28/11/2025 SE ESCALA PARA VISITA. LLAMAR ANTES DE VISITAR, CONFIRMAR FALLA Y DATOS | 29/11/2025 SE REPROGRAMA VISITA PARA EL DÍA LUNES NO SE CUENTAN CON EQUIPOS DE BAKCUP EN DISPONIBILIDAD, ADICIONAL DEMORAS PARA CAMBIO DE EQUIPO.</t>
  </si>
  <si>
    <t>BL0GZ758</t>
  </si>
  <si>
    <t>23500</t>
  </si>
  <si>
    <t>3077810</t>
  </si>
  <si>
    <t>3007042001</t>
  </si>
  <si>
    <t>MOÑITOS</t>
  </si>
  <si>
    <t>DISTRICOL AGROVETERINARIA JIRE</t>
  </si>
  <si>
    <t>FO-25-1904843</t>
  </si>
  <si>
    <t>TECLADO</t>
  </si>
  <si>
    <t>28/11/2025 SE ESCALA PARA VISITA. LLAMAR ANTES DE VISITAR, CONFIRMAR FALLA Y DATOS | 01/12/2025 DEBIDO A INCONVENIENTE CON LOS CAMBIOS DE EQUIPO POR PARTE DE REDEBAN, NOS TENEMOS RETRASO PARA LLEGAR AL SITIO YA QUE NOS ENCONTRAMOS EN UN INCIDENTE REALIZANDO UN CAMBIO Y HAY INCONVENIENTES CON LOS CAMBIOS POR PARTE DE REDEBAN. TENIENDO EN CUENTA LAS NOTAS ACÁ TAMBIÉN SERÁ UN POSIBLE CAMBIO DE EQUIPO, LO QUE REQUIERE DEL TIEMPO REGLAMENTARIO PARA LA ATENCIÓN Y LA HORA LÍMITE ESTÁ A LAS 17:14. | 01/12/2025 SE REALIZA VISITA TÉCNICA Y SE CAMBIA DATAFONO POR DAÑO DE TECLADO, TECLAS BORROSA Y DURAS, SE INSTALA DATÁFONO PLACA 1255207 Y SE RETIRA DATAFONO PLACA 1173969, SE REALIZAN PRUEBAS Y SE DEJA EL SERVICIO FUNCIONANDO CORRECTAMENTE.</t>
  </si>
  <si>
    <t>GZ0XZ403</t>
  </si>
  <si>
    <t>19100</t>
  </si>
  <si>
    <t>3077881</t>
  </si>
  <si>
    <t>3007045599</t>
  </si>
  <si>
    <t>BARRIO NARINO BOLIVAR</t>
  </si>
  <si>
    <t>FO-25-1905863</t>
  </si>
  <si>
    <t>29/11/2025 SE ESCALA PARA VISITA. LLAMAR ANTES DE VISITAR, CONFIRMAR FALLA Y DATOS | 01/12/2025 POR TEMA DE ORDEN PUBLICO EN LA ZONA Y RIESGO SE CUADRA CON EL CB PARA ATENDER ACTIVIDAD EN UN LUGAR SEGURO SE GESTIONO CON EL CB A ESPERA DE LA PRONTA SOLUCION | 02/12/2025 SE INGRESA EQUIPO CON TECLADO DETERIORO DURO SE PROCEDE A CAMBIAR EQUIPO SE HACEN PRUEBAS OK TELECARG DRNA</t>
  </si>
  <si>
    <t>AD000826</t>
  </si>
  <si>
    <t>APARTADO</t>
  </si>
  <si>
    <t>5490</t>
  </si>
  <si>
    <t>3077889</t>
  </si>
  <si>
    <t>3007052873</t>
  </si>
  <si>
    <t>NECOCLI</t>
  </si>
  <si>
    <t>BARRIO SIMON BOLIVAR NECOCLI</t>
  </si>
  <si>
    <t>FO-25-1906249</t>
  </si>
  <si>
    <t>29/11/2025 SE ESCALA PARA VISITA. LLAMAR ANTES DE VISITAR, CONFIRMAR FALLA Y DATOS | 01/12/2025 ESTAMOS EN DESPLAZAMIENTO PARA NECOCLI, CONDUCTORES MANIFIESTA QUE ALGUNOS NO ESTÁN LLEGANDO POR PROBLEMAS DE ORDEN PÚBLICO SOBRE UN PARO COMUNITARIO DEBIDO AL MAL ESTADO DE LA VIA. SE LLAMA A LA USUARIA EN DÓNDE SE LE INDICA LO SUCEDIDO Y QUE ESTAMOS EN CAMINO A ATENDER LA NOVEDAD. | 01/12/2025 DATÁFONO ATASCA EL PAPEL, SE VALIDA Y SE ENCUENTRA QUE LOS PIÑONES DE LA IMPRESORA ESTÁ DESGASTADOS SE HACE CAMBIO DE EQUIPO Y SE HACEN PRUEBAS DEJANDO TODO FUNCIONANDO CORRECTAMENTE</t>
  </si>
  <si>
    <t>BA0IZ176</t>
  </si>
  <si>
    <t>SALDARRIAGA MIRANDA SANTIAGO</t>
  </si>
  <si>
    <t>17614</t>
  </si>
  <si>
    <t>3077933</t>
  </si>
  <si>
    <t>3007029915</t>
  </si>
  <si>
    <t>RIOSUCIO</t>
  </si>
  <si>
    <t>COMCARD RIOSUCIO LA CIGARRA</t>
  </si>
  <si>
    <t>FO-25-1904987</t>
  </si>
  <si>
    <t>28/11/2025 SE ESCALA PARA VISITA. LLAMAR ANTES DE VISITAR, CONFIRMAR FALLA Y DATOS | 29/11/2025 EL CLIENTE REQUIERE CAMBIO DE EQUIPO SE DEBE VALIDAR VISITA A A PARTIR DEL DÍA LUNES | 01/12/2025 VISITAMOS COMERCIO EL DATÁFONO NO IMPRIME BIEN LAS TRX REALIZAMOS CAMBIO DE DATAFONO LO CONFIGURAMOS Y REALIZAMOS PRUEBAS PERO SALE RECHAZO GENERAL YA QUE BANCOLOMBIA ESTA PRESENTANDO FALLAS Y NO ES POSIBLE HACER NINGUNA TRANSACCIÓN ADJUNTAMOS LA TRANSACCIÓN DEL RECHAZO, SOLO ES POSIBLE HACER PRUEBAS EXITOSAS DE COMERCIO.</t>
  </si>
  <si>
    <t>BBBUZ776 AB11O682</t>
  </si>
  <si>
    <t>NEIVA</t>
  </si>
  <si>
    <t>41078</t>
  </si>
  <si>
    <t>3077949</t>
  </si>
  <si>
    <t>3007048893</t>
  </si>
  <si>
    <t>HUILA</t>
  </si>
  <si>
    <t>BARAYA</t>
  </si>
  <si>
    <t>PTM  PAGA TODO BARAYA</t>
  </si>
  <si>
    <t>FO-25-1904984</t>
  </si>
  <si>
    <t>28/11/2025 SE ESCALA PARA VISITA. LLAMAR ANTES DE VISITAR, CONFIRMAR FALLA Y DATOS | 03/12/2025 SE REALIZA CAMBIO DE EQUIPO YA QUE ESTE PRESENTA DESGASTE EN EL TECLADO, IMPRESORA Y PARTE DE LA CARCAZA , SE DEJA EQUIPO INSTALADO CON VR 9.90 PRUEBAS CB OK, CON OPERARIVO</t>
  </si>
  <si>
    <t>AD00M825</t>
  </si>
  <si>
    <t>DEVIA REINOSO JUAN CARLOS</t>
  </si>
  <si>
    <t>50689</t>
  </si>
  <si>
    <t>3077964</t>
  </si>
  <si>
    <t>3007052948</t>
  </si>
  <si>
    <t>PTM SAN MARTIN DROGERIA V&amp;E</t>
  </si>
  <si>
    <t>FO-25-1905797</t>
  </si>
  <si>
    <t>LECTOR DE BARRAS</t>
  </si>
  <si>
    <t>29/11/2025 SE ESCALA PARA VISITA. LLAMAR ANTES DE VISITAR, CONFIRMAR FALLA Y DATOS | 01/12/2025 SE REALIZA CAMBIO DE LECTOR DE BARRAS PRUEBAS OK SIN NOVEDADES</t>
  </si>
  <si>
    <t>9C0LZ863</t>
  </si>
  <si>
    <t>3078038</t>
  </si>
  <si>
    <t>3007032941</t>
  </si>
  <si>
    <t>COMCARD ITAGUI PAPELERIA ASTUR</t>
  </si>
  <si>
    <t>FO-25-1904985</t>
  </si>
  <si>
    <t>28/11/2025 SE ESCALA PARA VISITA. LLAMAR ANTES DE VISITAR, CONFIRMAR FALLA Y DATOS | 01/12/2025 SE REALIZA INICIALIZACIÓN DE PARÁMETROS SE HACEN PRUEBAS OK</t>
  </si>
  <si>
    <t>11XZZ538</t>
  </si>
  <si>
    <t>47288</t>
  </si>
  <si>
    <t>3078507</t>
  </si>
  <si>
    <t>3007069387</t>
  </si>
  <si>
    <t>FUNDACION</t>
  </si>
  <si>
    <t>BARRIO SAN MARTIN FUNDACION</t>
  </si>
  <si>
    <t>FO-25-1905777</t>
  </si>
  <si>
    <t>LLT</t>
  </si>
  <si>
    <t>29/11/2025 SE ESCALA PARA VISITA. LLAMAR ANTES DE VISITAR, CONFIRMAR FALLA Y DATOS | 01/12/2025 SE REALI ALA VISITA SE ENCUENTRA EL ESTADO O CON PANTALLA AZUL Y ALERTADO, SE PROCEDE A CAMBIAR EL EQUIPO, SE REALIZAN PRUEBAS Y TODO OK</t>
  </si>
  <si>
    <t>10OZZ565 EF00X698</t>
  </si>
  <si>
    <t>THOMAS  CAMPO SIGIFREDO SEGUNDO</t>
  </si>
  <si>
    <t>5172</t>
  </si>
  <si>
    <t>3078508</t>
  </si>
  <si>
    <t>3007044603</t>
  </si>
  <si>
    <t>CHIGORODO</t>
  </si>
  <si>
    <t>PTM CHIGORODO MISCELANEA BRISA</t>
  </si>
  <si>
    <t>FO-25-1905865</t>
  </si>
  <si>
    <t>TAPA IMPRESORA</t>
  </si>
  <si>
    <t>29/11/2025 SE ESCALA PARA VISITA. LLAMAR ANTES DE VISITAR, CONFIRMAR FALLA Y DATOS | 01/12/2025 DATAFONOS ATASCA PAPEL, SE VALIDA Y LA TAPA ESTÁ MALA. SE HACE CAMBIO POR UNA NUEVA TAPA Y SE CORRIGE LA FALLA. SE HACEN PRUEBAS DE IMPRESIÓN Y SE DEJA TODO OK</t>
  </si>
  <si>
    <t>GA0AZ051</t>
  </si>
  <si>
    <t>19532</t>
  </si>
  <si>
    <t>3078599</t>
  </si>
  <si>
    <t>3007073547</t>
  </si>
  <si>
    <t>PATIA</t>
  </si>
  <si>
    <t>BARRIO BETANIA PATÍA</t>
  </si>
  <si>
    <t>FO-25-1907352</t>
  </si>
  <si>
    <t>LECTOR DE TARJETAS</t>
  </si>
  <si>
    <t>MENSAJE RETIRE TARJETA</t>
  </si>
  <si>
    <t>29/11/2025 SE ESCALA PARA VISITA. LLAMAR ANTES DE VISITAR, CONFIRMAR FALLA Y DATOS | 02/12/2025 SE J GRESA EQUIPO CON LECTOR CHIP DE TARJETAS FLOJO NO LEE ALGUNAS TRJETAS SE PROCEDE A CAMVIAR SE HACEN PRUEBAS OK TELCARG DRNA CREACION DE USURIOS</t>
  </si>
  <si>
    <t>SV00W472</t>
  </si>
  <si>
    <t>13440</t>
  </si>
  <si>
    <t>3078654</t>
  </si>
  <si>
    <t>3007059495</t>
  </si>
  <si>
    <t>MARGARITA</t>
  </si>
  <si>
    <t>BARRIO SECTOR 3 MARGARITA</t>
  </si>
  <si>
    <t>FO-25-1906741</t>
  </si>
  <si>
    <t>29/11/2025 SE ESCALA PARA VISITA. LLAMAR ANTES DE VISITAR, CONFIRMAR FALLA Y DATOS | 02/12/2025 SE VISITA COMERCIO POR UNA FALLA, SE HACE CAMBIO DE EQUIPO, CAUSAL G5 NO AVANZA PAPEL, ADEMÁS SE CAMBIA LECTOR CAUSAL L9 DAÑO FÍSICO ( LECTOR SIN PLACA SE CONFIRMA CON RBM), SE DEJA CON LA VERSIÓN 9.90, SE REALIZAN PRUEBAS OK, SE CREA USUARIO Y CONTRASEÑA.</t>
  </si>
  <si>
    <t>JA007421</t>
  </si>
  <si>
    <t>CACERES HERNANDEZ ANDRES</t>
  </si>
  <si>
    <t>3078665</t>
  </si>
  <si>
    <t>3007042254</t>
  </si>
  <si>
    <t>PTM FLORIDABLANCA AC MULTISERV</t>
  </si>
  <si>
    <t>FO-25-1907028</t>
  </si>
  <si>
    <t>29/11/2025 SE ESCALA PARA VISITA. LLAMAR ANTES DE VISITAR, CONFIRMAR FALLA Y DATOS | 29/11/2025 SE ESTABLECE COMUNICACIÓN CON EL SEÑOR DANILO AL NÚMERO 3005241111 VIA WHATSAPP SE LE INFORMA QUE EL DAÑO PRESENTANDO REQUIERE CAMBIO DE EQUIPO POR TAL MOTIVO SE DEBE REPROGRAMAR ACTIVIDAD PARA EL DIA LUNES YA QUE NO TENEMOS SOPORTE DE REDEBAN LOS FINES DE SEMANA | 01/12/2025 SE REALIZA CAMBIO DE DATAFONO, SE DEJA DSK 3500 CON VERSION 9.90 , SE HACEN PRUEBAS OK VISITA EXITOSA</t>
  </si>
  <si>
    <t>AA2ZZ023 9BHZZ035</t>
  </si>
  <si>
    <t>3078684</t>
  </si>
  <si>
    <t>3007032911</t>
  </si>
  <si>
    <t>COMCARD MED CAFE</t>
  </si>
  <si>
    <t>FO-25-1907577</t>
  </si>
  <si>
    <t>29/11/2025 SE ESCALA PARA VISITA. LLAMAR ANTES DE VISITAR, CONFIRMAR FALLA Y DATOS | 30/11/2025 SE REALIZA CONTACTO AL USUARIO JESUS MONTOYA - 3122282543, INDICA QUE LAS TIRILLAS ESTÁN BORROSAS, NO SE REALIZA VISITA PORQUE NO ABRE EL DÍA DOMINGO | 01/12/2025 SE REALIZA CAMBIO DE EQUIPO DEBIDO TECLADO E IMPRESIÓN BORROSA, PRUEBAS OK</t>
  </si>
  <si>
    <t>11XZZ169 XPSZZ105</t>
  </si>
  <si>
    <t>13670</t>
  </si>
  <si>
    <t>3078697</t>
  </si>
  <si>
    <t>3007071280</t>
  </si>
  <si>
    <t>SAN PABLO</t>
  </si>
  <si>
    <t>DISTRICOL H.H TECNOLOGICA</t>
  </si>
  <si>
    <t>FO-25-1908633</t>
  </si>
  <si>
    <t>30/11/2025 SE ESCALA PARA VISITA. LLAMAR ANTES DE VISITAR, CONFIRMAR FALLA Y DATOS | 01/12/2025 CAMBIO DE DATAFONO QUE PRESENTA DAÑO EN LECTOR DE TARJETA</t>
  </si>
  <si>
    <t>ON00E086</t>
  </si>
  <si>
    <t>TERRESTRE/FLUVIAL</t>
  </si>
  <si>
    <t>SINCELEJO</t>
  </si>
  <si>
    <t>70820</t>
  </si>
  <si>
    <t>3078904</t>
  </si>
  <si>
    <t>3007042873</t>
  </si>
  <si>
    <t>SUCRE</t>
  </si>
  <si>
    <t>SANTIAGO DE TOLU</t>
  </si>
  <si>
    <t>DISTRICOL DROGUERIA SANTA CATA</t>
  </si>
  <si>
    <t>FO-25-1906225</t>
  </si>
  <si>
    <t>29/11/2025 SE ESCALA PARA VISITA. LLAMAR ANTES DE VISITAR, CONFIRMAR FALLA Y DATOS | 01/12/2025 SE VISITA COMERCIO POR FALLA, SE HACE CAMBIO DE EQUIPO DATAFONO CAUSAL F2 TECLADO BORROSO, SE DEJA CON LA VERSIÓN 9.90, SE HACE CIERRE, SE REALIZAN PRUEBAS OK, SE CREA USUARIO Y CONTRASEÑA.</t>
  </si>
  <si>
    <t>9A8ZZ953</t>
  </si>
  <si>
    <t>3078961</t>
  </si>
  <si>
    <t>3007081063</t>
  </si>
  <si>
    <t>BARRIO LA INDEPENDENCIA CALI 1</t>
  </si>
  <si>
    <t>FO-25-1908628</t>
  </si>
  <si>
    <t>30/11/2025 SE ESCALA PARA VISITA. LLAMAR ANTES DE VISITAR, CONFIRMAR FALLA Y DATOS | 30/11/2025 SE REALIZA COMUNICACIÓN CON EL CB ANTES DE VISITAR E INDICAN QUE ACTUALMENTE EL DATAFONO SE ENCUENTRA OPERANDO CON NORMALIDAD, SIN EMBARGO, PIDE QUE POR FAVOR SE LE REALICE LA VISITA YA QUE POSIBLEMENTE SE VUELVA A PRESENTAR EL DAÑO PUES ANTERIORMENTE YA LE HA SUCEDIDO. HOY DOMINGO NO LABORA. | 01/12/2025 SE REALIZA REPONCHADO DE CABLE DE RED DEBIDO A CONSTANTES DESCONEXIONES, SE REALIZAN PRUEBAS OK.</t>
  </si>
  <si>
    <t>SGZZZ987</t>
  </si>
  <si>
    <t>76147</t>
  </si>
  <si>
    <t>3079313</t>
  </si>
  <si>
    <t>3007054158</t>
  </si>
  <si>
    <t>CARTAGO</t>
  </si>
  <si>
    <t>BARRIO CENTRO CARTAGO 9</t>
  </si>
  <si>
    <t>FO-25-1908629</t>
  </si>
  <si>
    <t>RODILLO AVERIADO</t>
  </si>
  <si>
    <t>30/11/2025 SE ESCALA PARA VISITA. LLAMAR ANTES DE VISITAR, CONFIRMAR FALLA Y DATOS | 30/11/2025 EN COMUNICACIÓN TELEFÓNICA CON LA SEÑORA LUZ MARINA SANDOVAL INFORMA QUE HOY NO ABREN SOLICITA SER ATENDIDA A PRIMERA HORA EL DÍA LUNES | 01/12/2025 SE VISITA COMERCIO SE IDENTIFICA DATÁFONO CON FALLA EN IMPRESIÓN RODILLO AVERIADO SE REALIZA CAMBIO DE DATÁFONO SE REALIZA PRUEBAS OK</t>
  </si>
  <si>
    <t>XP3ZZ050</t>
  </si>
  <si>
    <t>47720</t>
  </si>
  <si>
    <t>3079326</t>
  </si>
  <si>
    <t>3007017861</t>
  </si>
  <si>
    <t>SANTA BARBARA DE PINTO</t>
  </si>
  <si>
    <t>BARRIO ARRIBA SANTA BARBARA DE</t>
  </si>
  <si>
    <t>FO-25-1909072</t>
  </si>
  <si>
    <t>30/11/2025 SE ESCALA PARA VISITA. LLAMAR ANTES DE VISITAR, CONFIRMAR FALLA Y DATOS | 03/12/2025 SE REALIZA LA VISITA SE ENCUENTRA EL DATÁFONO IMPRIMIENDO LETRAS CORTAS Y BORROSAS SE CAMBIA LA TAPA DE LA IMPRESORA PERO EL PROBLEMA PERSISTE SE REALIZAN PRUEBAS QUEDA TODO OKAY</t>
  </si>
  <si>
    <t>JRZZZ859</t>
  </si>
  <si>
    <t>70215</t>
  </si>
  <si>
    <t>3079333</t>
  </si>
  <si>
    <t>3007031495</t>
  </si>
  <si>
    <t>COROZAL</t>
  </si>
  <si>
    <t>BARRIO SAN JUAN</t>
  </si>
  <si>
    <t>FO-25-1909226</t>
  </si>
  <si>
    <t>30/11/2025 SE ESCALA PARA VISITA. LLAMAR ANTES DE VISITAR, CONFIRMAR FALLA Y DATOS | 01/12/2025 SE VISITA SITIO SE VERIFICA INFORMACIÓN, SE REALIZA CAMBIO DE EQUIPO POR DAÑO ALERT IRRUPTION, SE REALIZA PRUEBA TRX EXITOSA.</t>
  </si>
  <si>
    <t>1111C986</t>
  </si>
  <si>
    <t>3079821</t>
  </si>
  <si>
    <t>3007081978</t>
  </si>
  <si>
    <t>PTM CALI CENTRO DE SOLUCIONES</t>
  </si>
  <si>
    <t>FO-25-1910232</t>
  </si>
  <si>
    <t>01/12/2025 SE ESCALA PARA VISITA. LLAMAR ANTES DE VISITAR, CONFIRMAR FALLA Y DATOS | 01/12/2025 TIRRILLA SALE BORROSA SE LIMPIA PORTARROLLOS Y QUEDA FUNCIONANDO CORRECTAMENTE</t>
  </si>
  <si>
    <t>CA000711 CA000565</t>
  </si>
  <si>
    <t>CUERO RUIZ JHONNY</t>
  </si>
  <si>
    <t>3079874</t>
  </si>
  <si>
    <t>3007059022</t>
  </si>
  <si>
    <t>BARRIO CISNEROS MEDELLIN</t>
  </si>
  <si>
    <t>FO-25-1910604</t>
  </si>
  <si>
    <t>01/12/2025 SE ESCALA PARA VISITA. LLAMAR ANTES DE VISITAR, CONFIRMAR FALLA Y DATOS | 01/12/2025 SE REALIZÓ LLAMADA TELEFÓNICA AL CORRESPONSAL BANCOLOMBIA PARA CONFIRMAR EL REPORTE RELACIONADO CON EL PINPAD. EL USUARIO INFORMÓ QUE EL DISPOSITIVO PRESENTÓ UNA FALLA, PERO ACTUALMENTE SE ENCUENTRA OPERATIVO Y FUNCIONANDO CON NORMALIDAD. ASIMISMO, INDICÓ QUE NO ES NECESARIA DE UNA VISITA TÉCNICA, DADO QUE EL EQUIPO ESTÁ EN CONDICIONES ADECUADAS DE USO.</t>
  </si>
  <si>
    <t>3080620</t>
  </si>
  <si>
    <t>3007038948</t>
  </si>
  <si>
    <t>DISTRICOL CLASE Y STYLO DEL PE</t>
  </si>
  <si>
    <t>FO-25-1910601</t>
  </si>
  <si>
    <t>01/12/2025 SE ESCALA PARA VISITA. LLAMAR ANTES DE VISITAR, CONFIRMAR FALLA Y DATOS | 01/12/2025 SE REALIZA VISITA TÉCNICA AL CORRESPONSAL BANCOLOMBIA POR INCIDENTE REPORTADO EN EL DATÁFONO. EL USUARIO CONFIRMA SU IDENTIFICACIÓN Y MANIFIESTA QUE EL EQUIPO PRESENTA DIFICULTAD PARA AVANZAR EL PAPEL. AL VALIDAR EL ESTADO DEL DISPOSITIVO, SE OBSERVA QUE LA FUENTE DE PODER SE ENCUENTRA DETERIORADA. SE PROCEDE AL REEMPLAZO DE LA FUENTE Y POSTERIORMENTE SE EJECUTAN PRUEBAS DE FUNCIONAMIENTO, LAS CUALES RESULTAN EXITOSAS, CONFIRMANDO LA NORMAL OPERACIÓN DEL DATÁFONO.</t>
  </si>
  <si>
    <t>1A00I157</t>
  </si>
  <si>
    <t>23675</t>
  </si>
  <si>
    <t>3080825</t>
  </si>
  <si>
    <t>3007060281</t>
  </si>
  <si>
    <t>SAN BERNARDO DEL VIENTO</t>
  </si>
  <si>
    <t>DISTRICOL DROGUERIA AISHA</t>
  </si>
  <si>
    <t>FO-25-1911084</t>
  </si>
  <si>
    <t>01/12/2025 SE ESCALA PARA VISITA. LLAMAR ANTES DE VISITAR, CONFIRMAR FALLA Y DATOS | 01/12/2025 SE REALIZA VISITA TÉCNICA Y SE HACE NECESARIO EL CAMBIO DE DATAFONO, YA QUE LA TAPA DE LA IMPRESORA ESTÁ PARTIDA Y ELECANISMO DE IMPRESIÓN DIFICULTA LA CORRECTA FUNCIONALIDAD DE EQUIPO, SE INSTALA DATAFONO PLACA 1191952 Y SE RETIRA DATAFONO PLACA 1057755, SE REALIZAN PRUEBAS Y SE DEJA EL SERVICIO FUNCIONANDO CORRECTAMENTE.</t>
  </si>
  <si>
    <t>9OZZZ178</t>
  </si>
  <si>
    <t>99001</t>
  </si>
  <si>
    <t>3081078</t>
  </si>
  <si>
    <t>3007037352</t>
  </si>
  <si>
    <t>VICHADA</t>
  </si>
  <si>
    <t>PUERTO CARREÑO</t>
  </si>
  <si>
    <t>BARRIO LA PLAZUELA PUERTO CARR</t>
  </si>
  <si>
    <t>FO-25-1911381</t>
  </si>
  <si>
    <t>01/12/2025 EN COMUNICACION CON EL SRA NELLY  AL NUMERO 3108959280  ... SE CONFIRMAR FALLA Y DATOS . SE ESCALA PARA VISITA. | 02/12/2025 SE REALIZA ESCALAMIENTO PARA UN VUELO, PARA PODER LLEGAR AL  COMERCIO, SE PROGRAMA EL VUELO PARA DÍA 11 DE DICIEMBRE 2025. | 11/12/2025 A LA ESPERA PARA ABORDAR EL AVIÓN. | 11/12/2025 SE LLEGA A COMERCIO, SE VALIDA EQUIPO, NOS ARROJA ALERT INTERRUPTOR, SE PROCEDE A REALIZAR EL CAMBIO, SE REALIZAN PRUEBAS OK SIN NOVEDAD</t>
  </si>
  <si>
    <t>9A00X252</t>
  </si>
  <si>
    <t>66170</t>
  </si>
  <si>
    <t>3081766</t>
  </si>
  <si>
    <t>3007055907</t>
  </si>
  <si>
    <t>DOSQUEBRADAS</t>
  </si>
  <si>
    <t>PTM DOSQUEBRADAS AUTOSERVICIO</t>
  </si>
  <si>
    <t>FO-25-1911760</t>
  </si>
  <si>
    <t>01/12/2025 SE ESCALA PARA VISITA. LLAMAR ANTES DE VISITAR, CONFIRMAR FALLA Y DATOS | 01/12/2025 SE CAMBIA EQUIPO POR DAÑO EN EL PUERTO USB, SE REALIZAN PRUEBAS OK.</t>
  </si>
  <si>
    <t>9BKZZ314 IIJZZ272</t>
  </si>
  <si>
    <t>FRANCO CAÑAVERAL YAMID RAUL</t>
  </si>
  <si>
    <t>5154</t>
  </si>
  <si>
    <t>3081982</t>
  </si>
  <si>
    <t>3007044348</t>
  </si>
  <si>
    <t>CAUCASIA</t>
  </si>
  <si>
    <t>DISTRICOL VALENET PUNTO DE SER</t>
  </si>
  <si>
    <t>FO-25-1911759</t>
  </si>
  <si>
    <t>01/12/2025 SE ESCALA PARA VISITA. LLAMAR ANTES DE VISITAR, CONFIRMAR FALLA Y DATOS | 02/12/2025 SE REALIZA CAMBIO DE DOS EQUIPOS POR DAÑO EN EL TECLADO, TODOS DOS TIENE LAS TECLAS BORROSAS NO SE VEN LOS NÚMEROS, ADICIONAL SE REINICIA CONSTANTEMENTE AL INGRESAR LAS TARJETAS O DIGITAR CLAVES, TAMBIÉN SE CAMBIA PINPAD POR COMPATIBILIDAD Y SE INSTALA MAGICBOX OK, EQUIPOS Y ACCESORIOS INSTADOS OPERATIVOS, SE REALIZAN PRUEBAS EXITOSAS, CLIENTE CB VALIDA SALDO ANTES Y DESPUÉS DEL MANTENIMIENTO OK, PUNTO SE DEJA OPERATIVO OK.</t>
  </si>
  <si>
    <t>AB19Z324</t>
  </si>
  <si>
    <t>BARRANQUILLA</t>
  </si>
  <si>
    <t>8001</t>
  </si>
  <si>
    <t>3082776</t>
  </si>
  <si>
    <t>3007077298</t>
  </si>
  <si>
    <t>ATLANTICO</t>
  </si>
  <si>
    <t>BARRIO EVARISTO SOURDIS BARRAN</t>
  </si>
  <si>
    <t>FO-25-1912125</t>
  </si>
  <si>
    <t>NO ENCIENDE</t>
  </si>
  <si>
    <t>01/12/2025 SE ESCALA PARA VISITA. LLAMAR ANTES DE VISITAR, CONFIRMAR FALLA Y DATOS | 01/12/2025 SE LLEGA AL CB YA QUE INFORMABA QUE EL DATAFONO NO PRENDÍA, SE TRATA DE COMUNICAR AL NÚMERO 3002252920,  PERO NO SE LOGRA COMUNICACIÓN,  AL LLEGAR A SITIO ME INFORMAN QUE YA ESTÁ OK, QUE EL TOMA DONDE ESTABA CONECTADO ESTABA SULFATO, SE CAMBIA DE TOMA Y QUEDA FUNCIONANDO OK</t>
  </si>
  <si>
    <t>FACZZ875</t>
  </si>
  <si>
    <t>DE AVILA SIADES ALBERTO ENRIQUE</t>
  </si>
  <si>
    <t>17380</t>
  </si>
  <si>
    <t>3083033</t>
  </si>
  <si>
    <t>3007047743</t>
  </si>
  <si>
    <t>LA DORADA</t>
  </si>
  <si>
    <t>BARRIO GUARINOCITO LA DORADA</t>
  </si>
  <si>
    <t>FO-25-1912231</t>
  </si>
  <si>
    <t>01/12/2025 SE ESCALA PARA VISITA. LLAMAR ANTES DE VISITAR, CONFIRMAR FALLA Y DATOS | 02/12/2025 SE CAMBIA DATÁFONO POR ALERT IRRUPTION. SE HACEN LAS PRUEBAS DE TRANSACCIONES TODO OK</t>
  </si>
  <si>
    <t>XP00F490</t>
  </si>
  <si>
    <t>3083130</t>
  </si>
  <si>
    <t>3007039365</t>
  </si>
  <si>
    <t>DISTRICOL KAIROS</t>
  </si>
  <si>
    <t>FO-25-1912479</t>
  </si>
  <si>
    <t>01/12/2025 SE ESCALA PARA VISITA. LLAMAR ANTES DE VISITAR, CONFIRMAR FALLA Y DATOS | 01/12/2025 SE CAMBIA EQUIPO POR DAÑO EN PUERTO ENERGÍA</t>
  </si>
  <si>
    <t>AA08Z454</t>
  </si>
  <si>
    <t>3083139</t>
  </si>
  <si>
    <t>3007061712</t>
  </si>
  <si>
    <t>PTM CUCUTA VARIEDADES REYMAR 3</t>
  </si>
  <si>
    <t>FO-25-1912470</t>
  </si>
  <si>
    <t>01/12/2025 SE ESCALA PARA VISITA. LLAMAR ANTES DE VISITAR, CONFIRMAR FALLA Y DATOS | 02/12/2025 SE REALIZA VISITA AL COMERCIO Y SE EVIDENCIA QUE EL PINPAC NO LEE TARJETAS SE REALIZA CAMBIO DE PINPAC PRUEBAS EXITOSAS</t>
  </si>
  <si>
    <t>FUA0L506 FUA0L603</t>
  </si>
  <si>
    <t>3083142</t>
  </si>
  <si>
    <t>3007078985</t>
  </si>
  <si>
    <t>PTM RIONEGRO SUPERMERCADO SANT</t>
  </si>
  <si>
    <t>FO-25-1912469</t>
  </si>
  <si>
    <t>01/12/2025 SE ESCALA PARA VISITA. LLAMAR ANTES DE VISITAR, CONFIRMAR FALLA Y DATOS | 01/12/2025 SE HACE MANTENIMIENTO OK SE LIMPIA LECTOR DE TARJETA NO SE PUEDE REALIZAR PRUEBAS EXITOSAS YA QUÉ BCO ESTA CAÍDO</t>
  </si>
  <si>
    <t>FATZZ893 FATZZ518</t>
  </si>
  <si>
    <t>15759</t>
  </si>
  <si>
    <t>3083590</t>
  </si>
  <si>
    <t>3007053870</t>
  </si>
  <si>
    <t>SOGAMOSO</t>
  </si>
  <si>
    <t>BARRIO SAN RAFAEL SOGAMOSO</t>
  </si>
  <si>
    <t>FO-25-1912814</t>
  </si>
  <si>
    <t>01/12/2025 SE ESCALA PARA VISITA. LLAMAR ANTES DE VISITAR, CONFIRMAR FALLA Y DATOS | 02/12/2025 SE REALIZA VISITA AL COMERCIO, SE REALIZA PONCHADO DEL CABLE DE RED YA QUE PRESENTABA FALLAS Y CAMBIO DE MAGIC BOX, PRUEBAS OK.</t>
  </si>
  <si>
    <t>UV00N437</t>
  </si>
  <si>
    <t>3083774</t>
  </si>
  <si>
    <t>3007057321</t>
  </si>
  <si>
    <t>BARRIO VDA LA CARMELITA PUERTO</t>
  </si>
  <si>
    <t>FO-25-1912809</t>
  </si>
  <si>
    <t>01/12/2025 SE ESCALA PARA VISITA. LLAMAR ANTES DE VISITAR, CONFIRMAR FALLA Y DATOS | 03/12/2025 SE REALIZA CAMBIO DE EQUIPO POR DAÑO EN RODILLOS SE CONFIGURA NUEVO EQUIPO SE INSTALA VERSION SE CONFIGURA PARÁMETROS SE INICIALIZA SE REALIZA PRUEBAS DE FUNCIONAMIENTO EXITOSAS CB QUEDA OPERATIVO</t>
  </si>
  <si>
    <t>TRSZZ888</t>
  </si>
  <si>
    <t>3084121</t>
  </si>
  <si>
    <t>3007021192</t>
  </si>
  <si>
    <t>MULTIPAGAS PIEDECUESTA</t>
  </si>
  <si>
    <t>FO-25-1913077</t>
  </si>
  <si>
    <t>01/12/2025 SE ESCALA PARA VISITA. LLAMAR ANTES DE VISITAR, CONFIRMAR FALLA Y DATOS | 01/12/2025 SE VISITA COMERCIO SE REALIZA EL CAMBIO DE EQUIPO LECTOR DE BARRAS OK, SE REALIZAN PRUEBAS OK, LECTOR DE BARRAS OK , PINPAD OK, CB OPERATIVO, VERSION 9.90 OK,</t>
  </si>
  <si>
    <t>9A0WZ962</t>
  </si>
  <si>
    <t>BARAJAS BERMUDEZ YAHIR MAURICIO</t>
  </si>
  <si>
    <t>3084193</t>
  </si>
  <si>
    <t>3007070730</t>
  </si>
  <si>
    <t>DISTRICOL DROGUERIA SAMUSALUD</t>
  </si>
  <si>
    <t>FO-25-1913378</t>
  </si>
  <si>
    <t>SE REINICIA</t>
  </si>
  <si>
    <t>01/12/2025 SE ESCALA PARA VISITA. LLAMAR ANTES DE VISITAR, CONFIRMAR FALLA Y DATOS | 04/12/2025 EQUIPO SE REINICIA SE PROCEDE A CAMBIAR EQUIPO SE HACEN PRUEBAS OK TELECARGA DRNA CREACION DE USUARIOS OK</t>
  </si>
  <si>
    <t>A30IZ465</t>
  </si>
  <si>
    <t>3084399</t>
  </si>
  <si>
    <t>3007035462</t>
  </si>
  <si>
    <t>COMCARD BELLO MILE Y SAMU</t>
  </si>
  <si>
    <t>FO-25-1913679</t>
  </si>
  <si>
    <t>01/12/2025 SE ESCALA PARA VISITA. LLAMAR ANTES DE VISITAR, CONFIRMAR FALLA Y DATOS | 02/12/2025 SE HABLA CON USUARIO, E INDICA QUE EL PUNTO LO HABRE DESPUÉS DE LAS 2 DE LA TARDE DEBIDO A QUE SE ENCUENTRA EN UNA CITA | 02/12/2025 DURANTE LA VISITA TÉCNICA AL CORRESPONSAL BANCOLOMBIA, EL USUARIO CONFIRMA SU IDENTIFICACIÓN Y REPORTA FALLAS EN EL TECLADO DEL DATÁFONO, INDICANDO QUE LAS TECLAS PERMANECEN PEGADAS AL PRESIONARLAS.  
SE PROCEDE A VALIDAR EL FUNCIONAMIENTO DEL DISPOSITIVO Y SE REALIZA MANTENIMIENTO PREVENTIVO; SIN EMBARGO, LA NOVEDAD PERSISTE. ANTE LA CONTINUIDAD DE LA FALLA, SE EFECTÚA EL REEMPLAZO DEL DATÁFONO POR UN EQUIPO NUEVO.  
FINALMENTE, SE VERIFICA LA CORRECTA OPERACIÓN DEL DISPOSITIVO, QUEDANDO EL EQUIPO EN ESTADO OPERATIVO Y FUNCIONAL.</t>
  </si>
  <si>
    <t>GZ000776 9CMZZ698</t>
  </si>
  <si>
    <t>13744</t>
  </si>
  <si>
    <t>3084506</t>
  </si>
  <si>
    <t>3007059355</t>
  </si>
  <si>
    <t>SIMITI</t>
  </si>
  <si>
    <t>BARRIO MONTERREY SIMITI</t>
  </si>
  <si>
    <t>FO-25-1913377</t>
  </si>
  <si>
    <t>01/12/2025 SE ESCALA PARA VISITA. LLAMAR ANTES DE VISITAR, CONFIRMAR FALLA Y DATOS | 02/12/2025 CAMBIO DE EQUIPO POR DAÑO EN PUERTO DE COMUNICACIÓN</t>
  </si>
  <si>
    <t>FUA05668</t>
  </si>
  <si>
    <t>5147</t>
  </si>
  <si>
    <t>3084519</t>
  </si>
  <si>
    <t>3007012163</t>
  </si>
  <si>
    <t>CAREPA</t>
  </si>
  <si>
    <t>PAGA FACIL CAREPA</t>
  </si>
  <si>
    <t>FO-25-1913424</t>
  </si>
  <si>
    <t>CABLE LECTORA AVERIADO</t>
  </si>
  <si>
    <t>EJECUTADO / CANCELADO</t>
  </si>
  <si>
    <t>01/12/2025 SE ESCALA PARA VISITA. LLAMAR ANTES DE VISITAR, CONFIRMAR FALLA Y DATOS | 02/12/2025 LECTORA NO ENCIENDE SE ENCUENTRA CON EL CABLE MALO. SE CAMBIA POR LECTORA SYMBOL Y SE HACEN PRUEBAS DEJANDO TODO FUNCIONANDO CORRECTAMENTE</t>
  </si>
  <si>
    <t>JAAAJ538</t>
  </si>
  <si>
    <t>5665</t>
  </si>
  <si>
    <t>3084590</t>
  </si>
  <si>
    <t>3007066177</t>
  </si>
  <si>
    <t>SAN PEDRO DE URABA</t>
  </si>
  <si>
    <t>PTM SAN PEDRO DE URABA TIENDA</t>
  </si>
  <si>
    <t>FO-25-1913817</t>
  </si>
  <si>
    <t>ERROR DE TRANSACCIONES</t>
  </si>
  <si>
    <t>RECHAZO GENERAL</t>
  </si>
  <si>
    <t>01/12/2025 SE ESCALA PARA VISITA. LLAMAR ANTES DE VISITAR, CONFIRMAR FALLA Y DATOS | 03/12/2025 DATAFONOS NO DEJA HACER NINGÚN TIPO DE RETIROS CON TARJETA Y NEQUI. SE PROCEDE A. VALIDAR CONFIGURACIÓN Y ESTÁN BIEN , SE HACE UN BORRADOR DE APLICATIVO SE INSTALA VERSIÓN NUEVA SE INICIALIZA Y SE CORRIGE LA FALLA, SE HACEN PRUEBAS Y TODO SE DEJA FUNCIONANDO CORRECTAMENTE</t>
  </si>
  <si>
    <t>2A00L255 2A00K913</t>
  </si>
  <si>
    <t>3084632</t>
  </si>
  <si>
    <t>3007015530</t>
  </si>
  <si>
    <t>MULTIPAGAS CANAVERAL</t>
  </si>
  <si>
    <t>FO-25-1913681</t>
  </si>
  <si>
    <t>HUB</t>
  </si>
  <si>
    <t>01/12/2025 SE ESCALA PARA VISITA. LLAMAR ANTES DE VISITAR, CONFIRMAR FALLA Y DATOS | 02/12/2025 SE REALIZA CAMBIO DE HUB Y LECTORA EN DAÑO LOS CUALES  REINICIAN DISPOSITIVO  VERSIÓN 9.90 PRUEBAS OK SERVICIO OPERATIVO</t>
  </si>
  <si>
    <t>9C00E734</t>
  </si>
  <si>
    <t>REYES RAMIREZ DIEGO ALEXANDER</t>
  </si>
  <si>
    <t>25151</t>
  </si>
  <si>
    <t>3084841</t>
  </si>
  <si>
    <t>3007050561</t>
  </si>
  <si>
    <t>CAQUEZA</t>
  </si>
  <si>
    <t>PTM CAQUEZA DROGAS CASA ORTIZ</t>
  </si>
  <si>
    <t>FO-25-1914261</t>
  </si>
  <si>
    <t>02/12/2025 SE LLEGA A COMERCIO, SE VERIFICA EQUIPO EN DAÑO, SE PROCEDE A REALIZAR EL CAMBIO, SE REALIZAN PRUEBAS OKAY SIN NOVEDAD.</t>
  </si>
  <si>
    <t>AAL0H212</t>
  </si>
  <si>
    <t>3085136</t>
  </si>
  <si>
    <t>3007038905</t>
  </si>
  <si>
    <t>DISTRICOL CELULARES XIMENA</t>
  </si>
  <si>
    <t>FO-25-1914260</t>
  </si>
  <si>
    <t>02/12/2025 DATAFONO ATASCA PAPEL Y IMPRIME LA LETRA JUNTAS.
SE VALIDA Y SE ENCUENTRA LA TAPA DE LA IMPRESORA MALA. SE CAMBIA POR UNA NUEVA DE STOCK Y SE CORRIGE LA FALLA, SE HACEN PRUEBAS DE IMPRESIÓN Y SE DEJA TODO FUNCIONANDO CORRECTAMENTE</t>
  </si>
  <si>
    <t>HA007027</t>
  </si>
  <si>
    <t>68406</t>
  </si>
  <si>
    <t>3085479</t>
  </si>
  <si>
    <t>3007039413</t>
  </si>
  <si>
    <t>LEBRIJA</t>
  </si>
  <si>
    <t>BARRIO CENTRO LEBRIJA 3</t>
  </si>
  <si>
    <t>FO-25-1915068</t>
  </si>
  <si>
    <t>01/12/2025 SE ESCALA PARA VISITA. LLAMAR ANTES DE VISITAR, CONFIRMAR FALLA Y DATOS | 02/12/2025 DATAFONO NO ENCIENDE EN BUCLE DE REINICIO, CAMBIO DE DATAFONO, BORRADO E INYECCIÓN DE SO +VER 9.90, CONFIGURACIÓN CB OK, CUBRE CLAVE OK, PRUEBAS OK.</t>
  </si>
  <si>
    <t>AA08Z557</t>
  </si>
  <si>
    <t>SANTOS GONZALEZ JOHAN FABIAN</t>
  </si>
  <si>
    <t>3085991</t>
  </si>
  <si>
    <t>3007039175</t>
  </si>
  <si>
    <t>PTM MED BOCANA PLUS</t>
  </si>
  <si>
    <t>FO-25-1915065</t>
  </si>
  <si>
    <t>01/12/2025 SE ESCALA PARA VISITA. LLAMAR ANTES DE VISITAR, CONFIRMAR FALLA Y DATOS | 02/12/2025 SE INTENTA LIMPIEZA DEBIDO A FALLA DE NO LECTURA DE TARJETA, FALLA PERSISTE SE PROCEDE A CAMBIO, PRUEBAS OK</t>
  </si>
  <si>
    <t>GZ05Z933 II00T051</t>
  </si>
  <si>
    <t>3086078</t>
  </si>
  <si>
    <t>3007034328</t>
  </si>
  <si>
    <t>BARRIO PRADERA BARRANQUILLA 1</t>
  </si>
  <si>
    <t>FO-25-1915067</t>
  </si>
  <si>
    <t>01/12/2025 SE ESCALA PARA VISITA. LLAMAR ANTES DE VISITAR, CONFIRMAR FALLA Y DATOS | 02/12/2025 SE REMPLAZA LECTOR DE BARRAS, EL QUE TENÍA APAGABA AL MOVER EL CABLE</t>
  </si>
  <si>
    <t>6ZZZZ712</t>
  </si>
  <si>
    <t>3086092</t>
  </si>
  <si>
    <t>3007025260</t>
  </si>
  <si>
    <t>ARA0113 CARTAGENA TESCA</t>
  </si>
  <si>
    <t>FO-25-1915108</t>
  </si>
  <si>
    <t>RETAIL</t>
  </si>
  <si>
    <t>TIENDAS ARA</t>
  </si>
  <si>
    <t>01/12/2025 SE PROCEDE A CERRAR YA QUE  CASO PERTENECE A LA CADENA ARA Y NO ES ATENDIDO POR PARTE NUESTRA. SE ESCALA A SERVICIO AL CLIENTE | 01/12/2025 SE PROCEDE A CERRAR YA QUE  CASO PERTENECE A LA CADENA ARA Y NO ES ATENDIDO POR PARTE NUESTRA. SE ESCALA A SERVICIO AL CLIENTE | 01/12/2025 SE PROCEDE A CERRAR YA QUE  CASO PERTENECE A LA CADENA ARA Y NO ES ATENDIDO POR PARTE NUESTRA. SE ESCALA A SERVICIO AL CLIENTE</t>
  </si>
  <si>
    <t>TORO CARDONA ELIZABETH</t>
  </si>
  <si>
    <t>3086344</t>
  </si>
  <si>
    <t>3007024600</t>
  </si>
  <si>
    <t>REDY MEDELLIN MORAVIA</t>
  </si>
  <si>
    <t>FO-25-1915225</t>
  </si>
  <si>
    <t>REDY</t>
  </si>
  <si>
    <t>01/12/2025 SE ESCALA PARA VISITA. LLAMAR ANTES DE VISITAR, CONFIRMAR FALLA Y DATOS | 02/12/2025 RETRASO DEBIDO A MUCHO TRANCON POR EL CENTRO DE LA CIUDAD | 02/12/2025 SE REALIZA CAMBIO DE LECTORA DEBIDO A DAÑO REINICIOS Y  NO TRASMITE DATA, PRUEBAS OK</t>
  </si>
  <si>
    <t>A00IZ755</t>
  </si>
  <si>
    <t>20238</t>
  </si>
  <si>
    <t>3086349</t>
  </si>
  <si>
    <t>3007053121</t>
  </si>
  <si>
    <t>EL COPEY</t>
  </si>
  <si>
    <t>BARRIO CENTRO EL COPEY 3</t>
  </si>
  <si>
    <t>FO-25-1915223</t>
  </si>
  <si>
    <t>01/12/2025 SE ESCALA PARA VISITA. LLAMAR ANTES DE VISITAR, CONFIRMAR FALLA Y DATOS | 03/12/2025 SE REALIZA CAMBIO DE DATAFONO, YA QUE NO LE FUNCIONABAN ALGUNAS TECLAS, SE REALIZAN PRUEBAS DEJANDO SERVICIO FUNCIONAL AL 100 %</t>
  </si>
  <si>
    <t>LN00S796</t>
  </si>
  <si>
    <t>5045</t>
  </si>
  <si>
    <t>3086378</t>
  </si>
  <si>
    <t>3007081726</t>
  </si>
  <si>
    <t>DISTRICOL FERRETERIA SHADDAY</t>
  </si>
  <si>
    <t>FO-25-1915261</t>
  </si>
  <si>
    <t>01/12/2025 SE ESCALA PARA VISITA. LLAMAR ANTES DE VISITAR, CONFIRMAR FALLA Y DATOS | 02/12/2025 DATAFONOS SACA COMPROBANTE CON RAYAS EN EL MEDIO, SE PROCEDE A HACER LIMPIEZA EN EL DEPÓSITO DEL PAPEL Y SE CORRIGE LA FALLA SE HACEN PRUEBAS DE IMPRESIÓN Y SE DEJA TODO FUNCIONANDO CORRECTAMENTE</t>
  </si>
  <si>
    <t>SUZZZ696</t>
  </si>
  <si>
    <t>5837</t>
  </si>
  <si>
    <t>3087109</t>
  </si>
  <si>
    <t>3007041224</t>
  </si>
  <si>
    <t>TURBO</t>
  </si>
  <si>
    <t>BARRIO EL 3 TURBO</t>
  </si>
  <si>
    <t>FO-25-1915439</t>
  </si>
  <si>
    <t>01/12/2025 SE ESCALA PARA VISITA. LLAMAR ANTES DE VISITAR, CONFIRMAR FALLA Y DATOS | 03/12/2025 DATAFONO NO AVANZA PAPEL, YA SE LE CAMBIÓ TAPA IMPRESORA EN VISITAS ANTERIORES Y SIGUE LA FALLA, SE CAMBIA DATAFONOS, SE HACEN PRUEBAS Y SE DEJA TODO FUNCIONANDO CORRECTAMENTE</t>
  </si>
  <si>
    <t>9L8ZZ665</t>
  </si>
  <si>
    <t>23001</t>
  </si>
  <si>
    <t>3087318</t>
  </si>
  <si>
    <t>3007048699</t>
  </si>
  <si>
    <t>DISTRICOL DROGUERIA LA NOVENA</t>
  </si>
  <si>
    <t>FO-25-1915497</t>
  </si>
  <si>
    <t>01/12/2025 SE ESCALA PARA VISITA. LLAMAR ANTES DE VISITAR, CONFIRMAR FALLA Y DATOS | 02/12/2025 SE REALIZA INSPECCIÓN DEL EQUIPO DONDE EVIDENCIA EL ERROR QUE PRESENTA CON ALGUNAS TARJETAS EN PROCESO DE RETIRO (RETIRE TARJETAS) TAMBIÉN SE EVIDENCIA QUE EL TECLADO SE ENCUENTRA EN DETERIORO ALGUNOS NUMERO NO SE VISUALIZAN, SE PROCEDE A REALIZAR CAMBIO DE EQUIPO CREAMOS USUARIO OPERATIVO Y ADMINISTRATIVOS SE REALIZAN PRUEBAS RESULTADO EXITOSO, EL CB QUEDA OPERANDO CON NORMALIDAD</t>
  </si>
  <si>
    <t>BA00L833</t>
  </si>
  <si>
    <t>ARRAZOLA HERNANDEZ NICOLAS AUGUSTO</t>
  </si>
  <si>
    <t>76111</t>
  </si>
  <si>
    <t>3087383</t>
  </si>
  <si>
    <t>3007041711</t>
  </si>
  <si>
    <t>GUADALAJARA DE BUGA</t>
  </si>
  <si>
    <t>BARRIO CENTRO GUADALAJARA DE B</t>
  </si>
  <si>
    <t>FO-25-1916928</t>
  </si>
  <si>
    <t>DATOS DESACTUALIZADOS</t>
  </si>
  <si>
    <t>FECHA DIRECCION DESACTUALZADA</t>
  </si>
  <si>
    <t>02/12/2025 SE ESCALA PARA VISITA. LLAMAR ANTES DE VISITAR, CONFIRMAR FALLA Y DATOS | 03/12/2025 VISITA FALLIDA, NO AUTORIZARON MANIPULAR EL EQUIPO, PORQUE LA CLIENTA NO SE PUDO COMUNICAR CON LA LÍNEA DE ATENCIÓN DEL BANCO PARA VALIDAR LOS DATOS DEL TÉCNICO, LA CLIENTA INFORMO QUE EN LA LINEA LE INDICARON NO DEJAR MANIPULAR EL EQUIPO</t>
  </si>
  <si>
    <t>VISITA FALLI</t>
  </si>
  <si>
    <t>PAREDES CASTILLO DIEGO</t>
  </si>
  <si>
    <t>3087385</t>
  </si>
  <si>
    <t>3007077747</t>
  </si>
  <si>
    <t>PTM CAUCASIA TIENDA AHORRE MAS</t>
  </si>
  <si>
    <t>FO-25-1916924</t>
  </si>
  <si>
    <t>CIERRE</t>
  </si>
  <si>
    <t>CIERRE NO HABILITADO</t>
  </si>
  <si>
    <t>02/12/2025 SE ESCALA PARA VISITA. LLAMAR ANTES DE VISITAR, CONFIRMAR FALLA Y DATOS | 03/12/2025 SE REALIZA MANTENIMIENTO AL SISTEMA OPERATIVO Y VERSIÓN, INSTALACIÓN DE NUEVA VERSIÓN Y SISTEMA POR USB OK, CONFIGURACIÓN OK, INICIALIZACIÓN EXITOSAS, HABILITACIÓN DE CIERRES OK, PRUEBAS CB OK, PRUEBAS COMERCIO OK, CLIENTE CB VALIDA SALDO ANTES Y DESPUÉS DEL MANTENIMIENTO OK, CB SE DEJA OPERATIVO SIN NOVEDAD</t>
  </si>
  <si>
    <t>10NZZ037 KA00J126</t>
  </si>
  <si>
    <t>3087583</t>
  </si>
  <si>
    <t>FO-25-1916917</t>
  </si>
  <si>
    <t>02/12/2025 SE ESCALA ACTIVIDAD PARA GESTION WOMPI | 02/12/2025 SE REALIZA CAMBIO DE EQUIPO POR PUERTO ETH MALO SE HACEN PRUEBAS OK</t>
  </si>
  <si>
    <t>68081</t>
  </si>
  <si>
    <t>3088908</t>
  </si>
  <si>
    <t>3007047189</t>
  </si>
  <si>
    <t>BARRANCABERMEJA</t>
  </si>
  <si>
    <t>PTM BARRANCABERMEJA  VARIEDADE</t>
  </si>
  <si>
    <t>FO-25-1917475</t>
  </si>
  <si>
    <t>02/12/2025 SE INTENTA COMUNICACIÓN EN VARIASOASIONES CON LA SEÑORA JESSICA GABRIELA LOZANO ECHEVERRI AL NUMERO 3142063652 PARA CONFIRMAR FALLA Y DATOS PERO NO FUE POSIBLE, SE ESCALA AL COORDINADOR DE LA ZONA PAR VALIDAR EN SITIO | 03/12/2025 SE REALIZA VISITA, SE CAMBIA EQUIPO POR DETERIORO EN TECLADO SE REALIZAN PRUEBAS EXITOSA</t>
  </si>
  <si>
    <t>AD00C939</t>
  </si>
  <si>
    <t>3089008</t>
  </si>
  <si>
    <t>3007072338</t>
  </si>
  <si>
    <t>PTM MALU PET</t>
  </si>
  <si>
    <t>FO-25-1917473</t>
  </si>
  <si>
    <t>CANCELADO</t>
  </si>
  <si>
    <t>02/12/2025 SE ESCALA PARA VISITA. LLAMAR ANTES DE VISITAR, CONFIRMAR FALLA Y DATOS | 03/12/2025 SE VISITA COMERCIO PERO ESTÁ CERRADO PARA HACER LA ACTIVIDAD SE ESTÁ ESPERANDO ES SITIO | 03/12/2025 SE VISITA COMERCIO PERO ESTÁ CERRADO INDICA LA PERSONA QUE HABLE EN LAS HORAS DE LA TARDES SE INDICA QUE TIENE QUE VOLVER A PEDIR EL SERVICIO</t>
  </si>
  <si>
    <t>LEAL POVEDA YOHAN SEBASTIAN</t>
  </si>
  <si>
    <t>3089331</t>
  </si>
  <si>
    <t>3007066371</t>
  </si>
  <si>
    <t>DISTRICOL FRUTAS Y VERDURAS</t>
  </si>
  <si>
    <t>FO-25-1917472</t>
  </si>
  <si>
    <t>02/12/2025 SE ESCALA PARA VISITA. LLAMAR ANTES DE VISITAR, CONFIRMAR FALLA Y DATOS | 02/12/2025 SE REALIZA CAMBIO DE DATAFONO PORQUE IMPRIME BORROSO SE HACEN PRUEBAS OK</t>
  </si>
  <si>
    <t>1A00Q871</t>
  </si>
  <si>
    <t>3089544</t>
  </si>
  <si>
    <t>3007079006</t>
  </si>
  <si>
    <t>PTM CARIBE MEDELLIN ALMACEN Y</t>
  </si>
  <si>
    <t>FO-25-1917808</t>
  </si>
  <si>
    <t>02/12/2025 SE ESCALA PARA VISITA. LLAMAR ANTES DE VISITAR, CONFIRMAR FALLA Y DATOS | 02/12/2025 FUENTE DE PODER DAÑADA, SE CAMBIA, EQUIPOS OPERATIVOS</t>
  </si>
  <si>
    <t>FATZZ880 FATZZ493</t>
  </si>
  <si>
    <t>41298</t>
  </si>
  <si>
    <t>3090761</t>
  </si>
  <si>
    <t>3007030513</t>
  </si>
  <si>
    <t>GARZON</t>
  </si>
  <si>
    <t>DISTRICOL DEPOSITO Y SUPERMERC</t>
  </si>
  <si>
    <t>FO-25-1918846</t>
  </si>
  <si>
    <t>02/12/2025 SE INTENTA COMUNICACION CON EL USUARIO AL NUMERO 3202758939  NO CONTESTAN SE ESCALA PARA VISITA. LLAMAR ANTES DE VISITAR, CONFIRMAR FALLA Y DATOS | 03/12/2025 NO SE EVIDENCIA FALLA , PERO CLIENTE INSISTE EN EL CAMBIO DATAFONO , SE REALIZA CAMBIO EQUIPO , SE CONFIGURA E INICIALIZA DATAFONO, SE CREA USUARIO Y CLAVE CON EL CLIENTE, SE REALIZA PRUEBAS OK</t>
  </si>
  <si>
    <t>BIZZZ865</t>
  </si>
  <si>
    <t>ANDRADE HERNANDEZ JUAN CARLOS</t>
  </si>
  <si>
    <t>20001</t>
  </si>
  <si>
    <t>3090858</t>
  </si>
  <si>
    <t>3007069837</t>
  </si>
  <si>
    <t>PTM VALLEDUPAR DISTRIBUCIONES</t>
  </si>
  <si>
    <t>FO-25-1918845</t>
  </si>
  <si>
    <t>02/12/2025 SE ESCALA PARA VISITA. LLAMAR ANTES DE VISITAR, CONFIRMAR FALLA Y DATOS | 02/12/2025 SE VISITA CB Y SE LE HACE CAMBIO DE DATAFONO POR ERROR EN PANTALLA</t>
  </si>
  <si>
    <t>ON004690 ON004829</t>
  </si>
  <si>
    <t>BENITEZ CARVAJAL ALVARO JAVIER</t>
  </si>
  <si>
    <t>5284</t>
  </si>
  <si>
    <t>3091419</t>
  </si>
  <si>
    <t>3007066053</t>
  </si>
  <si>
    <t>FRONTINO</t>
  </si>
  <si>
    <t>DISTRICOL AGROPECUARIA EL BODE</t>
  </si>
  <si>
    <t>FO-25-1919358</t>
  </si>
  <si>
    <t>02/12/2025 SE ESCALA PARA VISITA. LLAMAR ANTES DE VISITAR, CONFIRMAR FALLA Y DATOS | 03/12/2025 SE CAMBIA EQUIPO POR ALERTA INTERRUPTION TODO QUEDA OK</t>
  </si>
  <si>
    <t>7A00K515</t>
  </si>
  <si>
    <t>3091520</t>
  </si>
  <si>
    <t>3007066757</t>
  </si>
  <si>
    <t>DISTRICOL PAPEL Y VAR LUPITA</t>
  </si>
  <si>
    <t>FO-25-1919552</t>
  </si>
  <si>
    <t>NO ENCIENDE SE REINICIA</t>
  </si>
  <si>
    <t>FUENTE PODER AVERIADA</t>
  </si>
  <si>
    <t>02/12/2025 SE ESCALA PARA VISITA. LLAMAR ANTES DE VISITAR, CONFIRMAR FALLA Y DATOS | 03/12/2025 SE REALIZA VISITA SE CAMBIA FUENTE DE PODER YA QUE NO ENCIENDE, SE HACEN PRUEBAS SERVICIO OK</t>
  </si>
  <si>
    <t>3A0CZ717</t>
  </si>
  <si>
    <t>81001</t>
  </si>
  <si>
    <t>3093085</t>
  </si>
  <si>
    <t>3007059562</t>
  </si>
  <si>
    <t>ARAUCA</t>
  </si>
  <si>
    <t>PTM ARAUCA PAPELERIA CENTRO DE</t>
  </si>
  <si>
    <t>FO-25-1921111</t>
  </si>
  <si>
    <t>02/12/2025 EN COMUNICACION CON EL SR@ MIGUEL BENAVIDEZ  AL NUMERO 3185621593 NO CONTESTAN LLAMAR PARA CONFIRMAR FALLA Y DATOS . SE ESCALA PARA VISITA. | 04/12/2025 SE CAMBIA EQUIPO DEBIDO TECLADO BORROSO SE REALIZA INYECCIÓN DE SISTEMA Y VERSIÓN INICIALIZADA OK PRUEBAS OK CUBRE CLAVE OK</t>
  </si>
  <si>
    <t>HA008115</t>
  </si>
  <si>
    <t>3093163</t>
  </si>
  <si>
    <t>3007075008</t>
  </si>
  <si>
    <t>DISTRICOL CACHARRERÍA Y PAPELE</t>
  </si>
  <si>
    <t>FO-25-1921878</t>
  </si>
  <si>
    <t>02/12/2025 SE ESCALA PARA VISITA. LLAMAR ANTES DE VISITAR, CONFIRMAR FALLA Y DATOS | 03/12/2025 SE SALIO A RUTA EN HORAS DE LA MAÑANA PARA ACTIVIDADES, AL MOMENTO DE RETORNO SE ENCUENTRA CON LA VIA CERRADA POR PROTESTAS DE TAXISTAS Y COMUNIDAD, NO HAY INGRESO A CIUDAD ORIGEN. POR TAL MOTIVO NO SE PUEDE ATENDER ACTIVIDAD DE YOPAL. | 04/12/2025 SE VISITA COMERCIO, SE REALIZA CAMBIO DE DATAFONO, NO IMPRIME VARIOS CARACTERES. OPERATIVO EL SERVICIO. PRUEBAS OK</t>
  </si>
  <si>
    <t>LAYZZ458</t>
  </si>
  <si>
    <t>3093655</t>
  </si>
  <si>
    <t>3007082335</t>
  </si>
  <si>
    <t>PTM MANIZALES DROGUERIA FARMAM</t>
  </si>
  <si>
    <t>FO-25-1921901</t>
  </si>
  <si>
    <t>02/12/2025 SE ESCALA PARA VISITA. LLAMAR ANTES DE VISITAR, CONFIRMAR FALLA Y DATOS | 03/12/2025 SE REALIZA VISITA SE CAMBIA DATAFONO POR MENSAJE ALERT IRRUPTION SE CREAN USUARIOS SE HACEN PRUEBAS SERVICIO OK</t>
  </si>
  <si>
    <t>OB004847 OB004165</t>
  </si>
  <si>
    <t>3093910</t>
  </si>
  <si>
    <t>3007044063</t>
  </si>
  <si>
    <t>COLOMBIANA DE COMERCIO S A</t>
  </si>
  <si>
    <t>FO-25-1923399</t>
  </si>
  <si>
    <t>CONTIGO / ALKOMPRAR</t>
  </si>
  <si>
    <t>03/12/2025 SE ESCALA PARA VISITA. LLAMAR ANTES DE VISITAR, CONFIRMAR FALLA Y DATOS | 03/12/2025 SE FORMATEAR 5 DATAFONIS SE ACTUALIZA S. O Y VERSION 9.90 SE HACEN PRUEBAS OK VISITA EXITOSA</t>
  </si>
  <si>
    <t>9AWZZ702-GZUZZ192-9AWZZ706-9AWZZ704-9AWZZ705</t>
  </si>
  <si>
    <t>3093943</t>
  </si>
  <si>
    <t>3007059337</t>
  </si>
  <si>
    <t>DISTRICOL TIENDA FERSAN</t>
  </si>
  <si>
    <t>FO-25-1923390</t>
  </si>
  <si>
    <t>03/12/2025 SE ESCALA PARA VISITA. LLAMAR ANTES DE VISITAR, CONFIRMAR FALLA Y DATOS | 03/12/2025 SE REALIZÓ LLAMADA TELEFÓNICA AL CORRESPONSAL BANCOLOMBIA PARA CONFIRMAR EL INCIDENTE REPORTADO CON EL DATÁFONO. EL USUARIO INDICÓ QUE LA NOVEDAD PERSISTE; SIN EMBARGO, INFORMÓ QUE EN LA FECHA DE HOY NO SE ENCUENTRA PRESENTE EN EL PUNTO DE ATENCIÓN. POR ESTA RAZÓN, NO SERÁ POSIBLE EFECTUAR LA VISITA TÉCNICA PROGRAMADA.</t>
  </si>
  <si>
    <t>3094011</t>
  </si>
  <si>
    <t>3007077988</t>
  </si>
  <si>
    <t>PTM CALI VARIEDADES LA 8A</t>
  </si>
  <si>
    <t>FO-25-1923395</t>
  </si>
  <si>
    <t>03/12/2025 SE ESCALA PARA VISITA. LLAMAR ANTES DE VISITAR, CONFIRMAR FALLA Y DATOS | 16/12/2025 SE REALIZA CAMBIO DE DATAFONO DEBIDO A PUERTO USB DAÑADO, SE REALIZA CAMBIO DEL EQUIPO NUEVO DEBIDO A DAÑO EN LA IMPRESORA, SE REALIZAN PRUEBAS OK</t>
  </si>
  <si>
    <t>LMLZZ086</t>
  </si>
  <si>
    <t>25290</t>
  </si>
  <si>
    <t>3094029</t>
  </si>
  <si>
    <t>3007023055</t>
  </si>
  <si>
    <t>FUSAGASUGA</t>
  </si>
  <si>
    <t>BARRIO CENTRO III FUSAGASUGA</t>
  </si>
  <si>
    <t>FO-25-1923392</t>
  </si>
  <si>
    <t>03/12/2025 SE ESCALA PARA VISITA. LLAMAR ANTES DE VISITAR, CONFIRMAR FALLA Y DATOS | 04/12/2025 SE LLEGA A COMERCIO, ENCUENTRO QUE LA LECTORA TIENE EL CABLE AVERIADO, SE PROCEDE A REALIZAR EL CAMBIO, SE REALIZAN PRUEBAS SIN NOVEDAD.</t>
  </si>
  <si>
    <t>GZZZZ645</t>
  </si>
  <si>
    <t>66682</t>
  </si>
  <si>
    <t>3094039</t>
  </si>
  <si>
    <t>3007044209</t>
  </si>
  <si>
    <t>SANTA ROSA DE CABAL</t>
  </si>
  <si>
    <t>DISTRICOL PAPELERIA LA HERMOSA</t>
  </si>
  <si>
    <t>FO-25-1923389</t>
  </si>
  <si>
    <t>03/12/2025 SE ESCALA PARA VISITA. LLAMAR ANTES DE VISITAR, CONFIRMAR FALLA Y DATOS | 03/12/2025 SE VISITA COMERCIO SE IDENTIFICA CABLE DE LECTORA AVERIADO SE REALIZA CAMBIO DE LECTORA SE REALIZA PRUEBAS OK</t>
  </si>
  <si>
    <t>AC04Z206</t>
  </si>
  <si>
    <t>3094711</t>
  </si>
  <si>
    <t>FO-25-1923568</t>
  </si>
  <si>
    <t>03/12/2025 SE ESCALA PARA VISITA. LLAMAR ANTES DE VISITAR, CONFIRMAR FALLA Y DATOS | 05/12/2025 SE REALIZA CAMBIO DE POS POR TECLADO DAÑADO</t>
  </si>
  <si>
    <t>GONZALEZ FANDIÑO SANTIAGO ERNESTO</t>
  </si>
  <si>
    <t>3094721</t>
  </si>
  <si>
    <t>3007066749</t>
  </si>
  <si>
    <t>PTM BUCARAMANGA DROGUERIA DAN</t>
  </si>
  <si>
    <t>FO-25-1923565</t>
  </si>
  <si>
    <t>03/12/2025 SE ESCALA PARA VISITA. LLAMAR ANTES DE VISITAR, CONFIRMAR FALLA Y DATOS | 03/12/2025 SE ENCUENTRA PUERTO USB DAÑADO, SE PROCEDE  REALIZAR CAMBIO DE DATAFONO, SE DEJA DSK 3500 CON VERSION 9.90 SE HACEN PRUEBAS OK VISITA EXITOSA DATAFONO OPERATIVO</t>
  </si>
  <si>
    <t>3A0CZ709 3A0CZ394</t>
  </si>
  <si>
    <t>3094844</t>
  </si>
  <si>
    <t>3007072123</t>
  </si>
  <si>
    <t>PTM BOGOTA  DON PAGO FENIX</t>
  </si>
  <si>
    <t>FO-25-1923713</t>
  </si>
  <si>
    <t>03/12/2025 SE ESCALA PARA VISITA. LLAMAR ANTES DE VISITAR, CONFIRMAR FALLA Y DATOS | 03/12/2025 SE REALIZA VISITA A CB PARA ATENDER INCIDENTE SE REALIZA CAMBIO DE DATAFONO POR FALLA EN PANTALLA CON PUNTOS Y DEJ AVER INFORMACIÓN,SE CAMBIA PINPAD POR TECNOLOGÍA,SE REALIZAN PRUEBAS OK</t>
  </si>
  <si>
    <t>NN00K662 EG00A255</t>
  </si>
  <si>
    <t>GALINDO ROJAS LUIS FELIPE</t>
  </si>
  <si>
    <t>20228</t>
  </si>
  <si>
    <t>3095345</t>
  </si>
  <si>
    <t>3007069507</t>
  </si>
  <si>
    <t>CURUMANI</t>
  </si>
  <si>
    <t>PTM CURUMANI CESAR PAPELERIA E</t>
  </si>
  <si>
    <t>FO-25-1924472</t>
  </si>
  <si>
    <t>03/12/2025 NO SE LOGRA COMUNICACION LLAMAR ANTES DE LA VISITA PARA CONFIRMAR FALLA Y DATOS | 03/12/2025 SE VISITA CB Y SE LE HACE ACTUALIZACIÓN DE HORA YA QUE ESTABA 2 MINUTOS ATRASADO</t>
  </si>
  <si>
    <t>EG001876</t>
  </si>
  <si>
    <t>76109</t>
  </si>
  <si>
    <t>3095543</t>
  </si>
  <si>
    <t>3007029116</t>
  </si>
  <si>
    <t>BUENAVENTURA</t>
  </si>
  <si>
    <t>PAGAFACIL BUENAVENTURA CENTRO</t>
  </si>
  <si>
    <t>FO-25-1924463</t>
  </si>
  <si>
    <t>03/12/2025 EN COMUNICACION CON EL SR@ DANIELA ULABARES AL NUMERO 3162995845 SE CONFIRMAR FALLA Y DATOS . SE ESCALA PARA VISITA. | 04/12/2025 ‎SE LLEGA A SITIO Y POR MOTIVO QUE LA LINEA DE BANCOLOMBIA ESTA CAIDA, NO AUN FORMA QUE EL PERSONAL DEL CB. ME AUTORICE LA ENTRADA.
‎SE LE INDICA A EL CB VOLVER A COMUNICARSE PARA UNA NUEVA VISITA TÉCNICA.</t>
  </si>
  <si>
    <t>00000000</t>
  </si>
  <si>
    <t>20550</t>
  </si>
  <si>
    <t>3095640</t>
  </si>
  <si>
    <t>3007032970</t>
  </si>
  <si>
    <t>PELAYA</t>
  </si>
  <si>
    <t>BARRIO CENTRO PELAYA 1</t>
  </si>
  <si>
    <t>FO-25-1924447</t>
  </si>
  <si>
    <t>03/12/2025 SE ESCALA PARA VISITA. LLAMAR ANTES DE VISITAR, CONFIRMAR FALLA Y DATOS | 04/12/2025 BUENAS TARDES SE VISITA CB Y SE LE HACE CAMBIO DE PIN PAD Y TAMBIÉN DE HUB YA QUE ESTÁ PRESENTANDO MOLESTIAS.
SE DEJA TODO FUNCIONANDO OK</t>
  </si>
  <si>
    <t>XP9ZZ201</t>
  </si>
  <si>
    <t>3095708</t>
  </si>
  <si>
    <t>3007081516</t>
  </si>
  <si>
    <t>DISTRICOL SCENTI SOLUCIONES</t>
  </si>
  <si>
    <t>FO-25-1924451</t>
  </si>
  <si>
    <t>03/12/2025 SE ESCALA PARA VISITA. LLAMAR ANTES DE VISITAR, CONFIRMAR FALLA Y DATOS | 04/12/2025 SE HACE MANTENIMIENTO OK SE CAMBIA DATÁFONO POR FALLAS EN PUERTO USB. EQUIPOS NUEVO QUDAA OPERATIVO</t>
  </si>
  <si>
    <t>FSZZZ874</t>
  </si>
  <si>
    <t>3096010</t>
  </si>
  <si>
    <t>3007048444</t>
  </si>
  <si>
    <t>PTM BOGOTA  VIVERES LA HORMIGA</t>
  </si>
  <si>
    <t>FO-25-1924489</t>
  </si>
  <si>
    <t>ALERTADO</t>
  </si>
  <si>
    <t>03/12/2025 SE ESCALA PARA VISITA. LLAMAR ANTES DE VISITAR, CONFIRMAR FALLA Y DATOS | 03/12/2025 CAMBIO DE PIN PAD EN DAÑO Y HUB EN MAL ESTADO PRUEBAS CON TARJETA OK</t>
  </si>
  <si>
    <t>XP00J157</t>
  </si>
  <si>
    <t>3096375</t>
  </si>
  <si>
    <t>FO-25-1924784</t>
  </si>
  <si>
    <t>03/12/2025 SE ESCALA PARA VISITA. LLAMAR ANTES DE VISITAR, CONFIRMAR FALLA Y DATOS | 03/12/2025 SE REALIZA VISITA A CB PARA ATENDER INCIDENTE SE REALIZA CAMBIO DE DATAFONO POR FALLA ALERTADO ,SE REALIZAN PRUEBAS OK</t>
  </si>
  <si>
    <t>ON00N784</t>
  </si>
  <si>
    <t>25754</t>
  </si>
  <si>
    <t>3096588</t>
  </si>
  <si>
    <t>3007063728</t>
  </si>
  <si>
    <t>SOACHA</t>
  </si>
  <si>
    <t>BARRIO OLIVARES SOACHA</t>
  </si>
  <si>
    <t>FO-25-1925066</t>
  </si>
  <si>
    <t>03/12/2025 SE ESCALA PARA VISITA. LLAMAR ANTES DE VISITAR, CONFIRMAR FALLA Y DATOS | 04/12/2025 SE LLEGA A LA DIRECCIÓN INDICADA Y COMERCIO SE ENCUENTRA CERRADO , SE INTENTA ESTABLECER COMUNICACIÓN CON EL # 3105553632 PERO NO ES POSIBLE. SE REALIZAN DOS INTENTOS CADA 10 MINUTOS SIN ÉXITO. SE ESPERA 20 MINUTOS COMERCIO CONTINUA CERRADO</t>
  </si>
  <si>
    <t>GARCIA PASTRANA KEVIN FERNANDO</t>
  </si>
  <si>
    <t>3096785</t>
  </si>
  <si>
    <t>3007019562</t>
  </si>
  <si>
    <t>MULTIPAGAS KENEDY BOGOTA</t>
  </si>
  <si>
    <t>FO-25-1925291</t>
  </si>
  <si>
    <t>LECTOR BARRAS</t>
  </si>
  <si>
    <t>03/12/2025 SE ESCALA PARA VISITA. LLAMAR ANTES DE VISITAR, CONFIRMAR FALLA Y DATOS | 04/12/2025 SE LLEGA A CORRESPONSAL MULTIPAGOS, A ESPERA DE AUTORIZACIÓN DE ENTRADA | 04/12/2025 SE REALIZA CAMBIO DE LECTORA, SE REALIZA PRUEBA OK</t>
  </si>
  <si>
    <t>AAAAD815</t>
  </si>
  <si>
    <t>LEON GUERRERO CRISTIAN JOHAN</t>
  </si>
  <si>
    <t>3096786</t>
  </si>
  <si>
    <t>3007081638</t>
  </si>
  <si>
    <t>DISTRICOL DYSAR</t>
  </si>
  <si>
    <t>FO-25-1925287</t>
  </si>
  <si>
    <t>03/12/2025 SE ESCALA PARA VISITA. LLAMAR ANTES DE VISITAR, CONFIRMAR FALLA Y DATOS | 03/12/2025 SE REALIZA REINICIO DEL EQUIPO DEBIDO A BLOQUEO DE LA BATERÍA LO QUE OCASIONABA QUE NO IMPRIMIERA. SE REALIZAN PRUEBAS OK.</t>
  </si>
  <si>
    <t>FWZZZ483</t>
  </si>
  <si>
    <t>27800</t>
  </si>
  <si>
    <t>3096970</t>
  </si>
  <si>
    <t>3007012115</t>
  </si>
  <si>
    <t>UNGUIA</t>
  </si>
  <si>
    <t>UNGUIA - CHOCO</t>
  </si>
  <si>
    <t>FO-25-1925285</t>
  </si>
  <si>
    <t>03/12/2025 SE ESCALA PARA VISITA. LLAMAR ANTES DE VISITAR, CONFIRMAR FALLA Y DATOS | 03/12/2025 EN LA REFERENCIA DE DATAFONO DESK 2600 SE VIENE PRESENTANDO EN VARIOS CLIENTES ATASCAS EN LA IMPRESORA. SE LE HA CAPACITADO AL CLIENTE POR VIDEO LLAMADA COMO DEBE OPERAR Y USAR EL DATAFONO PARA QUE EL PAPEL NO SE ATASQUE, CON ESTA ACCIÓN SE MINIMIZA EL GASTO DE PAPEL Y LA ESPERA DE LOS CLIENTES.</t>
  </si>
  <si>
    <t>FLUVIAL</t>
  </si>
  <si>
    <t>CASTRO HENAO DANIEL ESTEBAN</t>
  </si>
  <si>
    <t>3097116</t>
  </si>
  <si>
    <t>3007067239</t>
  </si>
  <si>
    <t>PTM CUCUTA VARIEDADES Y PAPELE</t>
  </si>
  <si>
    <t>FO-25-1925846</t>
  </si>
  <si>
    <t>03/12/2025 SE ESCALA PARA VISITA. LLAMAR ANTES DE VISITAR, CONFIRMAR FALLA Y DATOS | 04/12/2025 SE REALIZA VISITA AL COMERCIO Y SE ENCUENTRA DATAFONO MODO ALERTADO, SE REALIZA CAMBIO DE EQUIPO, PRUEBAS EXITOSAS</t>
  </si>
  <si>
    <t>AAJ05693 AAJ05241</t>
  </si>
  <si>
    <t>54405</t>
  </si>
  <si>
    <t>3097126</t>
  </si>
  <si>
    <t>3007049406</t>
  </si>
  <si>
    <t>LOS PATIOS</t>
  </si>
  <si>
    <t>DISTRICOL DISTR CALZD CASTILLO</t>
  </si>
  <si>
    <t>FO-25-1925838</t>
  </si>
  <si>
    <t>03/12/2025 SE ESCALA PARA VISITA. LLAMAR ANTES DE VISITAR, CONFIRMAR FALLA Y DATOS | 03/12/2025 SE CONTACTA TELEFÓNICAMENTE AL CLIENTE, LA SEÑORA ANGÉLICA SOLICITA QUE SE REALICE LA VISITA MAÑANA 04/12 EN LA MAÑANA YA QUE NO SE ENCUENTRA EN EL LOCAL PARA ATENDER LA VISITA. SE REPROGRAMA POR SOLICITUD DEL CLIENTE.
3162204800 | 04/12/2025 SE REALIZA VISITA, SE ENCUENTRA LECTOR DE BARRAS EN DAÑO, SE REALIZA CAMBIO, SE REALIZAN PRUEBAS Y CIERRES OK</t>
  </si>
  <si>
    <t>AD00P256</t>
  </si>
  <si>
    <t>47245</t>
  </si>
  <si>
    <t>3097162</t>
  </si>
  <si>
    <t>3007021042</t>
  </si>
  <si>
    <t>EL BANCO</t>
  </si>
  <si>
    <t>COMCARD EL BANCO CEYOL</t>
  </si>
  <si>
    <t>FO-25-1925678</t>
  </si>
  <si>
    <t>03/12/2025 SE ESCALA PARA VISITA. LLAMAR ANTES DE VISITAR, CONFIRMAR FALLA Y DATOS | 04/12/2025 SE REALIZA CAMBIO DE DATAFONO, YA QUE TENIA EL TECLADO BORROSO Y ALGUNAS TECLAS DURAS, SE REALIZAN PRUEBAS DEJANDO SERVICIO FUNCIONAL AL 100 %</t>
  </si>
  <si>
    <t>AAAOZ377</t>
  </si>
  <si>
    <t>3097345</t>
  </si>
  <si>
    <t>3007068770</t>
  </si>
  <si>
    <t>PTM RIONEGRO BLOOMERS STORE</t>
  </si>
  <si>
    <t>FO-25-1925676</t>
  </si>
  <si>
    <t>03/12/2025 SE ESCALA PARA VISITA. LLAMAR ANTES DE VISITAR, CONFIRMAR FALLA Y DATOS | 04/12/2025 SE DETECTA OBSTRUCCIÓN EN LECTOR CHIP SE LIMPIA OBSTRUCCIÓN Y LIMPIA CONTACTO CHIP SE HACEN PRUEBAS PERO NO FUNCIONÓ POR LO QUE SE CAMBIA PINPAD Y EQUIPO EL EQUIPO POR COMPATIBILIDAD CON PINPAD 1600</t>
  </si>
  <si>
    <t>AALUZ196 AALUZ354</t>
  </si>
  <si>
    <t>3097369</t>
  </si>
  <si>
    <t>3007060839</t>
  </si>
  <si>
    <t>BARRIO CUBIS ISTMINA 12</t>
  </si>
  <si>
    <t>FO-25-1925832</t>
  </si>
  <si>
    <t>03/12/2025 SE ESCALA PARA VISITA. LLAMAR ANTES DE VISITAR, CONFIRMAR FALLA Y DATOS | 05/12/2025 SE REALIZA CAMBIO DE EEUIPO POR DAÑO, SE REALIZAN PRUEBAS Y EL CB QUEDA OPERATIVO</t>
  </si>
  <si>
    <t>FUA0G723</t>
  </si>
  <si>
    <t>47318</t>
  </si>
  <si>
    <t>3097395</t>
  </si>
  <si>
    <t>3007080270</t>
  </si>
  <si>
    <t>GUAMAL</t>
  </si>
  <si>
    <t>BARRIO CENTRO GUAMAL 4</t>
  </si>
  <si>
    <t>FO-25-1926620</t>
  </si>
  <si>
    <t>03/12/2025 SE ESCALA PARA VISITA. LLAMAR ANTES DE VISITAR, CONFIRMAR FALLA Y DATOS | 04/12/2025 SE REALIZA CAMBIO DE DATAFONO, YA QUE NO AVANZABA EL PAPEL EN OCACIONES, SE DEJA EL MISMO CABLEADO, SE REALIZAN PRUEBAS DEJANDO SERVICIO FUNCIONAL AL 100 %</t>
  </si>
  <si>
    <t>FAZZZ529</t>
  </si>
  <si>
    <t>44430</t>
  </si>
  <si>
    <t>3097446</t>
  </si>
  <si>
    <t>3007059091</t>
  </si>
  <si>
    <t>MAICAO</t>
  </si>
  <si>
    <t>PTM MAICAO MASIVOS EXPRESS</t>
  </si>
  <si>
    <t>FO-25-1925677</t>
  </si>
  <si>
    <t>03/12/2025 SE ESCALA PARA VISITA. LLAMAR ANTES DE VISITAR, CONFIRMAR FALLA Y DATOS | 05/12/2025 SE REALIZA LA VISITA SE ENCUENTRA EL EL CABLE DEL LECTOR DE CÓDIGO DE BARRAS AVERIADO Y CON CINTA LO CUAL NO PERMITE EL BUEN FUNCIONAMIENTO DEL DISPOSITIVO SE PROCEDE A CAMBIAR EL CABLE SE REALIZAN PRUEBAS Y QUEDA EL ACCESORIO OKAY</t>
  </si>
  <si>
    <t>OA001622 FUA02712</t>
  </si>
  <si>
    <t>3097508</t>
  </si>
  <si>
    <t>3007039575</t>
  </si>
  <si>
    <t>DISTRICOL CIELO RODRIGUEZ IBAR</t>
  </si>
  <si>
    <t>FO-25-1925836</t>
  </si>
  <si>
    <t>03/12/2025 SE ESCALA PARA VISITA. LLAMAR ANTES DE VISITAR, CONFIRMAR FALLA Y DATOS | 06/12/2025 SE DEBE REALIZAR VISITA EL DIA MARTES YA QUE SE REQUIERE CAMBIO DE EQUIPO Y POR DESPLZAZMIENTO EL SITIO NO SE PUEDDE REALIZAR ANTES | 09/12/2025 SE INGRESA EQUIPO CON PROBLEMAS DE ENERGIA SE CAMBIA DE TOMA SE HACEN PRUEBAS OK</t>
  </si>
  <si>
    <t>9A0CZ400</t>
  </si>
  <si>
    <t>3097509</t>
  </si>
  <si>
    <t>3007016056</t>
  </si>
  <si>
    <t>ALKOMPRAR MAYORCA</t>
  </si>
  <si>
    <t>FO-25-1925833</t>
  </si>
  <si>
    <t>03/12/2025 SE ESCALA PARA VISITA. LLAMAR ANTES DE VISITAR, CONFIRMAR FALLA Y DATOS | 03/12/2025 SE CAMBIA EQUIPO PORQUE NO QUISO DAR LA COMUNICACIÓN, SE REALIZAN PRUEBAS OK</t>
  </si>
  <si>
    <t>JAXZZ840</t>
  </si>
  <si>
    <t>3097552</t>
  </si>
  <si>
    <t>3007081483</t>
  </si>
  <si>
    <t>PTM POPAYAN TIENDA Y PAPELERIA</t>
  </si>
  <si>
    <t>FO-25-1937755 | FO-25-1926618</t>
  </si>
  <si>
    <t>[FO-25-1937755] 05/12/2025 SE REGRESA AL CB SE FORMATIO EQUIPO SE INICIALIZA TERMINAL DE  CB PRUEBAS OK CREACION TELECARGA DRNA || [FO-25-1926618] 03/12/2025 SE ESCALA PARA VISITA. LLAMAR ANTES DE VISITAR, CONFIRMAR FALLA Y DATOS | 05/12/2025 SE INGRESA CB CON PRIBLEMAS DE TERMINAL DE CB SE HACEN PRUEBAS DE COMERCIO OK SE FORMATIO EQUIPO SE HACE NUEVMENTE PRUEBAS DE COERCIO TEMINAL CB NO INICIALIZA MENSJE WEB TERMINAL NO HABILITADA SE REPORTA A RBM</t>
  </si>
  <si>
    <t>JVZZZ917</t>
  </si>
  <si>
    <t>3097564</t>
  </si>
  <si>
    <t>3007011805</t>
  </si>
  <si>
    <t>REVAL  BOGOTA SUR</t>
  </si>
  <si>
    <t>FO-25-1926609</t>
  </si>
  <si>
    <t>03/12/2025 SE ESCALA PARA VISITA. LLAMAR ANTES DE VISITAR, CONFIRMAR FALLA Y DATOS | 04/12/2025 SE REALIZA CAMBIO DE LECTOR POR DAÑO EN EL CABLE SE INSTALA SYMBOL SE REALIZAN PRUEBAS OK</t>
  </si>
  <si>
    <t>JARZZ631</t>
  </si>
  <si>
    <t>3097705</t>
  </si>
  <si>
    <t>3007052195</t>
  </si>
  <si>
    <t>DISTRICOL VARI Y PAPEL BRAYAN</t>
  </si>
  <si>
    <t>FO-25-1925964</t>
  </si>
  <si>
    <t>03/12/2025 SE ESCALA PARA VISITA. LLAMAR ANTES DE VISITAR, CONFIRMAR FALLA Y DATOS | 04/12/2025 CAMBIO DE EQUIPO POR ERROR EN COMUNICACIÓN, CAMBIO DE PINPAD POR TECNOLOGÍA</t>
  </si>
  <si>
    <t>GB0DZ021</t>
  </si>
  <si>
    <t>3097709</t>
  </si>
  <si>
    <t>3007036219</t>
  </si>
  <si>
    <t>BARRIO LA VIRGEN SAN VICENTE F</t>
  </si>
  <si>
    <t>FO-25-1925962</t>
  </si>
  <si>
    <t>03/12/2025 SE ESCALA PARA VISITA. LLAMAR ANTES DE VISITAR, CONFIRMAR FALLA Y DATOS | 04/12/2025 SE CAMBIA PINPAD DEBIDO A QUE PRESENTABA ALERTA INTERRUPTION SE HACEN PRUEBAS Y QUEDA OPERATIVO</t>
  </si>
  <si>
    <t>AA00A170</t>
  </si>
  <si>
    <t>76890</t>
  </si>
  <si>
    <t>3097822</t>
  </si>
  <si>
    <t>3007027839</t>
  </si>
  <si>
    <t>YOTOCO</t>
  </si>
  <si>
    <t>SANTA BARBARA YOTOCO VALLE DEL</t>
  </si>
  <si>
    <t>FO-25-1926617</t>
  </si>
  <si>
    <t>03/12/2025 SE ESCALA PARA VISITA. LLAMAR ANTES DE VISITAR, CONFIRMAR FALLA Y DATOS | 04/12/2025 SE CAMBIA HUB NO SERIALIZADO SE CAMBIA PINPAD POR DAÑO DE REINICIO SE REALIZAN PRUEBAS EXITOSAS</t>
  </si>
  <si>
    <t>BL0Y341</t>
  </si>
  <si>
    <t>3098000</t>
  </si>
  <si>
    <t>3007046355</t>
  </si>
  <si>
    <t>BARRIO ALQUERIA BOGOTA 6</t>
  </si>
  <si>
    <t>FO-25-1926603</t>
  </si>
  <si>
    <t>03/12/2025 SE ESCALA PARA VISITA. LLAMAR ANTES DE VISITAR, CONFIRMAR FALLA Y DATOS | 04/12/2025 SE REALIZA CAMBIO DE DATÁFONO POR DAÑO EN EL TECLADO E IMPRESORA SE CREAN USUARIOS SE REALIZAN PRUEBAS OK</t>
  </si>
  <si>
    <t>MA00D178</t>
  </si>
  <si>
    <t>3098070</t>
  </si>
  <si>
    <t>3007048022</t>
  </si>
  <si>
    <t>DISTRICOL DROGUERIA SALUD JIRE</t>
  </si>
  <si>
    <t>FO-25-1926723</t>
  </si>
  <si>
    <t>03/12/2025 SE ESCALA PARA VISITA. LLAMAR ANTES DE VISITAR, CONFIRMAR FALLA Y DATOS | 04/12/2025 SE LLEGA AL SITIO SE ENCUENTRA CB CERRADO SE LLAMA AL CLIENTE NO SE TIENE RESPUESTA</t>
  </si>
  <si>
    <t>NO APLICA CB CERRADO</t>
  </si>
  <si>
    <t>3098093</t>
  </si>
  <si>
    <t>3007028195</t>
  </si>
  <si>
    <t>PAGAFACIL   PLAZA CAICEDO II</t>
  </si>
  <si>
    <t>FO-25-1926790</t>
  </si>
  <si>
    <t>03/12/2025 SE ESCALA PARA VISITA. LLAMAR ANTES DE VISITAR, CONFIRMAR FALLA Y DATOS | 04/12/2025 TIRRILLA SALE BORROSA SE LIMPIA PORTARROLLOS Y QUEDA FUNCIONANDO CORRECTAMENTE</t>
  </si>
  <si>
    <t>9LZZZ753</t>
  </si>
  <si>
    <t>3098111</t>
  </si>
  <si>
    <t>3007069078</t>
  </si>
  <si>
    <t>BARRIO CARMELITA PUERTO ASIS</t>
  </si>
  <si>
    <t>FO-25-1926597</t>
  </si>
  <si>
    <t>03/12/2025 SE ESCALA ACTIVIDAD PARA GESTION WOMPI | 04/12/2025 SE LLEGA A CORRESPONSAL SE VERIFICA FALLA RECHAZO SE ENCUENTRA EQUIPO BORRADA VERSION SE INSTALA VERSION SE CONFIGURA PARÁMETROS SE INICIALIZA SE REALIZA PRUEBAS DE FUNCIONAMIENTO EXITOSAS CB QUEDA OPERATIVO</t>
  </si>
  <si>
    <t>9T3ZZ987</t>
  </si>
  <si>
    <t>25777</t>
  </si>
  <si>
    <t>3098144</t>
  </si>
  <si>
    <t>3007026368</t>
  </si>
  <si>
    <t>SUPATA</t>
  </si>
  <si>
    <t>BARRIO VEREDA LA MAGOLA SUPATA</t>
  </si>
  <si>
    <t>FO-25-1926719</t>
  </si>
  <si>
    <t>03/12/2025 SE ESCALA PARA VISITA. LLAMAR ANTES DE VISITAR, CONFIRMAR FALLA Y DATOS | 05/12/2025 SE REALIZA REVISION DEL CABLEADO SE OBSERVA DAÑO EN EL CABLE DE PODER DEL DATÁFONO DESK 3500 SE PROCEDE A CAMBIARLO Y REALIZAR PRUEBAS SALIENDO OK, SE DEJAN SERVICIOS OK</t>
  </si>
  <si>
    <t>9999D834</t>
  </si>
  <si>
    <t>3098431</t>
  </si>
  <si>
    <t>3007042249</t>
  </si>
  <si>
    <t>BARRIO PROVENZA BUCARAMANGA 4</t>
  </si>
  <si>
    <t>FO-25-1926905</t>
  </si>
  <si>
    <t>03/12/2025 SE ESCALA PARA VISITA. LLAMAR ANTES DE VISITAR, CONFIRMAR FALLA Y DATOS | 04/12/2025 SE REALIZA CAMBIÓ DE MAGI BOX, POR FALLA DE IMPRESIÓN Y CABLE DE RED DESCONECTADO, SE REALIZA PRUEBAS Y ACOMPAÑAMIENTO, DATÁFONO QUEDA OPERANDO BIEN.</t>
  </si>
  <si>
    <t>AA2ZZ031</t>
  </si>
  <si>
    <t>47001</t>
  </si>
  <si>
    <t>3098436</t>
  </si>
  <si>
    <t>3007064879</t>
  </si>
  <si>
    <t>DISTRICOL DROG MEGAFARMA</t>
  </si>
  <si>
    <t>FO-25-1926999</t>
  </si>
  <si>
    <t>03/12/2025 SE ESCALA PARA VISITA. LLAMAR ANTES DE VISITAR, CONFIRMAR FALLA Y DATOS | 04/12/2025 SE RELAIZ LA VISITA SE ENCUENTRA EL LECTOR DE BARRAS CON EL CABLE PARTIDO INTERNAMENTE LO CULA NO PERMITE QUE ENCIENDA, SE PROCEDE A CAMBIAR EL ACCESORIO, SE REALIZAN PRUEBAS Y TODO OK</t>
  </si>
  <si>
    <t>9L8ZZ188</t>
  </si>
  <si>
    <t>3098855</t>
  </si>
  <si>
    <t>3007041035</t>
  </si>
  <si>
    <t>PTM CAUCASIA EL TRIANGULO</t>
  </si>
  <si>
    <t>FO-25-1927302</t>
  </si>
  <si>
    <t>03/12/2025 SE INTENTA COMUNICACION NO CONTESTAN LLAMAR ANTES DE LA VISITA PARA VALIDAR FALLA Y DATOS | 04/12/2025 DATÁFONO CON ELERT IRUPTOON, SE CAMBIA DATÁFONO PARA SOLUCIONAR FALLA, SE DEJA EN VR 9.90 OK, PREBAS CON EL DATÁFONO NUEVO OK</t>
  </si>
  <si>
    <t>EFYZZ583</t>
  </si>
  <si>
    <t>COGOLLO ROSSO CAMILO ANDRES</t>
  </si>
  <si>
    <t>3098992</t>
  </si>
  <si>
    <t>3007010024</t>
  </si>
  <si>
    <t>BARRIO EL BOSQUE</t>
  </si>
  <si>
    <t>FO-25-1927617</t>
  </si>
  <si>
    <t>03/12/2025 SE ESCALA PARA VISITA. LLAMAR ANTES DE VISITAR, CONFIRMAR FALLA Y DATOS | 05/12/2025 DATÁFONO ARROJA RECHAZO GENERAL AL MOMENTO DE HACER RETIRO Y TRANSFERENCIA, SE VALIDA CONFIGURACIÓN Y SE INICIALIZA . SE HACEN PRUEBAS Y SE DEJA TODO FUNCIONANDO CORRECTAMENTE</t>
  </si>
  <si>
    <t>GZUZZ121</t>
  </si>
  <si>
    <t>5585</t>
  </si>
  <si>
    <t>3099058</t>
  </si>
  <si>
    <t>3007039473</t>
  </si>
  <si>
    <t>PUERTO NARE</t>
  </si>
  <si>
    <t>BARRIO HECTOR DUQUE PUERTO NAR</t>
  </si>
  <si>
    <t>FO-25-1927457</t>
  </si>
  <si>
    <t>03/12/2025 SE ESCALA PARA VISITA. LLAMAR ANTES DE VISITAR, CONFIRMAR FALLA Y DATOS | 04/12/2025 SE HACE MANTENIMIENTO SE OK SE CAMBIA DATÁFONO POR EN LECTOR CHIP DE TARJETAS ADEMÁS DEL DETERIORO DEL TECLADO. SE HACE PRUEBAS EXITOSAS</t>
  </si>
  <si>
    <t>GZ08Z295</t>
  </si>
  <si>
    <t>50006</t>
  </si>
  <si>
    <t>3099365</t>
  </si>
  <si>
    <t>3007024828</t>
  </si>
  <si>
    <t>ACACIAS</t>
  </si>
  <si>
    <t>BARRIO LAS FERIAS ACACIAS</t>
  </si>
  <si>
    <t>FO-25-1927765</t>
  </si>
  <si>
    <t>03/12/2025 SE ESCALA PARA VISITA. LLAMAR ANTES DE VISITAR, CONFIRMAR FALLA Y DATOS | 04/12/2025 SE VISITA CB Y SE REALIZA CAMBIO DE DATÁFONO Y FUENTE DE PODER POR DAÑO. SE INSTALA NUEVO EQUIPO SE CONFIGURA POS SE INICIALIZA SE CREAN USUARIOS CORRECTAMENTE Y SE REALIZA PRUEBAS EXITOSAS PRUEBAS OK</t>
  </si>
  <si>
    <t>ABGZZ357</t>
  </si>
  <si>
    <t>GARZON RUIZ LUIS MIGUEL</t>
  </si>
  <si>
    <t>15491</t>
  </si>
  <si>
    <t>3099368</t>
  </si>
  <si>
    <t>3007062597</t>
  </si>
  <si>
    <t>NOBSA</t>
  </si>
  <si>
    <t>BARRIO NAZARETH NOBSA 4</t>
  </si>
  <si>
    <t>FO-25-1927763</t>
  </si>
  <si>
    <t>AL REALIZAR CIERRE CARGA VERSION</t>
  </si>
  <si>
    <t>03/12/2025 SE ESCALA PARA VISITA. LLAMAR ANTES DE VISITAR, CONFIRMAR FALLA Y DATOS | 04/12/2025 SE INTENTA ESTABLECER COMUNICACIÓN TELEFÓNICA CON EL SEÑOR SEBASTIAN GUARIN AL NÚMERO DE CONTACTO 3124042044 CLIENTE NO RESPONDE SE DEJA MENSAJE POR WHATSAPP INDICANDO SOBRE LA VISITA CLIENTE RESPONDE MANIFESTANDO QUE LA ORDEN GENERADA FUE DEBIDO A QUE EL DÍA DE AYER EL EQUIPO LE PRESENTÓ REINICIOS CLIENTE REALIZA LAS VALIDACIONES CORRESPONDIENTES EL DÍA DE HOY VALIDANDO QUE EL EQUIPO ESTÁ OPERATIVO Y FUNCIONANDO CORRECTAMENTE SE LE INDICA QUE SE PROCEDERÁ CON EL CIERRE DE LA ORDEN CLIENTE CONFORME.</t>
  </si>
  <si>
    <t>RODRIGUEZ MURCIA YERSON IVAN</t>
  </si>
  <si>
    <t>52693</t>
  </si>
  <si>
    <t>3099580</t>
  </si>
  <si>
    <t>3007021755</t>
  </si>
  <si>
    <t>BARRIO LOURDES SAN PABLO</t>
  </si>
  <si>
    <t>FO-25-1927806</t>
  </si>
  <si>
    <t>03/12/2025 SE ESCALA PARA VISITA. LLAMAR ANTES DE VISITAR, CONFIRMAR FALLA Y DATOS | 06/12/2025 SE HABLA CON EL CLIENTE ,QUIEN INDICA QUE YA PUDO REALIZAR CIERRES Y VERIFICACIONES CON LA CLAVE , INDICA QUE TAL VEZ LO ESTABA REALIZANDO MAL POR QUE EL DIA DE AYER INTENTO Y YA LE DEJO FUNCIONAR SIN PROBLEMA</t>
  </si>
  <si>
    <t>HENAO CARDONA DIEGO FERNANDO</t>
  </si>
  <si>
    <t>3099780</t>
  </si>
  <si>
    <t>3007047644</t>
  </si>
  <si>
    <t>DISTRICOL MISCELANEA LA PERLA</t>
  </si>
  <si>
    <t>FO-25-1928606</t>
  </si>
  <si>
    <t>04/12/2025 SE ESCALA PARA VISITA. LLAMAR ANTES DE VISITAR, CONFIRMAR FALLA Y DATOS | 05/12/2025 SE REALIZA MANTENIMIENTO Y LIMPIEZA A RODILLO DE DESK3500, SE REALIZAN PRUEBAS EXITOSAS, CLIENTE CONFIRMA EQUIPO OPERATIVO.</t>
  </si>
  <si>
    <t>XP00F390</t>
  </si>
  <si>
    <t>MARQUEZ HOYOS JEYSON DANIEL</t>
  </si>
  <si>
    <t>3099934</t>
  </si>
  <si>
    <t>3007039734</t>
  </si>
  <si>
    <t>PTM MED MOMENTO MC</t>
  </si>
  <si>
    <t>FO-25-1928611</t>
  </si>
  <si>
    <t>DETERIORO CABLE</t>
  </si>
  <si>
    <t>04/12/2025 SE ESCALA PARA VISITA. LLAMAR ANTES DE VISITAR, CONFIRMAR FALLA Y DATOS | 04/12/2025 SE REALIZA VISITA TÉCNICA AL CORRESPONSAL BANCOLOMBIA, DONDE EL USUARIO CONFIRMA SU IDENTIFICACIÓN E INFORMA QUE EL DATÁFONO SE REINICIA CONSTANTEMENTE. AL VALIDAR EL EQUIPO, SE OBSERVA DETERIORO EN EL CABLE DE CONEXIÓN, LA FUENTE DE PODER Y EL ENSORTIJADO, LO QUE OCASIONA LA FALLA REPORTADA. SE PROCEDE AL REEMPLAZO DE LOS CABLES DEFECTUOSOS Y AL CAMBIO DEL HUB POR UNO NUEVO. FINALIZADA LA INTERVENCIÓN, EL DATÁFONO QUEDA OPERATIVO Y EN CORRECTO FUNCIONAMIENTO PARA LA REALIZACIÓN DE TRANSACCIONES.</t>
  </si>
  <si>
    <t>9A0JZ479 XPSZZ100</t>
  </si>
  <si>
    <t>3100212</t>
  </si>
  <si>
    <t>3007050145</t>
  </si>
  <si>
    <t>PTM MEDELLIN  GRANERO MIXTO EL</t>
  </si>
  <si>
    <t>FO-25-1928625</t>
  </si>
  <si>
    <t>04/12/2025 SE ESCALA PARA VISITA. LLAMAR ANTES DE VISITAR, CONFIRMAR FALLA Y DATOS | 04/12/2025 SE CAMBIA EQUIPO POR TECLADO BORROSO</t>
  </si>
  <si>
    <t>GB00V335</t>
  </si>
  <si>
    <t>3101320</t>
  </si>
  <si>
    <t>3007034261</t>
  </si>
  <si>
    <t>PAGAFACIL DIAGONAL SANTANDER</t>
  </si>
  <si>
    <t>FO-25-1929322</t>
  </si>
  <si>
    <t>PARAMETROS DE CONFIGURACION EN POS</t>
  </si>
  <si>
    <t>04/12/2025 SE ESCALA PARA VISITA. LLAMAR ANTES DE VISITAR, CONFIRMAR FALLA Y DATOS | 04/12/2025 SE REALIZA VISITA AL COMERCIO Y SE REALIZA MANTENIMIENTO GENERAL AL DATAFONO, SE REALIZAN PRUEBAS ÉXITOSAS</t>
  </si>
  <si>
    <t>1UZZZ572</t>
  </si>
  <si>
    <t>3101887</t>
  </si>
  <si>
    <t>3007063960</t>
  </si>
  <si>
    <t>DISTRICOL MERCADOS HATO NUEVO</t>
  </si>
  <si>
    <t>FO-25-1929860</t>
  </si>
  <si>
    <t>04/12/2025 SE ESCALA PARA VISITA. LLAMAR ANTES DE VISITAR, CONFIRMAR FALLA Y DATOS | 05/12/2025 SE PRESENTA MOVILIDAD REDUCIDA EN LA ENTRADA DEL MUNICIPIO DE BELLO POR FUERTES LLUVIAS | 05/12/2025 APENAS LOGRAMOS LLEGAR AL SITIO NOS ENCONTRAMOS DANDO SOLUCIÓN, SE DEBE CAMBIAR DATAFONO | 05/12/2025 SE PROCESO EN CAMBIO DE DATÁFONO PERO AUN NO SUBE, SIGUE SALIENDO EN RECHAZO A LA ESPERA DE RESPUESTA DEL ESTABLECIMIENTO | 05/12/2025 SE HACE MANTENIMIENTO SE OK SE CAMBIA DATÁFONO POR ALERT INTERRUTION PRUEBA EXITOSAS</t>
  </si>
  <si>
    <t>NA00Y798</t>
  </si>
  <si>
    <t>15001</t>
  </si>
  <si>
    <t>3101996</t>
  </si>
  <si>
    <t>3007070877</t>
  </si>
  <si>
    <t>DISTRICOL DTV ELECTRONICS</t>
  </si>
  <si>
    <t>FO-25-1930049</t>
  </si>
  <si>
    <t>04/12/2025 SE ESCALA PARA VISITA. LLAMAR ANTES DE VISITAR, CONFIRMAR FALLA Y DATOS | 04/12/2025 SE REALIZA CAMBIO DE LECTOR POR FALLA CABLE DEFECTUOSO PRUEBAS OK CLIENTE CONFORME</t>
  </si>
  <si>
    <t>EF00E838</t>
  </si>
  <si>
    <t>52215</t>
  </si>
  <si>
    <t>3102102</t>
  </si>
  <si>
    <t>3007067325</t>
  </si>
  <si>
    <t>DISTRICOL VAR ISABELITA</t>
  </si>
  <si>
    <t>FO-25-1929964</t>
  </si>
  <si>
    <t>04/12/2025 SE ESCALA PARA VISITA. LLAMAR ANTES DE VISITAR, CONFIRMAR FALLA Y DATOS | 05/12/2025 SE VISITA CB. SE ENCUENTRA DATAFONO CON IMPRESORA AVERIADA, NO IMPRIME VARIOS CARACTERES. SE REALIZA CAMBIO DE EQUIPO. SE REALIZAN PRUEBAS TX EXITOSAS. QUEDA OPERATIVO</t>
  </si>
  <si>
    <t>6A0TZ913</t>
  </si>
  <si>
    <t>15632</t>
  </si>
  <si>
    <t>3102202</t>
  </si>
  <si>
    <t>3007044175</t>
  </si>
  <si>
    <t>SABOYA</t>
  </si>
  <si>
    <t>DISTRICOL VARIEDADES KOKO</t>
  </si>
  <si>
    <t>FO-25-1930050</t>
  </si>
  <si>
    <t>04/12/2025 SE ESCALA PARA VISITA. LLAMAR ANTES DE VISITAR, CONFIRMAR FALLA Y DATOS | 05/12/2025 SE REALIZA CAMBIO DE EQUIPO POR DAÑO PUERTO  USB MALO SE CAMBIA LECTOR SIN PLACA DE IGUAL MANERA EL EQUIPO , DEJANDO PRUEBAS OK SIN TELECARGA NO AUTORIZADA  SE CONSULTA INVENTARIO CON LA RED</t>
  </si>
  <si>
    <t>AC03Z710</t>
  </si>
  <si>
    <t>ALVARADO MORENO CRISTHIAN</t>
  </si>
  <si>
    <t>5031</t>
  </si>
  <si>
    <t>3102287</t>
  </si>
  <si>
    <t>3007037114</t>
  </si>
  <si>
    <t>AMALFI</t>
  </si>
  <si>
    <t>DISTRICOL GM STORE AMALFI</t>
  </si>
  <si>
    <t>FO-25-1930302</t>
  </si>
  <si>
    <t>04/12/2025 SE INTENTA COMUNICACION CON EL USUARIO AL NUMERO 3197928048 SE ESCALA PARA VISITA. LLAMAR ANTES DE VISITAR, CONFIRMAR FALLA Y DATOS | 05/12/2025 SE CAMBIA EQUIPO POR DAÑO EN IMPRESORA</t>
  </si>
  <si>
    <t>9A00L272</t>
  </si>
  <si>
    <t>3102367</t>
  </si>
  <si>
    <t>3007034385</t>
  </si>
  <si>
    <t>REVAL MULTIPLAZA</t>
  </si>
  <si>
    <t>FO-25-1930250</t>
  </si>
  <si>
    <t>TECNOLOGIA</t>
  </si>
  <si>
    <t>04/12/2025 SE ESCALA PARA VISITA. LLAMAR ANTES DE VISITAR, CONFIRMAR FALLA Y DATOS | 05/12/2025 SE REALIZA VISITA DE CAMPO ENCONTRADO QUE COMERCIO ESTA CERRADO, SE INDAGA CON GUARDAS DE SEGURIDAD QUIENES MANIFIESTAN QUE NO HAY NADIE EN EL PUNTO Y EL HORARIO AL PÚBLICO ES APARTAR DE LAS 10 DE.LA MAÑANA, SE INTENTA CONTACTO A LA LÍNEA 3226007909 PERO NO HAY RESPUESTA, SE INFORMA A SUPERVISOR QUIEN AUTORIZA CIERRE DE SOLICITUD.</t>
  </si>
  <si>
    <t>LOZADA ROJAS CHRISTIAN ANDRES</t>
  </si>
  <si>
    <t>3102420</t>
  </si>
  <si>
    <t>3007053261</t>
  </si>
  <si>
    <t>PTM BARRANQUILLA MISCELANEA SH</t>
  </si>
  <si>
    <t>FO-25-1930378</t>
  </si>
  <si>
    <t>04/12/2025 SE ESCALA PARA VISITA. LLAMAR ANTES DE VISITAR, CONFIRMAR FALLA Y DATOS | 04/12/2025 SE REALIZA VISITA TÉCNICA, SE CAMBIA LA PIN PAD, SE REALIZAN PRUEBAS EXITOSAS, EQUIPO FUNCIONA CORRECTAMENTE, CB QUEDA OPERATIVO.</t>
  </si>
  <si>
    <t>TR0MZ953 9C0LZ852</t>
  </si>
  <si>
    <t>DE AGUAS MUÑOZ DAVID JOSE</t>
  </si>
  <si>
    <t>3102513</t>
  </si>
  <si>
    <t>3007066684</t>
  </si>
  <si>
    <t>PAGAFACIL RAMBLAS</t>
  </si>
  <si>
    <t>FO-25-1930379</t>
  </si>
  <si>
    <t>04/12/2025 SE ESCALA PARA VISITA. LLAMAR ANTES DE VISITAR, CONFIRMAR FALLA Y DATOS | 04/12/2025 SE REALIZA CAMBIO DE CARGADOR POR PROBLEMAS SE VALIDA CONEXIONES Y DE DEJA TODO OK PRUEBA EXITOSA</t>
  </si>
  <si>
    <t>2A0EZ225</t>
  </si>
  <si>
    <t>3102573</t>
  </si>
  <si>
    <t>3007042180</t>
  </si>
  <si>
    <t>PTM BELLO CINCO ESQUINAS</t>
  </si>
  <si>
    <t>FO-25-1930591</t>
  </si>
  <si>
    <t>04/12/2025 SE ESCALA PARA VISITA. LLAMAR ANTES DE VISITAR, CONFIRMAR FALLA Y DATOS | 04/12/2025 EL PAPEL NO AVANZA SE REALIZA MANTENIMIENTO Y LA FALLA PERSISTE. SE REALIZA CAMBIO DE EQUIPO SE REALIZAN PRUEBAS EXITOSAS SERVICIO OPERATIVO OK</t>
  </si>
  <si>
    <t>9A2ZZ461</t>
  </si>
  <si>
    <t>3102589</t>
  </si>
  <si>
    <t>3007059018</t>
  </si>
  <si>
    <t>REDY MORICHAL</t>
  </si>
  <si>
    <t>FO-25-1930655</t>
  </si>
  <si>
    <t>04/12/2025 SE ESCALA PARA VISITA. LLAMAR ANTES DE VISITAR, CONFIRMAR FALLA Y DATOS | 04/12/2025 SE LLAMA AL CLIENTE SE VALIDA INCIDENTE Y DIRECCIÓN, SE VISITA EL COMERCIO, SE REVISA EQUIPOS ESTÁ FALLANDO EL DATAFONO SE REINICIA Y SE APAGA POR LO QUE SE CAMBIA POR TECNOLOGÍA DESK 3500 Y SE CAMBIA PINPAD DESK 1600 POR TECNOLOGÍA DESK 1500, SE INICIALIZA TERMINAL EXITOSAMENTE, PRUEBAS OK, TELECARGA TRNA</t>
  </si>
  <si>
    <t>LMRZZ006</t>
  </si>
  <si>
    <t>76895</t>
  </si>
  <si>
    <t>3102720</t>
  </si>
  <si>
    <t>3007033542</t>
  </si>
  <si>
    <t>ZARZAL</t>
  </si>
  <si>
    <t>BARRIO RAFAEL GONZALES ZARZAL</t>
  </si>
  <si>
    <t>FO-25-1930384</t>
  </si>
  <si>
    <t>04/12/2025 SE ESCALA PARA VISITA. LLAMAR ANTES DE VISITAR, CONFIRMAR FALLA Y DATOS | 05/12/2025 SE CAMBIA LECTOR YA QUE EL CABLE SE ENCUENTRA AVERIADO, SE REALIZAN PRUEBAS OK.</t>
  </si>
  <si>
    <t>BL01Y195</t>
  </si>
  <si>
    <t>17433</t>
  </si>
  <si>
    <t>3102796</t>
  </si>
  <si>
    <t>3007078653</t>
  </si>
  <si>
    <t>MANZANARES</t>
  </si>
  <si>
    <t>DISTRICOL BENDITAS BOUTIQUE</t>
  </si>
  <si>
    <t>FO-25-1930593</t>
  </si>
  <si>
    <t>04/12/2025 SE ESCALA PARA VISITA. LLAMAR ANTES DE VISITAR, CONFIRMAR FALLA Y DATOS | 06/12/2025 SE VALIDA CON EL CLIENTE QUIEN PIDE VISITAR A PARTIR DEL DIA MARTES, Y SEGUN VALIDACION HAY DAÑO EN IMPRESORA POR LO QUE SE REQUERRIRIA CAMBIO DE EQUIPO. | 09/12/2025 SE DEBE VIAJAR EL DIA 10 DE DICIEMBRE YA QUE NO SE CONSIGUE TRANSPORTE PARA EL DIA 9 | 10/12/2025 SE REALIZA VISITA SE AJUSTA LA TAPA DE LA IMPRESORA YA QUE NO PERMITIA IMPRIMIR BIEN, SE HACEN PRUEBAS SERVICIO OK</t>
  </si>
  <si>
    <t>SA0ZZ069</t>
  </si>
  <si>
    <t>41770</t>
  </si>
  <si>
    <t>3102954</t>
  </si>
  <si>
    <t>3007070494</t>
  </si>
  <si>
    <t>SUAZA</t>
  </si>
  <si>
    <t>DISTRICOL PAPELERIA Y VARIEDAD</t>
  </si>
  <si>
    <t>FO-25-1930749</t>
  </si>
  <si>
    <t>04/12/2025 SE INTENTA COMUNICACION CON EL USUARIO AL NUMERO 3125520653 SE ESCALA PARA VISITA. LLAMAR ANTES DE VISITAR, CONFIRMAR FALLA Y DATOS | 05/12/2025 SE EVIDENCIA CONECTOR RJ45 DEL MAGIC BOX DAÑADO , ADEMÁS CLIENTE INDICA QUE EL DATAFONO DÑSE REINICIA MUCHAS VECES , SE REALIZA CAMBIO DE DATAFONO, PIN PAD Y TODO LOS ACCESORIOS (CABLES -MAGIC BOX ).SE CONFIGURA E INICIALIZA DATAFONO, SE CREA USUARIO Y CLAVE CON EL CLIENTE, SE REALIZA PRUEBAS OK.</t>
  </si>
  <si>
    <t>ON008901</t>
  </si>
  <si>
    <t>5756</t>
  </si>
  <si>
    <t>3102980</t>
  </si>
  <si>
    <t>3007045981</t>
  </si>
  <si>
    <t>SONSON</t>
  </si>
  <si>
    <t>BARRIO JERUSALEN SONSON</t>
  </si>
  <si>
    <t>FO-25-1930806</t>
  </si>
  <si>
    <t>04/12/2025 SE ESCALA PARA VISITA. LLAMAR ANTES DE VISITAR, CONFIRMAR FALLA Y DATOS | 05/12/2025 SE CAMBIA DATÁFONO CON LECTOR CHIP MALO, SE DEJAN SERVICIOS FUNCIONANDO CORRECTAMENTE</t>
  </si>
  <si>
    <t>II001593</t>
  </si>
  <si>
    <t>3102999</t>
  </si>
  <si>
    <t>3007043036</t>
  </si>
  <si>
    <t>BARRIO PARQUES DEL BOLIVAR LEA</t>
  </si>
  <si>
    <t>FO-25-1930896</t>
  </si>
  <si>
    <t>04/12/2025 SE ESCALA PARA VISITA. LLAMAR ANTES DE VISITAR, CONFIRMAR FALLA Y DATOS | 05/12/2025 BUENOS DÍAS SE SE TENIA EQUIPO CONFIGURADO Y LLENO EM SYTEX PARA FINALIZAR LA ACCIÓN PERO EN EL CHAT LA PLACA QUE SE ENVIÓ 1188685 SALIÓ OCUPADA.
SE PROCEDE A CAMBIARLA POR OTRO DATAFONO DESK 2600 | 05/12/2025 BUENOS DIAS SE VISITA CB Y SE HACE CAMBIO DE DATAFONO POR IMPRESIÓN, SE HACEN PRUEBAS POR IMPRESIÓN</t>
  </si>
  <si>
    <t>AB9ZZ539 IIQZZ495</t>
  </si>
  <si>
    <t>3103310</t>
  </si>
  <si>
    <t>3007057798</t>
  </si>
  <si>
    <t>BARRIO ALFONSO LOPEZ CUCUTA 4</t>
  </si>
  <si>
    <t>FO-25-1930926</t>
  </si>
  <si>
    <t>04/12/2025 SE ESCALA PARA VISITA. LLAMAR ANTES DE VISITAR, CONFIRMAR FALLA Y DATOS | 05/12/2025 SE REALIZA VISITA, COMERCIO INFORMA QUE PERDIÓ EL LECTOR DE BARRAS, POR SOLICITUD DE REDEBAN SE LE INFORMA AL CLIENTE QUE DEBE REALIZAR EL RESPECTIVO DENUNCIO ANTE LA FISCALÍA PARA QUE NOS AUTORICEN A REPONER EL ACCESORIO.</t>
  </si>
  <si>
    <t>13683</t>
  </si>
  <si>
    <t>3104274</t>
  </si>
  <si>
    <t>3007053999</t>
  </si>
  <si>
    <t>SANTA ROSA</t>
  </si>
  <si>
    <t>DISTRICOL REMATE Y VAR J Y D</t>
  </si>
  <si>
    <t>FO-25-1932150</t>
  </si>
  <si>
    <t>04/12/2025 SE ESCALA PARA VISITA. LLAMAR ANTES DE VISITAR, CONFIRMAR FALLA Y DATOS | 05/12/2025 SE CAMBIA EQUIPO POR PROBLEMAS DE IMPRESORA SE REALIZA INSTALACIÓN DE UNO NUEVO CON MAGIC BOX Y TODO QUEDA OK</t>
  </si>
  <si>
    <t>II2ZZ564</t>
  </si>
  <si>
    <t>3104423</t>
  </si>
  <si>
    <t>3007053090</t>
  </si>
  <si>
    <t>REVAL PALOQUEMAO</t>
  </si>
  <si>
    <t>FO-25-1932157</t>
  </si>
  <si>
    <t>04/12/2025 SE ESCALA PARA VISITA. LLAMAR ANTES DE VISITAR, CONFIRMAR FALLA Y DATOS | 05/12/2025 SE VISITA COMERCIO SE CAMBIA DATÁFONO POR TECLADO, SE REALIZAN PRUEBAS, PRUEBAS OK</t>
  </si>
  <si>
    <t>9C0NZ300</t>
  </si>
  <si>
    <t>ORTIZ YARA FRANKLYN ISRAEL</t>
  </si>
  <si>
    <t>76318</t>
  </si>
  <si>
    <t>3104459</t>
  </si>
  <si>
    <t>3007081878</t>
  </si>
  <si>
    <t>GUACARI</t>
  </si>
  <si>
    <t>PTM GUACARI PAPELERIA SANTA MA</t>
  </si>
  <si>
    <t>FO-25-1932315</t>
  </si>
  <si>
    <t>04/12/2025 SE ESCALA PARA VISITA. LLAMAR ANTES DE VISITAR, CONFIRMAR FALLA Y DATOS | 05/12/2025 SE INTENTÓ ESTABLECER COMUNICACIÓN CON EL CLIENTE PARA CONFIRMAR LA VISITA TÉCNICA,PERO NO HUBO RESPUESTA,SE VISITÓ Y SE ENCUENTRA CERRADO,SE PROCEDE A ESPERAR HASTA LAS 2 PM COMO INDICA QUE ABRE EL CB  EN SU HORARIO. | 05/12/2025 EN LA VISITA TÉCNICA SE REALIZÓ EL CAMBIO DE DATÁFONO YA QUE ESTE TENÍA LA IMPRESORA AVERIADA, NO AVANZABA EL PAPEL,SE RETIRÓ DESK 2600 Y MAGIC BOX 2600, SE INSTALA DESK 3500 ,VR 990, CONFIGURACIÓN E INICIALIZACIÓN OK, SE CREARON LOS USUARIOS Y SE REALIZARON LAS PRUEBAS DEJANDO EL SERVICIO OPERANDO SIN FALLAS Y SIN NOVEDAD.</t>
  </si>
  <si>
    <t>AE001937</t>
  </si>
  <si>
    <t>3104510</t>
  </si>
  <si>
    <t>3007034017</t>
  </si>
  <si>
    <t>COMCARD MED LAS HAMACAS</t>
  </si>
  <si>
    <t>FO-25-1932154</t>
  </si>
  <si>
    <t>04/12/2025 SE ESCALA PARA VISITA. LLAMAR ANTES DE VISITAR, CONFIRMAR FALLA Y DATOS | 05/12/2025 SE RECARGA SO Y VERSIÓN Y SE HACEN PRUEBAS, EQUIPO QUEDA OK</t>
  </si>
  <si>
    <t>1PZZZ840</t>
  </si>
  <si>
    <t>3104710</t>
  </si>
  <si>
    <t>3007027676</t>
  </si>
  <si>
    <t>DISTRICOL VARIEDADES MOLINAS</t>
  </si>
  <si>
    <t>FO-25-1932398</t>
  </si>
  <si>
    <t>04/12/2025 SE ESCALA PARA VISITA. LLAMAR ANTES DE VISITAR, CONFIRMAR FALLA Y DATOS | 05/12/2025 SE REALIZA CAMBIO DE POS POR TECLADO BORROSO.</t>
  </si>
  <si>
    <t>99WZZ892</t>
  </si>
  <si>
    <t>MARIN PIEDRAHITA JIMMY ALEXIS</t>
  </si>
  <si>
    <t>85440</t>
  </si>
  <si>
    <t>3104771</t>
  </si>
  <si>
    <t>3007061650</t>
  </si>
  <si>
    <t>VILLANUEVA</t>
  </si>
  <si>
    <t>PAGAFACIL  VILLANUEVA</t>
  </si>
  <si>
    <t>FO-25-1932725</t>
  </si>
  <si>
    <t>04/12/2025 SE ESCALA PARA VISITA. LLAMAR ANTES DE VISITAR, CONFIRMAR FALLA Y DATOS | 05/12/2025 SE REALIZA VISTA AL CB POR SOLICITUD SE REINICIA, SE REALIZA VERIFICACIÓN DEL EQUIPO Y SE OBSERVA QUE EL HUB ESTÁ DETERIORADO Y EL CABLE DE LA LECTORA ESTÁ REALIZANDO INTERFERENCIA CON Y ESTA PROVOCANDO QUE SE REINICIE EL DATÁFONO SE REALIZA EL CAMBIO DE ESTOS ACCESORIOS SE REALIZAN PRUEBAS Y TODO OK</t>
  </si>
  <si>
    <t>FUA0L750</t>
  </si>
  <si>
    <t>MOLINA CASTRO JAVIER ALBERTO</t>
  </si>
  <si>
    <t>66456</t>
  </si>
  <si>
    <t>3104892</t>
  </si>
  <si>
    <t>3007044492</t>
  </si>
  <si>
    <t>MISTRATO</t>
  </si>
  <si>
    <t>DISTRICOL EBANISTERIA DONDE HE</t>
  </si>
  <si>
    <t>FO-25-1933123</t>
  </si>
  <si>
    <t>04/12/2025 SE ESCALA PARA VISITA. LLAMAR ANTES DE VISITAR, CONFIRMAR FALLA Y DATOS | 05/12/2025 VISITAMOS COMERCIO EL DATÁFONO NO IMPRIME BIEN LAS TRX Y EL LECTOR DE BARRAS NO FUNCIONA REALIZAMOS CAMBIO DE DATAFONO Y LECTOR LO CONFIGURAMOS Y REALIZAMOS PRUEBAS OK.</t>
  </si>
  <si>
    <t>GA07Z616</t>
  </si>
  <si>
    <t>3105357</t>
  </si>
  <si>
    <t>3007069352</t>
  </si>
  <si>
    <t>DISTRICOL SALPIHELADOS DAMA</t>
  </si>
  <si>
    <t>FO-25-1934585</t>
  </si>
  <si>
    <t>05/12/2025 SE ESCALA PARA VISITA. LLAMAR ANTES DE VISITAR, CONFIRMAR FALLA Y DATOS | 05/12/2025 SE REALIZA VISITA TÉCNICA AL CORRESPONSAL BANCOLOMBIA POR INCIDENTE REPORTADO EN EL DATÁFONO. EL USUARIO CONFIRMA SU IDENTIFICACIÓN Y MANIFIESTA QUE EL DISPOSITIVO NO LOGRA LEER LA TARJETA AL INTENTAR EFECTUAR UNA TRANSACCIÓN DE RETIRO.  
DURANTE LA VALIDACIÓN INICIAL SE EJECUTAN LABORES DE MANTENIMIENTO PREVENTIVO Y CORRECTIVO; SIN EMBARGO, LA NOVEDAD PERSISTE Y EL EQUIPO CONTINÚA SIN PERMITIR LA LECTURA DE TARJETAS. ANTE LA SITUACIÓN, SE PROCEDE AL REEMPLAZO DEL DATÁFONO POR UN DISPOSITIVO NUEVO.  
TRAS LA INSTALACIÓN Y PRUEBAS DE VERIFICACIÓN, EL NUEVO EQUIPO QUEDA OPERATIVO Y EN CORRECTO FUNCIONAMIENTO, GARANTIZANDO LA CONTINUIDAD DEL SERVICIO.</t>
  </si>
  <si>
    <t>9T5ZZ288</t>
  </si>
  <si>
    <t>3105499</t>
  </si>
  <si>
    <t>3007018295</t>
  </si>
  <si>
    <t>LAURELES CAREPA</t>
  </si>
  <si>
    <t>FO-25-1934549</t>
  </si>
  <si>
    <t>05/12/2025 SE ESCALA PARA VISITA. LLAMAR ANTES DE VISITAR, CONFIRMAR FALLA Y DATOS | 05/12/2025 DATAFONO SE REINICIA AL MOMENTO DE SACAR PAPEL SE VALIDA Y S ENCUENTRA QUE EL PROBLEMA ESTA EN LA FUENTE DE PODER SE CAMBIA POR UNA NUEVA DE BACKUP CORRIGIENDO LA FALLA, SE HACEN PRUEBAS Y SE DEJA TODO FUNCIONANDO CORRECTAMENTE</t>
  </si>
  <si>
    <t>JYZZZ415</t>
  </si>
  <si>
    <t>70708</t>
  </si>
  <si>
    <t>3106392</t>
  </si>
  <si>
    <t>3007026938</t>
  </si>
  <si>
    <t>SAN MARCOS</t>
  </si>
  <si>
    <t>BARRIO CENTRO SAN MARCOS</t>
  </si>
  <si>
    <t>FO-25-1934644</t>
  </si>
  <si>
    <t>05/12/2025 SE ESCALA PARA VISITA. LLAMAR ANTES DE VISITAR, CONFIRMAR FALLA Y DATOS | 06/12/2025 SE VISITA COMERCIO POR UNA FALLA, SE HACE CAMBIO DE EQUIPOS, DATAFONO CAUSAL A6 ALERT IRRUPTION, ADEMÁS SE CAMBIA LECTOR CAUSAL L9 DAÑO FÍSICO Y CABLE DE RED, SE DEJA CON LA VERSIÓN 9.90, SE REALIZAN PRUEBAS OK, SE CREA USUARIO Y CONTRASEÑA.</t>
  </si>
  <si>
    <t>ON004260</t>
  </si>
  <si>
    <t>47980</t>
  </si>
  <si>
    <t>3106463</t>
  </si>
  <si>
    <t>3007060848</t>
  </si>
  <si>
    <t>ZONA BANANERA</t>
  </si>
  <si>
    <t>BARRIO CENTRO ZONA BANANERA 1</t>
  </si>
  <si>
    <t>FO-25-1935159</t>
  </si>
  <si>
    <t>05/12/2025 SE ESCALA PARA VISITA. LLAMAR ANTES DE VISITAR, CONFIRMAR FALLA Y DATOS | 06/12/2025 SE REALIZA A LA VISITA SE ENCUENTRA EL ESTADONO CON PROBLEMAS DE IMPRESIÓN, YA QUE NO AVANZA PAPEL SE PROCEDE A CAMBIAR LA TAPA DE LA IMPRESORA RESOLVIENDO EL INCONVENIENTE, SE REALIZAN PRUEBAS Y TODO OK</t>
  </si>
  <si>
    <t>FUA0G732 OA008026</t>
  </si>
  <si>
    <t>20517</t>
  </si>
  <si>
    <t>3106548</t>
  </si>
  <si>
    <t>3007060946</t>
  </si>
  <si>
    <t>PAILITAS</t>
  </si>
  <si>
    <t>BARRIO EL BOSQUE PAILITAS</t>
  </si>
  <si>
    <t>FO-25-1935149</t>
  </si>
  <si>
    <t>CABLE AVERIADO</t>
  </si>
  <si>
    <t>05/12/2025 SE ESCALA PARA VISITA. LLAMAR ANTES DE VISITAR, CONFIRMAR FALLA Y DATOS | 06/12/2025 BUENOS DÍAS SE VISITA CB Y SE LE HACE CAMBIO DE PIN PAD YA QUE ESTE SE ESTÁ REINICIANDO JUNTO CON EL DATAFONO</t>
  </si>
  <si>
    <t>KA00F847</t>
  </si>
  <si>
    <t>3106658</t>
  </si>
  <si>
    <t>3007018239</t>
  </si>
  <si>
    <t>PAGAFACIL CENTRO DE PAGOS FONT</t>
  </si>
  <si>
    <t>FO-25-1935166</t>
  </si>
  <si>
    <t>05/12/2025 SE ESCALA PARA VISITA. LLAMAR ANTES DE VISITAR, CONFIRMAR FALLA Y DATOS | 04/12/2025 POR FUESTRWS LLUVIAS EN EL SECTOR NO ES POSIBLE REALIZAR DESPLAZAMIENTO AL PUNTO | 06/12/2025 ACCIDENTE FUERTES TRANCONES SE INTENTA COMUNICARSE AL # 3212477953 PARA CONFIRMAR Q SE VA EN CAMINO PERO NO ES POSIBLE LA COMUNICACIÓN | 06/12/2025 A LA ESPERA DE APROBACIÓN PARA EL INGRESO | 06/12/2025 SE LLEGA ALA DIRECCIÓN INDICADA Y SE ACTUALIZA TERMINAL AAAXZ284 A VERSIÓN 9.90 Y SE REALIZAN PRUEBAS EXITOSAS , TERMINAL AA6ZZ124 REQUIERE CAMBIO DE EQUIPO POR INCOMPATIBILIDAD DE PINPAD , TÉCNICO ANTERIOR LE CAMBIÓ EL EQUIPO PERO NO EL PINPAD , SE INSTALA COMBO 2600 DATÁFONO +PINPAD EQUIPO INICIALIZA CON NORMALIDAD PERO QUEDA EN RG SE HACEN VARIAS PRUEBAS CADA 20 MINUTOS PERO CONTINUA RG Y NO SE TIENE SOPORTE RBM,, SE LE INDICA A COMERCIO QUE SI LA FALLA PERSISTE LLAMAR EL DÍA MARTES.</t>
  </si>
  <si>
    <t>AAAXZ284-AA6ZZ124</t>
  </si>
  <si>
    <t>3106684</t>
  </si>
  <si>
    <t>3007054008</t>
  </si>
  <si>
    <t>DISTRICOL MISCELANEA TG</t>
  </si>
  <si>
    <t>FO-25-1935152</t>
  </si>
  <si>
    <t>05/12/2025 SE ESCALA PARA VISITA. LLAMAR ANTES DE VISITAR, CONFIRMAR FALLA Y DATOS | 06/12/2025 SE ESTABLECE COMUNICACIÓN CON EL SEÑOR NICOLÁS AL NÚMERO 3175208871 SE LE INFORMA QUE POR QUE POR CUESTIONES DE DESPLAZAMIENTO Y SOPORTE DE CAMBIO DE EQUIPO DE REDEBAN NO SE PUEDE VISITAR EL DIA DE HOY POR LO QUE SE REPROGRAMADA ORDEN PARA EL DIA MARTES EN EL TRANSCURSO DEL DIA | 09/12/2025 SE HACE PRESENCIA EN COMERCIO SE REALIZA CAMBIO DE EQUIPO DEBIDO A QUE EL TECLADO ESTA DAÑADO SE REALIZAN PRUEBAS CONSULTA DE SALDO OK SE CREA USUARIO Y CONTRASEÑA</t>
  </si>
  <si>
    <t>9A00E260</t>
  </si>
  <si>
    <t>3106921</t>
  </si>
  <si>
    <t>3007068938</t>
  </si>
  <si>
    <t>MULTIPAGAS IDEO</t>
  </si>
  <si>
    <t>FO-25-1935220</t>
  </si>
  <si>
    <t>05/12/2025 SE ESCALA PARA VISITA. LLAMAR ANTES DE VISITAR, CONFIRMAR FALLA Y DATOS | 05/12/2025 PARAMETROS DESCONFIGURADOS SE CONFIGURA Y QUEDA FUNCIONANDO CORRECTAMENTE</t>
  </si>
  <si>
    <t>A100U359</t>
  </si>
  <si>
    <t>3107109</t>
  </si>
  <si>
    <t>3007041161</t>
  </si>
  <si>
    <t>PAGAFACIL ARKADIA</t>
  </si>
  <si>
    <t>FO-25-1935256</t>
  </si>
  <si>
    <t>05/12/2025 SE ESCALA PARA VISITA. LLAMAR ANTES DE VISITAR, CONFIRMAR FALLA Y DATOS | 05/12/2025 SE REALIZA CAMBIO DE PINPAD ALERTADO SE HACEN PRUEBAS OK</t>
  </si>
  <si>
    <t>GZ0OZ428</t>
  </si>
  <si>
    <t>3107647</t>
  </si>
  <si>
    <t>3007022446</t>
  </si>
  <si>
    <t>COMCARD MED MANRIQUE GARFIELD</t>
  </si>
  <si>
    <t>FO-25-1935699</t>
  </si>
  <si>
    <t>05/12/2025 SE HACE MANTENIMIENTO OK SE CAMBIA HUB YA QUE CLIENTE NOS INDIQUE QUE AL ES CONSTANTE QUE SE QUEDE PAUSADO. SE HACEN VALIDACIONES Y SE NOTA QUE EL HUB TIENEN LOS CABLES PARTIDOS. SE PONE HUB NUEVO PRUEBAS EXITOSAS. PERMANECEMOS EN SITIO 40MIN Y SALE PRUEBAS EXITOSAS</t>
  </si>
  <si>
    <t>AIZZZ292 DA004991</t>
  </si>
  <si>
    <t>52317</t>
  </si>
  <si>
    <t>3107756</t>
  </si>
  <si>
    <t>3007041065</t>
  </si>
  <si>
    <t>GUACHUCAL</t>
  </si>
  <si>
    <t>DISTRICOL CELL PLUS M D</t>
  </si>
  <si>
    <t>FO-25-1935843</t>
  </si>
  <si>
    <t>05/12/2025 SE VALIDA CON EL CLIENTE INDICA QUE HACE DIAS LES HABLARON DE UNA ACTUALIZACION DE VERSION PARA QUE LE SALGAN LOS NOMBRES DE LAS PERSONAS EN NEQUI, SE LE INDICA QUE LA VERSION AUN ESTA EN PRUEBA NO SE HA MASIFICADO, SE ESTA A LA ESPERA DE LA MISMA PARA ESTOS CBS</t>
  </si>
  <si>
    <t>76130</t>
  </si>
  <si>
    <t>3107830</t>
  </si>
  <si>
    <t>3007078755</t>
  </si>
  <si>
    <t>CANDELARIA</t>
  </si>
  <si>
    <t>DISTRICOL METALMETALLICA</t>
  </si>
  <si>
    <t>FO-25-1935916</t>
  </si>
  <si>
    <t>05/12/2025 SE ESCALA PARA VISITA. LLAMAR ANTES DE VISITAR, CONFIRMAR FALLA Y DATOS | 08/12/2025 SE REALIZA CAMBIO DE DATÁFONO POR MOTIVO QUE LA IMPRESIÓN O IMPRESORA NO JALA EL PAPEL.
‎SE REALIZA CAMBIO DE EQUIPO EL CUAL FUE ÉXITO CON LAS PRUEBAS OPERATIVAS SIN NOVEDAD.
‎CB QUEDA OKEY.</t>
  </si>
  <si>
    <t>SXRZZ979</t>
  </si>
  <si>
    <t>3107919</t>
  </si>
  <si>
    <t>3007027107</t>
  </si>
  <si>
    <t>OPRAP PUNTO DE LA ORIENTAL 1</t>
  </si>
  <si>
    <t>FO-25-1935992</t>
  </si>
  <si>
    <t>OPRAP</t>
  </si>
  <si>
    <t>05/12/2025 SE ESCALA PARA VISITA. LLAMAR ANTES DE VISITAR, CONFIRMAR FALLA Y DATOS | 05/12/2025 SE REALIZA CAMBIO DE POS YA QUE EL RODILLO INTERNO DEL DATÁFONO NO AVANZA.</t>
  </si>
  <si>
    <t>999VZ085</t>
  </si>
  <si>
    <t>3107943</t>
  </si>
  <si>
    <t>3007070423</t>
  </si>
  <si>
    <t>PTM CUCUTA DROGUERIA FARMA FUE</t>
  </si>
  <si>
    <t>FO-25-1936132</t>
  </si>
  <si>
    <t>05/12/2025 SE ESCALA PARA VISITA. LLAMAR ANTES DE VISITAR, CONFIRMAR FALLA Y DATOS | 05/12/2025 SE REALIZA CAMBIO DE DATAFONO POR DAÑO EN LA IMPRESORA, SE INSTALA NUEVA VERSIÓN CIERRES Y PRUEBAS OK</t>
  </si>
  <si>
    <t>ON005595 NN000854</t>
  </si>
  <si>
    <t>5670</t>
  </si>
  <si>
    <t>3107987</t>
  </si>
  <si>
    <t>3007018516</t>
  </si>
  <si>
    <t>SAN ROQUE</t>
  </si>
  <si>
    <t>CALLE EL COMERCIO SAN ROQUE</t>
  </si>
  <si>
    <t>FO-25-1936182</t>
  </si>
  <si>
    <t>05/12/2025 SE ESCALA PARA VISITA. LLAMAR ANTES DE VISITAR, CONFIRMAR FALLA Y DATOS | 06/12/2025 SE HACE MANTENIMIENTO OK SE LIMPIA LECTOR DE TARJETA, SE ENCUENTRA QUE EN SE HABÍA QUEDADO ATASCADO UN CHIP DE TARJETA, SE RETIRA QUEDAN EQUIPOS OPERATIVOS</t>
  </si>
  <si>
    <t>A00FZ320</t>
  </si>
  <si>
    <t>3108000</t>
  </si>
  <si>
    <t>FO-25-1935914</t>
  </si>
  <si>
    <t>05/12/2025 SE ESCALA PARA VISITA. LLAMAR ANTES DE VISITAR, CONFIRMAR FALLA Y DATOS | 06/12/2025 PARA SOLUCIONAR FALLA SE REQUIERE CAMBIO DE DATAFONO Y YA NO ES POSIBLE POR FALTA DE SOPORTE POR PARTE DE REDEBAN, POR TAL MOTIVO SE REAGENDAR VISITA PARA EL DÍA 09/12/2025 | 09/12/2025 DATAFONO CON ALERTA INRUPTION, SE CAMBIA DATAFONO Y FUENTE PARA SOLUCIONAR FALLA, PRUEBAS OK</t>
  </si>
  <si>
    <t>3108088</t>
  </si>
  <si>
    <t>3007050667</t>
  </si>
  <si>
    <t>PTM  BOGOTA PAPELERIA NACHO</t>
  </si>
  <si>
    <t>FO-25-1936447</t>
  </si>
  <si>
    <t>05/12/2025 SE ESCALA PARA VISITA. LLAMAR ANTES DE VISITAR, CONFIRMAR FALLA Y DATOS | 06/12/2025 SE VISITA COMERCIO PARA TENDER INCIDENTE REPORTADO POR AL LLEGAR AL PUNTO SE ENCUENTRA CERRADO SE INTENTA COMUNICACIÓN TELEFÓNICA SIN ÉXITO 3222358824</t>
  </si>
  <si>
    <t>3108511</t>
  </si>
  <si>
    <t>3007025163</t>
  </si>
  <si>
    <t>REDY BELEN LA 33</t>
  </si>
  <si>
    <t>FO-25-1936431</t>
  </si>
  <si>
    <t>05/12/2025 SE ESCALA PARA VISITA. LLAMAR ANTES DE VISITAR, CONFIRMAR FALLA Y DATOS | 05/12/2025 SE REALIZA CAMBIO DE EQUIPO DESPUÉS DE COMPROBAR PRESORA TRABADA, PRUEBAS OK</t>
  </si>
  <si>
    <t>A000L573</t>
  </si>
  <si>
    <t>3108513</t>
  </si>
  <si>
    <t>3007051437</t>
  </si>
  <si>
    <t>BARRIO URB VILLA ANSEP LOS PAT</t>
  </si>
  <si>
    <t>FO-25-1936433</t>
  </si>
  <si>
    <t>05/12/2025 SE ESCALA PARA VISITA. LLAMAR ANTES DE VISITAR, CONFIRMAR FALLA Y DATOS | 05/12/2025 SE REALIZA VISITA, SE ENCUENTRA DATAFONO CON ERROR ALERT IRRUPTION, SE REALIZA CAMBIO, SE INSTALA ÚLTIMA VERSIÓN, SE CREAN USUARIOS OK, SE REALIZAN PRUEBAS Y CIERRES OK</t>
  </si>
  <si>
    <t>GB07Z813</t>
  </si>
  <si>
    <t>3108590</t>
  </si>
  <si>
    <t>3007027928</t>
  </si>
  <si>
    <t>PAGAFACIL PARQUE BELLO II</t>
  </si>
  <si>
    <t>FO-25-1937621</t>
  </si>
  <si>
    <t>05/12/2025 SE ESCALA PARA VISITA. LLAMAR ANTES DE VISITAR, CONFIRMAR FALLA Y DATOS | 06/12/2025 DURANTE LA VISITA TÉCNICA AL CORRESPONSAL BANCOLOMBIA, EL USUARIO CONFIRMA SU IDENTIFICACIÓN Y REPORTA QUE EL DATÁFONO SE REINICIA CONSTANTEMENTE, IMPIDIENDO LA REALIZACIÓN DE ALGUNAS TRANSACCIONES.  
SE VALIDA EN SITIO Y SE CONFIRMA QUE LA NOVEDAD ESTÁ ASOCIADA A LA VERSIÓN INSTALADA EN EL EQUIPO (11.5R), LA CUAL PRESENTA FALLAS EN EL SERVICIO.  
COMO ACCIÓN CORRECTIVA, SE PROCEDE A REALIZAR DOWNGRADE DE LA VERSIÓN 11.5R A LA 9.90. TRAS LA INTERVENCIÓN, LOS SERVICIOS QUEDAN FUNCIONANDO CORRECTAMENTE Y EL EQUIPO OPERATIVO.</t>
  </si>
  <si>
    <t>9DZZZ787</t>
  </si>
  <si>
    <t>3108614</t>
  </si>
  <si>
    <t>3007056173</t>
  </si>
  <si>
    <t>DISTRICOL DIGINET</t>
  </si>
  <si>
    <t>FO-25-1936429</t>
  </si>
  <si>
    <t>05/12/2025 SE ESCALA PARA VISITA. LLAMAR ANTES DE VISITAR, CONFIRMAR FALLA Y DATOS | 05/12/2025 SE HACE PRESENCIA EN COMERCIO SE REALIZA CAMBIO DE EQUIPO DEBIDO A QUE NO AVANZA EL PAPEL AL MOMENTO DE IMPRIMIR SE REALIZAN PRUEBAS CONSULTA DE SALDO OK
SE CREA USUARIO Y CONTRASEÑA</t>
  </si>
  <si>
    <t>XPMZZ058</t>
  </si>
  <si>
    <t>13647</t>
  </si>
  <si>
    <t>3108635</t>
  </si>
  <si>
    <t>3007077090</t>
  </si>
  <si>
    <t>SAN ESTANISLAO</t>
  </si>
  <si>
    <t>BARRIO ROA SAN ESTANISLAO</t>
  </si>
  <si>
    <t>FO-25-1937815</t>
  </si>
  <si>
    <t>05/12/2025 SE ESCALA PARA VISITA. LLAMAR ANTES DE VISITAR, CONFIRMAR FALLA Y DATOS | 05/12/2025 BUEN DIA SE CONTACTA AL CLIENTE SE VALIDAD NOVEDAD TENIA EL EQUIPO CON LA TAPA MAL UBICADA SE LE DAN INSTRUCCIONES Y LOGRA IMPRIMIR SIN NOVEDAD SE ADJUNTA EVIDENCIA ENVIADA POR EL CLIENTE TODO QUEDA OK</t>
  </si>
  <si>
    <t>68432</t>
  </si>
  <si>
    <t>3108694</t>
  </si>
  <si>
    <t>3007031911</t>
  </si>
  <si>
    <t>MALAGA</t>
  </si>
  <si>
    <t>PAGAFACIL MALAGA</t>
  </si>
  <si>
    <t>FO-25-1937614</t>
  </si>
  <si>
    <t>05/12/2025 SE ESCALA PARA VISITA. LLAMAR ANTES DE VISITAR, CONFIRMAR FALLA Y DATOS | 06/12/2025 EN COMUNICACIÓN CON LA SEÑORA KATHERINE DELGADO AL NÚMERO 3134487392 SE LE INDICA QUE SE ESTARA REALIZANDO LA VISITA LA PRÓXIMA SEMANA DEBIDO AL DESPLAZAMIENTO AL MUNICIPIO DE MÁLAGA | 10/12/2025 SE REALIZA VISITA AL COMERCIO SE HACE CAMBIO DE HUB SE REALIZAN PRUEBAS OK</t>
  </si>
  <si>
    <t>1111Q367</t>
  </si>
  <si>
    <t>MARIÑO PABON JORGE ENRIQUE</t>
  </si>
  <si>
    <t>3108810</t>
  </si>
  <si>
    <t>3007013194</t>
  </si>
  <si>
    <t>CENTRO COMERCIAL DIVER PLAZA</t>
  </si>
  <si>
    <t>FO-25-1937618</t>
  </si>
  <si>
    <t>05/12/2025 SE ESCALA PARA VISITA. LLAMAR ANTES DE VISITAR, CONFIRMAR FALLA Y DATOS | 06/12/2025 SE VISITA COMERCIO CB BANCOLOMBIA ROBUSTO, SE EVIDENCIA QUE EL LECTOR DE BARRAS ESTÁ CON EL GATILLO FALLANDO, SE CAMBIA EL LECTOR DE BARRAS, SE REALIZAN PRUEBAS OK, NO UPS, NO SE ALTERAN USUARIOS.</t>
  </si>
  <si>
    <t>V1ZZZ970</t>
  </si>
  <si>
    <t>73520</t>
  </si>
  <si>
    <t>3108830</t>
  </si>
  <si>
    <t>3007073081</t>
  </si>
  <si>
    <t>PALOCABILDO</t>
  </si>
  <si>
    <t>BARRIO CENTRO PALOCABILDO 3</t>
  </si>
  <si>
    <t>FO-25-1937611</t>
  </si>
  <si>
    <t>05/12/2025 SE ESCALA PARA VISITA. LLAMAR ANTES DE VISITAR, CONFIRMAR FALLA Y DATOS | 08/12/2025 SE PROGRAMA VISITA PARA DIA HABIL YA QUE NO HAY SOPORTE DE REDEBAN PARA CAMBIO DE EQUIPO DAÑO EN LECTOR DE TARJETA CHIP | 09/12/2025 SE VISITA CB REALIZA CAMBIO DE EQUIPO,  "APARECE ERROR RETIRE TARJETA"
DATÁFONO INSTALADO QUEDA OPERATIVA 
TRANSACCIONES DE PRUEBA O.K</t>
  </si>
  <si>
    <t>MN00R035</t>
  </si>
  <si>
    <t>3109000</t>
  </si>
  <si>
    <t>3007079759</t>
  </si>
  <si>
    <t>BARRIO PUEBLO NUEVO CAUCASIA 3</t>
  </si>
  <si>
    <t>FO-25-1937612</t>
  </si>
  <si>
    <t>05/12/2025 SE ESCALA PARA VISITA. LLAMAR ANTES DE VISITAR, CONFIRMAR FALLA Y DATOS | 06/12/2025 SE REQUIERE CAMBIO DE EQUIPO Y NO SE CUENTA CON SOPORTE PARA CAMBIO DE EQUIPO, POR TAL MOTIVO SE PROGRAMA PARA EL 09/12/2025 | 07/12/2025 SE REQUIERE CAMBIO DE EQUIPO TAMBIÉN POR TAL MOTIVO SE AGENDA PARA EL 9 DIC | 09/12/2025 SE ENCUENTRA LECTORA DAÑADA, NO LEER LOS CÓDIGOS DE BARRAS, SE CAMBIA LECTORA DE BARRAS PARA SOLUCIONAR FALLA, PRUEBAS OK</t>
  </si>
  <si>
    <t>F1XZZ018</t>
  </si>
  <si>
    <t>76113</t>
  </si>
  <si>
    <t>3109314</t>
  </si>
  <si>
    <t>3007013197</t>
  </si>
  <si>
    <t>BUGALAGRANDE</t>
  </si>
  <si>
    <t>MULTIPAGAS BUGALAGRANDE</t>
  </si>
  <si>
    <t>FO-25-1937813</t>
  </si>
  <si>
    <t>05/12/2025 SE ESCALA PARA VISITA. LLAMAR ANTES DE VISITAR, CONFIRMAR FALLA Y DATOS | 06/12/2025 SE REALIZARA VISITA EL DIA MARTES YA QUE EL CLIENTE SOLCIITA CAMBIO DE EQUIPO POR DAÑO EN TECLADO | 09/12/2025 EN LA VISITA TÉCNICA SE REALIZÓ EL CAMBIO DE DATÁFONO Y DOS PINPAD,LOS CUALES SE ENCONTRARON PRESENTANDO FALLAS,LOS CAMBIOS SE APRUEBAN Y QUEDAN OK , CONFIGURACIÓN E INICIALIZACIÓN OK, VERSIÓN 9.90,SE CREARON LOS USUARIOS Y SE REALIZARON LAS PRUEBAS DEJANDO EL SERVICIO OPERANDO SIN FALLAS Y SIN NOVEDAD.</t>
  </si>
  <si>
    <t>JAATZ082 // JABZZ430</t>
  </si>
  <si>
    <t>81794</t>
  </si>
  <si>
    <t>3109344</t>
  </si>
  <si>
    <t>3007064044</t>
  </si>
  <si>
    <t>TAME</t>
  </si>
  <si>
    <t>PTM TAME PAPELERIA Y VARIEDADE</t>
  </si>
  <si>
    <t>FO-25-1937904</t>
  </si>
  <si>
    <t>05/12/2025 SE ESCALA PARA VISITA. LLAMAR ANTES DE VISITAR, CONFIRMAR FALLA Y DATOS | 09/12/2025 SE COMUNICA CON EL CLIENTE AL NÚMERO DE TELÉFONO 3114801632 , SE LE INDICA A LA SEÑORITA JUANA MEDINA QUE ESTAMOS EN ESPERA DE CONFIRMAR VUELO  , PARA ATENDER ORDEN DEL SECTOR , CLIENTE INDICA NO TENER INCONVENIENTE | 22/12/2025 SE HACE PRESENCIA EN COMERCIO SE REALIZA CAMBIO DE EQUIPO DEBIDO A QUE LA PANTALLA SE QUEDÓ EN BLANCO NO SE REALIZAN PRUEBAS YA QUE EL CB SE ENCUENTRA BLOQUEADO POR PARTE DE PTM POR COMPENSACIÓN  
SE CREA USUARIO Y CONTRASEÑA</t>
  </si>
  <si>
    <t>OA00O657 AB11O674</t>
  </si>
  <si>
    <t>5079</t>
  </si>
  <si>
    <t>3109347</t>
  </si>
  <si>
    <t>3007042680</t>
  </si>
  <si>
    <t>BARBOSA</t>
  </si>
  <si>
    <t>PTM BARBOSA EL PORVENIR</t>
  </si>
  <si>
    <t>FO-25-1937901</t>
  </si>
  <si>
    <t>MENSAJE DE ERROR SOCKET</t>
  </si>
  <si>
    <t>05/12/2025 SE ESCALA PARA VISITA. LLAMAR ANTES DE VISITAR, CONFIRMAR FALLA Y DATOS | 06/12/2025 SE LLEGA AL PUNTO SE ENCUENTRA CERRADO SE MARCA AL NÚMERO PROPORCIONADO Y DICE NO DISPONIBLE SE BUSCA OTRO NÚMERO DE VISITA VIEJA RESPONDEN AL WATSAP INFORMAN QUE EL EQUIPO AYER SE ARREGLÓ SOLO Y QUE NO NECESITABAN VISITA POR LO QUE SE CIERRA</t>
  </si>
  <si>
    <t>NO APLICA</t>
  </si>
  <si>
    <t>3110024</t>
  </si>
  <si>
    <t>3007015529</t>
  </si>
  <si>
    <t>MULTIPAGAS LA MOTA</t>
  </si>
  <si>
    <t>FO-25-1938490</t>
  </si>
  <si>
    <t>CAMBIO DE IP</t>
  </si>
  <si>
    <t>05/12/2025 SE ESCALA PARA VISITA. LLAMAR ANTES DE VISITAR, CONFIRMAR FALLA Y DATOS | 06/12/2025 SE REALIZA CONFIGURACIÓN DE PARAMETROS DE COMUNICACIÓN SE HACEN PRUEBAS OK</t>
  </si>
  <si>
    <t>CZZZZ460</t>
  </si>
  <si>
    <t>3110179</t>
  </si>
  <si>
    <t>3007073853</t>
  </si>
  <si>
    <t>REDY FERIAS</t>
  </si>
  <si>
    <t>FO-25-1938837</t>
  </si>
  <si>
    <t>05/12/2025 SE ESCALA PARA VISITA. LLAMAR ANTES DE VISITAR, CONFIRMAR FALLA Y DATOS | 06/12/2025 SE VISITA COMERCIO CB BANCOLOMBIA ROBUSTO, SE REALIZA CAMBIO DE DATAFONO PUES NO AVANZA PAPEL, SE DEJA UN DESK 2600, SE CAMBIA PINPAD Y HUB POR COMPATIBILIDAD, SE DEJAN USUARIOS DEL CLIENTE, SE REALIZAN PRUEBAS OK, NO UPS.</t>
  </si>
  <si>
    <t>EG0IZ231</t>
  </si>
  <si>
    <t>19821</t>
  </si>
  <si>
    <t>3110232</t>
  </si>
  <si>
    <t>3007077711</t>
  </si>
  <si>
    <t>TORIBIO</t>
  </si>
  <si>
    <t>BARRIO EL CENTRO TORIBIO 1</t>
  </si>
  <si>
    <t>FO-25-1938776</t>
  </si>
  <si>
    <t>05/12/2025 SE ESCALA PARA VISITA. LLAMAR ANTES DE VISITAR, CONFIRMAR FALLA Y DATOS | 06/12/2025 SE VALIDA Y SE REQUIERE CAMBIO DE EQUIPO , SE PROGRAMARA VISITA PARA EL DIA MARTES | 09/12/2025 SE REALIZA CAMBIO DE EQUIPO A6 ALERT IRRUPTION, CB BANCOLOMBIA PURO, PUURBAS OK, HUBO QUE REALIZAR EL CAMBIO DE EQUIPO EN SANTANDER DE QUILICHAO PORQUE SE FUE LA ENERGÍA Y EL INTERNET EN EL CB</t>
  </si>
  <si>
    <t>10LZZ982</t>
  </si>
  <si>
    <t>3110290</t>
  </si>
  <si>
    <t>3007081671</t>
  </si>
  <si>
    <t>DISTRICOL VARIEDADES JOSUE</t>
  </si>
  <si>
    <t>FO-25-1939619</t>
  </si>
  <si>
    <t>06/12/2025 SE ESCALA PARA VISITA. LLAMAR ANTES DE VISITAR, CONFIRMAR FALLA Y DATOS | 06/12/2025 SE LLAMA AL CLIENTE, SE VALIDA INCIDENTE DATAFONO MUESTRA PANTALLA AZUL Y DIRECCIÓN, SE VISITA EL COMERCIO, SE REVISA LOS EQUIPOS ESTÁ FALLANDO EL DATAFONO MUESTRA MSJ KERNEL NOTA LOADED (-61440) POR LO QUE SE CAMBIA RESOLVIENDO EL DAÑO,  INICIALIZA TERMINAL EXITOSAMENTE, PRUEBAS OK, TELECARGA TRNA</t>
  </si>
  <si>
    <t>FWZZZ489</t>
  </si>
  <si>
    <t>3110300</t>
  </si>
  <si>
    <t>3007058763</t>
  </si>
  <si>
    <t>PTM BARRANCABERMEJA EXITO CHUC</t>
  </si>
  <si>
    <t>FO-25-1938775</t>
  </si>
  <si>
    <t>05/12/2025 SE ESCALA PARA VISITA. LLAMAR ANTES DE VISITAR, CONFIRMAR FALLA Y DATOS | 06/12/2025 EN COMUNICACIÓN CON CLIENTE AL NÚMERO 3005521858 QUIEN NO INDICA Q LE ARROJA CABLE DE RED DESCONECTADO, SE LE. INDIC Q SE LE QUEMÓ EL PUERTO DE INTERNET Y SE LE DEBE REALIZAR CAMBIÓ DE EQUIPO DEBIDO  Q ES UN ACTIVIDAD TIPO3 Y EL FIN DE SEMANA NO HAY SOPORTE DE RBM PARA REALIZAR CAMBIOS DE DATAFONO, SE LE INDIC Q SE ESTARÁ PASANDO EL. DÍA MARTES 9 DE DICIEMBRE EN EL TRANSCURSO  DEL DÍA, CLIENTE ACEPTA | 09/12/2025 SE REALIZA CAMBIO DE DATAFONO, SE DEJA DSK 3500 CON VERSION 9.90, SE HACEN PRUEBAS OK DATADO NO OPERATIVO VISITA EXITOSA</t>
  </si>
  <si>
    <t>JA000988 TRAZZ699</t>
  </si>
  <si>
    <t>3110304</t>
  </si>
  <si>
    <t>3007023500</t>
  </si>
  <si>
    <t>MULTIPAGAS AVENIDA JUNIN</t>
  </si>
  <si>
    <t>FO-25-1938774</t>
  </si>
  <si>
    <t>05/12/2025 SE ESCALA PARA VISITA. LLAMAR ANTES DE VISITAR, CONFIRMAR FALLA Y DATOS | 06/12/2025 SE CAMBIA EQUIPO POR DAÑO EN IMPRESORA, SE CAMBIA PINPAD PORR TECLADO BORROSO</t>
  </si>
  <si>
    <t>9C008151</t>
  </si>
  <si>
    <t>23660</t>
  </si>
  <si>
    <t>3110327</t>
  </si>
  <si>
    <t>3007071012</t>
  </si>
  <si>
    <t>SAHAGUN</t>
  </si>
  <si>
    <t>BARRIO CENTENARIO SAHAGUN 5</t>
  </si>
  <si>
    <t>FO-25-1939279</t>
  </si>
  <si>
    <t>06/12/2025 SE ESCALA PARA VISITA. LLAMAR ANTES DE VISITAR, CONFIRMAR FALLA Y DATOS | 07/12/2025 SE REQUIERE CAMBIO DE EQUIPO Y NO HAY SOPORTE DE REDEBAN SE REAGENDA PARA EL 9 DIC | 09/12/2025 SE VISITA COMERCIO POR FALLA, SE CAMBIA LA TAPA DE LA IMPRESORA YA QUE SE ENCUENTRA AVERIADA, SE DEJA CON LA VERSIÓN 9.90, SE REALIZAN PRUEBAS OK.</t>
  </si>
  <si>
    <t>MN00C086</t>
  </si>
  <si>
    <t>3110333</t>
  </si>
  <si>
    <t>FO-25-1939277</t>
  </si>
  <si>
    <t>06/12/2025 SE ESCALA PARA VISITA. LLAMAR ANTES DE VISITAR, CONFIRMAR FALLA Y DATOS | 06/12/2025 SE REALIZA VISITA TÉCNICA AL CORRESPONSAL BANCOLOMBIA POR INCIDENTE REPORTADO EN EL DATÁFONO; EL USUARIO CONFIRMA SU IDENTIFICACIÓN Y MANIFIESTA QUE EL EQUIPO NO IMPRIME ALGUNOS CARACTERES Y EL TECLADO SE OBSERVA BORROSO. SE VALIDA LA NOVEDAD Y SE EFECTÚA MANTENIMIENTO PREVENTIVO Y CORRECTIVO, SIN EMBARGO LA FALLA PERSISTE. ANTE LA CONTINUIDAD DEL PROBLEMA, SE PROCEDE AL REEMPLAZO DEL DATÁFONO POR UN EQUIPO NUEVO, EL CUAL QUEDA INSTALADO, CONFIGURADO Y OPERATIVO, GARANTIZANDO EL CORRECTO FUNCIONAMIENTO PARA EL CORRESPONSAL.</t>
  </si>
  <si>
    <t>FUA05650</t>
  </si>
  <si>
    <t>3110368</t>
  </si>
  <si>
    <t>3007047447</t>
  </si>
  <si>
    <t>PTM MONTERIA  MULTISERVICIOS E</t>
  </si>
  <si>
    <t>FO-25-1939837</t>
  </si>
  <si>
    <t>06/12/2025 SE ESCALA PARA VISITA. LLAMAR ANTES DE VISITAR, CONFIRMAR FALLA Y DATOS | 06/12/2025 LECTORA DE BARRAS NO ENCIENDE, SE PRUEBA EN OTRO DATAFONO TAMPOCO ENCIENDE, SE CAMBIA LECTORA DE BARRAS PARA SOLUCIONAR FALLA, PRUEBAS OK</t>
  </si>
  <si>
    <t>GB00G976 TUZZZ847</t>
  </si>
  <si>
    <t>23807</t>
  </si>
  <si>
    <t>3110374</t>
  </si>
  <si>
    <t>3007043313</t>
  </si>
  <si>
    <t>TIERRALTA</t>
  </si>
  <si>
    <t>DISTRICOL DROGAS MARIA SALOME</t>
  </si>
  <si>
    <t>FO-25-1940091</t>
  </si>
  <si>
    <t>06/12/2025 SE INTENTA COMUNICACION CON EL USUARIO AL NUMERO 3508323941, SE ESCALA PARA VISITA. LLAMAR ANTES DE VISITAR, CONFIRMAR FALLA Y DATOS | 06/12/2025 SE REQUIERE CAMBIO DE EQUIPO, DEBIDO A QUE NO HAY CAMBIOS DE EQUIPO EL DÍA DE HOY DESPUÉS DE 13:00 EL DÍA SÁBADO Y LOS DÍAS DOMINGO Y LUNES FESTIVO TAMPOCO HAY CAMBIOS, SE DOCUMENTA PARA RETOMAR LA ACTIVIDAD EL DÍA MARTES EN HORARIO HABITUAL QUE SE PUEDA EFECTUAR EL CAMBIO. | 09/12/2025 SE REALIZA VISITA TÉCNICA Y SE HACE NECESARIO EL CAMBIO DE DATAFONO YA QUE EL DATAFONO QUE SE ENCUENTRA EN SITIO PRESENTA DAÑOS EN LA TAPA DE LA IMPRESORA LO QUE OCASIONA DIFICULTAD EN LA IMPRESIÓN DE BAUCHER NO ARROJA CORRECTAMENTE LA IMPRESIÓN, SE INSTALA DATAPLACA 1184316 Y SE RETIRA DATAFONO PLACA 1141325, DE IGUAL MANERA POR TECNOLOGÍA DEL NUEVO DATAFONO SE INSTALA MAGICBOX SERIALIZADO, SE REALIZAN PRUEBAS Y SE DEJA EL SERVICIO FUNCIONANDO CORRECTAMENTE.</t>
  </si>
  <si>
    <t>ABAZZ522 TRQZZ068</t>
  </si>
  <si>
    <t>3110380</t>
  </si>
  <si>
    <t>3007032311</t>
  </si>
  <si>
    <t>PAGAFACIL BARRIO ORTIZ I</t>
  </si>
  <si>
    <t>FO-25-1939952</t>
  </si>
  <si>
    <t>06/12/2025 SE ESCALA PARA VISITA. LLAMAR ANTES DE VISITAR, CONFIRMAR FALLA Y DATOS | 07/12/2025 SE INSTALA LECTORA NUEVA YA QUE DATAFONOS NO TIENE. USUARIA MANIFIESTA QUE CUANDO LE INSTALARON DATÁFONO SE LO ENTREGARON SIN LECTORA. SE HACEN PRUEBAS Y SE DEJA TODO FUNCIONANDO CORRECTAMENTE</t>
  </si>
  <si>
    <t>111JZ567</t>
  </si>
  <si>
    <t>3110393</t>
  </si>
  <si>
    <t>3007038998</t>
  </si>
  <si>
    <t>PTM MED CHICANOS</t>
  </si>
  <si>
    <t>FO-25-1940278</t>
  </si>
  <si>
    <t>06/12/2025 SE ESCALA PARA VISITA. LLAMAR ANTES DE VISITAR, CONFIRMAR FALLA Y DATOS | 06/12/2025 SE CAMBIA EQUIPO POR DAÑO EN LECTOR CHIP</t>
  </si>
  <si>
    <t>9A06Z172-AD09Z129</t>
  </si>
  <si>
    <t>3110647</t>
  </si>
  <si>
    <t>3007043589</t>
  </si>
  <si>
    <t>BARRIO CENTRO VILLANUEVA 3</t>
  </si>
  <si>
    <t>FO-25-1940012</t>
  </si>
  <si>
    <t>06/12/2025 SE INTENTA COMUNICACION CON EL USUARIO AL NUMERO 3107980113 , SE ESCALA PARA VISITA. LLAMAR ANTES DE VISITAR, CONFIRMAR FALLA Y DATOS | 09/12/2025 SE REALIZA CAMBIO DE DATAFONO POR DAÑO, SE CAMBIA HUB, SE CAMBIA PINPAD, SE CAMBIA FUENTE DE PODER, SE INSTALA MAGICBOX2600, SE INSTALA PINPAD1600, PRUEBAS OK.</t>
  </si>
  <si>
    <t>AB11N330</t>
  </si>
  <si>
    <t>MURCIA HERNANDEZ HARVEY IGNACIO</t>
  </si>
  <si>
    <t>3110679</t>
  </si>
  <si>
    <t>3007076729</t>
  </si>
  <si>
    <t>DISTRICOL MAXIMAX SUPERMERCA S</t>
  </si>
  <si>
    <t>FO-25-1940378</t>
  </si>
  <si>
    <t>FORMATO INVALIDO LECTOR DAÑADO</t>
  </si>
  <si>
    <t>06/12/2025 SE ESCALA PARA VISITA. LLAMAR ANTES DE VISITAR, CONFIRMAR FALLA Y DATOS | 06/12/2025 EQUIPO REQUIERE CAMBIO. YA QUE EN LLAMADA CON EL CLIENTE SE EVIDENCIA QUE EL PUERTO USB DEL EQUIPO SE ENCUENTRA AVARIADO NO SÉ ATIENDE VISITA YA QUE SOLO TENEMOS APOYO POR TORRE DE CONTROL REDEBAN HASTA LA 1 PM | 09/12/2025 LECTORA NO LEE CÓDIGOS DE BARRA, MUESTRA MENSAJE FORMATO INVÁLIDO. SE CONFIGURA NUEVAMENTE LA LECTORA CORRIGIENDO LA FALLA Y SE HACE PRUEBA DEJANDO TODO OK</t>
  </si>
  <si>
    <t>SA2ZZ141</t>
  </si>
  <si>
    <t>3110681</t>
  </si>
  <si>
    <t>3007082268</t>
  </si>
  <si>
    <t>DISTRICOL LLAVE MAGICA DISTRIB</t>
  </si>
  <si>
    <t>FO-25-1940376</t>
  </si>
  <si>
    <t>06/12/2025 SE ESCALA PARA VISITA. LLAMAR ANTES DE VISITAR, CONFIRMAR FALLA Y DATOS | 06/12/2025 SE REALIZA CAMBIO DE LECTOR DE BARRAS YA QUE NO SE DEJA CONFIGURAR SE HACEN PRUEBAS OK</t>
  </si>
  <si>
    <t>0B002009</t>
  </si>
  <si>
    <t>3110689</t>
  </si>
  <si>
    <t>3007075823</t>
  </si>
  <si>
    <t>PTM BELLO TIENDA LOS DUQUE</t>
  </si>
  <si>
    <t>FO-25-1940502</t>
  </si>
  <si>
    <t>06/12/2025 SE REALIZA VISITA TÉCNICA AL CORRESPONSAL BANCOLOMBIA POR INCIDENTE REPORTADO EN EL DATÁFONO; EL USUARIO CONFIRMA SU IDENTIFICACIÓN E INFORMA QUE EL EQUIPO PRESENTA NOVEDAD EN LA IMPRESIÓN DE COMPROBANTES. SE VALIDA LA CONDICIÓN Y SE CONSTATA QUE EFECTIVAMENTE EL DATÁFONO PRESENTA LA FALLA. SE EJECUTA MANTENIMIENTO CORRECTIVO, PERO LA NOVEDAD PERSISTE, POR LO CUAL SE PROCEDE AL CAMBIO DEL EQUIPO. EL NUEVO DATÁFONO QUEDA INSTALADO Y OPERATIVO, GARANTIZANDO LA CONTINUIDAD DEL SERVICIO.</t>
  </si>
  <si>
    <t>F100V568 FA00X371</t>
  </si>
  <si>
    <t>3111129</t>
  </si>
  <si>
    <t>3007076063</t>
  </si>
  <si>
    <t>BARRIO APARTADO OBRERO APARATA</t>
  </si>
  <si>
    <t>FO-25-1940474</t>
  </si>
  <si>
    <t>[FO-25-1940474] 06/12/2025 SE ESCALA PARA VISITA. LLAMAR ANTES DE VISITAR, CONFIRMAR FALLA Y DATOS | 06/12/2025 EQUIPO SE DEBE HACER CAMBIO. YA QUE NO SE PUEDE CAMBIAR DATÁFONO POR QUE EN TORRE DE CONTROL SOLO NOS AYUDA HASTA LA 1 PM. | 09/12/2025 DATÁFONO ATASCA PAPEL, NO IMPRIME ALGUNOS VALORES,
SE PROCEDE HACER UNA LIMPIEZA AL DEPÓSITO DE PAPEL, Y SE LE REINTEGRA A LA USUARIA CERRAR BIEN LA TAPA DE LA IMPRESORA CUANDO CAMBIEN EL PAPEL, SE HACEN PRUEBAS DE IMPRESIÓN Y SE DEJA TODO OK || [FO-25-1940474] 06/12/2025 SE ESCALA PARA VISITA. LLAMAR ANTES DE VISITAR, CONFIRMAR FALLA Y DATOS | 06/12/2025 EQUIPO SE DEBE HACER CAMBIO. YA QUE NO SE PUEDE CAMBIAR DATÁFONO POR QUE EN TORRE DE CONTROL SOLO NOS AYUDA HASTA LA 1 PM. | 09/12/2025 DATÁFONO ATASCA PAPEL, NO IMPRIME ALGUNOS VALORES,
SE PROCEDE HACER UNA LIMPIEZA AL DEPÓSITO DE PAPEL, Y SE LE REINTEGRA A LA USUARIA CERRAR BIEN LA TAPA DE LA IMPRESORA CUANDO CAMBIEN EL PAPEL, SE HACEN PRUEBAS DE IMPRESIÓN Y SE DEJA TODO OK</t>
  </si>
  <si>
    <t>FA0BZ312</t>
  </si>
  <si>
    <t>3111132</t>
  </si>
  <si>
    <t>3007068799</t>
  </si>
  <si>
    <t>REDY TULUA LA HERRADURA</t>
  </si>
  <si>
    <t>FO-25-1940471</t>
  </si>
  <si>
    <t>06/12/2025 SE ESCALA PARA VISITA. LLAMAR ANTES DE VISITAR, CONFIRMAR FALLA Y DATOS | 06/12/2025 INCIDENTE DEBE SER VALIDADO EL DIA MARTES, YA QUE CLIENTE LOS FINES DE SEMANA SOLO LABORA HASTA LAS DOS DE LA TARDE POR DISTANCIA NO SE ALCANZA A DESPLAZAR PERSONAL Y SEGUN VALIDACION SE TENDRIA QUE CAMBIAR EQUIPOS. | 09/12/2025 EN LA VISITA TÉCNICA SE REALIZÓ EL CAMBIO DE DATÁFONO YA QUE SE ENCONTRÓ AVERIADO LA IMPRESORA,NO IMPRIMÍA LA INFORMACIÓN COMPLETA EN LA TIRILLA,EL CAMBIO SE APRUEBA Y QUEDA OK, CONFIGURACIÓN E INICIALIZACIÓN OK, VERSIÓN 9.90,SE CREARON LOS USUARIOS Y SE REALIZARON LAS PRUEBAS DEJANDO EL SERVICIO OPERANDO SIN FALLAS Y SIN NOVEDAD.</t>
  </si>
  <si>
    <t>AAJVZ985</t>
  </si>
  <si>
    <t>85250</t>
  </si>
  <si>
    <t>3111159</t>
  </si>
  <si>
    <t>3007033659</t>
  </si>
  <si>
    <t>PAZ DE ARIPORO</t>
  </si>
  <si>
    <t>BARRIO CENTRO PAZ DE ARIPORO 5</t>
  </si>
  <si>
    <t>FO-25-1942243</t>
  </si>
  <si>
    <t>07/12/2025 SE ESCALA PARA VISITA. LLAMAR ANTES DE VISITAR, CONFIRMAR FALLA Y DATOS | 08/12/2025 SE PROGRAMA VISITA PARA DIA HABIL POR DAÑO EN IMPRESORA SE ATASCA Y SE REQUIERE CAMBIO DE EQUIPO | 09/12/2025 SE VISITA COMERCIO, SE REALIZA CAMBIO DE FUENTE DE PODER Y MAGICBOX, SE ENCONTRÓ CABLEADO EN DETERIORO. PRUEBAS OK OPERATIVO EL SERVICIO</t>
  </si>
  <si>
    <t>1BZZZ193</t>
  </si>
  <si>
    <t>41551</t>
  </si>
  <si>
    <t>3111166</t>
  </si>
  <si>
    <t>3007077470</t>
  </si>
  <si>
    <t>PITALITO</t>
  </si>
  <si>
    <t>BARRIO BRUSELAS PITALITO 10</t>
  </si>
  <si>
    <t>FO-25-1942124</t>
  </si>
  <si>
    <t>07/12/2025 SE ESCALA PARA VISITA. LLAMAR ANTES DE VISITAR, CONFIRMAR FALLA Y DATOS | 09/12/2025 SE EVIDENCIA LECTOR NO ENCIENDE , SE REALIZA CAMBIO DE LECTOR DE BARRAS , SE REALIZA PRUEBAS OK</t>
  </si>
  <si>
    <t>A4IZZ013</t>
  </si>
  <si>
    <t>3111181</t>
  </si>
  <si>
    <t>3007034094</t>
  </si>
  <si>
    <t>DISTRICOL DINAMAR CROCHE1</t>
  </si>
  <si>
    <t>FO-25-1942537</t>
  </si>
  <si>
    <t>07/12/2025 SE ESCALA PARA VISITA. LLAMAR ANTES DE VISITAR, CONFIRMAR FALLA Y DATOS | 10/12/2025 SE RELAJO LA VISITA, SE ENCUENTRA EL DATÁFONO CON PANTALLA AZUL Y MENSAJE DE ALERTA IRRUPTION, SE PROCEDE A CAMBIAR EL EQUIPO, SE REALIZAN PRUEBAS Y TODO OK</t>
  </si>
  <si>
    <t>FJZZZ943</t>
  </si>
  <si>
    <t>3111256</t>
  </si>
  <si>
    <t>3007056955</t>
  </si>
  <si>
    <t>PTM ITAGUI LA PAPELERA DE ISAB</t>
  </si>
  <si>
    <t>FO-25-1942983 | FO-25-1942123</t>
  </si>
  <si>
    <t>[FO-25-1942983] 09/12/2025 SE REALIZA CAMBIO DE DATAFONO YA QUE SE REINICIA SE HACEN PRUEBAS OK || [FO-25-1942123] 07/12/2025 SE ESCALA PARA VISITA. LLAMAR ANTES DE VISITAR, CONFIRMAR FALLA Y DATOS | 07/12/2025 SE INTENTA COMUNICACIÓN CON EL CLIENTE POR MEDIO DE WHATSAPP Y LLAMADA TELEFÓNICA SIN OBTENER RESPUESTA SE REALIZA VISITA TÉCNICA PARA ATENDER EL INCIDENTE REPORTADO CON EL DATÁFONO DEL CORRESPONSAL BANCOLOMBIA EL CLIENTE CONFIRMA SU IDENTIFICACIÓN E INFORMA QUE EL DATÁFONO SE REINICIA AL INSERTAR LA TARJETA SE VALIDA Y SE REALIZA MANTENIMIENTO PERO LA NOVEDAD PERSISTE SE DETERMINA QUE EL EQUIPO REQUIERE CAMBIO SIN EMBARGO ESTE NO PUEDE EFECTUARSE EN DÍA DOMINGO POR POLÍTICAS DE OPERACIÓN SE INDICA AL CLIENTE QUE DEBE COMUNICARSE A LA LÍNEA DE SOPORTE EL DÍA MARTES PARA GESTIONAR EL CAMBIO DEL DISPOSITIVO</t>
  </si>
  <si>
    <t>TRQZZ973</t>
  </si>
  <si>
    <t>RIOS CASTRILLON JUAN SEBASTIAN</t>
  </si>
  <si>
    <t>3111257</t>
  </si>
  <si>
    <t>3007026302</t>
  </si>
  <si>
    <t>BARRIO MALAGA</t>
  </si>
  <si>
    <t>FO-25-1942121</t>
  </si>
  <si>
    <t>07/12/2025 SE ESCALA PARA VISITA. LLAMAR ANTES DE VISITAR, CONFIRMAR FALLA Y DATOS | 10/12/2025 SE REALIZA VISITA AL COMERCIO SE HACE CAMBIO DE DATAFONO SE REALIZAN PRUEBAS OK</t>
  </si>
  <si>
    <t>GZFZZ058</t>
  </si>
  <si>
    <t>5861</t>
  </si>
  <si>
    <t>3111268</t>
  </si>
  <si>
    <t>3007010337</t>
  </si>
  <si>
    <t>VENECIA</t>
  </si>
  <si>
    <t>VENECIA II</t>
  </si>
  <si>
    <t>FO-25-1942237</t>
  </si>
  <si>
    <t>07/12/2025 SE ESCALA PARA VISITA. LLAMAR ANTES DE VISITAR, CONFIRMAR FALLA Y DATOS | 07/12/2025 SE REALIZA LLAMADA TELEFÓNICA DEL CORRESPONSAL BANCOLOMBIA REPORTANDO FALLA EN EL DATÁFONO EL USUARIO INDICA QUE EL DISPOSITIVO NO IMPRIME CORRECTAMENTE ALGUNOS CARACTERES NO APARECEN Y EL BAUCHER SE GENERA INCOMPLETO SE EFECTUÓ LIMPIEZA DEL RODILLO DE IMPRESIÓN Y SE VERIFICÓ LA CORRECTA COLOCACIÓN DEL ROLLO DE PAPEL SIN EMBARGO LA NOVEDAD PERSISTE EL EQUIPO PRESENTA DAÑO EN EL RODILLO INTERNO DE IMPRESIÓN LO QUE IMPIDE EL FUNCIONAMIENTO ADECUADO POR LO CUAL SE REQUIERE REEMPLAZO DEL DATÁFONO YA QUE LA FALLA CORRESPONDE A UN DAÑO FÍSICO QUE NO PUEDE SER CORREGIDO MEDIANTE MANTENIMIENTO BÁSICO | 09/12/2025 SE CONTACTA CON USUARIO Y COMENTA QUE SE DEMORA EN ABRIR EL LOCAL UN POCO POR UNA DILIGENCIA | 09/12/2025 SE REALIZA CAMBIÓ DE RODILLO POR IMPRESIÓN BORROSA</t>
  </si>
  <si>
    <t>AA00Q176</t>
  </si>
  <si>
    <t>HERNANDEZ CHAVARRIA JUAN CAMILO</t>
  </si>
  <si>
    <t>15757</t>
  </si>
  <si>
    <t>3111277</t>
  </si>
  <si>
    <t>3007080307</t>
  </si>
  <si>
    <t>SOCHA</t>
  </si>
  <si>
    <t>BARRIO CENTRO SOCHA 2</t>
  </si>
  <si>
    <t>FO-25-1943120</t>
  </si>
  <si>
    <t>08/12/2025 SE INTENTA GESTION TELEFONICO AL 3219572003 PARA VALIDAR FALLA SIN RESPUESTA, SE ESCALA PARA VISITA FAVOR  LLAMAR ANTES DE INICIAR DESPLAZAMIENTO PARA VALIDAR DATOS Y FALLA | 10/12/2025 EN COMUNICACIÓN CON LA CLIENTE LA SEÑORA ÁNGELA QUIEN CONFIRMA ATENCIÓN DE VISITA DONDE SE CONFIRMA CON LA USUARIA QUE CUENTA SOLO CON LA RED REDBAN Y ES LA QUE PRESENTA LA FALLA A SOLUCIONAR . SE VISITARÁ EN HORAS PM. | 10/12/2025 SE REALIZA CAMBIO DE EQUIPO POR DAÑO IMPRESIÓN ,NO IMPRIME VARIOS CARACTERES ,  SE REALIZA CAMBIO DE MAGIG  BOX POR MANTENIMIENTO PREVENTIVO DEJANDO PRUEBAS OK SIN TELECARGA NO AUTORIZADA</t>
  </si>
  <si>
    <t>FAZZZ484</t>
  </si>
  <si>
    <t>3111405</t>
  </si>
  <si>
    <t>3007071089</t>
  </si>
  <si>
    <t>PTM BARRANQUILLA MULTISERVICIO</t>
  </si>
  <si>
    <t>FO-25-1940990</t>
  </si>
  <si>
    <t>06/12/2025 SE ESCALA PARA VISITA. LLAMAR ANTES DE VISITAR, CONFIRMAR FALLA Y DATOS | 06/12/2025 SE REMPLAZA FUENTE DE PODER, SE QUEMO 
NO SE ANEXAN PRUEBAS DE ADQUIRENCIA, NO SE CONTABAN CON LOS MEDIOS</t>
  </si>
  <si>
    <t>MN00B511 AAKZZ021</t>
  </si>
  <si>
    <t>3111406</t>
  </si>
  <si>
    <t>3007061651</t>
  </si>
  <si>
    <t>PAGAFACIL  PLAZA DEL RIO</t>
  </si>
  <si>
    <t>FO-25-1941023</t>
  </si>
  <si>
    <t>06/12/2025 SE ESCALA PARA VISITA. LLAMAR ANTES DE VISITAR, CONFIRMAR FALLA Y DATOS | 07/12/2025 SE REALIZA LLAMADA TELEFÓNICA DEL CORRESPONSAL BANCOLOMBIA REPORTANDO FALLA EN EL DATÁFONO EL USUARIO INDICA QUE EL DISPOSITIVO NO IMPRIME CORRECTAMENTE ALGUNOS CARACTERES NO APARECEN Y EL BAUCHER SE GENERA INCOMPLETO SE EFECTUÓ LIMPIEZA DEL RODILLO DE IMPRESIÓN Y SE VERIFICÓ LA CORRECTA COLOCACIÓN DEL ROLLO DE PAPEL SIN EMBARGO LA NOVEDAD PERSISTE EL EQUIPO PRESENTA DAÑO EN EL RODILLO INTERNO DE IMPRESIÓN LO QUE IMPIDE EL FUNCIONAMIENTO ADECUADO POR LO CUAL SE REQUIERE REEMPLAZO DEL DATÁFONO YA QUE LA FALLA CORRESPONDE A UN DAÑO FÍSICO QUE NO PUEDE SER CORREGIDO MEDIANTE MANTENIMIENTO BÁSICO | 09/12/2025 DATÁFONO NO AVANZA PAPEL, TAPA DE IMPRESORA MALA, SE PROCEDE HACER CAMBIO DE UNA TAPA QUE SE TIENE EN BACKUP SOLUCIONANDO EL PROBLEMA. SE LE INDICA A LA USUARIA QUE SI LA FALLA VUELVE APARECER REPORTAR A LA LÍNEA NUEVAMENTE. SE HACEN PRUEBAS Y SE DEJA TODO OK</t>
  </si>
  <si>
    <t>FUA0K569</t>
  </si>
  <si>
    <t>3111407</t>
  </si>
  <si>
    <t>3007076569</t>
  </si>
  <si>
    <t>BARRIO SAN JOSE VILLA DE SAN DIEGO DE UBATE</t>
  </si>
  <si>
    <t>FO-25-1941054</t>
  </si>
  <si>
    <t>06/12/2025 SE ESCALA PARA VISITA. LLAMAR ANTES DE VISITAR, CONFIRMAR FALLA Y DATOS | 06/12/2025 SIN SOPORTE DE REDEBAN PARA REALIZAR CAMBIO DE EQUIPO YA QUE PRESENTA REINICIO | 09/12/2025 SI HICISTE COMERCIAL PARA REALIZAR INCIDENTES REPORTADO PERO AL LLEGAR AL PUNTO SE ENCUENTRA CERRADO SE INTENTÉ COMUNICARÍA TELEFÓNICA CON LA SEÑORA CAROLINA SIN RESPUESTA ALGUNA YA QUE ANTES DE DESPEDIRNOS DEL PUNTO YA HABÍA TENIDO CONTACTO TELEFÓNICO 3106790584</t>
  </si>
  <si>
    <t>3111408</t>
  </si>
  <si>
    <t>FO-25-1941053</t>
  </si>
  <si>
    <t>06/12/2025 SE ESCALA PARA VISITA. LLAMAR ANTES DE VISITAR, CONFIRMAR FALLA Y DATOS | 06/12/2025 NO HAY SOPORTE CON REDEBAN PARA ATENDER ACTIVIDAD Y REALIZAR CAMBIO DE EQUIPO | 09/12/2025 SE REALIZA CAMBIO DE EQUIPO PRESENTA BLOQUEO EN TODA TRANSACCIÓN REALIZADA EQUIPO QUE SE INSTALA 1188836</t>
  </si>
  <si>
    <t>AA6ZZ124</t>
  </si>
  <si>
    <t>68861</t>
  </si>
  <si>
    <t>3111423</t>
  </si>
  <si>
    <t>3007026930</t>
  </si>
  <si>
    <t>VELEZ</t>
  </si>
  <si>
    <t>COMCARD MELEK ACCESORIOS</t>
  </si>
  <si>
    <t>FO-25-1942136</t>
  </si>
  <si>
    <t>07/12/2025 SE ESCALA PARA VISITA. LLAMAR ANTES DE VISITAR, CONFIRMAR FALLA Y DATOS | 07/12/2025 SE INTENTA COMUNICACIÓN AL NÚMERO 3044380023 Y NO CONTESTA, VISITA SE REALIZARÁ EL DÍA MARTES 9 DE DICIEMBRE DEBIDO A Q LA FALLA ES DEL LECTOR DE TARJETAS Y SE DEBE REALIZAR CAMBIO DE EQUIPO, Y FIN DE SEMANA NO TENEMOS SOPORTE PARA REALIZAR CAMBIO | 09/12/2025 SE REALIZA CAMBIO DE PINPAD POR FALLA EN LECTOR DE TARJETAS RETIRE TARJETA PRUEBAS EXITOSAS CLIENTE CONFORME.</t>
  </si>
  <si>
    <t>9999Z380</t>
  </si>
  <si>
    <t>25214</t>
  </si>
  <si>
    <t>3111431</t>
  </si>
  <si>
    <t>3007081472</t>
  </si>
  <si>
    <t>COTA</t>
  </si>
  <si>
    <t>PTM COTA ROBERT YAN CASTIBLANC</t>
  </si>
  <si>
    <t>FO-25-1942134</t>
  </si>
  <si>
    <t>07/12/2025 SE ESCALA PARA VISITA. LLAMAR ANTES DE VISITAR, CONFIRMAR FALLA Y DATOS | 07/12/2025 SIN SOPRTE DE ACTIVOS REDEBAN PARA ATENDER  SOLICITUD. | 09/12/2025 SE CONFIGURA DATÁFONO Y SE INIZILAIZA PARA LA CONFIGURACIÓN PRUEBAS OK</t>
  </si>
  <si>
    <t>VJZZZ919</t>
  </si>
  <si>
    <t>27615</t>
  </si>
  <si>
    <t>3111447</t>
  </si>
  <si>
    <t>3007034023</t>
  </si>
  <si>
    <t>DISTRICOL TRILLADORA AGROCENTR</t>
  </si>
  <si>
    <t>FO-25-1942235</t>
  </si>
  <si>
    <t>07/12/2025 SE ESCALA PARA VISITA. LLAMAR ANTES DE VISITAR, CONFIRMAR FALLA Y DATOS | 09/12/2025 SE LLAMA AL USUARIO PARA HACER VALIDACIONES NOS INFORMA QUE EL DATÁFONO PRESENTA FALLA DE COMUNICACIÓN. SE VALIDA CON AJUSTES FÍSICOS Y SE HACEN DESCARTES CON LOS CABLES QUE SE TIENEN EN EL COMERCIO SE LOGRA RESTABLECER EL SERVICIO, USUARIO HACE PRUEBA DE CONSULTA DE SALDO Y CONFIRMA LA COMUNICACIÓN DEL DATÁFONO.
EL OTRO DATAFONO SE ENCUENTRA QUEMADO POR UNA INMUNDACION QUE HUBO EN EL MUNICIPIO, EÑSE LE INFORMA AL USUARIO QUE EN ESTE CASO SE DEBE HACE CAMBIO POR EQUIPO NUEVO.
 USUARIO NOS DA INFORMACIÓN DE ORDEN PÚBLICO YA QUE DÍAS ATRÁS HUBO UNA MUERTE DE UN HERMANO DE UN  MIEMBRO LÍDER DE GRUPOS ARMADOS Y ES MEJOR ESPERAR A QUE TODO SE CALME. 
SE LE COMUNICA AL USUARIO QUE UNA VEZ TENGA CONOCIMIENTO SI SE NORMALIZA TODO LLAMAR A LA LÍNEA REPORTANDO EL DATAFONO MALO.</t>
  </si>
  <si>
    <t>3111460</t>
  </si>
  <si>
    <t>3007069504</t>
  </si>
  <si>
    <t>DISTRICOL  DROGUERÍA DINAMICA</t>
  </si>
  <si>
    <t>FO-25-1942550</t>
  </si>
  <si>
    <t>07/12/2025 SE ESCALA PARA VISITA. LLAMAR ANTES DE VISITAR, CONFIRMAR FALLA Y DATOS | 07/12/2025 DURANTE LA LLAMADA TELEFÓNICA DE VERIFICACIÓN, EL CORRESPONSAL DE BANCOLOMBIA REPORTA QUE EL DATÁFONO PRESENTA FALLAS EN EL TECLADO. SE EVIDENCIAN TECLAS DAÑADAS Y CON CARACTERES BORROSOS, LO QUE DIFICULTA LA OPERACIÓN NORMAL DEL DISPOSITIVO.  
DE ACUERDO CON LA NOVEDAD INFORMADA, SE DETERMINA QUE EL EQUIPO REQUIERE REEMPLAZO PARA GARANTIZAR LA CONTINUIDAD DEL SERVICIO.  EL CAMBIO DE EQUIPO NO SE REALIZA EL DÍA DOMINGO; LA INTERVENCIÓN QUEDA REPROGRAMADA PARA EL DÍA MARTES. | 09/12/2025 SE REALIZA CAMBIO DE EQUIPO DEBIDO A TECLADO TRABADO Y BLOQUEADO, SE REALIZAN PRUEBAS OK</t>
  </si>
  <si>
    <t>EF003498</t>
  </si>
  <si>
    <t>63130</t>
  </si>
  <si>
    <t>3112326</t>
  </si>
  <si>
    <t>3007054575</t>
  </si>
  <si>
    <t>CALARCA</t>
  </si>
  <si>
    <t>O AV COLON CALARCA</t>
  </si>
  <si>
    <t>FO-25-1943687</t>
  </si>
  <si>
    <t>DAÑO HUB</t>
  </si>
  <si>
    <t>08/12/2025 SE ESCALA PARA VISITA. LLAMAR ANTES DE VISITAR, CONFIRMAR FALLA Y DATOS | 09/12/2025 SE VISITA COMERCIO SE REALIZÓ CAMBIO DE HUB POR DAÑO EN CABLE SE REALIZAN PRUEBAS OK.</t>
  </si>
  <si>
    <t>II5ZZ965</t>
  </si>
  <si>
    <t>SANCHEZ SOLORZANO JUAN SEBASTIAN</t>
  </si>
  <si>
    <t>3112377</t>
  </si>
  <si>
    <t>3007081467</t>
  </si>
  <si>
    <t>PTM BUENAVENTURA AUTOSERVICIO</t>
  </si>
  <si>
    <t>FO-25-1945926</t>
  </si>
  <si>
    <t>09/12/2025 SE ESCALA PARA VISITA. LLAMAR ANTES DE VISITAR, CONFIRMAR FALLA Y DATOS | 11/12/2025 SE LLAMA AL CLIENTE SE VALIDA INCIDENTE Y DIRECCIÓN, SE VISITA EL COMERCIO, SE REVISA LOS EQUIPOS ESTÁ FALLANDO EL DATAFONO NO IMPRIME UNO O VARIOS CARACTERES ESPECIALES, LOS DATOS DEL BOUCHER SALE BORROSOS POR LO QUE SE CAMBIA RESOLVIENDO EL DAÑO, PRUEBAS OK, TELECARGA TRNA</t>
  </si>
  <si>
    <t>VJZZZ931 VJZZZ685</t>
  </si>
  <si>
    <t>76400</t>
  </si>
  <si>
    <t>3112507</t>
  </si>
  <si>
    <t>3007058641</t>
  </si>
  <si>
    <t>LA UNION</t>
  </si>
  <si>
    <t>DISTRICOL LA GRAN AVENIDA</t>
  </si>
  <si>
    <t>FO-25-1943579</t>
  </si>
  <si>
    <t>08/12/2025 SE ESCALA PARA VISITA FAVOR LLAMAR ANTES DE DESPLAZARSE PARA VALIDAR FALLA Y DATOS | 09/12/2025 SE VISITA COMERCIO SE IDENTIFICA HUB NO CONECTA BIEN DISPOSITIVOS SE IDENTIFICA CABLE LECTORA AVERIADO SE REALIZA CAMBIO DE LECTORA Y HUB SE REALIZA PRUEBAS OK</t>
  </si>
  <si>
    <t>IVZZZ956</t>
  </si>
  <si>
    <t>3112646</t>
  </si>
  <si>
    <t>3007051496</t>
  </si>
  <si>
    <t>PTM BUCARAMANGA  PARQUEADERO F</t>
  </si>
  <si>
    <t>FO-25-1945931</t>
  </si>
  <si>
    <t>09/12/2025 SE ESCALA PARA VISITA. LLAMAR ANTES DE VISITAR, CONFIRMAR FALLA Y DATOS | 09/12/2025 SE REALIZA LLAMADA TELEFÓNICA AL NÚMERO 3162824817 SE HABLA  CON SEÑOR FABIÁN RAMIREZ PARA ATENDER INCIDENTE ,PERO NOS INDICA QUE CANCELA LA VISITA AL PARECER EL PAPEL ESTABA MAL PUESTO PARA YA ESTÁ OPERANDO EXITOSAMENTE</t>
  </si>
  <si>
    <t>47551</t>
  </si>
  <si>
    <t>3113122</t>
  </si>
  <si>
    <t>3007045851</t>
  </si>
  <si>
    <t>PIVIJAY</t>
  </si>
  <si>
    <t>DISTRICOL REDPAG PIVIJAY</t>
  </si>
  <si>
    <t>FO-25-1945914</t>
  </si>
  <si>
    <t>09/12/2025 SE ESCALA PARA VISITA. LLAMAR ANTES DE VISITAR, CONFIRMAR FALLA Y DATOS | 10/12/2025 SE REALIZA VISITA TÉCNICA, SE CAMBIA EL DATAFONO, SE REALIZAN PRUEBAS EXITOSAS, EQUIPO FUNCIONA CORRECTAMENTE, CB QUEDA OPERATIVO.</t>
  </si>
  <si>
    <t>XP000824</t>
  </si>
  <si>
    <t>3113173</t>
  </si>
  <si>
    <t>3007018905</t>
  </si>
  <si>
    <t>PAGAFACIL PASEO DEL COMERCIO</t>
  </si>
  <si>
    <t>FO-25-1946486</t>
  </si>
  <si>
    <t>09/12/2025 SE REALIZA CAMBIO DE PINPAD QUE SE ENCUENTRA ALERTADO, PRUEBAS EXITOSA</t>
  </si>
  <si>
    <t>TZZZZ170</t>
  </si>
  <si>
    <t>3113221</t>
  </si>
  <si>
    <t>3007015615</t>
  </si>
  <si>
    <t>PAGAFACIL PARQUE DE BELLO</t>
  </si>
  <si>
    <t>FO-25-1945917</t>
  </si>
  <si>
    <t>09/12/2025 SE ESCALA PARA VISITA. LLAMAR ANTES DE VISITAR, CONFIRMAR FALLA Y DATOS | 09/12/2025 SE REALIZA VISITA TÉCNICA AL CORRESPONSAL BANCOLOMBIA ROBUSTO POR INCIDENTE REPORTADO EN EL DATÁFONO EL USUARIO CONFIRMA SU IDENTIFICACIÓN E INFORMA QUE EL PINPAD NO LEE TARJETAS EL DATÁFONO SE REINICIA Y EL TECLADO ESTÁ BORROSO DIFICULTANDO LA OPERACIÓN SE VALIDA Y SE REALIZA MANTENIMIENTO AL PINPAD PERO LA NOVEDAD PERSISTE POR LO QUE SE PROCEDE AL CAMBIO DEL PINPAD DEBIDO A DAÑO EN EL LECTOR DE CHIP DE TARJETAS ADICIONALMENTE SE VERIFICA QUE EL TECLADO DEL DATÁFONO ESTÁ EFECTIVAMENTE BORROSO Y SE REALIZA EL CAMBIO COMPLETO DEL DATÁFONO FINALMENTE SE COMPRUEBA EL FUNCIONAMIENTO DEL NUEVO EQUIPO Y SE CONFIRMA QUE TODO QUEDA OPERATIVO Y EN CONDICIONES ADECUADAS PARA EL TRABAJO DEL USUARIO</t>
  </si>
  <si>
    <t>JAUZZ001</t>
  </si>
  <si>
    <t>3113262</t>
  </si>
  <si>
    <t>3007025841</t>
  </si>
  <si>
    <t>REDY SANTA HELENITA</t>
  </si>
  <si>
    <t>FO-25-1946492</t>
  </si>
  <si>
    <t>09/12/2025 SE ESCALA PARA VISITA. LLAMAR ANTES DE VISITAR, CONFIRMAR FALLA Y DATOS | 09/12/2025 SE REALIZA VISITA A CB PARA ATENDER INCIDENTE SE REALIZA CAMBIO DE VERSIÓN A LA 9.90 POR AUTORIZACIÓN DE RELEVANCIA CON ALEJANDRA ,SE REALIZAN PRUEBAS OK</t>
  </si>
  <si>
    <t>9C0FZ086</t>
  </si>
  <si>
    <t>3113448</t>
  </si>
  <si>
    <t>3007021410</t>
  </si>
  <si>
    <t>PAGAFACIL PASEO BOLIVAR</t>
  </si>
  <si>
    <t>FO-25-1946488</t>
  </si>
  <si>
    <t>09/12/2025 SE ESCALA PARA VISITA. LLAMAR ANTES DE VISITAR, CONFIRMAR FALLA Y DATOS | 09/12/2025 SE REALIZA VISITA TÉCNICA, SE CAMBIA EL DATAFONO, SE REALIZAN PRUEBAS EXITOSAS, EQUIPO FUNCIONA CORRECTAMENTE, CB QUEDA OPERATIVO.</t>
  </si>
  <si>
    <t>ALLZZ254</t>
  </si>
  <si>
    <t>8638</t>
  </si>
  <si>
    <t>3113714</t>
  </si>
  <si>
    <t>3007048428</t>
  </si>
  <si>
    <t>PTM  SABANALARGA  MULTISERVICI</t>
  </si>
  <si>
    <t>FO-25-1951552</t>
  </si>
  <si>
    <t>10/12/2025 SE LLAMA AL CLIENTE Y COMUNICA QUE ESTA OK EL EQUIPO DESDE EL 9/12/2025 YA SE LE HABIA DADO SOLUCION AL PROBLEMA EN LLAMADA CON EDISON SAMBONY</t>
  </si>
  <si>
    <t>ORTEGA TORRES JUAN SEBASTIAN</t>
  </si>
  <si>
    <t>3113835</t>
  </si>
  <si>
    <t>3007027905</t>
  </si>
  <si>
    <t>ARRIO EL PRADO 2 PALMIRA</t>
  </si>
  <si>
    <t>FO-25-1946664</t>
  </si>
  <si>
    <t>09/12/2025 SE ESCALA PARA VISITA. LLAMAR ANTES DE VISITAR, CONFIRMAR FALLA Y DATOS | 09/12/2025 SE REALIZA VISITA TÉCNICO TÉCNICO DEL COMERCIO, EN DONDE EL COMERCIO SE ENCUENTRA CERRADO, SE PROCEDE A REALIZAR LLAMADAS TELEFÓNICA, PERO NO SE TIENE CONTACTO CON EL CLIENTE Y DUEÑO DEL CORRESPONSAL SE PROCEDE A CERRAR EL FO</t>
  </si>
  <si>
    <t>0000</t>
  </si>
  <si>
    <t>ESCOBAR LENIS JUAN SEBASTIAN</t>
  </si>
  <si>
    <t>5266</t>
  </si>
  <si>
    <t>3113844</t>
  </si>
  <si>
    <t>3007039559</t>
  </si>
  <si>
    <t>ENVIGADO</t>
  </si>
  <si>
    <t>DISTRICOL SKETH</t>
  </si>
  <si>
    <t>FO-25-1946738</t>
  </si>
  <si>
    <t>09/12/2025 SE ESCALA PARA VISITA. LLAMAR ANTES DE VISITAR, CONFIRMAR FALLA Y DATOS | 09/12/2025 SE REALIZA MANTENIMIENTO A LA IMPRESORA SE HACEN PRUEBAS Y QUEDA OK</t>
  </si>
  <si>
    <t>9A0CZ010</t>
  </si>
  <si>
    <t>19455</t>
  </si>
  <si>
    <t>3113857</t>
  </si>
  <si>
    <t>3007066795</t>
  </si>
  <si>
    <t>MIRANDA</t>
  </si>
  <si>
    <t>BARRIO ORTIGAL MIRANDA</t>
  </si>
  <si>
    <t>FO-25-1946735</t>
  </si>
  <si>
    <t>09/12/2025 SE ESCALA PARA VISITA. LLAMAR ANTES DE VISITAR, CONFIRMAR FALLA Y DATOS | 10/12/2025 SE REALIZA CAMBIO DE HUB, CABLE DE PIN PAD Y FUENTE DE PODER DEBIDO A CONSTANTES REINICIOS DE LOS EQUIPOS, SE REALIZAN PRUEBAS OK.</t>
  </si>
  <si>
    <t>3A0CZ755</t>
  </si>
  <si>
    <t>3113870</t>
  </si>
  <si>
    <t>3007029113</t>
  </si>
  <si>
    <t>PAGAFACIL LA AMERICA II</t>
  </si>
  <si>
    <t>FO-25-1946732</t>
  </si>
  <si>
    <t>09/12/2025 SE ESCALA PARA VISITA. LLAMAR ANTES DE VISITAR, CONFIRMAR FALLA Y DATOS | 09/12/2025 SE REALIZA CAMBIO DE CABLE MÁGIC BOX DEBIDO A REINICIOS, PRUEBAS OK</t>
  </si>
  <si>
    <t>BBBBE641</t>
  </si>
  <si>
    <t>3114007</t>
  </si>
  <si>
    <t>3007052520</t>
  </si>
  <si>
    <t>BARRIO EL SOCORRO MEDELLIN 1</t>
  </si>
  <si>
    <t>FO-25-1946660</t>
  </si>
  <si>
    <t>09/12/2025 SE ESCALA PARA VISITA. LLAMAR ANTES DE VISITAR, CONFIRMAR FALLA Y DATOS | 09/12/2025 SE REALIZA REVISIÓN A CABLE Y BATERÍA MAL CONECTADOS PROVOCANDO LA MALA IMPRESIÓN, PRUEBAS OK</t>
  </si>
  <si>
    <t>9B0GZ977</t>
  </si>
  <si>
    <t>3114028</t>
  </si>
  <si>
    <t>3007044186</t>
  </si>
  <si>
    <t>DISTRICOL SALUD Y VIDA DROGUER</t>
  </si>
  <si>
    <t>FO-25-1946745</t>
  </si>
  <si>
    <t>09/12/2025 SE ESCALA PARA VISITA. LLAMAR ANTES DE VISITAR, CONFIRMAR FALLA Y DATOS | 10/12/2025 SE REALIZA COMUNICACIÓN CON CLIENTE, QUIEN INDICA PUEDE RECIBIR VISITA DESPUÉS DE 09: 50 AM | 10/12/2025 SE VÁLIDA ESTADO DE DATÁFONO RESPIRANDO CON FALLA DE IMPRESORAS, NO SE DETECTA FALLA EN EL EQUIPO, SE REALIZA VALIDACIÓN VISUAL DE COMPONENTES SIN NOVEDAD, SE REALIZAN MÚLTIPLES PRUEBAS DE IMPRESIÓN SIENDO TODAS EXITOSAS, SE REALIZA LIMPIEZA PREVENTIVA DE RODILLOS Y ENGRANAJES, SE DA CIERRE A INCIDENTE YA QUE NO SE DETECTAN FALLAS EN EL EQUIPO.</t>
  </si>
  <si>
    <t>AC04Z539</t>
  </si>
  <si>
    <t>3114056</t>
  </si>
  <si>
    <t>3007051390</t>
  </si>
  <si>
    <t>PTM SOACHA  TALLER CREATIVO LA</t>
  </si>
  <si>
    <t>FO-25-1946736</t>
  </si>
  <si>
    <t>09/12/2025 SE ESCALA PARA VISITA. LLAMAR ANTES DE VISITAR, CONFIRMAR FALLA Y DATOS | 09/12/2025 SE REALIZA CAMBIO DE EQUIPO POR DAÑO EN IMPRESORA NO AVANZA PAPEL, SERVICIO OPERATIVO PRUEBAS OK TRNA RBM SE REALIZA PRUEBA CON UNA CONSULTA DE SALDO</t>
  </si>
  <si>
    <t>II07Z169</t>
  </si>
  <si>
    <t>3114422</t>
  </si>
  <si>
    <t>3007058444</t>
  </si>
  <si>
    <t>PTM TUMACO TIENDA DON LUIS JC</t>
  </si>
  <si>
    <t>FO-25-1946836</t>
  </si>
  <si>
    <t>09/12/2025 SE ESCALA PARA VISITA. LLAMAR ANTES DE VISITAR, CONFIRMAR FALLA Y DATOS | 12/12/2025 POR MOTIVOS DE DERRUMBÓS EN LA VÍA NO SE PUEDE REALIZAR DESPLAZAMIENTO EL DÍA DE HOY SE ESPERA QUE PARA EL DÍA LUNES YA ESTÉ HABILITADA LA VÍA PARA VIAJAR | 16/12/2025 SE REALIZA CAMBIO DE DATÁFONO POR DAÑO EN TAPA DE IMPRESORA, SE RECONFIGURA OK PARÁMETROS OK Y SE REALIZAN PRUEBAS EXITOSAS DE TRANSACCIONES</t>
  </si>
  <si>
    <t>XYZZZ951</t>
  </si>
  <si>
    <t>3114586</t>
  </si>
  <si>
    <t>3007067469</t>
  </si>
  <si>
    <t>REDY PLAZA DE MERCADO_MONTERIA</t>
  </si>
  <si>
    <t>FO-25-1947296</t>
  </si>
  <si>
    <t>09/12/2025 SE ESCALA PARA VISITA. LLAMAR ANTES DE VISITAR, CONFIRMAR FALLA Y DATOS | 09/12/2025 SE REALIZA CAMBIO DE DATÁFONO DESK3500 POR DAÑO EN RODILLO</t>
  </si>
  <si>
    <t>6A4ZZ095</t>
  </si>
  <si>
    <t>3114593</t>
  </si>
  <si>
    <t>3007082168</t>
  </si>
  <si>
    <t>PTM CALI VARIEDADES BLU</t>
  </si>
  <si>
    <t>FO-25-1947294</t>
  </si>
  <si>
    <t>09/12/2025 SE ESCALA PARA VISITA. LLAMAR ANTES DE VISITAR, CONFIRMAR FALLA Y DATOS | 09/12/2025 SE VISITA CORRESPONSAL Y SE REPARA CABLE DE RED DE ACOMETIDA DAÑADO.( PONCHADO) TRANSACCIÓNES DE PRUEBA  EXITOSAS.</t>
  </si>
  <si>
    <t>FB001822 FB001570</t>
  </si>
  <si>
    <t>3114639</t>
  </si>
  <si>
    <t>3007060894</t>
  </si>
  <si>
    <t>PTM OCANA GILU</t>
  </si>
  <si>
    <t>FO-25-1947247</t>
  </si>
  <si>
    <t>09/12/2025 SE ESCALA PARA VISITA. LLAMAR ANTES DE VISITAR, CONFIRMAR FALLA Y DATOS | 10/12/2025 SE REALIZA VISITA AL COMERCIO Y SE ENCUENTRA EQUIPO MODO ALERTADO SE PROCEDE A REALIZAR CAMBIO DE EQUIPO | 10/12/2025 SE ENVIÓ SOLICITUD CAMBIO DE EQUIPO Y SE CONFIGURAN NUEVAMENTE COMERCIO Y CORRESPONSAL, DÓNDE AL REALIZAR PRUEBAS SE EVIDENCIA QUE NO CONCUERDA LA DIRECCIÓN CON LA DEL COMERCIO, SE PROCEDE A REALIZAR ESCALAMIENTO CON EL COORDINADOR DE LA ZONA | 10/12/2025 SE HABLA CON EL COORDINADOR DE LA ZONA QUIEN ENVÍA DICHA SOLICITUD A LOS ENCARGADOS DE REDEBAN A LA ESPERA DE VALIDACIÓN | 10/12/2025 SE REALIZA VISITA AL COMERCIO Y SE ENCUENTRA DATAFONO MODO ALERTADO, SE REALIZA CAMBIO EQUIPO, SE EVIDENCIA QUE AL INCIALIZAR, SALE DIRECCION ANTIGUA, SE ESCALA CON EL COORDINADOR DE LA ZONA Y LA ENTIDAD, BAJO LA  AUTORIZACIÓN DE MAIRA SILVA  DE REDEBAN, NOS AUTORIZA DEJAR EL CORRESPONSAL CON LA DIRECCIÓN ANTIGUA, SE ESCALA ESA SITUACIÓN DIRECTAMENTE DESDE REDEBAN A LA ENTIDAD PARA QUE HAGAN EL RESPECTIVO AJUSTE DE LA DIRECCIÓN.</t>
  </si>
  <si>
    <t>KA00F795 KA00F947</t>
  </si>
  <si>
    <t>3114640</t>
  </si>
  <si>
    <t>3007069364</t>
  </si>
  <si>
    <t>DISTRICOL MISCELANEA LA 21</t>
  </si>
  <si>
    <t>FO-25-1947246</t>
  </si>
  <si>
    <t>09/12/2025 SE ESCALA PARA VISITA. LLAMAR ANTES DE VISITAR, CONFIRMAR FALLA Y DATOS | 11/12/2025 SE VISITA COMERCIO POR FALLA, PUESTO QUE LAS TECLAS ESTAN DURAS, SE HACE CAMBIO DE EQUIPO, CAUSAL F3 TECLADO MALO, SE INSTALA MAGIC BOX DESK/2600, SE DEJA CON LA VERSIÓN 10.3, SE REALIZAN PRUEBAS OK, SE CREA USUARIO Y CONTRASEÑA.</t>
  </si>
  <si>
    <t>9T5ZZ300</t>
  </si>
  <si>
    <t>3114651</t>
  </si>
  <si>
    <t>3007014643</t>
  </si>
  <si>
    <t>BARRIO LA PLAYA SAN ROQUE</t>
  </si>
  <si>
    <t>FO-25-1947291</t>
  </si>
  <si>
    <t>09/12/2025 SE ESCALA PARA VISITA. LLAMAR ANTES DE VISITAR, CONFIRMAR FALLA Y DATOS | 10/12/2025 SE ORGANIZA TAPA MAL AJUSTADA TODO QUEDA OPERATIVO Y FUNCIONANDO</t>
  </si>
  <si>
    <t>JAHZZ543</t>
  </si>
  <si>
    <t>3114653</t>
  </si>
  <si>
    <t>FO-25-1947290</t>
  </si>
  <si>
    <t>09/12/2025 SE ESCALA PARA VISITA. LLAMAR ANTES DE VISITAR, CONFIRMAR FALLA Y DATOS | 10/12/2025 SE REALIZA CAMBIO DE TAPA DE IMPRESORA PORA ESTABA ROTA</t>
  </si>
  <si>
    <t>GZ0OZ427</t>
  </si>
  <si>
    <t>3115182</t>
  </si>
  <si>
    <t>3007024796</t>
  </si>
  <si>
    <t>MULTIPAGAS JUMBO LA 65</t>
  </si>
  <si>
    <t>FO-25-1947725</t>
  </si>
  <si>
    <t>09/12/2025 SE ESCALA PARA VISITA. LLAMAR ANTES DE VISITAR, CONFIRMAR FALLA Y DATOS | 10/12/2025 SE REALIZA COMUNICACIÓN CON CB Y SE LE INDICA COMO SOLUCIONAR LA FALLA DEL TONO, REPORTA QUE YA TIENE CONEXIÓN, SE CIERRA</t>
  </si>
  <si>
    <t>68167</t>
  </si>
  <si>
    <t>3115197</t>
  </si>
  <si>
    <t>3007062866</t>
  </si>
  <si>
    <t>CHARALA</t>
  </si>
  <si>
    <t>DISTRICOL MOLIMESA</t>
  </si>
  <si>
    <t>FO-25-1947721</t>
  </si>
  <si>
    <t>09/12/2025 SE ESCALA PARA VISITA. LLAMAR ANTES DE VISITAR, CONFIRMAR FALLA Y DATOS | 10/12/2025 SE REALIZA CAMBIÓ DE DATÁFONO POR DAÑO DEL TECLADO Y BORROSO, SE CAMBIA LECTOR DE BARRAS PIERDE LA CONFIGURACIÓN, PRUEBAS Y LIMPIEZA DE EQUIPOS OK.</t>
  </si>
  <si>
    <t>MA00Q836</t>
  </si>
  <si>
    <t>8573</t>
  </si>
  <si>
    <t>3115231</t>
  </si>
  <si>
    <t>3007011009</t>
  </si>
  <si>
    <t>PUERTO COLOMBIA</t>
  </si>
  <si>
    <t>UERTO COLOMBIA II - ATLANTICO</t>
  </si>
  <si>
    <t>FO-25-1947735</t>
  </si>
  <si>
    <t>09/12/2025 SE ESCALA PARA VISITA. LLAMAR ANTES DE VISITAR, CONFIRMAR FALLA Y DATOS | 11/12/2025 SE HACE EL CAMBIO DE DATAFONO POR DAÑO EN EL RODILLO DE LA IMPRESIÓN</t>
  </si>
  <si>
    <t>JALZZ743</t>
  </si>
  <si>
    <t>3115337</t>
  </si>
  <si>
    <t>3007034518</t>
  </si>
  <si>
    <t>BARRIO PEDREGAL MEDELLIN 1</t>
  </si>
  <si>
    <t>FO-25-1950540 | FO-25-1947732</t>
  </si>
  <si>
    <t>[FO-25-1950540] 10/12/2025 SE REALIZA VISITA TÉCNICA PARA LOS CAMBIOS DE EQUIPO PENDIENTES YA QUE SE ENCUENTRAN QUEMADOS SIN EMBARGO NO SE LOGRA REALIZAR LOS CAMBIOS PORQUE EL LOCAL ESTÁ SIN CONEXIÓN EL CORTO CIRCUITO QUEMÓ TODOS LOS DISPOSITIVOS Y SE ESPERA A QUE EN UN MOMENTO HAYA INTERNET PARA CONTINUAR CON LA GESTIÓN | 15/12/2025 SE REALIZA VISITA TÉCNICA AL CORRESPONSAL BANCOLOMBIA POR INCIDENTE REPORTADO CON LOS DATÁFONOS EL USUARIO CONFIRMA SU IDENTIFICACIÓN E INFORMA QUE LOS EQUIPOS SE QUEMARON DEBIDO A UN CORTO CIRCUITO SE VALIDA LA SITUACIÓN Y SE OBSERVA QUE EFECTIVAMENTE LOS DATÁFONOS PRESENTAN DAÑOS POR QUEMADURA SE PROCEDE AL REEMPLAZO DE LOS DOS EQUIPOS AFECTADOS Y LOS NUEVOS DATÁFONOS QUEDAN INSTALADOS Y OPERATIVOS || [FO-25-1947732] 09/12/2025 SE ESCALA PARA VISITA. LLAMAR ANTES DE VISITAR, CONFIRMAR FALLA Y DATOS | 15/12/2025 DURANTE LA VISITA TÉCNICA AL CORRESPONSAL BANCOLOMBIA SE PROCEDE A LA VERIFICACIÓN DEL INCIDENTE REPORTADO CON LOS DATÁFONOS EL CORRESPONSAL CONFIRMA SU IDENTIDAD E INFORMA QUE LOS DISPOSITIVOS NO CUENTAN CON CONEXIÓN A INTERNET Y QUE PREVIAMENTE OCURRIÓ UN CORTOCIRCUITO QUE AFECTÓ OTROS EQUIPOS DEL PUNTO AL REVISAR SE CONFIRMA QUE LOS PUERTOS DE ENERGÍA DE LOS DATÁFONOS PRESENTAN DAÑOS POR QUEMADURA LO QUE IMPIDE SU FUNCIONAMIENTO SE DETERMINA LA NECESIDAD DE REEMPLAZAR LOS EQUIPOS AFECTADOS SIN EMBARGO NO SE REALIZA EL CAMBIO INMEDIATO DEBIDO A QUE EL PUNTO UTILIZA PINPAD Y LOS EQUIPOS DISPONIBLES EN BODEGA CORRESPONDEN A OTRA TECNOLOGÍA NO COMPATIBLE ADICIONALMENTE SE VALIDA QUE EN BODEGA NO SE CUENTA CON EQUIPOS DE LA TECNOLOGÍA DESK 3500 NECESARIOS PARA GARANTIZAR LA COMPATIBILIDAD CON EL PINPAD</t>
  </si>
  <si>
    <t>BL01B386- OA008230</t>
  </si>
  <si>
    <t>5353</t>
  </si>
  <si>
    <t>3115348</t>
  </si>
  <si>
    <t>3007064888</t>
  </si>
  <si>
    <t>HISPANIA</t>
  </si>
  <si>
    <t>BARRIO CENTRO HISPANIA</t>
  </si>
  <si>
    <t>FO-25-1947722</t>
  </si>
  <si>
    <t>09/12/2025 SE ESCALA PARA VISITA. LLAMAR ANTES DE VISITAR, CONFIRMAR FALLA Y DATOS | 11/12/2025 SE LIMPIA SENSOR LECTOR CHIP POR ERROR CON TARJETAS SE HACEN PRUEBAS Y QUEDA OPERATIVO</t>
  </si>
  <si>
    <t>5A002510</t>
  </si>
  <si>
    <t>3115495</t>
  </si>
  <si>
    <t>3007022222</t>
  </si>
  <si>
    <t>PRUEBAS REDEBAN</t>
  </si>
  <si>
    <t>FO-25-1952435</t>
  </si>
  <si>
    <t>10/12/2025 SOLICITUD SERA ATENTIDA POR PARTE DE LA RED: TU SOLICITUD REFERENTE A GENERACIÓN DE CASOS CB EXITO BANCOLOMBIA QUEDÓ RADICADA BAJO EL TICKET NÚMERO 5921243 AL ÁREA ENCARGADA</t>
  </si>
  <si>
    <t>BETANCURT HENAO MICHEL</t>
  </si>
  <si>
    <t>3115919</t>
  </si>
  <si>
    <t>3007081803</t>
  </si>
  <si>
    <t>PTM CALI TRANSPORTES E INVERSI</t>
  </si>
  <si>
    <t>FO-25-1948200</t>
  </si>
  <si>
    <t>09/12/2025 SE ESCALA PARA VISITA. LLAMAR ANTES DE VISITAR, CONFIRMAR FALLA Y DATOS | 09/12/2025 DATÁFONO NO ENTIENDO MAGIC BOX DESK 2600 MALO SE CAMBIA DATÁFONO POR TECNOLOGÍA PINPAD SE HACEN PRUEBAS Y QUEDA FUNCIONANDO CORRECTAMENTE</t>
  </si>
  <si>
    <t>VRZZZ498 1000Z593</t>
  </si>
  <si>
    <t>3116006</t>
  </si>
  <si>
    <t>3007034027</t>
  </si>
  <si>
    <t>DISTRICOL FERROAGRO EL 20</t>
  </si>
  <si>
    <t>FO-25-1948206</t>
  </si>
  <si>
    <t>09/12/2025 SE ESCALA PARA VISITA. LLAMAR ANTES DE VISITAR, CONFIRMAR FALLA Y DATOS | 11/12/2025 SE VERIFICA EL ESTADO DEL DATAFONO Y SE ENCUENTRA QUE LAS TARJETAS LAS RECHAZA CON MENSAJE RETIRE TARJETAS, SE PROCEDE A REALIZAR CAMBIO DE EQUIPO SE CREAN USUARIOS, PRUEBAS OK 
CB OPERANDO CON NORMALIDAD</t>
  </si>
  <si>
    <t>1PZZZ355</t>
  </si>
  <si>
    <t>73067</t>
  </si>
  <si>
    <t>3116069</t>
  </si>
  <si>
    <t>3007031918</t>
  </si>
  <si>
    <t>ATACO</t>
  </si>
  <si>
    <t>BARRIO CENTRO 4 ATACO</t>
  </si>
  <si>
    <t>FO-25-1955213</t>
  </si>
  <si>
    <t>10/12/2025 SE ESCALA PARA VISITA. LLAMAR ANTES DE VISITAR, CONFIRMAR FALLA Y DATOS | 11/12/2025 SE REALIZA VISITA AL PUNTO SE CAMBIA EQUIPO YA QUE ESTE PRESENTA DAÑO EN LOS RODILLOS INTERNOS DEL EQUIPO LO CUAL HACE QUE EL PAPEL NO AVANCE, SE DEJA EQUIPO INSTALADO CON VR 9.90 PRUEBA CB OK, CB OPERATIVO</t>
  </si>
  <si>
    <t>1111R497 BL0DZ540</t>
  </si>
  <si>
    <t>3116194</t>
  </si>
  <si>
    <t>FO-25-1949900</t>
  </si>
  <si>
    <t>CABLE MAGICBOX AVERIADO</t>
  </si>
  <si>
    <t>09/12/2025 SE ESCALA PARA VISITA. LLAMAR ANTES DE VISITAR, CONFIRMAR FALLA Y DATOS | 10/12/2025 SE CAMBIA CABLE DESK2600 EN MAL ESTADO CABLE PELADO POR ROCE CON LA BASE DEL DATÁFONO, SE DEJAN SERVICIOS FUNCIONANDO CORRECTAMENTE, SE LE SUGIERE AL USUARIO SOLICITAR BASE DE DATÁFONO YA QUE LA QUE TIENE ESTA EN MAL ESTADO Y ESTÁ DAÑANDO LOS CABLES</t>
  </si>
  <si>
    <t>41001</t>
  </si>
  <si>
    <t>3116339</t>
  </si>
  <si>
    <t>3007081807</t>
  </si>
  <si>
    <t>PTM NEIVA PAPELERIA FAMADA</t>
  </si>
  <si>
    <t>FO-25-1949898</t>
  </si>
  <si>
    <t>09/12/2025 SE ESCALA PARA VISITA. LLAMAR ANTES DE VISITAR, CONFIRMAR FALLA Y DATOS | 09/12/2025 SE REALIZA AJUSTE A TAPA DE IMPRESORA Y LIMPIEZA DE SENSOR DE IMPRESIÓN</t>
  </si>
  <si>
    <t>VRZZZ495 VRZZZ200</t>
  </si>
  <si>
    <t>DIAZ VARGAS JONATHAN MIGUEL</t>
  </si>
  <si>
    <t>3116966</t>
  </si>
  <si>
    <t>3007051118</t>
  </si>
  <si>
    <t>PTM MEDELLIN SUENOS E ILUSIONE</t>
  </si>
  <si>
    <t>FO-25-1949885</t>
  </si>
  <si>
    <t>09/12/2025 SE ESCALA PARA VISITA. LLAMAR ANTES DE VISITAR, CONFIRMAR FALLA Y DATOS | 10/12/2025 SE REALIZA CAMBIO DE LECTORA DEBIDO A QUE LA LECTORA NO ENCIENDE Y EL CABLE PRESENTA UN DAÑO, PRUEBAS OK</t>
  </si>
  <si>
    <t>XP04Z089</t>
  </si>
  <si>
    <t>3117321</t>
  </si>
  <si>
    <t>3007056995</t>
  </si>
  <si>
    <t>DISTRICOL TEXTURAS DE PAPEL</t>
  </si>
  <si>
    <t>FO-25-1950736</t>
  </si>
  <si>
    <t>09/12/2025 SE ESCALA PARA VISITA. LLAMAR ANTES DE VISITAR, CONFIRMAR FALLA Y DATOS | 10/12/2025 SE REALIZA MANTENIMIENTO A LA IMPRESORA SE HACEN PRUEBAS OK</t>
  </si>
  <si>
    <t>XPRZZ661</t>
  </si>
  <si>
    <t>13433</t>
  </si>
  <si>
    <t>3117371</t>
  </si>
  <si>
    <t>3007017042</t>
  </si>
  <si>
    <t>MAHATES</t>
  </si>
  <si>
    <t>BARRIO LA LOMA MAHATES</t>
  </si>
  <si>
    <t>FO-25-1950289</t>
  </si>
  <si>
    <t>09/12/2025 SE ESCALA PARA VISITA. LLAMAR ANTES DE VISITAR, CONFIRMAR FALLA Y DATOS | 10/12/2025 SE REALIZA CAMBIO DE EQUIPO POR DAÑO EN EL PUERTO DE RED SE ENCUENTRA ROTO NO HACE COMUNICACIÓN POR LO QUE SE INSTALA UNO NUEVO CON MAGIC BOX SE HACEN PRUEBAS Y TODO QUEDA OK</t>
  </si>
  <si>
    <t>9A003911</t>
  </si>
  <si>
    <t>3117419</t>
  </si>
  <si>
    <t>3007082275</t>
  </si>
  <si>
    <t>PTM ROBERTO DANIEL SAVIGNANO O</t>
  </si>
  <si>
    <t>FO-25-1949884</t>
  </si>
  <si>
    <t>09/12/2025 SE ESCALA PARA VISITA. LLAMAR ANTES DE VISITAR, CONFIRMAR FALLA Y DATOS | 10/12/2025 SE REALIZA VISITA AL COMERCIO SE ENCUENTRA DATÁFONO CON FUENTE DE PODER DAÑADA LO CUAL OCASIONABA QUE EL DATÁFONO SE REINICIARA CONSTANTEMENTE SE CAMBIA FUENTE DE PODER SE REALIZAN PRUEBAS EXITOSAS Y EL CB QUEDA OPERATIVO</t>
  </si>
  <si>
    <t>0B004844</t>
  </si>
  <si>
    <t>PEÑALOZA GUTIERREZ RAFAEL GUSTAVO</t>
  </si>
  <si>
    <t>3117514</t>
  </si>
  <si>
    <t>3007024981</t>
  </si>
  <si>
    <t>PAGAFACIL MOSQUERA</t>
  </si>
  <si>
    <t>FO-25-1950039</t>
  </si>
  <si>
    <t>09/12/2025 SE ESCALA PARA VISITA. LLAMAR ANTES DE VISITAR, CONFIRMAR FALLA Y DATOS | 10/12/2025 SE CAMBIA EL PIN PAD POR DAÑO SE CAMBIA Y SE DEJA EN FUNCIONAMIENTO CORRECTAMENTE OK</t>
  </si>
  <si>
    <t>A0000126</t>
  </si>
  <si>
    <t>3117526</t>
  </si>
  <si>
    <t>FO-25-1950036</t>
  </si>
  <si>
    <t>09/12/2025 SE ESCALA PARA VISITA. LLAMAR ANTES DE VISITAR, CONFIRMAR FALLA Y DATOS | 10/12/2025 SE CAMBIA EL HUB POR PROBLEMAS CON EL QUE ESTÁ SE HACE PRUEBAE OK</t>
  </si>
  <si>
    <t>7ZZZZ946</t>
  </si>
  <si>
    <t>3117570</t>
  </si>
  <si>
    <t>FO-25-1950055</t>
  </si>
  <si>
    <t>09/12/2025 SE ESCALA PARA VISITA. LLAMAR ANTES DE VISITAR, CONFIRMAR FALLA Y DATOS | 13/12/2025 DATÁFONO SE REINICIA AL MOMENTO DE HACER UNA TRANSFERENCIA, USUARIO MANIFIESTA QUE EL EQUIPO SE REINICIA MUY CONSTANTEMENTE, SE ATASCA MUCHO EL PAPEL YA SE LE HA CAMBIADO LA TAPA DE LA IMPRESORA Y PERSISTE LA FALLA. SE PROCEDE A CAMBIAR POR OTRO Y SE HACEN PRUEBAS DEJANDO TODO FUNCIONANDO CORRECTAMENTE</t>
  </si>
  <si>
    <t>6Z00P128</t>
  </si>
  <si>
    <t>70221</t>
  </si>
  <si>
    <t>3117604</t>
  </si>
  <si>
    <t>3007044215</t>
  </si>
  <si>
    <t>COVEÑAS</t>
  </si>
  <si>
    <t>DISTRICOL TIENDA 24 7</t>
  </si>
  <si>
    <t>FO-25-1950033</t>
  </si>
  <si>
    <t>09/12/2025 SE ESCALA PARA VISITA. LLAMAR ANTES DE VISITAR, CONFIRMAR FALLA Y DATOS | 10/12/2025 SE VISITA SITIO, SE VERIFICA INFORMACIÓN SE REALIZA PRIMEROS AUXILIOS, SE CAMBIA MAGIC BOX, NO SE EXPERIMENTA FALLAS EN EL INTERNET, IMPRESIÓN OK, TECLADO OK, PRUEBA TRX EXITOSA.</t>
  </si>
  <si>
    <t>AC04Z587</t>
  </si>
  <si>
    <t>3117616</t>
  </si>
  <si>
    <t>3007042098</t>
  </si>
  <si>
    <t>PAGAFACIL BUENAVISTA BARRANQU</t>
  </si>
  <si>
    <t>FO-25-1950037</t>
  </si>
  <si>
    <t>09/12/2025 SE ESCALA PARA VISITA. LLAMAR ANTES DE VISITAR, CONFIRMAR FALLA Y DATOS | 10/12/2025 SE REALIZA VISITA SE VALIDA LECTOR Y NO LEE CÓDIGOS DE BARRAS ,SE CONFIGURA LEE UNOS CÓDIGOS DE BARRAS Y NUEVAMENTE NO LEE SE PROCEDE A CAMBIAR LAS DOS LECTORAS CAJA TRES Y CAJA DOS ,SE HACEN PRUEBAS Y TODO OK</t>
  </si>
  <si>
    <t>GZ0WZ974-GZ0WZ972</t>
  </si>
  <si>
    <t>PORRAS CASTRO DARLON NASCK</t>
  </si>
  <si>
    <t>3117639</t>
  </si>
  <si>
    <t>3007081194</t>
  </si>
  <si>
    <t>BARRIO LA RIVERA CALI 6</t>
  </si>
  <si>
    <t>FO-25-1950043</t>
  </si>
  <si>
    <t>09/12/2025 SE ESCALA PARA VISITA. LLAMAR ANTES DE VISITAR, CONFIRMAR FALLA Y DATOS | 10/12/2025 SE REALIZA CAMBIO SE DATÁFONO, POR MOTIVO QUE LA IMPRESIONES LA HACEN FALTA ALGUNOS CARÁCTERES.
‎SE REALIZAN PRUEBAS OPERATIVAS SIN NOVEDAD.
‎CB QUEDA OKEY.</t>
  </si>
  <si>
    <t>FKZZZ666</t>
  </si>
  <si>
    <t>3118021</t>
  </si>
  <si>
    <t>3007024110</t>
  </si>
  <si>
    <t>MEGATIENDAS BOSTON</t>
  </si>
  <si>
    <t>FO-25-1950286</t>
  </si>
  <si>
    <t>09/12/2025 SE ESCALA PARA VISITA. LLAMAR ANTES DE VISITAR, CONFIRMAR FALLA Y DATOS | 10/12/2025 SE REALIZA VISITA SE PROCEDE A CAMBIAR DATAFONO ESTABA POR ALERTH INTERRUPTION SE HACEN PRUEBAS Y TODO OK,CB OPERATIVO</t>
  </si>
  <si>
    <t>ABC0W800</t>
  </si>
  <si>
    <t>25386</t>
  </si>
  <si>
    <t>3118130</t>
  </si>
  <si>
    <t>3007049511</t>
  </si>
  <si>
    <t>LA MESA</t>
  </si>
  <si>
    <t>DISTRICOL LOXIAN TECHNOLOGY</t>
  </si>
  <si>
    <t>FO-25-1950282</t>
  </si>
  <si>
    <t>09/12/2025 SE ESCALA PARA VISITA. LLAMAR ANTES DE VISITAR, CONFIRMAR FALLA Y DATOS | 10/12/2025 SE REALIZA VISITA DE CAMPO ENCONTRADO QUE EQUIPO NO PRENDE Y PINPAD ESTA EN PANTALLA NEGRA, POR LO CUAL SE CAMBIA MAGIC BOX Y PINPAD, PRUEBAS CUPO Y USUARIO OK.</t>
  </si>
  <si>
    <t>AD00Q089</t>
  </si>
  <si>
    <t>3118201</t>
  </si>
  <si>
    <t>3007077870</t>
  </si>
  <si>
    <t>DISTRICOL VAR LA SANTA CRUZ</t>
  </si>
  <si>
    <t>FO-25-1950283</t>
  </si>
  <si>
    <t>09/12/2025 SE ESCALA PARA VISITA. LLAMAR ANTES DE VISITAR, CONFIRMAR FALLA Y DATOS | 10/12/2025 SE CAMBIA LECTOR YA QUE NO LEE RECIBOS</t>
  </si>
  <si>
    <t>A1MZZ054</t>
  </si>
  <si>
    <t>5895</t>
  </si>
  <si>
    <t>3118215</t>
  </si>
  <si>
    <t>3007073930</t>
  </si>
  <si>
    <t>ZARAGOZA</t>
  </si>
  <si>
    <t>DISTRICOL LAS VIRTUOSAS</t>
  </si>
  <si>
    <t>FO-25-1950307</t>
  </si>
  <si>
    <t>09/12/2025 SE ESCALA PARA VISITA. LLAMAR ANTES DE VISITAR, CONFIRMAR FALLA Y DATOS | 11/12/2025 SE REALIZA INSPECCIÓN AL DATAFONO Y SI EVIDENCIA, QUE EL CABLE DE RED QUE SE ENCUENTRA  INSTALADO NO ES EL CERTIFICADO POR PARTE DE LA RED REDEBAN, SE PROCEDE A INSTALAR EL CABLE PATCH CORD CERTIFICADO SOLUCIONANDO EL ERROR DE CABLE DE RED DESCONECTADO
SE REALIZA PRUEBAS OK, SE CAPACITACIÓN AL CLIENTE EN EL CORRECTO MANEJO DE LOS EQUIPOS</t>
  </si>
  <si>
    <t>MN0SZ944</t>
  </si>
  <si>
    <t>3118352</t>
  </si>
  <si>
    <t>FO-25-1950477</t>
  </si>
  <si>
    <t>09/12/2025 SE ESCALA PARA VISITA. LLAMAR ANTES DE VISITAR, CONFIRMAR FALLA Y DATOS | 10/12/2025 SE REALIZA INICIALIZACION YA QUE PRESENTABA RECHAZO GENERAL, SE HACEN PRUEBAS Y TODO OK</t>
  </si>
  <si>
    <t>3118542</t>
  </si>
  <si>
    <t>FO-25-1950721</t>
  </si>
  <si>
    <t>[FO-25-1950721] 09/12/2025 SE ESCALA PARA VISITA. LLAMAR ANTES DE VISITAR, CONFIRMAR FALLA Y DATOS | 10/12/2025 DATÁFONO NO AVANZA PAPEL, EL PIÑON ESTÁ ATORADO Y ESTOY EVITA QUE GIRE EL RODILLO Y SALGA EL PAPEL. SE HACE CAMBIO DE EQUIPO Y SE HACEN PRUEBAS DEJANDO TODO FUNCIONANDO CORRECTAMENTE || [FO-25-1950721] 09/12/2025 SE ESCALA PARA VISITA. LLAMAR ANTES DE VISITAR, CONFIRMAR FALLA Y DATOS | 10/12/2025 DATÁFONO NO AVANZA PAPEL, EL PIÑON ESTÁ ATORADO Y ESTOY EVITA QUE GIRE EL RODILLO Y SALGA EL PAPEL. SE HACE CAMBIO DE EQUIPO Y SE HACEN PRUEBAS DEJANDO TODO FUNCIONANDO CORRECTAMENTE</t>
  </si>
  <si>
    <t>3118587</t>
  </si>
  <si>
    <t>3007031619</t>
  </si>
  <si>
    <t>COMCARD APARTADO ZAGUAN</t>
  </si>
  <si>
    <t>FO-25-1950789</t>
  </si>
  <si>
    <t>09/12/2025 SE ESCALA PARA VISITA. LLAMAR ANTES DE VISITAR, CONFIRMAR FALLA Y DATOS | 10/12/2025 DATÁFONO TIENE LA TAPA MALA Y ESTOY NO DEJA IMPRIMIR BIEN LOS RECIBOS SE PROCEDE A INSTALAR UNA TAPA NUEVA DE BACKUP DEJANDO EL EQUIPO FUNCIONANDO CORRECTAMENTE</t>
  </si>
  <si>
    <t>1111G363</t>
  </si>
  <si>
    <t>15572</t>
  </si>
  <si>
    <t>3118670</t>
  </si>
  <si>
    <t>3007069746</t>
  </si>
  <si>
    <t>PUERTO BOYACA</t>
  </si>
  <si>
    <t>BARRIO PUERTO BOYACA PUERTO BO</t>
  </si>
  <si>
    <t>FO-25-1950718</t>
  </si>
  <si>
    <t>09/12/2025 SE ESCALA PARA VISITA. LLAMAR ANTES DE VISITAR, CONFIRMAR FALLA Y DATOS | 11/12/2025 SE REALIZA CAMBIO DE DATAFONO PORQUE NO LEE TARJETAS SE HACEN PRUEBAS OK</t>
  </si>
  <si>
    <t>NN000772</t>
  </si>
  <si>
    <t>3118715</t>
  </si>
  <si>
    <t>3007038207</t>
  </si>
  <si>
    <t>DISTRICOL INGENIO DE ARTE</t>
  </si>
  <si>
    <t>FO-25-1950600</t>
  </si>
  <si>
    <t>09/12/2025 SE ESCALA PARA VISITA. LLAMAR ANTES DE VISITAR, CONFIRMAR FALLA Y DATOS | 10/12/2025 SE REALIZA CAMBIO DE LECTORA DEBIDO A REINICIOS CONSTANTES, PRUEBAS OK</t>
  </si>
  <si>
    <t>9A00W521</t>
  </si>
  <si>
    <t>3119057</t>
  </si>
  <si>
    <t>3007055650</t>
  </si>
  <si>
    <t>DISTRICOL MENSAJERIA HC</t>
  </si>
  <si>
    <t>FO-25-1951433</t>
  </si>
  <si>
    <t>10/12/2025 SE ESCALA ACTIVIDAD PARA GESTION WOMPI | 10/12/2025 CAMBIO DE EQUIPO POR DAÑO EN TECLADO YA SE ENCUENTRA DETERIORADO Y TECLAS PEGADAS PRUEBAS EXITOSAS</t>
  </si>
  <si>
    <t>XPHZZ320</t>
  </si>
  <si>
    <t>3119122</t>
  </si>
  <si>
    <t>3007052871</t>
  </si>
  <si>
    <t>BARRIO CARACOLI CAUCASIA</t>
  </si>
  <si>
    <t>FO-25-1951439</t>
  </si>
  <si>
    <t>10/12/2025 SE ESCALA PARA VISITA. LLAMAR ANTES DE VISITAR, CONFIRMAR FALLA Y DATOS | 11/12/2025 SE REALIZA CAMBIO DE EQUIPO POR DAÑO, NO COMUNICA CON EL MÓDEN, CONEXION INESTABLE, SE PRUEBA EN VARIOS PUERTOS DEL MODEN Y SIGUE CON LA FALLA, CONSTANTEMENTE SE LE DESCONECTA EL INTERNET, ADICIONAL PRESENTA FALLAS EN LA IMPRESORA SE ATASCA EL PAPEL Y EL RODILLO NO AJUSTA BIEN, SE PROCEDE A INSTALAR NUEVO EQUIPO OPERATIVO, CLIENTE VOLUNTARIAMENTE ENTREGA EL PINPAD, SE REALIZAN PRUEBAS EXITOSAS OK, CLIENTE CB VALIDA SALDO ANTES Y DESPUÉS DEL CAMBIO OK, CB OPERTIVO SIN NOVEDAD.</t>
  </si>
  <si>
    <t>LDZZZ372</t>
  </si>
  <si>
    <t>68079</t>
  </si>
  <si>
    <t>3119127</t>
  </si>
  <si>
    <t>3007056376</t>
  </si>
  <si>
    <t>BARICHARA</t>
  </si>
  <si>
    <t>DISTRICOL PAPELERIA LA MONA</t>
  </si>
  <si>
    <t>FO-25-1951438</t>
  </si>
  <si>
    <t>10/12/2025 SE ESCALA PARA VISITA. LLAMAR ANTES DE VISITAR, CONFIRMAR FALLA Y DATOS | 11/12/2025 SE REALIZA CAMBIÓ DE DATÁFONO NO ENCIENDE Y TECLADO BORROSO, PRUEBAS Y LIMPIEZA DE EQUIPOS OK.</t>
  </si>
  <si>
    <t>9BOZZ133</t>
  </si>
  <si>
    <t>3119632</t>
  </si>
  <si>
    <t>3007035661</t>
  </si>
  <si>
    <t>IA IA IACIL  VIP IA</t>
  </si>
  <si>
    <t>FO-25-1955441</t>
  </si>
  <si>
    <t>11/12/2025 SE CAMBIA PINPAD YA QUE NO LEE TARJETAS</t>
  </si>
  <si>
    <t>GZ004168</t>
  </si>
  <si>
    <t>3119741</t>
  </si>
  <si>
    <t>3007033690</t>
  </si>
  <si>
    <t>BARRIO BARRIO ALTO DE LA MOSCA</t>
  </si>
  <si>
    <t>FO-25-1952627</t>
  </si>
  <si>
    <t>10/12/2025 SE ESCALA PARA VISITA. LLAMAR ANTES DE VISITAR, CONFIRMAR FALLA Y DATOS | 11/12/2025 SE HACE VISITA TECNICA Y USUARIO MANIFISTA QUÉ YA EL DATAFONO ESTA FUNCIONANDO CORRECTAMENTE PERO QUE EL LECTOR LE ESTA SALIDO FOMARMANTO INVALIDO. SE CONFIGURA Y SALEN PRUEBAS EXITOSAS</t>
  </si>
  <si>
    <t>1FZZZ591</t>
  </si>
  <si>
    <t>3120162</t>
  </si>
  <si>
    <t>3007044522</t>
  </si>
  <si>
    <t>DISTRICOL RESPONSIBLE MARKET</t>
  </si>
  <si>
    <t>FO-25-1952611</t>
  </si>
  <si>
    <t>10/12/2025 SE ESCALA PARA VISITA. LLAMAR ANTES DE VISITAR, CONFIRMAR FALLA Y DATOS | 11/12/2025 SE HACE MANTENIMIENTO OK SE CAMBIA FUENTE DE PODER, SE LIMPIA LECTOR DE TARJETA TARJETAS PRUEBAS EXITOSAS.</t>
  </si>
  <si>
    <t>AC07Z844</t>
  </si>
  <si>
    <t>3120174</t>
  </si>
  <si>
    <t>3007063073</t>
  </si>
  <si>
    <t>BARRIO EL JARDIN TURBO</t>
  </si>
  <si>
    <t>FO-25-1952841</t>
  </si>
  <si>
    <t>10/12/2025 SE ESCALA PARA VISITA. LLAMAR ANTES DE VISITAR, CONFIRMAR FALLA Y DATOS | 11/12/2025 PIN PAD NO LEE TARJETAS QUEDAN FLOJAS Y ARROJAN RECHAZO GENERAL, SE INSTALA NUEVO PIN PAD CORRIGIENDO LA FALLA, SE HACEN PRUEBAS Y SE DEJA TODO FUNCIONANDO CORRECTAMENTE</t>
  </si>
  <si>
    <t>HA00R828</t>
  </si>
  <si>
    <t>3120317</t>
  </si>
  <si>
    <t>FO-25-1952616</t>
  </si>
  <si>
    <t>10/12/2025 SE ESCALA PARA VISITA. LLAMAR ANTES DE VISITAR, CONFIRMAR FALLA Y DATOS | 10/12/2025 SE VISITA COMERCIO PARA TENDER INCIDENTE REPORTADO PARA LLEGAR AL PUNTO SE ENCUENTRA CERRADO POR TANTO SE CIERRA LA ORDEN</t>
  </si>
  <si>
    <t>3120520</t>
  </si>
  <si>
    <t>3007064382</t>
  </si>
  <si>
    <t>DISTRICOL KMK</t>
  </si>
  <si>
    <t>FO-25-1952900</t>
  </si>
  <si>
    <t>10/12/2025 SE ESCALA PARA VISITA. LLAMAR ANTES DE VISITAR, CONFIRMAR FALLA Y DATOS | 10/12/2025 SE ENCONTRÓ TAPA DE LA IMPRESORA MAL UBICADA SE REALIZA MANTENIMIENTO CIERRES Y PRUEBAS OK</t>
  </si>
  <si>
    <t>7A002290</t>
  </si>
  <si>
    <t>3121126</t>
  </si>
  <si>
    <t>3007079259</t>
  </si>
  <si>
    <t>DISTRICOL DROGUERIA SILOE LA31</t>
  </si>
  <si>
    <t>FO-25-1953540</t>
  </si>
  <si>
    <t>10/12/2025 SE ESCALA PARA VISITA. LLAMAR ANTES DE VISITAR, CONFIRMAR FALLA Y DATOS | 11/12/2025 SE HACE MANTENIMIENTO OK SE CAMBIA LECTOR DE BARRAR POR FALLAS EN CABLEADO</t>
  </si>
  <si>
    <t>A4WZZ136</t>
  </si>
  <si>
    <t>18753</t>
  </si>
  <si>
    <t>3121128</t>
  </si>
  <si>
    <t>3007065584</t>
  </si>
  <si>
    <t>CAQUETA</t>
  </si>
  <si>
    <t>SAN VICENTE DEL CAGUAN</t>
  </si>
  <si>
    <t>DISTRICOL TECNOMAX VARIEDADES</t>
  </si>
  <si>
    <t>FO-25-1953534</t>
  </si>
  <si>
    <t>10/12/2025 SE ESCALA PARA VISITA. LLAMAR ANTES DE VISITAR, CONFIRMAR FALLA Y DATOS | 14/12/2025 SIN SOPORTE DE ACTIVOS REDEBAN PARA CAMBIO DE EQUIPOS POR DAÑO EN TECLADO Y LECTOR DE CHIP | 17/12/2025 SE REALIZA CAMBIO DATAFONO POR TECLADO BORROSO, SE CONFIGURA E INICIALIZA, SE CREA USUARIO Y CLAVE CON EL CLIENTE, SE REALIZA PRUEBAS OK</t>
  </si>
  <si>
    <t>4A00B175</t>
  </si>
  <si>
    <t>TERRESTRE / AEREO</t>
  </si>
  <si>
    <t>8758</t>
  </si>
  <si>
    <t>3121146</t>
  </si>
  <si>
    <t>3007019799</t>
  </si>
  <si>
    <t>SOLEDAD</t>
  </si>
  <si>
    <t>BARRIO COSTA HERMOSA SOLEDAD</t>
  </si>
  <si>
    <t>FO-25-1953522</t>
  </si>
  <si>
    <t>10/12/2025 SE REALIZA VISITA SE PROCEDE A VALIDAR PINPAD Y TIENE TECLAS DURAS Y UN POCO BORROSA, SE CAMBIA SE HACEN PRUEBAS Y TODO OK ,CB OPERATIVO</t>
  </si>
  <si>
    <t>AAAAL105</t>
  </si>
  <si>
    <t>73349</t>
  </si>
  <si>
    <t>3121157</t>
  </si>
  <si>
    <t>3007077079</t>
  </si>
  <si>
    <t>HONDA</t>
  </si>
  <si>
    <t>BARRIO CENTENARIO HONDA  2</t>
  </si>
  <si>
    <t>FO-25-1953605</t>
  </si>
  <si>
    <t>10/12/2025 SE ESCALA PARA VISITA. LLAMAR ANTES DE VISITAR, CONFIRMAR FALLA Y DATOS | 10/12/2025 SE REPASAN PARÁMETROS DE COMUNICACION,CAMBIO DE IP TRANSACCIÓNES DE PRUEBA O.K</t>
  </si>
  <si>
    <t>LM7ZZ453</t>
  </si>
  <si>
    <t>3121214</t>
  </si>
  <si>
    <t>3007047508</t>
  </si>
  <si>
    <t>DISTRICOL PAPELERIA LA CAJA MA</t>
  </si>
  <si>
    <t>FO-25-1953526</t>
  </si>
  <si>
    <t>10/12/2025 SE ESCALA PARA VISITA. LLAMAR ANTES DE VISITAR, CONFIRMAR FALLA Y DATOS | 11/12/2025 SE REALIZA VISITA SE CAMBIA DATAFONO POR TECLADO BORROSO Y EN MAL ESTADO SE CREAN USUARIOS SE HACEN PRUEBAS SERVICIO OK</t>
  </si>
  <si>
    <t>GB00H037</t>
  </si>
  <si>
    <t>3121224</t>
  </si>
  <si>
    <t>3007042702</t>
  </si>
  <si>
    <t>MULTIPAGAS NUESTRO CARTAGO</t>
  </si>
  <si>
    <t>FO-25-1953523</t>
  </si>
  <si>
    <t>10/12/2025 SE ESCALA PARA VISITA. LLAMAR ANTES DE VISITAR, CONFIRMAR FALLA Y DATOS | 10/12/2025 VISITAMOS COMERCIO EL PIN PAD SE REINICIA CONSTANTEMENTE ENCONTRAMOS QUE EL DATAFONO TIENE EL SISTEMA OPERATIVO DESACTUALIZADO LO QUE GENERA QUE SE REINICIE EL DATÁFONO PIN PAD LO FORMATEAMOS Y CONFIGURAMOS NUEVAMENTE CON EL SISTEMA OPERATIVO NUEVO REALIZAMOS OK.</t>
  </si>
  <si>
    <t>GZ7ZZ165</t>
  </si>
  <si>
    <t>3121234</t>
  </si>
  <si>
    <t>3007069776</t>
  </si>
  <si>
    <t>PTM MEDELLIN  SALUD &amp; VIDA LOS</t>
  </si>
  <si>
    <t>FO-25-1953608</t>
  </si>
  <si>
    <t>10/12/2025 SE ESCALA PARA VISITA. LLAMAR ANTES DE VISITAR, CONFIRMAR FALLA Y DATOS | 10/12/2025 SE REVISA EQUIPO Y SE DENOTA IMPRESIÓN BORROSA, SE INTENTA LIMPIANDO Y CAMBIANDO RODILLO PERO FALLA PERSISTE, SE PROCEDE A REALIZAR CAMBIO, PRUEBAS OK</t>
  </si>
  <si>
    <t>NN000802</t>
  </si>
  <si>
    <t>3121437</t>
  </si>
  <si>
    <t>FO-25-1953806</t>
  </si>
  <si>
    <t>10/12/2025 SE ESCALA PARA VISITA. LLAMAR ANTES DE VISITAR, CONFIRMAR FALLA Y DATOS | 10/12/2025 EN LA VISITA TÉCNICA SE REALIZÓ EL CAMBIO DE DATÁFONO YA QUE SE ENCONTRÓ CON LA IMPRESORA AVERIADA,NO IMPRIMÍA LA INFORMACIÓN COMPLETA EN LA TIRILLA,SE CAMBIÓ CON EL MAGIC BOX 2600 ,EL CAMBIO SE APRUEBA,QUEDA OK,SE CREARON LOS USUARIOS Y SE REALIZARON LAS PRUEBAS DEJANDO EL SERVICIO OPERANDO SIN FALLAS Y SIN NOVEDAD.</t>
  </si>
  <si>
    <t>BL09Z932</t>
  </si>
  <si>
    <t>13688</t>
  </si>
  <si>
    <t>3121452</t>
  </si>
  <si>
    <t>3007050459</t>
  </si>
  <si>
    <t>SANTA ROSA DEL SUR</t>
  </si>
  <si>
    <t>BARRIO CENTRO SANTA ROSA DEL S</t>
  </si>
  <si>
    <t>FO-25-1953972</t>
  </si>
  <si>
    <t>10/12/2025 SE ESCALA PARA VISITA. LLAMAR ANTES DE VISITAR, CONFIRMAR FALLA Y DATOS | 11/12/2025 SE REALIZA CAMBIO DE DATAFONO Y LECTOR DE BARRAS CABLE DAÑADO, SE DEJAN NUEVO DATAFONO Y LECTOR , SE HACEN PRUEBAS OK VISITA EXITOSA</t>
  </si>
  <si>
    <t>TR00W424</t>
  </si>
  <si>
    <t>3121487</t>
  </si>
  <si>
    <t>3007056089</t>
  </si>
  <si>
    <t>BARRIO SANTA FE MEDELLIN 2</t>
  </si>
  <si>
    <t>FO-25-1953967</t>
  </si>
  <si>
    <t>10/12/2025 SE ESCALA PARA VISITA. LLAMAR ANTES DE VISITAR, CONFIRMAR FALLA Y DATOS | 11/12/2025 CAMBIO DE PIN PAD POR DAÑO ALERT IRRUPTION Y HUB MALO PRUEBAS OK</t>
  </si>
  <si>
    <t>9BMZZ450</t>
  </si>
  <si>
    <t>15051</t>
  </si>
  <si>
    <t>3121515</t>
  </si>
  <si>
    <t>3007078006</t>
  </si>
  <si>
    <t>ARCABUCO</t>
  </si>
  <si>
    <t>BARRIO VEREDA CENTRO ARCABUCO</t>
  </si>
  <si>
    <t>FO-25-1953780</t>
  </si>
  <si>
    <t>LECTOR DESCONFIGURADO</t>
  </si>
  <si>
    <t>10/12/2025 SE ESCALA PARA VISITA. LLAMAR ANTES DE VISITAR, CONFIRMAR FALLA Y DATOS | 11/12/2025 SE REALIZA VISITA , SE EVIDENCIA QUE EL LECTOR DE BARRAS ESTA ENCENDIENDO CORRECTAMENTE , PERO ESTA DESCONFIGURADO , SE REALIZA CONFIGURACIÓN Y CAMBIO DEL CABLE DEL LECTOR SYMBOM POR MAL ESTADOY MANTENIMIENTO  PREVENTIVO DEJANDO PRUEBAS OK SIN TELECARGA NO AUTORIZADA</t>
  </si>
  <si>
    <t>LMLZZ647</t>
  </si>
  <si>
    <t>3121522</t>
  </si>
  <si>
    <t>3007018318</t>
  </si>
  <si>
    <t>MULTIPAGAS UNICO PASTO</t>
  </si>
  <si>
    <t>FO-25-1953776</t>
  </si>
  <si>
    <t>10/12/2025 SE ESCALA PARA VISITA. LLAMAR ANTES DE VISITAR, CONFIRMAR FALLA Y DATOS | 10/12/2025 SE VISITA CB. SE ENCUENTRA DATAFONO CON LA IMPRESORA DAÑADA, HACE RUIDO EXTRAÑO, IMPRIME LENTO Y NO IMPRIME ALGUNOS CARACTERES. SE REALIZA CAMBIO DE EQUIPO. SE REALIZAN PRUEBAS TX EXITOSAS. QUEDA OPERATIVO</t>
  </si>
  <si>
    <t>JYZZZ472</t>
  </si>
  <si>
    <t>3121564</t>
  </si>
  <si>
    <t>3007024448</t>
  </si>
  <si>
    <t>PAGAFACIL VIVA BUENAVENTURA</t>
  </si>
  <si>
    <t>FO-25-1954238</t>
  </si>
  <si>
    <t>11/12/2025 SE REALIZA CAMBIO SE DATÁFONO, POR MOTIVO QUE LA IMPRESIONES LA HACEN FALTA ALGUNOS CARÁCTERES.
‎SE REALIZAN PRUEBAS OPERATIVAS SIN NOVEDAD.
‎CB QUEDA OKEY.</t>
  </si>
  <si>
    <t>ABCGZ829</t>
  </si>
  <si>
    <t>3121613</t>
  </si>
  <si>
    <t>3007078938</t>
  </si>
  <si>
    <t>DISTRICOL CARNICERIA J B</t>
  </si>
  <si>
    <t>FO-25-1953774</t>
  </si>
  <si>
    <t>10/12/2025 SE ESCALA PARA VISITA. LLAMAR ANTES DE VISITAR, CONFIRMAR FALLA Y DATOS | 11/12/2025 SE REALIZA CAMBIO DE DATÁFONO POR IRRUPTION - UNAUTHORIZED.</t>
  </si>
  <si>
    <t>F1SZZ811</t>
  </si>
  <si>
    <t>25572</t>
  </si>
  <si>
    <t>3122175</t>
  </si>
  <si>
    <t>3007032406</t>
  </si>
  <si>
    <t>PUERTO SALGAR</t>
  </si>
  <si>
    <t>BARRIO PUERTO LIBRE PUERTO SAL</t>
  </si>
  <si>
    <t>FO-25-1954885</t>
  </si>
  <si>
    <t>10/12/2025 SE ESCALA PARA VISITA. LLAMAR ANTES DE VISITAR, CONFIRMAR FALLA Y DATOS | 12/12/2025 SE LLEGA A LA DIRECCIÓN INDICADA Y SE CAMBIA DATAFONO POR DAÑO EN TAPA IMPRESORA NO CIERRA CORRECTAMENTE LO QUE OCASIONA QUE EL PAPEL SE ATASQUE. USUARIO OK, CUPO OK SE REALIZAN PRUEBAS EXITOSAS</t>
  </si>
  <si>
    <t>AA000284</t>
  </si>
  <si>
    <t>3122226</t>
  </si>
  <si>
    <t>3007077759</t>
  </si>
  <si>
    <t>BARRIO CENTRO MEDELLIN 105</t>
  </si>
  <si>
    <t>FO-25-1954697</t>
  </si>
  <si>
    <t>10/12/2025 SE ESCALA PARA VISITA. LLAMAR ANTES DE VISITAR, CONFIRMAR FALLA Y DATOS | 11/12/2025 SE VISITA CB Y SE ENCUENTRA OPERANDO SIN PROBLEMAS EL PIN PAD ESTA LEYENDO LAS TARJETAS NORMAL PRUEBAS OK</t>
  </si>
  <si>
    <t>10NZZ049</t>
  </si>
  <si>
    <t>3122265</t>
  </si>
  <si>
    <t>3007066925</t>
  </si>
  <si>
    <t>BARRIO ALFONSO LOPEZ CUCUTA 5</t>
  </si>
  <si>
    <t>FO-25-1955159</t>
  </si>
  <si>
    <t>10/12/2025 SE ESCALA PARA VISITA. LLAMAR ANTES DE VISITAR, CONFIRMAR FALLA Y DATOS | 11/12/2025 SE REALIZA VISITA, ME INFORMAN QUE LA PERSONA ENCARGADA DE ATENDER EL CB NO SE ENCUENTRA. SE LE INFORMA AL CB QUE POR TIEMPOS DE GESTIÓN, DEBE COMUNICARSE NUEVAMENTE A LA LÍNEA Y SOLICITAR EL SOPORTE.</t>
  </si>
  <si>
    <t>3122460</t>
  </si>
  <si>
    <t>FO-25-1955219</t>
  </si>
  <si>
    <t>10/12/2025 SE ESCALA PARA VISITA. LLAMAR ANTES DE VISITAR, CONFIRMAR FALLA Y DATOS | 11/12/2025 CAMBIÓ DE DATAFONO POR FALLA DISPLAY INTERMITENTE PRUEBA EXITOSA</t>
  </si>
  <si>
    <t>GZUZZ192</t>
  </si>
  <si>
    <t>3122840</t>
  </si>
  <si>
    <t>3007065935</t>
  </si>
  <si>
    <t>DISTRICOL CHARCUTERIA 3 MMM</t>
  </si>
  <si>
    <t>FO-25-1955957</t>
  </si>
  <si>
    <t>10/12/2025 SE ESCALA PARA VISITA. LLAMAR ANTES DE VISITAR, CONFIRMAR FALLA Y DATOS | 11/12/2025 SE REALIZA CAMBIO DE TAPA DE IMPRESORA  EN EL POS. Y CB DICE QUE IMPRIME MEJOR Y QUEDA FUNCIONANDO CORRECTAMENTE.</t>
  </si>
  <si>
    <t>5A00F707</t>
  </si>
  <si>
    <t>27810</t>
  </si>
  <si>
    <t>3123183</t>
  </si>
  <si>
    <t>3007077976</t>
  </si>
  <si>
    <t>UNION PANAMERICANA</t>
  </si>
  <si>
    <t>BARRIO CL DEL COMERCIO UNION P</t>
  </si>
  <si>
    <t>FO-25-1955951</t>
  </si>
  <si>
    <t>10/12/2025 SE ESCALA PARA VISITA. LLAMAR ANTES DE VISITAR, CONFIRMAR FALLA Y DATOS | 14/12/2025 SE LLEGA A SITO, SEÑORA QUE SE ENCUENTRA EN EL COMERCIO COMENTA QUE SU MARIDO QUIEN ES EL QUE ADMINISTRA EL CB NO SE ENCUENTRA Y NO PERMITE LA INTERVENSION, SE REPROGRAMA ACTIVIDAD</t>
  </si>
  <si>
    <t>A1PZZ085</t>
  </si>
  <si>
    <t>3123247</t>
  </si>
  <si>
    <t>3007013534</t>
  </si>
  <si>
    <t>ALKOMPRAR SAN NICOLAS</t>
  </si>
  <si>
    <t>FO-25-1955952</t>
  </si>
  <si>
    <t>10/12/2025 SE ESCALA PARA VISITA. LLAMAR ANTES DE VISITAR, CONFIRMAR FALLA Y DATOS | 11/12/2025 SE CAMBIA DATÁFONO POR DETERIORO EN TECLADO Y PANTALLA. SE HACEN PRUEBAS EXITOSAS EN EQUIPO NUEVO</t>
  </si>
  <si>
    <t>ABC03892</t>
  </si>
  <si>
    <t>73585</t>
  </si>
  <si>
    <t>3123591</t>
  </si>
  <si>
    <t>3007079783</t>
  </si>
  <si>
    <t>PURIFICACION</t>
  </si>
  <si>
    <t>BARRIO VILLA DE LAS PALMAS PURIFICACION</t>
  </si>
  <si>
    <t>FO-25-1956001</t>
  </si>
  <si>
    <t>10/12/2025 SE ESCALA PARA VISITA. LLAMAR ANTES DE VISITAR, CONFIRMAR FALLA Y DATOS | 16/12/2025 SE REALIZA VISITA AL PUNTO, SE CAMBIA DATÁFONO YA QUE ESTE PRESENTA CORTO Y SOLO ENCIENDE EL TECLADO CUANDO SE CONECTA , SE DEJA EQUIPO INSTALADO CON VR 9.90 PRUEBAS CB OK</t>
  </si>
  <si>
    <t>F1XZZ017</t>
  </si>
  <si>
    <t>70418</t>
  </si>
  <si>
    <t>3123595</t>
  </si>
  <si>
    <t>3007044496</t>
  </si>
  <si>
    <t>LOS PALMITOS</t>
  </si>
  <si>
    <t>DISTRICOL PUNTO DE RECAUDOS Y</t>
  </si>
  <si>
    <t>FO-25-1955998</t>
  </si>
  <si>
    <t>10/12/2025 SE ESCALA PARA VISITA. LLAMAR ANTES DE VISITAR, CONFIRMAR FALLA Y DATOS | 12/12/2025 VISITA SITIO, SE VERIFICA INFORMACIÓN, SE OBSERVA QUE EL DATÁFONO NO PRESENTA REINICIOS, SE REFRESCAN TERMINALES CB Y COMERCIO, SE INDICA REALIZAR LOS CIERRES. TECLADO OK, IMPRESIÓN OK, CHIP OK, PRUEBA TRX EXITOSAS.</t>
  </si>
  <si>
    <t>GA07Z856 LN00S220</t>
  </si>
  <si>
    <t>25123</t>
  </si>
  <si>
    <t>3123642</t>
  </si>
  <si>
    <t>3007010483</t>
  </si>
  <si>
    <t>CACHIPAY</t>
  </si>
  <si>
    <t>CACHIPAY - CUNDINAMARCA</t>
  </si>
  <si>
    <t>FO-25-1956169</t>
  </si>
  <si>
    <t>10/12/2025 SE ESCALA PARA VISITA. LLAMAR ANTES DE VISITAR, CONFIRMAR FALLA Y DATOS | 11/12/2025 SE REALIZA VISITA TÉCNICA, DONDE LA LECTORA NO LEE NINGÚN CÓDIGO DE BARRAS, SE REALIZA CAMBIO, CB REALIZA PRUEBAS DE FUNCIONAMIENTO OK</t>
  </si>
  <si>
    <t>11RZZ949</t>
  </si>
  <si>
    <t>MICHELI LOPEZ MIGUEL ANGEL</t>
  </si>
  <si>
    <t>3123788</t>
  </si>
  <si>
    <t>3007082139</t>
  </si>
  <si>
    <t>DISTRICOL CALZADO LA TRONCAL</t>
  </si>
  <si>
    <t>FO-25-1956242</t>
  </si>
  <si>
    <t>10/12/2025 SE ESCALA PARA VISITA. LLAMAR ANTES DE VISITAR, CONFIRMAR FALLA Y DATOS | 11/12/2025 SE ENCUENTRA LECTOR DE BARRAS DESCONFIGURADA, SE CONFIGURA LECTOR DE BARRAS PARA SOLUCIONAR FALLA, PRUEBAS OK</t>
  </si>
  <si>
    <t>DA000391</t>
  </si>
  <si>
    <t>3123876</t>
  </si>
  <si>
    <t>3007048174</t>
  </si>
  <si>
    <t>DISTRICOL RELOJERIA CRISTAL</t>
  </si>
  <si>
    <t>FO-25-1956179</t>
  </si>
  <si>
    <t>10/12/2025 SE ESCALA PARA VISITA. LLAMAR ANTES DE VISITAR, CONFIRMAR FALLA Y DATOS | 11/12/2025 DATÁFONO SE REINICIA AL MOMENTO DE HACER TRANSACCIONES, NO LEE ALGUNAS TARJETAS ARROJA RECHAZO GENERAL, SE CAMBIA EQUIPO Y SE HACEN PRUEBAS, DEJANDO TODO FUNCIONANDO CORRECTAMENTE</t>
  </si>
  <si>
    <t>AD00I711</t>
  </si>
  <si>
    <t>3123894</t>
  </si>
  <si>
    <t>3007080766</t>
  </si>
  <si>
    <t>BARRIO LA SABANITA AGUACHICA 1</t>
  </si>
  <si>
    <t>FO-25-1956312</t>
  </si>
  <si>
    <t>10/12/2025 SE ESCALA PARA VISITA. LLAMAR ANTES DE VISITAR, CONFIRMAR FALLA Y DATOS | 11/12/2025 SE REALIZA CAMBIO DE DATAFONO, YA QUE NO AVANZABA EL PAPEL, SE REALIZA PRUEBAS, DEJANDO EL SERVICIO FUNCIONAL AL 100 %</t>
  </si>
  <si>
    <t>F8ZZZ003</t>
  </si>
  <si>
    <t>3124067</t>
  </si>
  <si>
    <t>3007065819</t>
  </si>
  <si>
    <t>PTM BOGOTA VARIEDADES DANI P K</t>
  </si>
  <si>
    <t>FO-25-1961919 | FO-25-1956441</t>
  </si>
  <si>
    <t>[FO-25-1961919] 12/12/2025 SE REALIZA CAMBIO DE DATAFONO POR PROBLEMAS EN IMPRESORA, PRUEBA OK || [FO-25-1956441] 10/12/2025 SE ESCALA PARA VISITA. LLAMAR ANTES DE VISITAR, CONFIRMAR FALLA Y DATOS | 11/12/2025 SE VISITA COMERCIO, SE REPISAN PARÁMETROS, SE VALIDA TAPA-RODILLO , SE CAMBIA TAPA-RODILLO CONTINÚA FALLA DE IMPRESION (LÍNEAS BLANCAS), SE REPROGRA VISITA YA QUE NO HAY SOPORTE EL DÍA DE HOY (11 / 12) DESPUÉS DE LAS 4 PARA CAMBIO DE EQUIPO,
REPROGRAMAR PARA MAÑANA</t>
  </si>
  <si>
    <t>1Z00F306 6Z00J958</t>
  </si>
  <si>
    <t>3124105</t>
  </si>
  <si>
    <t>3007081234</t>
  </si>
  <si>
    <t>DISTRICOL SUPERMERCADO PORVENI</t>
  </si>
  <si>
    <t>FO-25-1956317</t>
  </si>
  <si>
    <t>10/12/2025 SE ESCALA PARA VISITA. LLAMAR ANTES DE VISITAR, CONFIRMAR FALLA Y DATOS | 11/12/2025 SE REALIZA VISITA TÉCNICA EN CORRESPONSAL BANCOLOMBIA USUARIO CONFIRMA IDENTIFICACIÓN SE DETECTA FALLA EN MÓDULO DE IMPRESIÓN DEL DATÁFONO SE EJECUTAN PRUEBAS DE VALIDACIÓN Y MANTENIMIENTO PREVENTIVO LA ANOMALÍA PERSISTE SE DETERMINA REEMPLAZO DEL TERMINAL SE INSTALA Y CONFIGURA NUEVO EQUIPO SE VERIFICA CONECTIVIDAD TRANSACCIONAL Y FUNCIONALIDAD DE IMPRESIÓN QUEDANDO OPERATIVO</t>
  </si>
  <si>
    <t>FKZZZ682</t>
  </si>
  <si>
    <t>3124126</t>
  </si>
  <si>
    <t>3007020868</t>
  </si>
  <si>
    <t>MULTIPAGAS VICTORIA PLAZA</t>
  </si>
  <si>
    <t>FO-25-1956354</t>
  </si>
  <si>
    <t>10/12/2025 SE ESCALA PARA VISITA. LLAMAR ANTES DE VISITAR, CONFIRMAR FALLA Y DATOS | 11/12/2025 SE VISITA COMERCIO SE IDENTIFICA CABLE LECTORA AVERIADO SE REALIZA CAMBIO DE LECTORA SE REALIZA PRUEBAS OK</t>
  </si>
  <si>
    <t>AAAGZ548</t>
  </si>
  <si>
    <t>3124146</t>
  </si>
  <si>
    <t>3007060919</t>
  </si>
  <si>
    <t>DISTRICOL MERCA TODO LAURELES</t>
  </si>
  <si>
    <t>FO-25-1956449</t>
  </si>
  <si>
    <t>10/12/2025 SE ESCALA PARA VISITA. LLAMAR ANTES DE VISITAR, CONFIRMAR FALLA Y DATOS | 11/12/2025 SE REALIZÓ EL CAMBIO DE DATÁFONO YA QUE SE ENCONTRÓ CON LA IMPRESORA AVERIADA,NO ESTABA IMPRIMIENDO LA INFORMACIÓN COMPLETA EN LA TIRILLA,EL CAMBIO SE APRUEBA Y QUEDA OK , CONFIGURACIÓN E INICIALIZACIÓN OK,SE CREARON LOS USUARIOS Y SE REALIZARON LAS PRUEBAS DEJANDO EL SERVICIO OPERANDO SIN FALLAS Y SIN NOVEDAD.</t>
  </si>
  <si>
    <t>EF00N599</t>
  </si>
  <si>
    <t>3124214</t>
  </si>
  <si>
    <t>3007044346</t>
  </si>
  <si>
    <t>DISTRICOL ACCESORIOS KEVINKAT</t>
  </si>
  <si>
    <t>FO-25-1956309</t>
  </si>
  <si>
    <t>10/12/2025 SE ESCALA PARA VISITA. LLAMAR ANTES DE VISITAR, CONFIRMAR FALLA Y DATOS | 11/12/2025 DATAFONO TIENE TAPA DE LA IMPRESORA MALA, NO AVANZA PAPEL. SE INSTALA TAPA NUEVA Y SE CORRIGE LA FALLA SE HACE PRUEBA Y SE DEJA TODO FUNCIONANDO CORRECTAMENTE</t>
  </si>
  <si>
    <t>AB19Z114</t>
  </si>
  <si>
    <t>3124221</t>
  </si>
  <si>
    <t>3007024201</t>
  </si>
  <si>
    <t>MULTIPAGAS PLAZA DE BOLIVAR AR</t>
  </si>
  <si>
    <t>FO-25-1956308</t>
  </si>
  <si>
    <t>10/12/2025 SE ESCALA PARA VISITA. LLAMAR ANTES DE VISITAR, CONFIRMAR FALLA Y DATOS | 11/12/2025 SE VISITA COMERCIO SE REALIZÓ CAMBIÓ DE LECTOR DE BARRAS Y DE HUB POR CABLES DAÑADOS. PRUEBAS OK</t>
  </si>
  <si>
    <t>AA6ZZ243</t>
  </si>
  <si>
    <t>3124420</t>
  </si>
  <si>
    <t>3007062052</t>
  </si>
  <si>
    <t>PAGAFACIL  AVENIDA QUINTA</t>
  </si>
  <si>
    <t>FO-25-1956582</t>
  </si>
  <si>
    <t>10/12/2025 SE ESCALA PARA VISITA. LLAMAR ANTES DE VISITAR, CONFIRMAR FALLA Y DATOS | 11/12/2025 SE VISITA COMERCIO Y SE REALIZA CAMBIO DE DATAFONO HUB Y PINPAD, SE INSTALA DESK 2600, DESK 1600, MAGICBOX 2600, SE REALIZAN CIERRES Y PRUEBAS OK.</t>
  </si>
  <si>
    <t>LA00K027</t>
  </si>
  <si>
    <t>TORRES MANTILLA JOSE DANIEL</t>
  </si>
  <si>
    <t>27150</t>
  </si>
  <si>
    <t>3124436</t>
  </si>
  <si>
    <t>3007055015</t>
  </si>
  <si>
    <t>CARMEN DEL DARIEN</t>
  </si>
  <si>
    <t>PTM CARMEN DEL DARIEN DISTRIBU</t>
  </si>
  <si>
    <t>FO-25-1957328</t>
  </si>
  <si>
    <t>11/12/2025 SE ESCALA PARA VISITA. LLAMAR ANTES DE VISITAR, CONFIRMAR FALLA Y DATOS | 13/12/2025 ESTA ES UNA ZONA DE DICIFIL ACCESO NO SE HA PODIDO CONSEGUIR TRANSPORTE YA QUE ES FLUVIAL, ADICIONAL A ESTO LA ZONA SE ENCUENTRA CON AMENAZA DE PARO ARMADO POR PARTE DEL ELN | 15/12/2025 SE LLAMA AL USUARIO PARA VALIDAR INFORMACIÓN Y CONFIRMAR DISPONIBILIDAD DE VISITA TÉCNICA EL USUARIO NOS MANIFIESTA QUE HAY UN PARO ARMADO POR EL ELN EN TODO EL DEPARTAMENTO DEL CHOCO, POR SEGURIDAD NO SE PUEDE DESPLAZAR. SE LE INFORMA AL USUARIO QUE UNA VEZ TODO SE NORMALICE VUELVA A LLAMAR A LA LÍNEA PARA PROGRAMAR VISITA</t>
  </si>
  <si>
    <t>3124515</t>
  </si>
  <si>
    <t>3007039605</t>
  </si>
  <si>
    <t>DISTRICOL ALO LLAMAME</t>
  </si>
  <si>
    <t>FO-25-1956595</t>
  </si>
  <si>
    <t>10/12/2025 SE ESCALA PARA VISITA. LLAMAR ANTES DE VISITAR, CONFIRMAR FALLA Y DATOS | 11/12/2025 SE VISITA CB. SE ENCUENTRA DATAFONO CON ALERT IRRUPTION. SE REALIZA CAMBIO DE DATAFONO. SE REALIZA. PRUEBAS TX EXITOSAS. QUEDA OPERATIVO</t>
  </si>
  <si>
    <t>9A0CZ409</t>
  </si>
  <si>
    <t>3124607</t>
  </si>
  <si>
    <t>3007067887</t>
  </si>
  <si>
    <t>BARRIO PARQUE PRINCIPAL HISPAN</t>
  </si>
  <si>
    <t>FO-25-1956594</t>
  </si>
  <si>
    <t>10/12/2025 SE ESCALA PARA VISITA. LLAMAR ANTES DE VISITAR, CONFIRMAR FALLA Y DATOS | 11/12/2025 SE LIMPIA SENSOR CHIP SE HACEN PRUEBAS Y QUEDA OPERATIVO</t>
  </si>
  <si>
    <t>9T00P703</t>
  </si>
  <si>
    <t>3124611</t>
  </si>
  <si>
    <t>3007071679</t>
  </si>
  <si>
    <t>PTM BUCARAMANGA  PAPELERIA ABA</t>
  </si>
  <si>
    <t>FO-25-1957334</t>
  </si>
  <si>
    <t>11/12/2025 SE ESCALA PARA VISITA. LLAMAR ANTES DE VISITAR, CONFIRMAR FALLA Y DATOS | 11/12/2025 SE REALIZA LLAMADA TELEFÓNICA AL NÚMERO 3007000142 PARA ATENDER INCIDENTE, RESPONDE LA SEÑORA MILENA QUIEN INDICA QUE HOY LE CAMBIO EL ROLLO Y ESTÁ IMPRIMIENDO BIEN NUEVAMENTE NO AH TENIDO INCONVENIENTE POR LO TANTO CANCELA VISITA TÉCNICA</t>
  </si>
  <si>
    <t>3124613</t>
  </si>
  <si>
    <t>FO-25-1957326</t>
  </si>
  <si>
    <t>11/12/2025 SE ESCALA PARA VISITA. LLAMAR ANTES DE VISITAR, CONFIRMAR FALLA Y DATOS | 12/12/2025 SE LLEGA AL SITIO HORA 11:50 AM , LA CLIENTA INDICA QUE SOLO PUEDE ATENDER A PARTIR DE LAS 2 P.M PORQUE YA VA A CERRAR. | 12/12/2025 EN LA VISITA TÉCNICA SE REALIZÓ LA CONFIGURACIÓN E INICIALIZACIÓN DEL DATÁFONO YA QUE ESTABA PRESENTANDO RECHAZO EN LAS TRANSACCIÓNES DE RETIRO NEQUI Y BANCOLOMBIA CON TARJETA, ADICIONAL TENÍA LA HORA ADELANTADA,LA OPERACIÓN SE REALIZÓ SIN NOVEDAD, LUEGO SE REALIZARON LAS PRUEBAS DEJANDO EL SERVICIO OPERANDO SIN FALLAS Y SIN NOVEDAD.</t>
  </si>
  <si>
    <t>AA0VZ368</t>
  </si>
  <si>
    <t>3124653</t>
  </si>
  <si>
    <t>3007036299</t>
  </si>
  <si>
    <t>DISTRICOL RECAUDOS KENEDY</t>
  </si>
  <si>
    <t>FO-25-1957424</t>
  </si>
  <si>
    <t>11/12/2025 SE ESCALA PARA VISITA. LLAMAR ANTES DE VISITAR, CONFIRMAR FALLA Y DATOS | 11/12/2025 SE CAMBIA PINPAD PORQUE NO SE CONECTABA CORRECTAMENTE CON EL DATAFONO</t>
  </si>
  <si>
    <t>GZ00B457</t>
  </si>
  <si>
    <t>3125369</t>
  </si>
  <si>
    <t>3007045574</t>
  </si>
  <si>
    <t>DISTRICOL DROGUERIA MEDICAR CA</t>
  </si>
  <si>
    <t>FO-25-1957845</t>
  </si>
  <si>
    <t>11/12/2025 SE ESCALA PARA VISITA. LLAMAR ANTES DE VISITAR, CONFIRMAR FALLA Y DATOS | 11/12/2025 SE CAMBIA EQUIPO POR DAÑO EN LA TAPA DE LA IMPRESORA, SE REALIZAN PRUEBAS OK.</t>
  </si>
  <si>
    <t>AD000777</t>
  </si>
  <si>
    <t>3125580</t>
  </si>
  <si>
    <t>3007068980</t>
  </si>
  <si>
    <t>PAGAFACIL CC PLAZA CAMPESTRE</t>
  </si>
  <si>
    <t>FO-25-1958559</t>
  </si>
  <si>
    <t>11/12/2025 SE ESCALA PARA VISITA. LLAMAR ANTES DE VISITAR, CONFIRMAR FALLA Y DATOS | 11/12/2025 SE REMPLAZA PIN PAD, ESTABA ALERT INTERRUPCIÓN</t>
  </si>
  <si>
    <t>9L3ZZ870</t>
  </si>
  <si>
    <t>3125659</t>
  </si>
  <si>
    <t>FO-25-1958628</t>
  </si>
  <si>
    <t>MEMORIA DEL DISPOSITIVO INSUFICIENTE</t>
  </si>
  <si>
    <t>11/12/2025 SE ESCALA PARA VISITA. LLAMAR ANTES DE VISITAR, CONFIRMAR FALLA Y DATOS | 12/12/2025 SE INGRESA MEMORIA LLENA SE FORMATIO EQUIPO SE INSTALA SISTEMA OPERATIVO VERSION 990 CREACION DE USUARIOS PRUEBAS OK TELECARGA DRNA</t>
  </si>
  <si>
    <t>9C00I760</t>
  </si>
  <si>
    <t>3125664</t>
  </si>
  <si>
    <t>3007029112</t>
  </si>
  <si>
    <t>PAGAFACIL COLTEJER II</t>
  </si>
  <si>
    <t>FO-25-1958626</t>
  </si>
  <si>
    <t>11/12/2025 SE ESCALA PARA VISITA. LLAMAR ANTES DE VISITAR, CONFIRMAR FALLA Y DATOS | 11/12/2025 CAMBIO DE HUB POR DAÑO NO RECONOCE PIN PAD PRUEBAS OK NO TELECARGA</t>
  </si>
  <si>
    <t>BBBBE640</t>
  </si>
  <si>
    <t>23466</t>
  </si>
  <si>
    <t>3125665</t>
  </si>
  <si>
    <t>3007058879</t>
  </si>
  <si>
    <t>MONTELIBANO</t>
  </si>
  <si>
    <t>BARRIO EL PORVENIR MONTELIBANO</t>
  </si>
  <si>
    <t>FO-25-1958624</t>
  </si>
  <si>
    <t>11/12/2025 SE ESCALA PARA VISITA. LLAMAR ANTES DE VISITAR, CONFIRMAR FALLA Y DATOS | 13/12/2025 SE REALIZA CAMBIO DE EQUIPO POR DAÑO EN LA IMPRESORA, PAPEL NO AVANZA, SE INSTALA NUEVO EQUIPO OPERATIVO OK, SE REALIZAN PRUEBAS EXITOSAS, NUEVO EQUIPO OPERATIVO OK, CLIENTE CB VALIDA SALDO ANTES Y DESPUÉS DEL MANTENIMIENTO OK, CB SE DEJA OPERATIVO SIN NOVEDAD</t>
  </si>
  <si>
    <t>LA002094</t>
  </si>
  <si>
    <t>3125683</t>
  </si>
  <si>
    <t>3007056714</t>
  </si>
  <si>
    <t>DISTRICOL GRANJA EL PARAISO</t>
  </si>
  <si>
    <t>FO-25-1958644</t>
  </si>
  <si>
    <t>11/12/2025 SE ESCALA PARA VISITA. LLAMAR ANTES DE VISITAR, CONFIRMAR FALLA Y DATOS | 11/12/2025 SE REALIZA CAMBIO DE EQUIPO POR DAÑO EN EL PUERTO DE CARGA, PUERTO AVERIADO AL MOVER EL EQUIPO SE REINICIA, SE VALIDA EL PUERTO DE CARGA Y ESTÁ AVERIDO, SE PROCEDE A CAMBIAR EL EQUIPO DEJANDO UNO NUEVO INSTALADO Y OPERATIVO OK, SE REALIZAN PRUEBAS EXITOSAS OK, CLIENTE CB VALIDA SALDO ANTES Y DESPUÉS DEL MANTENIMIENTO OK, CB OPERTIVO SIN NOVEDAD</t>
  </si>
  <si>
    <t>XPNZZ685</t>
  </si>
  <si>
    <t>3125907</t>
  </si>
  <si>
    <t>3007034312</t>
  </si>
  <si>
    <t>BARRIO BELEN LA UNION</t>
  </si>
  <si>
    <t>FO-25-1958563</t>
  </si>
  <si>
    <t>11/12/2025 SE ESCALA PARA VISITA. LLAMAR ANTES DE VISITAR, CONFIRMAR FALLA Y DATOS | 11/12/2025 SE CAMBIA EQUIPO YA QUE LA PANTALLA SE QUEDA EN BLANCO, SE CAMBIA LECTORA YA QUE NO LEE ALGUNAS FACTURAS, SE REALIZAN PRUEBAS OK.</t>
  </si>
  <si>
    <t>BL01Y157 9A0TZ219</t>
  </si>
  <si>
    <t>3125977</t>
  </si>
  <si>
    <t>3007051152</t>
  </si>
  <si>
    <t>BARRIO EL TREBOL CANDELARIA</t>
  </si>
  <si>
    <t>FO-25-1958667</t>
  </si>
  <si>
    <t>11/12/2025 SE ESCALA PARA VISITA. LLAMAR ANTES DE VISITAR, CONFIRMAR FALLA Y DATOS | 12/12/2025 SE REALIZA CAMBIO DE LECTORA DEBIDO A DAÑO EN EL CABLE LO CUAL OCASIONABA REINICIOS EN LOS EQUIPOS, SE REALIZAN PRUEBAS OK.</t>
  </si>
  <si>
    <t>TR02Z942</t>
  </si>
  <si>
    <t>3125993</t>
  </si>
  <si>
    <t>3007021264</t>
  </si>
  <si>
    <t>PTM YHONCEL</t>
  </si>
  <si>
    <t>FO-25-1966202 | FO-25-1958707</t>
  </si>
  <si>
    <t>[FO-25-1966202] 13/12/2025 SE CAMBIA EQUIPO POR DAÑO EN IMPRESORA || [FO-25-1958707] 11/12/2025 SE ESCALA PARA VISITA. LLAMAR ANTES DE VISITAR, CONFIRMAR FALLA Y DATOS | 12/12/2025 SE LLEGA A PUNTO Y SE REQUIERE CAMBIO DE EQUIPO, 2 EQUIPOS DE BACKUP SALIERON MALOS, SE DEBE REAGENDAR VISITA | 12/12/2025 SE LLEGA A PUNTO Y SE REQUIERE CAMBIO DE EQUIPO, 2 EQUIPOS DE BACKUP SALIERON MALOS, SE DEBE REAGENDAR VISITA</t>
  </si>
  <si>
    <t>AAHZZ474 LAFZZ010</t>
  </si>
  <si>
    <t>25430</t>
  </si>
  <si>
    <t>3126065</t>
  </si>
  <si>
    <t>3007065009</t>
  </si>
  <si>
    <t>MADRID</t>
  </si>
  <si>
    <t>PTM MADRID PAPELERIA EL RELOJ</t>
  </si>
  <si>
    <t>FO-25-1958668</t>
  </si>
  <si>
    <t>11/12/2025 SE ESCALA PARA VISITA. LLAMAR ANTES DE VISITAR, CONFIRMAR FALLA Y DATOS | 12/12/2025 SE CAMBIA EQUIPO POR DAÑO EN LA IMPRESORA NO SALE EL.PAPEL SE CAMBIA Y SE HACEN PREEBAS FUNCIONAL NO SE HACEN PRUEBAS DE LA TERMINAL DE ADQUIRENCIA POR NO TENER TARJETA DE PRUEBAS</t>
  </si>
  <si>
    <t>6Z005677 6Z005550</t>
  </si>
  <si>
    <t>17524</t>
  </si>
  <si>
    <t>3126148</t>
  </si>
  <si>
    <t>3007010148</t>
  </si>
  <si>
    <t>PALESTINA</t>
  </si>
  <si>
    <t>ARAUCA - CALDAS</t>
  </si>
  <si>
    <t>FO-25-1958578</t>
  </si>
  <si>
    <t>11/12/2025 SE ESCALA PARA VISITA. LLAMAR ANTES DE VISITAR, CONFIRMAR FALLA Y DATOS | 11/12/2025 VISITAMOS COMERCIO EL DATÁFONO NO IMPRIME LAS TRX YA QUE EL MOTOR DE LA IMPRESORA NO FUNCIONA, REALIZAMOS CAMBIO LO CONFIGURAMOS Y REALIZAMOS PRUEBAS CON EL NUEVO DATÁFONO OK.</t>
  </si>
  <si>
    <t>IZ6ZZ666 6A7ZZ698</t>
  </si>
  <si>
    <t>3126159</t>
  </si>
  <si>
    <t>3007069016</t>
  </si>
  <si>
    <t>BARRIO ALTOS DE RIOMAR BARRANQ</t>
  </si>
  <si>
    <t>FO-25-1958708</t>
  </si>
  <si>
    <t>11/12/2025 SE ESCALA PARA VISITA. LLAMAR ANTES DE VISITAR, CONFIRMAR FALLA Y DATOS | 11/12/2025 SE REALIZA VISITA TÉCNICA, SE CAMBIA LA PIN PAD, SE REALIZAN PRUEBAS EXITOSAS, EQUIPO FUNCIONA CORRECTAMENTE, CB QUEDA OPERATIVO.</t>
  </si>
  <si>
    <t>9T1ZZ281</t>
  </si>
  <si>
    <t>3126528</t>
  </si>
  <si>
    <t>3007081689</t>
  </si>
  <si>
    <t>PTM TULUA ALMACEN Y VARIEDADES</t>
  </si>
  <si>
    <t>FO-25-1958863</t>
  </si>
  <si>
    <t>11/12/2025 SE ESCALA PARA VISITA. LLAMAR ANTES DE VISITAR, CONFIRMAR FALLA Y DATOS | 12/12/2025 EN LA VISITA TÉCNICA SE REALIZÓ LA CONFIGURACIÓN DE EL LECTOR DE CÓDIGO DE BARRAS,YA QUE ESTUVO HACIENDO MALA CONEXIÓN SU CABLEADO Y SE ENCONTRÓ DESCONFIGURADO,SE REALIZARON LAS PRUEBAS DEJANDO EL SERVICIO OPERANDO SIN FALLAS Y SIN NOVEDAD.</t>
  </si>
  <si>
    <t>FWZZZ490 STZZZ304</t>
  </si>
  <si>
    <t>18592</t>
  </si>
  <si>
    <t>3126706</t>
  </si>
  <si>
    <t>3007049155</t>
  </si>
  <si>
    <t>PUERTO RICO</t>
  </si>
  <si>
    <t>DISTRICOL FARMADESCUENTOS</t>
  </si>
  <si>
    <t>FO-25-1959013</t>
  </si>
  <si>
    <t>15/12/2025 SE ESCALA PARA VISITA. LLAMAR ANTES DE VISITAR, CONFIRMAR FALLA Y DATOS | 15/12/2025 POR TEMAS DE LOGÍSTICA EL TRANSPORTE SE HA VISTO AFECTADO PARA ESTA ZONA , YA QUE DIFERENTES EMPRESAS HAN CANCELADO LAS RUTAS POR EL TEMA DEL PARO ARMADO , NO DANDO ALCANCE EN EL TIEMPO ACORDADO.
SE ATENDERÁ LO MÁS PRONTO POSIBLE EN LA MEDIDA QUE PODAMOS DESPLAZARNOS . | 17/12/2025 SE REALIZA CAMBIO DATAFONO POR TECLADO BORROSO, SE CONFIGURA E INICIALIZA, SE CREA USUARIO Y CLAVE CON EL CLIENTE, SE REALIZA PRUEBAS OK</t>
  </si>
  <si>
    <t>TR00M927</t>
  </si>
  <si>
    <t>5101</t>
  </si>
  <si>
    <t>3126959</t>
  </si>
  <si>
    <t>3007066781</t>
  </si>
  <si>
    <t>CIUDAD BOLIVAR</t>
  </si>
  <si>
    <t>BARRIO CIUDAD BOLIVAR CIUDAD B</t>
  </si>
  <si>
    <t>FO-25-1959288</t>
  </si>
  <si>
    <t>11/12/2025 SE ESCALA PARA VISITA. LLAMAR ANTES DE VISITAR, CONFIRMAR FALLA Y DATOS | 14/12/2025 SE CAMBIA FUENTE YA QUE ESTABA MALA Y PROBOCAB AREINICIOS EN EL EQUIPO</t>
  </si>
  <si>
    <t>3A0CZ741</t>
  </si>
  <si>
    <t>3127002</t>
  </si>
  <si>
    <t>3007044128</t>
  </si>
  <si>
    <t>PAGAFACIL  RINCON DEL BOSQUE</t>
  </si>
  <si>
    <t>FO-25-1959278</t>
  </si>
  <si>
    <t>11/12/2025 SE ESCALA PARA VISITA. LLAMAR ANTES DE VISITAR, CONFIRMAR FALLA Y DATOS | 11/12/2025 VISITA TÉCNICA REALIZADA POR INCIDENTE EN DATÁFONO CORRESPONSAL BANCOLOMBIA ROBUSTO USUARIO CONFIRMA IDENTIFICACIÓN Y REPORTA QUE EL EQUIPO PRESENTA TAPA IMPRESORA DETERIORADA Y PINPAD SIN LECTURA DE TARJETAS SE PROCEDE INICIALMENTE AL CAMBIO DE TAPA IMPRESORA POR DETERIORO Y A LA LIMPIEZA PREVENTIVA DEL PINPAD SIN SOLUCIÓN A LA NOVEDAD SE VERIFICA PERSISTENCIA DE LA FALLA EN LA LECTURA DE TARJETAS SE DETERMINA REEMPLAZO COMPLETO DEL PINPAD POR UNO NUEVO SE REALIZAN PRUEBAS FUNCIONALES DE IMPRESIÓN Y TRANSACCIONES CON TARJETA QUEDANDO TODO OPERATIVO Y EN CORRECTO FUNCIONAMIENTO</t>
  </si>
  <si>
    <t>9B00V301</t>
  </si>
  <si>
    <t>50001</t>
  </si>
  <si>
    <t>3127365</t>
  </si>
  <si>
    <t>3007046562</t>
  </si>
  <si>
    <t>DISTRICOL SERVICIOS GIPARE</t>
  </si>
  <si>
    <t>FO-25-1959589</t>
  </si>
  <si>
    <t>11/12/2025 SE ESCALA PARA VISITA. LLAMAR ANTES DE VISITAR, CONFIRMAR FALLA Y DATOS | 12/12/2025 SE REALIZA VISITA  Y SE CAMBIA HUB DEBIDO A QUE EL PUERTO USA SE ENCUENTRA DAÑADO, CB QUEDA OPERANDO PERFECTAMENTE 
JULITHE CRISTANCHO PERSONA ENCARGADA DE RECIBIR LA VISITA</t>
  </si>
  <si>
    <t>AD009350</t>
  </si>
  <si>
    <t>3127367</t>
  </si>
  <si>
    <t>3007061743</t>
  </si>
  <si>
    <t>PTM BELLO MISCELANEA TIN</t>
  </si>
  <si>
    <t>FO-25-1959588</t>
  </si>
  <si>
    <t>11/12/2025 SE ESCALA PARA VISITA. LLAMAR ANTES DE VISITAR, CONFIRMAR FALLA Y DATOS | 12/12/2025 SE REALIZA VISITA TÉCNICA AL CORRESPONSAL BANCOLOMBIA POR INCIDENTE REPORTADO EN EL DATÁFONO EL USUARIO CONFIRMA SU IDENTIFICACIÓN Y POSTERIORMENTE INFORMA QUE EL DISPOSITIVO PRESENTA PANTALLA AZUL Y SE REINICIA DE MANERA RECURRENTE SE PROCEDE A VALIDAR EL ESTADO DEL EQUIPO Y SE IDENTIFICA QUE LA FALLA CORRESPONDE A LA FUENTE DE PODER D3 LA CUAL SE ENCUENTRA AVERIADA SE EFECTÚA EL REEMPLAZO DE LA FUENTE Y TRAS LA INTERVENCIÓN EL DATÁFONO QUEDA OPERATIVO FUNCIONANDO DE MANERA ESTABLE Y SIN PRESENTAR NUEVAS ANOMALÍAS</t>
  </si>
  <si>
    <t>HA00K990 TR1ZZ477</t>
  </si>
  <si>
    <t>3127611</t>
  </si>
  <si>
    <t>3007074374</t>
  </si>
  <si>
    <t>DISTRICOL EKOFARMA PASTO</t>
  </si>
  <si>
    <t>FO-25-1959816</t>
  </si>
  <si>
    <t>11/12/2025 SE ESCALA PARA VISITA. LLAMAR ANTES DE VISITAR, CONFIRMAR FALLA Y DATOS | 11/12/2025 SE VISITA CB. SE ENCUENTRA DATAFONO CON CABLE PATCH CORD EN MAL ESTADO, SE REALIZA CAMBIO DE PATCH CORD Y SE HACE BORRADO DE TRANS PARA AGILIZAR CIERRES. SE REALIZAN PRUEBAS TX EXITOSAS. QUEDA OPERATIVO</t>
  </si>
  <si>
    <t>EG5ZZ564</t>
  </si>
  <si>
    <t>3127743</t>
  </si>
  <si>
    <t>3007074328</t>
  </si>
  <si>
    <t>PTM FACATATIVA  PAPELERIA E IN</t>
  </si>
  <si>
    <t>FO-25-1960496</t>
  </si>
  <si>
    <t>11/12/2025 SE ESCALA PARA VISITA. LLAMAR ANTES DE VISITAR, CONFIRMAR FALLA Y DATOS | 12/12/2025 SE REALIZA BORRADO DE SO Y VERSIÓN SE ACTUALIZA SE REALIZA PRUEBAS OK SE ENTREGA SERVICIO OPERATIVO</t>
  </si>
  <si>
    <t>EF8ZZ128 EF8ZZ425</t>
  </si>
  <si>
    <t>5150</t>
  </si>
  <si>
    <t>3127763</t>
  </si>
  <si>
    <t>3007036574</t>
  </si>
  <si>
    <t>CAROLINA</t>
  </si>
  <si>
    <t>DISTRICOL AUTOSERVICIO MARTINE</t>
  </si>
  <si>
    <t>FO-25-1960492</t>
  </si>
  <si>
    <t>11/12/2025 SE ESCALA PARA VISITA. LLAMAR ANTES DE VISITAR, CONFIRMAR FALLA Y DATOS | 13/12/2025 SE REALIZA MANTENIMIENTO A LA IMPRESORA SE HACEN PRUEBAS Y QUEDA OK</t>
  </si>
  <si>
    <t>9A00F840</t>
  </si>
  <si>
    <t>19318</t>
  </si>
  <si>
    <t>3128000</t>
  </si>
  <si>
    <t>3007010045</t>
  </si>
  <si>
    <t>GUAPI</t>
  </si>
  <si>
    <t>GUAPI  CAUCA</t>
  </si>
  <si>
    <t>FO-25-1960488</t>
  </si>
  <si>
    <t>11/12/2025 SE ESCALA PARA VISITA. LLAMAR ANTES DE VISITAR, CONFIRMAR FALLA Y DATOS | 14/12/2025 SE REALIZARA DESPLAZAMIENTO EL DIA 15 DE DICIEMBRE YA QUE LA VIA HACIA BUENAVENTURA SE ENCONTRABA CERRADA POR PROBLEMAS DE DICIDENDIAS DE LAS FARC | 17/12/2025 SE REALIZA CAMBIO DE FUENTE DE PODER Y CABLE MAGIC BOX AVERIADOS, CB BANCOLOMBIA PURO, PRUEBAS OK</t>
  </si>
  <si>
    <t>A00IZ084</t>
  </si>
  <si>
    <t>3128212</t>
  </si>
  <si>
    <t>3007068139</t>
  </si>
  <si>
    <t>PTM ITAGUI DROGUERIA SAN VICE</t>
  </si>
  <si>
    <t>FO-25-1960741</t>
  </si>
  <si>
    <t>11/12/2025 SE ESCALA PARA VISITA. LLAMAR ANTES DE VISITAR, CONFIRMAR FALLA Y DATOS | 12/12/2025 SE REALIZA CAMBIO DE TAPA DE IMPRESORA PORQUE ESTA ROTA</t>
  </si>
  <si>
    <t>9L08Z742 9L08Z365</t>
  </si>
  <si>
    <t>3128217</t>
  </si>
  <si>
    <t>3007071466</t>
  </si>
  <si>
    <t>PTM GUARNE  SAN ANDREAS</t>
  </si>
  <si>
    <t>FO-25-1960746</t>
  </si>
  <si>
    <t>11/12/2025 SE ESCALA PARA VISITA. LLAMAR ANTES DE VISITAR, CONFIRMAR FALLA Y DATOS | 12/12/2025 SE HACE MANTENIMIENTO SE OK SE CAMBIA DATÁFONO POR FALLAS EN PUERTO USB. SE HACEN PRUEBAS CON CÓDIGO DE BARRAS OK Y LECTURA DE TARJETAS</t>
  </si>
  <si>
    <t>UV00B368 UV00B447</t>
  </si>
  <si>
    <t>3128409</t>
  </si>
  <si>
    <t>FO-25-1960843</t>
  </si>
  <si>
    <t>11/12/2025 SE ESCALA PARA VISITA. LLAMAR ANTES DE VISITAR, CONFIRMAR FALLA Y DATOS | 12/12/2025 SE VISITA COMERCIO, SE CAMBIA DATAFONO POR ERROR PANTALLA AZUL, NO AVANZA A DE AHÍ, SE INICIALIZA NUEVO DATÁFONO, PRUEBAS OK A CONFORMIDAD D CLIENTE</t>
  </si>
  <si>
    <t>103ZZ249</t>
  </si>
  <si>
    <t>3128768</t>
  </si>
  <si>
    <t>3007015858</t>
  </si>
  <si>
    <t>BARRIO CENTRO XXVIII MEDELLIN</t>
  </si>
  <si>
    <t>FO-25-1961432</t>
  </si>
  <si>
    <t>VERSION CAMBIO POS</t>
  </si>
  <si>
    <t>11/12/2025 SE ESCALA PARA VISITA. LLAMAR ANTES DE VISITAR, CONFIRMAR FALLA Y DATOS | 12/12/2025 SE REALIZA CAMBIO DE DATÁFONO YA QUE TIENEN UN ICT 220 QUE NO REALIZA MOVIMIENTOS Y SOLICITA MANTENIMIENTO PERO NO PERMITE MANIPULACIÓN. SE INSTALA DESK 3500 DE MANERA EFECTIVA.</t>
  </si>
  <si>
    <t>AB000102</t>
  </si>
  <si>
    <t>19573</t>
  </si>
  <si>
    <t>3128914</t>
  </si>
  <si>
    <t>3007019759</t>
  </si>
  <si>
    <t>PUERTO TEJADA</t>
  </si>
  <si>
    <t>BARRIO CENTRO II PUERTO TEJADA</t>
  </si>
  <si>
    <t>FO-25-1961436</t>
  </si>
  <si>
    <t>11/12/2025 SE ESCALA PARA VISITA. LLAMAR ANTES DE VISITAR, CONFIRMAR FALLA Y DATOS | 12/12/2025 SE VISITA EL COMERCIO, SE REVISA LOS EQUIPOS ESTÁ FALLANDO EL DATAFONO SE REINICIA ESTA MALO EL PUERTO USB Y EL PINPAD FALLA NO LEE LAS TARJETAS CHIPS, SE CAMBIAN RESOLVIENDO EL DAÑO, PRUEBAS OK, TELECARGA TRNA</t>
  </si>
  <si>
    <t>AAAAH639</t>
  </si>
  <si>
    <t>3128937</t>
  </si>
  <si>
    <t>3007019229</t>
  </si>
  <si>
    <t>PAGA FACIL FACATATIVA</t>
  </si>
  <si>
    <t>FO-25-1961651</t>
  </si>
  <si>
    <t>11/12/2025 SE ESCALA PARA VISITA. LLAMAR ANTES DE VISITAR, CONFIRMAR FALLA Y DATOS | 12/12/2025 CAMBIO DE DATAFONO POR DAÑO SE REALIZA PRUEBAS OK SE ENTREGA SERVICIO OPERATIVO TER AAAYZ245 Y SE ATIENDE OTRA TERMINAL LA CUAL SE ACTUALIZA SE ENTREGA SERVICIO OPERATIVO TER AAAYZ244 AUTORIZA WILLIAM ROZO</t>
  </si>
  <si>
    <t>AAAYZ245 AAAYZ244</t>
  </si>
  <si>
    <t>3128952</t>
  </si>
  <si>
    <t>3007068757</t>
  </si>
  <si>
    <t>MULTIPAGAS LA 34</t>
  </si>
  <si>
    <t>FO-25-1961798</t>
  </si>
  <si>
    <t>11/12/2025 SE ESCALA PARA VISITA. LLAMAR ANTES DE VISITAR, CONFIRMAR FALLA Y DATOS | 12/12/2025 ‎SE REALIZA CAMBIO DE DATÁFONO POR DAÑO EN LA TAPA DE IMPRESIÓN, Y SE REALIZA CAMBIO DE HUB POR MOTIVO QUE NO RECONOCE LOS PUERTOS EL CUÁL REALIZA EL REINICIO DEL PINPAD.
‎SE REALIZAN PRUEBAS OPERATIVAS SIN NOVEDAD.
‎CB QUEDA OKEY.</t>
  </si>
  <si>
    <t>AAJVZ980</t>
  </si>
  <si>
    <t>3129044</t>
  </si>
  <si>
    <t>3007030890</t>
  </si>
  <si>
    <t>REDY SAN CRISTOBAL</t>
  </si>
  <si>
    <t>FO-25-1961649</t>
  </si>
  <si>
    <t>11/12/2025 SE ESCALA PARA VISITA. LLAMAR ANTES DE VISITAR, CONFIRMAR FALLA Y DATOS | 12/12/2025 SE CAMBIA EQUIPO POR DAÑO EN RODILLO INTERNO DEL EQUIPO SE HACEN PRUEBAS TODO QUEDA OK</t>
  </si>
  <si>
    <t>XP00F626</t>
  </si>
  <si>
    <t>3129058</t>
  </si>
  <si>
    <t>FO-25-1967707</t>
  </si>
  <si>
    <t>12/12/2025 SE LLAMA A EL USUARIO Y SE VALIDA DATOS SE ENCUNTRA LOS DATOS INCORRECTOS SE PIDE AL USUARIO VOLVER A COMUNICARSE PARA REALIZAR RADICADO CON LOS DATOS CORRECTOS</t>
  </si>
  <si>
    <t>3129386</t>
  </si>
  <si>
    <t>FO-25-1962079</t>
  </si>
  <si>
    <t>CABLE TEFF AVERIADO</t>
  </si>
  <si>
    <t>11/12/2025 SE ESCALA PARA VISITA. LLAMAR ANTES DE VISITAR, CONFIRMAR FALLA Y DATOS | 12/12/2025 SE REALIZA CAMBIO DE FUENTE DE PODER YA QUE EL CABLE ESTA MALO</t>
  </si>
  <si>
    <t>3129433</t>
  </si>
  <si>
    <t>3007065910</t>
  </si>
  <si>
    <t>BARRIO JARDIN CANDELARIA</t>
  </si>
  <si>
    <t>FO-25-1963798</t>
  </si>
  <si>
    <t>12/12/2025 SE ESCALA PARA VISITA. LLAMAR ANTES DE VISITAR, CONFIRMAR FALLA Y DATOS | 13/12/2025 SE REALIZA CAMBIO DE EQUIPO G5 NO AVANZA EL PAPEL Y SE CAMBIA MAGIC BOX 2600, CB BANCOLOMBIA PURO, PRUEBAS OK</t>
  </si>
  <si>
    <t>3A00G824</t>
  </si>
  <si>
    <t>3129696</t>
  </si>
  <si>
    <t>FO-25-1963046</t>
  </si>
  <si>
    <t>12/12/2025 SE ESCALA PARA VISITA. LLAMAR ANTES DE VISITAR, CONFIRMAR FALLA Y DATOS | 15/12/2025 SE LLAMA AL USUARIO PARA VALIDAR INFORMACIÓN Y CONFIRMAR DISPONIBILIDAD DE VISITA TÉCNICA EL USUARIO NOS MANIFIESTA QUE HAY UN PARO ARMADO POR EL ELN EN TODO EL DEPARTAMENTO DEL CHOCO, POR SEGURIDAD NO SE PUEDE DESPLAZAR. SE LE INFORMA AL USUARIO QUE UNA VEZ TODO SE NORMALICE VUELVA A LLAMAR A LA LÍNEA PARA PROGRAMAR VISITA</t>
  </si>
  <si>
    <t>3129893</t>
  </si>
  <si>
    <t>FO-25-1963796</t>
  </si>
  <si>
    <t>12/12/2025 SE ESCALA PARA VISITA. LLAMAR ANTES DE VISITAR, CONFIRMAR FALLA Y DATOS | 12/12/2025 SE LLEGA AL COMERCIO SE ESPERA 45 MINUTOS PARA EL INGRESO EL CUAL NO ES AGILIZADO POR MONITOREO DE PAGA FÁCIL SE LE INDICA AL CLIENTE QUE POR FAVOR DEBE LLAMAR OTRA VEZ CUANDO YA TENGA LOS PERMISOS DE AUTORIZACIÓN PARA EL INGRESO</t>
  </si>
  <si>
    <t>N/A</t>
  </si>
  <si>
    <t>68655</t>
  </si>
  <si>
    <t>3129931</t>
  </si>
  <si>
    <t>3007078965</t>
  </si>
  <si>
    <t>SABANA DE TORRES</t>
  </si>
  <si>
    <t>BARRIO 20 DE JULIO SABANA DE TORRES 3</t>
  </si>
  <si>
    <t>FO-25-1963053</t>
  </si>
  <si>
    <t>12/12/2025 SE ESCALA PARA VISITA. LLAMAR ANTES DE VISITAR, CONFIRMAR FALLA Y DATOS | 12/12/2025 E3 NO COMUNICA MÓDEM, SE PROCEDE  REALIZAR CAMBIO DE DATAFONO SE DEJA DSK 3500 CON VERSIÓN 9.90 , SE HACEN PRUEBAS OK VISITA EXITOSA</t>
  </si>
  <si>
    <t>FASZZ035</t>
  </si>
  <si>
    <t>3129990</t>
  </si>
  <si>
    <t>FO-25-1964004</t>
  </si>
  <si>
    <t>12/12/2025 SE ESCALA PARA VISITA. LLAMAR ANTES DE VISITAR, CONFIRMAR FALLA Y DATOS | 12/12/2025 SE CAMBIA LECTORA, YA QUE NO LEE ALGUNAS FACTURAS, SE REALIZAN PRUEBAS OK</t>
  </si>
  <si>
    <t>9BKZZ314</t>
  </si>
  <si>
    <t>3130423</t>
  </si>
  <si>
    <t>3007060616</t>
  </si>
  <si>
    <t>BARRIO BRAVO PAEZ</t>
  </si>
  <si>
    <t>FO-25-1964007</t>
  </si>
  <si>
    <t>12/12/2025 SE ESCALA PARA VISITA. LLAMAR ANTES DE VISITAR, CONFIRMAR FALLA Y DATOS | 12/12/2025 SE CAMBIA LECTORA Y HUB EN DAÑO</t>
  </si>
  <si>
    <t>JA00F013</t>
  </si>
  <si>
    <t>INFANTE SIERRA MANUEL FERNANDO</t>
  </si>
  <si>
    <t>3130546</t>
  </si>
  <si>
    <t>3007047671</t>
  </si>
  <si>
    <t>DISTRICOL COMERCIALIZADORA LA</t>
  </si>
  <si>
    <t>FO-25-1964172</t>
  </si>
  <si>
    <t>12/12/2025 SE ESCALA PARA VISITA. LLAMAR ANTES DE VISITAR, CONFIRMAR FALLA Y DATOS | 12/12/2025 SE REALIZA LA VISITA SE ENCUENTRA EL DATÁFONO ALERTADO CON PANTALLA AZUL, SE PROCEDE A CAMBIAR EL EQUIPO, SE REALIZAN PRUEBAS Y TODO OK</t>
  </si>
  <si>
    <t>XP00F418</t>
  </si>
  <si>
    <t>3130626</t>
  </si>
  <si>
    <t>FO-25-1973713</t>
  </si>
  <si>
    <t>15/12/2025 SE PROCEDE A CERRA SOLICITUD POR ROBO DE LECTOR | 15/12/2025 SE PROCEDE A CERRAR SOLICITUD POR ROBO DE LECTOR | 15/12/2025 SE PROCEDE A CERRAR SOLICITUD POR ROBO DE LECTOR</t>
  </si>
  <si>
    <t>13468</t>
  </si>
  <si>
    <t>3130637</t>
  </si>
  <si>
    <t>3007076963</t>
  </si>
  <si>
    <t>MOMPOS</t>
  </si>
  <si>
    <t>BARRIO ABAJO MOMPOS</t>
  </si>
  <si>
    <t>FO-25-1964173</t>
  </si>
  <si>
    <t>12/12/2025 SE ESCALA PARA VISITA. LLAMAR ANTES DE VISITAR, CONFIRMAR FALLA Y DATOS | 13/12/2025 SE REQUIERE CAMBIO DE EQUIPO, SIN SOPORTE REDEBAN EL DÍA SÁBADO. | 15/12/2025 SE VISITA SITIO SE VERIFICA INFORMACIÓN, SE REALIZA CAMBIO DE EQUIPO POR DAÑO ALERT IRRUPTION, SE REALIZA PRUEBA TRX EXITOSA.</t>
  </si>
  <si>
    <t>A18ZZ400</t>
  </si>
  <si>
    <t>3130912</t>
  </si>
  <si>
    <t>3007023092</t>
  </si>
  <si>
    <t>MULTIPAGAS PLAZA DE BOLIVAR PE</t>
  </si>
  <si>
    <t>FO-25-1964887</t>
  </si>
  <si>
    <t>12/12/2025 SE ESCALA PARA VISITA. LLAMAR ANTES DE VISITAR, CONFIRMAR FALLA Y DATOS | 12/12/2025 SE VISITA CB , SE ENCUENTRA SIN COMUNICACION
SE PROCEDE A RECONFIGURACION DE COMUNICA E IPS, SE REALIZAN PRUEBAS EXITOSAS DEL SERVICIO</t>
  </si>
  <si>
    <t>HZZZZ061</t>
  </si>
  <si>
    <t>CAÑAS MENDEZ GUSTAVO ADOLFO</t>
  </si>
  <si>
    <t>3130915</t>
  </si>
  <si>
    <t>3007042488</t>
  </si>
  <si>
    <t>PTM BUCARAMANGA WEB REAL</t>
  </si>
  <si>
    <t>FO-25-1964885</t>
  </si>
  <si>
    <t>12/12/2025 SE ESCALA PARA VISITA. LLAMAR ANTES DE VISITAR, CONFIRMAR FALLA Y DATOS | 12/12/2025 SE VISITA COMERCIO SE REALIZA EL CAMBIO DE EQUIPO DATÁFONO , VERSION 9.90 OK, PRUEBAS OK, LECTOR DE BARRAS OK, PINPAD OK, CB OPERATIVO</t>
  </si>
  <si>
    <t>9A3ZZ569 XP08Z010</t>
  </si>
  <si>
    <t>3130950</t>
  </si>
  <si>
    <t>3007021063</t>
  </si>
  <si>
    <t>MULTIPAGAS UNICENTRO CALI</t>
  </si>
  <si>
    <t>FO-25-1964927</t>
  </si>
  <si>
    <t>12/12/2025 SE ESCALA PARA VISITA. LLAMAR ANTES DE VISITAR, CONFIRMAR FALLA Y DATOS | 12/12/2025 SE HABLA CON EL CLIENTE QUIEN INDICA QUE NO LE ESTA FUNCIONANDO LA COMUNICACION LE SALE ERROR NO HAY TONO, SE LE INDICA REINCIIAR LA RED, EL CLIENTE REINICIA LA RED Y CONECTA DE NUEVO EL DATADONO , SE LE INDICA REALIZAR UNA PRUEBA Y YA PUEDDE REALIZAR TRANSACCIONES SIN PROBLEMA</t>
  </si>
  <si>
    <t>3130959</t>
  </si>
  <si>
    <t>3007032518</t>
  </si>
  <si>
    <t>PAGAFACIL NUESTRO MONTERIA</t>
  </si>
  <si>
    <t>FO-25-1964957</t>
  </si>
  <si>
    <t>12/12/2025 SE ESCALA PARA VISITA. LLAMAR ANTES DE VISITAR, CONFIRMAR FALLA Y DATOS | 12/12/2025 SE REALIZÓ CAMBIO DE LECTOR OK, PRUEBAS OK, TELECARGA DRNA. NO FUÉ POSIBLE CAMBIAR O DEJARLE OTRO LECTOR PORQUE EL CLIENTE NO ENCUENTRA EL LECTOR QUE DEBERÍA ESTAR EN SITIO.</t>
  </si>
  <si>
    <t>11JZZ615</t>
  </si>
  <si>
    <t>CALDERA SALCEDO CARLOS JULIO</t>
  </si>
  <si>
    <t>3131055</t>
  </si>
  <si>
    <t>3007010974</t>
  </si>
  <si>
    <t>BARRIO EL JORGE</t>
  </si>
  <si>
    <t>FO-25-1964959</t>
  </si>
  <si>
    <t>12/12/2025 SE ESCALA PARA VISITA. LLAMAR ANTES DE VISITAR, CONFIRMAR FALLA Y DATOS | 14/12/2025 SE REALIZARA DESPLAZAMIENTO EL DIA 15 DE DICIEMBRE YA QUE LA VIA HACIA BUENAVENTURA SE ENCONTRABA CERRADA POR PROBLEMAS DE DICIDENDIAS DE LAS FARC | 15/12/2025 SE REALIZA CAMBIÓ DE PINPAD C4 NO LEE TARJETAS CHIP, CB BANCOLOMBIA PURO, PRUEBAS OK</t>
  </si>
  <si>
    <t>FUAOS079</t>
  </si>
  <si>
    <t>3131242</t>
  </si>
  <si>
    <t>3007048999</t>
  </si>
  <si>
    <t>DISTRICOL PAPELERIA MARANATHA</t>
  </si>
  <si>
    <t>FO-25-1964955</t>
  </si>
  <si>
    <t>12/12/2025 SE ESCALA PARA VISITA. LLAMAR ANTES DE VISITAR, CONFIRMAR FALLA Y DATOS | 12/12/2025 SE REALIZA VISITA A COMERCIO, SE REALIZA CAMBIO DE LECTORA, SE REALIZA PRUEBAS OK SIN NOVEDAD</t>
  </si>
  <si>
    <t>AD00O</t>
  </si>
  <si>
    <t>3131852</t>
  </si>
  <si>
    <t>3007026108</t>
  </si>
  <si>
    <t>DISTRICOL ALMACEN EL BUEN PREC</t>
  </si>
  <si>
    <t>FO-25-1965696</t>
  </si>
  <si>
    <t>12/12/2025 SE ESCALA PARA VISITA. LLAMAR ANTES DE VISITAR, CONFIRMAR FALLA Y DATOS | 13/12/2025 SE REALIZA CAMBIO DE EQUIPO POR DAÑO EN LA IMPRESORA, NO IMPRIME ALGUNOS CARACTERES Y SE CAMBIA HUB, CABLE DE DATOS AVERIADO, SE INSTALA NUEVO EQUIPO OPERATIVO Y HUB OPERATIVO, PRUEBAS EXITOSAS OK, CLIENTE CB VALIDA SALDO ANTES Y DESPUÉS DEL MANTENIMIENTO OK, CB SE DEJA OPERATIVO OK</t>
  </si>
  <si>
    <t>999VZ158</t>
  </si>
  <si>
    <t>3131898</t>
  </si>
  <si>
    <t>3007024257</t>
  </si>
  <si>
    <t>COMCARD SAN JAVIER TOTAL RED</t>
  </si>
  <si>
    <t>FO-25-1965959</t>
  </si>
  <si>
    <t>12/12/2025 SE ESCALA PARA VISITA. LLAMAR ANTES DE VISITAR, CONFIRMAR FALLA Y DATOS | 13/12/2025 SE REALIZA CAMBIO DE EQUIPO DEBIDO A FALLA EN IMPRESORA QUE PAPEL NO AVANZA CORRECTAMENTE, PRUEBAS OK</t>
  </si>
  <si>
    <t>ABC9Z872</t>
  </si>
  <si>
    <t>3131930</t>
  </si>
  <si>
    <t>3007064328</t>
  </si>
  <si>
    <t>BARRIO CENTRO ACACIAS 14</t>
  </si>
  <si>
    <t>FO-25-1965776</t>
  </si>
  <si>
    <t>12/12/2025 SE ESCALA PARA VISITA. LLAMAR ANTES DE VISITAR, CONFIRMAR FALLA Y DATOS | 13/12/2025 SE REALIZA VISITA AL CB POR SOLICITUD DE IMPRESIÓN, NOS RECIBE LA VISITA EL SEÑOR NELSON RIVERA 3147367542, EL CUAL NOS INFORMA SOBRE EL DAÑO VERIFICAMOS Y CORROBORAMOS QUE EL DATÁFONO IMPRIME PERO SE VE ALGO BORROSO ALGUNOS CARACTERES SE DECIDE CAMBIAR EL EQUIPO PARA SOLUCIONAR LA FALLA, SE REALIZAN PRUEBAS Y TODO OK SE RESUELVE EL INCIDENTE</t>
  </si>
  <si>
    <t>6A001347</t>
  </si>
  <si>
    <t>3131947</t>
  </si>
  <si>
    <t>3007029997</t>
  </si>
  <si>
    <t>PAGAFACIL VIVA LAURELES</t>
  </si>
  <si>
    <t>FO-25-1965872</t>
  </si>
  <si>
    <t>12/12/2025 SE ESCALA PARA VISITA. LLAMAR ANTES DE VISITAR, CONFIRMAR FALLA Y DATOS | 12/12/2025 SE CAMBIA PINPAD POR CONSTANTE RECHAZO CON LECTOR CHIP SE HACEN PRUEBAS Y QUEDÓ OPERATIVO EL PINPAD RETIRADO NO SE VEÍA NÚMERO PERO EL CÓDIGO DE BARRAS ESTABA COMPLETO AÚN ASÍ SE VÁLIDO CON INVENTARIO DE RDB Q CORRESPONDIERA TAMBIÉN SE CAMBIÓ HUB POR DAÑO EN CABLEADO TODO OK</t>
  </si>
  <si>
    <t>BBNZZ971</t>
  </si>
  <si>
    <t>5376</t>
  </si>
  <si>
    <t>3131956</t>
  </si>
  <si>
    <t>3007050149</t>
  </si>
  <si>
    <t>LA CEJA</t>
  </si>
  <si>
    <t>PTM LA CEJA DISTRIBUIDORA DE P</t>
  </si>
  <si>
    <t>FO-25-1965957</t>
  </si>
  <si>
    <t>12/12/2025 SE ESCALA PARA VISITA. LLAMAR ANTES DE VISITAR, CONFIRMAR FALLA Y DATOS | 13/12/2025 SE LIMPIA IMPRESORA YA QUE ESTA SUCIA, EQUIPOS OPERATIVOS,</t>
  </si>
  <si>
    <t>GB00V339</t>
  </si>
  <si>
    <t>70713</t>
  </si>
  <si>
    <t>3132001</t>
  </si>
  <si>
    <t>3007036195</t>
  </si>
  <si>
    <t>SAN ONOFRE</t>
  </si>
  <si>
    <t>DISTRICOL DEPOSITO LOS HERMANO</t>
  </si>
  <si>
    <t>FO-25-1965698</t>
  </si>
  <si>
    <t>12/12/2025 SE ESCALA PARA VISITA. LLAMAR ANTES DE VISITAR, CONFIRMAR FALLA Y DATOS | 14/12/2025 SE VISITA COMERCIO POR UNA FALLA, SE HACE CAMBIO DE EQUIPO LECTOR, CAUSAL L1 NO ENCIENDE, SE DEJA CON LA VERSIÓN 9.90, SE REALIZAN PRUEBAS OK</t>
  </si>
  <si>
    <t>9A00B251</t>
  </si>
  <si>
    <t>3132002</t>
  </si>
  <si>
    <t>3007076846</t>
  </si>
  <si>
    <t>PTM MEDELLIN FERREBROMOTORS</t>
  </si>
  <si>
    <t>FO-25-1965695</t>
  </si>
  <si>
    <t>12/12/2025 SE ESCALA PARA VISITA. LLAMAR ANTES DE VISITAR, CONFIRMAR FALLA Y DATOS | 12/12/2025 SE RECONFIGURA EQUIPO DESDE CERO AL PARECER POR PROBLEMÁS CON EL CIERRE NO HAY DAÑOS FÍSICOS SE HACEN PRUEBAS Y QUEDA OK</t>
  </si>
  <si>
    <t>106ZZ042 UVSZZ371</t>
  </si>
  <si>
    <t>15183</t>
  </si>
  <si>
    <t>3132132</t>
  </si>
  <si>
    <t>3007042859</t>
  </si>
  <si>
    <t>CHITA</t>
  </si>
  <si>
    <t>DISTRICOL CIBER CHITA COM</t>
  </si>
  <si>
    <t>FO-25-1966010</t>
  </si>
  <si>
    <t>12/12/2025 SE ESCALA PARA VISITA. LLAMAR ANTES DE VISITAR, CONFIRMAR FALLA Y DATOS | 16/12/2025 SE LOGRA COMUNICACION CON LA SEÑORA LISETH JIMÉNEZ AL NUMERO TELEFONICO 3233235241 CON QUIEN SE CONFIRMA VISITA PARA EL DIA DE MAÑANA A LAS 3PM YA QUE POR TRANSPORTE LIMITADO HACIA EL LUGAR Y LEJANIA NO ES POSIBLE LLEGAR EL DIA DE HOY, CLIENTE CONFORME. | 16/12/2025 SE LOGRA COMUNICACION CON EL SEÑOR ALBEIRO GONZALES QUIEN NOS INDICA QUE DEBIDO AL PARO ARMADO DESARROLLADO POR GRUPOS ILEGALES NO HAY TRANSPORTE DE SERVICIO PUBLICO, CLIENTE MANIFIESTA QUE ES RECOMENDABLE NO VISITAR LA ZONA EN EL MOMENTO, SE APLAZA VISITA YA QUE POR FALTA DE TRANSPORTE PUBLICO Y RIESGO EN LA ZONA POR GRUPOS ILEGALES NO ES POSIBLE VISITAR, SE LE INDICA AL CLIENTE QUE ESTAREMOS EN COMUNICACION PARA VALIDAR SI SE PUEDE VISITAR Y CUANDO. | 17/12/2025 SE REALIZA VISITA AL COMERCIO, SE CAMBIA EQUIPO POR DAÑO EN IMPRESORA Y TECLADO, SE HACEN PRUEBAS OK.</t>
  </si>
  <si>
    <t>9A8ZZ949</t>
  </si>
  <si>
    <t>3132148</t>
  </si>
  <si>
    <t>3007039067</t>
  </si>
  <si>
    <t>DISTRICOL TIENDA</t>
  </si>
  <si>
    <t>FO-25-1966145</t>
  </si>
  <si>
    <t>12/12/2025 SE ESCALA PARA VISITA. LLAMAR ANTES DE VISITAR, CONFIRMAR FALLA Y DATOS | 12/12/2025 SE REMPLAZA LECTOR, NO ENCENDÍA 
TAMBIÉN SE REMPLAZA DATAFONO, TENIA PROBLEMAS DE IMPRESIÓN,  IMPRIMÍA HASTA LA MITAD Y SE QUEDABA PEGADO</t>
  </si>
  <si>
    <t>AA06Z969</t>
  </si>
  <si>
    <t>3132214</t>
  </si>
  <si>
    <t>3007082241</t>
  </si>
  <si>
    <t>PTM CALI CIBERMUNDO CIEN PALOS</t>
  </si>
  <si>
    <t>FO-25-1966141</t>
  </si>
  <si>
    <t>12/12/2025 SE ESCALA PARA VISITA. LLAMAR ANTES DE VISITAR, CONFIRMAR FALLA Y DATOS | 12/12/2025 SE LLAMA AL CLIENTE NO CONTESTA SE LE ESCRIBE POR WHATSAPP CONTESTA LA SEÑORA NANCY QUINTERO Y ME INDICA QUE EL EQUIPO YA ESTA FUNCIONANDO CORRECTAMENTE</t>
  </si>
  <si>
    <t>3132609</t>
  </si>
  <si>
    <t>3007063802</t>
  </si>
  <si>
    <t>BARRIO AVENIDA LA PLAYA SAN AN</t>
  </si>
  <si>
    <t>FO-25-1966688</t>
  </si>
  <si>
    <t>12/12/2025 SE ESCALA ACTIVIDAD PARA GESTION WOMPI | 16/12/2025 SE REALIZA VISITA POR INCIDENTE PERO SE ENCUENTRA QUÉ EL CLIENTE YA CUENTA CON EL DATÁFONO DE WOMPI, SE ESCALA LA NOVEDAD A COORDINADOR EL CUAL INFORMA QUE NO SE PUEDE ATENDER EL INC Y SE DEJA EL DATÁFONO DE REDEBAN QUIETO, SE CIERRA TA</t>
  </si>
  <si>
    <t>JA00X310</t>
  </si>
  <si>
    <t>73148</t>
  </si>
  <si>
    <t>3132639</t>
  </si>
  <si>
    <t>3007068635</t>
  </si>
  <si>
    <t>CARMEN DE APICALA</t>
  </si>
  <si>
    <t>PTM CARMEN DE APICALA LASSO &amp;</t>
  </si>
  <si>
    <t>FO-25-1966664</t>
  </si>
  <si>
    <t>12/12/2025 SE ESCALA PARA VISITA. LLAMAR ANTES DE VISITAR, CONFIRMAR FALLA Y DATOS | 13/12/2025 NO HAY SOPORTE CON REDEBAN PARA REALIZAR CAMBIO DE EQUIPO. | 15/12/2025 SE REALIZA CAMBIO DE EQUIPO POR FALLAS EN IMPRESIÓN PRUEBAS OK</t>
  </si>
  <si>
    <t>A300S462</t>
  </si>
  <si>
    <t>ORTIZ MARTINEZ STIVEN</t>
  </si>
  <si>
    <t>3132749</t>
  </si>
  <si>
    <t>FO-25-1967161</t>
  </si>
  <si>
    <t>12/12/2025 SE ESCALA PARA VISITA. LLAMAR ANTES DE VISITAR, CONFIRMAR FALLA Y DATOS | 12/12/2025 EN LA VISITA TÉCNICA SE REALIZÓ EL CAMBIO DE DATÁFONO YA QUE SE ENCONTRÓ CON LA IMPRESORA AVERIADA,Y EL PAPEL NO AVANZABA,SE RETIRÓ DESK 2600 Y MAGIC BOX 2600,SE INSTALA DESK 3500 , CONFIGURACIÓN E INICIALIZACIÓN OK, SE CREARON LOS USUARIOS Y SE REALIZARON LAS PRUEBAS DEJANDO EL SERVICIO OPERANDO SIN FALLAS Y SIN NOVEDAD.</t>
  </si>
  <si>
    <t>SKZZZ577</t>
  </si>
  <si>
    <t>3132905</t>
  </si>
  <si>
    <t>3007012705</t>
  </si>
  <si>
    <t>PAGAFACIL SAN ANTONIO DE PRADO</t>
  </si>
  <si>
    <t>FO-25-1967325</t>
  </si>
  <si>
    <t>12/12/2025 SE ESCALA PARA VISITA. LLAMAR ANTES DE VISITAR, CONFIRMAR FALLA Y DATOS | 13/12/2025 SE REALIZA CAMBIO DE DATAFONO POR SUXIEDAD POR DENTRO DE LA PANTALLA Y TECLADO PEGADO, SE CAMBIA LECTORA POR DAÑO EN CABLE Y HUB DAÑO EN CABLE TAMBIÉN</t>
  </si>
  <si>
    <t>JNZZZ074</t>
  </si>
  <si>
    <t>3133112</t>
  </si>
  <si>
    <t>3007022573</t>
  </si>
  <si>
    <t>MULTIPAGAS CARABOBO</t>
  </si>
  <si>
    <t>FO-25-1967324</t>
  </si>
  <si>
    <t>12/12/2025 SE ESCALA PARA VISITA. LLAMAR ANTES DE VISITAR, CONFIRMAR FALLA Y DATOS | 13/12/2025 CAMBIO EQUIPO POR DAÑO TECLADO BORROSO PRUEBAS OK NO TELECARGA</t>
  </si>
  <si>
    <t>ANZZZ789</t>
  </si>
  <si>
    <t>3133352</t>
  </si>
  <si>
    <t>3007079704</t>
  </si>
  <si>
    <t>PTM LA ESTRELLA KAOS PINATERIA</t>
  </si>
  <si>
    <t>FO-25-1967778</t>
  </si>
  <si>
    <t>12/12/2025 SE ESCALA PARA VISITA. LLAMAR ANTES DE VISITAR, CONFIRMAR FALLA Y DATOS | 13/12/2025 SE ORGANIZA FUENTE DE PODER YA QUE SE ENCONTRABA TENSIONADA Y OCASIONABA QUE SE DESCONCETARA EL EQUIPO</t>
  </si>
  <si>
    <t>V1YZZ446 V1YZZ796</t>
  </si>
  <si>
    <t>3133357</t>
  </si>
  <si>
    <t>3007016355</t>
  </si>
  <si>
    <t>PAGAFACIL CITY PLAZA</t>
  </si>
  <si>
    <t>FO-25-1967777</t>
  </si>
  <si>
    <t>12/12/2025 SE ESCALA PARA VISITA. LLAMAR ANTES DE VISITAR, CONFIRMAR FALLA Y DATOS | 13/12/2025 SE REALIZA INSTALACIÓN DE LECTORA Y SE CONECTAN CABLES CORRECTAMENTE, PRUEBAS Y TODO OK</t>
  </si>
  <si>
    <t>JCZZZ324</t>
  </si>
  <si>
    <t>86749</t>
  </si>
  <si>
    <t>3133425</t>
  </si>
  <si>
    <t>3007062510</t>
  </si>
  <si>
    <t>SIBUNDOY</t>
  </si>
  <si>
    <t>DISTRICOL DROFAMILIA M Y M</t>
  </si>
  <si>
    <t>FO-25-1967773</t>
  </si>
  <si>
    <t>12/12/2025 SE ESCALA PARA VISITA. LLAMAR ANTES DE VISITAR, CONFIRMAR FALLA Y DATOS | 15/12/2025 SE ENCUENTRA PROBLEMAS PARA DESPLAZAMIENTO A SIBUNDOY POR CIERRES DE VIAS DEBISO A PARO PROBLEMAS DE ORDE PUBLICO | 16/12/2025 SE VISITA EL CB PARA REVISAR FALLA DE DATÁFONO, NO IMPRIME BIEN, SE REALIZA LIMPIEZA PERO PERSISTE FALLA, SE REALIZA CAMBIO DE DATÁFONO, SE HACE PRUEBAS OK, EL CB QUEDA OPERATIVO</t>
  </si>
  <si>
    <t>KA00O674</t>
  </si>
  <si>
    <t>GUERRERO RAMIREZ OSCAR DARIO</t>
  </si>
  <si>
    <t>3133486</t>
  </si>
  <si>
    <t>3007051306</t>
  </si>
  <si>
    <t>BARRIO SANTA CATALINA VILLAVIC</t>
  </si>
  <si>
    <t>FO-25-1968007</t>
  </si>
  <si>
    <t>12/12/2025 SE ESCALA PARA VISITA. LLAMAR ANTES DE VISITAR, CONFIRMAR FALLA Y DATOS | 13/12/2025 SE REALIZA CAMBIO DE CABLE ENTORCHADO, PRUEBAS OK</t>
  </si>
  <si>
    <t>BA05Z132</t>
  </si>
  <si>
    <t>3133904</t>
  </si>
  <si>
    <t>FO-25-1968129</t>
  </si>
  <si>
    <t>12/12/2025 SE ESCALA PARA VISITA. LLAMAR ANTES DE VISITAR, CONFIRMAR FALLA Y DATOS | 13/12/2025 SE CAMBIA LECTORA YA QUE TENIA DAÑO FICICO EN EL CABLE Y SE CAMBIA HUD YA QUE NO RECONOCIA ACCESORIOS</t>
  </si>
  <si>
    <t>3134028</t>
  </si>
  <si>
    <t>3007031585</t>
  </si>
  <si>
    <t>COMCARD B MANGA ELLITA</t>
  </si>
  <si>
    <t>FO-25-1968308</t>
  </si>
  <si>
    <t>12/12/2025 SE ESCALA PARA VISITA. LLAMAR ANTES DE VISITAR, CONFIRMAR FALLA Y DATOS | 13/12/2025 SE VISITA COMERCIO PARA ATENDER INCIDENTE SE ENCUENTRA QUE EL DÍA DE HOY SÁBADO ESTÁ CERRADO POR LO TANTO SE LLAMA AL NÚMERO EN ORDEN 3186159944 PERO NADIE RESPONDE POR LO TANTO SE CIERRA ORDEN Y SE DEJA MENSAJE QUE DEBEN LLAMAR NUEVAMENTE</t>
  </si>
  <si>
    <t>1111G418</t>
  </si>
  <si>
    <t>3134140</t>
  </si>
  <si>
    <t>3007040104</t>
  </si>
  <si>
    <t>PTM MED CAPITAL CITY</t>
  </si>
  <si>
    <t>FO-25-1969577</t>
  </si>
  <si>
    <t>13/12/2025 SE ESCALA PARA VISITA. LLAMAR ANTES DE VISITAR, CONFIRMAR FALLA Y DATOS | 13/12/2025 DAÑO IMPRESORA PARA CAMBIO DE EQUIPO SON SOPORTE A ESTA HORA PARA CAMBIOS | 15/12/2025 CAMBIO EQUIPO POR DAÑO LA IMPRESIÓN SE QUEDA PEGADA CONSTANTEMENTE Y NO PERMITE VISUALIZAR BIEN LA INFORMACIÓN REL RECIBO PRUEBAS OK</t>
  </si>
  <si>
    <t>GZ0GZ346 II00T090</t>
  </si>
  <si>
    <t>3134637</t>
  </si>
  <si>
    <t>3007082269</t>
  </si>
  <si>
    <t>DISTRICOL AMERICAN D&amp;L</t>
  </si>
  <si>
    <t>FO-25-1970124</t>
  </si>
  <si>
    <t>13/12/2025 SE ESCALA PARA VISITA. LLAMAR ANTES DE VISITAR, CONFIRMAR FALLA Y DATOS | 15/12/2025 SE LLAMA AL NÚMERO INDICADO Y EL SEÑOR DIEGO ECHEVERRY CON CC71368965, INDICA QUE EL EQUIPO YA SE ENCUENTRA FUNCIONANDO OK, ESPERO EN LA LÍNEA PARA QUE HAGAN PRUEBAS Y TODO FUNCIONA OK</t>
  </si>
  <si>
    <t>3134641</t>
  </si>
  <si>
    <t>FO-25-1970382</t>
  </si>
  <si>
    <t>13/12/2025 SE ESCALA PARA VISITA. LLAMAR ANTES DE VISITAR, CONFIRMAR FALLA Y DATOS | 14/12/2025 SE REALIZA NUEVAMENTE VALIDACIÓN DE RED Y SE REALIZA BORRADO DE REVERSO.</t>
  </si>
  <si>
    <t>OB002010</t>
  </si>
  <si>
    <t>41668</t>
  </si>
  <si>
    <t>3134642</t>
  </si>
  <si>
    <t>3007049724</t>
  </si>
  <si>
    <t>SAN AGUSTIN</t>
  </si>
  <si>
    <t>DISTRICOL DROG VOL SAN AGUSTIN</t>
  </si>
  <si>
    <t>FO-25-1970378</t>
  </si>
  <si>
    <t>13/12/2025 SE ESCALA PARA VISITA. LLAMAR ANTES DE VISITAR, CONFIRMAR FALLA Y DATOS | 15/12/2025 SE REALIZA CAMBIO DATAFONO DEBIDO QUE IMPRIME MUY CLARO , SE INSTALA DATAFONO , SE CONFIGURA E INICIALIZA, SE CREA USUARIO Y CLAVE CON EL CLIENTE, SE REALIZA PRUEBAS OK</t>
  </si>
  <si>
    <t>AD005303</t>
  </si>
  <si>
    <t>3134662</t>
  </si>
  <si>
    <t>3007027306</t>
  </si>
  <si>
    <t>PAGAFACIL BARRIO VELEZ</t>
  </si>
  <si>
    <t>FO-25-1970359</t>
  </si>
  <si>
    <t>13/12/2025 SE ESCALA PARA VISITA. LLAMAR ANTES DE VISITAR, CONFIRMAR FALLA Y DATOS | 13/12/2025 NO SE ALCANZA A HACER VISITA POR HORARIO VALORAR Y ADEMAS CB NO TRABAJA LOS DOMINGOS | 15/12/2025 SE REALIZA CAMBIO DATAFONO NO ENCIENDE.</t>
  </si>
  <si>
    <t>999SZ189</t>
  </si>
  <si>
    <t>3134664</t>
  </si>
  <si>
    <t>3007062542</t>
  </si>
  <si>
    <t>PTM TURBO AGROINSUMOS NUEVO AN</t>
  </si>
  <si>
    <t>FO-25-1970555</t>
  </si>
  <si>
    <t>13/12/2025 SE ESCALA PARA VISITA. LLAMAR ANTES DE VISITAR, CONFIRMAR FALLA Y DATOS | 15/12/2025 LECTORA DE BARRA NO ENCIENDE SE PRUEBA CON CABLE DE STOCK Y SIGUE EL PROBLEMA, SE PROCEDE A INSTALAR LECTORA NUEVA, SE HACEN PRUEBAS Y SE DEJA TODO FUNCIONANDO CORRECTAMENTE</t>
  </si>
  <si>
    <t>LA00O170 II0BZ499</t>
  </si>
  <si>
    <t>3134678</t>
  </si>
  <si>
    <t>3007038814</t>
  </si>
  <si>
    <t>PTM VARILOCHE ALL FASHION</t>
  </si>
  <si>
    <t>FO-25-1970789</t>
  </si>
  <si>
    <t>13/12/2025 SE ESCALA PARA VISITA. LLAMAR ANTES DE VISITAR, CONFIRMAR FALLA Y DATOS | 15/12/2025 DATÁFONO IMPRIME ALGUNOS CARACTERES. SE PROCEDE A LIMPIAR LA IMPRESORA TERMINA Y SE SOLUCIONA LA FALLA SE HACEN PRUEBAS DE IMPRESIÓN Y TODO QUEDA FUNCIONANDO CORRECTAMENTE</t>
  </si>
  <si>
    <t>NN00L465</t>
  </si>
  <si>
    <t>19698</t>
  </si>
  <si>
    <t>3134682</t>
  </si>
  <si>
    <t>3007044184</t>
  </si>
  <si>
    <t>SANTANDER DE QUILICHAO</t>
  </si>
  <si>
    <t>DISTRICOL MINIONS NET</t>
  </si>
  <si>
    <t>FO-25-1971577</t>
  </si>
  <si>
    <t>14/12/2025 SE ESCALA PARA VISITA. LLAMAR ANTES DE VISITAR, CONFIRMAR FALLA Y DATOS | 15/12/2025 SE LLEGA A EL CB Y LA SEÑORA LUCERO MANIFIESTA QUE EL SR MIGUEL, LO LIMPIO Y YA QUEDO FUNCIONANDO BIEN.
NO SE MANIPULA DATÁFONO.
CB SE ENCUENTRA OPERATIVO.</t>
  </si>
  <si>
    <t>AC03Z862</t>
  </si>
  <si>
    <t>3134699</t>
  </si>
  <si>
    <t>3007074340</t>
  </si>
  <si>
    <t>PTM BUCARAMANGA DESPENSA LA OR</t>
  </si>
  <si>
    <t>FO-25-1971953</t>
  </si>
  <si>
    <t>14/12/2025 SE ESCALA PARA VISITA. LLAMAR ANTES DE VISITAR, CONFIRMAR FALLA Y DATOS | 15/12/2025 NOS ENCONTRAMOS EN SITIO ATENDIENDO LA NOVEDAD PRESENTADA , CLIENTE PRESENTA FALLAS EN EL CANAL DE COMUNICACIÓN EN ESPERA | 15/12/2025 SE HACE PRESENCIA EN COMERCIO SE REALIZA CAMBIO DE EQUIPO DEBIDO A QUE NO ENCIENDE SE REALIZA PRUEBA CONSULTA DE SALDO OK SE CREAN USUARIOS Y CONTRASEÑA</t>
  </si>
  <si>
    <t>EF8ZZ140 EF8ZZ427</t>
  </si>
  <si>
    <t>3134720</t>
  </si>
  <si>
    <t>3007047903</t>
  </si>
  <si>
    <t>DISTRICOL GRANERO SAMUEL</t>
  </si>
  <si>
    <t>FO-25-1970131</t>
  </si>
  <si>
    <t>13/12/2025 SE ESCALA PARA VISITA. LLAMAR ANTES DE VISITAR, CONFIRMAR FALLA Y DATOS | 13/12/2025 EN COMUNICACIÓN CON LA ADMINISTRADORA LEIDY PABÓN AL CELULAR 3174730199, INFORMA QUE HOY TRABAJA HASTA LA 1:00 PM QUE NOS PUEDE ATENDER MAÑANA DOMINGO 14 DICIEMBRE DEL 2025 DE 8:00 AM A 12:00 PM | 14/12/2025 SE REALIZA CAMBIÓ DE LECTOR DE BARRAS POR CABLE EN DAÑO. PRUEBAS EXITOSA.</t>
  </si>
  <si>
    <t>1100F695</t>
  </si>
  <si>
    <t>3134722</t>
  </si>
  <si>
    <t>3007059025</t>
  </si>
  <si>
    <t>BARRIO SONSON SONSON 3</t>
  </si>
  <si>
    <t>FO-25-1970127</t>
  </si>
  <si>
    <t>13/12/2025 SE ESCALA PARA VISITA. LLAMAR ANTES DE VISITAR, CONFIRMAR FALLA Y DATOS | 15/12/2025 SE REALIZA CAMBIO DE LECTOR YA QUE TIENE CABLE EN MAL ESTADO SE HACEN PRUEBAS OK</t>
  </si>
  <si>
    <t>MA002184</t>
  </si>
  <si>
    <t>13430</t>
  </si>
  <si>
    <t>3134728</t>
  </si>
  <si>
    <t>3007010029</t>
  </si>
  <si>
    <t>MAGANGUE</t>
  </si>
  <si>
    <t>FO-25-1970376</t>
  </si>
  <si>
    <t>13/12/2025 SE ESCALA PARA VISITA. LLAMAR ANTES DE VISITAR, CONFIRMAR FALLA Y DATOS | 15/12/2025 SE VISITA SITIO SE VERIFICA, SE VERIFICA INFORMACIÓN, SE REALIZA CAMBIO DE EQUIPO POR DAÑO EN IMPRESIÓN NO AVANZA PAPEL, TECLADO OK, CHIP OK, IMPRESIÓN OK, PRUEBA TRX EXITOSA.</t>
  </si>
  <si>
    <t>BA03Z032</t>
  </si>
  <si>
    <t>3134730</t>
  </si>
  <si>
    <t>3007058381</t>
  </si>
  <si>
    <t>BARRIO CAMELIA BOGOTA 1</t>
  </si>
  <si>
    <t>FO-25-1970108</t>
  </si>
  <si>
    <t>13/12/2025 SE ESCALA PARA VISITA. LLAMAR ANTES DE VISITAR, CONFIRMAR FALLA Y DATOS | 13/12/2025 NO HAY SOPORTE CON REDEBAN PARA REALIZAR CAMBIO DE EQUIPO | 15/12/2025 SE REALIZA CAMBIO DE DATAFONO POR DAÑO EN LA IMPRESORA SE INSTALA SE REALIZA PRUEBAS CREACIÓN DE USUARIOS OK</t>
  </si>
  <si>
    <t>IMZZZ503</t>
  </si>
  <si>
    <t>44001</t>
  </si>
  <si>
    <t>3134760</t>
  </si>
  <si>
    <t>3007030251</t>
  </si>
  <si>
    <t>RIOHACHA</t>
  </si>
  <si>
    <t>DISTRICOL DROGUERIA LA SOLUCI</t>
  </si>
  <si>
    <t>FO-25-1970354</t>
  </si>
  <si>
    <t>13/12/2025 SE ESCALA PARA VISITA. LLAMAR ANTES DE VISITAR, CONFIRMAR FALLA Y DATOS | 15/12/2025 SE REALIZA LA VISITA, SE ENCUENTRA CABLE DEL LECTOR DE BARRA DAÑADO, Y EL CLIENTE INFORMO QUE EL DATÁFONO SE REINICIA UNAS 2 O 3 VECES EN EL DÍA EL SOLO, SE PROCEDE A CAMBIAR EL CABLEADO DEL DATAFONO Y SE CAMBIA EL LECTOR DE BARRAS, SE REALIZA PRUEBAS Y TODO OK</t>
  </si>
  <si>
    <t>9B00K155</t>
  </si>
  <si>
    <t>3134761</t>
  </si>
  <si>
    <t>3007034522</t>
  </si>
  <si>
    <t>OPRAP AVENTURA PLAZA</t>
  </si>
  <si>
    <t>FO-25-1982423 | FO-25-1970353</t>
  </si>
  <si>
    <t>[FO-25-1982423] 16/12/2025 SE CAMBIA EQUIPO POR DAÑO EN IMPRESORA PRUEBAS OK || [FO-25-1970353] 13/12/2025 SE ESCALA PARA VISITA. LLAMAR ANTES DE VISITAR, CONFIRMAR FALLA Y DATOS | 15/12/2025 SE VALIDA COMUNICACIÓN CON EL CB Y ESTOS INFORMA QUE EN EL CENTRO COMERCIAL AVENTURA, NO BRINDAN SERVICIO LOS FINES DE SEMANA, POR LO CUAL AGRADECERÍAN SI LES REALIZAN LA VISITA MAÑANA. | 15/12/2025 SE VALIDA COMUNICACIÓN CON EL CB Y ESTOS INFORMA QUE EN EL CENTRO COMERCIAL AVENTURA, NO BRINDAN SERVICIO LOS FINES DE SEMANA, POR LO CUAL AGRADECERÍAN SI LES REALIZAN LA VISITA MAÑANA.</t>
  </si>
  <si>
    <t>BL019985</t>
  </si>
  <si>
    <t>3134770</t>
  </si>
  <si>
    <t>3007069377</t>
  </si>
  <si>
    <t>BARRIO CENTRO SANTANDER DE QUI</t>
  </si>
  <si>
    <t>FO-25-1970791</t>
  </si>
  <si>
    <t>13/12/2025 SE ESCALA PARA VISITA. LLAMAR ANTES DE VISITAR, CONFIRMAR FALLA Y DATOS | 14/12/2025 SE HA INTENTADO COMUNICACION CON LLA SEÑORA DANNA, Y NO HA SIDO POSIBLE, SEGÚN DAÑO DE LA DESCRIPCIÓN SERIA CAMBIO DE EQUIPO POR TAPA DE IMPRESIÓN PARTIDA, POR LO CUÁL SE REALIZARA VISITA FISICA WL DIA DE MAÑANA QUE SE IUEDA REALIZAR CAMBIO DE EQUIPO. | 15/12/2025 SE REALIZA CAMBIO DE DATÁFONO POR DAÑO EN LA TAPA DE IMPRESIÓN, CONECTOR DE RED.
SE REALIZARON PRUEBAS OPERATIVAS SIN NOVEDAD.
CB QUEDA OKEY.</t>
  </si>
  <si>
    <t>EF00R553</t>
  </si>
  <si>
    <t>3134778</t>
  </si>
  <si>
    <t>3007072030</t>
  </si>
  <si>
    <t>PAGAFACIL POPAYAN</t>
  </si>
  <si>
    <t>FO-25-1971585</t>
  </si>
  <si>
    <t>14/12/2025 SE ESCALA PARA VISITA. LLAMAR ANTES DE VISITAR, CONFIRMAR FALLA Y DATOS | 15/12/2025 EQUIPO CON ALERTINTERRUPTION SE PROCEDE A CANBIAR SE HACEN PRUEBAS OK TELECARGA DRNA</t>
  </si>
  <si>
    <t>NN00L461</t>
  </si>
  <si>
    <t>5604</t>
  </si>
  <si>
    <t>3134780</t>
  </si>
  <si>
    <t>3007079823</t>
  </si>
  <si>
    <t>REMEDIOS</t>
  </si>
  <si>
    <t>BARRIO VDA MINA NUEVA REMEDIOS</t>
  </si>
  <si>
    <t>FO-25-1971583</t>
  </si>
  <si>
    <t>14/12/2025 SE ESCALA PARA VISITA. LLAMAR ANTES DE VISITAR, CONFIRMAR FALLA Y DATOS | 17/12/2025 LLAMO AL NÚMERO INDICADO Y LA SEÑORA MONICA INDICA QUE NO NECESITA VISITA TÉCNICA, QUE YA EL EQUIPO ESTÁ FUNCIONANDO OK</t>
  </si>
  <si>
    <t>3134793</t>
  </si>
  <si>
    <t>FO-25-1971543</t>
  </si>
  <si>
    <t>14/12/2025 SE ESCALA PARA VISITA. LLAMAR ANTES DE VISITAR, CONFIRMAR FALLA Y DATOS | 14/12/2025 POR POSIBLE CAMBIO DE EQUIPO Y POR FALTA DE SOPORTE DE RBM NO SE BRINDA ATENCION, SE REPROGRAMA PARA DIA HABIL | 15/12/2025 SE CAMBIA CABLE MAGIC BOX MALO, SE DEJAN SERVICIOS FUNCIONANDO CORRECTAMENTE PRUEBAS OK</t>
  </si>
  <si>
    <t>3134799</t>
  </si>
  <si>
    <t>FO-25-1971575</t>
  </si>
  <si>
    <t>14/12/2025 SE ESCALA PARA VISITA. LLAMAR ANTES DE VISITAR, CONFIRMAR FALLA Y DATOS | 16/12/2025 POR MOTIVO DEL PARO ARMADO QUEDA LA VISITA PARA EL 18-12-2025 SE LE INFORMO A REDEBAN POR CORREO ELECTRONICO QUE ESA VISITA SE VERIA AFECTADA POR EL PARO | 19/12/2025 SE VISITA CB Y SE LE HACE CAMBIO DE EQUIPO POR ERROR ALERT IRUPTION SE HACEN PRUEBAS DE TRANSACCIONES OK</t>
  </si>
  <si>
    <t>52356</t>
  </si>
  <si>
    <t>3134818</t>
  </si>
  <si>
    <t>3007022497</t>
  </si>
  <si>
    <t>IPIALES</t>
  </si>
  <si>
    <t>MULTIPAGAS IPIALES</t>
  </si>
  <si>
    <t>FO-25-1970117</t>
  </si>
  <si>
    <t>13/12/2025 SE ESCALA PARA VISITA. LLAMAR ANTES DE VISITAR, CONFIRMAR FALLA Y DATOS | 14/12/2025 SE PROGRAMARA VISITA EL DIA LUNES, CLIENTE NO LABORA LOS DIAS DOMINGOS | 15/12/2025 SE VISITA EL CB PARA REVISAR FALLA DE DATAFONOS, IMPRIMEN BORROSO, SE REALIZA CAMBIO DE EQUIPOS, EL PRIMER REQUISITO DE CAMBIO SALE MALO, IGUAL CON PROBLEMA DE IMPRESIÓN, SE REALIZA NUEVAMENTE CAMBIO, LA SEGUNDA TERMINAL CAMBIO OK, SE HACEN PRUEBAS EXITOSAS, CB OPERATIVO</t>
  </si>
  <si>
    <t>AIZZZ123</t>
  </si>
  <si>
    <t>3134821</t>
  </si>
  <si>
    <t>3007072845</t>
  </si>
  <si>
    <t>PTM POPAYAN VARIEDADES NUEVO E</t>
  </si>
  <si>
    <t>FO-25-1970118</t>
  </si>
  <si>
    <t>13/12/2025 SE ESCALA PARA VISITA. LLAMAR ANTES DE VISITAR, CONFIRMAR FALLA Y DATOS | 16/12/2025 SE CONFIGURA LECTOR SE HACEN PRUEBAS OK TELECARGA DRNA</t>
  </si>
  <si>
    <t>EF00S385 EF00T279</t>
  </si>
  <si>
    <t>5887</t>
  </si>
  <si>
    <t>3134827</t>
  </si>
  <si>
    <t>3007013392</t>
  </si>
  <si>
    <t>YARUMAL</t>
  </si>
  <si>
    <t>BARRIO HOSPITAL YARUMAL</t>
  </si>
  <si>
    <t>FO-25-1970367</t>
  </si>
  <si>
    <t>13/12/2025 SE ESCALA PARA VISITA. LLAMAR ANTES DE VISITAR, CONFIRMAR FALLA Y DATOS | 16/12/2025 SE HACE VISITA TÉCNICA OK SE LIMPIA LECTOR CHIP DE TARJETAS DEL PIN PAD POR MENSAJE RETIRE TARJETA, SE HACE LIMPIEZA Y SE SOLICITA LA FALLA NOS QUEDAMOS EN SITIO 30MIN DESPUÉS DEL MANTENIMIENTO PARA HACER MONITORES Y SALEN TODAS LAS PRUEBAS EXITOSAS</t>
  </si>
  <si>
    <t>JAAZZ737</t>
  </si>
  <si>
    <t>3134829</t>
  </si>
  <si>
    <t>FO-25-1970648</t>
  </si>
  <si>
    <t>13/12/2025 SE ESCALA PARA VISITA. LLAMAR ANTES DE VISITAR, CONFIRMAR FALLA Y DATOS | 15/12/2025 SE LLEGA A SITIO HACE MÁS DE 10 MINUTOS A LA ESPERA QUE PERMITAN EL INGRESO POR QUÉ SE ENCUENTRAN LLENOS Y ESTÁN VALIDANDO INFORMACIÓN DEL TÉCNICO | 15/12/2025 SE ENCUENTRA FUENTE ROTA POR TAL MOTIVO EL DATAFONO SE REINICIA, SE CAMBIA FUENTE PARA SOLUCIONAR FALLA</t>
  </si>
  <si>
    <t>XP00J468</t>
  </si>
  <si>
    <t>3134830</t>
  </si>
  <si>
    <t>3007048329</t>
  </si>
  <si>
    <t>DISTRICOL CIGARRERIA ORLEANS</t>
  </si>
  <si>
    <t>FO-25-1970560</t>
  </si>
  <si>
    <t>13/12/2025 SE ESCALA PARA VISITA. LLAMAR ANTES DE VISITAR, CONFIRMAR FALLA Y DATOS | 14/12/2025 SE ESTABLECE COMUNICACIÓN CON LA SEÑORA NANCY DIAZ TELÉFONO 3203519223 SE LE INDICA QUE POR TEMAS DE SOPORTE DE REDEBAN NO PODEMOS REALIZAR EL CAMBIO DE EQUIPO LA VISITA VA SER ATENDIDA EL DÍA DE MAÑANA 15/12/2025 EN EL TRASCURSO DEL DÍA CLIENTE CONFORME. | 15/12/2025 SE ESTABLECE COMUNICACIÓN CON CLIENTE QUIÉN INDICA QUE EN EL MOMENTO SE ENCUENTRA CERRADO EL COMERCIO PASAR DESPUÉS DE LAS 2PM | 15/12/2025 SE REALIZA CAMBIO DE EQUIPO Y FUENTE DE PODER POR FALLA DE REINICIO Y TECLADO MALO PRUEBAS OK CLIENTE CONFORME</t>
  </si>
  <si>
    <t>XP00I088</t>
  </si>
  <si>
    <t>3134844</t>
  </si>
  <si>
    <t>3007065929</t>
  </si>
  <si>
    <t>PTM CARTAGENA DROGUERIA ANA V</t>
  </si>
  <si>
    <t>FO-25-1971040</t>
  </si>
  <si>
    <t>14/12/2025 SE REALIZA INSPECCIÓN DE CABLEADO Y SE ENCUENTRA TRENZA MAGICBOX DE DATAFONO DOBLADA Y PISADA POR PARTES, SE REALIZA CAMBIO DE TRENZA Y QUEDA EQUIPO FUNCIONANDO CORRECTAMENTE.</t>
  </si>
  <si>
    <t>FUA0I088</t>
  </si>
  <si>
    <t>AVILA DE HORTA FERNANDO JOSE</t>
  </si>
  <si>
    <t>3134845</t>
  </si>
  <si>
    <t>3007075695</t>
  </si>
  <si>
    <t>BARRIO QUIROGA BOGOTA 12</t>
  </si>
  <si>
    <t>FO-25-1971039</t>
  </si>
  <si>
    <t>14/12/2025 NO HAY SOPORTE DE ACTIVOS PARA REALIZAR CAMBIO DE EQUIPO Y ATENDER ACTIVIDAD. | 15/12/2025 SE REALIZA CAMBIO DE EQUIPO POR DAÑO NO ENCIENDE PANTALLA INTERMITENTE EN BLANCO SERVICIO OPERATIVO PRUEBAS OK TRNA RBM SE REALIZA PRUEBA CON UNA CONSULTA DE SALDO NO HAY COMO HACER CONSIGNACIÓN O RETIRO</t>
  </si>
  <si>
    <t>1000R513</t>
  </si>
  <si>
    <t>3134854</t>
  </si>
  <si>
    <t>3007042558</t>
  </si>
  <si>
    <t>DISTRICOL MISCELANEA LA MORENI</t>
  </si>
  <si>
    <t>FO-25-1971587</t>
  </si>
  <si>
    <t>14/12/2025 SE ESCALA PARA VISITA. LLAMAR ANTES DE VISITAR, CONFIRMAR FALLA Y DATOS | 15/12/2025 SE REALIZA MANTENIMIENTO A LA IMPRESORA YA QUE NO IMPRIME UNOS CARACTERES. EQUIPOS OPERATIVOS</t>
  </si>
  <si>
    <t>GZ5ZZ006</t>
  </si>
  <si>
    <t>5282</t>
  </si>
  <si>
    <t>3135320</t>
  </si>
  <si>
    <t>3007042767</t>
  </si>
  <si>
    <t>FREDONIA</t>
  </si>
  <si>
    <t>DISTRICOL CONECTADOS INTERNET</t>
  </si>
  <si>
    <t>FO-25-1973002</t>
  </si>
  <si>
    <t>15/12/2025 SE ESCALA PARA VISITA. LLAMAR ANTES DE VISITAR, CONFIRMAR FALLA Y DATOS | 16/12/2025 SE REALIZÓ LIMPIEZA DE IMPRESORA PRUEBAS OK</t>
  </si>
  <si>
    <t>9A8ZZ617</t>
  </si>
  <si>
    <t>CASTAÑEDA PALACIO CARLOS FELIPE</t>
  </si>
  <si>
    <t>3135374</t>
  </si>
  <si>
    <t>3007074559</t>
  </si>
  <si>
    <t>PTM MEDELLIN  FERRESERVICIOS C</t>
  </si>
  <si>
    <t>FO-25-1973235</t>
  </si>
  <si>
    <t>15/12/2025 SE ESCALA PARA VISITA. LLAMAR ANTES DE VISITAR, CONFIRMAR FALLA Y DATOS | 15/12/2025 SE CAMBIA LECTORA DE BARRAS PORQUE TIENE UN PITIDO CONSTANTE QUE NO SE QUITA</t>
  </si>
  <si>
    <t>TVHZZ309 ON00A026</t>
  </si>
  <si>
    <t>3135424</t>
  </si>
  <si>
    <t>3007073263</t>
  </si>
  <si>
    <t>PTM LA ESTRELLA DISTRI SUR LA</t>
  </si>
  <si>
    <t>FO-25-1973000</t>
  </si>
  <si>
    <t>15/12/2025 SE ESCALA PARA VISITA. LLAMAR ANTES DE VISITAR, CONFIRMAR FALLA Y DATOS | 15/12/2025 SE REALIZA CAMBIO DE EQUIPO POR DAÑO EN IMPRESORA Y PANTALLA SUCIA POR DENTRO</t>
  </si>
  <si>
    <t>A30ZZ399 A30ZZ483</t>
  </si>
  <si>
    <t>18610</t>
  </si>
  <si>
    <t>3135440</t>
  </si>
  <si>
    <t>3007078261</t>
  </si>
  <si>
    <t>SAN JOSE DEL FRAGUA</t>
  </si>
  <si>
    <t>BARRIO SUPERMERCADO SAN JOSE DEL FRAGUA</t>
  </si>
  <si>
    <t>FO-25-1973243</t>
  </si>
  <si>
    <t>15/12/2025 SE ESCALA PARA VISITA. LLAMAR ANTES DE VISITAR, CONFIRMAR FALLA Y DATOS | 18/12/2025 SE REALIZA CAMBIO DATAFONO POR ALERT IRRUPTION, SE CONFIGURA E INICIALIZA DATAFONO, SE CREA USUARIO Y CLAVE CON EL CLIENTE, SE REALIZA PRUEBAS OK.</t>
  </si>
  <si>
    <t>SXNZZ063</t>
  </si>
  <si>
    <t>3135746</t>
  </si>
  <si>
    <t>3007057175</t>
  </si>
  <si>
    <t>PTM COROZAL MEDIFARMA</t>
  </si>
  <si>
    <t>FO-25-1973238</t>
  </si>
  <si>
    <t>15/12/2025 SE ESCALA PARA VISITA. LLAMAR ANTES DE VISITAR, CONFIRMAR FALLA Y DATOS | 16/12/2025 SE VISITA COMERCIO POR FALLA, YA QUE EL EQUIPO NO ENCIENDE SE REINICIA, SE HACE CAMBIO DE FUENTE DE PODER, SE DEJA CON LA VERSIÓN 9.90, NO SE REALIZA CIERRE, SE REALIZAN PRUEBAS OK.</t>
  </si>
  <si>
    <t>A30QZ846 IIOZZ325</t>
  </si>
  <si>
    <t>3136079</t>
  </si>
  <si>
    <t>3007079924</t>
  </si>
  <si>
    <t>DISTRICOL DROGUERIA MILENIOSS</t>
  </si>
  <si>
    <t>FO-25-1973902</t>
  </si>
  <si>
    <t>15/12/2025 SE ESCALA PARA VISITA. LLAMAR ANTES DE VISITAR, CONFIRMAR FALLA Y DATOS | 15/12/2025 SE INDICA FORMA CORRECTA DE MANIPULACIÓN DE IMPRESORA</t>
  </si>
  <si>
    <t>SAUZZ939</t>
  </si>
  <si>
    <t>3136088</t>
  </si>
  <si>
    <t>3007074050</t>
  </si>
  <si>
    <t>DISTRICOL VARIEDADES LEYSCIND</t>
  </si>
  <si>
    <t>FO-25-1973900</t>
  </si>
  <si>
    <t>VERIFIQUE PARAMETROS</t>
  </si>
  <si>
    <t>15/12/2025 SE ESCALA PARA VISITA. LLAMAR ANTES DE VISITAR, CONFIRMAR FALLA Y DATOS | 15/12/2025 SE REALIZA LA VISITA, SE ENCUENTRA EL DATAFONO CON PROBLEMAS DE COMUNICACIÓN, Y AUQE APARECE ELENSAJE DE CABLE DE RED DESCONECTADO, SE CAMBIA EL CABLEADO, SE CONFIGURA PARÁMETROS, PERO EL PROBLEMA PERSISTE, SE PROCEDE A CAMBIAR EL DATÁFONO, SE REALIZA PRUEBAS Y TODO OK</t>
  </si>
  <si>
    <t>ON0TZ474</t>
  </si>
  <si>
    <t>41615</t>
  </si>
  <si>
    <t>3136449</t>
  </si>
  <si>
    <t>3007050694</t>
  </si>
  <si>
    <t>RIVERA</t>
  </si>
  <si>
    <t>PTM RIVERA SERVI MOVIL AL ALCA</t>
  </si>
  <si>
    <t>FO-25-1973953</t>
  </si>
  <si>
    <t>15/12/2025 SE ESCALA PARA VISITA. LLAMAR ANTES DE VISITAR, CONFIRMAR FALLA Y DATOS | 15/12/2025 SE REALIZA CAMBIO DE PIN PAD Y HUB 4 PUERTOS POR FALLA TECLADO DURO, SE HACEN PRUEBAS CON NUEVO PIN PAD, FUNCIONA CORRECTAMENTE</t>
  </si>
  <si>
    <t>II00Y870 MA00B941</t>
  </si>
  <si>
    <t>3136600</t>
  </si>
  <si>
    <t>3007072719</t>
  </si>
  <si>
    <t>NUEVO MILENIO SAN ANDRES DE TU</t>
  </si>
  <si>
    <t>FO-25-1973954</t>
  </si>
  <si>
    <t>15/12/2025 SE ESCALA PARA VISITA. LLAMAR ANTES DE VISITAR, CONFIRMAR FALLA Y DATOS | 16/12/2025 SE REALIZA CAMBIO DE DATÁFONO POR DAÑO EN IMPRESORA NO IMPRIME VARIOS CARACTERES, SE RECONFIGURA OK PARÁMETROS OK Y SE REALIZAN PRUEBAS EXITOSAS DE TRANSACCIONES</t>
  </si>
  <si>
    <t>EF00R096</t>
  </si>
  <si>
    <t>73001</t>
  </si>
  <si>
    <t>3137052</t>
  </si>
  <si>
    <t>3007056358</t>
  </si>
  <si>
    <t>PTM IBAGUE MUNDOTECNOG&amp;H</t>
  </si>
  <si>
    <t>FO-25-1974333</t>
  </si>
  <si>
    <t>15/12/2025 SE ESCALA PARA VISITA. LLAMAR ANTES DE VISITAR, CONFIRMAR FALLA Y DATOS | 15/12/2025 SE REALIZA CAMBIO DE DATÁFONO POR DAÑO EN PANTALLA, SE REALIZA PRUEBAS DE FUNCIONAMIENTO EXITOSAS CUBRE CLAVE INSTALADO.</t>
  </si>
  <si>
    <t>9BOZZ115 II0XZ270</t>
  </si>
  <si>
    <t>BARRAGAN TAFUR EDWIN ESTEBAN</t>
  </si>
  <si>
    <t>3137108</t>
  </si>
  <si>
    <t>3007063111</t>
  </si>
  <si>
    <t>PAGAFACIL PARQUE DE LA CANA</t>
  </si>
  <si>
    <t>FO-25-1979756</t>
  </si>
  <si>
    <t>16/12/2025 DATÁFONO NO TENIA REGISTRADA LA CAJA,SE REGISTRA SE PEGAN 2 BASES DE DATAFONO Y QUEDA FUNCIONANDO CORRECTAMENTE</t>
  </si>
  <si>
    <t>LA00T816</t>
  </si>
  <si>
    <t>3137132</t>
  </si>
  <si>
    <t>3007070666</t>
  </si>
  <si>
    <t>MULTIPAGAS PEREIRA CENTRO</t>
  </si>
  <si>
    <t>FO-25-1974378</t>
  </si>
  <si>
    <t>15/12/2025 SE ESCALA PARA VISITA. LLAMAR ANTES DE VISITAR, CONFIRMAR FALLA Y DATOS | 15/12/2025 VISITAMOS COMERCIO EL DATÁFONO PERDIÓ LOS PARÁMETROS LO CONFIGURAMOS NUEVAMENTE LO INICIALIZAMOS Y REALIZAMOS PRUEBAS OK.</t>
  </si>
  <si>
    <t>UV008955</t>
  </si>
  <si>
    <t>3137303</t>
  </si>
  <si>
    <t>3007045448</t>
  </si>
  <si>
    <t>DISTRICOL CHINOMES PHONE</t>
  </si>
  <si>
    <t>FO-25-1974552</t>
  </si>
  <si>
    <t>15/12/2025 SE ESCALA PARA VISITA. LLAMAR ANTES DE VISITAR, CONFIRMAR FALLA Y DATOS | 15/12/2025 SE VISITA COMERCIO, SE VERIFICA DAÑO EN EL EQUIPO HUBS POR PELADURA DE CABLE PRODUCCIENDO UN CORTO , SE REALIZA CAMBIO DE EQUIPO HUBS , SE INSTALA VERSION 9.90 , PRUEBAS OK, LECTOR DE BARRAS OK, PINPAD OK, CB OPERATIVO</t>
  </si>
  <si>
    <t>AC0MZ800</t>
  </si>
  <si>
    <t>3137511</t>
  </si>
  <si>
    <t>3007078664</t>
  </si>
  <si>
    <t>PTM ENVIGADO R V DISTRIBUDORES</t>
  </si>
  <si>
    <t>FO-25-1974635</t>
  </si>
  <si>
    <t>15/12/2025 SE ESCALA PARA VISITA. LLAMAR ANTES DE VISITAR, CONFIRMAR FALLA Y DATOS | 15/12/2025 SE REALIZA CAMBIO DE EQUIPO YA QUE DESPUÉS DE MANTENIMIENTO GENERAL SIGUE LA FALLA, PROBLEMA EN LECTOR DE TARJETAS</t>
  </si>
  <si>
    <t>SAOZZ080 SAOZZ366</t>
  </si>
  <si>
    <t>3137516</t>
  </si>
  <si>
    <t>FO-25-1974633</t>
  </si>
  <si>
    <t>15/12/2025 SE ESCALA PARA VISITA. LLAMAR ANTES DE VISITAR, CONFIRMAR FALLA Y DATOS | 15/12/2025 SE REALIZA VERIFICACIÓN DEL SERVICIO ENCONTRADO TAPA DE IMPRESORA ROTA SE REALIZA CAMBIO DE TAPA DE IMPRESORA SE REALIZAN PRUEBAS OK SERVICIO OPERATIVO</t>
  </si>
  <si>
    <t>-1111G418 HA006439</t>
  </si>
  <si>
    <t>47960</t>
  </si>
  <si>
    <t>3137868</t>
  </si>
  <si>
    <t>3007063368</t>
  </si>
  <si>
    <t>ZAPAYAN</t>
  </si>
  <si>
    <t>BARRIO CENTRO ZAPAYAN</t>
  </si>
  <si>
    <t>FO-25-1974940</t>
  </si>
  <si>
    <t>15/12/2025 SE ESCALA PARA VISITA. LLAMAR ANTES DE VISITAR, CONFIRMAR FALLA Y DATOS | 16/12/2025 SE REALIZA CAMBIO DE EQUIPO DATAFONO, SE REALIZAN PRUEBAS DE CORRECTO FUNCIONAMIENTO</t>
  </si>
  <si>
    <t>LA00V300</t>
  </si>
  <si>
    <t>VILLACOB VILLACOB ELKIN EDUARDO</t>
  </si>
  <si>
    <t>3137912</t>
  </si>
  <si>
    <t>3007079777</t>
  </si>
  <si>
    <t>BARRIO SAN PEDRO LA UNION  3</t>
  </si>
  <si>
    <t>FO-25-1974941</t>
  </si>
  <si>
    <t>15/12/2025 SE ESCALA PARA VISITA. LLAMAR ANTES DE VISITAR, CONFIRMAR FALLA Y DATOS | 16/12/2025 SE CAMBIA EQUIPO YA QUE LA IMPRESORA NO AVANZA EL PAPEL, SE REALIZAN PRUEBAS OK.</t>
  </si>
  <si>
    <t>F1XZZ101</t>
  </si>
  <si>
    <t>3138122</t>
  </si>
  <si>
    <t>3007063064</t>
  </si>
  <si>
    <t>PAGAFACIL  CC TERRAPLAZA</t>
  </si>
  <si>
    <t>FO-25-1975194</t>
  </si>
  <si>
    <t>15/12/2025 SE ESCALA PARA VISITA. LLAMAR ANTES DE VISITAR, CONFIRMAR FALLA Y DATOS | 16/12/2025 TECLADO EN DETERIORO SE PROCEDE A CAMBIAR EQUIPO PRUEBAS OK TELECARGA DRNA</t>
  </si>
  <si>
    <t>KA00R777</t>
  </si>
  <si>
    <t>5042</t>
  </si>
  <si>
    <t>3138632</t>
  </si>
  <si>
    <t>3007071050</t>
  </si>
  <si>
    <t>SANTA FE DE ANTIOQUIA</t>
  </si>
  <si>
    <t>BARRIO SANTA LUCIA SANTA FE DE</t>
  </si>
  <si>
    <t>FO-25-1975564</t>
  </si>
  <si>
    <t>15/12/2025 SE ESCALA PARA VISITA. LLAMAR ANTES DE VISITAR, CONFIRMAR FALLA Y DATOS | 16/12/2025 SE REALIZA CAMBIO DE EQUIPO YA QUE PRESENTA ALERT IRRUPTION PRUEBAS OK</t>
  </si>
  <si>
    <t>MN00C124</t>
  </si>
  <si>
    <t>70001</t>
  </si>
  <si>
    <t>3138682</t>
  </si>
  <si>
    <t>3007076976</t>
  </si>
  <si>
    <t>DISTRICOL SUPER DROGAS LA 19</t>
  </si>
  <si>
    <t>FO-25-1975874</t>
  </si>
  <si>
    <t>15/12/2025 SE ESCALA PARA VISITA. LLAMAR ANTES DE VISITAR, CONFIRMAR FALLA Y DATOS | 15/12/2025 SE VISITA COMERCIO POR UNA FALLA, PUESTO QUE EL LECTOR NO FUNCIONA, SE HACE CAMBIO DE LECTOR, CAUSAL L9 DAÑO FÍSICO, SE DEJA CON LA VERSIÓN 9.90, SE REALIZAN PRUEBAS OK.</t>
  </si>
  <si>
    <t>A18ZZ413</t>
  </si>
  <si>
    <t>3138743</t>
  </si>
  <si>
    <t>3007074670</t>
  </si>
  <si>
    <t>PTM ITAGUI RAPITIENDA LA PLACI</t>
  </si>
  <si>
    <t>FO-25-1975873</t>
  </si>
  <si>
    <t>15/12/2025 SE ESCALA PARA VISITA. LLAMAR ANTES DE VISITAR, CONFIRMAR FALLA Y DATOS | 16/12/2025 SE REALIZA CAMBIO DE TAPA IMPRESORA SE HACEN PRUEBAS OK</t>
  </si>
  <si>
    <t>EGQZZ162 LNPZZ494</t>
  </si>
  <si>
    <t>3140435</t>
  </si>
  <si>
    <t>3007068423</t>
  </si>
  <si>
    <t>PTM ITAGUI SUPER DESECHABLES S</t>
  </si>
  <si>
    <t>FO-25-1978334</t>
  </si>
  <si>
    <t>15/12/2025 SE ESCALA PARA VISITA. LLAMAR ANTES DE VISITAR, CONFIRMAR FALLA Y DATOS | 16/12/2025 SE REALIZA CAMBIO DE DATAFONO POR TECLADO BORROSO SE HACEN PRUEBAS OK</t>
  </si>
  <si>
    <t>A100H147</t>
  </si>
  <si>
    <t>3140476</t>
  </si>
  <si>
    <t>FO-25-1978332</t>
  </si>
  <si>
    <t>15/12/2025 SE ESCALA PARA VISITA. LLAMAR ANTES DE VISITAR, CONFIRMAR FALLA Y DATOS | 16/12/2025 SE CAMBIA DATAFONO PORQUE SE LE DAÑO EL PUERTO DONDE VA CONECTADA LA FUENTE Y SE REINICIA CONSTANTEMENTE PRUEBAS OK</t>
  </si>
  <si>
    <t>999VZ087</t>
  </si>
  <si>
    <t>3140492</t>
  </si>
  <si>
    <t>3007025455</t>
  </si>
  <si>
    <t>ARRIO CENTRO   PLANETA RICA</t>
  </si>
  <si>
    <t>FO-25-1978331</t>
  </si>
  <si>
    <t>15/12/2025 SE ESCALA PARA VISITA. LLAMAR ANTES DE VISITAR, CONFIRMAR FALLA Y DATOS | 16/12/2025 DATAFONO SE REINICIA AL MOVERSE, SE CAMBIAN FUENTE DE PODER Y SE SOLUCIONA FALLA, PRUEBAS OK</t>
  </si>
  <si>
    <t>9L8ZZ655</t>
  </si>
  <si>
    <t>5034</t>
  </si>
  <si>
    <t>3140786</t>
  </si>
  <si>
    <t>3007031941</t>
  </si>
  <si>
    <t>ANDES</t>
  </si>
  <si>
    <t>BARRIO PARQUE 1 ANDES</t>
  </si>
  <si>
    <t>FO-25-1978487</t>
  </si>
  <si>
    <t>15/12/2025 SE ESCALA PARA VISITA. LLAMAR ANTES DE VISITAR, CONFIRMAR FALLA Y DATOS | 18/12/2025 SE CAMBIA LECTOR CON CABLE DAÑADO PRUEBAS OK</t>
  </si>
  <si>
    <t>1111R540</t>
  </si>
  <si>
    <t>5002</t>
  </si>
  <si>
    <t>3140799</t>
  </si>
  <si>
    <t>3007077722</t>
  </si>
  <si>
    <t>ABEJORRAL</t>
  </si>
  <si>
    <t>BARRIO BARRIO LOS BALCONES ABE</t>
  </si>
  <si>
    <t>FO-25-1979580</t>
  </si>
  <si>
    <t>16/12/2025 SE ESCALA PARA VISITA. LLAMAR ANTES DE VISITAR, CONFIRMAR FALLA Y DATOS | 18/12/2025 SE LLEGA LA PUNTO SE VERIFICA CABLEADO PUERTOS TODO EN BUEN ESTADO EL DAÑO VENÍA DEL CANAL SE LE EXPLICA AL CLIENTE SE REALIZA MANTENIMIENTO TODO QUEDA OK</t>
  </si>
  <si>
    <t>10NZ012</t>
  </si>
  <si>
    <t>3141047</t>
  </si>
  <si>
    <t>3007048916</t>
  </si>
  <si>
    <t>DISTRICOL LA 5A ESTACION ESTAN</t>
  </si>
  <si>
    <t>FO-25-1978478</t>
  </si>
  <si>
    <t>15/12/2025 SE ESCALA PARA VISITA. LLAMAR ANTES DE VISITAR, CONFIRMAR FALLA Y DATOS | 18/12/2025 SE REALIZA VISITA AL PUNTO SE CAMBIA EQUIPO POR DAÑO ,NO LEE NINGUNA TARJETA. SE DEJA EQUIPO CON VR 10.3 PRUEBAS CB OK .</t>
  </si>
  <si>
    <t>AD00M848</t>
  </si>
  <si>
    <t>3141101</t>
  </si>
  <si>
    <t>3007044310</t>
  </si>
  <si>
    <t>DISTRICOL VARIEDADES ESTEFANY</t>
  </si>
  <si>
    <t>FO-25-1979572</t>
  </si>
  <si>
    <t>16/12/2025 SE ESCALA PARA VISITA. LLAMAR ANTES DE VISITAR, CONFIRMAR FALLA Y DATOS | 16/12/2025 SE LLEGA AL PUNTO, SE ENCUENTRA EL LOCAL CERRADO, EN COMUNICACIÓN CON LA SR VIVIANA INDICA QUE ESTÁ EN UN CITA MÉDICA Y NO ES POSIBLE ATENDERNOS HOY, SE LE INDICA AL CLIENTE QUE DEBE VOLVER A LLAMAR A SOLICITAR EL SOPORTE.</t>
  </si>
  <si>
    <t>9B05Z558</t>
  </si>
  <si>
    <t>3141113</t>
  </si>
  <si>
    <t>3007070988</t>
  </si>
  <si>
    <t>DISTRICOL LA MANADA DE BOTERIT</t>
  </si>
  <si>
    <t>FO-25-1979570</t>
  </si>
  <si>
    <t>16/12/2025 SE ESCALA PARA VISITA. LLAMAR ANTES DE VISITAR, CONFIRMAR FALLA Y DATOS | 16/12/2025 SE REALIZA CAMBIO DE DATAFONO POR PUERTO USB MALO SE HACEN PRUEBAS OK</t>
  </si>
  <si>
    <t>MN00C062</t>
  </si>
  <si>
    <t>44098</t>
  </si>
  <si>
    <t>3141156</t>
  </si>
  <si>
    <t>3007080139</t>
  </si>
  <si>
    <t>DISTRACCION</t>
  </si>
  <si>
    <t>BARRIO RINCON GUAPO RINCON GUAPO DISTRACCION</t>
  </si>
  <si>
    <t>FO-25-1979806</t>
  </si>
  <si>
    <t>16/12/2025 SE ESCALA PARA VISITA. LLAMAR ANTES DE VISITAR, CONFIRMAR FALLA Y DATOS | 17/12/2025 SE REALIZA CAMBIO DE DATAFONO, YA QUE NO IMPRIMIA ALGUNOS CARACTERES, SE RETIRA MAGICBOX YA QUE SE INSTALA UN DESK 3500, SE REALIZAN PRUEBAS DEJANDO SERVICIO FUNCIONAL AL 100 %</t>
  </si>
  <si>
    <t>F1ZZZ773</t>
  </si>
  <si>
    <t>3141855</t>
  </si>
  <si>
    <t>3007042819</t>
  </si>
  <si>
    <t>DISTRICOL PAPELERIA MAAGU</t>
  </si>
  <si>
    <t>FO-25-1980605</t>
  </si>
  <si>
    <t>16/12/2025 SE ESCALA PARA VISITA. LLAMAR ANTES DE VISITAR, CONFIRMAR FALLA Y DATOS | 17/12/2025 UN DATAFONO CON FALLAS DE COMUNICACIÓN, SE CAMBIA DATAFONO PARA SOLUCIONAR FALLA, PRUEBAS OK, EL OTRO EQUIPO SE REINICIA AL MOVERLO, SE CAMBIA FUENTE DE CORRIENTE Y SE SOLUCIONA FALLA, PRUEBAS OK</t>
  </si>
  <si>
    <t>9C6ZZ648 - 9A8ZZ653</t>
  </si>
  <si>
    <t>73236</t>
  </si>
  <si>
    <t>3141872</t>
  </si>
  <si>
    <t>3007072174</t>
  </si>
  <si>
    <t>DOLORES</t>
  </si>
  <si>
    <t>DOLORES JARDINES DEL RECUERDO</t>
  </si>
  <si>
    <t>FO-25-1980602</t>
  </si>
  <si>
    <t>16/12/2025 SE ESCALA PARA VISITA. LLAMAR ANTES DE VISITAR, CONFIRMAR FALLA Y DATOS | 16/12/2025 SE REALIZA VISITA AL PUNTO, SE CAMBIA EQUIPO YA QUE ESTE PRESENTA DAÑO Y SE REINICIA CONSTANTEMENTE Y QUEDA LA PANTALLA EN NEGRO . SE DEJA EQUIPO INSTALADO CON VR 9.90 PRUEBAS CB OK,</t>
  </si>
  <si>
    <t>NN00N643</t>
  </si>
  <si>
    <t>3141892</t>
  </si>
  <si>
    <t>3007016832</t>
  </si>
  <si>
    <t>PAGAFACIL GUAYABAL</t>
  </si>
  <si>
    <t>FO-25-1980705</t>
  </si>
  <si>
    <t>16/12/2025 SE ESCALA PARA VISITA. LLAMAR ANTES DE VISITAR, CONFIRMAR FALLA Y DATOS | 16/12/2025 SE REALIZA CAMBIO DE PIN PAD YA QUE EL QUE TIENEN ACTUALMENTE SE LE PONE LA PANTALLA AZUL Y NO PERMITE HACER TRANSACCIONES. AL HACER EL CAMBIO, QUEDA FUNCIONANDO CORRECTAMENTE.</t>
  </si>
  <si>
    <t>JFZZZ783</t>
  </si>
  <si>
    <t>70771</t>
  </si>
  <si>
    <t>3141953</t>
  </si>
  <si>
    <t>3007078200</t>
  </si>
  <si>
    <t>BARRIO ZULIA SUCRE</t>
  </si>
  <si>
    <t>FO-25-1980600</t>
  </si>
  <si>
    <t>16/12/2025 SE ESCALA PARA VISITA. LLAMAR ANTES DE VISITAR, CONFIRMAR FALLA Y DATOS | 17/12/2025 EN COMUNICACIÓN CON EL SEÑOR ELMER JOSÉ, AL NÚMERO DE CONTACTO 3104490846, ME INFORMA QUE LOS VOUCHER ESTÁN SALIENDO CON UNA LÍNEA, SE LE INDICA QUE CAMBIE EL ROLLO Y ADEMÁS QUE LIMPIÉ LA PARTE DE LA IMPRESORA, EL CLIENTE LUEGO DE REALIZAR LO INDICADO, ME INFORMA QUE YA ESTÁ IMPRIMIENDO CORRECTAMENTE, REALIZA TRX DE PRUEBA EXITOSA.</t>
  </si>
  <si>
    <t>25488</t>
  </si>
  <si>
    <t>3142050</t>
  </si>
  <si>
    <t>3007024475</t>
  </si>
  <si>
    <t>NILO</t>
  </si>
  <si>
    <t>BARRIO CENTRO NILO</t>
  </si>
  <si>
    <t>FO-25-1980703</t>
  </si>
  <si>
    <t>16/12/2025 SE ESCALA PARA VISITA. LLAMAR ANTES DE VISITAR, CONFIRMAR FALLA Y DATOS | 17/12/2025 CAMBIÓ DE EQUIPO EN DAÑO IMPRESORA MAL ESTADO PRUEBAS OK NO SE REALIZAN PRUEBAS DE ADQUIRENCIA YA QUE NO SE CUENTA CON TARJETA DE PRUEBA NI POR TÉCNICO NI POR CLIENTE</t>
  </si>
  <si>
    <t>17ZZZ226 AA004387</t>
  </si>
  <si>
    <t>3142940</t>
  </si>
  <si>
    <t>FO-25-1981665</t>
  </si>
  <si>
    <t>16/12/2025 SE ESCALA PARA VISITA. LLAMAR ANTES DE VISITAR, CONFIRMAR FALLA Y DATOS | 16/12/2025 SE CAMBIA PINPAD POR ALERT IRUPTION SE CAMBIA HUB YA QUE ESTA CAUSANDO REINICIOS</t>
  </si>
  <si>
    <t>25436</t>
  </si>
  <si>
    <t>3142958</t>
  </si>
  <si>
    <t>3007063989</t>
  </si>
  <si>
    <t>MANTA</t>
  </si>
  <si>
    <t>BARRIO CENTRO MANTA 1</t>
  </si>
  <si>
    <t>FO-25-1981719</t>
  </si>
  <si>
    <t>16/12/2025 SE ESCALA PARA VISITA. LLAMAR ANTES DE VISITAR, CONFIRMAR FALLA Y DATOS | 18/12/2025 SE VISITA COMERCIO CB BANCOLOMBIA, SE CAMBIA DATAFONO POR QUE TIENE EL PUERTO USB DETERIORADO, SE DEJA EL NUEVO CON LOS USUARIOS DEL CLIENTE, SE REALIZAN PRUEBAS OK.</t>
  </si>
  <si>
    <t>NA00Y827</t>
  </si>
  <si>
    <t>3142966</t>
  </si>
  <si>
    <t>3007013743</t>
  </si>
  <si>
    <t>PARQUE GIRARDOTA</t>
  </si>
  <si>
    <t>FO-25-1981715</t>
  </si>
  <si>
    <t>16/12/2025 SE ESCALA PARA VISITA. LLAMAR ANTES DE VISITAR, CONFIRMAR FALLA Y DATOS | 17/12/2025 SE CAMBIA DATÁFONO CON TECLADO BORROSO Y REINICIOS REPENTINOS, SE DEJAN SERVICIOS FUNCIONANDO CORRECTAMENTE</t>
  </si>
  <si>
    <t>A00JZ763</t>
  </si>
  <si>
    <t>3143049</t>
  </si>
  <si>
    <t>3007066373</t>
  </si>
  <si>
    <t>DISTRICOL MISC LA CHIRONA</t>
  </si>
  <si>
    <t>FO-25-1981663</t>
  </si>
  <si>
    <t>16/12/2025 SE ESCALA PARA VISITA. LLAMAR ANTES DE VISITAR, CONFIRMAR FALLA Y DATOS | 17/12/2025 SE VISITA CORRESPONSAL Y SE REEMPLAZA DATÁFONO POR DETERIORO. TRANSACCIONES DE PRUEBA EXITOSAS.</t>
  </si>
  <si>
    <t>NN00M742</t>
  </si>
  <si>
    <t>8433</t>
  </si>
  <si>
    <t>3143170</t>
  </si>
  <si>
    <t>3007080788</t>
  </si>
  <si>
    <t>MALAMBO</t>
  </si>
  <si>
    <t>BARRIO CONCOR MALAMBO 4</t>
  </si>
  <si>
    <t>FO-25-1981711</t>
  </si>
  <si>
    <t>16/12/2025 SE ESCALA PARA VISITA. LLAMAR ANTES DE VISITAR, CONFIRMAR FALLA Y DATOS | 16/12/2025 SE REALIZA VISITA SE PROCEDE A VALIDAR EQUIPOS POSIBLE DAÑO EN EL MAGIC BOX DESK 1600, HACE REINICIAR EL EQUIPO ,SE PROCEDE A CAMBIAR SE HACEN PRUEBAS Y TODO OK,CB OPERATIVO</t>
  </si>
  <si>
    <t>F7ZZZ995</t>
  </si>
  <si>
    <t>3143188</t>
  </si>
  <si>
    <t>3007020488</t>
  </si>
  <si>
    <t>REVAL PORTAL DEL PRADO</t>
  </si>
  <si>
    <t>FO-25-1981710</t>
  </si>
  <si>
    <t>16/12/2025 SE ESCALA PARA VISITA. LLAMAR ANTES DE VISITAR, CONFIRMAR FALLA Y DATOS | 18/12/2025 SE REMPLAZA DATAFONO, MOSTRABA MENSAJE CABLE DE RED DESCONECTADO
TAMBIÉN SE REMPLAZA CABLE DE RED, ESTABA DETERIORADO</t>
  </si>
  <si>
    <t>AAAAS994</t>
  </si>
  <si>
    <t>3143291</t>
  </si>
  <si>
    <t>3007067392</t>
  </si>
  <si>
    <t>MULTIPAGAS MONTELIBANO</t>
  </si>
  <si>
    <t>FO-25-1981739</t>
  </si>
  <si>
    <t>16/12/2025 SE ESCALA PARA VISITA. LLAMAR ANTES DE VISITAR, CONFIRMAR FALLA Y DATOS | 17/12/2025 DATAFONO CON FALLAS DE COMUNICACIÓN SE DESCONECTA DE INTERNET CONSTANTEMENTE, SE CAMBIA CABLE MAGIC BOX TRENZADO Y SE SOLUCIONA FALLA, PRUEBAS OK</t>
  </si>
  <si>
    <t>AAL0H194</t>
  </si>
  <si>
    <t>3144068</t>
  </si>
  <si>
    <t>3007027303</t>
  </si>
  <si>
    <t>PAGAFACIL TURBO CENTRO</t>
  </si>
  <si>
    <t>FO-25-1982292</t>
  </si>
  <si>
    <t>16/12/2025 SE ESCALA PARA VISITA. LLAMAR ANTES DE VISITAR, CONFIRMAR FALLA Y DATOS | 16/12/2025 CAMBIO PIN PAD, TECLADO MALO. PIN PAD OPERATIVO.</t>
  </si>
  <si>
    <t>999SZ198</t>
  </si>
  <si>
    <t>3144186</t>
  </si>
  <si>
    <t>3007027660</t>
  </si>
  <si>
    <t>DISTRICOL MERCADOS EL CANARIO</t>
  </si>
  <si>
    <t>FO-25-1982519</t>
  </si>
  <si>
    <t>16/12/2025 SE ESCALA PARA VISITA. LLAMAR ANTES DE VISITAR, CONFIRMAR FALLA Y DATOS | 16/12/2025 SE REALIZA LA REVISIÓN DEL CABLEADO SE EVIDENCIA QUE ESTABA MAL SE CAMBIO SE HACEN PRUEBAS OK</t>
  </si>
  <si>
    <t>99WZZ765</t>
  </si>
  <si>
    <t>20175</t>
  </si>
  <si>
    <t>3144311</t>
  </si>
  <si>
    <t>3007011744</t>
  </si>
  <si>
    <t>CHIMICHAGUA</t>
  </si>
  <si>
    <t>CHIMICHAGUA  CESAR</t>
  </si>
  <si>
    <t>FO-25-1982524</t>
  </si>
  <si>
    <t>16/12/2025 SE ESCALA PARA VISITA. LLAMAR ANTES DE VISITAR, CONFIRMAR FALLA Y DATOS | 18/12/2025 SE REALIZA CAMBIO DE DATAFONO, YA QUE IMPRIMIA LOS RECIBOS BORROSOS, SE REALIZAN PRUEBAS DEJANDO SERVICIO FUNCIONAL AL 100 %</t>
  </si>
  <si>
    <t>JAAAD771</t>
  </si>
  <si>
    <t>5890</t>
  </si>
  <si>
    <t>3144324</t>
  </si>
  <si>
    <t>3007047258</t>
  </si>
  <si>
    <t>YOLOMBO</t>
  </si>
  <si>
    <t>BARRIO EL HORMIGUERO YOLOMBO</t>
  </si>
  <si>
    <t>FO-25-1982639</t>
  </si>
  <si>
    <t>16/12/2025 SE ESCALA PARA VISITA. LLAMAR ANTES DE VISITAR, CONFIRMAR FALLA Y DATOS | 18/12/2025 SE CAMBIA DATÁFONO CON FALLAS DE COMUNICACIÓN, SE QUEDA SIN CONEXIÓN CADA RATO, SE DEJAN SERVICIOS FUNCIONANDO CORRECTAMENTE</t>
  </si>
  <si>
    <t>TR00D565</t>
  </si>
  <si>
    <t>3144413</t>
  </si>
  <si>
    <t>3007060758</t>
  </si>
  <si>
    <t>PTM RIOSUCIO VARIEDADES SAN JU</t>
  </si>
  <si>
    <t>FO-25-1982523</t>
  </si>
  <si>
    <t>16/12/2025 SE ESCALA PARA VISITA. LLAMAR ANTES DE VISITAR, CONFIRMAR FALLA Y DATOS | 19/12/2025 SE REALIZA CAMBIO DEL DATAFONO POR QUE NO IMPRIME UNO O MAS CARACTERES SE HACEN PRUEBAS OK CB OPERATIVO</t>
  </si>
  <si>
    <t>FUA0G642</t>
  </si>
  <si>
    <t>3144432</t>
  </si>
  <si>
    <t>3007020791</t>
  </si>
  <si>
    <t>BARRIO LLANO GRANDE PALMIRA</t>
  </si>
  <si>
    <t>FO-25-1982576</t>
  </si>
  <si>
    <t>16/12/2025 SE ESCALA PARA VISITA. LLAMAR ANTES DE VISITAR, CONFIRMAR FALLA Y DATOS | 16/12/2025 EN LA VISITA TÉCNICA SE REALIZÓ EL CAMBIO DE DATÁFONO YA QUE SE ENCONTRÓ CON LA IMPRESORA AVERIADA,TENIA UN SONIDO FUERTE Y EL PAPEL NO AVANZABA,EL CAMBIO SE EJECUTO OK , CONFIGURACIÓN E INICIALIZACIÓN OK, VERSIÓN 9.90,SE CREARON LOS USUARIOS Y SE REALIZARON LAS PRUEBAS DEJANDO EL SERVICIO OPERANDO SIN FALLAS Y SIN NOVEDAD.</t>
  </si>
  <si>
    <t>AAAAX292 9A0CZ541</t>
  </si>
  <si>
    <t>3144435</t>
  </si>
  <si>
    <t>3007044853</t>
  </si>
  <si>
    <t>PTM MEDELLIN PAPELERIA LA CASA</t>
  </si>
  <si>
    <t>FO-25-1982574</t>
  </si>
  <si>
    <t>16/12/2025 SE ESCALA PARA VISITA. LLAMAR ANTES DE VISITAR, CONFIRMAR FALLA Y DATOS | 16/12/2025 SE REALIZA BORRADO DE APLICATIVO Y SE INICIALIZAN NUEVAMENTE LAS TERMINALES. EL POS QUEDA FUNCIONANDO CORRECTAMENTE</t>
  </si>
  <si>
    <t>AB1FZ122 3A0AZ558</t>
  </si>
  <si>
    <t>76364</t>
  </si>
  <si>
    <t>3145076</t>
  </si>
  <si>
    <t>3007045281</t>
  </si>
  <si>
    <t>JAMUNDI</t>
  </si>
  <si>
    <t>DISTRICOL TELECOMUNICACIONES M</t>
  </si>
  <si>
    <t>FO-25-1983400</t>
  </si>
  <si>
    <t>16/12/2025 SE ESCALA PARA VISITA. LLAMAR ANTES DE VISITAR, CONFIRMAR FALLA Y DATOS | 17/12/2025 SE VISITA EL COMERCIO, SE REVISA LOS EQUIPOS ESTÁ FALLANDO LECTOR DE BARRAS NO SE PUEDEN REALIZAR PAGOS DE FACTURAS MUESTRA MSJ " FORMATO INVALIDO " SE REPROGRAMA LECTOR PERO SIGUE FALLANDO POR LO QUE SE CAMBIA RESOLVIENDO EL DAÑO, PRUEBAS OK, TELECARGA TRNA</t>
  </si>
  <si>
    <t>GA0LZ584</t>
  </si>
  <si>
    <t>3145080</t>
  </si>
  <si>
    <t>3007033764</t>
  </si>
  <si>
    <t>BARRIO VILLACOLOMBIA CALI</t>
  </si>
  <si>
    <t>FO-25-1983398</t>
  </si>
  <si>
    <t>16/12/2025 SE ESCALA PARA VISITA. LLAMAR ANTES DE VISITAR, CONFIRMAR FALLA Y DATOS | 17/12/2025 SE CAMBIA LECTORA YA QUE NO COMUNICA PRUEBAS OK</t>
  </si>
  <si>
    <t>1FZZZ149</t>
  </si>
  <si>
    <t>3145307</t>
  </si>
  <si>
    <t>3007040635</t>
  </si>
  <si>
    <t>BARRIO CENTRO PITALITO 5</t>
  </si>
  <si>
    <t>FO-25-1983397</t>
  </si>
  <si>
    <t>16/12/2025 SE ESCALA PARA VISITA. LLAMAR ANTES DE VISITAR, CONFIRMAR FALLA Y DATOS | 18/12/2025 SE REALIZA VISITA AL PUNTO, SE CAMBIA PINPAD YA QUE ESTE NO LEE NINGUNA TARJETA DE CHIP, SE INSTALA PINPAD DESK 1500, PRUEBAS OK, CB OPERATIVO</t>
  </si>
  <si>
    <t>FUA0V810</t>
  </si>
  <si>
    <t>3145434</t>
  </si>
  <si>
    <t>3007043294</t>
  </si>
  <si>
    <t>BARRIO LA MARTINA APARTADO</t>
  </si>
  <si>
    <t>FO-25-1983675</t>
  </si>
  <si>
    <t>16/12/2025 SE ESCALA PARA VISITA. LLAMAR ANTES DE VISITAR, CONFIRMAR FALLA Y DATOS | 17/12/2025 SE REALIZA CAMBIO DE DATÁFONO POR ALERT IRRUPTION</t>
  </si>
  <si>
    <t>GB0DZ166</t>
  </si>
  <si>
    <t>3145525</t>
  </si>
  <si>
    <t>3007029037</t>
  </si>
  <si>
    <t>BRR EL CARMEN DE EL CHARCO TUM</t>
  </si>
  <si>
    <t>FO-25-1983876</t>
  </si>
  <si>
    <t>16/12/2025 SE ESCALA PARA VISITA. LLAMAR ANTES DE VISITAR, CONFIRMAR FALLA Y DATOS | 18/12/2025 SE REALIZA CAMBIÓ DE EQUIPO G5  NO AVANZA EL PAPEL, CB BANCOLOMBIA PURO, PRUEBAS OK</t>
  </si>
  <si>
    <t>BBBBE731</t>
  </si>
  <si>
    <t>3145562</t>
  </si>
  <si>
    <t>FO-25-1983940</t>
  </si>
  <si>
    <t>16/12/2025 SE ESCALA PARA VISITA. LLAMAR ANTES DE VISITAR, CONFIRMAR FALLA Y DATOS | 17/12/2025 SE REALIZA INICIALIZACIÓN DE PARÁMETROS SE HACEN PRUEBAS OK</t>
  </si>
  <si>
    <t>3145721</t>
  </si>
  <si>
    <t>3007016084</t>
  </si>
  <si>
    <t>ARRIO TRONCAL DE OCCIDENTE SA</t>
  </si>
  <si>
    <t>FO-25-1983937</t>
  </si>
  <si>
    <t>16/12/2025 SE ESCALA PARA VISITA. LLAMAR ANTES DE VISITAR, CONFIRMAR FALLA Y DATOS | 17/12/2025 SE REALIZA CAMBIO DE EQUIPO POR DAÑO EN EL TECLADO, ALGUNAS TECLAS DURAS NO RESPONDE AL PRESIONARLAS, SE CAMBIA PINPAD POR DAÑO EN EL LECTOR DE TARJETAS, SALEN RECHAZO, SE INSTALA NUEVO EQUIPO Y PINPAD OPERATIVOS OK, ADICIONAL SE REALIZA MANTENIMIENTO AL SISTEMA OPERATIVO Y VERSIÓN DE OTRO EQUIPO EN EL PUNTO, PRESENTABA LENTITUD AL GENERAR LOS CIERRES, INICIALIZACIÓN EXITOSAS OK, PRUEBAS EXITOSAS OK, CLIENTE CB VALIDA SALDO ANTES Y DESPUÉS DEL MANTENIMIENTO OK, PUNTO SE DEJA OPERATIVO SIN NOVEDAD</t>
  </si>
  <si>
    <t>A00FZ127; A30QZ851</t>
  </si>
  <si>
    <t>54874</t>
  </si>
  <si>
    <t>3145879</t>
  </si>
  <si>
    <t>3007056063</t>
  </si>
  <si>
    <t>VILLA DEL ROSARIO</t>
  </si>
  <si>
    <t>DISTRICOL PUNTO PAGO H Q</t>
  </si>
  <si>
    <t>FO-25-1984245</t>
  </si>
  <si>
    <t>16/12/2025 SE ESCALA PARA VISITA. LLAMAR ANTES DE VISITAR, CONFIRMAR FALLA Y DATOS | 17/12/2025 SE REALIZA VISITA AL COMERCIO Y SE ENCUENTRA EQUIPO REINICIÁNDOSE, SE VERIFICA CABLEADO Y SE ENCUENTRA CABLE MAGIC BOX AVERIADO, SE REALIZA CAMBIO PRUEBAS EXITOSAS</t>
  </si>
  <si>
    <t>9BMZZ424</t>
  </si>
  <si>
    <t>25785</t>
  </si>
  <si>
    <t>3145884</t>
  </si>
  <si>
    <t>3007077612</t>
  </si>
  <si>
    <t>TABIO</t>
  </si>
  <si>
    <t>BARRIO CC LA REPUBLICA TABIO</t>
  </si>
  <si>
    <t>FO-25-1984382</t>
  </si>
  <si>
    <t>18/12/2025 SE ESCALA PARA VISITA. LLAMAR ANTES DE VISITAR, CONFIRMAR FALLA Y DATOS | 18/12/2025 SE REALIZA REVISIÓN DE LOS EQUIPOS, CABLEADO, LECTORA, PINPAD SE OBSERVAN CABLES DESORGANIZADOS LOS CUALES ESTOS GENERAN MALA CONEXIÓN CON LOS EQUIPOS, SE PROCEDE A ORGANIZAR Y REINSTALAR LA BASE PARA QUE TODO QUEDE EN FUNCIONAMIENTO. TITULAR INFORMA QUE EN EL MOMENTO TIENE UN DESCUADRE EN CAJA.</t>
  </si>
  <si>
    <t>F1JZZ361</t>
  </si>
  <si>
    <t>3145921</t>
  </si>
  <si>
    <t>3007036926</t>
  </si>
  <si>
    <t>PTM PIEDECUESTA F Y G</t>
  </si>
  <si>
    <t>FO-25-1984231</t>
  </si>
  <si>
    <t>16/12/2025 SE ESCALA PARA VISITA. LLAMAR ANTES DE VISITAR, CONFIRMAR FALLA Y DATOS | 17/12/2025 SE VISITA COMERCIO SE REALIZA EL CAMBIO DE EQUIPO DATÁFONO OK VERSION 9.90 OK, SE REALIZA PRUEBAS OK, LECTOR DE BARRAS OK, CB OPERATIVO</t>
  </si>
  <si>
    <t>AA00I472 II00S818</t>
  </si>
  <si>
    <t>3145926</t>
  </si>
  <si>
    <t>3007036201</t>
  </si>
  <si>
    <t>DISTRICOL ACCESORIOS Y TELEFON</t>
  </si>
  <si>
    <t>FO-25-1984229</t>
  </si>
  <si>
    <t>16/12/2025 SE ESCALA PARA VISITA. LLAMAR ANTES DE VISITAR, CONFIRMAR FALLA Y DATOS | 17/12/2025 EN LA VISITA TÉCNICA SE REALIZÓ EL CAMBIO DE PINPAD YA QUE ESTABA CAUSANDO QUE EL DATÁFONO SE REINICIARA AL MOMENTO DE REALIZAR LOS RETIROS,EL CAMBIO SE EJECUTO OK,SE REALIZÓ LA INICIALIZACIÓN YA QUE EL DATÁFONO TENIA LA HORA ATRASADA,SE REALIZARON LAS PRUEBAS DEJANDO EL SERVICIO OPERANDO SIN FALLAS Y SIN NOVEDAD.</t>
  </si>
  <si>
    <t>GA02Z175</t>
  </si>
  <si>
    <t>5579</t>
  </si>
  <si>
    <t>3146363</t>
  </si>
  <si>
    <t>3007031022</t>
  </si>
  <si>
    <t>PUERTO BERRIO</t>
  </si>
  <si>
    <t>MULTIPAGAS PUERTO BERRIO</t>
  </si>
  <si>
    <t>FO-25-1984506</t>
  </si>
  <si>
    <t>18/12/2025 SE ESCALA PARA VISITA. LLAMAR ANTES DE VISITAR, CONFIRMAR FALLA Y DATOS | 20/12/2025 SE CAMBIA EQUIPO POR TECLADO BORROSO Y PINPAD SE CAMBIA POR MOLESTIAS CON LECTOR CHIP Q</t>
  </si>
  <si>
    <t>BYZZZ112</t>
  </si>
  <si>
    <t>3146399</t>
  </si>
  <si>
    <t>3007040271</t>
  </si>
  <si>
    <t>PTM BOGOTA SANDYES</t>
  </si>
  <si>
    <t>FO-25-1984527</t>
  </si>
  <si>
    <t>16/12/2025 SE ESCALA PARA VISITA. LLAMAR ANTES DE VISITAR, CONFIRMAR FALLA Y DATOS | 17/12/2025 SE REVISA EQUIPO Y SE EVIDENCIA QUE AL IMPRIMIR SALE UNA LÍNEA DELGADA EN TODA LA TIRILLA QUE NO IMPRIME SE PROCEDE A CAMBIAR EQUIPO POR DETERIORO EN LA IMPRESORA, NO HAY TARJETA AL MOMENTO PARA REALIZAR LA PRUEBA DE ADQUIRENCIA</t>
  </si>
  <si>
    <t>AB0H976 II0XZ905</t>
  </si>
  <si>
    <t>3146560</t>
  </si>
  <si>
    <t>3007073566</t>
  </si>
  <si>
    <t>DISTRICOL SOLUCIONES  VIAJERO</t>
  </si>
  <si>
    <t>FO-25-1985827</t>
  </si>
  <si>
    <t>17/12/2025 SE ESCALA PARA VISITA. LLAMAR ANTES DE VISITAR, CONFIRMAR FALLA Y DATOS | 17/12/2025 SE REALIZA CAMBIO DATAFONO POR ALERT IRRUPTION</t>
  </si>
  <si>
    <t>SV00W491</t>
  </si>
  <si>
    <t>3146864</t>
  </si>
  <si>
    <t>3007074941</t>
  </si>
  <si>
    <t>BARRIO SAN RAFAEL MONTELIBANO</t>
  </si>
  <si>
    <t>FO-25-1986223</t>
  </si>
  <si>
    <t>17/12/2025 SE ESCALA PARA VISITA. LLAMAR ANTES DE VISITAR, CONFIRMAR FALLA Y DATOS | 17/12/2025 DATAFONO CON  FALLAS DE COMUNICACIÓN Y FALLAS EN LA IMPRESIÓN EL PAPEL NO AVANZA, SE CAMBIA DATAFONO Y CABLE MAGIC BOX PARA SOLUCIONAR FALLA, PRUEBAS OK</t>
  </si>
  <si>
    <t>EGZZZ369</t>
  </si>
  <si>
    <t>3147515</t>
  </si>
  <si>
    <t>3007074147</t>
  </si>
  <si>
    <t>PTM CARTAGENA MOVIL CELTYN</t>
  </si>
  <si>
    <t>FO-25-1986450</t>
  </si>
  <si>
    <t>17/12/2025 SE ESCALA PARA VISITA. LLAMAR ANTES DE VISITAR, CONFIRMAR FALLA Y DATOS | 17/12/2025 SE REALIZA CAMBIO DE EQUIPO POR DAÑO DE IMPRESORA SE INSTALA UNO NUEVO SE REALIZAN PRUEBAS Y  TODO QUEDA OK</t>
  </si>
  <si>
    <t>SV0UZ862 LN00U386</t>
  </si>
  <si>
    <t>3148117</t>
  </si>
  <si>
    <t>3007072851</t>
  </si>
  <si>
    <t>BARRIO VILLA MERY MONTERIA 2</t>
  </si>
  <si>
    <t>FO-25-1986989</t>
  </si>
  <si>
    <t>17/12/2025 SE ESCALA PARA VISITA. LLAMAR ANTES DE VISITAR, CONFIRMAR FALLA Y DATOS | 17/12/2025 SE REALIZA VISITA TÉCNICA Y SE HACE NECESARIO EL CAMBIO DEL DATAFONO YA QUE PRESENTA DAÑOS EN EL MECANISMO DE LA IMPRESORA RODILLO AVERIADO LO QUE NO PERMITE EL AVANCE DEL PAPEL, SE RETIRA DATAFONO PLACA 1253905 Y INSTALA DATAFONO PLACA 1192137, DE IGUAL MANERA SE CAMBIA MAGICBOX SERIALIZADO, POR FALLAS EN LA RECEPCIÓN DE LA ALIMENTACIÓN DE CORRIENTE, SE REALIZAN PRUEBAS Y SE DEJA EL SERVICIO FUNCIONANDO CORRECTAMENTE.</t>
  </si>
  <si>
    <t>EF00S391</t>
  </si>
  <si>
    <t>3148173</t>
  </si>
  <si>
    <t>3007016829</t>
  </si>
  <si>
    <t>PAGAFACIL BARRIO TRISTE</t>
  </si>
  <si>
    <t>FO-25-1987148</t>
  </si>
  <si>
    <t>17/12/2025 SE ESCALA PARA VISITA. LLAMAR ANTES DE VISITAR, CONFIRMAR FALLA Y DATOS | 17/12/2025 SE CAMBIO POR DAÑO DE IMPRESORA  PRUEBAS OK</t>
  </si>
  <si>
    <t>JFZZZ773</t>
  </si>
  <si>
    <t>3148316</t>
  </si>
  <si>
    <t>3007044527</t>
  </si>
  <si>
    <t>DISTRICOL MISCELANEA MAPAL</t>
  </si>
  <si>
    <t>FO-25-1987286</t>
  </si>
  <si>
    <t>17/12/2025 SE ESCALA PARA VISITA. LLAMAR ANTES DE VISITAR, CONFIRMAR FALLA Y DATOS | 18/12/2025 LECTORA MALA, NO PRENDE SE HICIERON PRUEBAS Y LA SOLUCIÓN ES INSTALAR NUEVA LECTORA, SE HACEN PRUEBAS Y SE DEJA TODO FUNCIONANDO CORRECTAMENTE</t>
  </si>
  <si>
    <t>AC07Z851</t>
  </si>
  <si>
    <t>3148336</t>
  </si>
  <si>
    <t>3007081006</t>
  </si>
  <si>
    <t>PTM CALDAS BOTANICASALOMON</t>
  </si>
  <si>
    <t>FO-25-1987383</t>
  </si>
  <si>
    <t>17/12/2025 SE ESCALA PARA VISITA. LLAMAR ANTES DE VISITAR, CONFIRMAR FALLA Y DATOS | 18/12/2025 SE REALIZA CAMBIO DE DATAFONO YA QUE QUEDA EN RECHAZO SE HACEN PRUEBAS OK</t>
  </si>
  <si>
    <t>FJZZZ896 FJZZZ502</t>
  </si>
  <si>
    <t>3148404</t>
  </si>
  <si>
    <t>FO-25-1987378</t>
  </si>
  <si>
    <t>17/12/2025 SE ESCALA PARA VISITA. LLAMAR ANTES DE VISITAR, CONFIRMAR FALLA Y DATOS | 17/12/2025 SE VISITA COMERCIO SE IDENTIFICA DATÁFONO CON FALLA ERROR EN TONO SE REALIZA CONFIGURACIÓN DE RED SE REALIZA PRUEBAS OK</t>
  </si>
  <si>
    <t>BA005210</t>
  </si>
  <si>
    <t>3148474</t>
  </si>
  <si>
    <t>3007059575</t>
  </si>
  <si>
    <t>DISTRICOL RECAUDO EL ENCUENTRO</t>
  </si>
  <si>
    <t>FO-25-1987932</t>
  </si>
  <si>
    <t>17/12/2025 SE ESCALA PARA VISITA. LLAMAR ANTES DE VISITAR, CONFIRMAR FALLA Y DATOS | 19/12/2025 SE INGRESA EQUIPO IMPRESORA SUCIA SE LIMPIA IMPRESORA SE HACEN PRUEBAS OK TELECARGA DRNA CB OPERATIVO</t>
  </si>
  <si>
    <t>HA008129</t>
  </si>
  <si>
    <t>3148541</t>
  </si>
  <si>
    <t>3007054058</t>
  </si>
  <si>
    <t>DISTRICOL DROGUERIA LA CAMPINA</t>
  </si>
  <si>
    <t>FO-25-1987643</t>
  </si>
  <si>
    <t>17/12/2025 SE ESCALA PARA VISITA. LLAMAR ANTES DE VISITAR, CONFIRMAR FALLA Y DATOS | 17/12/2025 SE VISITA COMERCIO. SE REALIZA CAMBIO DE DATAFONO ALERT IRRUPTION. PRUEBAS OK. OPERATIVO EL SERVICIO</t>
  </si>
  <si>
    <t>9B2ZZ619</t>
  </si>
  <si>
    <t>3149025</t>
  </si>
  <si>
    <t>3007060896</t>
  </si>
  <si>
    <t>PTM FLORIDABLANCA MISCELANEA D</t>
  </si>
  <si>
    <t>FO-25-1988080</t>
  </si>
  <si>
    <t>17/12/2025 SE ESCALA PARA VISITA. LLAMAR ANTES DE VISITAR, CONFIRMAR FALLA Y DATOS | 17/12/2025 L9 CABLE LECTOR DAÑADO, SE PROCEDE A REALIZAR CAMBIO DE LECTORA SE DEJA NUEVA SE HACEN PRUEBAS OK VISITA EXITOSA, DATAFONO OPERATIVO</t>
  </si>
  <si>
    <t>KA00F797 KA00C741</t>
  </si>
  <si>
    <t>3149234</t>
  </si>
  <si>
    <t>3007032339</t>
  </si>
  <si>
    <t>COMCARD ITAGUI BADAJOMAR</t>
  </si>
  <si>
    <t>FO-25-1988289</t>
  </si>
  <si>
    <t>17/12/2025 SE ESCALA PARA VISITA. LLAMAR ANTES DE VISITAR, CONFIRMAR FALLA Y DATOS | 22/12/2025 SE VALIDA EQUIPO Y ESTABA DESCONFIGURADO, SE REALIZA INICIALIZACIÓN, PRUEBAS Y TODO OK</t>
  </si>
  <si>
    <t>AD00P436 XPOZZ251</t>
  </si>
  <si>
    <t>3149364</t>
  </si>
  <si>
    <t>3007065170</t>
  </si>
  <si>
    <t>DISTRICOL BLANCO Y NEGRO</t>
  </si>
  <si>
    <t>FO-25-1994976 | FO-25-1989761</t>
  </si>
  <si>
    <t>[FO-25-1994976] 18/12/2025 SE DEMORA LLEGADA A PUNTO DEBÍDO A ACCIDENTE EN CRA 65 SENTIDO SUR, PARA LLEGAR A BOYACÁ LAS BRISAS, SE LLEGA A SITIO Y SE ENCUENTRA CERRADO, SE COMUNICA CON CLIENTE E INFORMA QUE EN 15 MINUTOS ABRE, SE ESPERA Y SE ATIENDE VISITA | 18/12/2025 SE VISITA PUNTO Y SE DENOTA QUÉ EL EQUIPO SE REINICIA CONSTANTEMENTE, SE CARGA SO Y VERSIÓN LUEGO SE PROCEDE A INICIALIZAR PERO BOTA TRANSACCIÓN NO SOPORTADO, SE INTENTA VOLVER A INICIALIZAR SIN ÉXITO, SE INTENTA CAMBIAR DE EQUIPO Y FALLA PERSISTE, SE COMUNICA CON BANCOLOMBIA PARA COMPROBAR QUE EL PUNTO NO ESTÉ BLOQUEADO INFORMAN QUE NO HAY BLOQUEO, SE ESCALA A REDEBAN EL CASO CON FOTO DE PLACA, SERIAL Y RECIBOS RECHAZADOS, EL CLIENTE NO PUEDE SEGUIR ESPERANDO DEBIDO A UNA CITA QUE TIENE A LAS 3PM || [FO-25-1989761] 17/12/2025 SE ESCALA PARA VISITA. LLAMAR ANTES DE VISITAR, CONFIRMAR FALLA Y DATOS | 18/12/2025 SE REVISA EQUIPO TIENES ERROR DE RECHAZO GENERAL SE REALIZA CAMBIO DE EQUIPO SIGUE EL PROBLEMA DE QUE UNA VEZ SE INICIALIZA EL EQUIPO REINICIARLO INSTANTEMENTE SE REVISA FUENTE, CABLEADO Y SIGUE EL PROBLEMA SE INTENTA CON OTRO EQUIPO MÁS Y PERSISTE FALLA</t>
  </si>
  <si>
    <t>2A008709</t>
  </si>
  <si>
    <t>81736</t>
  </si>
  <si>
    <t>3149384</t>
  </si>
  <si>
    <t>3007067712</t>
  </si>
  <si>
    <t>SARAVENA</t>
  </si>
  <si>
    <t>DISTRICOL VERDURERIA LA 21</t>
  </si>
  <si>
    <t>FO-25-1989805</t>
  </si>
  <si>
    <t>17/12/2025 SE ESCALA PARA VISITA. LLAMAR ANTES DE VISITAR, CONFIRMAR FALLA Y DATOS | 20/12/2025 SE ENVÍA CORREO SOLICITANDO AUTORIZACIÓN DE CAMBIO DE EQUIPO 
POR MEDIO DE LA PRESENTE SE SOLICITA CAMBIO DE EQUIPO POR FUERA DEL DOMICILIO YA QUE NOS ENCONTRAMOS EN DESPLAZAMIENTO A UNA ZONA ROJA Y POR TEMAS DEL VUELO NO SE LOGRA LLEGAR SOBRE LA HORA PARA REALIZAR DICHO CAMBIO EN SITIO 
SE SOLICITA AUTORIZACIÓN PARA CAMBIO DE ESE EQUIPO YA QUE EL CLIENTE INDICA QUE NOS PUEDA ATENDER EL DÍA DE HOY EN HORAS PM DESPUÉS DE LA 1 DE LA TARDE YA QUE LLEGAMOS AL MUNICIPIO DE SARAVENA | 20/12/2025 SE HACE PRESENCIA EN COMERCIO SE REALIZA CAMBIO DE EQUIPO DEBIDO A QUE EL DATÁFONO TIENE LAS TECLAS 2,34,5,6,8,9 Y 0 BORROSAS SE REALIZA PRUEBA CONSULTA DE SALDO OK SE CREA USUARIO Y CONTRASEÑA</t>
  </si>
  <si>
    <t>6A8ZZ228</t>
  </si>
  <si>
    <t>3149616</t>
  </si>
  <si>
    <t>FO-25-1989766</t>
  </si>
  <si>
    <t>17/12/2025 SE ESCALA PARA VISITA. LLAMAR ANTES DE VISITAR, CONFIRMAR FALLA Y DATOS | 19/12/2025 SE RETRASA LLEGADA DEBIDO A TRANCONES POR VÍA TRAMO CERRADO EN LA AUTOPISTA NORTE | 19/12/2025 SE VALIDA VISITA TÉCNICA Y AL LLEGAR AL PUNTO, EL CB INFORMA QUE EL DATÁFONO ESTÁ FUNCIONANDO CORRECTAMENTE</t>
  </si>
  <si>
    <t>3149626</t>
  </si>
  <si>
    <t>3007052418</t>
  </si>
  <si>
    <t>BARRIO TUMACO SAN ANDRES DE TU</t>
  </si>
  <si>
    <t>FO-25-1989754</t>
  </si>
  <si>
    <t>17/12/2025 SE ESCALA PARA VISITA. LLAMAR ANTES DE VISITAR, CONFIRMAR FALLA Y DATOS | 19/12/2025 SE REALIZA CAMBIO DE EQUIPO F2 TECLADO BORROSO, CB BANCOLOMBIA PURO, PRUEBAS OK</t>
  </si>
  <si>
    <t>XPOEZ824</t>
  </si>
  <si>
    <t>3149632</t>
  </si>
  <si>
    <t>3007061117</t>
  </si>
  <si>
    <t>BARRIO CL PRINCIPAL CORR SANTA</t>
  </si>
  <si>
    <t>FO-25-1989751</t>
  </si>
  <si>
    <t>17/12/2025 SE ESCALA PARA VISITA. LLAMAR ANTES DE VISITAR, CONFIRMAR FALLA Y DATOS | 19/12/2025 LECTORA NO LEE CÓDIGOS DE BARRAS. SE PROCEDE A CONFIGURAR LECTORA Y SE CORRIGE LA FALLA SE HACEN PRUEBAS Y SE DEJA TODO FUNCIONANDO CORRECTAMENTE</t>
  </si>
  <si>
    <t>NA00F169</t>
  </si>
  <si>
    <t>3149649</t>
  </si>
  <si>
    <t>3007071291</t>
  </si>
  <si>
    <t>PTM MEDELLIN DROGUERIA VILLA P</t>
  </si>
  <si>
    <t>FO-25-1989917</t>
  </si>
  <si>
    <t>17/12/2025 SE ESCALA PARA VISITA. LLAMAR ANTES DE VISITAR, CONFIRMAR FALLA Y DATOS | 18/12/2025 SE REVISA EQUIPO, SE HACEN PRUEBAS Y ESTA FUNCIONANDO SIN NOVEDAD, SE REALIZA  BORRADO DE TRANSACCIONES PORQUE ESTA SACANDO LA TIRILLA DE CIERRE DE DÍAS ANTERIORES CB OPERATIVO</t>
  </si>
  <si>
    <t>SV00C114 NN00E764</t>
  </si>
  <si>
    <t>3149653</t>
  </si>
  <si>
    <t>FO-25-1989916</t>
  </si>
  <si>
    <t>17/12/2025 SE ESCALA PARA VISITA. LLAMAR ANTES DE VISITAR, CONFIRMAR FALLA Y DATOS | 19/12/2025 SE REALIZA CAMBIO DE DATAFONO POR QUE IMPRIME BORROSO SE HACEN PRUEBAS OK</t>
  </si>
  <si>
    <t>3149655</t>
  </si>
  <si>
    <t>3007080691</t>
  </si>
  <si>
    <t>BARRIO VEINTE DE JULIO SAN JOSE DEL FRAGUA</t>
  </si>
  <si>
    <t>FO-25-1990398</t>
  </si>
  <si>
    <t>17/12/2025 SE ESCALA PARA VISITA. LLAMAR ANTES DE VISITAR, CONFIRMAR FALLA Y DATOS | 18/12/2025 SE LLEGA AL PUNTO , EL SEÑOR ANDRÉS FELIPE COMENTA QUE LE REALIZARON LIMPIEZA A LA TÉRMICA CON ALCOHOL Y ESTÁ IMPRIMIENDO OK</t>
  </si>
  <si>
    <t>V8ZZZ347</t>
  </si>
  <si>
    <t>76892</t>
  </si>
  <si>
    <t>3149670</t>
  </si>
  <si>
    <t>3007039087</t>
  </si>
  <si>
    <t>YUMBO</t>
  </si>
  <si>
    <t>DISTRICOL ACUANET</t>
  </si>
  <si>
    <t>FO-25-1990394</t>
  </si>
  <si>
    <t>17/12/2025 SE ESCALA PARA VISITA. LLAMAR ANTES DE VISITAR, CONFIRMAR FALLA Y DATOS | 18/12/2025 SE REALIZA CAMBIO DE 2 DATAFONOS EN CB BANCOLOMBIA PURO DEBIDO A QUE AMBOS PRESENTABAN DAÑO EN LA TAPA DE LA IMPRESORA, SE REALIZAN PRUEBAS OK.</t>
  </si>
  <si>
    <t>AA07Z058 - HA007025</t>
  </si>
  <si>
    <t>3150725</t>
  </si>
  <si>
    <t>3007045376</t>
  </si>
  <si>
    <t>BARRIO SAN ANTONIO SUR BOGOTA</t>
  </si>
  <si>
    <t>FO-25-1992297</t>
  </si>
  <si>
    <t>17/12/2025 SE ESCALA PARA VISITA. LLAMAR ANTES DE VISITAR, CONFIRMAR FALLA Y DATOS | 19/12/2025 SE VISITA CB, DÓNDE SE REVISA DATÁFONO QUE SE REINICIA, SE DETERMINA FALLA EN EL CABLE DEL PIN PAD, CB REALIZA PRUEBAS DE FUNCIONAMIENTO OK</t>
  </si>
  <si>
    <t>9B0NZ860</t>
  </si>
  <si>
    <t>3150739</t>
  </si>
  <si>
    <t>3007070920</t>
  </si>
  <si>
    <t>MULTIPAGAS MOMPOX</t>
  </si>
  <si>
    <t>FO-25-1992296</t>
  </si>
  <si>
    <t>17/12/2025 SE ESCALA PARA VISITA. LLAMAR ANTES DE VISITAR, CONFIRMAR FALLA Y DATOS | 19/12/2025 SE VISITA SITIO SE VERIFICA INFORMACIÓN SE REALIZA PRIMEROS AUXILIOS, SE RECONFIGURA LOS PARAMETROS DE COMUNICACION, SE REPISA TERMINAL, TECLADO OK, LECTOR DE CHIP OK, IMPRESIÓN OK, LECTORA OK, PRUEBA TRX EXITOSAS.</t>
  </si>
  <si>
    <t>LN00E904</t>
  </si>
  <si>
    <t>13836</t>
  </si>
  <si>
    <t>3150990</t>
  </si>
  <si>
    <t>3007025287</t>
  </si>
  <si>
    <t>TURBACO</t>
  </si>
  <si>
    <t>ARA0204 TURBACO CALLE REAL</t>
  </si>
  <si>
    <t>FO-25-1992754</t>
  </si>
  <si>
    <t>17/12/2025 ACITIVIDAD SERA ATENDIDA POR LA FUERZA COMERCIAL DE REDEBAN, SE PROCEDE AL CIERRA DE LA SOLICITUD | 17/12/2025 ACITIVIDAD SERA ATENDIDA POR LA FUERZA COMERCIAL DE REDEBAN, SE PROCEDE AL CIERRA DE LA SOLICITUD</t>
  </si>
  <si>
    <t>DIAZ ACOSTA MARIA ISABEL</t>
  </si>
  <si>
    <t>3151104</t>
  </si>
  <si>
    <t>3007028075</t>
  </si>
  <si>
    <t>DISTRICOL PUNTO AYACUCHO</t>
  </si>
  <si>
    <t>FO-25-1992753</t>
  </si>
  <si>
    <t>17/12/2025 SE ESCALA PARA VISITA. LLAMAR ANTES DE VISITAR, CONFIRMAR FALLA Y DATOS | 18/12/2025 SE REALIZA CONFIGURACIÓN DE PARÁMETROS OK PRUEBAS OK NO TELECARGA</t>
  </si>
  <si>
    <t>9MZZZ496</t>
  </si>
  <si>
    <t>3151260</t>
  </si>
  <si>
    <t>FO-25-1992817</t>
  </si>
  <si>
    <t>17/12/2025 SE ESCALA PARA VISITA. LLAMAR ANTES DE VISITAR, CONFIRMAR FALLA Y DATOS | 18/12/2025 SE REALIZARA VALIDACION PARA DESPLAZAMIENTO EL DIA 19 DE DICIEMBRE YA QUE EL DIA DE HOY LA VIA HACIA BUENAVENTURA SE ENCUENTRA CERRADA | 19/12/2025 SE VISITA EL COMERCIO, SE REVISA LOS EQUIPOS ESTÁN FALLANDO DOS DATAFONOS UNO NO LEE LAS TARJETAS CHIPS Y EL OTRO TIENE MALA LA TAPA DE LA IMPRESORA, LOS EQUIPOS TIENEN HABILITADOS LA CAJA REGISTRADORA PERO CON EL GRUPO VF38 Y LE IMPRIMÍAN DOBLE BOUCHER POR TRANSACCIÓN NO ESTABAN REGISTRADAS CON EL SERVIDOR DE REDEBAN Y SE LES DESHABILITA LA CAJA REGISTRADORA, SE CAMBIA UN PINPAD FALLA EL LECTOR DE TARJETAS CHIPS, SE RESUELVE EL DAÑO, PRUEBAS OK, TELECARGA TRNA</t>
  </si>
  <si>
    <t>BBBBE652-BBBBE651</t>
  </si>
  <si>
    <t>3151262</t>
  </si>
  <si>
    <t>3007038197</t>
  </si>
  <si>
    <t>PTM SANTAFE DE ANTIOQUIA DISTR</t>
  </si>
  <si>
    <t>FO-25-1992816</t>
  </si>
  <si>
    <t>17/12/2025 SE ESCALA PARA VISITA. LLAMAR ANTES DE VISITAR, CONFIRMAR FALLA Y DATOS | 19/12/2025 SE REALIZA VISITA Y SE EVIDENCIA QUE EN PINPAD NO LEE TARJETAS, SE HACE MANTENIMIENTO GENERAL AL PINPAD Y PRUEBAS PERTINENTES CON VARIAS TARJETAS Y QUEDA OK</t>
  </si>
  <si>
    <t>AA00U139</t>
  </si>
  <si>
    <t>68615</t>
  </si>
  <si>
    <t>3151282</t>
  </si>
  <si>
    <t>3007056068</t>
  </si>
  <si>
    <t>DISTRICOL VARIEDADES SAMY PAPA</t>
  </si>
  <si>
    <t>FO-25-1992836</t>
  </si>
  <si>
    <t>17/12/2025 SE ESCALA PARA VISITA. LLAMAR ANTES DE VISITAR, CONFIRMAR FALLA Y DATOS | 18/12/2025 SE REALIZA CAMBIO DE DATÁFONO POR TECLADO EN FALLA Y CAMBIO DE LECTOR DE BARRAS EN ERROR DE LECTURA, PRUEBAS Y LIMPIEZA DE EQUIPOS OK .</t>
  </si>
  <si>
    <t>9BMZZ429</t>
  </si>
  <si>
    <t>86001</t>
  </si>
  <si>
    <t>3151287</t>
  </si>
  <si>
    <t>3007058427</t>
  </si>
  <si>
    <t>MOCOA</t>
  </si>
  <si>
    <t>BARRIO AVENIDA COLOMBIA MOCOA</t>
  </si>
  <si>
    <t>FO-25-1992835</t>
  </si>
  <si>
    <t>FORMATO INVALIDO</t>
  </si>
  <si>
    <t>17/12/2025 SE ESCALA PARA VISITA. LLAMAR ANTES DE VISITAR, CONFIRMAR FALLA Y DATOS | 18/12/2025 SE VISITA CB. SE ENCUENTRA LECTORA QUE PERDIÓ SU CONFIGURACIÓN. SE RECONFIGURA CON LOS CÓDIGOS DE BARRAS DE REDEBAN. SE REALIZAN PRUEBAS TX EXITOSAS. QUEDA OPERATIVO</t>
  </si>
  <si>
    <t>TXZZZ510</t>
  </si>
  <si>
    <t>3151413</t>
  </si>
  <si>
    <t>3007045297</t>
  </si>
  <si>
    <t>PTM MEDELLIN  VARIEDADES LA 56</t>
  </si>
  <si>
    <t>FO-25-1992752</t>
  </si>
  <si>
    <t>17/12/2025 SE ESCALA PARA VISITA. LLAMAR ANTES DE VISITAR, CONFIRMAR FALLA Y DATOS | 18/12/2025 SE REVISA DATAFONO Y SE EVIDENCIA QUE EL CABLE DE LA FUENTE NO ESTABA BIEN CONECTADO, PROCEDO A REVISAR BIEN EL RESTO DEL CABLEADO DEJANDO EL EQUIPO OK, ME QUEDO POR UN RATO ESPERANDO VER COMO FUNCIONA EL EQUIPO Y EFECTIVAMENTE QUEDA OK</t>
  </si>
  <si>
    <t>9B0NZ740 TRZZZ963</t>
  </si>
  <si>
    <t>3151515</t>
  </si>
  <si>
    <t>3007032848</t>
  </si>
  <si>
    <t>BARRIO CENTRO ZARZAL 1</t>
  </si>
  <si>
    <t>FO-25-1992821</t>
  </si>
  <si>
    <t>17/12/2025 SE ESCALA PARA VISITA. LLAMAR ANTES DE VISITAR, CONFIRMAR FALLA Y DATOS | 18/12/2025 SE VISITA COMERCIO SE IDENTIFICA DATÁFONO CON TAPA IMPRESORA AVERIADO SE REALIZA CAMBIO DE DATÁFONO SE REALIZA PRUEBAS OK</t>
  </si>
  <si>
    <t>1NZZZ771 AA0UZ487</t>
  </si>
  <si>
    <t>3151662</t>
  </si>
  <si>
    <t>3007059297</t>
  </si>
  <si>
    <t>PTM SAN PEDRO DE URABA MULTISE</t>
  </si>
  <si>
    <t>FO-25-1992973</t>
  </si>
  <si>
    <t>17/12/2025 SE ESCALA PARA VISITA. LLAMAR ANTES DE VISITAR, CONFIRMAR FALLA Y DATOS | 19/12/2025 DATAFONO IMPRIME LA TIRILLA CON ALGUNOS VALORES BORROSOS, SE HACE MANTENIMIENTO EN EL DEPÓSITO DE PAPEL Y SE LIMPIA IMPRESORA TERMINA SOLUCIONANDO LA FALLA, SE HACEN PRUEBAS Y SE DEJA TODO FUNCIONANDO CORRECTAMENTE</t>
  </si>
  <si>
    <t>NA003413</t>
  </si>
  <si>
    <t>3151765</t>
  </si>
  <si>
    <t>3007050427</t>
  </si>
  <si>
    <t>PTM PUERTO GAITAN SERVI LA 18</t>
  </si>
  <si>
    <t>FO-25-1993014</t>
  </si>
  <si>
    <t>18/12/2025 SE ESCALA PARA VISITA. LLAMAR ANTES DE VISITAR, CONFIRMAR FALLA Y DATOS | 18/12/2025 SE REALIZA CAMBIO DE DATAFONO Y LECTORA  POR DAÑO EN EL PUERTO USANDO, PRUEBAS OK</t>
  </si>
  <si>
    <t>TR00W392</t>
  </si>
  <si>
    <t>3151795</t>
  </si>
  <si>
    <t>3007065114</t>
  </si>
  <si>
    <t>PTM GIRON MISCELANEA Y PAPELE</t>
  </si>
  <si>
    <t>FO-25-1993965</t>
  </si>
  <si>
    <t>18/12/2025 SE ESCALA PARA VISITA. LLAMAR ANTES DE VISITAR, CONFIRMAR FALLA Y DATOS | 18/12/2025 SE FORMATEA DATAFONO, SE INSTALA S. O Y VERSIÓN 9.90, SE HACEN PRUEBAS OK VISITA EXITOSA</t>
  </si>
  <si>
    <t>1A007824 1A007355</t>
  </si>
  <si>
    <t>3152005</t>
  </si>
  <si>
    <t>FO-25-1993967</t>
  </si>
  <si>
    <t>18/12/2025 SE ESCALA PARA VISITA. LLAMAR ANTES DE VISITAR, CONFIRMAR FALLA Y DATOS | 18/12/2025 SE VISITA COMERCIO SE IDENTIFICA DATÁFONO CON RODILLO AVERIADO SE REALIZA CAMBIO DE DATÁFONO SE REALIZA PRUEBAS OK</t>
  </si>
  <si>
    <t>3152686</t>
  </si>
  <si>
    <t>FO-25-1994967</t>
  </si>
  <si>
    <t>[FO-25-1994967] 18/12/2025 SE ESCALA PARA VISITA. LLAMAR ANTES DE VISITAR, CONFIRMAR FALLA Y DATOS | 19/12/2025 SE CAMBIA CABLE MAGIC BOX MALO, SE DEJAN SERVICIOS FUNCIONANDO CORRECTAMENTE || [FO-25-1994967] 18/12/2025 SE ESCALA PARA VISITA. LLAMAR ANTES DE VISITAR, CONFIRMAR FALLA Y DATOS | 19/12/2025 SE CAMBIA CABLE MAGIC BOX MALO, SE DEJAN SERVICIOS FUNCIONANDO CORRECTAMENTE</t>
  </si>
  <si>
    <t>FA0BZ316</t>
  </si>
  <si>
    <t>3152808</t>
  </si>
  <si>
    <t>3007019795</t>
  </si>
  <si>
    <t>PAGAFACIL TOBERIN</t>
  </si>
  <si>
    <t>FO-25-1994405</t>
  </si>
  <si>
    <t>18/12/2025 SE ESCALA PARA VISITA. LLAMAR ANTES DE VISITAR, CONFIRMAR FALLA Y DATOS | 18/12/2025 A LA ESPERA DE INGRESO, CON PERSONAL DE REDEBAN PARA REVISAR ACTUALIZACIONES DE LA VERSIÓN 11.5N | 18/12/2025 SE LLEGA A COMERCIO, SE REALIZA VALIDACIONES DE ACTUALIZACIÓN 11.5N CON PERSONAL DE REDEBAN, SE REGISTRA QUE LA OPCIÓN CAJA REGISTRADORA ESTÁ HABILITADA, SEGÚN ESE ES EL PROBLEMA, SE DESHABILITA ESA OPCIÓN, SE REALIZAN PRUEBAS OKAY OPERANDO SIN NOVEDAD.</t>
  </si>
  <si>
    <t>AAAAL088</t>
  </si>
  <si>
    <t>41378</t>
  </si>
  <si>
    <t>3152905</t>
  </si>
  <si>
    <t>3007024823</t>
  </si>
  <si>
    <t>LA ARGENTINA</t>
  </si>
  <si>
    <t>CENTRO LA ARGENTINA I HUILA</t>
  </si>
  <si>
    <t>FO-25-1994962</t>
  </si>
  <si>
    <t>18/12/2025 SE ESCALA PARA VISITA. LLAMAR ANTES DE VISITAR, CONFIRMAR FALLA Y DATOS | 19/12/2025 SE REALIZA VISITA AL PUNTO, SE CAMBIA EQUIPO YA QUE ESTE PRESENTA DAÑO EN EL TECLADO, TIENE VARIAS TECLAS BORROSAS Y DURAS LO CUAL IMPIDEN MANIPULAR BIEN EL EQUIPO. SE DEJA EQUIPO CON VR 9.90 PRUEBAS CB OK, CB OPERATIVO.</t>
  </si>
  <si>
    <t>ABGZZ150</t>
  </si>
  <si>
    <t>3152954</t>
  </si>
  <si>
    <t>3007021499</t>
  </si>
  <si>
    <t>MULTIPAGAS CARRERA OCTAVA</t>
  </si>
  <si>
    <t>FO-25-1995360</t>
  </si>
  <si>
    <t>18/12/2025 SE ESCALA PARA VISITA. LLAMAR ANTES DE VISITAR, CONFIRMAR FALLA Y DATOS | 18/12/2025 SE REALIZA CAMBIO DE PIN PAD POR FALLA ALLT PRUEBA OK</t>
  </si>
  <si>
    <t>GB0DZ159</t>
  </si>
  <si>
    <t>3152976</t>
  </si>
  <si>
    <t>3007042855</t>
  </si>
  <si>
    <t>DISTRICOL FERROELECTRICOS LA A</t>
  </si>
  <si>
    <t>FO-25-1995357</t>
  </si>
  <si>
    <t>18/12/2025 SE ESCALA PARA VISITA. LLAMAR ANTES DE VISITAR, CONFIRMAR FALLA Y DATOS | 19/12/2025 SE CAMBIA PINPAD ALERTADO, SE DEJAN SERVICIOS FUNCIONANDO CORRECTAMENTE</t>
  </si>
  <si>
    <t>9A8ZZ963</t>
  </si>
  <si>
    <t>3152987</t>
  </si>
  <si>
    <t>3007040766</t>
  </si>
  <si>
    <t>DISTRICOL PLASTIBUCAROS</t>
  </si>
  <si>
    <t>FO-25-1996044</t>
  </si>
  <si>
    <t>18/12/2025 SE ESCALA PARA VISITA. LLAMAR ANTES DE VISITAR, CONFIRMAR FALLA Y DATOS | 19/12/2025 SE REALIZA CAMBIO DE EQUIPO POR FALLA IMPRESORA, SE VERIFICA NUEVO DATAFONO FUNCIONA CORRECTAMENTE</t>
  </si>
  <si>
    <t>AA0OZ720</t>
  </si>
  <si>
    <t>3153004</t>
  </si>
  <si>
    <t>3007081634</t>
  </si>
  <si>
    <t>DISTRICOL MICROMERCADO GAMBOA</t>
  </si>
  <si>
    <t>FO-25-1994961</t>
  </si>
  <si>
    <t>18/12/2025 SE ESCALA PARA VISITA. LLAMAR ANTES DE VISITAR, CONFIRMAR FALLA Y DATOS | 18/12/2025 SE VISITA COMERCIO ENCUENTRA TAPA IMPRESORA MAL AJUSTADA, POR ESO NO IMPRIME, SE PROCEDE AJUSTAR Y DATAFONO QUEDA OPERATIVO PRUEBA OK VISITA EXITOSA</t>
  </si>
  <si>
    <t>FWZZZ474</t>
  </si>
  <si>
    <t>3153094</t>
  </si>
  <si>
    <t>3007073877</t>
  </si>
  <si>
    <t>DISTRICOL EL MEJOR SERVICIO 1</t>
  </si>
  <si>
    <t>FO-25-1996039</t>
  </si>
  <si>
    <t>18/12/2025 SE ESCALA PARA VISITA. LLAMAR ANTES DE VISITAR, CONFIRMAR FALLA Y DATOS | 19/12/2025 SE LLAMA AL NÚMERO INDICADO PARA CONFIRMAR LA VISITA Y EL USUARIO ME INDICA QUE ABRE A LAS 11:00 AM. | 19/12/2025 SE LLAMA AL NÚMERO INDICADO Y ÉL SEÑOR KONY VALENZUELA INDICA QUE ABRE A LAS 11:00 AM PERO LA VISITA VENCE A LAS 9:48 AM SE PROCEDE AL CIERRE DE LA ACTIVIDAD POR DISPONIBILIDAD DEL USUARIO CUANDO CUENTE CON TIEMPO LLAME NUEVAMENTE</t>
  </si>
  <si>
    <t>23068</t>
  </si>
  <si>
    <t>3153120</t>
  </si>
  <si>
    <t>3007036593</t>
  </si>
  <si>
    <t>AYAPEL</t>
  </si>
  <si>
    <t>DISTRICOL TIENDA EL REGRESO DE</t>
  </si>
  <si>
    <t>FO-25-1995363</t>
  </si>
  <si>
    <t>18/12/2025 SE ESCALA PARA VISITA. LLAMAR ANTES DE VISITAR, CONFIRMAR FALLA Y DATOS | 19/12/2025 SE VISITA SITIO, SE CAMBIA LECTOR DE BARRAS OK SE REALIZA REVISIÓN TRX DEPÓSITO OK. PRUEBAS EXITOSAS DATAFONO OPERATIVO</t>
  </si>
  <si>
    <t>GZ00E685 LA00J835</t>
  </si>
  <si>
    <t>COGOLLO VERTEL EDER LUIS</t>
  </si>
  <si>
    <t>3153368</t>
  </si>
  <si>
    <t>3007025110</t>
  </si>
  <si>
    <t>PAGAFACIL CC UNICENTRO BOGOTA</t>
  </si>
  <si>
    <t>FO-25-1995769</t>
  </si>
  <si>
    <t>18/12/2025 SE LLEGA A COMERCIO, SE REALIZA VALIDACIONES DE ACTUALIZACIÓN 11.5N CON PERSONAL DE REDEBAN, SE REGISTRA QUE LA OPCIÓN CAJA REGISTRADORA ESTÁ HABILITADA, SEGÚN ESE ES EL PROBLEMA, SE DESHABILITA ESA OPCIÓN, SE REALIZAN PRUEBAS OKAY OPERANDO SIN NOVEDAD.</t>
  </si>
  <si>
    <t>GZ0UZ366</t>
  </si>
  <si>
    <t>3153620</t>
  </si>
  <si>
    <t>3007026494</t>
  </si>
  <si>
    <t>PAGAFACIL ENGATIVA</t>
  </si>
  <si>
    <t>FO-25-1995766</t>
  </si>
  <si>
    <t>18/12/2025 SE VISITA COMERCIO PARA ATENDER INCIDENCIAS REPORTADO POR REINICIO EN TRANSACCIONES DE RECAUDO CON TARJETA Y CÓDIGO DE BARRAS SE DEVUELVE VERSIÓN POR AUTORIZACIÓN DE RBM</t>
  </si>
  <si>
    <t>9999E995</t>
  </si>
  <si>
    <t>3153754</t>
  </si>
  <si>
    <t>FO-25-1996078</t>
  </si>
  <si>
    <t>18/12/2025 SE ESCALA PARA VISITA. LLAMAR ANTES DE VISITAR, CONFIRMAR FALLA Y DATOS | 18/12/2025 SE REALIZAN PRUEBAS Y SE EVIDENCIA REINICIOS DEBIDO A LA LECTORA, SE CAMBIA TODO OK</t>
  </si>
  <si>
    <t>JAUZZ003</t>
  </si>
  <si>
    <t>3153759</t>
  </si>
  <si>
    <t>3007018234</t>
  </si>
  <si>
    <t>PAGAFACIL ANTIGUO COUNTRY</t>
  </si>
  <si>
    <t>FO-25-1995876</t>
  </si>
  <si>
    <t>18/12/2025 SE REALIZA CAMBIO DE VERSIÓN EN 2 EQUIPOS YA QUE SE TELECARGARON A VERSIÓN 11.5 Y PRESENTA FALLAS EN RECAUDO SE REALIZAN VALIDACIONES CON PAOLA AMARIS DE RBM AUTORIZAN CAMBIO DE VERSIÓN A 9.90</t>
  </si>
  <si>
    <t>AAAXZ296 - AAAXZ294</t>
  </si>
  <si>
    <t>3153867</t>
  </si>
  <si>
    <t>FO-25-1996198</t>
  </si>
  <si>
    <t>18/12/2025 SE ESCALA PARA VISITA. LLAMAR ANTES DE VISITAR, CONFIRMAR FALLA Y DATOS | 19/12/2025 SE VISITA SITIO, SE CAMBIA HUB POR DAÑO EN CABLE OK. SE REALIZAN PRUEBAS EN PINPAD Y LECTOR EXITOSAS, CB QUEDA OPERATIVO</t>
  </si>
  <si>
    <t>19ZZZ123</t>
  </si>
  <si>
    <t>13300</t>
  </si>
  <si>
    <t>3153877</t>
  </si>
  <si>
    <t>3007059628</t>
  </si>
  <si>
    <t>HATILLO DE LOBA</t>
  </si>
  <si>
    <t>BARRIO EL CARMEN HATILLO DE LO</t>
  </si>
  <si>
    <t>FO-25-1996197</t>
  </si>
  <si>
    <t>18/12/2025 SE ESCALA PARA VISITA. LLAMAR ANTES DE VISITAR, CONFIRMAR FALLA Y DATOS | 19/12/2025 SE REALIZA CAMBIO DE DATAFONO, YA QUE NO IMPRIMIA ALGUNOS CARACTERES EN EL BAUCHER, SE REALIZAN PRUEBAS DEJANDO SERVICIO FUNCIONAL AL 100 %</t>
  </si>
  <si>
    <t>JA008886</t>
  </si>
  <si>
    <t>3154525</t>
  </si>
  <si>
    <t>3007040779</t>
  </si>
  <si>
    <t>DISTRICOL AUTOSERVICIO YIRETH</t>
  </si>
  <si>
    <t>FO-25-1996242</t>
  </si>
  <si>
    <t>18/12/2025 SE ESCALA PARA VISITA. LLAMAR ANTES DE VISITAR, CONFIRMAR FALLA Y DATOS | 18/12/2025 SE VERIFICÓ FALLA DE CIERRES, EL CLIENTE NO REALIZA DE FORMA CORRECTA LOS CIERRES PARCIALES Y GENERAL, SE LE ACUMULAN TX NO SE PUEDE REALIZAR CIERRE, SE LE EXPLICO LA FORMA CORRECTA DE REALIZAR EL CIERRE, SE EJECUTA BORRADO DE SISTEMA SE REINSTALA SO Y VERSIÓN SE EJECUTAN PRUEBAS TX EXITOSAS QUEDA OPERATIVO</t>
  </si>
  <si>
    <t>AA0OZ095</t>
  </si>
  <si>
    <t>3154625</t>
  </si>
  <si>
    <t>3007070805</t>
  </si>
  <si>
    <t>BARRIO EL POPULAR 2 MEDELLIN</t>
  </si>
  <si>
    <t>FO-25-1996598</t>
  </si>
  <si>
    <t>18/12/2025 SE ESCALA PARA VISITA. LLAMAR ANTES DE VISITAR, CONFIRMAR FALLA Y DATOS | 19/12/2025 SE HACE MANTENIMIENTO A LA IMPRESORA Y AL RODILLO DEJANDO EL EQUIPO OK Y FUNCIONANDO OK</t>
  </si>
  <si>
    <t>EF00B335</t>
  </si>
  <si>
    <t>3155582</t>
  </si>
  <si>
    <t>3007072323</t>
  </si>
  <si>
    <t>BARRIO JARDIN JAMUNDI</t>
  </si>
  <si>
    <t>FO-25-1997914</t>
  </si>
  <si>
    <t>18/12/2025 SE ESCALA PARA VISITA. LLAMAR ANTES DE VISITAR, CONFIRMAR FALLA Y DATOS | 22/12/2025 SE CAMBIA DATAFONO POR FALLAS DE TECLADO Y LECTOR POR FALLAS DE LECTOR SE HACEN PRUEBAS EXITOSAS</t>
  </si>
  <si>
    <t>ON00N769</t>
  </si>
  <si>
    <t>3155930</t>
  </si>
  <si>
    <t>3007034089</t>
  </si>
  <si>
    <t>DISTRICOL LOS ESPITIA SALSAMEN</t>
  </si>
  <si>
    <t>FO-25-1998117</t>
  </si>
  <si>
    <t>18/12/2025 SE ESCALA PARA VISITA. LLAMAR ANTES DE VISITAR, CONFIRMAR FALLA Y DATOS | 19/12/2025 SE REALIZA VISITA AL PUNTO, SE CAMBIA EQUIPO YA QUE ESTE PRESENTA DAÑO EN EL LECTOR DE CHIP DE TARJETAS . SE DEJA EQUIPO INSTALADO ON VR 10.3 PRUEBAS CB OK. CB OPERATIVO</t>
  </si>
  <si>
    <t>1PZZZ046</t>
  </si>
  <si>
    <t>3155952</t>
  </si>
  <si>
    <t>FO-25-1998240</t>
  </si>
  <si>
    <t>FLAS FULL</t>
  </si>
  <si>
    <t>18/12/2025 SE ESCALA PARA VISITA. LLAMAR ANTES DE VISITAR, CONFIRMAR FALLA Y DATOS | 19/12/2025 VISITAMOS COMERCIO EL DATÁFONO NO PERMITE REALIZAR NINGUNA OPERACIÓN YA QUE TIENE LA FALLA DE ALERT IRRUPTION, REALIZAMOS CAMBIO LO CONFIGURAMOS Y REALIZAMOS PRUEBAS CON EL NUEVO DATÁFONO OK.</t>
  </si>
  <si>
    <t>3155998</t>
  </si>
  <si>
    <t>3007076441</t>
  </si>
  <si>
    <t>PTM CALI MUNDO AL REVES NET</t>
  </si>
  <si>
    <t>FO-25-1998376</t>
  </si>
  <si>
    <t>18/12/2025 SE ESCALA PARA VISITA. LLAMAR ANTES DE VISITAR, CONFIRMAR FALLA Y DATOS | 19/12/2025 SE CAMBIA PINPAD YA QUE ESTABA ALERTADO PRUEBAS OK</t>
  </si>
  <si>
    <t>LM0WZ658 EF03Z058</t>
  </si>
  <si>
    <t>3156017</t>
  </si>
  <si>
    <t>3007068271</t>
  </si>
  <si>
    <t>CENTRO FUSAGASUGA CUNDINAMARCA</t>
  </si>
  <si>
    <t>FO-25-1998253</t>
  </si>
  <si>
    <t>18/12/2025 SE ESCALA PARA VISITA. LLAMAR ANTES DE VISITAR, CONFIRMAR FALLA Y DATOS | 19/12/2025 SE VISITA COMERCIO, SE CAMBIA DATÁFONO Y HUB , SE REALIZAN PRUEBAS, PRUEBAS A CONFORMIDAD DE CLIENTE.</t>
  </si>
  <si>
    <t>A1006492</t>
  </si>
  <si>
    <t>41026</t>
  </si>
  <si>
    <t>3156145</t>
  </si>
  <si>
    <t>3007061444</t>
  </si>
  <si>
    <t>ALTAMIRA</t>
  </si>
  <si>
    <t>BARRIO LAGO ALTAMIRA</t>
  </si>
  <si>
    <t>FO-25-1998411</t>
  </si>
  <si>
    <t>18/12/2025 SE ESCALA PARA VISITA. LLAMAR ANTES DE VISITAR, CONFIRMAR FALLA Y DATOS | 19/12/2025 SE REALIZA VISITA AL PUNTO, SE CAMBIA EQUIPO POR BLOQUEO DAÑO ALERT INTERRUPTION. SE DEJA EQUIPO INSTALADO CON VR ,9.90 PRUEBAS CB OK, CB OPERATIVO</t>
  </si>
  <si>
    <t>KA00J403</t>
  </si>
  <si>
    <t>3156314</t>
  </si>
  <si>
    <t>FO-25-1998407</t>
  </si>
  <si>
    <t>18/12/2025 SE ESCALA PARA VISITA. LLAMAR ANTES DE VISITAR, CONFIRMAR FALLA Y DATOS | 19/12/2025 SE REALIZA VISITA AL COMERCIO, SE CAMBIA EQUIPO POR DAÑO, ALERT INTERRUPTION, SE HACEN PRUEBAS OK.</t>
  </si>
  <si>
    <t>3156395</t>
  </si>
  <si>
    <t>3007047073</t>
  </si>
  <si>
    <t>BARRIO EL PINDO SAN ANDRES DE</t>
  </si>
  <si>
    <t>FO-25-1998578</t>
  </si>
  <si>
    <t>PUERTO USB DAÑADO</t>
  </si>
  <si>
    <t>18/12/2025 SE ESCALA PARA VISITA. LLAMAR ANTES DE VISITAR, CONFIRMAR FALLA Y DATOS | 20/12/2025 SE REALIZA CAMBIO DE HUB HB2 PUERTOS USB MALOS, CB BANCOLOMBIA PURO, PRUEBAS OK</t>
  </si>
  <si>
    <t>9C00D588</t>
  </si>
  <si>
    <t>3156449</t>
  </si>
  <si>
    <t>FO-25-1998589</t>
  </si>
  <si>
    <t>18/12/2025 SE ESCALA PARA VISITA. LLAMAR ANTES DE VISITAR, CONFIRMAR FALLA Y DATOS | 19/12/2025 DATAFONO CON TAPA DE IMPRESORA SUCIA, SE LIMPIA TAPA DE IMPRESORA OK, DATAFONO SE REINICIA SOLO CONSTANTEMENTE, SE CAMBIA CABLE ENSORTIJADO Y SE SOLUCIONA FALLA,  LECTOR DE BARRAS CON CABLE AVERIADO, SE CAMBIA LECTORA DE BARRAS PARA SOLUCIONAR FALLA, PRUEBAS OK</t>
  </si>
  <si>
    <t>68190</t>
  </si>
  <si>
    <t>3156508</t>
  </si>
  <si>
    <t>3007072170</t>
  </si>
  <si>
    <t>CIMITARRA</t>
  </si>
  <si>
    <t>PTM PALMAS DE GUAYABITO CIMITA</t>
  </si>
  <si>
    <t>FO-25-1998577</t>
  </si>
  <si>
    <t>18/12/2025 SE ESCALA PARA VISITA. LLAMAR ANTES DE VISITAR, CONFIRMAR FALLA Y DATOS | 19/12/2025 SE REALIZA LLAMADA TELEFÓNICA 3208338517 SE HABLA CON SEÑORA YURLEY PARDO QUIEN INDICO QUE SE HABÍA COLOCADO MAL EL PAPEL PERO Y ESTÁ IMPRIMIENDO CORRECTAMENTE POR LO TANTO CANCELA VISITA TÉCNICA</t>
  </si>
  <si>
    <t>8770</t>
  </si>
  <si>
    <t>3156553</t>
  </si>
  <si>
    <t>3007078264</t>
  </si>
  <si>
    <t>SUAN</t>
  </si>
  <si>
    <t>BARRIO CENTRO SUAN 2</t>
  </si>
  <si>
    <t>FO-25-1998773</t>
  </si>
  <si>
    <t>18/12/2025 SE ESCALA PARA VISITA. LLAMAR ANTES DE VISITAR, CONFIRMAR FALLA Y DATOS | 19/12/2025 SE REALIZA VISITA SE PROCEDE A CONFIRMAR DAÑO CON LA COLABORADORA EL CUAL DICE Q TODO ESTÁ OK, LE MARCA A SU JEFE EL CUAL DICE QUE REPORTO FUE OTRO CB Q TIENE EN EL PUEBLO DE CAMPO DE LA CRUZ , DICE Q SE EQUIVOCÓ DE CÓDIGO DE PUNTO ,PERO DESPUÉS CORRIGIO CON LA OPERADORA ,PERO IGUAL SALIÓ VISITA PARA EL CÓDIGO NO REPORTADO POR EL DAÑO, SE LE INDICA AL CLIENTE Q LLAME NUEVAMENTE Y PROGRAME VISITA PARA EL CB A VISITAR CORRECTO.VISITA FALLIDA</t>
  </si>
  <si>
    <t>3156616</t>
  </si>
  <si>
    <t>3007057487</t>
  </si>
  <si>
    <t>PTM MEDELLIN SERVIFARMA LOS CO</t>
  </si>
  <si>
    <t>FO-25-1998715</t>
  </si>
  <si>
    <t>18/12/2025 SE ESCALA PARA VISITA. LLAMAR ANTES DE VISITAR, CONFIRMAR FALLA Y DATOS | 19/12/2025 SE HACE MANTENIMIENTO SE OK SE CAMBIA FUENTE DE PODER Y CABLE DE ETERNETH PRUEBAS EXITOSAS</t>
  </si>
  <si>
    <t>IIWZZ548 II0BZ423</t>
  </si>
  <si>
    <t>3156642</t>
  </si>
  <si>
    <t>3007074015</t>
  </si>
  <si>
    <t>DISTRICOL DROG SUPEXTBAR Ñ3</t>
  </si>
  <si>
    <t>FO-25-1998714</t>
  </si>
  <si>
    <t>18/12/2025 SE ESCALA PARA VISITA. LLAMAR ANTES DE VISITAR, CONFIRMAR FALLA Y DATOS | 19/12/2025 SE VISITA CB. SE EVIDENCIA DATAFONO CON DAÑO EN LA IMPRESORA, NO AVANZA PAPEL. SE REALIZA CAMBIO DE EQUIPO. SE REALIZAN PRUEBAS TX EXITOSAS. QUEDA OPERATIVO</t>
  </si>
  <si>
    <t>MN0SZ920</t>
  </si>
  <si>
    <t>5425</t>
  </si>
  <si>
    <t>3156681</t>
  </si>
  <si>
    <t>3007037386</t>
  </si>
  <si>
    <t>MACEO</t>
  </si>
  <si>
    <t>BARRIO CENTRO MACEO</t>
  </si>
  <si>
    <t>FO-25-1998794</t>
  </si>
  <si>
    <t>18/12/2025 SE ESCALA PARA VISITA. LLAMAR ANTES DE VISITAR, CONFIRMAR FALLA Y DATOS | 19/12/2025 SE LLAMA AL SEÑOR FRANKLIN AL 3137041007 PARA INFORMARLE QUE EL DÍA DE MAÑANA ESTARÍAMOS YENDO AL PUNTO PERO ESTE INFORMA QUE YA NO NECESITA LA VISITA YA QUE EL EQUIPO YA ESTÁ TRABAJANDO BIEN POR LO Q SOLICITA Q CERREMOS LA ACTIVIDAD</t>
  </si>
  <si>
    <t>3157035</t>
  </si>
  <si>
    <t>FO-25-1999813</t>
  </si>
  <si>
    <t>19/12/2025 SE ESCALA PARA VISITA. LLAMAR ANTES DE VISITAR, CONFIRMAR FALLA Y DATOS | 19/12/2025 SE REALIZA HABILITACIÓN DE LECTOR DE CÓDIGO DE BARRAS Y QUEDA FUNCIONANDO CORRECTAMENTE.</t>
  </si>
  <si>
    <t>3157716</t>
  </si>
  <si>
    <t>3007033739</t>
  </si>
  <si>
    <t>COMCARD B MANGA CENTRAL</t>
  </si>
  <si>
    <t>FO-25-2000392</t>
  </si>
  <si>
    <t>19/12/2025 SE ESCALA PARA VISITA. LLAMAR ANTES DE VISITAR, CONFIRMAR FALLA Y DATOS | 19/12/2025 SE REALIZA VISITA AL COMERCIO SE HACE CAMBIO DE DATAFONO SE REALIZAN PRUEBAS OK</t>
  </si>
  <si>
    <t>1EZZZ877 II00S835</t>
  </si>
  <si>
    <t>13042</t>
  </si>
  <si>
    <t>3157787</t>
  </si>
  <si>
    <t>3007048692</t>
  </si>
  <si>
    <t>ARENAL</t>
  </si>
  <si>
    <t>DISTRICOL PERFUMERIA VICTORIAS</t>
  </si>
  <si>
    <t>FO-25-2000768</t>
  </si>
  <si>
    <t>19/12/2025 SE ESCALA PARA VISITA. LLAMAR ANTES DE VISITAR, CONFIRMAR FALLA Y DATOS | 22/12/2025 SE REALIZA LLAMADA AL CLIENTE EL SEÑOR VICTOR INFORMA QUE ESTÁ FUNCIONADO EL EQUIPO QUE DESCONECTO LOS CABLES CONECTO NUEVAMENTE TODO</t>
  </si>
  <si>
    <t>CANEDO HERRERA ALEXANDER</t>
  </si>
  <si>
    <t>3157877</t>
  </si>
  <si>
    <t>3007036342</t>
  </si>
  <si>
    <t>DISTRICOL APARTADO TECNOCAMI C</t>
  </si>
  <si>
    <t>FO-25-2000771</t>
  </si>
  <si>
    <t>19/12/2025 SE ESCALA PARA VISITA. LLAMAR ANTES DE VISITAR, CONFIRMAR FALLA Y DATOS | 19/12/2025 LECTORA NO ENCIENDE TIENE EL CABLE AVERIADO, CUANDO ENCIENDE NO LEE LOS CÓDIGOS DE BARRAS SE PROCEDE A INTENTAR NUEVA LECTORA SE HACEN PRUEBAS Y SE DEJA TODO FUNCIONANDO CORRECTAMENTE</t>
  </si>
  <si>
    <t>GZ00B483</t>
  </si>
  <si>
    <t>50606</t>
  </si>
  <si>
    <t>3158202</t>
  </si>
  <si>
    <t>3007056153</t>
  </si>
  <si>
    <t>RESTREPO</t>
  </si>
  <si>
    <t>REVAL RESTREPO</t>
  </si>
  <si>
    <t>FO-25-2000764</t>
  </si>
  <si>
    <t>19/12/2025 SE ESCALA PARA VISITA. LLAMAR ANTES DE VISITAR, CONFIRMAR FALLA Y DATOS | 19/12/2025 SE REALIZA VISTA AL CB POR SOLICITUD PINPAD ALERT, NOS RECIBE LA VISTA VIVIANA CASTRO 3108002906, LA CUAL NOS MUESTRA EL EQUIPO CON LA FALLA Y SE PROCEDE A REALIZAR EL CAMBIO DE PIN PAD, SE REALIZAN PRUEBAS Y TODO OK QUEDA TODO EN FUNCIONAMIENTO</t>
  </si>
  <si>
    <t>XPMZZ038</t>
  </si>
  <si>
    <t>3158575</t>
  </si>
  <si>
    <t>3007068898</t>
  </si>
  <si>
    <t>SAN RAFAEL ZARZAL</t>
  </si>
  <si>
    <t>FO-25-2001149</t>
  </si>
  <si>
    <t>19/12/2025 SE ESCALA PARA VISITA. LLAMAR ANTES DE VISITAR, CONFIRMAR FALLA Y DATOS | 19/12/2025 VISITAMOS COMERCIO LA IMPRESORA DEL DATAFONO NO ESTA FUNCIONA REALIZAMOS CAMBIO LO CONFIGURAMOS Y REALIZAMOS PRUEBAS CON EL NUEVO DATÁFONO OK.</t>
  </si>
  <si>
    <t>AAJYZ132</t>
  </si>
  <si>
    <t>3158666</t>
  </si>
  <si>
    <t>3007033435</t>
  </si>
  <si>
    <t>BARRIO SAN PEDRO SAN PEDRO DE</t>
  </si>
  <si>
    <t>FO-25-2001278</t>
  </si>
  <si>
    <t>19/12/2025 SE ESCALA PARA VISITA. LLAMAR ANTES DE VISITAR, CONFIRMAR FALLA Y DATOS | 19/12/2025 DATAFONO IMPRIME LA TIRILLAS CON ALGUNOS VALORES BORROSOS, SE HACE MANTENIMIENTO EN EL DEPÓSITO DE PAPEL Y SE LIMPIA IMPRESORA TERMINA SOLUCIONANDO LA FALLA, SE HACEN PRUEBAS Y SE DEJA TODO FUNCIONANDO CORRECTAMENTE</t>
  </si>
  <si>
    <t>19ZZZ114</t>
  </si>
  <si>
    <t>15322</t>
  </si>
  <si>
    <t>3158748</t>
  </si>
  <si>
    <t>3007043325</t>
  </si>
  <si>
    <t>GUATEQUE</t>
  </si>
  <si>
    <t>BARRIO CENTRO GUATEQUE 5</t>
  </si>
  <si>
    <t>FO-25-2001451</t>
  </si>
  <si>
    <t>19/12/2025 SE ESCALA PARA VISITA. LLAMAR ANTES DE VISITAR, CONFIRMAR FALLA Y DATOS | 20/12/2025 SE ESTABLECE COMUNICACIÓN CON EL CLIENTE AL NÚMERO CELULAR 3142747904, PROPORCIONADO EN LA ORDEN DE TRABAJO , A NOMBRE DEL SEÑOR ÓSCAR CAJAS. SE CONFIRMA FALLA DE IMPRESIÓN EN EL EQUIPO, CON POSIBLE REQUERIMIENTO DE CAMBIO DE DISPOSITIVO.
SE LE INFORMA AL CLIENTE QUE, POR TRATARSE DE SER FIN DE SEMANA, LA VISITA TÉCNICA PODRÍA REALIZARSE EN UN HORARIO EN EL CUAL NO SE CUENTA CON SOPORTE POR PARTE DE LA RED RBM–REDEBAN PARA UN POSIBLE CAMBIO DE EQUIPO.
SE INDICA AL CLIENTE QUE LA VISITA SE PROGRAMARÁ A PARTIR DEL DÍA LUNES 22 DE DICIEMBRE DE 2025, EN EL TRANSCURSO DEL DÍA, CON EL FIN DE BRINDAR SOLUCIÓN AL MANTENIMIENTO SOLICITADO.
CLIENTE MANIFIESTA CONFORMIDAD CON LA INFORMACIÓN SUMINISTRADA. | 22/12/2025 SE PROCEDE A CERRAR ORDEN, CLIENTE MIGRADO A LA RED WOMPI , COORDINADOR DE LA ZONA VALIDA LA INFORMACIÓN DONDE INDICAN NO PORCEDER CON LA ATENCIÓN DE LA VISITA</t>
  </si>
  <si>
    <t>3158795</t>
  </si>
  <si>
    <t>3007075321</t>
  </si>
  <si>
    <t>BARRIO LA CUMBRE FLORIDABLANCA</t>
  </si>
  <si>
    <t>FO-25-2001515</t>
  </si>
  <si>
    <t>19/12/2025 SE ESCALA PARA VISITA. LLAMAR ANTES DE VISITAR, CONFIRMAR FALLA Y DATOS | 19/12/2025 SE VISITA COMERCIO SE VERIFICA DAÑO EN EL VAUCHER AL IMPRIMÍR BORRISO SE REALIZA CAMBIO DE EQUIPO DATÁFONO OK MAGICBOX OK, SE REALIZAN PRUEBAS OK, VERSION 10.3 OK, PINPAD OK, CB OPERATIVO</t>
  </si>
  <si>
    <t>LM003508</t>
  </si>
  <si>
    <t>15514</t>
  </si>
  <si>
    <t>3158916</t>
  </si>
  <si>
    <t>3007023928</t>
  </si>
  <si>
    <t>PAEZ</t>
  </si>
  <si>
    <t>CENTRO PAEZ BOYACA</t>
  </si>
  <si>
    <t>FO-25-2001514</t>
  </si>
  <si>
    <t>19/12/2025 SE ESCALA PARA VISITA. LLAMAR ANTES DE VISITAR, CONFIRMAR FALLA Y DATOS | 22/12/2025 SE REALIZA VISITA AL COMERCIO, SE CAMBIA EQUIPO POR DAÑO EN LECTOR DE TARJETAS, SE HACEN PRUEBAS OK.</t>
  </si>
  <si>
    <t>ABC0Q630 AC04Z697</t>
  </si>
  <si>
    <t>3158964</t>
  </si>
  <si>
    <t>3007035610</t>
  </si>
  <si>
    <t>DISTRICOL COMUNICACIONES KATEB</t>
  </si>
  <si>
    <t>FO-25-2001698</t>
  </si>
  <si>
    <t>19/12/2025 SE ESCALA PARA VISITA. LLAMAR ANTES DE VISITAR, CONFIRMAR FALLA Y DATOS | 20/12/2025 DATÁFONO IMPRIME TORTILLA CON UNOS VALORES BORROSOS, SE PROCEDE A LIMPIAR IMPRESORA TÉRMICA Y SE CORRIGE LA FALLA SE HACEN PRUEBAS Y SE DEJA TODO FUNCIONANDO CORRECTAMENTE</t>
  </si>
  <si>
    <t>AA004403</t>
  </si>
  <si>
    <t>3159393</t>
  </si>
  <si>
    <t>3007073168</t>
  </si>
  <si>
    <t>DISTRICOL DROG RED FARMA</t>
  </si>
  <si>
    <t>FO-25-2003858</t>
  </si>
  <si>
    <t>19/12/2025 SE ESCALA PARA VISITA. LLAMAR ANTES DE VISITAR, CONFIRMAR FALLA Y DATOS | 19/12/2025 SE LLEGA A CORRESPONSAL SE VERIFICA FALLA DE CONEXIÓN PUERTO ETHERNET DAÑADO SE REALIZA CAMBIO DE EQUIPO SE INSTALA VERSIÓN SE CONFIGURA PARÁMETROS SE INICIALIZA SE REALIZA PRUEBAS DE FUNCIONAMIENTO EXITOSAS CB QUEDA OPERATIVO</t>
  </si>
  <si>
    <t>NN00R474</t>
  </si>
  <si>
    <t>3159416</t>
  </si>
  <si>
    <t>FO-25-2003046</t>
  </si>
  <si>
    <t>19/12/2025 SE ESCALA PARA VISITA. LLAMAR ANTES DE VISITAR, CONFIRMAR FALLA Y DATOS | 22/12/2025 SE CAMBIA EQUIPO POR REINICIOS CONSTANTES. EQUIPOS OPERATIVOS</t>
  </si>
  <si>
    <t>5649</t>
  </si>
  <si>
    <t>3159431</t>
  </si>
  <si>
    <t>3007074674</t>
  </si>
  <si>
    <t>SAN CARLOS</t>
  </si>
  <si>
    <t>PTM SAN CARLOS SALSAMENTARIA P</t>
  </si>
  <si>
    <t>FO-25-2003023</t>
  </si>
  <si>
    <t>19/12/2025 SE ESCALA PARA VISITA. LLAMAR ANTES DE VISITAR, CONFIRMAR FALLA Y DATOS | 22/12/2025 SE CAMBIA EQUIPO POR QUÉ CLIENTE MANIFIESTA QUE LA TECLA VERDE SE LE QUEDA PEGADA EL PROBLEMA DE CANAL VENÍA DEL CANAL DEL CLIENTE SE LE EXPLICA LA NOVEDAD</t>
  </si>
  <si>
    <t>EGQZZ166 LNPZZ499</t>
  </si>
  <si>
    <t>3159442</t>
  </si>
  <si>
    <t>3007079036</t>
  </si>
  <si>
    <t>BARRIO BARRANACABERMEJA  BARRANCABERMEJA</t>
  </si>
  <si>
    <t>FO-25-2003849</t>
  </si>
  <si>
    <t>19/12/2025 SE ESCALA PARA VISITA. LLAMAR ANTES DE VISITAR, CONFIRMAR FALLA Y DATOS | 22/12/2025 SE REALIZARA DESPLAZAMIENTO HACIA LA ZONA PERO POR LAS DEMORAS Y ALTA AFLUENCIA EN LOS TRANSPORTES INTERMUNICIPALES SE ESTARA LLEGANDO DESPUES DE MEDIO DIA A REALIZAR LA ACTIVIDAD | 22/12/2025 SE REALIZA VISITA SE ENCUENTRA QUE EL DATÁFONO SE REINICIA CADA VEZ QUE SE HACE UN MOVIMIENTO, SE PROCEDE A HACER CAMBIO DE FUENTE DE PODER Y CABLE ENTORCHADO, SE HACEN PRUEBAS DEJANDO TODO OK</t>
  </si>
  <si>
    <t>SASZZ611</t>
  </si>
  <si>
    <t>3159450</t>
  </si>
  <si>
    <t>3007059783</t>
  </si>
  <si>
    <t>DISTRICOL TIENDA MIX J</t>
  </si>
  <si>
    <t>FO-25-2004312</t>
  </si>
  <si>
    <t>19/12/2025 SE ESCALA PARA VISITA. LLAMAR ANTES DE VISITAR, CONFIRMAR FALLA Y DATOS | 20/12/2025 SE REALIZA CAMBIO DE DATÁFONO POR ALERTA IRRUPTION</t>
  </si>
  <si>
    <t>FUA0B323</t>
  </si>
  <si>
    <t>5819</t>
  </si>
  <si>
    <t>3159499</t>
  </si>
  <si>
    <t>3007060803</t>
  </si>
  <si>
    <t>TOLEDO</t>
  </si>
  <si>
    <t>BARRIO PARQUE PRINCIPAL TOLEDO</t>
  </si>
  <si>
    <t>FO-25-2005516</t>
  </si>
  <si>
    <t>19/12/2025 SE ESCALA PARA VISITA. LLAMAR ANTES DE VISITAR, CONFIRMAR FALLA Y DATOS | 23/12/2025 EN DESPLAZAMIENTO AL SITIO POCA DISPONIBILIDAD DE TRANSPORTE POR TEMPORADA | 23/12/2025 NO HAY TRANSPORTE A LA ZONA POR ALTO FLUJO DE PASAJEROS  POR LA TEMPORADA | 26/12/2025 SE VISITA COMERCIO Y NOS ATIENDE LA SEÑORITA JIMENA QUIEN MANIFIESTA QUE EL EQUIPO ESTÁ OPERANDO CON NORMALIDAD, LLEVA TRANSANDO CON NORMALIDAD 8 DÍAS QUE SOLO PRESENTO FALLA EL DÍA QUE HIZO EL REPORTE, NO SE MANIPULA EQUIPOS</t>
  </si>
  <si>
    <t>FUA0G687</t>
  </si>
  <si>
    <t>3159635</t>
  </si>
  <si>
    <t>3007031371</t>
  </si>
  <si>
    <t>PAGAFACIL FACATATIVA II</t>
  </si>
  <si>
    <t>FO-25-2005513</t>
  </si>
  <si>
    <t>19/12/2025 SE ESCALA PARA VISITA. LLAMAR ANTES DE VISITAR, CONFIRMAR FALLA Y DATOS | 20/12/2025 SE REALIZA CAMBIO DE EQUIPO POR FALLAS EN IMPRESIÓN. PRUEBA OK SE CREAN USUARIOS OK</t>
  </si>
  <si>
    <t>11119876</t>
  </si>
  <si>
    <t>3159679</t>
  </si>
  <si>
    <t>FO-25-2006869</t>
  </si>
  <si>
    <t>19/12/2025 SE ESCALA PARA VISITA. LLAMAR ANTES DE VISITAR, CONFIRMAR FALLA Y DATOS | 20/12/2025 SE VALIDA QUE EL DATÁFONO ESTÉ EN BUEN FUNCIONAMIENTO Y LEYENDO CORRECTAMENTE. SE DEJA HABILITADO LA OPCIÓN DE 7 DE ADMINISTRAR PARA EL LECTOR DE BARRAS. TAMBIÉN SE REALIZA AJUSTE EN LA BASE PARA QUE SE MANTENGA ESTABLE.</t>
  </si>
  <si>
    <t>3159696</t>
  </si>
  <si>
    <t>3007051072</t>
  </si>
  <si>
    <t>BARRIO LAS NIEVES BARRANQUILLA</t>
  </si>
  <si>
    <t>FO-25-2007015</t>
  </si>
  <si>
    <t>19/12/2025 SE ESCALA PARA VISITA. LLAMAR ANTES DE VISITAR, CONFIRMAR FALLA Y DATOS | 19/12/2025 SE REALIZA VISITA AL COMERCIO SE ENCUENTRA DATÁFONO CON IMPRESORA DAÑADA LO CUAL NO IMPRIMÍA UNO O VARIOS CARACTERES SE CAMBIA DATÁFONO SE INSTALA VERSIÓN 9.90 SE REALIZAN PRUEBAS EXITOSAS Y EL CB QUEDA OPERATIVO</t>
  </si>
  <si>
    <t>F1ZZZ779</t>
  </si>
  <si>
    <t>3159893</t>
  </si>
  <si>
    <t>3007059202</t>
  </si>
  <si>
    <t>PTM CALI RAPITIENDA PUNTO NUEV</t>
  </si>
  <si>
    <t>FO-25-2007217</t>
  </si>
  <si>
    <t>19/12/2025 SE ESCALA PARA VISITA. LLAMAR ANTES DE VISITAR, CONFIRMAR FALLA Y DATOS | 20/12/2025 SE VISITA CORRESPONSAL Y SE CORRIGE CLAVE SUPERVISOR POR LA 1526. TRANSACCIONES DE PRUEBA EXITOSAS.</t>
  </si>
  <si>
    <t>JA002578 JA003714</t>
  </si>
  <si>
    <t>3160016</t>
  </si>
  <si>
    <t>3007058447</t>
  </si>
  <si>
    <t>PTM FLORIDABLANCA TIENDA MARIA</t>
  </si>
  <si>
    <t>FO-25-2007159</t>
  </si>
  <si>
    <t>19/12/2025 SE ESCALA PARA VISITA. LLAMAR ANTES DE VISITAR, CONFIRMAR FALLA Y DATOS | 20/12/2025 SE FORMATEA DATAFONO SE ENCUENTRA CON S. O ANTIGUO, SE PROCEDE A DEJAR S. O NUEVO CON VERSION9. 90 SE HACEN PRUEBAS OK VISITA EXITOSA, LECTOR OK</t>
  </si>
  <si>
    <t>XYZZZ954 TUZZZ922</t>
  </si>
  <si>
    <t>3160246</t>
  </si>
  <si>
    <t>3007010728</t>
  </si>
  <si>
    <t>ITSMINA IV - CHOCO</t>
  </si>
  <si>
    <t>FO-25-2007315</t>
  </si>
  <si>
    <t>19/12/2025 SE ESCALA PARA VISITA. LLAMAR ANTES DE VISITAR, CONFIRMAR FALLA Y DATOS | 22/12/2025 SE REALIZA CAMBIO DE EQUIPO POR FALLAS CON EL SISTEMA DE IMPRESIÓN, SE REALIZAN PRUEBAS Y EL CB QUEDA OPERATIVO</t>
  </si>
  <si>
    <t>JAAAF178</t>
  </si>
  <si>
    <t>3160387</t>
  </si>
  <si>
    <t>3007030521</t>
  </si>
  <si>
    <t>DISTRICOL LA ECONOMIA DEL SUR</t>
  </si>
  <si>
    <t>FO-25-2007694</t>
  </si>
  <si>
    <t>19/12/2025 SE ESCALA PARA VISITA. LLAMAR ANTES DE VISITAR, CONFIRMAR FALLA Y DATOS | 22/12/2025 SE REALIZA VISITA AL PUNTO, SE CAMBIA EQUIPO YA QUE ESTE PRESENTA DAÑO EN LA IMPRESORA Y NO IMPRIME UNO O MÁS CARACTERES , SE DEJA EQUIPO INSTALADO CON VR 9.90 PRUEBAS OK, CB OPERATIVO</t>
  </si>
  <si>
    <t>BIZZZ846</t>
  </si>
  <si>
    <t>3160392</t>
  </si>
  <si>
    <t>3007035205</t>
  </si>
  <si>
    <t>BARRIO GIRASOL BELLO</t>
  </si>
  <si>
    <t>FO-25-2007794</t>
  </si>
  <si>
    <t>19/12/2025 SE ESCALA PARA VISITA. LLAMAR ANTES DE VISITAR, CONFIRMAR FALLA Y DATOS | 20/12/2025 SE ACTUALIZA DIRECCIÓN EXITOSAMENTE A PETICIÓN DEL USUARIO, SERVICIOS QUEDAN FUNCIONANDO CORRECTAMENTE</t>
  </si>
  <si>
    <t>BL0DZ048</t>
  </si>
  <si>
    <t>3160664</t>
  </si>
  <si>
    <t>FO-25-2007795</t>
  </si>
  <si>
    <t>19/12/2025 SE ESCALA PARA VISITA. LLAMAR ANTES DE VISITAR, CONFIRMAR FALLA Y DATOS | 22/12/2025 SE REALIZA VISITA AL PUNTO, SE EVIDENCIA EQUIPO PRESENTA LENTITUD, SE REALIZA BORRADO DE VR Y SO, SE DEJA EQUIPO OPERATIVO.</t>
  </si>
  <si>
    <t>3160725</t>
  </si>
  <si>
    <t>FO-25-2007699</t>
  </si>
  <si>
    <t>19/12/2025 SE ESCALA PARA VISITA. LLAMAR ANTES DE VISITAR, CONFIRMAR FALLA Y DATOS | 20/12/2025 SE REALIZA BORRADO GENERAL DE DATAFONO, SE INSTALA SO CON PARCHE, VERSIÓN 9.90, SE CREAN USUARIOS, SE CAMBIA HUB POR DETERIORO CABLE, PRUEBAS DE RETIRO OK, SE INTERVIENE TERMINAL VRZZZ508 LA CUAL INDICA EL CLIENTE QUE ES LA QUE PRESENTA REINICIO, INDICA QUE CUANDO REALIZÓ LA LLAMADA DE VISITA TÉCNICA TENÍA A LA MANO VOUCHER DE LA OTRA TERMINAL DEL COMERCIO.</t>
  </si>
  <si>
    <t>VRZZZ508</t>
  </si>
  <si>
    <t>5607</t>
  </si>
  <si>
    <t>3160837</t>
  </si>
  <si>
    <t>3007014258</t>
  </si>
  <si>
    <t>RETIRO</t>
  </si>
  <si>
    <t>MULTIPAGAS EL RETIRO</t>
  </si>
  <si>
    <t>FO-25-2008048</t>
  </si>
  <si>
    <t>19/12/2025 SE ESCALA PARA VISITA. LLAMAR ANTES DE VISITAR, CONFIRMAR FALLA Y DATOS | 20/12/2025 SE REALIZÓ VISITA SE LOGRA EVIDENCIAR QUE ES UN EQUIPO 2600 SE LE INDICA AL CLIENTE QUE COMO HACE POCO SE LO CAMBIARON TENDRÁ LAS TECLAS DURAS POR UN TIEMPO DEBIDO QUE EL EQUIPO ESTÁ NUEVO, POS SE ENCUENTRA TOTALMENTE OPERATIVO SE PROCEDE A CERRAR CASO</t>
  </si>
  <si>
    <t>JACZZ456</t>
  </si>
  <si>
    <t>3160867</t>
  </si>
  <si>
    <t>3007010518</t>
  </si>
  <si>
    <t>CIUDAD BOLIVAR III - ANTIOQUIA</t>
  </si>
  <si>
    <t>FO-25-2008208</t>
  </si>
  <si>
    <t>19/12/2025 SE ESCALA PARA VISITA. LLAMAR ANTES DE VISITAR, CONFIRMAR FALLA Y DATOS | 21/12/2025 ES NECESARIO CAMBIO DE DATAFONO, POR SER FIN DE SEMANA NO SE TIENE SOPORTE DE REDEBAN PARA REALIZAR CAMBIOS | 22/12/2025 SE CAMBIO DATÁFONO POR DAÑO EN IMPRESORA, SE REALIZAN PRUEBAS OK, CB OPERATIVO</t>
  </si>
  <si>
    <t>IZ0XZ934</t>
  </si>
  <si>
    <t>3160896</t>
  </si>
  <si>
    <t>3007048570</t>
  </si>
  <si>
    <t>DISTRICOL GRANERO LA ABUNDANCI</t>
  </si>
  <si>
    <t>FO-25-2008336</t>
  </si>
  <si>
    <t>19/12/2025 SE ESCALA PARA VISITA. LLAMAR ANTES DE VISITAR, CONFIRMAR FALLA Y DATOS | 20/12/2025 SE REALIZA CAMBIO DE FUENTE DE PODER Y CABLE ENSORTIJADO YA QUE ESTABAN PROVOCANDO LOS REINICIOS EN EL DATAFONO AL TACTO</t>
  </si>
  <si>
    <t>GB00L283</t>
  </si>
  <si>
    <t>3160921</t>
  </si>
  <si>
    <t>3007054115</t>
  </si>
  <si>
    <t>REVAL SUPERCADE SUBA</t>
  </si>
  <si>
    <t>FO-25-2008049</t>
  </si>
  <si>
    <t>19/12/2025 SE ESCALA PARA VISITA. LLAMAR ANTES DE VISITAR, CONFIRMAR FALLA Y DATOS | 20/12/2025 SE VISITA COMERCIO CB BANCOLOMBIA ROBUSTO, SE CAMBIA PINPAD PUES NO LEE LAS TARJETAS CHIP, SE DEJA EL NUEVO FUNCIONANDO OK, SE REALIZA PRUEBA OK, NO SE ALTERAN USUARIOS.</t>
  </si>
  <si>
    <t>XP3ZZ262</t>
  </si>
  <si>
    <t>3161386</t>
  </si>
  <si>
    <t>FO-25-2008785</t>
  </si>
  <si>
    <t>20/12/2025 SE ESCALA PARA VISITA. LLAMAR ANTES DE VISITAR, CONFIRMAR FALLA Y DATOS | 21/12/2025 SE REALIZA CONTRATO TELÉFONICO CON CLIENTE AMPARO RIVERA A NÚMERO DE CONTACTO 3178673536 PARA VALIDAR HORA DE VISITA CLIENTE INDICA QUE EL COMERCIO PAGA FACIL NO ABRÉ LOS DOMINGOS.  ADICIONAL SERVICIO REQUIERA CAMBIO DE EQUIPO Y HOY DOMINGO NO SE CUENTA CON SOPORTE REDEBAN | 22/12/2025 SE REALIZA CAMBIO DE PIN PAD Y HUB EN DAÑO PRUEBAS OK , CB OPERATIVO</t>
  </si>
  <si>
    <t>11119878</t>
  </si>
  <si>
    <t>3161395</t>
  </si>
  <si>
    <t>3007056078</t>
  </si>
  <si>
    <t>DISTRICOL AGROLUBRICANTES PIED</t>
  </si>
  <si>
    <t>FO-25-2009040</t>
  </si>
  <si>
    <t>20/12/2025 SE ESCALA PARA VISITA. LLAMAR ANTES DE VISITAR, CONFIRMAR FALLA Y DATOS | 22/12/2025 EN COMUNICACIÓN CON LA SEÑORA MERSIS PEREZ AL NUMERO 3103804707, SE COMPARTE MANUAL DE AUTOGESTION, SE ORIENTA PARA LA CONFIGURA LA LECTORA. CONFIGURACION EXITOSA. CB INDICA OPERATIVO EL SERVICIO.</t>
  </si>
  <si>
    <t>3161476</t>
  </si>
  <si>
    <t>3007074343</t>
  </si>
  <si>
    <t>PTM GIRON MANCIPE PE#A YENNY R</t>
  </si>
  <si>
    <t>FO-25-2009226</t>
  </si>
  <si>
    <t>20/12/2025 SE ESCALA PARA VISITA. LLAMAR ANTES DE VISITAR, CONFIRMAR FALLA Y DATOS | 20/12/2025 SE REALIZA VISITA A COMERCIO Y DATAFONO SE REINICIA, CAMBIO DE DATAFONO, BORRADO E INYECCION DE SO +VER 10.3N, CONFIGURACION CB OK, CUBRE CLAVE OK, PRUEBAS OK. SE VALIDA CON COORDINADOR A CARGO DEBIDO A QUE EL CB SE ACTUALIZO EL. NOMBRE DEL CORRESPONSAL, SE VALIDA CON ADMINISTRADOR E INDICA QUE ACTUALIZARON EL. NOMBRE EN CÁMARA DE COMERCIO Y REPORTARON A REDEBAN Y LA ALIANZA.</t>
  </si>
  <si>
    <t>EF8ZZ143 EF8ZZ429</t>
  </si>
  <si>
    <t>3161486</t>
  </si>
  <si>
    <t>3007016830</t>
  </si>
  <si>
    <t>PAGAFACIL COLTEJER</t>
  </si>
  <si>
    <t>FO-25-2009473</t>
  </si>
  <si>
    <t>20/12/2025 SE ESCALA PARA VISITA. LLAMAR ANTES DE VISITAR, CONFIRMAR FALLA Y DATOS | 20/12/2025 SE HACE MANTENIMIENTO A LA IMPRESORA Y AL RODILLO DEJANDO EL EQUIPO OK Y FUNCIONANDO OK, EL EQUIPO SE REINICIABA VERIFICO EL CABLEADO Y LA FUENTE ESTABA MAL CONECTADA</t>
  </si>
  <si>
    <t>JFZZZ774</t>
  </si>
  <si>
    <t>3161490</t>
  </si>
  <si>
    <t>FO-25-2009810</t>
  </si>
  <si>
    <t>20/12/2025 SE ESCALA PARA VISITA. LLAMAR ANTES DE VISITAR, CONFIRMAR FALLA Y DATOS | 22/12/2025 DATAFONO CON FALLAS DE COMUNICACIÓN SE DESCONECTA CONSTANTEMENTE, SE CAMBIA DATAFONO Y SE SOLUCIONA FALLA, SE REALIZAN PRUEBAS OK</t>
  </si>
  <si>
    <t>3161494</t>
  </si>
  <si>
    <t>3007038651</t>
  </si>
  <si>
    <t>ARRIO CHIGORODO CHIGORODO</t>
  </si>
  <si>
    <t>FO-25-2009854</t>
  </si>
  <si>
    <t>20/12/2025 SE ESCALA PARA VISITA. LLAMAR ANTES DE VISITAR, CONFIRMAR FALLA Y DATOS | 22/12/2025 LECTORA DE BARRA NO ENCIENDE. SE MUEVE EL CABLE Y PARPADEA PERO NO FUNCIONA, SE INSTALA LECTORA SYMBOL NUEVA Y SE CORRIGE LA FALLA SE HACEN PRUEBAS Y SE DEJA TODO FUNCIONANDO CORRECTAMENTE</t>
  </si>
  <si>
    <t>GZ00Z204</t>
  </si>
  <si>
    <t>3161556</t>
  </si>
  <si>
    <t>3007047087</t>
  </si>
  <si>
    <t>PTM BOGOTA  SOLUCIONES LA 91</t>
  </si>
  <si>
    <t>FO-25-2009232</t>
  </si>
  <si>
    <t>20/12/2025 SE ESCALA PARA VISITA. LLAMAR ANTES DE VISITAR, CONFIRMAR FALLA Y DATOS | 20/12/2025 NO HAY SOPORTE DE REDEBAN PARA ATENDER ACTIVIDAD SE NECESITA CAMBIO DE EQUIPO. | 22/12/2025 SE VISITA COMERCIO CB BANCOLOMBIA, SE CAMBIA DATAFONO POR QUE ESTA IMPRIMIENDO BORROSO, SE DEJA EL NUEVO CON LOS USUARIOS DEL CLIENTE, SE REALIZAN PRUEBAS OK, NO UPS, NO SE MANIPULAN EQUIPOS.</t>
  </si>
  <si>
    <t>9C00D602 II0YZ708</t>
  </si>
  <si>
    <t>3161557</t>
  </si>
  <si>
    <t>3007016356</t>
  </si>
  <si>
    <t>PAGAFACIL  TERM TRANSP NORTE</t>
  </si>
  <si>
    <t>FO-25-2009228</t>
  </si>
  <si>
    <t>20/12/2025 SE ESCALA PARA VISITA. LLAMAR ANTES DE VISITAR, CONFIRMAR FALLA Y DATOS | 20/12/2025 SE CAMBIA EQUIPO PORQUE NO ESTÁ AVANZANDO EL PAPEL EN LA INPRESORA</t>
  </si>
  <si>
    <t>JCZZZ326</t>
  </si>
  <si>
    <t>3162038</t>
  </si>
  <si>
    <t>FO-25-2009481</t>
  </si>
  <si>
    <t>20/12/2025 SE REALIZA VISITA AL COMERCIO, SE CONFIGURA LECTORA DE BARRAS, SE HACEN PRUEBAS OK.</t>
  </si>
  <si>
    <t>68575</t>
  </si>
  <si>
    <t>3162039</t>
  </si>
  <si>
    <t>3007065632</t>
  </si>
  <si>
    <t>PUERTO WILCHES</t>
  </si>
  <si>
    <t>BARRIO COLOMBIA PUERTO WILCHES</t>
  </si>
  <si>
    <t>FO-25-2009479</t>
  </si>
  <si>
    <t>20/12/2025 SE ESCALA PARA VISITA. LLAMAR ANTES DE VISITAR, CONFIRMAR FALLA Y DATOS | 23/12/2025 SE REALIZA VISITA AL COMERCIO CB, SE VALIDA Y SE ENCUENTRA QUE EL DATÁFONO NO CARGA Y APARTE LA TAPA DE LA IMPRESORA ESTA DAÑADA, SE PROCEDE A HACER CAMBIO DE DATÁFONO Y DE MÁGIC BOX, SE HACEN LAS RESPECTIVAS CONFIGURACIONES, SE HACEN PRUEBAS DEJANDO TODO OK</t>
  </si>
  <si>
    <t>4A00B225</t>
  </si>
  <si>
    <t>5086</t>
  </si>
  <si>
    <t>3162058</t>
  </si>
  <si>
    <t>3007081138</t>
  </si>
  <si>
    <t>BELMIRA</t>
  </si>
  <si>
    <t>BARRIO BELMIRA BELMIRA</t>
  </si>
  <si>
    <t>FO-25-2009853</t>
  </si>
  <si>
    <t>20/12/2025 SE ESCALA PARA VISITA. LLAMAR ANTES DE VISITAR, CONFIRMAR FALLA Y DATOS | 22/12/2025 SE REALIZA CAMBIO DE DATAFONO POR IMPRESORA MALA SE HACEN PRUEBAS OK</t>
  </si>
  <si>
    <t>SIZZZ882</t>
  </si>
  <si>
    <t>3162080</t>
  </si>
  <si>
    <t>3007029623</t>
  </si>
  <si>
    <t>PAGAFACIL LOS MOLINOS</t>
  </si>
  <si>
    <t>FO-25-2010411</t>
  </si>
  <si>
    <t>20/12/2025 SE ESCALA PARA VISITA. LLAMAR ANTES DE VISITAR, CONFIRMAR FALLA Y DATOS | 21/12/2025 SE LLAMA Y SE HALA CON LA SR HELENA E INDICA QUE EL DÍA DE HOY DOMINGO NO ABREN SE DEJA PARA VISITAR EL DÍA LUNES CAMBIO | 21/12/2025 SE PROCEDE A CERRAR SOLICITUD YA  QUE SE TIENE LA SIGUIENTE DOCUMENTACIÓN PERO USUARIA DEBE COMUNICARSE NUEVAMENTE CUANDO SE ENCUENTRE DISPONIBLE: SE LLAMA Y SE HANLA CON LA SR HELENA E INDICA QUE EL DÍA DE HOY DOMINGO NO ABREN SE DEJA PARA VISITAR EL DÍA LUNES CAMBIO .</t>
  </si>
  <si>
    <t>3162085</t>
  </si>
  <si>
    <t>3007040235</t>
  </si>
  <si>
    <t>PTM TURBO MARCE Y CARLOS</t>
  </si>
  <si>
    <t>FO-25-2010544</t>
  </si>
  <si>
    <t>20/12/2025 SE ESCALA PARA VISITA. LLAMAR ANTES DE VISITAR, CONFIRMAR FALLA Y DATOS | 21/12/2025 ES NECESARIO CAMBIO DE DATAFONO, POR SER FIN DE SEMANA NO SE TIENE SOPORTE DE REDEBAN PARA REALIZAR CAMBIOS | 22/12/2025 IMPRESORA NO IMPRIME 1 O MAS CARACTERES, SE REALIZA CAMBIO PRUEBAS OK CB OPERATIVO</t>
  </si>
  <si>
    <t>AA0JZ997</t>
  </si>
  <si>
    <t>3162107</t>
  </si>
  <si>
    <t>3007026648</t>
  </si>
  <si>
    <t>VIA PRINCIPAL CIMITARRA SANTAN</t>
  </si>
  <si>
    <t>FO-25-2010436</t>
  </si>
  <si>
    <t>20/12/2025 SE ESCALA PARA VISITA. LLAMAR ANTES DE VISITAR, CONFIRMAR FALLA Y DATOS | 20/12/2025 SE ESTABLECE CONTACTO VIA WHATSAPP AL NÚMERO 3118617478 CON LA SEÑORA BLANCA BERMÚDEZ LUEGO DE REALIZAR ASESORÍA TÉCNICA Y VALIDAR CONEXIÓNES SE LOGRA IDENTIFICAR QUE SE REQUIERE DE SERVICIO TÉCNICO CON POSIBLE CAMBIO DE DATAFONO SE LE INFORMA A LA USUARIA QUE NO ES POSIBLE ATENDER EL REQUERIMIENTO EL DIA DE HOY YA QUE NO ALCANZAMOS A LLEGAR AL PUNTO ANTES DE MEDIODÍA YA QUE SOLO HASTA ESTA HORA TENEMOS SOPORTE PARA REALIZAR LOS CAMBIOS DE LOS EQUIPOS SE LE INDICA QUE VOLVEREMOS A PASAR EL DÍA LUNES | 23/12/2025 SE REALIZA VISITA AL COMERCIO CB, SE VALIDA Y SE ENCUENTRA QUE EL CLIENTE COMENTA QUE EL DATÁFONO SE QUEDA SIN CONEXIÓN A INTERNET, SE HACE CAMBIO DE CABLE ENTORCHADO Y DE LECTOR SE BARRAS SE HACEN LAS RESPECTIVAS PRUEBAS DEJANDO TODO OK</t>
  </si>
  <si>
    <t>9999O537</t>
  </si>
  <si>
    <t>3162112</t>
  </si>
  <si>
    <t>3007032046</t>
  </si>
  <si>
    <t>OPRAP CAFAM FLORESTA</t>
  </si>
  <si>
    <t>FO-25-2010429</t>
  </si>
  <si>
    <t>20/12/2025 SE ESCALA PARA VISITA. LLAMAR ANTES DE VISITAR, CONFIRMAR FALLA Y DATOS | 21/12/2025 SE REALIZA CONTRATO TELÉFONICO CON CLIENTE BLANCA DIAZ A NÚMERO DE CONTACTO 3115518169 PARA VALIDAR HORA DE VISITA CLIENTE INDICA QUE EL COMERCIO OPRAP NO HABRÉ LOS DOMINGOS. | 21/12/2025 SE REALIZA DE NUEVO INTENTÉTO DE COMUNICACIÓN CON CLIENTE BLANCA DIAZ  A NÚMERO REGISTRADO 3115518169 PARA INFORMARLE QUE SE DEBEN DE VOLVER A COMUNICAR CON ENTIDAD PARA GENERAR NUEVA VISITA. YA QUE POR COMERCIO CERRADO EL DÍA DE HOY Y TIEMPOS DE EJECUCIÓN SE DEBE CERRAR ACTIVIDAD.. NO FUE POSIBLE LA COMUNICACIÓN TELEFÓNICA CON CLIENTE</t>
  </si>
  <si>
    <t>3162120</t>
  </si>
  <si>
    <t>FO-25-2011530</t>
  </si>
  <si>
    <t>21/12/2025 SE ESCALA PARA VISITA. LLAMAR ANTES DE VISITAR, CONFIRMAR FALLA Y DATOS | 21/12/2025 SE LLEGA AL CB PERO SE EVIDENCIA QUE HAY QUE CAMBIAR EL EQUIPO YA QUE NO ESTÁ RECIBIENDO TARJETAS DE RESTO SI ESTÁ FUNCIONANDO OK SE DEJA PARA VISTA MAÑANA YA QUE HOY NO SE ATIENDEN CAMBIOS | 22/12/2025 SE REALIZA CAMBIO DE POS YA QUE NO RECIBE BIEN LAS TARJETAS Y ADEMÁS TIENE TECLA BORROSA, PRUEBAS OK, CB OPERATIVO</t>
  </si>
  <si>
    <t>27001</t>
  </si>
  <si>
    <t>3162125</t>
  </si>
  <si>
    <t>3007066536</t>
  </si>
  <si>
    <t>QUIBDO</t>
  </si>
  <si>
    <t>DISTRICOL DISTRIBUIDORA HABANA</t>
  </si>
  <si>
    <t>FO-25-2011589</t>
  </si>
  <si>
    <t>21/12/2025 SE ESCALA PARA VISITA. LLAMAR ANTES DE VISITAR, CONFIRMAR FALLA Y DATOS | 24/12/2025 NO HAN LLEGADO POR LAS FECHAS DE COMBINAR, SATENA NO HA HECHO LLEGAR PAQUETE CON EQUIPOS ENVIADOS | 26/12/2025 SE REALIZA CAMBIO DE EQUIPO POR FALLA EN LA IMPRESORA, SE REALIZA PRUEBAS Y EL CB QUEDA OPERATIVO</t>
  </si>
  <si>
    <t>9A0AZ861</t>
  </si>
  <si>
    <t>3162126</t>
  </si>
  <si>
    <t>3007031658</t>
  </si>
  <si>
    <t>DISTRICOL VARIEDADES JIMY</t>
  </si>
  <si>
    <t>FO-25-2011588</t>
  </si>
  <si>
    <t>21/12/2025 SE ESCALA PARA VISITA. LLAMAR ANTES DE VISITAR, CONFIRMAR FALLA Y DATOS | 22/12/2025 SE REALIZA VISITA TÉCNICA Y SE HACE NECESARIO EL CAMBIO DE DATAFONO MOTIVO DE AVANCE DE PAPEL NO AVANZA PARA LA ENTREGA DEL BAUCHER, SE INSTALA DATAFONO PLACA 1196638, SE RETIRA DATAFONO PLACA 1255987, DE IGUAL MANERA POR TECNOLOGÍA SE RETIRA MAGICBOX SERIALIZADO, SE REALIZAN PRUEBAS Y SE DEJA EL SERVICIO FUNCIONANDO CORRECTAMENTE.</t>
  </si>
  <si>
    <t>LJZZZ595</t>
  </si>
  <si>
    <t>73408</t>
  </si>
  <si>
    <t>3162130</t>
  </si>
  <si>
    <t>3007070777</t>
  </si>
  <si>
    <t>LERIDA</t>
  </si>
  <si>
    <t>DISTRICOL PAGOS JL</t>
  </si>
  <si>
    <t>FO-25-2011586</t>
  </si>
  <si>
    <t>21/12/2025 SE ESCALA PARA VISITA. LLAMAR ANTES DE VISITAR, CONFIRMAR FALLA Y DATOS | 22/12/2025 SE VISITA CB SE REALIZA CAMBIO DE EQUIPO "TECLADO BORROSO" EQUIPO QUE SE INSTALA QUEDA OPERATIVO TRANSACCIONES DE PRUEBA O.K</t>
  </si>
  <si>
    <t>A30IZ512</t>
  </si>
  <si>
    <t>3162193</t>
  </si>
  <si>
    <t>3007065660</t>
  </si>
  <si>
    <t>PTM BUCARAMANGA EDIPAN</t>
  </si>
  <si>
    <t>FO-25-2013282</t>
  </si>
  <si>
    <t>22/12/2025 SE ESCALA PARA VISITA. LLAMAR ANTES DE VISITAR, CONFIRMAR FALLA Y DATOS | 22/12/2025 SE REALIZA CAMBIO DE LECTORA Y CAMBIO DE CABLE PIN PAD EN MAL ESTADO VERSIÓN 9.90 PRUEBAS OK SERVICIO OPERATIVO</t>
  </si>
  <si>
    <t>4A00C472 4A00C083</t>
  </si>
  <si>
    <t>3162209</t>
  </si>
  <si>
    <t>3007027213</t>
  </si>
  <si>
    <t>BARRIO ARANJUEZ MEDELLIN   ANT</t>
  </si>
  <si>
    <t>FO-25-2010623</t>
  </si>
  <si>
    <t>20/12/2025 SE ESCALA PARA VISITA. LLAMAR ANTES DE VISITAR, CONFIRMAR FALLA Y DATOS | 21/12/2025 SE HABLA CON LA SR LUZ RENDÓN E INDICA QUE PORFAVOR LE CAMBIEN EL DATAFONO YA QUE ESTÁ CON CASI TODAS LAS TECLAS BORROSAS Y LOS USUARIO YA SE HAN QUEJADO, ME COMPARTE LA FOTO POR WPP DEL DATAFONO Y ESTÁ EN MAL ESTADO EL TECLADO Y LA IMPRESORA | 26/12/2025 SE CAMBIA EQUIPO PORQUE EL TECLADO TIENE LAS TECLAS BORROSAS Y LA TAPA DE IMPRESORA ESTA MALA</t>
  </si>
  <si>
    <t>9VZZZ917</t>
  </si>
  <si>
    <t>3162249</t>
  </si>
  <si>
    <t>3007050677</t>
  </si>
  <si>
    <t>BARRIO EL TAMARINDO SANTA ROSA</t>
  </si>
  <si>
    <t>FO-25-2012200</t>
  </si>
  <si>
    <t>21/12/2025 SE ESCALA PARA VISITA. LLAMAR ANTES DE VISITAR, CONFIRMAR FALLA Y DATOS | 22/12/2025 SE REALIZA CAMBIO DE EQUIPO POR DAÑO DEL PUERTO DE RED SE INSTALA EQUIPO NUEVO COMPLETO Y TODO QUEDA OK</t>
  </si>
  <si>
    <t>BA00Y377</t>
  </si>
  <si>
    <t>3162250</t>
  </si>
  <si>
    <t>3007074355</t>
  </si>
  <si>
    <t>PTM BOGOTA SOLUCIONES ADOQUINA</t>
  </si>
  <si>
    <t>FO-25-2012199</t>
  </si>
  <si>
    <t>21/12/2025 SE ESCALA PARA VISITA. LLAMAR ANTES DE VISITAR, CONFIRMAR FALLA Y DATOS | 22/12/2025 SE VISITA COMERCIO CB BANCOLOMBIA, SE CAMBIA PINPAD YA QUE EL QUE TENÍA PRESENTE TABA REINICIO CONSTANTES CUANDO SE INSERTABA LA TARJETA CHIP, SE DEJA EL NUEVO FUNCIONADO Y PRUEBAS OK, NO UPS, NO SE ALTERAN USUARIOS.</t>
  </si>
  <si>
    <t>EF8ZZ155 SV00V285</t>
  </si>
  <si>
    <t>3162501</t>
  </si>
  <si>
    <t>3007041162</t>
  </si>
  <si>
    <t>PAGAFACIL ARRAYANES</t>
  </si>
  <si>
    <t>FO-25-2011528</t>
  </si>
  <si>
    <t>20/12/2025 SE ESCALA PARA VISITA. LLAMAR ANTES DE VISITAR, CONFIRMAR FALLA Y DATOS | 21/12/2025 CB NO ABRE LOS DOMINGOS SE DEJA PRA VISITAR EL LUNES | 21/12/2025 SE PROCEDE A CERRAR SOLICITUD YA QUE DOCUMENTAN LO SIGUIENTE, PERO EL USUARIO DEBE COMUNICARSE NUEVAMENTE CUANDO ESTE DISPONIBLE PARA LA ATENCIÓ</t>
  </si>
  <si>
    <t>3162505</t>
  </si>
  <si>
    <t>3007080699</t>
  </si>
  <si>
    <t>BARRIO CUIDAD VERDE SOACHA</t>
  </si>
  <si>
    <t>FO-25-2011525</t>
  </si>
  <si>
    <t>21/12/2025 SE REALIZA CONTRATO TELÉFONICO CON CLIENTE JOHANA VALDERRAMA A NÚMERO REGISTRADO PARA CONFIRMAR VISITA EL DÍA DE HOY DOMINGO.  CLIENTE INDICA QUE EL DATAFONO YA SE ENCUENTRA FUNCIONANDO EN PERFECTAS CONDICIONES.  Y QUE YA NO ES NECESARIA LA VISITA .</t>
  </si>
  <si>
    <t>3162507</t>
  </si>
  <si>
    <t>3007070743</t>
  </si>
  <si>
    <t>PTM NEIVA TIENDA DE BELLEZA EN</t>
  </si>
  <si>
    <t>FO-25-2011609</t>
  </si>
  <si>
    <t>21/12/2025 SE ESCALA PARA VISITA. LLAMAR ANTES DE VISITAR, CONFIRMAR FALLA Y DATOS | 21/12/2025 EN COMUNICACIÓN CON LA SEÑORA CLARDID SEPÚLVEDA VÍA WHATSAPP AL CELULAR 3182841658 SE CONFIRMA DIRECCIÓN Y FALLA EN EL DATAFONO, SE COMENTA QUE POR TEMAS DE CAMBIO DE EQUIPO EL SERVICIO SE ATIENDE EL DÍA DE MAÑANA LUNES QUE REDEBAN NOS COLABORE CON EL CAMBIO , ADICIONAL LA SEÑORA MANIFIESTA QUE ABRE EL DÍA DE MAÑANA DESPUÉS DE LAS 9:30 AM . | 22/12/2025 SE REALIZA CAMBIO DATAFONO DEBIDO A QUE ENREDA EN PAPEL O A VECES IMPRIMIR UNA PARTE DE LA TIRILLA Y BLOQUEA EL DATAFONO, SE CONFIGURA E INICIALIZA DATAFONO, SE CREA USUARIO Y CLAVE CON EL CLIENTE, SE REALIZA PRUEBAS OK</t>
  </si>
  <si>
    <t>A30IZ478 LN00E572</t>
  </si>
  <si>
    <t>3163200</t>
  </si>
  <si>
    <t>3007010507</t>
  </si>
  <si>
    <t>MACEO II - ANTIOQUIA</t>
  </si>
  <si>
    <t>FO-25-2013250</t>
  </si>
  <si>
    <t>22/12/2025 SE ESCALA PARA VISITA. LLAMAR ANTES DE VISITAR, CONFIRMAR FALLA Y DATOS | 22/12/2025 SE VISITA COMERCIO Y SE ATIENDE MANTENIMIENTO OK, SE CONFIGURA PARÁMETROS DE DATÁFONO. CLIENTE HABÍA CAMBIADO DE MODEM Y LO TENIA POR IP FIJA, SE ORGANIZAN PARÁMETROS DE ACUERDO A NUEVO MÓDEM Y SE RESTABLECE LA OPERACIÓN. NOS QUEDAMOS EN COMERCIO DURANTE 30MIN Y EQUIPOS FUNCIONANDO CORRECTAMENTE</t>
  </si>
  <si>
    <t>IZ0XZ925</t>
  </si>
  <si>
    <t>68755</t>
  </si>
  <si>
    <t>3163243</t>
  </si>
  <si>
    <t>3007071359</t>
  </si>
  <si>
    <t>SOCORRO</t>
  </si>
  <si>
    <t>SOCORRO CHIQUINQUIRA</t>
  </si>
  <si>
    <t>FO-25-2013421</t>
  </si>
  <si>
    <t>22/12/2025 SE ESCALA PARA VISITA. LLAMAR ANTES DE VISITAR, CONFIRMAR FALLA Y DATOS | 24/12/2025 SE VISITA COMERCIO SE CAMBIA EQUIPO DEBIDO ALERT IRRUPTION , SE REALIZA INYECCIÓN DE SISTEMA Y VERSIÓN INICIALIZADA OK PRUEBAS OK CUBRE CLAVE OK</t>
  </si>
  <si>
    <t>SV00C182</t>
  </si>
  <si>
    <t>3163393</t>
  </si>
  <si>
    <t>FO-25-2013593</t>
  </si>
  <si>
    <t>22/12/2025 SE ESCALA PARA VISITA. LLAMAR ANTES DE VISITAR, CONFIRMAR FALLA Y DATOS | 22/12/2025 SE REALIZA VISITA SE PROCEDE A CAMBIAR DATAFONO YA QUE NO IMPRIMÍA ,SE VÁLIDO TAPA DE IMPRESORA TODO OK ,SE VÁLIDO ROLLOS Y TODO OK, PERO CONTINUABA CON LA NOVEDAD, SE CAMBIA DE HACEN PRUEBAS Y TODO OK ,</t>
  </si>
  <si>
    <t>3164226</t>
  </si>
  <si>
    <t>3007070126</t>
  </si>
  <si>
    <t>PTM CALI MINI MARKET EL PARAIS</t>
  </si>
  <si>
    <t>FO-25-2014406</t>
  </si>
  <si>
    <t>22/11/2025 SE ESCALA PARA VISITA. LLAMAR ANTES DE VISITAR, CONFIRMAR FALLA Y DATOS | 22/12/2025 SE ELIMINA REVERSO SE CONFIGURA PARÁMETROS DE COMUNICACIÓN PRUEBAS EXITOSAS, CB OPERATIVO</t>
  </si>
  <si>
    <t>A30EZ522 LN009459</t>
  </si>
  <si>
    <t>5113</t>
  </si>
  <si>
    <t>3164895</t>
  </si>
  <si>
    <t>3007080848</t>
  </si>
  <si>
    <t>BURITICA</t>
  </si>
  <si>
    <t>PTM BURITICA VARIEDADES EL CAR</t>
  </si>
  <si>
    <t>FO-25-2014995</t>
  </si>
  <si>
    <t>22/12/2025 SE ESCALA PARA VISITA. LLAMAR ANTES DE VISITAR, CONFIRMAR FALLA Y DATOS | 23/12/2025 SE HACEN VARIAS PRUEBAS DE IMPRESIÓN Y EQUIPO DEJO DE IMPRIMIR POR LO QUE SE CAMBIA EQUIPO POR PROBLEMAS CON LA IMPRESIÓN SE HACEN PRUEBAS TODO OK</t>
  </si>
  <si>
    <t>FGZZZ998</t>
  </si>
  <si>
    <t>3165036</t>
  </si>
  <si>
    <t>3007047920</t>
  </si>
  <si>
    <t>DISTRICOL VARIEDADES SAN TELMO</t>
  </si>
  <si>
    <t>FO-25-2014992</t>
  </si>
  <si>
    <t>22/12/2025 SE ESCALA PARA VISITA. LLAMAR ANTES DE VISITAR, CONFIRMAR FALLA Y DATOS | 22/12/2025 SE VISITA COMERCIO SE VERIFICA DAÑO EN EL EQUIPO DATÁFONO EN EL PUERTO USB  Y LECTOR DE BARRAS , SE REALIZA CAMBIO DE EQUIPO DATÁFONO Y  LECTOR DE BARRAS OK, VERSION 9.90 OK, PRUEBAS OK, LECTOR DE BARRAS OK, CB OPERATIVO</t>
  </si>
  <si>
    <t>II00F712</t>
  </si>
  <si>
    <t>3165040</t>
  </si>
  <si>
    <t>3007079826</t>
  </si>
  <si>
    <t>BARRIO CALAMO PITALITO 3</t>
  </si>
  <si>
    <t>FO-25-2014990</t>
  </si>
  <si>
    <t>22/12/2025 SE ESCALA PARA VISITA. LLAMAR ANTES DE VISITAR, CONFIRMAR FALLA Y DATOS | 23/12/2025 SE REALIZA VISITA AL PUNTO, SE CAMBIA EQUIPO YA QUE ESTE PRESENTA REINICIO CONSTANTEMENTE LO CUAL NO PERMITE UN BUEN FUNCIONAMIENTO, SE DEJA EQUIPO INSTALADO CON VR 10.3, PRUEBAS CB OK ,CB OPERATIVO .SE REALIZA UN SEGUNDO CAMBIO DE EQUIPO YA QUE EL EQUIPO A INSTALADO NO CARGO SERIAL .</t>
  </si>
  <si>
    <t>F1XZZ058</t>
  </si>
  <si>
    <t>3165069</t>
  </si>
  <si>
    <t>3007023580</t>
  </si>
  <si>
    <t>MULTIPAGAS IBAGUE</t>
  </si>
  <si>
    <t>FO-25-2015072</t>
  </si>
  <si>
    <t>22/12/2025 SE ESCALA PARA VISITA. LLAMAR ANTES DE VISITAR, CONFIRMAR FALLA Y DATOS | 22/12/2025 SE LLEGA AL SITIO PARA VALIDAR TECLADO MALO PERO LOS EQUIPOS SE ENCUENTRAN FUNCIONANDO PERFECTAMENTE. SE REALIZA PRUEBAS DE FUNCIONAMIENTO EXITOSAS. CUBRE CLAVE INSTALADO</t>
  </si>
  <si>
    <t>ABC09598</t>
  </si>
  <si>
    <t>3165305</t>
  </si>
  <si>
    <t>3007055362</t>
  </si>
  <si>
    <t>DISTRICOL JMC DISTRIBUIDORA</t>
  </si>
  <si>
    <t>FO-25-2015069</t>
  </si>
  <si>
    <t>22/12/2025 SE ESCALA PARA VISITA. LLAMAR ANTES DE VISITAR, CONFIRMAR FALLA Y DATOS | 23/12/2025 EN LA VISITA TÉCNICA SE REALIZO EL CAMBIO DE PINPAD YA QUE SE ENCONTRÓ AVERIADO, TAMBIÉN SE CAMBIÓ LA FUENTE DE PODER Y CABLE MAGIC BOX TETRA, LUEGO SE REALIZARON LAS PRUEBAS CON LA CLIENTA DEJANDO EL SERVICIO OPERANDO SIN FALLAS Y SIN NOVEDAD.</t>
  </si>
  <si>
    <t>TRDZZ744</t>
  </si>
  <si>
    <t>25885</t>
  </si>
  <si>
    <t>3165414</t>
  </si>
  <si>
    <t>3007074206</t>
  </si>
  <si>
    <t>YACOPI</t>
  </si>
  <si>
    <t>BARRIO CENTRO YACOPÍ</t>
  </si>
  <si>
    <t>FO-25-2015560</t>
  </si>
  <si>
    <t>22/12/2025 SE ESCALA PARA VISITA. LLAMAR ANTES DE VISITAR, CONFIRMAR FALLA Y DATOS | 22/12/2025 SE LLEGA A COMERCIO SE CAMBIA EQUIPO EN FALLA SE ESPERA EN SOPORTE POR FALLA B 24 EN EL ARCHIVÓ, PRUEBAS OK CB OPERATIVO</t>
  </si>
  <si>
    <t>EG3ZZ004</t>
  </si>
  <si>
    <t>3165537</t>
  </si>
  <si>
    <t>3007028435</t>
  </si>
  <si>
    <t>MULTIPAGAS SEGURIDAD DEL SUR</t>
  </si>
  <si>
    <t>FO-25-2015422</t>
  </si>
  <si>
    <t>22/12/2025 SE ESCALA PARA VISITA. LLAMAR ANTES DE VISITAR, CONFIRMAR FALLA Y DATOS | 24/12/2025 LA VIA HACIA TUMACO DESDE PASTO SE ENCUENTRA CERRADA , SE INTENTA COMUNICACION CON EL CLIENTE PERO NO HA SIDO POSIBLE. | 27/12/2025 SE HABLA CON EL CLIENTE LA SEÑORA MARITZA, QUIEN INDICA QUE LOS EQUIPOS HAN ESTADO OPERANDO BIEN, NO SE HAN VUELTO A REINICIAR, ELLA INDICA QUE SEGUIRA TRABAJANDO CON ELLOS PUES YA LOS CAMBIO DE TOMA ELECTRICO Y SI EN ALGUN MOMENTO FALLAN DE NUEVO PUES GENERARA UN NUEVO REPORTE</t>
  </si>
  <si>
    <t>3165732</t>
  </si>
  <si>
    <t>FO-25-2015488</t>
  </si>
  <si>
    <t>22/12/2025 SE ESCALA PARA VISITA. LLAMAR ANTES DE VISITAR, CONFIRMAR FALLA Y DATOS | 22/12/2025 SE REALIZA VISITA TÉCNICA  EN EL CORRESPONSAL ROBUSTO REDY POR INCIDENTE REPORTADO EN EL DATÁFONO USUARIO CONFIRMA IDENTIFICACIÓN, INICIAL SE PROCEDE A VERIFICACIÓN FUNCIONAL DEL DISPOSITIVO SE DETECTA FALLA EN EL SISTEMA DE IMPRESIÓN SE EJECUTAN RUTINAS DE MANTENIMIENTO PREVENTIVO Y CORRECTIVO INCLUYENDO LIMPIEZA DE RODILLO Y REVISIÓN DE MECANISMOS INTERNOS LA ANOMALÍA PERSISTE TRAS LAS PRUEBAS FUNCIONALES SE DETERMINA DAÑO FÍSICO EN EL RODILLO IMPRESOR DEL DATÁFONO SE GESTIONA REEMPLAZO COMPLETO DEL EQUIPO AFECTADO SE INSTALA NUEVO DISPOSITIVO SE CONFIGURAN PARÁMETROS OPERATIVOS SE REALIZAN PRUEBAS DE TRANSACCIÓN E IMPRESIÓN CON RESULTADOS SATISFACTORIOS QUEDANDO EL EQUIPO PLENAMENTE OPERATIVO Y VALIDADO</t>
  </si>
  <si>
    <t>ABCOZ303</t>
  </si>
  <si>
    <t>3165974</t>
  </si>
  <si>
    <t>3007058469</t>
  </si>
  <si>
    <t>BARRIO NIQUIA BELLO 12</t>
  </si>
  <si>
    <t>FO-25-2016119</t>
  </si>
  <si>
    <t>22/12/2025 SE ESCALA PARA VISITA. LLAMAR ANTES DE VISITAR, CONFIRMAR FALLA Y DATOS | 22/12/2025 SE CAMBIA DATÁFONO CON FALLAS DE REINICIOS, SE DEJAN SERVICIOS FUNCIONANDO CORRECTAMENTE</t>
  </si>
  <si>
    <t>XYZZZ976</t>
  </si>
  <si>
    <t>3166321</t>
  </si>
  <si>
    <t>3007081471</t>
  </si>
  <si>
    <t>PTM ITAGUI PAPELERIA AGAPE SAN</t>
  </si>
  <si>
    <t>FO-25-2015839</t>
  </si>
  <si>
    <t>22/12/2025 SE ESCALA PARA VISITA. LLAMAR ANTES DE VISITAR, CONFIRMAR FALLA Y DATOS | 23/12/2025 SE REALIZA VISITA, USUARIO INFORMA QUE LA FALLA YA FUE SOLUCIONADA, DE IGUAL MANERA SE INDICA CÓMO BORRAR MEMORIA CORRECTAMENTE Y QUEDA TODO OK</t>
  </si>
  <si>
    <t>VJZZZ913 VJZZZ623</t>
  </si>
  <si>
    <t>3166347</t>
  </si>
  <si>
    <t>3007017881</t>
  </si>
  <si>
    <t>PAGAFACIL FRANCISCO PAULA SANT</t>
  </si>
  <si>
    <t>FO-25-2016108</t>
  </si>
  <si>
    <t>22/12/2025 SE ESCALA PARA VISITA. LLAMAR ANTES DE VISITAR, CONFIRMAR FALLA Y DATOS | 23/12/2025 EN SITIO A LA ESPERA DE AUTORIZACIÓN DE INGRESO POR PARTE DEL CLIENTE | 23/12/2025 SE REALIZA VISITA, DEBIDO A QUE LA PERSONA ENCARGADA DE AUTORIZAR EL INGRESO NO RESPONDE A MONITOREO INTERNO DE PAGAFACIL. SE LE INFORMA AL CLIENTE QUE DEBE COMUNICARSE NUEVAMENTE YA QUE POR TIEMPOS DE GESTIÓN NO PODEMOS ATENDER LA SOLICITUD DESPUÉS DE LA HORA DE VENCIMIENTO.</t>
  </si>
  <si>
    <t>3166802</t>
  </si>
  <si>
    <t>3007081687</t>
  </si>
  <si>
    <t>PTM SOLEDAD TIENDA EL TESORO D</t>
  </si>
  <si>
    <t>FO-25-2016632</t>
  </si>
  <si>
    <t>22/12/2025 SE ESCALA PARA VISITA. LLAMAR ANTES DE VISITAR, CONFIRMAR FALLA Y DATOS | 22/12/2025 SE REALIZA VISITA TÉCNICA, SE CAMBIA DATAFONO, PIN PAD Y HUB, SE REALIZAN PRUEBAS EXITOSAS, EQUIPO FUNCIONA CORRECTAMENTE, CB QUEDA OPERATIVO.</t>
  </si>
  <si>
    <t>FWZZZ443 STZZZ047</t>
  </si>
  <si>
    <t>3166880</t>
  </si>
  <si>
    <t>FO-25-2016873</t>
  </si>
  <si>
    <t>22/12/2025 SE ESCALA PARA VISITA. LLAMAR ANTES DE VISITAR, CONFIRMAR FALLA Y DATOS | 23/12/2025 SE VISITA COMERCIO SE CAMBIA PINPAD DEBIDO SE REINICIA , NO RECIBE ALGUNAS TARJETAS , SE REALIZA INYECCIÓN DE SISTEMA Y VERSIÓN INICIALIZADA OK PRUEBAS OK CUBRE CLAVE OK</t>
  </si>
  <si>
    <t>3167469</t>
  </si>
  <si>
    <t>3007010772</t>
  </si>
  <si>
    <t>BARRIO ROBLEDO SANTA MARIA</t>
  </si>
  <si>
    <t>FO-25-2017485</t>
  </si>
  <si>
    <t>22/12/2025 SE ESCALA PARA VISITA. LLAMAR ANTES DE VISITAR, CONFIRMAR FALLA Y DATOS | 26/12/2025 SE CAMBIA EQUIPO POR TECLADO BORROSO PRUEBAS OK, CB OPERATIVO</t>
  </si>
  <si>
    <t>IZ1ZZ530</t>
  </si>
  <si>
    <t>3167505</t>
  </si>
  <si>
    <t>3007052163</t>
  </si>
  <si>
    <t>DISTRICOL ORO LAMINADO DM</t>
  </si>
  <si>
    <t>FO-25-2017458</t>
  </si>
  <si>
    <t>22/12/2025 SE ESCALA PARA VISITA. LLAMAR ANTES DE VISITAR, CONFIRMAR FALLA Y DATOS | 23/12/2025 SE REALIZA VISITA TÉCNICA AL CORRESPONSAL BANCOLOMBIA POR INCIDENTE REPORTADO EN DATÁFONO EL USUARIO CONFIRMA IDENTIFICACIÓN Y MANIFIESTA QUE EL EQUIPO NO LEE TARJETA Y REQUIERE MANTENERLA PRESIONADA SE VALIDA FUNCIONAMIENTO SE EJECUTA MANTENIMIENTO PREVENTIVO SIN RESOLUCIÓN DE LA NOVEDAD SE DETERMINA FALLA EN LECTOR DE CHIP SE PROCEDE AL REEMPLAZO DEL EQUIPO POR UNO NUEVO QUEDANDO INSTALADO CONFIGURADO Y OPERATIVO</t>
  </si>
  <si>
    <t>GB0CZ988</t>
  </si>
  <si>
    <t>3167516</t>
  </si>
  <si>
    <t>3007046831</t>
  </si>
  <si>
    <t>DISTRICOL EL BOTIQUIN</t>
  </si>
  <si>
    <t>FO-25-2017490</t>
  </si>
  <si>
    <t>22/12/2025 SE ESCALA PARA VISITA. LLAMAR ANTES DE VISITAR, CONFIRMAR FALLA Y DATOS | 26/12/2025 SE HACE SOPORTE TELEFÓNICO, EL DATAFONO NO AVANZA PAPEL. SE VALIDA Y ESTA BLOQUEADO YA QUE POR LA ZONA LA ENERGÍA ES MUY INESTABLE, SE PROCEDE A REINICIAR EL EQUIPO Y SE SOLUCIONA LA FALLA, SE HACEN PRUEBAS Y SE DEJA TODO FUNCIONANDO CORRECTAMENTE</t>
  </si>
  <si>
    <t>3167613</t>
  </si>
  <si>
    <t>FO-25-2017384</t>
  </si>
  <si>
    <t>22/12/2025 SE ESCALA PARA VISITA. LLAMAR ANTES DE VISITAR, CONFIRMAR FALLA Y DATOS | 23/12/2025 SE REALIZA CAMBIO DE EQUIPO YA QUE PRESENTABA TECLADO BORROSO Y SE CAMBIA HUB POR DETERIORO  EN CABLE PRUEBAS OK CB OPERATIVO</t>
  </si>
  <si>
    <t>9A0PZ321</t>
  </si>
  <si>
    <t>3167617</t>
  </si>
  <si>
    <t>3007052662</t>
  </si>
  <si>
    <t>MULTIPAGAS TULUÁ II</t>
  </si>
  <si>
    <t>FO-25-2017464</t>
  </si>
  <si>
    <t>22/12/2025 SE ESCALA PARA VISITA. LLAMAR ANTES DE VISITAR, CONFIRMAR FALLA Y DATOS | 23/12/2025 EN LA VISITA TÉCNICA SE REALIZÓ CAMBIO DE DATÁFONOS YA QUE UNO TENIA LA IMPRESORA AVERIADA,Y EL OTRO TENÍA EL DISPLAY AVERIADO,SE EJECUTARON OK , CONFIGURACIÓN E INICIALIZACIÓN OK,SE CREARON LOS USUARIOS Y SE REALIZARON LAS PRUEBAS DEJANDO EL SERVICIO OPERANDO SIN FALLAS Y SIN NOVEDAD.</t>
  </si>
  <si>
    <t>SXMZZ310 // XP0HZ208</t>
  </si>
  <si>
    <t>3167675</t>
  </si>
  <si>
    <t>3007069667</t>
  </si>
  <si>
    <t>PTM VARIEDADES LYK</t>
  </si>
  <si>
    <t>FO-25-2017709</t>
  </si>
  <si>
    <t>22/12/2025 SE ESCALA PARA VISITA. LLAMAR ANTES DE VISITAR, CONFIRMAR FALLA Y DATOS | 23/12/2025 SE CAMBIA LECTOR POR CABLE DAÑADO, PRUEBAS OK CB OPERATIVO</t>
  </si>
  <si>
    <t>MN000395 MN000626</t>
  </si>
  <si>
    <t>3167746</t>
  </si>
  <si>
    <t>3007010742</t>
  </si>
  <si>
    <t>PIEDECUESTA - SANTANDER</t>
  </si>
  <si>
    <t>FO-25-2017701</t>
  </si>
  <si>
    <t>22/12/2025 SE ESCALA PARA VISITA. LLAMAR ANTES DE VISITAR, CONFIRMAR FALLA Y DATOS | 23/12/2025 SE VISITA COMERCIO SE VERIFICA DAÑO EN EL DATÁFONO , SE REALIZA CAMBIO DE EQUIPO, VERSION 10.3 OK, SE REALIZAN PRUEBAS OK, LECTOR DE BARRAS OK, CB OPERATIVO</t>
  </si>
  <si>
    <t>JAAAF188</t>
  </si>
  <si>
    <t>3168166</t>
  </si>
  <si>
    <t>FO-25-2017825</t>
  </si>
  <si>
    <t>22/12/2025 SE ESCALA ACTIVIDAD PARA GESTION WOMPI | 23/12/2025 SE REALIZÓ CAMBIO DE EQUIPO OK, USUARIOS OK, PRUEBAS OK, TELECARGA DRNA.</t>
  </si>
  <si>
    <t>3168178</t>
  </si>
  <si>
    <t>FO-25-2017823</t>
  </si>
  <si>
    <t>22/12/2025 SE ESCALA ACTIVIDAD PARA GESTION WOMPI | 23/12/2025 SE LLAMA AL NÚMERO INDICADO PARA CONFIRMAR LA VISITA, PERO LA SEÑORA MARCELA INDICA QUE NO NECESITA VISITA TÉCNICA, QUE YA EL EQUIPO ESTÁ FUNCIONANDO OK, SE HACEN PRUEBAS Y EFECTIVAMENTE ESTÁ OK</t>
  </si>
  <si>
    <t>3168255</t>
  </si>
  <si>
    <t>3007068220</t>
  </si>
  <si>
    <t>DISTRICOL DIAMOND CEL 1</t>
  </si>
  <si>
    <t>FO-25-2017885</t>
  </si>
  <si>
    <t>22/12/2025 SE ESCALA PARA VISITA. LLAMAR ANTES DE VISITAR, CONFIRMAR FALLA Y DATOS | 23/12/2025 SE REALIZA CAMBIO DE HUB EN MAL ESTADO, SE RECONECTA PATCHORD EN MODEM Y TOMA CONEXIÓN OK, SE REALIZAN PRUEBAS OK</t>
  </si>
  <si>
    <t>A1006441</t>
  </si>
  <si>
    <t>3168257</t>
  </si>
  <si>
    <t>3007081741</t>
  </si>
  <si>
    <t>DISTRICOL DROGUERIA EL VERGEL</t>
  </si>
  <si>
    <t>FO-25-2017883</t>
  </si>
  <si>
    <t>22/12/2025 SE ESCALA PARA VISITA. LLAMAR ANTES DE VISITAR, CONFIRMAR FALLA Y DATOS | 23/12/2025 SE REALIZA VISITA TÉCNICA AL CORRESPONSAL BANCOLOMBIA POR INCIDENTE REPORTADO EN DATÁFONO USUARIO CONFIRMA IDENTIFICACIÓN E INFORMA QUE EL EQUIPO NO AVANZA PAPEL SE VALIDA NOVEDAD SE PROCEDE A REVISIÓN FÍSICA DEL DATÁFONO SE EFECTÚA MANTENIMIENTO PREVENTIVO Y CORRECTIVO SE EJECUTAN PRUEBAS FUNCIONALES Y EL EQUIPO QUEDA OPERATIVO SE INSTRUYE AL USUARIO EN PROCEDIMIENTOS BÁSICOS DE PRIMEROS AUXILIOS PARA ATENDER ESTA NOVEDAD</t>
  </si>
  <si>
    <t>SUZZZ670</t>
  </si>
  <si>
    <t>3168259</t>
  </si>
  <si>
    <t>3007044450</t>
  </si>
  <si>
    <t>FO-25-2017882</t>
  </si>
  <si>
    <t>22/12/2025 SE ESCALA PARA VISITA. LLAMAR ANTES DE VISITAR, CONFIRMAR FALLA Y DATOS | 23/12/2025 DATAFONO CON PUERTO USB DAÑADO POR TAL MOTIVO NO LES FUNCIONA LA LECTORA, SE CAMBIA DATAFONO PARA SOLUCIONAR FALLA, PRUEBAS OK</t>
  </si>
  <si>
    <t>GA07Z866</t>
  </si>
  <si>
    <t>3168295</t>
  </si>
  <si>
    <t>FO-25-2020646</t>
  </si>
  <si>
    <t>23/12/2025 SE ESCALA PARA VISITA. LLAMAR ANTES DE VISITAR, CONFIRMAR FALLA Y DATOS | 23/12/2025 SE REALIZA VISITA TÉCNICA, SE CAMBIA LA PIN PAD, SE REALIZAN PRUEBAS EXITOSAS, EQUIPO FUNCIONA CORRECTAMENTE, CB QUEDA OPERATIVO.</t>
  </si>
  <si>
    <t>5652</t>
  </si>
  <si>
    <t>3168374</t>
  </si>
  <si>
    <t>3007027998</t>
  </si>
  <si>
    <t>SAN FRANCISCO</t>
  </si>
  <si>
    <t>BARRIO SAN FRANCISCO</t>
  </si>
  <si>
    <t>FO-25-2020653</t>
  </si>
  <si>
    <t>23/12/2025 SE ESCALA PARA VISITA. LLAMAR ANTES DE VISITAR, CONFIRMAR FALLA Y DATOS | 24/12/2025 SE ATIENDE INCIDENTE OK SE CAMBIA LECTOR DE BARRAS POR FALLAS EN CABLEADO SE HACEN PRUEBAS EXITOSAS</t>
  </si>
  <si>
    <t>9HZZZ926</t>
  </si>
  <si>
    <t>3168444</t>
  </si>
  <si>
    <t>3007070374</t>
  </si>
  <si>
    <t>BARRIO GAVIOTAS CARTAGENA DE I</t>
  </si>
  <si>
    <t>FO-25-2020642</t>
  </si>
  <si>
    <t>23/12/2025 SE ESCALA PARA VISITA. LLAMAR ANTES DE VISITAR, CONFIRMAR FALLA Y DATOS | 23/12/2025 SE REALIZA CAMBIO DE EQUIPO POR DAÑO DE DISPLAY SE INSTALA UNO NUEVO CON MAGIC BOX SE REALIZAN PRUEBAS TODO QUEDA OK</t>
  </si>
  <si>
    <t>NN006468</t>
  </si>
  <si>
    <t>3168880</t>
  </si>
  <si>
    <t>FO-25-2021086</t>
  </si>
  <si>
    <t>23/12/2025 SE ESCALA PARA VISITA. LLAMAR ANTES DE VISITAR, CONFIRMAR FALLA Y DATOS | 23/12/2025 CB TENÍA DIRECCIÓN DESACTUALIZADA, SE PROCEDE A INICIALIZAR PLACAS DE LOS DATÁFONO Y SE ACTUALIZA A LA NUEVA DIRECCIÓN DEJANDO TODO FUNCIONANDO CORRECTAMENTE</t>
  </si>
  <si>
    <t>NN00L465-9A04Z726</t>
  </si>
  <si>
    <t>3169366</t>
  </si>
  <si>
    <t>3007015734</t>
  </si>
  <si>
    <t>BELEN DE BAJIRA IV CHOCO</t>
  </si>
  <si>
    <t>FO-25-2021572</t>
  </si>
  <si>
    <t>23/12/2025 SE ESCALA PARA VISITA. LLAMAR ANTES DE VISITAR, CONFIRMAR FALLA Y DATOS | 26/12/2025 DATÁFONO ATASCA PAPEL MUY FRECUENTE, SE REINICIA CUANDO SE HACEN TRANSFERENCIAS Y SE LE BORRA LA CLAVE SUPERVISOR, SE PROCEDE A CAMBIAR EL EQUIPO POR UNO NUEVO SE HACEN PRUEBAS Y SE DEJA TODO FUNCIONANDO CORRECTAMENTE</t>
  </si>
  <si>
    <t>A00DZ261</t>
  </si>
  <si>
    <t>3169388</t>
  </si>
  <si>
    <t>FO-25-2021817</t>
  </si>
  <si>
    <t>23/12/2025 SE ESCALA PARA VISITA. LLAMAR ANTES DE VISITAR, CONFIRMAR FALLA Y DATOS | 23/12/2025 SE VISITA EL COMERCIO, SE REVISA LOS EQUIPOS ESTÁ FALLANDO EL DATAFONO NO IMPRIME UNO O VARIOS CARACTERES UN LADO DEL BOUCHER SALE BORROSO POR LO QUE SE CAMBIA RESOLVIENDO EL DAÑO, PRUEBAS OK, TELECARGA TRNA</t>
  </si>
  <si>
    <t>LA002276</t>
  </si>
  <si>
    <t>3169394</t>
  </si>
  <si>
    <t>3007023789</t>
  </si>
  <si>
    <t>BARRIO PARQUE PRINCIPAL EL CAR</t>
  </si>
  <si>
    <t>FO-25-2021815</t>
  </si>
  <si>
    <t>23/12/2025 SE ESCALA PARA VISITA. LLAMAR ANTES DE VISITAR, CONFIRMAR FALLA Y DATOS | 24/12/2025 SE REALIZA CAMBIO DE DATAFONO PORQUE NO LEE TARJETAS SE HACEN. PRUEBAS OK</t>
  </si>
  <si>
    <t>ABC0L802</t>
  </si>
  <si>
    <t>3170089</t>
  </si>
  <si>
    <t>3007033081</t>
  </si>
  <si>
    <t>BARRIO MANRIQUE MEDELLIN  ANTI</t>
  </si>
  <si>
    <t>FO-25-2022336</t>
  </si>
  <si>
    <t>23/12/2025 SE ESCALA PARA VISITA. LLAMAR ANTES DE VISITAR, CONFIRMAR FALLA Y DATOS | 23/12/2025 SE CAMBIA PINPAD PORQUE ESTA RECHAZANDO TODAS LAS TARJETAS, PRUEBAS OK, CB OPERATIVO</t>
  </si>
  <si>
    <t>12ZZZ464</t>
  </si>
  <si>
    <t>3170224</t>
  </si>
  <si>
    <t>3007041260</t>
  </si>
  <si>
    <t>PAGAFACIL YARUMAL</t>
  </si>
  <si>
    <t>FO-25-2022301</t>
  </si>
  <si>
    <t>23/12/2025 SE ESCALA PARA VISITA. LLAMAR ANTES DE VISITAR, CONFIRMAR FALLA Y DATOS | 23/12/2025 CAMBIO EQUIPO POR DAÑO TECLADO MALO PRUEBAS OK NO TELECARGA</t>
  </si>
  <si>
    <t>AB0PZ979</t>
  </si>
  <si>
    <t>3170229</t>
  </si>
  <si>
    <t>FO-25-2022338</t>
  </si>
  <si>
    <t>23/12/2025 SE ESCALA PARA VISITA. LLAMAR ANTES DE VISITAR, CONFIRMAR FALLA Y DATOS | 23/12/2025 SE LLEGA A PUNTO Y COMERCIO ESTA CERRADO, SE INTENTA COMUNICAR Y NO ES POSIBLE, SE PROCEDE AL CIERRE DE LA ACTIVIDAD CUANDO EL USUARIO CUENTE CON DISPONIBILIDAD</t>
  </si>
  <si>
    <t>3170308</t>
  </si>
  <si>
    <t>3007052863</t>
  </si>
  <si>
    <t>DISTRICOL ANGELES DEC Y REG JB</t>
  </si>
  <si>
    <t>FO-25-2022397</t>
  </si>
  <si>
    <t>23/12/2025 SE ESCALA PARA VISITA. LLAMAR ANTES DE VISITAR, CONFIRMAR FALLA Y DATOS | 23/12/2025 DATÁFONO NO LEE TARJETAS DE NINGUNA. DICE RETIRE TARJETA O EN OCASIONES SE APAGA EL DATAFONO. SE PROCEDE A INSTALAR UN DATÁFONO NUEVO Y SE HACEN PRUEBAS Y SE DEJA TODO FUNCIONANDO CORRECTAMENTE</t>
  </si>
  <si>
    <t>BA0IZ166</t>
  </si>
  <si>
    <t>3170361</t>
  </si>
  <si>
    <t>3007025179</t>
  </si>
  <si>
    <t>REVAL CARIBE PLAZA</t>
  </si>
  <si>
    <t>FO-25-2022603</t>
  </si>
  <si>
    <t>23/12/2025 SE ESCALA PARA VISITA. LLAMAR ANTES DE VISITAR, CONFIRMAR FALLA Y DATOS | 23/12/2025 PROBLEMAS CON LA TAPA IMPRESORA SE REAJUSTA  SE REALIZA PRUEBA Y TODO QUEDA OK, CB OPERATIVO</t>
  </si>
  <si>
    <t>A000L643</t>
  </si>
  <si>
    <t>3170638</t>
  </si>
  <si>
    <t>3007024601</t>
  </si>
  <si>
    <t>REDY AMAGA</t>
  </si>
  <si>
    <t>FO-25-2022770</t>
  </si>
  <si>
    <t>23/12/2025 SE ESCALA PARA VISITA. LLAMAR ANTES DE VISITAR, CONFIRMAR FALLA Y DATOS | 24/12/2025 SE REALIZA CAMBIO DE TAPA DE IMPRESORA YA QUE ESTABA ROTA, PRUEBAS DE IMPRESIÓN, CLIENTE CONFIRMA ESTAR TODO OK</t>
  </si>
  <si>
    <t>A00IZ766</t>
  </si>
  <si>
    <t>5044</t>
  </si>
  <si>
    <t>3171120</t>
  </si>
  <si>
    <t>3007059065</t>
  </si>
  <si>
    <t>ANZA</t>
  </si>
  <si>
    <t>BARRIO CARRERA BOLIVAR ANZA AN</t>
  </si>
  <si>
    <t>FO-25-2022934</t>
  </si>
  <si>
    <t>23/12/2025 SE ESCALA PARA VISITA. LLAMAR ANTES DE VISITAR, CONFIRMAR FALLA Y DATOS | 23/12/2025 SE REALIZA CAMBIO DE LECTOR DE BARRAS POR CABLE EN MAL ESTADO SE HACEN PRUEBAS OK</t>
  </si>
  <si>
    <t>MA002224</t>
  </si>
  <si>
    <t>5138</t>
  </si>
  <si>
    <t>3171139</t>
  </si>
  <si>
    <t>3007010400</t>
  </si>
  <si>
    <t>CAÑASGORDAS</t>
  </si>
  <si>
    <t>CANASGORDAS - ANTIOQUIA</t>
  </si>
  <si>
    <t>FO-25-2023110</t>
  </si>
  <si>
    <t>23/12/2025 SE ESCALA PARA VISITA. LLAMAR ANTES DE VISITAR, CONFIRMAR FALLA Y DATOS | 24/12/2025 SE CAMBIA PINPAD POR DAÑO EN LECTOR CHIP SE HACEN PRUEBAS TODO OK</t>
  </si>
  <si>
    <t>JAAAA283</t>
  </si>
  <si>
    <t>3171496</t>
  </si>
  <si>
    <t>3007060926</t>
  </si>
  <si>
    <t>BARRIO LA ESTACION YARUMAL 2</t>
  </si>
  <si>
    <t>FO-25-2023689</t>
  </si>
  <si>
    <t>23/12/2025 SE ESCALA PARA VISITA. LLAMAR ANTES DE VISITAR, CONFIRMAR FALLA Y DATOS | 26/12/2025 SE ENCUENTRA TRANCÓN EN LA VÍA SANTA ROSA - YARUMAL | 26/12/2025 SE LLEGA AL SITIO Y SE REVISA EQUIPO YA QUE NO QUIERE DAR RED, SE REALIZA MANTENIMIENTO PERO LA FALLA PERSISTE SE CAMBIA EQUIPO Y FUNCIONA LA RED PERFECTAMENTE SE REALIZA PRUEBAS EXITOSAS SERVICIO OPERATIVO OK</t>
  </si>
  <si>
    <t>KA00F827</t>
  </si>
  <si>
    <t>3171507</t>
  </si>
  <si>
    <t>3007038570</t>
  </si>
  <si>
    <t>DISTRICOL GRANERO Y VARIEDADES</t>
  </si>
  <si>
    <t>FO-25-2023385</t>
  </si>
  <si>
    <t>23/12/2025 SE ESCALA PARA VISITA. LLAMAR ANTES DE VISITAR, CONFIRMAR FALLA Y DATOS | 24/12/2025 SE LLAMA AL USUARIO PARA PODER CONFIRMAR LA DISPONIBILIDAD DE LA VISITA Y CONTESTA LUEGO DE VARIOS INTENTOS. NOS INDICA QUE EL DUEÑO DEL CB SE ENCUENTRA FUERA DEL PUEBLO. EL DÍA DE HOY NOS CONTESTA Y SE PROCEDE A CERRAR LA ACTIVIDAD YA QUE EL DÍA DE HOY SOLO NOS AYUDAN EN TORRE DE CONTROL REDEBAN HASTA LA 1PM Y EL DESPLAZAMIENTO ES DE MÁS DE 2 HORAS. SE LE INDICA AL USUARIO QUE VUELVA A LLAMAR PARA PROGRAMAR NUEVAMENTE LA VISITA</t>
  </si>
  <si>
    <t>3171558</t>
  </si>
  <si>
    <t>3007074737</t>
  </si>
  <si>
    <t>BARRIO SAN CAMILO POPAYAN 1</t>
  </si>
  <si>
    <t>FO-25-2023699</t>
  </si>
  <si>
    <t>23/12/2025 CB REQUIERE REPOSICION DEL DATAFONO SE LE INFORMA NUMERO DE PLACA 1173103 Y SE LE INDICA QUE DEBE REALIZAR DENUNCIA ANTE LA FISCALIA PARA PROCEDER Y LUEGO REPORTAR NUEVAMENTE EL CASO CLIENTE CONFORME | 23/12/2025 CB REQUIERE REPOSICION DEL DATAFONO SE LE INFORMA NUMERO DE PLACA 1173103 Y SE LE INDICA QUE DEBE REALIZAR DENUNCIA ANTE LA FISCALIA PARA PROCEDER Y LUEGO REPORTAR NUEVAMENTE EL CASO CLIENTE CONFORME</t>
  </si>
  <si>
    <t>3171909</t>
  </si>
  <si>
    <t>3007049524</t>
  </si>
  <si>
    <t>DISTRICOL PRODUCTOS AGRICOLAS</t>
  </si>
  <si>
    <t>FO-25-2023755</t>
  </si>
  <si>
    <t>23/12/2025 SE ESCALA PARA VISITA. LLAMAR ANTES DE VISITAR, CONFIRMAR FALLA Y DATOS | 24/12/2025 VISITAMOS COMERCIO EL DATÁFONO TIENE LA FALLA DE ALERT IRRUPTION, REALIZAMOS CAMBIO LO CONFIGURAMOS Y REALIZAMOS PRUEBAS CON EL NUEVO DATÁFONO OK.</t>
  </si>
  <si>
    <t>AD00Q102</t>
  </si>
  <si>
    <t>5686</t>
  </si>
  <si>
    <t>3172199</t>
  </si>
  <si>
    <t>3007031354</t>
  </si>
  <si>
    <t>SANTA ROSA DE OSOS</t>
  </si>
  <si>
    <t>PAGAFACIL SANTA ROSA DE OSOS</t>
  </si>
  <si>
    <t>FO-25-2024928</t>
  </si>
  <si>
    <t>23/12/2025 SE ESCALA PARA VISITA. LLAMAR ANTES DE VISITAR, CONFIRMAR FALLA Y DATOS | 24/12/2025 SE REALIZA CAMBIO DE CABLE ENSORTIJADO Y SE ORGANIZA EL CABLEADO. SE EVALÚA EL HUB QUE TIENEN, EL CUAL ES UNO DE TP LINK QUE INSTALAN DEL ÁREA DE SISTEMAS DE PAGAFACIL. SE EVIDENCIA QUE ESE HUB SI RECIBE UN MOVIMIENTO BRUSCO, LE CAUSA UN BLOQUEO AL DATÁFONO, POR LO CUAL, EL PERSONAL QUE ATIENDE, VE QUE ES CIERTO Y DICEN QUE SE VAN A COMUNICAR, YA QUE LA VEZ PASADA NO PERMITIERON INSTALAR UN HUB DE LOS PEQUEÑOS SINO QUE ELLOS SE ENCARGAN DE USAR ESE MISMO. DE IGUAL MANERA SE DEJA TODO BIEN INSTALADO Y SE AGREGA UNA TAPA CON UN HUECO PARA EL HUB Y QUÉ ASÍ QUEDE MÁS FIJO EL CABLEADO.</t>
  </si>
  <si>
    <t>11119944</t>
  </si>
  <si>
    <t>3172454</t>
  </si>
  <si>
    <t>3007032136</t>
  </si>
  <si>
    <t>COMCARD MED DANNAI</t>
  </si>
  <si>
    <t>FO-25-2024930</t>
  </si>
  <si>
    <t>23/12/2025 SE ESCALA PARA VISITA. LLAMAR ANTES DE VISITAR, CONFIRMAR FALLA Y DATOS | 24/12/2025 SE REALIZA VISITA TÉCNICA POR REPORTE DE TECLAS DURAS EN EL DATÁFONO; TRAS LA REVISIÓN SE CONFIRMA QUE EL EQUIPO FUNCIONA CORRECTAMENTE Y QUE LA DUREZA DE LAS TECLAS CORRESPONDE AL FUNCIONAMIENTO NORMAL DEL DISPOSITIVO, LO CUAL SE VALIDA ADICIONALMENTE AL MOSTRAR AL USUARIO UN EQUIPO DE RESPALDO DEL MISMO MODELO CON EL MISMO COMPORTAMIENTO, SIENDO ACEPTADO Y CONFIRMADO POR EL USUARIO, POR LO QUE NO SE REQUIERE INTERVENCIÓN Y SE PROCEDE AL CIERRE DE LA ACTIVIDAD. CB OPERATIVO</t>
  </si>
  <si>
    <t>1118Z887 HA006851</t>
  </si>
  <si>
    <t>3172964</t>
  </si>
  <si>
    <t>3007029455</t>
  </si>
  <si>
    <t>OPRAP TUNAL CENTRO COMERCIAL</t>
  </si>
  <si>
    <t>FO-25-2025403</t>
  </si>
  <si>
    <t>23/12/2025 SE ESCALA PARA VISITA. LLAMAR ANTES DE VISITAR, CONFIRMAR FALLA Y DATOS | 24/12/2025 SE LLEGA A LA DIRECCIÓN INDICADA Y SE REALIZA CAMBIO DE EQUIPO POR DAÑO EN LA TAPA IMPRESORA, LO QUE IMPIDE LA CORRECTA IMPRESIÓN . CONFIGURACIÓN Y VERSIONAMIENTO OK, USUARIO OK ,SE REALIZAN PRUEBAS EXITOSAS</t>
  </si>
  <si>
    <t>BBBBV664</t>
  </si>
  <si>
    <t>3173055</t>
  </si>
  <si>
    <t>3007031194</t>
  </si>
  <si>
    <t>BARRIO CENTRO RESTREPO META</t>
  </si>
  <si>
    <t>FO-25-2025509</t>
  </si>
  <si>
    <t>23/12/2025 SE ESCALA PARA VISITA. LLAMAR ANTES DE VISITAR, CONFIRMAR FALLA Y DATOS | 24/12/2025 SE REALIZA VISTA AL CB POR SOLICITUD IMPRESIÓN NOS ATIENDA LA VISTA LA USUARIA KAREN ORTIZ 3124953295 NOS INDICA LA FALLA Y SE PROCEDE A VERIFICAR EL EQUIPO Y EFECTIVAMENTE NO ESTÁ IMPRIMIENDO VARIOS CARACTERES SE PROCEDE A CAMBIAR EL EQUIPO Y SE REALIZAN PRUEBAS Y TODO OK</t>
  </si>
  <si>
    <t>11113702</t>
  </si>
  <si>
    <t>3173491</t>
  </si>
  <si>
    <t>3007038897</t>
  </si>
  <si>
    <t>PTM BOGOTA VARIEDADES GA</t>
  </si>
  <si>
    <t>FO-25-2026279</t>
  </si>
  <si>
    <t>24/12/2025 SE ESCALA PARA VISITA. LLAMAR ANTES DE VISITAR, CONFIRMAR FALLA Y DATOS | 24/12/2025 SE REALIZA VISITA A CB PARA ATENDER  INCIDENTE  PERO SE ENCUENTRA CERRADO SE INTENTA CONTACTAR  CON CLIENTE NO CONTESTA, DEBE LLAMAR NUEVAMENTE CUANDO CUENTE CON DISPONIBILIDAD DE TIEMPO</t>
  </si>
  <si>
    <t>3173635</t>
  </si>
  <si>
    <t>3007065234</t>
  </si>
  <si>
    <t>BARRIO CENTRO RIOHACHA 37</t>
  </si>
  <si>
    <t>FO-25-2026081</t>
  </si>
  <si>
    <t>24/12/2025 SE ESCALA PARA VISITA. LLAMAR ANTES DE VISITAR, CONFIRMAR FALLA Y DATOS | 26/12/2025 SE REALIZA VISITA TÉCNICA, SE CAMBIA EL DATAFONO, SE REALIZAN PRUEBAS EXITOSAS, EQUIPO FUNCIONA CORRECTAMENTE, CB QUEDA OPERATIVO.</t>
  </si>
  <si>
    <t>2A008773</t>
  </si>
  <si>
    <t>3173676</t>
  </si>
  <si>
    <t>3007071861</t>
  </si>
  <si>
    <t>DISTRICOL CARNES JT</t>
  </si>
  <si>
    <t>FO-25-2026344</t>
  </si>
  <si>
    <t>24/12/2025 SE ESCALA PARA VISITA. LLAMAR ANTES DE VISITAR, CONFIRMAR FALLA Y DATOS | 24/12/2025 SE REVISA CABLEADO DEL EQUIPO Y SE EVIDENCIA QUE EL CABLE DE LA FUENTE NO ESTABA HACIENDO BIEN CONTACTO, POR ESO SE ESTABA REINICIANDO CON FRECUENCIA</t>
  </si>
  <si>
    <t>LN00M071</t>
  </si>
  <si>
    <t>3174281</t>
  </si>
  <si>
    <t>FO-25-2026637</t>
  </si>
  <si>
    <t>24/12/2025 SE ESCALA PARA VISITA. LLAMAR ANTES DE VISITAR, CONFIRMAR FALLA Y DATOS | 24/12/2025 SE HACE MANTENIMIENTO A LA IMPRESORA PORQUE NO ESTABA IMPRIMIENDO BIEN, SE HACEN PRUEBAS Y QUEDA OK</t>
  </si>
  <si>
    <t>BBBHZ512</t>
  </si>
  <si>
    <t>3174350</t>
  </si>
  <si>
    <t>FO-25-2026719</t>
  </si>
  <si>
    <t>24/12/2025 SE ESCALA PARA VISITA. LLAMAR ANTES DE VISITAR, CONFIRMAR FALLA Y DATOS | 24/12/2025 SE CONTACTA A USUARIO PARA CONFIRMAR EL INCIDENTE REPORTADO CON EL DATÁFONO DEL CORRESPONSAL BANCOLOMBIA,  USUARIO INFORMA QUE EL DATÁFONO SE LE PERDIÓ EL RODILLO Y NO PUEDE IMPRIMIR EL COMPROBANTE DE LAS TRANSACCIONES PERO QUE EL DÍA DE HOY COMERCIO SE ENCUENTRA CERRADO | 25/12/2025 SE REALIZA LLAMADA TELEFÓNICA AL USUARIO PARA CONFIRMAR INCIDENTE REPORTADO CON EL DATÁFONO DEL CORRESPONSAL BANCOLOMBIA EL USUARIO INFORMA QUE LA TAPA NO CUENTA CON EL RODILLO PARA IMPRIMIR LOS BAUCHER ADEMÁS COMUNICA QUE EL LOCAL PERMANECERÁ CERRADO LOS DÍAS 24 Y 25 POR LO CUAL SE LE INDICA QUE DEBERÁ COMUNICARSE NUEVAMENTE CON LA LÍNEA DE ATENCIÓN CUANDO EL CORRESPONSAL RETOME OPERACIONES Y ESTÉ DISPONIBLE PARA DAR TRÁMITE AL INCIDENTE</t>
  </si>
  <si>
    <t>3174363</t>
  </si>
  <si>
    <t>FO-25-2026718</t>
  </si>
  <si>
    <t>24/12/2025 SE ESCALA PARA VISITA. LLAMAR ANTES DE VISITAR, CONFIRMAR FALLA Y DATOS | 24/12/2025 SE REQUIERE REALIZAR CAMBIO DE EQUIPO YA QUE SE ENCUENTRA EN IRRUPCION Y REDEBAN NO TIENE SOPORTE PARA EL CAMBIO. SE VISITARÁ EL DÍA 26 | 26/12/2025 SE REALIZA CAMBIO DE EQUIPO DATAFONO YA QUE ESTABA EN IRRUPCIÓN SE REALIZAN PRUEBAS DE CORRECTO FUNCIONAMIENTO</t>
  </si>
  <si>
    <t>3174718</t>
  </si>
  <si>
    <t>3007054036</t>
  </si>
  <si>
    <t>DISTRICOL PETROSUERTE</t>
  </si>
  <si>
    <t>FO-25-2026915</t>
  </si>
  <si>
    <t>24/12/2025 SE ESCALA PARA VISITA. LLAMAR ANTES DE VISITAR, CONFIRMAR FALLA Y DATOS | 24/12/2025 EN COMUNICACIÓN CON LA SEÑORA ROSMERI AL MOVIL 3153487233, INDICA QUE EN EL MOMENTO NO SE ENCUENTRA EN EL ESTABLECIMIENTO, INDICA QUE CUANDO ESTE EN EL ESTABLECIMIENTO, LLAMARLA NUEVAMENTE. | 26/12/2025 DATAFONO NO IMPRIME, SE VALIDA Y BATERÍA SE ENCUENTRA DESCONECTADA, SE REALIZA CONEXIÓN DE BATERÍA Y SE ESPERA HASTA QUE TOME CARGA, SE REALIZA TEST DE IMPRESIÓN OK, EQUIPO CON VERSIÓN 10.3N,PRUEBAS OK.</t>
  </si>
  <si>
    <t>9B2ZZ597</t>
  </si>
  <si>
    <t>3174878</t>
  </si>
  <si>
    <t>FO-25-2027173</t>
  </si>
  <si>
    <t>24/12/2025 SE ESCALA PARA VISITA. LLAMAR ANTES DE VISITAR, CONFIRMAR FALLA Y DATOS | 26/12/2025 PUNTO FUE VISITADO EL DÍA MIÉRCOLES 23 SOBRE LAS 12M CON OTRO TICKET. 3168880 INCIDENTE FUE SOLUCIONADO SIN NOVEDAD Y CB QUEDÓ OPERATIVO. ESTE TICKET 3174878 LLEGÓ PARA EL MISMO PUNTO QUE TENIA OTRO TICKET 3168880  Y FUE VISITADO A MEDIO DÍA. CB OPERATIVO. SE CIERRA INCIDENTE.</t>
  </si>
  <si>
    <t>3175051</t>
  </si>
  <si>
    <t>3007027555</t>
  </si>
  <si>
    <t>COMCARD MED VENTANA CAFE</t>
  </si>
  <si>
    <t>FO-25-2027233</t>
  </si>
  <si>
    <t>24/12/2025 SE ESCALA PARA VISITA. LLAMAR ANTES DE VISITAR, CONFIRMAR FALLA Y DATOS | 24/12/2025 SE CAMBIA EQUIPO PORQUE SE LE DAÑO LA IMPRESORA</t>
  </si>
  <si>
    <t>99HZZ279 9CNZZ956</t>
  </si>
  <si>
    <t>3175066</t>
  </si>
  <si>
    <t>FO-25-2027230</t>
  </si>
  <si>
    <t>24/12/2025 SE ESCALA PARA VISITA. LLAMAR ANTES DE VISITAR, CONFIRMAR FALLA Y DATOS | 24/12/2025 SE CAMBIA HUB YA QUE ESTA CAUSANDO REINICIOS</t>
  </si>
  <si>
    <t>IZZ122530</t>
  </si>
  <si>
    <t>3175127</t>
  </si>
  <si>
    <t>3007078260</t>
  </si>
  <si>
    <t>BARRIO BOSQUE CENTRO SAHAGUN</t>
  </si>
  <si>
    <t>FO-25-2027289</t>
  </si>
  <si>
    <t>24/12/2025 SE ESCALA PARA VISITA. LLAMAR ANTES DE VISITAR, CONFIRMAR FALLA Y DATOS | 24/12/2025 SE REQUIERE CAMBIO DE EQUIPO Y NO HAY SOPORTE REDEBAN, SE REAGENDA PARA EL 26 DE DICIEMBRE. | 26/12/2025 SE VISITA SITIO SE VERIFICA INFORMACIÓN, SE REALIZA PRIMEROS AUXILIOS, SE DETECTA FALLA EN EL HUB SIN SERIAL, SE PROCEDE A CAMBIARLO Y QUEDA FUNCIONANDO NORMALMENTE, SE INSPECCIONA TECLADO OK, IMPRESIÓN OK, LECTURA DE CHIP OK, PRUEBA TRX EXITOSA.</t>
  </si>
  <si>
    <t>SXNZZ062</t>
  </si>
  <si>
    <t>3175206</t>
  </si>
  <si>
    <t>3007058809</t>
  </si>
  <si>
    <t>PTM CALI PUNTO DROID</t>
  </si>
  <si>
    <t>FO-25-2027287</t>
  </si>
  <si>
    <t>24/12/2025 SE ESCALA PARA VISITA. LLAMAR ANTES DE VISITAR, CONFIRMAR FALLA Y DATOS | 24/12/2025 SE VALIDA CON EL CLIENTE PERO REQUIERE CAMBIO DE EQUIPO, SE VALIDARA EL DIA VIERNES | 26/12/2025 SE REALIZA CAMBIO DE LECTOR YA QUE EL LECTOR QUE TIENE EL CLIENTE NO COMUNICA CON EL DISPOSITIVO SE REALIZA EL CAMBIO TAMBIÉN SE REALIZAN PRUEBAS EN BUEN ESTADO</t>
  </si>
  <si>
    <t>LA002024 LA002313</t>
  </si>
  <si>
    <t>3175372</t>
  </si>
  <si>
    <t>3007067849</t>
  </si>
  <si>
    <t>PTM BELLO GRANERO Y VARIEDADES</t>
  </si>
  <si>
    <t>FO-25-2028578 | FO-25-2027588</t>
  </si>
  <si>
    <t>[FO-25-2028578] 26/12/2025 SE CAMBIA DATÁFONO CON PUERTO DE INTERNET MALO, SE DEJAN SERVICIOS FUNCIONANDO CORRECTAMENTE || [FO-25-2027588] 24/12/2025 SE ESCALA PARA VISITA. LLAMAR ANTES DE VISITAR, CONFIRMAR FALLA Y DATOS | 24/12/2025 SE LLEGA AL SITIO Y EL EQUIPO SE ENCUENTRA SI INTERNET SE VALIDA CONEXIÓN PERO AL MOMENTO DE CONECTAR Y PROBAR CON OTRO EQUIPO DA RED EL PROBLEMA ES PUERTO DE RED DEL EQUIPO PERO REDEBAN Y BANCOLOMBIA SOLO PRESTO SERVICIO TÉCNICO HASTA LA 1</t>
  </si>
  <si>
    <t>9T00P665 9T00R601</t>
  </si>
  <si>
    <t>3175441</t>
  </si>
  <si>
    <t>3007023089</t>
  </si>
  <si>
    <t>BARRIO CENTRO XXV ARMENIA</t>
  </si>
  <si>
    <t>FO-25-2027589</t>
  </si>
  <si>
    <t>24/12/2025 SE ESCALA PARA VISITA. LLAMAR ANTES DE VISITAR, CONFIRMAR FALLA Y DATOS | 26/12/2025 SE VISITA COMERCIO SE REALIZÓ VALIDACIÓN EQUIPOS SE REALIZÓ PRUEBAS IMPRESIÓN DATAFONO FUNCIONAMIENTO OK.</t>
  </si>
  <si>
    <t>HZZZZ018</t>
  </si>
  <si>
    <t>3175516</t>
  </si>
  <si>
    <t>3007027724</t>
  </si>
  <si>
    <t>DISTRICOL PAPELERIA VENGA MIRE</t>
  </si>
  <si>
    <t>FO-25-2027535</t>
  </si>
  <si>
    <t>24/12/2025 SE ESCALA PARA VISITA. LLAMAR ANTES DE VISITAR, CONFIRMAR FALLA Y DATOS | 26/12/2025 SE ESTÁ EN CAMINO AL CB, ALTA CONGESTIÓN VESICULAR DEBIDO A CONSTRUCCIÓN DE NUEVO PEAJE | 26/12/2025 SE REALIZA CAMBIO DE LECTORA POR DAÑO EN CABLE PRUEBAS OK CB OPERATIVO</t>
  </si>
  <si>
    <t>99WZZ907</t>
  </si>
  <si>
    <t>68745</t>
  </si>
  <si>
    <t>3175548</t>
  </si>
  <si>
    <t>3007075887</t>
  </si>
  <si>
    <t>SIMACOTA</t>
  </si>
  <si>
    <t>BARRIO SIMACOTA SIMACOTA 2</t>
  </si>
  <si>
    <t>FO-25-2027701</t>
  </si>
  <si>
    <t>24/12/2025 SE ESCALA PARA VISITA. LLAMAR ANTES DE VISITAR, CONFIRMAR FALLA Y DATOS | 26/12/2025 CB NO IMPRIME SE REINICIA, CAMBIO DE FUENTE DE PODER Y CONEXIÓN DE TOMA CORRIENTE, EQUIPO CON VERSIÓN 9.90, SE REALIZA TRANSACCIONES DE PRUEBA OK, SE REALIZA SEGUIMIENTO A CLIENTE Y FUNCIONA EQUIPO OK.</t>
  </si>
  <si>
    <t>FA09Z416</t>
  </si>
  <si>
    <t>25175</t>
  </si>
  <si>
    <t>3175846</t>
  </si>
  <si>
    <t>3007024186</t>
  </si>
  <si>
    <t>CHIA</t>
  </si>
  <si>
    <t>MULTIPAGAS CENTRO CHIA</t>
  </si>
  <si>
    <t>FO-25-2027997</t>
  </si>
  <si>
    <t>24/12/2025 SE ESCALA PARA VISITA. LLAMAR ANTES DE VISITAR, CONFIRMAR FALLA Y DATOS | 24/12/2025 NO HAY SOPORTE DE ACTIVOS PARA ATENDER ACTIVIDAD Y PODER REALIZAR CAMBIO DE EQUIPO | 26/12/2025 SE LLEGA A LA DIRECCIÓN INDICA Y SE REALIZA CAMBIO DE DATÁFONO TERMINAL II003286 POR PUERTO USB EN DAÑO, Y TERMINAL ABC3Z425 SE CAMBIA LECTOR POR DAÑO EN LECTURA. SE REALIZAN PRUEBAS DE CONSULTA DE SALDO A TERMINAL II003286 Y PRUEBA DE LECTURA A TERMINAL ABC3Z425. CONFIGURACIÓN Y VERSIONAMIENTO OK. USUARIO OK . PRUEBAS EXITOSAS</t>
  </si>
  <si>
    <t>II003286-ABC3Z425</t>
  </si>
  <si>
    <t>3176069</t>
  </si>
  <si>
    <t>3007019535</t>
  </si>
  <si>
    <t>REVAL AVENIDA 127</t>
  </si>
  <si>
    <t>FO-25-2028592</t>
  </si>
  <si>
    <t>25/12/2025 SE ESCALA PARA VISITA. LLAMAR ANTES DE VISITAR, CONFIRMAR FALLA Y DATOS | 25/12/2025 NO SE CUENTA CON SOPORTE DE REDEBAN EL DÍA DE HOY, PARA REALIZAR CAMBIO DE EQUIPO. | 26/12/2025 SE VISITA COMERCIO CB BANCOLOMBIA ROBUSTO, SE REALIZA CAMBIO DE DATAFONO POR QUE ESTA DETERIORADO EL TECLADO Y NO SE VEN ALGUNOS NÚMEROS, ADICIONAL SE REINICIA CONSTANTEMENTE INDICAN EL CLIENTE, SE REALIZAN PRUEBAS CON EL NUEVO OK, NO UPS, SE DEJAN USUARIOS DEL CLIENTE.</t>
  </si>
  <si>
    <t>CZZZZ123</t>
  </si>
  <si>
    <t>5664</t>
  </si>
  <si>
    <t>3176092</t>
  </si>
  <si>
    <t>3007066774</t>
  </si>
  <si>
    <t>SAN PEDRO DE LOS MILAGROS</t>
  </si>
  <si>
    <t>DISTRICOL LOS ANGELES</t>
  </si>
  <si>
    <t>FO-25-2028601</t>
  </si>
  <si>
    <t>25/12/2025 SE ESCALA PARA VISITA. LLAMAR ANTES DE VISITAR, CONFIRMAR FALLA Y DATOS | 26/12/2025 SE VALIDA EL DATÁFONO Y ESTÁ EN BUEN FUNCIONAMIENTO TANTO EL POS COMO LOS PARÁMETROS. EL CLIENTE TIENE BUEN FUNCIONAMIENTO EN RETIROS DE TARJETA, SERVICIO OK.</t>
  </si>
  <si>
    <t>3A0CZ734</t>
  </si>
  <si>
    <t>3176096</t>
  </si>
  <si>
    <t>FO-25-2028598</t>
  </si>
  <si>
    <t>25/12/2025 SE ESCALA PARA VISITA. LLAMAR ANTES DE VISITAR, CONFIRMAR FALLA Y DATOS | 26/12/2025 SE REALIZA CAMBIO DE DATAFONO POR QUE NO IMPRIMIR PRUEBAS OK CB OPERATIVO</t>
  </si>
  <si>
    <t>9A01Z442</t>
  </si>
  <si>
    <t>3176135</t>
  </si>
  <si>
    <t>FO-25-2028599</t>
  </si>
  <si>
    <t>25/12/2025 SE ESCALA PARA VISITA. LLAMAR ANTES DE VISITAR, CONFIRMAR FALLA Y DATOS | 26/12/2025 SE REALIZA VISITA TÉCNICA AL CORRESPONSAL BANCOLOMBIA POR INCIDENTE CON EL DATÁFONO EL USUARIO CONFIRMA SU IDENTIFICACIÓN E INFORMA QUE EL EQUIPO NO PUEDE IMPRIMIR DEBIDO A LA PÉRDIDA DEL RODILLO DE LA TAPA IMPRESORA SE VALIDA LA NOVEDAD Y SE PROCEDE AL CAMBIO DE LA TAPA IMPRESORA CON EQUIPO NUEVO QUEDANDO OPERATIVO Y EN CORRECTO FUNCIONAMIENTO</t>
  </si>
  <si>
    <t>52838</t>
  </si>
  <si>
    <t>3176139</t>
  </si>
  <si>
    <t>3007050155</t>
  </si>
  <si>
    <t>TUQUERRES</t>
  </si>
  <si>
    <t>PTM TUQUERRES CELU ACCESORIOS</t>
  </si>
  <si>
    <t>FO-25-2028689</t>
  </si>
  <si>
    <t>25/12/2025 SE ESCALA PARA VISITA. LLAMAR ANTES DE VISITAR, CONFIRMAR FALLA Y DATOS | 26/12/2025 SE VERIFICÓ FALLA DE ENCENDIDO DE DATÁFONO POR INUNDACIÓN DE LOCAL COMERCIAL, SE ENCONTRÓ DAÑO EN FUENTE DE PODER, SE CAMBIA FUENTE SE EJECUTAN PRUEBAS TX EXITOSAS QUEDA OPERATIVO</t>
  </si>
  <si>
    <t>GB00V345 FUA0I520</t>
  </si>
  <si>
    <t>5036</t>
  </si>
  <si>
    <t>3176191</t>
  </si>
  <si>
    <t>3007071154</t>
  </si>
  <si>
    <t>ANGELOPOLIS</t>
  </si>
  <si>
    <t>BARRIO ANGELOPOLIS ANGELOPOLIS</t>
  </si>
  <si>
    <t>FO-25-2029382</t>
  </si>
  <si>
    <t>26/12/2025 SE ESCALA PARA VISITA. LLAMAR ANTES DE VISITAR, CONFIRMAR FALLA Y DATOS | 26/12/2025 SE REALIZA EL CAMBIO DE DATAFONO POR IMPRESORA MALA SE HACEN PRUEBAS OK</t>
  </si>
  <si>
    <t>NN00B576</t>
  </si>
  <si>
    <t>3176202</t>
  </si>
  <si>
    <t>3007011063</t>
  </si>
  <si>
    <t>MULTIPAGAS EL SEMBRADOR</t>
  </si>
  <si>
    <t>FO-25-2028590</t>
  </si>
  <si>
    <t>25/12/2025 SE ESCALA PARA VISITA. LLAMAR ANTES DE VISITAR, CONFIRMAR FALLA Y DATOS | 25/12/2025 SE COMUNICA CON LA SEÑORA LORENA AL NÚMERO 3184471918 NOS INFORMA QUE EL DÍA DE HOY NO ATIENDEN PORQUE ES FESTIVO SE LE INDICA QUE POR FAVOR DEBE DE VOLVER A AGENDAR LA VISITA PARA PODER REALIZAR LA SOLUCIÓN AL DAÑO DEL EQUIPO</t>
  </si>
  <si>
    <t>3176229</t>
  </si>
  <si>
    <t>3007059269</t>
  </si>
  <si>
    <t>REVAL CADE SANTA HELENITA</t>
  </si>
  <si>
    <t>FO-25-2029270</t>
  </si>
  <si>
    <t>26/12/2025 SE ESCALA PARA VISITA. LLAMAR ANTES DE VISITAR, CONFIRMAR FALLA Y DATOS | 26/12/2025 SE VISITA COMERCIO CB BANCOLOMBIA ROBUSTO, SE CAMBIA LECTOR DE BARRAS YA QUE NO ESTÁ LEYENDO BIEN LOS CÓDIGOS, SE DEJA EL NUEVO OK M, SE REALIZA PRUEBA OK.</t>
  </si>
  <si>
    <t>MA004393</t>
  </si>
  <si>
    <t>3176248</t>
  </si>
  <si>
    <t>FO-25-2029268</t>
  </si>
  <si>
    <t>26/12/2025 SE ESCALA PARA VISITA. LLAMAR ANTES DE VISITAR, CONFIRMAR FALLA Y DATOS | 26/12/2025 SE VISITA CORRESPONSAL Y SE REEMPLAZA PIN PAD, CABLE DE PIN PAD Y HUB . TRANSACCIONES DE PRUEBA EXITOSAS.</t>
  </si>
  <si>
    <t>JAAAP331</t>
  </si>
  <si>
    <t>3177108</t>
  </si>
  <si>
    <t>3007031092</t>
  </si>
  <si>
    <t>MULTIPAGAS YUMBO PARQUE BELALC</t>
  </si>
  <si>
    <t>FO-25-2029422</t>
  </si>
  <si>
    <t>26/12/2025 SE ESCALA PARA VISITA. LLAMAR ANTES DE VISITAR, CONFIRMAR FALLA Y DATOS | 26/12/2025 SE CAMBIA PINPAD YA QUE NO LEE TARJETAS PRUEBAS OK CB OPERATIVO</t>
  </si>
  <si>
    <t>BYZZZ118</t>
  </si>
  <si>
    <t>3177347</t>
  </si>
  <si>
    <t>3007041466</t>
  </si>
  <si>
    <t>PTM MEDELLIN DROGUERIA DUGOS</t>
  </si>
  <si>
    <t>FO-25-2029611</t>
  </si>
  <si>
    <t>26/12/2025 SE ESCALA PARA VISITA. LLAMAR ANTES DE VISITAR, CONFIRMAR FALLA Y DATOS | 26/12/2025 CAMBIO EQUIPO POR DAÑO TECLADO BORROSO Y CAMBIO FUENTE MALA PRUEBAS OK NO TELECARGA SIN TAPA TRASERA DATAFONO</t>
  </si>
  <si>
    <t>AB0TZ458 II00T042</t>
  </si>
  <si>
    <t>3177355</t>
  </si>
  <si>
    <t>3007050786</t>
  </si>
  <si>
    <t>MULTIPAGAS CC CENTAUROS</t>
  </si>
  <si>
    <t>FO-25-2029785</t>
  </si>
  <si>
    <t>26/12/2025 SE ESCALA PARA VISITA. LLAMAR ANTES DE VISITAR, CONFIRMAR FALLA Y DATOS | 26/12/2025 SE VISITA CB PERO AL LLEGAR AL SITIO EL COMERCIO SE ENCUENTRA CERRADO. SE LLAMA AL NÚMERO 3169010399 PERO NO CONTESTAN LA LLAMADA. PERSONAL DE SEGURIDAD  DEL CENTRO COMERCIAL INFORMA QUE EL COMERCIO CERRO EL DIA DE HOY A MEDIÓ DIA POR DIAS DE NAVIDAD Y FIN DE AÑO. NO ES POSIBLE REALIZAR ACTIVIDAD DE CB</t>
  </si>
  <si>
    <t>COMERCIO CERRADO</t>
  </si>
  <si>
    <t>3177520</t>
  </si>
  <si>
    <t>3007064622</t>
  </si>
  <si>
    <t>BARRIO ANDES ANDES</t>
  </si>
  <si>
    <t>FO-25-2029782</t>
  </si>
  <si>
    <t>26/12/2025 SE ESCALA PARA VISITA. LLAMAR ANTES DE VISITAR, CONFIRMAR FALLA Y DATOS | 27/12/2025 SE CAMBIA DATAFONO POR DAÑO EN TECLADO</t>
  </si>
  <si>
    <t>1A003578</t>
  </si>
  <si>
    <t>3178074</t>
  </si>
  <si>
    <t>3007021492</t>
  </si>
  <si>
    <t>OPRAP CENTRO COMERCIAL PRYCA</t>
  </si>
  <si>
    <t>FO-25-2030317</t>
  </si>
  <si>
    <t>26/12/2025 SE ESCALA PARA VISITA. LLAMAR ANTES DE VISITAR, CONFIRMAR FALLA Y DATOS | 26/12/2025 SE CAMBIA LECTOR POR FALLAS DE LECTURA SE HACEN PRUEBAS EXITOSAS CB OPERATIVO</t>
  </si>
  <si>
    <t>AAPZZ616</t>
  </si>
  <si>
    <t>5125</t>
  </si>
  <si>
    <t>3178574</t>
  </si>
  <si>
    <t>3007045969</t>
  </si>
  <si>
    <t>CAICEDO</t>
  </si>
  <si>
    <t>BARRIO PARQUE PRINCIPAL CAICED</t>
  </si>
  <si>
    <t>FO-25-2036471</t>
  </si>
  <si>
    <t>26/12/2025 SE ESCALA PARA VISITA. LLAMAR ANTES DE VISITAR, CONFIRMAR FALLA Y DATOS | 27/12/2025 SE RECONFIGURA EQUIPO POR PROBLEMAS CON PARÁMETROS DE CONFIGURACIÓN SE HACEN PRUEBAS Y QUEDA OPERATIVO</t>
  </si>
  <si>
    <t>II001564</t>
  </si>
  <si>
    <t>5040</t>
  </si>
  <si>
    <t>3178688</t>
  </si>
  <si>
    <t>3007071049</t>
  </si>
  <si>
    <t>ANORI</t>
  </si>
  <si>
    <t>BARRIO CALLE ESTRECHA ANORI 1</t>
  </si>
  <si>
    <t>FO-25-2037408</t>
  </si>
  <si>
    <t>26/12/2025 SE ESCALA PARA VISITA. LLAMAR ANTES DE VISITAR, CONFIRMAR FALLA Y DATOS | 29/12/2025 SE RECONFIGURA EQUIPO POR PARÁMETROS DE COMUNICACIÓN SE HACEN PRUEBAS Y QUEDA OPERATIVO</t>
  </si>
  <si>
    <t>MN00C123</t>
  </si>
  <si>
    <t>3178693</t>
  </si>
  <si>
    <t>FO-25-2037465</t>
  </si>
  <si>
    <t>26/12/2025 SE ESCALA PARA VISITA. LLAMAR ANTES DE VISITAR, CONFIRMAR FALLA Y DATOS | 26/12/2025 SE LLAMA A CLIENTE PARA CONFIRMAR VISITA Y SE CONVERSA CON LA SEÑORA LINA MARIA VALENCIA Y COMENTA QUE LA LECTORA DE COD DE BARRAS YA FUNCIONA CORRECTAMENTE</t>
  </si>
  <si>
    <t>3178998</t>
  </si>
  <si>
    <t>3007039737</t>
  </si>
  <si>
    <t>PTM MED VALEN Y JACOB</t>
  </si>
  <si>
    <t>FO-25-2037574</t>
  </si>
  <si>
    <t>26/12/2025 SE ESCALA PARA VISITA. LLAMAR ANTES DE VISITAR, CONFIRMAR FALLA Y DATOS | 26/12/2025 SE CAMBIA LECTORA POR DAÑO EN CABLEADO PLACA ILEGIBLE SE PIDE INVENTARIO A RDB TODO QUEDA OK</t>
  </si>
  <si>
    <t>GZ0CZ370 TRZZZ893</t>
  </si>
  <si>
    <t>3179100</t>
  </si>
  <si>
    <t>3007039537</t>
  </si>
  <si>
    <t>PTM RIOSUCIO MALAYON</t>
  </si>
  <si>
    <t>FO-25-2037464</t>
  </si>
  <si>
    <t>26/12/2025 SE ESCALA PARA VISITA. LLAMAR ANTES DE VISITAR, CONFIRMAR FALLA Y DATOS | 30/12/2025 DATAFONO TIENE EL TECLADO BORROSO Y PROBLEMAS CON EL PIÑON DE LA IMPRESORA NO SALE EL PAPEL. SE PROCEDE A INSTALAR UN DATÁFONO NUEVO, SE HACEN PRUEBAS Y SE DEJA TODO FUNCIONANDO CORRECTAMENTE</t>
  </si>
  <si>
    <t>AA0AZ765</t>
  </si>
  <si>
    <t>3179108</t>
  </si>
  <si>
    <t>3007070974</t>
  </si>
  <si>
    <t>SANTA LUCIA MEDELLIN 2SANTA LU</t>
  </si>
  <si>
    <t>FO-25-2037491</t>
  </si>
  <si>
    <t>26/12/2025 SE ESCALA PARA VISITA. LLAMAR ANTES DE VISITAR, CONFIRMAR FALLA Y DATOS | 26/12/2025 SE CAMBIA EQUIPO POR TECLADO BORROSO PRUEBAS OK CB OPERATIVO</t>
  </si>
  <si>
    <t>MN00C048</t>
  </si>
  <si>
    <t>3179112</t>
  </si>
  <si>
    <t>3007070116</t>
  </si>
  <si>
    <t>PTM FUSAGASUGA  FERRECENTRO DA</t>
  </si>
  <si>
    <t>FO-25-2037541</t>
  </si>
  <si>
    <t>26/12/2025 SE ESCALA PARA VISITA. LLAMAR ANTES DE VISITAR, CONFIRMAR FALLA Y DATOS | 26/12/2025 SE REALIZA CAMBIO DE PINPAD POR DAÑO EN EL TECLADO NO LE FUNCIONA LA TECLA 3, PRUEBAS OK CB OPERATIVO</t>
  </si>
  <si>
    <t>A30EZ512</t>
  </si>
  <si>
    <t>3179158</t>
  </si>
  <si>
    <t>3007058603</t>
  </si>
  <si>
    <t>PTM MEDELLIN NEGOCIO LA 79</t>
  </si>
  <si>
    <t>FO-25-2037613</t>
  </si>
  <si>
    <t>26/12/2025 SE ESCALA PARA VISITA. LLAMAR ANTES DE VISITAR, CONFIRMAR FALLA Y DATOS | 26/12/2025 SE RECONFIGURA PARÁMETROS DE COMUNICACIÓN YA QUE SE DESCONFIGURO SE RECONFIGURA SE HACEN PRUEBAS Y TODO QUEDA OK</t>
  </si>
  <si>
    <t>IVZZZ918 AATZZ227</t>
  </si>
  <si>
    <t>3179260</t>
  </si>
  <si>
    <t>3007081106</t>
  </si>
  <si>
    <t>BARRIO EL HORIZONTE TULUA</t>
  </si>
  <si>
    <t>FO-25-2037689</t>
  </si>
  <si>
    <t>26/12/2025 SE ESCALA PARA VISITA. LLAMAR ANTES DE VISITAR, CONFIRMAR FALLA Y DATOS | 27/12/2025 EN LA VISITA TÉCNICA SE REALIZÓ EL CAMBIO DE DATÁFONO Y MAGIC BOX 2600 YA QUE EL DISPOSITIVO SE ENCONTRÓ AVERIADO EL PUERTO LAND Y NO TENÍA CONEXIÓN DE RED,EL CAMBIO SE APRUEBA OK, VERSIÓN 10.3N,SE CREARON LOS USUARIOS Y SE REALIZARON LAS PRUEBAS DEJANDO EL SERVICIO OPERANDO SIN FALLAS Y SIN NOVEDAD.</t>
  </si>
  <si>
    <t>SGZZZ991</t>
  </si>
  <si>
    <t>3179472</t>
  </si>
  <si>
    <t>3007021713</t>
  </si>
  <si>
    <t>LOS ROSALES MANIZALES</t>
  </si>
  <si>
    <t>FO-25-2038281</t>
  </si>
  <si>
    <t>26/12/2025 SE ESCALA PARA VISITA. LLAMAR ANTES DE VISITAR, CONFIRMAR FALLA Y DATOS | 27/12/2025 SE REALIZA VISITA SE CAMBIA DATAFONO POR MENSAJE ALERT IRRUPTION SE CREAN USUARIOS SE HACEN PRUEBAS SERVICIO OK</t>
  </si>
  <si>
    <t>AAVZZ146</t>
  </si>
  <si>
    <t>3179606</t>
  </si>
  <si>
    <t>3007081864</t>
  </si>
  <si>
    <t>DISTRICOL AUTOSERVICIO EL FUTU</t>
  </si>
  <si>
    <t>FO-25-2038290</t>
  </si>
  <si>
    <t>26/12/2025 SE ESCALA PARA VISITA. LLAMAR ANTES DE VISITAR, CONFIRMAR FALLA Y DATOS | 28/12/2025 COMERCIO REPORTA QUE LA VISITA NO ES NECESARIA YA QUE EL DATÁFONO ESTÁ FUNCIONANDO BIEN Y EL PROBLEMA FUE POR UN CORTO MOMENTO.</t>
  </si>
  <si>
    <t>3179955</t>
  </si>
  <si>
    <t>3007025905</t>
  </si>
  <si>
    <t>ALKOSTO TUQUERRES</t>
  </si>
  <si>
    <t>FO-25-2044256 | FO-25-2038501</t>
  </si>
  <si>
    <t>[FO-25-2044256] 29/12/2025 SE VISITA CB. SE ENCUENTRA DATAFONO CON MENSAJE CABLE DE RED DESCONECTADO. SE REALIZA CAMBIO DE EQUIPO. SE REALIZAN PRUEBAS TX EXITOSAS. QUEDA OPERATIVO || [FO-25-2038501] 26/12/2025 SE ESCALA PARA VISITA. LLAMAR ANTES DE VISITAR, CONFIRMAR FALLA Y DATOS | 27/12/2025 DEBISO A LA TEMPORADA DE FIN DE AÑO NO SE CONSIGUE TRANSPORTE HACIA TUQUERRES, SE VALIDARA EL DIA LUNES TRANSPORTE PARA PODER DESPLZARNOS AL SITIO, | 29/12/2025 DEBISO A LA TEMPORADA DE FIN DE AÑO NO SE CONSIGUE TRANSPORTE HACIA TUQUERRES, SE VALIDARA EL DIA LUNES TRANSPORTE PARA PODER DESPLZARNOS AL SITIO,</t>
  </si>
  <si>
    <t>9999W273</t>
  </si>
  <si>
    <t>3179989</t>
  </si>
  <si>
    <t>3007034763</t>
  </si>
  <si>
    <t>BARRIO SAN JOSE SAN MARCOS</t>
  </si>
  <si>
    <t>FO-25-2038741</t>
  </si>
  <si>
    <t>26/12/2025 SE ESCALA PARA VISITA. LLAMAR ANTES DE VISITAR, CONFIRMAR FALLA Y DATOS | 29/12/2025 SE VISITA COMERCIO POR FALLA, SE HACE CAMBIO DE EQUIPO, CAUSAL G3 TAPA DE IMPRESORA MALA, ADEMÁS TIENE EL TECLADO BORROSO Y NO LE ESTABA LEYENDO TARJETAS, SE DEJA CON LA VERSIÓN 9.90, SE REALIZAN PRUEBAS OK, SE CREA USUARIO Y CONTRASEÑA, COMERCIO MIXTO TERMINAL LA008589 CU 19584416.</t>
  </si>
  <si>
    <t>9A002915 LA008589</t>
  </si>
  <si>
    <t>20570</t>
  </si>
  <si>
    <t>3180031</t>
  </si>
  <si>
    <t>3007081094</t>
  </si>
  <si>
    <t>PUEBLO BELLO</t>
  </si>
  <si>
    <t>BARRIO LA CEIBA PUEBLO BELLO</t>
  </si>
  <si>
    <t>FO-25-2038551</t>
  </si>
  <si>
    <t>26/12/2025 SE ESCALA PARA VISITA. LLAMAR ANTES DE VISITAR, CONFIRMAR FALLA Y DATOS | 27/12/2025 BUENOS DÍAS SE VISITA CB Y SE LE VALIDA IMPRESIÓN, SE  LE HACE REVISIÓN EN LA TAPA IMPRESORA Y EN LOS ROLLOS Y SE DEJA TODO TRABAJANDO OK
SE HACEN PRUEBAS DE TRANSACCIONES Y TODO FUNCIONA OK, TAMBIÉN SE LE INDICA EL BORRADO DE TRANSACCIONES AL TERMINAR EL CIERRE TOTAL</t>
  </si>
  <si>
    <t>SGZZZ996</t>
  </si>
  <si>
    <t>3180041</t>
  </si>
  <si>
    <t>FO-25-2038609</t>
  </si>
  <si>
    <t>26/12/2025 SE ESCALA PARA VISITA. LLAMAR ANTES DE VISITAR, CONFIRMAR FALLA Y DATOS | 27/12/2025 CAMBIO EQUIPO POR PANTALLA BORROSA AL CLIENTE LE INCOMODA EL ESTADO DE LA PANTALLA PRUEBAS OK NO TELECARGA</t>
  </si>
  <si>
    <t>3180112</t>
  </si>
  <si>
    <t>3007022518</t>
  </si>
  <si>
    <t>BARRIO VILLA DEL PRADO CALI</t>
  </si>
  <si>
    <t>FO-25-2038549</t>
  </si>
  <si>
    <t>26/12/2025 SE ESCALA PARA VISITA. LLAMAR ANTES DE VISITAR, CONFIRMAR FALLA Y DATOS | 27/12/2025 CLIENTE YA FUE MIGRADO A WOMPI DEBIDO A ESO NO SE PUEDE INTERVENIR DATÁFONO DE RBM</t>
  </si>
  <si>
    <t>AIZZZ031</t>
  </si>
  <si>
    <t>3180370</t>
  </si>
  <si>
    <t>3007057755</t>
  </si>
  <si>
    <t>PTM NORTE DE SANTANDER TIENDA</t>
  </si>
  <si>
    <t>FO-25-2039045</t>
  </si>
  <si>
    <t>26/12/2025 SE ESCALA PARA VISITA. LLAMAR ANTES DE VISITAR, CONFIRMAR FALLA Y DATOS | 28/12/2025 SE COPIO POR WHATSAPP AL 3219467122 Y LA SEÑORA YENNY NOS INFORMA QUE EL DÍA DE MAÑANA NOS CONFIRMA SI PUEDE VIAJAR A LA CIUDAD DE CUCUTA PARA REALIZAR EL SOPORTE TÉCNICO, POR TEMAS DE ORDEN PÚBLICO EN LA ZONA CATATUMBO. | 29/12/2025 SE REALIZÓ LLAMADA TELEFÓNICA AL NÚMERO 3219467122 SE HABLÓ CON LA SRA YENNY, MANIFIESTA QUE SE ENCUENTRA EN LA CIUDAD DE CUCUTA, SE ATIENDE CASO POR MOTIVO DE ORDEN PÚBLICO EN LA ZONA DEL CATATUMBO, SE ENCUENTRA LECTORA CABLE DAÑADO, SE REALIZA CAMBIO DE LECTORA PRUEBAS EXITOSAS</t>
  </si>
  <si>
    <t>TSZZZ611</t>
  </si>
  <si>
    <t>3180570</t>
  </si>
  <si>
    <t>3007060667</t>
  </si>
  <si>
    <t>BARRIO VEREDA MESA DE POLE ATA</t>
  </si>
  <si>
    <t>FO-25-2039047</t>
  </si>
  <si>
    <t>26/12/2025 SE ESCALA PARA VISITA. LLAMAR ANTES DE VISITAR, CONFIRMAR FALLA Y DATOS | 29/12/2025 SE REALIZA CAMBIO DATAFONO DEBIDO QUE LA PANTALLA ENCIENDE PERO QUEDA EN BLANCO, SE CONFIGURA E INICIALIZA, SE CREA USUARIO Y CLAVE CON EL CLIENTE, SE REALIZA PRUEBAS OK</t>
  </si>
  <si>
    <t>MA00C956</t>
  </si>
  <si>
    <t>23189</t>
  </si>
  <si>
    <t>3180594</t>
  </si>
  <si>
    <t>3007065513</t>
  </si>
  <si>
    <t>CIENAGA DE ORO</t>
  </si>
  <si>
    <t>BARRIO GRANADA CIENAGA DE ORO</t>
  </si>
  <si>
    <t>FO-25-2039135</t>
  </si>
  <si>
    <t>26/12/2025 SE ESCALA PARA VISITA. LLAMAR ANTES DE VISITAR, CONFIRMAR FALLA Y DATOS | 27/12/2025 DATAFONO CON EL PUERTO USB MALO, SE CAMBIA DATAFONO PARA SOLUCIONAR FALLA, PRUEBAS OK</t>
  </si>
  <si>
    <t>7A00D877</t>
  </si>
  <si>
    <t>3180654</t>
  </si>
  <si>
    <t>3007010280</t>
  </si>
  <si>
    <t>BARRIO SANTO DOMINGO III</t>
  </si>
  <si>
    <t>FO-25-2039098</t>
  </si>
  <si>
    <t>26/12/2025 SE ESCALA PARA VISITA. LLAMAR ANTES DE VISITAR, CONFIRMAR FALLA Y DATOS | 27/12/2025 ANTES DE VISITAR EL COMERCIO, LLAMÓ Y HABLÓ POR MEDIO DE WHATSAPP, PERO POR NINGUNO DE LOS DOS MEDIOS ME CONTESTAN, VISITO EL COMERCIO Y LO ENCUENTRO CERRADO, ESPERO POR MÁS DE MEDIA HORA PERO NO ABREN.</t>
  </si>
  <si>
    <t>76126</t>
  </si>
  <si>
    <t>3180655</t>
  </si>
  <si>
    <t>3007052697</t>
  </si>
  <si>
    <t>CALIMA</t>
  </si>
  <si>
    <t>PTM CALIMA FAR &amp; SALUD</t>
  </si>
  <si>
    <t>FO-25-2039095</t>
  </si>
  <si>
    <t>26/12/2025 SE ESCALA PARA VISITA. LLAMAR ANTES DE VISITAR, CONFIRMAR FALLA Y DATOS | 27/12/2025 SE REALIZA CAMBIO DE LECTORA EN CB BANCOLOMBIA PURO DEBIDO A DAÑO EN EL CABLE, SE REALIZAN PRUEBAS OK.</t>
  </si>
  <si>
    <t>TR0FZ916</t>
  </si>
  <si>
    <t>3180656</t>
  </si>
  <si>
    <t>3007048684</t>
  </si>
  <si>
    <t>DISTRICOL DONA LUPE DISTRIBUID</t>
  </si>
  <si>
    <t>FO-25-2039094</t>
  </si>
  <si>
    <t>26/12/2025 SE ESCALA PARA VISITA. LLAMAR ANTES DE VISITAR, CONFIRMAR FALLA Y DATOS | 27/12/2025 SE REALIZA CAMBIO DE DATAFONO POR TECLADO DURO Y RECHAZA TARJETAS  SE HACEN PRUEBAS OK SE CAMBIA LECTOR YA QUE REINICIA PERIFÉRICO PRUEBAS OK</t>
  </si>
  <si>
    <t>BA00L818</t>
  </si>
  <si>
    <t>70823</t>
  </si>
  <si>
    <t>3180692</t>
  </si>
  <si>
    <t>3007034643</t>
  </si>
  <si>
    <t>TOLU VIEJO</t>
  </si>
  <si>
    <t>DISTRICOL LUNETTES GAFAS Y MON</t>
  </si>
  <si>
    <t>FO-25-2039714</t>
  </si>
  <si>
    <t>27/12/2025 SE ESCALA PARA VISITA. LLAMAR ANTES DE VISITAR, CONFIRMAR FALLA Y DATOS | 28/12/2025 SE REQUIERE CAMBIO DE EQUIPO Y NO HAY SOPORTE REDEBAN SE REAGENDA PARA EL 29 DICIEMBRE A PARTIR DEL MEDIO DÍA. | 29/12/2025 SE VISITA SITIO SE VERIFICA INFORMACIÓN SE REALIZA PRIMEROS AUXILIOS, DATÁFONO PRESENTA FALLA TECLADO MALO, DAÑO POS, CIERRE OK, PRUEBA TRX EXITOSA.</t>
  </si>
  <si>
    <t>BL01B123</t>
  </si>
  <si>
    <t>23417</t>
  </si>
  <si>
    <t>3180738</t>
  </si>
  <si>
    <t>3007024621</t>
  </si>
  <si>
    <t>LORICA</t>
  </si>
  <si>
    <t>DISTRICOL FERRETERIA FM</t>
  </si>
  <si>
    <t>FO-25-2039758</t>
  </si>
  <si>
    <t>27/12/2025 SE ESCALA PARA VISITA. LLAMAR ANTES DE VISITAR, CONFIRMAR FALLA Y DATOS | 27/12/2025 SE REALIZA CAMBIO DE EQUIPO POR DAÑO EN LA IMPRESORA, NO AVANZA PAPEL, CUANDO LOGRA SALIR NO SE VEN ALGUNOS CARACTERES, SE PROCEDE A INSTALAR NUEVO EQUIPO, PINPAD Y HUB OK, SE RETIRA DATAFONO EN DAÑO, PINPAD POR COMPATIBILIDAD Y MAGIBOX OK, NUEVOS EQUIPOS INSTALADOS OPERATIVOS OK, PRUEBAS EXITOSAS OK, CLIENTE CB VALIDA SALDO ANTES Y DESPUÉS DEL MANTENIMIENTO OK, SE DEJA CB OPERATIVO SIN NOVEDAD</t>
  </si>
  <si>
    <t>ABCOZ363</t>
  </si>
  <si>
    <t>91540</t>
  </si>
  <si>
    <t>3180762</t>
  </si>
  <si>
    <t>3007064816</t>
  </si>
  <si>
    <t>AMAZONAS</t>
  </si>
  <si>
    <t>PUERTO NARIÑO</t>
  </si>
  <si>
    <t>BARRIO CENTRO PUERTO NARINO 1</t>
  </si>
  <si>
    <t>FO-25-2040119</t>
  </si>
  <si>
    <t>27/12/2025 SE ESCALA PARA VISITA. LLAMAR ANTES DE VISITAR, CONFIRMAR FALLA Y DATOS | 29/12/2025 SE HA ESTADO LLAMANDO EN VARIAS OCASIONES AL # FIJO Y 6084845427, AL # 3102970640 POR WHATSAPP  Y LLAMADA NORMAL, SE DEJA MENSAJE POR WHATSAPP Y NO HAY RESPUESTA,  SE LLAMA PARA CONTACTAR YA QUE ES TIPOLOGÍA TIPO IV ESPECIAL. NO SE COMPRA VUELO HASTA CONFIRMAR CON EL COMERCIO QUE NOS RECIBE | 30/12/2025 SE HA ESTADO LLAMANDO EN VARIAS OCASIONES AL # FIJO Y 6084845427, AL # 3102970640 POR WHATSAPP  Y LLAMADA NORMAL, SE DEJA MENSAJE POR WHATSAPP Y NO HAY RESPUESTA,  SE LLAMA PARA CONTACTAR YA QUE ES TIPOLOGÍA TIPO IV ESPECIAL. NO SE COMPRA VUELO HASTA CONFIRMAR CON EL COMERCIO QUE NOS RECIBE | 31/12/2025 SE HA ESTADO LLAMANDO EN VARIAS OCASIONES AL # FIJO Y 6084845427, AL # 3102970640 POR WHATSAPP  Y LLAMADA NORMAL, SE DEJA MENSAJE POR WHATSAPP Y NO HAY RESPUESTA, PARA LA CONFIRMACIÓN DE LA VISITA,</t>
  </si>
  <si>
    <t>18001</t>
  </si>
  <si>
    <t>3180770</t>
  </si>
  <si>
    <t>3007076268</t>
  </si>
  <si>
    <t>FLORENCIA</t>
  </si>
  <si>
    <t>BARRIO CENTRO FLORENCIA 31</t>
  </si>
  <si>
    <t>FO-25-2040364</t>
  </si>
  <si>
    <t>27/12/2025 SE ESCALA PARA VISITA. LLAMAR ANTES DE VISITAR, CONFIRMAR FALLA Y DATOS | 29/12/2025 SE REALIZA VISITA AL PUNTO, SE CAMBIA EQUIPO POR DAÑO EN LA IMPRESORA NO AVANZA CORRECTAMENTE EL PAPEL, SE DEJA EQUIPO INSTALADO CON VR 10.3, PRUEBAS CB OK,</t>
  </si>
  <si>
    <t>EG0OZ130</t>
  </si>
  <si>
    <t>3180811</t>
  </si>
  <si>
    <t>3007050235</t>
  </si>
  <si>
    <t>BARRIO SAJONIA RIONEGRO 1</t>
  </si>
  <si>
    <t>FO-25-2039705</t>
  </si>
  <si>
    <t>27/12/2025 SE ESCALA PARA VISITA. LLAMAR ANTES DE VISITAR, CONFIRMAR FALLA Y DATOS | 27/12/2025 SE VALIDA EL POS, PERO SIN EMBARGO, TODO SE ENCUENTRA BIEN Y DE HECHO EL CABLEADO ESTÁ EN MUY BUEN ESTADO. SE VALIDA LA FUENTE DE PODER, PERO TAMBIÉN SE ENCUENTRA BIEN. DE HECHO EN REALIDAD REPORTARON MUY RÁPIDO Y SE LE EXPLICA AL CLIENTE YA QUE MANIFIESTAN QUE EN REALIDAD SOLAMENTE PASÓ UNA VEZ AYER, PERO QUE NO HA VUELTO A SUCEDER ADEMÁS DE QUE ÉL DATÁFONO ESTÁ EN PERFECTO ESTADO PORQUE LO CAMBIARON HACE POCO.</t>
  </si>
  <si>
    <t>AD00V036</t>
  </si>
  <si>
    <t>3180812</t>
  </si>
  <si>
    <t>FO-25-2039703</t>
  </si>
  <si>
    <t>27/12/2025 SE ESCALA PARA VISITA. LLAMAR ANTES DE VISITAR, CONFIRMAR FALLA Y DATOS | 27/12/2025 NO ES POSIBLE REALIZAR CAMBIO EQUIPO POR FALLA EN EL PUERTO DE THERNER  EL DÍA DE HOY YA QUE NO CONTAMOS CON SOPORTE TÉCNICO DE PARTE DER DEBAN | 29/12/2025 SE REALIZA VISITA DE CAMPO ENCONTRADO QUE EQUIPO NO SE CONECTA A INTERNET, POR LO ANTERIOR SE PROCEDE A CAMBIAR CABLE MAGIC BOX, PRUEBAS CUPO Y USUARIO OK.</t>
  </si>
  <si>
    <t>52320</t>
  </si>
  <si>
    <t>3180831</t>
  </si>
  <si>
    <t>3007072485</t>
  </si>
  <si>
    <t>GUAITARILLA</t>
  </si>
  <si>
    <t>DISTRICOL SURTIHO GUAITARILLA</t>
  </si>
  <si>
    <t>FO-25-2039981</t>
  </si>
  <si>
    <t>27/12/2025 SE ESCALA PARA VISITA. LLAMAR ANTES DE VISITAR, CONFIRMAR FALLA Y DATOS | 28/12/2025 DEBIDO A LA TEMPORADA NO SE CONSIGUE TRANSPORTE PARA EL MUNICIPIO, SE VALIDARA EL DIA LUNES PARA VIAJAR | 29/12/2025 SE VISITA EL CB PARA REVISAR FALLA POR CONEXIÓN, SE ENCUENTRA CABLE MAGIC BOX CON FALLA, SE REALIZA CAMBIO, SE HACE PRUEBAS OK EL CB QUEDA OPERATIVO</t>
  </si>
  <si>
    <t>TV00L300</t>
  </si>
  <si>
    <t>3180884</t>
  </si>
  <si>
    <t>3007032951</t>
  </si>
  <si>
    <t>BARRIO MAMONAL CARTAGENA DE IN</t>
  </si>
  <si>
    <t>FO-25-2041019</t>
  </si>
  <si>
    <t>27/12/2025 SE ESCALA PARA VISITA. LLAMAR ANTES DE VISITAR, CONFIRMAR FALLA Y DATOS | 27/12/2025 SE REQUIERE CAMBIO DE EQUIPO, EL CLIENTE REPORTA PROBLEMAS CON EL PINPAD, Y NO HAY PINPAN COMPATIBLE CON EL EQUIPO.
SE REQUIERE CAMBIO DE EQUIPO POR TECNOLOGÍA, SE AGENDA VISITA PARA EL DÍA 29 DE DICIEMBRE 2025 YA QUE NO SE PUEDE HACER CAMBIO EL DÍA DOMINGO. | 29/12/2025 SE REALIZA CAMBIO DE EQUIPO POR TECNOLOGÍA, PINPAD NO LEE TARJETAS. SE REALIZAN PRUEBAS Y QUEDA TODO FUNCIONANDO CORRECTAMENTE</t>
  </si>
  <si>
    <t>11WZZ751</t>
  </si>
  <si>
    <t>19130</t>
  </si>
  <si>
    <t>3181321</t>
  </si>
  <si>
    <t>3007066560</t>
  </si>
  <si>
    <t>CAJIBIO</t>
  </si>
  <si>
    <t>BARRIO CALLE REAL CAJIBIO 1</t>
  </si>
  <si>
    <t>FO-25-2040122</t>
  </si>
  <si>
    <t>27/12/2025 SE ESCALA PARA VISITA. LLAMAR ANTES DE VISITAR, CONFIRMAR FALLA Y DATOS | 29/12/2025 NO SE LOGRA VIAJAR AL MUNICIPIO YA QUE NO SE CONSIGUE TRANPORTE EL DIA DE HOY PARA LA ZONA , SE VIAJARA EL DIA 30 | 30/12/2025 EQUIPO SE REINICIA SE PROCEDE A CAMBIAR SE HACEN PRUEBS OK TELECARGA DRNA</t>
  </si>
  <si>
    <t>6A0AZ070</t>
  </si>
  <si>
    <t>3181331</t>
  </si>
  <si>
    <t>FO-25-2040370</t>
  </si>
  <si>
    <t>27/12/2025 SE CAMBIA LECTORA YA QUE NO LEE RECIBOS</t>
  </si>
  <si>
    <t>9A00B101</t>
  </si>
  <si>
    <t>3181362</t>
  </si>
  <si>
    <t>3007045982</t>
  </si>
  <si>
    <t>BARRIO MALL POLLOS MARIO VENEC</t>
  </si>
  <si>
    <t>FO-25-2040537</t>
  </si>
  <si>
    <t>27/12/2025 SE ESCALA PARA VISITA. LLAMAR ANTES DE VISITAR, CONFIRMAR FALLA Y DATOS | 29/12/2025 SE LLEGA UN POCO TARDE POR TACO EN LA VIA BOLOMBOLO SE SALE EN RUTA A LAS 8 AM , ADICIONAL CIERRE EN EL PUENTE SINIFANA SON PARE Y SIGA QUE AFECTA LA MOVILIDAD | 29/12/2025 SE REALIZA CAMBIO DE DATAFONO ALERTADO SE HACEN PRUEBAS Y QUEDA OK</t>
  </si>
  <si>
    <t>II001594</t>
  </si>
  <si>
    <t>3181367</t>
  </si>
  <si>
    <t>FO-25-2040784</t>
  </si>
  <si>
    <t>27/12/2025 SE ESCALA PARA VISITA. LLAMAR ANTES DE VISITAR, CONFIRMAR FALLA Y DATOS | 27/12/2025 NO ES POSIBLE REALIZAR CAMBIO DE EQUIPO CON FALLA EN LA IMPRESIÓN DE UNO O VARIOS CARACTERES  EL DÍA DE HOY YA QUE NO SE CUENTA CON SOPORTE DE REDEBAN | 29/12/2025 SE REALIZA REVISION DEL EQUIPO, AL DÍA DE HOY NO SE EVIDENCIA DAÑO EN LA IMPRESIÓN PERO TITULAR DEL CB INDICA QUE DEL 24 DE DICIEMBRE AL 27 SE ESTUVO PRESENTANDO FALLAS EN LA IMPRESIÓN, SE EVIDENCIA QUE EL CABLE DE LA LECTORA PRESENTA DAÑO GENERANDO DESCONEXIÓN Y REINICIO DEL DATAFONO AL TOMAR ESTE SE PROCEDE AL CAMBIO DE ESTE</t>
  </si>
  <si>
    <t>MN005392</t>
  </si>
  <si>
    <t>3181512</t>
  </si>
  <si>
    <t>FO-25-2041096</t>
  </si>
  <si>
    <t>27/12/2025 SE ESCALA PARA VISITA. LLAMAR ANTES DE VISITAR, CONFIRMAR FALLA Y DATOS | 28/12/2025 PARA  CAMBIO DE EQUIPO POR DAÑO IMPRESORA NO AVANZA PAPEL SIN SOPORTE PARA CAMBIOS EL DIA DE HOY | 29/12/2025 SE  ENCUENTRA TAPA IMPRESORA MALA SE CAMBIA OK PRUEBAS OK NO TELECARGA</t>
  </si>
  <si>
    <t>V1LZZ588</t>
  </si>
  <si>
    <t>3181517</t>
  </si>
  <si>
    <t>3007079208</t>
  </si>
  <si>
    <t>BARRIO LA MISERICORDIA COPACAB</t>
  </si>
  <si>
    <t>FO-25-2041147</t>
  </si>
  <si>
    <t>27/12/2025 SE ESCALA PARA VISITA. LLAMAR ANTES DE VISITAR, CONFIRMAR FALLA Y DATOS | 28/12/2025 PARA CAMBIO DE EQUIPO POR DAÑO IMPRESORA NO AVANZA PAPEL HOY NO HAY SOPORTE PARA CAMBIOS | 29/12/2025 PRESENTABAN PROBLEMASDE IMPRESIÓN SE VISITA PARA CAMBIO PERO INFORMAN QUE YA ESTA OPERANDO SIN PROBLEMAS EN EL TRANSCURSO DEL FIN DE SEMANA SE SOLUCIONO PRUEBAS OK</t>
  </si>
  <si>
    <t>A4WZZ085</t>
  </si>
  <si>
    <t>3181523</t>
  </si>
  <si>
    <t>FO-25-2041412</t>
  </si>
  <si>
    <t>27/12/2025 SE ESCALA PARA VISITA. LLAMAR ANTES DE VISITAR, CONFIRMAR FALLA Y DATOS | 29/12/2025 USUARIA MANIFIESTA QUE EL DATAFONO TIENE TECLADO MUY DURO Y ATASCA EL PAPEL MUY SEGUIDO. SE VALIDA EL EQUIPO Y NO SE ENCUENTRA ANOMALÍA, SE LE COMUNICA A LA USUARIA QUE ESTÁ REFERENCIA TIENE EL TECLADO UN POCO DURO PERO QUE ES NORMAL Y CON EL TIEMPO SE PONE SUAVE Y QUE EL ATASCO DE PAPEL SE DEBE A QUÉ CORTAN LA TORTILLA MAL Y ESTO HACE QUE ATASQUE PAPEL. SE HACEN PRUEBAS Y SE DEJA TODO FUNCIONANDO CORRECTAMENTE</t>
  </si>
  <si>
    <t>3181527</t>
  </si>
  <si>
    <t>FO-25-2041647</t>
  </si>
  <si>
    <t>27/12/2025 SE ESCALA PARA VISITA. LLAMAR ANTES DE VISITAR, CONFIRMAR FALLA Y DATOS | 29/12/2025 DATAFONO SE REINICIA CONSTANTEMENTE, SE CAMBIAN CABLES Y PERSISTE FALLA, SE CAMBIA DATAFONO Y SE SOLUCIONA LA FALLA, PRUEBAS OK</t>
  </si>
  <si>
    <t>3181533</t>
  </si>
  <si>
    <t>3007034544</t>
  </si>
  <si>
    <t>BARRIO SAN NICOLAS TARAZA</t>
  </si>
  <si>
    <t>FO-25-2042210</t>
  </si>
  <si>
    <t>28/12/2025 SE ESCALA PARA VISITA. LLAMAR ANTES DE VISITAR, CONFIRMAR FALLA Y DATOS | 29/12/2025 SE CAMBIA EQUIPO POR DAÑO EN LECTOR CHIP</t>
  </si>
  <si>
    <t>BL01B622</t>
  </si>
  <si>
    <t>3181541</t>
  </si>
  <si>
    <t>3007057074</t>
  </si>
  <si>
    <t>PTM IBAGUE VARIEDADES DIZA</t>
  </si>
  <si>
    <t>FO-25-2042201</t>
  </si>
  <si>
    <t>28/12/2025 SE ESCALA PARA VISITA. LLAMAR ANTES DE VISITAR, CONFIRMAR FALLA Y DATOS | 28/12/2025 NO HAY SOPORTE PARA CAMBIO DE EQUIPO POR PARTE DE REDEBAN. | 29/12/2025 SE REALIZA CAMBIO DE DATAFONO POR DAÑO EN PUERTO DE RED, SE REALIZA PRUEBAS DE FUNCIONAMIENTO EXITOSAS SE INSTALA CUBRE CLAVE.</t>
  </si>
  <si>
    <t>XPSZZ325 XPSZZ366</t>
  </si>
  <si>
    <t>70670</t>
  </si>
  <si>
    <t>3181542</t>
  </si>
  <si>
    <t>3007023858</t>
  </si>
  <si>
    <t>SAMPUES</t>
  </si>
  <si>
    <t>BARRIO ZONA ARTESANAL II SAMPU</t>
  </si>
  <si>
    <t>FO-25-2042199</t>
  </si>
  <si>
    <t>28/12/2025 SE ESCALA PARA VISITA. LLAMAR ANTES DE VISITAR, CONFIRMAR FALLA Y DATOS | 29/12/2025 SE REALIZA CAMBIO DE PINPAD POR DAÑO EN EL TECLADO, LAS TECLAS NUMÉRICAS NO FUNCIONABA, SE INSTALA NUEVO PINPAD OPERATIVO OK, SE REALIZAN PRUEBAS EXITOSAS OK, CLIENTE CB VALIDA SALDO ANTES Y DESPUÉS DEL MANTENIMIENTO OK, CB SE DEJA OPERATIVO SIN NOVEDAD</t>
  </si>
  <si>
    <t>ABC0L688</t>
  </si>
  <si>
    <t>3181545</t>
  </si>
  <si>
    <t>3007010226</t>
  </si>
  <si>
    <t>ABEJORRAL - ANTIOQUIA</t>
  </si>
  <si>
    <t>FO-25-2042187</t>
  </si>
  <si>
    <t>28/12/2025 SE ESCALA PARA VISITA. LLAMAR ANTES DE VISITAR, CONFIRMAR FALLA Y DATOS | 29/12/2025 SE REALIZA CAMBIO DE POS POR DAÑOS EN EN EL RODILLO INTERNO.</t>
  </si>
  <si>
    <t>IZ7ZZ580 LMMZZ360</t>
  </si>
  <si>
    <t>3181546</t>
  </si>
  <si>
    <t>3007037366</t>
  </si>
  <si>
    <t>ARRIO CENTRO SAHAGUN 1</t>
  </si>
  <si>
    <t>FO-25-2042179</t>
  </si>
  <si>
    <t>28/12/2025 SE ESCALA PARA VISITA. LLAMAR ANTES DE VISITAR, CONFIRMAR FALLA Y DATOS | 29/12/2025 SE REALIZA CAMBIO DE PINPAD POR DAÑO EN EL LECTOR DE TARJETAS, AL INGRESAR LA TARJETA SIGUE SALIENDO MENSAJE INSERTE TARJETA ACOMPAÑADO DE UN PITIDO, SE PROCEDE A INSTALAR NUEVO PINPAD OPERATIVO SOLUCIONANDO ASI LA FALLA, PRUEBAS EXITOSAS, CLIENTE CB VALIDA SALDO ANTES Y DESPUÉS DEL MANTENIMIENTO OK, CB SE DEJA OPERATIVO SIN NOVEDAD OK.</t>
  </si>
  <si>
    <t>AB00N078</t>
  </si>
  <si>
    <t>3181613</t>
  </si>
  <si>
    <t>FO-25-2041414</t>
  </si>
  <si>
    <t>27/12/2025 SE ESCALA PARA VISITA. LLAMAR ANTES DE VISITAR, CONFIRMAR FALLA Y DATOS | 29/12/2025 SE REALIZÓ CAMBIO DE CABLE ENSORTIJADO, PRUEBAS OK, TELECARGA DRNA.</t>
  </si>
  <si>
    <t>3181617</t>
  </si>
  <si>
    <t>FO-25-2041639</t>
  </si>
  <si>
    <t>27/12/2025 SE ESCALA PARA VISITA. LLAMAR ANTES DE VISITAR, CONFIRMAR FALLA Y DATOS | 28/12/2025 SE BRINDA SOPORTE POR PROBLEMAS EN TRANSACCIONES CONFIGURACIÓN DE PARÁMETROS OK PRUEBAS OK OPERATIVO</t>
  </si>
  <si>
    <t>3181618</t>
  </si>
  <si>
    <t>3007081259</t>
  </si>
  <si>
    <t>DISTRICOL VARIEDADES JOSLEY</t>
  </si>
  <si>
    <t>FO-25-2041638</t>
  </si>
  <si>
    <t>27/12/2025 SE ESCALA PARA VISITA. LLAMAR ANTES DE VISITAR, CONFIRMAR FALLA Y DATOS | 27/12/2025 SE REALIZÓ LLAMADA AL NÚMERO 3228625207 SE HABLÓ CON LA SRA YURLEY, SE LE MANIFIESTA QUE POR MOTIVO DE CAMBIO DE EQUIPO, SOLO HAY SOPORTE POR PARTE DE RBM HASTA EL SÁBADO MEDIO DÍA 1PM Y LOS DOMINGO NO SOPORTE, SE LE INDICA QUE SE PROGRAMA LA VISITA PARA EL DÍA LUNES 29 DE DICIEMBRE | 29/12/2025 SE REALIZA VISITA AL COMERCIO Y SE ENCUENTRA DATAFONO DETERIADO, SE REALIZA CAMBIO DE EQUIPO, PRUEBAS EXITOSA</t>
  </si>
  <si>
    <t>SKZZZ574</t>
  </si>
  <si>
    <t>3181631</t>
  </si>
  <si>
    <t>3007075581</t>
  </si>
  <si>
    <t>PTM BARRANQUILLA FARMA EXPRESS</t>
  </si>
  <si>
    <t>FO-25-2042196</t>
  </si>
  <si>
    <t>28/12/2025 SE ESCALA PARA VISITA. LLAMAR ANTES DE VISITAR, CONFIRMAR FALLA Y DATOS | 28/12/2025 SE REALIZA GESTIÓN TELEFÓNICA, EN COMUNICACIÓN CON LA SRA KAREN ARÉVALO INDICA QUE YA EL CB ESTÁ OPERATIVO QUE ESTÁ REALIZANDO LAS TRANSACCIONES CORRECTAMENTE.</t>
  </si>
  <si>
    <t>5475</t>
  </si>
  <si>
    <t>3181633</t>
  </si>
  <si>
    <t>3007073100</t>
  </si>
  <si>
    <t>MURINDO</t>
  </si>
  <si>
    <t>DISTRICOL COMERCIALI JUVENIL</t>
  </si>
  <si>
    <t>FO-25-2042180</t>
  </si>
  <si>
    <t>28/12/2025 SE ESCALA PARA VISITA. LLAMAR ANTES DE VISITAR, CONFIRMAR FALLA Y DATOS | 31/12/2025 SE LLAMA AL USUARIO PARA VALIDAR INFORMACIÓN Y CONFIRMAR DISPONIBILIDAD DE LA VISTA. EN LA LLAMADA NOS DAMOS CUENTA QUE POSIBLEMENTE SEA UN PROBLEMA DE RED YA QUE HAY MOMENTOS EN QUE EL DATAFONO RECONOCE LA RED Y AL MOMENTO DE HACER UN MOVIMIENTO SE DESCONECTA Y ESTO HACE QUE SE GENERE EL RECHAZO. SE LE INDICA AL USUARIO QUE CONECTE BIEN EL CABLE DE INTERNET Y LO LIMPIE CON UN CEPILLO Y ALCOHOL, CON ESTO SE SOLUCIONA EL PROBLEMA. EL USUARIO ME CONFIRMÓ QUE YA LO DEJA HACER MOVIMIENTOS Y ENVÍA UNA FOTO DE UN COMPROBANTE EXITOSO.</t>
  </si>
  <si>
    <t>3181654</t>
  </si>
  <si>
    <t>FO-25-2042787</t>
  </si>
  <si>
    <t>28/12/2025 SE ESCALA PARA VISITA. LLAMAR ANTES DE VISITAR, CONFIRMAR FALLA Y DATOS | 29/12/2025 SE CAMBIA DATAFONO POR REINICIÓ EN SOFTWARE</t>
  </si>
  <si>
    <t>3181658</t>
  </si>
  <si>
    <t>FO-25-2043024</t>
  </si>
  <si>
    <t>28/12/2025 SE ESCALA PARA VISITA. LLAMAR ANTES DE VISITAR, CONFIRMAR FALLA Y DATOS | 29/12/2025 CAMBIO PIN PAD POR DAÑO ALERT IRRUPTION PRUEBAS OK NO TELECARGA</t>
  </si>
  <si>
    <t>IZ6ZZ216</t>
  </si>
  <si>
    <t>3181700</t>
  </si>
  <si>
    <t>3007081478</t>
  </si>
  <si>
    <t>PTM MOSQUERA JOYA VERSATIL</t>
  </si>
  <si>
    <t>FO-25-2041253</t>
  </si>
  <si>
    <t>27/12/2025 SE ESCALA PARA VISITA. LLAMAR ANTES DE VISITAR, CONFIRMAR FALLA Y DATOS | 27/12/2025 NO ES POSIBLE ATENDER INCIDENTE YA QUE SE REQUIERE CAMBIO DE EQUIPO POR DAÑO EN EL PUERTO DE ETHERNET Y NO CONTAMOS CON SOPORTE TÉCNICO DE REDEBAN | 29/12/2025 SE REALIZA CAMBIO DEL MAGIC BOX YA QUE NO HAY PASO DE INTERNET, SERVICIO OPERATIVO PRUEBAS OK TRNA RBM SE PRUEBA CON UN PAGO DE FACTURA NO HAY COMO REALIZAR CONSULTA O CONSIGNACIÓN</t>
  </si>
  <si>
    <t>VJZZZ646 17833690</t>
  </si>
  <si>
    <t>3181706</t>
  </si>
  <si>
    <t>3007074979</t>
  </si>
  <si>
    <t>PTM MEDELLIN MERCADOS EL TIGRE</t>
  </si>
  <si>
    <t>FO-25-2041420</t>
  </si>
  <si>
    <t>27/12/2025 SE ESCALA PARA VISITA. LLAMAR ANTES DE VISITAR, CONFIRMAR FALLA Y DATOS | 28/12/2025 SE REALIZA SOPORTE TELEFÓNICO POR RECHAZO CONFIGURACIÓN DE PARÁMETROS OK PRUEBAS OPERATIVO</t>
  </si>
  <si>
    <t>3181707</t>
  </si>
  <si>
    <t>3007070647</t>
  </si>
  <si>
    <t>PTM SANTA BARBARA DE PINTO COM</t>
  </si>
  <si>
    <t>FO-25-2041410</t>
  </si>
  <si>
    <t>27/12/2025 SE ESCALA PARA VISITA. LLAMAR ANTES DE VISITAR, CONFIRMAR FALLA Y DATOS | 30/12/2025 SE REALIZA CAMBIO DE DATAFONO YA QUE NO AVANZABA EL PAPEL CORRECTAMENTE Y SE LE TENIA QUE HACER PRESION A LA TAPA PARA QUE IMPRIMIERA BIEN, SE REALIZAN PRUEBAS DEJANDO SERVICIO FUNCIONAL AL 100 %</t>
  </si>
  <si>
    <t>SV00Y052</t>
  </si>
  <si>
    <t>3181708</t>
  </si>
  <si>
    <t>3007021219</t>
  </si>
  <si>
    <t>CENTRO ANORI I ANTIOQUIA</t>
  </si>
  <si>
    <t>FO-25-2041436</t>
  </si>
  <si>
    <t>27/12/2025 SE ESCALA PARA VISITA. LLAMAR ANTES DE VISITAR, CONFIRMAR FALLA Y DATOS | 29/12/2025 SE CAMBIA EQUIPO YA QUE SE TRATA DE REALIZAR LIMPIEZA DE CHIP PERO NO FUNCIONÓ SE HACEN PRUEBAS Y QUEDA OPERATIVO SE LE COMENTA AL COORDINADOR QUE LA DIRECCIÓN DEL PUNTO NO COINCIDE CON LA DE SYTEX SE LE INDICA AL CLIENTE Q DEBE CORREGIRLA</t>
  </si>
  <si>
    <t>AAAYZ043</t>
  </si>
  <si>
    <t>3181770</t>
  </si>
  <si>
    <t>3007044240</t>
  </si>
  <si>
    <t>DISTRICOL COMUNICACIONES XIOMY</t>
  </si>
  <si>
    <t>FO-25-2044187</t>
  </si>
  <si>
    <t>29/12/2025 SE ESCALA PARA VISITA. LLAMAR ANTES DE VISITAR, CONFIRMAR FALLA Y DATOS | 29/12/2025 SE REALIZA LIMPIEZA AL RODILLO E IMPRESORA, SE DEJAN SERVICIOS FUNCIONANDO CORRECTAMENTE</t>
  </si>
  <si>
    <t>9B05Z489</t>
  </si>
  <si>
    <t>3181774</t>
  </si>
  <si>
    <t>3007023592</t>
  </si>
  <si>
    <t>MULTIPAGAS CARRERA PRIMERA</t>
  </si>
  <si>
    <t>FO-25-2044241</t>
  </si>
  <si>
    <t>29/12/2025 SE ESCALA PARA VISITA. LLAMAR ANTES DE VISITAR, CONFIRMAR FALLA Y DATOS | 29/12/2025 SE REALIZA BORRADO DE APLICATIVO DEBIDO A DESCONFIGURACIÓN EN LOS PARÁMETROS DE TERMINAL, SE REALIZA PRUEBAS OK.</t>
  </si>
  <si>
    <t>ABC09269</t>
  </si>
  <si>
    <t>3181795</t>
  </si>
  <si>
    <t>3007047528</t>
  </si>
  <si>
    <t>BARRIO SAN JAVIER MEDELLIN 3</t>
  </si>
  <si>
    <t>FO-25-2044355</t>
  </si>
  <si>
    <t>29/12/2025 SE ESCALA PARA VISITA. LLAMAR ANTES DE VISITAR, CONFIRMAR FALLA Y DATOS | 29/12/2025 SE CAMBIA HUB CON CABLE DETERIORADO, SE INICIALIZA DATÁFONO, SE DEJAN SERVICIOS FUNCIONANDO CORRECTAMENTE</t>
  </si>
  <si>
    <t>GB00H057</t>
  </si>
  <si>
    <t>3183676</t>
  </si>
  <si>
    <t>3007065096</t>
  </si>
  <si>
    <t>DISTRICOL DON PAGO FONTIVON</t>
  </si>
  <si>
    <t>FO-25-2045829</t>
  </si>
  <si>
    <t>29/12/2025 SE ESCALA PARA VISITA. LLAMAR ANTES DE VISITAR, CONFIRMAR FALLA Y DATOS | 30/12/2025 NO SE TRASLADA AL PUNTO POR LLUVIAS ESPANDO QUE ESCAMPE | 30/12/2025 SE CAMBIA POS POR DAÑO QUEDA LA PANTALLA DAÑADA Y SE HACE CAMBIO DEL POS Y PIG PÁG POR LLT SE CAMBIA Y FUNCIONA CORRECTAMENTE</t>
  </si>
  <si>
    <t>7A008583</t>
  </si>
  <si>
    <t>3183930</t>
  </si>
  <si>
    <t>3007041189</t>
  </si>
  <si>
    <t>DISTRICOL FERRETERIA GUADALUPE</t>
  </si>
  <si>
    <t>FO-25-2045826</t>
  </si>
  <si>
    <t>29/12/2025 SE ESCALA PARA VISITA. LLAMAR ANTES DE VISITAR, CONFIRMAR FALLA Y DATOS | 29/12/2025 SE REALIZA CAMBIO DE EQUIPOS YA QUE NO LEE TARIETAS</t>
  </si>
  <si>
    <t>AA0PZ728</t>
  </si>
  <si>
    <t>3184164</t>
  </si>
  <si>
    <t>3007026910</t>
  </si>
  <si>
    <t>BARRIO TUCUNARE 2 CUCUTA</t>
  </si>
  <si>
    <t>FO-25-2045916</t>
  </si>
  <si>
    <t>29/12/2025 SE ESCALA PARA VISITA. LLAMAR ANTES DE VISITAR, CONFIRMAR FALLA Y DATOS | 29/12/2025 SE VISITA CB, SE REALIZA CAMBIO DEL LECTOR DE CODIGOS DE BARRA POR DAÑO, SE HACE PRUEBAS OK, CB OPERATIVO.</t>
  </si>
  <si>
    <t>9999Z771</t>
  </si>
  <si>
    <t>3184173</t>
  </si>
  <si>
    <t>FO-25-2045915</t>
  </si>
  <si>
    <t>29/12/2025 SE ESCALA PARA VISITA. LLAMAR ANTES DE VISITAR, CONFIRMAR FALLA Y DATOS | 29/12/2025 SE CAMBIA PIN PAD YA QUE SE REINICIA CONSTANTEMENTE, SE CAMBIA EQUIPO YA QUE NO ES COMPATIBLE CON EL PIN PAD 1600 DESK, SE REALIZAN PRUEBAS OK.</t>
  </si>
  <si>
    <t>73624</t>
  </si>
  <si>
    <t>3184301</t>
  </si>
  <si>
    <t>3007010464</t>
  </si>
  <si>
    <t>ROVIRA</t>
  </si>
  <si>
    <t>ROVIRA  TOLIMA</t>
  </si>
  <si>
    <t>FO-25-2045817</t>
  </si>
  <si>
    <t>29/12/2025 EN COMUNICACION CON LA SR NELLY CASTILLO  AL NUMERO 3123551964 SE CONFIRMAR FALLA INDICA QUE DATAFONO ESTA IMPRIMIENDO EL VOUCHER CON UNA FRANJA BLANCA DONDE EL VA EL VALOR Y DATOS CODIGO DEL PUNTO 10464 DIRECCIONCR CL 4 4-32-ROVIRA-ROVIRA-TOLIMA . SE ESCALA PARA VISITA. | 30/12/2025 SE CAMBIA DATÁFONO POR FALLA EN LA IMPRESORA. SE HACEN LAS PRUEBAS DE TRANSACCIONES TODO OK</t>
  </si>
  <si>
    <t>A00IZ418</t>
  </si>
  <si>
    <t>76248</t>
  </si>
  <si>
    <t>3184713</t>
  </si>
  <si>
    <t>3007032663</t>
  </si>
  <si>
    <t>EL CERRITO</t>
  </si>
  <si>
    <t>BARRIO BUENOS AIRES EL CERRITO</t>
  </si>
  <si>
    <t>FO-25-2046368</t>
  </si>
  <si>
    <t>29/12/2025 SE ESCALA PARA VISITA. LLAMAR ANTES DE VISITAR, CONFIRMAR FALLA Y DATOS | 30/12/2025 EN LA VISITA TÉCNICA SE REALIZÓ EL CAMBIO DE DATÁFONO,YA QUE SE ENCONTRÓ CON EL TECLADO AVERIADO, SISTEMA OPERATIVO Y VERSIÓN 9.90 OK, CONFIGURACIÓN E INICIALIZACIÓN OK, SE CREARON LOS USUARIOS Y SE REALIZARON LAS PRUEBAS DEJANDO EL SERVICIO OPERANDO SIN FALLAS Y SIN NOVEDAD.</t>
  </si>
  <si>
    <t>BL01X794</t>
  </si>
  <si>
    <t>41132</t>
  </si>
  <si>
    <t>3185244</t>
  </si>
  <si>
    <t>3007043314</t>
  </si>
  <si>
    <t>CAMPOALEGRE</t>
  </si>
  <si>
    <t>DISTRICOL DISTRIBUIDORA ICOPLA</t>
  </si>
  <si>
    <t>FO-25-2046672</t>
  </si>
  <si>
    <t>29/12/2025 SE ESCALA PARA VISITA. LLAMAR ANTES DE VISITAR, CONFIRMAR FALLA Y DATOS | 30/12/2025 SE REALIZA CAMBIO DATAFONO POR REINICIOS CONSTANTES , SE CONFIGURA E INICIALIZA, SE CREA USUARIO Y CLAVE CON EL CLIENTE, SE REALIZA PRUEBAS OK</t>
  </si>
  <si>
    <t>ABAZZ560</t>
  </si>
  <si>
    <t>3185245</t>
  </si>
  <si>
    <t>FO-25-2046669</t>
  </si>
  <si>
    <t>29/12/2025 SE ESCALA PARA VISITA. LLAMAR ANTES DE VISITAR, CONFIRMAR FALLA Y DATOS | 30/12/2025 SE REALIZA SOPORTE VIDEOLLAMADA A CLIENTE, INDICÁNDOLE COMO BAJARLE LA CALIDAD O SENSIBILIDAD DE IMPRESIÓN YA QUE ESTABA PINTANDO MUCHO EL PAPEL Y NO DEJABA VER BIEN LOS CARACTERES.</t>
  </si>
  <si>
    <t>15176</t>
  </si>
  <si>
    <t>3185314</t>
  </si>
  <si>
    <t>3007043024</t>
  </si>
  <si>
    <t>CHIQUINQUIRA</t>
  </si>
  <si>
    <t>BARRIO CENTRO CHIQUINQUIRA 4</t>
  </si>
  <si>
    <t>FO-25-2047126</t>
  </si>
  <si>
    <t>29/12/2025 SE ESCALA PARA VISITA. LLAMAR ANTES DE VISITAR, CONFIRMAR FALLA Y DATOS | 30/12/2025 SE REALIZA VISITA AL COMERCIO, SE REALIZA MANTENIMIENTO A LA IMPRESORA Y SE REALIZAN PRUEBAS OK.</t>
  </si>
  <si>
    <t>GZ9ZZ177 IZ6ZZ373</t>
  </si>
  <si>
    <t>3185431</t>
  </si>
  <si>
    <t>FO-25-2053488</t>
  </si>
  <si>
    <t>30/12/2025 EN COMUNICACION CON EL SR EDWIN ANDRES LOPEZ AL NUMERO 3122141663 SE CONFIRMAR FALLA ROBO DATAFONO . SE ESCALA PARA VISITA. | 31/12/2025 SE INGRESA SE HACE REPOSICION DE DATAFONO ROBADO SE INSTALA NUEVO DATAFONO SE INSTALA SISTEMA OPERATIVO VERSION CREACION DE USUARIOS PRUEBAS SALEN CON RECHAZO GENERAL SE REALIZO LLAMADA CELULAR A LA LINEA 018000953344 INFORMAN EL PUNTO SE ENCUENTRA BLOQUEADO POR HURTO TELECARGA DRNA INFORMAN UNA VEZ SE SUBA EL INFORME LA VISITA TECNICA DESBLOQUEARAN PUNTO</t>
  </si>
  <si>
    <t>AE00D557</t>
  </si>
  <si>
    <t>3185499</t>
  </si>
  <si>
    <t>FO-25-2047401</t>
  </si>
  <si>
    <t>29/12/2025 SE ESCALA PARA VISITA. LLAMAR ANTES DE VISITAR, CONFIRMAR FALLA Y DATOS | 30/12/2025 SE VALIDA CAMBIO DE LECTOR YA QUE EL QUE TIENEN, ESTÁ AGREGANDO UN 0 DE MÁS. SE VALIDA CON OTRO LECTOR Y EFECTIVAMENTE MENTE SALE BIEN, POR LO CUAL, SE REALIZA EL CAMBIO DE LECTOR.</t>
  </si>
  <si>
    <t>3185529</t>
  </si>
  <si>
    <t>FO-25-2047118</t>
  </si>
  <si>
    <t>29/12/2025 SE ESCALA PARA VISITA. LLAMAR ANTES DE VISITAR, CONFIRMAR FALLA Y DATOS | 02/01/2026 SE CAMBIA LECTORA AL PARECER PROVOCABA REINICIO EQUIPO POR EL CABLEADO SE CAMBIA SE HACEN PRUEBAS Y QUEDA OK</t>
  </si>
  <si>
    <t>OB002009</t>
  </si>
  <si>
    <t>3185555</t>
  </si>
  <si>
    <t>3007011476</t>
  </si>
  <si>
    <t>BARRIO SANTA MARIA - BARRANQUI</t>
  </si>
  <si>
    <t>FO-25-2047406</t>
  </si>
  <si>
    <t>29/12/2025 SE ESCALA PARA VISITA. LLAMAR ANTES DE VISITAR, CONFIRMAR FALLA Y DATOS | 30/12/2025 SE REALIZA VISITA TÉCNICA, SE CAMBIA EL DATAFONO, SE CAMBIA LECTOR DE BARRAS, SE REALIZAN PRUEBAS EXITOSAS, EQUIPO FUNCIONA CORRECTAMENTE, CB QUEDA OPERATIVO.</t>
  </si>
  <si>
    <t>IZ8ZZ110</t>
  </si>
  <si>
    <t>23162</t>
  </si>
  <si>
    <t>3185580</t>
  </si>
  <si>
    <t>3007055832</t>
  </si>
  <si>
    <t>CERETE</t>
  </si>
  <si>
    <t>PTM CERETE JAMA VARIEDADES</t>
  </si>
  <si>
    <t>FO-25-2047399</t>
  </si>
  <si>
    <t>29/12/2025 SE ESCALA PARA VISITA. LLAMAR ANTES DE VISITAR, CONFIRMAR FALLA Y DATOS | 30/12/2025 SE VALIDA DATAFONO Y SI SE IDENCIA QUE ESTA IMPRIMIENDO CON LÍNEAS Y ALGUNOS CARACTERES NO SE VEN TAMBIÉN SE EVIDENCIA QUE TIENE PROBLEMAS CON LA BATERIA DEMORAS AL IMPRIMIR, SE PROCEDE A REALIZAR CAMBIO DE EQUIPO, SE CREAN USUARIOS SE REALIZAN PRUEBAS OK EQUIPOS ES MIXTO SE CONFIGURACIÓN TERMINAL DE COMERCIO QUEDANDO OK</t>
  </si>
  <si>
    <t>XPJZZ833 XP0YZ948</t>
  </si>
  <si>
    <t>3185749</t>
  </si>
  <si>
    <t>FO-25-2047539</t>
  </si>
  <si>
    <t>29/12/2025 SE ESCALA PARA VISITA. LLAMAR ANTES DE VISITAR, CONFIRMAR FALLA Y DATOS | 30/12/2025 SE REALIZA CAMBIO DE EQUIPO YA QUE PRESENTA FLASH EN LA PANTALLA Y NO ENCIENDE</t>
  </si>
  <si>
    <t>8296</t>
  </si>
  <si>
    <t>3186098</t>
  </si>
  <si>
    <t>3007064489</t>
  </si>
  <si>
    <t>GALAPA</t>
  </si>
  <si>
    <t>PAGAFACIL GALAPA</t>
  </si>
  <si>
    <t>FO-25-2048713</t>
  </si>
  <si>
    <t>29/12/2025 SE ESCALA PARA VISITA. LLAMAR ANTES DE VISITAR, CONFIRMAR FALLA Y DATOS | 30/12/2025 SE REALIZA VISITA SE PROCEDE A CAMBIAR DATAFONO CAJA 1 PANTALLA BLANCA Y CAJA 2 POR TECNOLOGÍA, TAMBIÉN SE CAMBIA PINPAD CAJA 2 POR TECNOLOGÍA Y HUB EN CAJA UNO CON CABLE AVERIADO, SE HACEN PRUEBAS Y TODO OK ,CB OPERATIVO</t>
  </si>
  <si>
    <t>1A003445-1A003960</t>
  </si>
  <si>
    <t>3186105</t>
  </si>
  <si>
    <t>3007072196</t>
  </si>
  <si>
    <t>PTM BOGOTA GAROTOS KIDS</t>
  </si>
  <si>
    <t>FO-25-2048418</t>
  </si>
  <si>
    <t>29/12/2025 SE ESCALA PARA VISITA. LLAMAR ANTES DE VISITAR, CONFIRMAR FALLA Y DATOS | 30/12/2025 SE REALIZA CAMBIO DE DATÁFONO POR DETERIORÓ SE REALIZAN PRUEBAS EXITOSAA OK</t>
  </si>
  <si>
    <t>NN00N665 EG00A210</t>
  </si>
  <si>
    <t>3186303</t>
  </si>
  <si>
    <t>3007010362</t>
  </si>
  <si>
    <t>AMAGA CORREGIMIENTO CAMILO C</t>
  </si>
  <si>
    <t>FO-25-2048132</t>
  </si>
  <si>
    <t>29/12/2025 SE ESCALA PARA VISITA. LLAMAR ANTES DE VISITAR, CONFIRMAR FALLA Y DATOS | 30/12/2025 SE REALIZA CAMBIO DE CABLEADO Y DE POS YA QUE EL DATÁFONO TIENE REINICIOS Y SE TILDA EN ALGUNAS TRANSACCIONES. SE REALIZA CAMBIO DE HUB Y SE PEGA CON CINTA DOBLE FAZ</t>
  </si>
  <si>
    <t>IZ8ZZ329</t>
  </si>
  <si>
    <t>3186596</t>
  </si>
  <si>
    <t>3007070912</t>
  </si>
  <si>
    <t>BARRIO LA DALIA MARINILLA</t>
  </si>
  <si>
    <t>FO-25-2048707</t>
  </si>
  <si>
    <t>29/12/2025 SE ESCALA PARA VISITA. LLAMAR ANTES DE VISITAR, CONFIRMAR FALLA Y DATOS | 30/12/2025 SE CAMBIA DATAFONO PORQUE NO ESTÁ AVANZANDO EL PAPEL, SE CAMBIA PINPAD PORQUE NO ES COMPATIBLE CON EL NUEVO DATAFONO</t>
  </si>
  <si>
    <t>LN00D247</t>
  </si>
  <si>
    <t>3187316</t>
  </si>
  <si>
    <t>3007067709</t>
  </si>
  <si>
    <t>DISTRICOL CYT ACCESORIOS</t>
  </si>
  <si>
    <t>FO-25-2050223</t>
  </si>
  <si>
    <t>30/12/2025 SE INTENTA COMUNICACION CON EL USUARIO  MARIA CARDONA  AL NUMERO 3104135069  SE ESCALA PARA VISITA. LLAMAR ANTES DE VISITAR, CONFIRMAR FALLA Y DATOS | 31/12/2025 SE REALIZA VISITA AL PUNTO ,SE CAMBIA EQUIPO YA QUE ESTE PRESENTA DAÑO EN EL TECLADO Y TAPA IMPRESORA SE DEJA EQUIPO INSTALADO CON VR 9.90 PRUEBAS CB OK ,CB OPERATIVO</t>
  </si>
  <si>
    <t>6A8ZZ225</t>
  </si>
  <si>
    <t>3188140</t>
  </si>
  <si>
    <t>3007073653</t>
  </si>
  <si>
    <t>DISTRICOL SUPERMARKET P2</t>
  </si>
  <si>
    <t>FO-25-2050917</t>
  </si>
  <si>
    <t>30/12/2025 SE ESCALA PARA VISITA. LLAMAR ANTES DE VISITAR, CONFIRMAR FALLA Y DATOS | 30/12/2025 SE VALIDA LECTOR SE EVIDENCIA QUE SE ENCUENTRA DESCONFIGURADO , SE REALIZA SU RESPECTIVA CONFIGURACIÓN DEJANDO PRUEBAS OK SIN TELECARGA NO AUTORIZADA</t>
  </si>
  <si>
    <t>EF02Z330</t>
  </si>
  <si>
    <t>3188215</t>
  </si>
  <si>
    <t>FO-25-2050911</t>
  </si>
  <si>
    <t>30/12/2025 SE ESCALA PARA VISITA. LLAMAR ANTES DE VISITAR, CONFIRMAR FALLA Y DATOS | 31/12/2025 SE VISITA CORRESPONSAL Y SE REEMPLAZA FUENTE DE PODER AVERIADA. TRANSACCIONES DE PRUEBA EXITOSAS.</t>
  </si>
  <si>
    <t>BL01Y341</t>
  </si>
  <si>
    <t>3188293</t>
  </si>
  <si>
    <t>FO-25-2051377</t>
  </si>
  <si>
    <t>30/12/2025 SE ESCALA PARA VISITA. LLAMAR ANTES DE VISITAR, CONFIRMAR FALLA Y DATOS | 30/12/2025 SE VISITA EL PUNTO PERO EL CB INFORMA QUE FUNCIONÓ BIEN DESPUÉS DE UNA HORA POR LO QUE SE LE BRINDA INFORMACIÓN CON EL FUNCIONAMIENTO DEL DESK 2600 YA QUE ESTE DEBE DE TOMAR UN POCO DE CARGA PARA IMPRIMIR BIEN Y CÓMO EN EL PUNTO LO DESCONECTAN, POR ESO LES SUCEDÍA DE ESA MANERA.</t>
  </si>
  <si>
    <t>3188461</t>
  </si>
  <si>
    <t>3007022814</t>
  </si>
  <si>
    <t>MULTIPAGAS CHAPINERO</t>
  </si>
  <si>
    <t>FO-25-2051390</t>
  </si>
  <si>
    <t>30/12/2025 SE ESCALA PARA VISITA. LLAMAR ANTES DE VISITAR, CONFIRMAR FALLA Y DATOS | 30/12/2025 SE REALIZA VISITA TÉCNICA, EVIDENCIANDO QUE EL DATÁFONO ESTABA DESACTUALIZADO, SE PROCEDE A ACTUALIZAR VERSIÓN, SE REALIZAN PRUEBAS OK SIN NOVEDAD</t>
  </si>
  <si>
    <t>BBBBV323</t>
  </si>
  <si>
    <t>3188719</t>
  </si>
  <si>
    <t>FO-25-2051382</t>
  </si>
  <si>
    <t>30/12/2025 SE ESCALA PARA VISITA. LLAMAR ANTES DE VISITAR, CONFIRMAR FALLA Y DATOS | 30/12/2025 SE CAMBIA EQUIPO YA QUE EL EQUIPO NO AVANZA PAPEL NI SUENA LOS RODILLOS SE HACEN PRUEBAS Y QUEDA OPERATIVO</t>
  </si>
  <si>
    <t>3188976</t>
  </si>
  <si>
    <t>3007053062</t>
  </si>
  <si>
    <t>PTM BOGOTA COMUNICATE YA NS</t>
  </si>
  <si>
    <t>FO-25-2051996</t>
  </si>
  <si>
    <t>30/12/2025 SE ESCALA PARA VISITA. LLAMAR ANTES DE VISITAR, CONFIRMAR FALLA Y DATOS | 31/12/2025 SE VISITA COMERCIO DATÁFONO IMPRIME BIEN SE GENERA PRUEBAS DE CIERRE Y FUNCIONA CORRECTAMENTE NO SE GENERE PRUEBAS DE TRANSACCIÓN POR NO TENER COMO HACERLAS</t>
  </si>
  <si>
    <t>TR0KZ102 TR0FZ318</t>
  </si>
  <si>
    <t>3188990</t>
  </si>
  <si>
    <t>3007076372</t>
  </si>
  <si>
    <t>PTM SONSON  TECNOMOVIL E N B</t>
  </si>
  <si>
    <t>FO-25-2052137</t>
  </si>
  <si>
    <t>30/12/2025 EN COMUNICACION CON EL SR@ VANESA CARDONA SANCHEZ  AL NUMERO 3115904372  SE CONFIRMAR FALLA  EL DATAFONO RED REDEBAN DADO NO LEE NINGUNA TARJETA LE ARROJA INSERTE LA TARJETA LA TIENE INTRODUCIDA PERO NO LAS LEE O SIMPLEMENTE EMITE UN PITIDO Y YA PERO NO LAS LEEY DATOS  CODIGO DEL PUNTO 76372 DIRECCION   CR 6 11 18. SE ESCALA PARA VISITA. | 31/12/2025 SE REALIZA MANTENIMIENTO AL LECTOR CHIP SE HACEN PRUEBAS Y QUEDA OPERATIVO</t>
  </si>
  <si>
    <t>A10RZ469 A10SZ707</t>
  </si>
  <si>
    <t>3189253</t>
  </si>
  <si>
    <t>3007044452</t>
  </si>
  <si>
    <t>DISTRICOL PINTUMEZCLAS ARIZA</t>
  </si>
  <si>
    <t>FO-25-2051991</t>
  </si>
  <si>
    <t>30/12/2025 SE ESCALA PARA VISITA. LLAMAR ANTES DE VISITAR, CONFIRMAR FALLA Y DATOS | 31/12/2025 SE LLEGA A COMERCIO, SE PROCEDE A REALIZAR CAMBIO DE EQUIPO, SE CREA USUARIO, SE REALIZAN PRUEBAS OKAY SIN NOVEDAD</t>
  </si>
  <si>
    <t>9B09Z570</t>
  </si>
  <si>
    <t>3189961</t>
  </si>
  <si>
    <t>3007024262</t>
  </si>
  <si>
    <t>COMCARD SANTO DOMINGO 1</t>
  </si>
  <si>
    <t>FO-25-2052707</t>
  </si>
  <si>
    <t>30/12/2025 SE ESCALA PARA VISITA. LLAMAR ANTES DE VISITAR, CONFIRMAR FALLA Y DATOS | 31/12/2025 SE VISITA EL PUNTO PERO ESTÁ CERRADO Y EL CB INFORMA POR MEDIO DE LLAMADA QUE YA FUNCIONA BIEN.</t>
  </si>
  <si>
    <t>0000000</t>
  </si>
  <si>
    <t>3190125</t>
  </si>
  <si>
    <t>3007032364</t>
  </si>
  <si>
    <t>COMCARD MED SENTIMIENTOS CUPID</t>
  </si>
  <si>
    <t>FO-25-2052744</t>
  </si>
  <si>
    <t>30/12/2025 SE ESCALA PARA VISITA. LLAMAR ANTES DE VISITAR, CONFIRMAR FALLA Y DATOS | 30/12/2025 SE ENCUENTRAN REVERSO PENDIENTE  Y PARÁMETROS DESCONFIGURADOS PRUEBAS OK NO TELECARGA</t>
  </si>
  <si>
    <t>114ZZ404</t>
  </si>
  <si>
    <t>3190212</t>
  </si>
  <si>
    <t>3007025300</t>
  </si>
  <si>
    <t>ARA0092 CARRERA 21</t>
  </si>
  <si>
    <t>FO-25-2052918</t>
  </si>
  <si>
    <t>30/12/2025 SE ESCALA CASO A LA RED, SERA ATENDIDO POR LA FUERZA COMERCIAL DE REDEBAN SE CIERRA TICKET | 30/12/2025 SE ESCALA CASO A LA RED, SERA ATENDIDO POR LA FUERZA COMERCIAL DE REDEBAN SE CIERRA TICKET</t>
  </si>
  <si>
    <t>ALVAREZ LOPEZ MARIANA</t>
  </si>
  <si>
    <t>3190215</t>
  </si>
  <si>
    <t>3007080698</t>
  </si>
  <si>
    <t>BARRIO SAN HUMBERTO SOACHA 3</t>
  </si>
  <si>
    <t>FO-25-2052917</t>
  </si>
  <si>
    <t>30/12/2025 SE ESCALA PARA VISITA. LLAMAR ANTES DE VISITAR, CONFIRMAR FALLA Y DATOS | 31/12/2025 SE REALIZA CAMBIO DE DATÁFONO DAÑO EN IMPRESIÓN SE REALIZAN PRUEBAS EXITOSAS, CLIENTE ENTREGA EQUIPO SIN TAPA</t>
  </si>
  <si>
    <t>V8ZZZ365</t>
  </si>
  <si>
    <t>3190326</t>
  </si>
  <si>
    <t>FO-25-2053631</t>
  </si>
  <si>
    <t>30/12/2025 SE ESCALA PARA VISITA. LLAMAR ANTES DE VISITAR, CONFIRMAR FALLA Y DATOS | 31/12/2025 SE REALIZA CAMBIO DE TAPA DE IMPRESORA PORQUE ESTA ROTA</t>
  </si>
  <si>
    <t>3190769</t>
  </si>
  <si>
    <t>3007048768</t>
  </si>
  <si>
    <t>BARRIO SANTA MARIA APARTADO</t>
  </si>
  <si>
    <t>FO-25-2054245</t>
  </si>
  <si>
    <t>30/12/2025 SE ESCALA PARA VISITA. LLAMAR ANTES DE VISITAR, CONFIRMAR FALLA Y DATOS | 31/12/2025 LECTORA PRESENTA PROBLEMAS DE QUE NO LEE ALGUNOS CÓDIGOS DE BARRA Y CUANDO LOS LEE DICE FORMATO INVÁLIDO, SE PROCEDE A CONFIGURAR DE NUEVO Y LA FALLA PERSISTES. SE PROCEDE A INSTALAR NUEVA LECTORA Y SE HACEN PRUEBAS DEJANDO TODO FUNCIONANDO CORRECTAMENTE</t>
  </si>
  <si>
    <t>MA00D175</t>
  </si>
  <si>
    <t>3191137</t>
  </si>
  <si>
    <t>3007064499</t>
  </si>
  <si>
    <t>PTM BUCARAMANGA GUSSI VARIEDA</t>
  </si>
  <si>
    <t>FO-25-2054547</t>
  </si>
  <si>
    <t>30/12/2025 SE ESCALA PARA VISITA. LLAMAR ANTES DE VISITAR, CONFIRMAR FALLA Y DATOS | 31/12/2025 SE REALIZA CAMBIO DE MAGIBOX, POR DAÑO, PRUEBAS EXITOSA.</t>
  </si>
  <si>
    <t>1A003455 1A003714</t>
  </si>
  <si>
    <t>85139</t>
  </si>
  <si>
    <t>3191159</t>
  </si>
  <si>
    <t>3007021214</t>
  </si>
  <si>
    <t>MANI</t>
  </si>
  <si>
    <t>EL PROGRESO MANI CASANARE</t>
  </si>
  <si>
    <t>FO-25-2055293</t>
  </si>
  <si>
    <t>31/12/2025 SE ESCALA PARA VISITA. LLAMAR ANTES DE VISITAR, CONFIRMAR FALLA Y DATOS | 31/12/2025 EN COMUNICACIÓN CON LA SEÑORA ROCIO DUARTE AL NUMERO 3152404344, INDICA NO REQUIERE LA VISITA, LA FALLA FUE RESUELTA, INFORMA OPERATIVO EL SERVICIO.</t>
  </si>
  <si>
    <t>3191166</t>
  </si>
  <si>
    <t>FO-25-2055288</t>
  </si>
  <si>
    <t>31/12/2025 SE ESCALA PARA VISITA. LLAMAR ANTES DE VISITAR, CONFIRMAR FALLA Y DATOS | 31/12/2025 EN COMUNICACIÓN CON LA SEÑORA SUSANA AL MOVIL 3168665974, INDICA QUE EL EQUIPO YA ESTA OPERANDO CORRECTAMENTE Y NO REQUIERE DE LA VISITA TÉCNICA, INDICA TAMBIÉN QUE FUE ATENDIDA EL DÍA DE HOY EN HORAS DE LA MAÑANA CON LA TA-3191137, SE LE INDICA QUE SE PROCEDERÁ A CERRAR LA ORDEN YA QUE LO MÁS PROBABLE ES QUE LA ORDEN ESTÉ DUPLICADA.</t>
  </si>
  <si>
    <t>3191428</t>
  </si>
  <si>
    <t>3007075342</t>
  </si>
  <si>
    <t>PTM BOGOTA SOLUCIONES LA ADOQU</t>
  </si>
  <si>
    <t>FO-25-2055273</t>
  </si>
  <si>
    <t>31/12/2025 SE ESCALA PARA VISITA. LLAMAR ANTES DE VISITAR, CONFIRMAR FALLA Y DATOS | 31/12/2025 SE LLEGA A DIRECCIÓN PARA VALIDAR FALLA EN LECTOR DE BARRAS, EL SEÑOR DANIEL INDICA QUE EL DÍA DE HOY YA ESTÁ FUNCIONANDO INDICA QUE DESDE CENTRO DE GESTIÓN NO LE DIERON UN SOPORTE PREVIO YA QUE SOLO CON REINICIAR EL DATAFONO SE HUBIERA SOLUCIONADO NO SE MANIPULA EL EQUIPO SERVICIO ESTÁ OPERATIVO CLIENTE NO FIRMA CONTROL</t>
  </si>
  <si>
    <t>3191446</t>
  </si>
  <si>
    <t>FO-25-2055672</t>
  </si>
  <si>
    <t>31/12/2025 SE ESCALA PARA VISITA. LLAMAR ANTES DE VISITAR, CONFIRMAR FALLA Y DATOS | 31/12/2025 SE REALIZA CAMBIO DE LECTORA POR DAÑO EN EL CABLEADO, SE REVISA PUNTO FÍSICO SE ENCUENTRA DAÑO EN EL DATÁFONO YA QUE NO AVANZA EL PAPEL SE REVISA EQUIPO Y SE PROCEDE A CAMBIARLO.</t>
  </si>
  <si>
    <t>1111W182</t>
  </si>
  <si>
    <t>3191479</t>
  </si>
  <si>
    <t>3007070949</t>
  </si>
  <si>
    <t>PTM CALI SUPER TIENDA DE CRYST</t>
  </si>
  <si>
    <t>FO-25-2056225</t>
  </si>
  <si>
    <t>31/12/2025 SE ESCALA PARA VISITA. LLAMAR ANTES DE VISITAR, CONFIRMAR FALLA Y DATOS | 31/12/2025 SE REALIZA RETIRO DE EQUIPO EN CB BANCOLOMBIA MIXTO DEBIDO A DAÑO EN LECTORA DE TARJETA CHIP Y DEBIDO A ESTO ARROJA MENSAJE DE "RETIRE TARJETA", SE REALIZAN PRUEBAS OK.</t>
  </si>
  <si>
    <t>LN00D284 LN00E570</t>
  </si>
  <si>
    <t>3191858</t>
  </si>
  <si>
    <t>3007066271</t>
  </si>
  <si>
    <t>BARRIO ANTIOQUIA MEDELLIN</t>
  </si>
  <si>
    <t>FO-25-2056673</t>
  </si>
  <si>
    <t>31/12/2025 SE ESCALA PARA VISITA. LLAMAR ANTES DE VISITAR, CONFIRMAR FALLA Y DATOS | 31/12/2025 SE REALIZA REVISIÓN DE CABLES DE CONEXIÓN, SE CAMBIA PUERTO Y CONEXIÓN FUNCIONA CORRECTAMENTE TODO OK</t>
  </si>
  <si>
    <t>7A00P495</t>
  </si>
  <si>
    <t>TA-25-1339007</t>
  </si>
  <si>
    <t>3007078734</t>
  </si>
  <si>
    <t>PRUEBA TI 1</t>
  </si>
  <si>
    <t>FO-25-1920894 | FO-25-1913545 | FO-25-1904803</t>
  </si>
  <si>
    <t>[FO-25-1920894] 03/12/2025 SE CAMBIA EQUIPO PORQUE NO ESTABA LEYENDO LA TARJETA EMPRESARIAL (POR BANDA), PERO SIGUE SALIENDO RECHAZO GENERAL, TODO ESTÁ FUNCIONANDO, MENOS LA TARJETA EMPRESARIALES, SE ESCALA CON PAOLA GARZON Y ME INDICA QUE EL PROBLEMA ES DE LA ENTIDAD Y NO DEL DATAFONO, TAMBIÉN ACTUALIZO OTRO DATAFONO NEWLAND 910 DE PLACA 1035123 ESTABA EN LA VERSIÓN 1.20 Y LO ACTUALIZO A LA VERSIÓN 2.0 PERO ESTE EQUIPO SIGUE SALIENDO CON RECHAZO GENERAL SE ESCALA TAMBIÉN AL COORDINADOR Y A LA SEÑORA PAOLA GARZON || [FO-25-1913545] 02/12/2025 SE LLEVA UNA SIMCARD ACTUALIZADA Y OPERATIVA SE CONECTA AL EQUIPO Y QUEDA FUNCIONANDO CORRECTAMENTE PERO ESTABA DESACTUALIZADO EN L EQUIPO SE TRATA DE ACTUALIZAR EQUIPO PERO NO RECONOCE LA USB TOCA FORMATEAR LA USB Y EN BANCOLOMBIA NO PERMITEN CONECTAR USB || [FO-25-1904803] 01/12/2025 SE CAMBIA EQUIPO POR SOLICITUD DE BANCOLOMBIA PERO LOS EQUIPOS QUE SE TRAJERON TAMBIÉN PRESENTABAN PROBLEMAS DE CONEXIÓN POR LO QUE NO SE LOGRÓ DAR SOLUCIÓN</t>
  </si>
  <si>
    <t>4A00V403</t>
  </si>
  <si>
    <t>TA-25-1343392</t>
  </si>
  <si>
    <t>3007072000</t>
  </si>
  <si>
    <t>MARATU</t>
  </si>
  <si>
    <t>FO-25-1914587</t>
  </si>
  <si>
    <t>02/12/2025 SE VISITA COMERCIO CB BANCOLOMBIA, SE REALIZA INICIALIZACIÓN DE EQUIPO PARA QUE TOME LOS PARÁMETROS DE CORRESPONSAL YA AJUSTADOS POR OPERACIONES EN REDEBAN, SE DEJAN USUARIOS DEL CLIENTE, SE REALIZAN PRUEBAS OK, NO UPS.</t>
  </si>
  <si>
    <t>AE005456</t>
  </si>
  <si>
    <t>TA-25-1343643</t>
  </si>
  <si>
    <t>3007040684</t>
  </si>
  <si>
    <t>BARRIO CIUDAD DEL SUR PUERTO T</t>
  </si>
  <si>
    <t>FO-25-1915251</t>
  </si>
  <si>
    <t>01/12/2025 SE ESCALA PARA VISITA. LLAMAR ANTES DE VISITAR, CONFIRMAR FALLA Y DATOS | 02/12/2025 SE AJUSTA TAPA DE LA IMPRESORA LA CUAL SE ENCONTRABA SUELTA EN LA PARTE INFERIOR, CB BANCOLOMBIA PURO, PUURBAS OK</t>
  </si>
  <si>
    <t>AA0OZ225</t>
  </si>
  <si>
    <t>TA-25-1373384</t>
  </si>
  <si>
    <t>3007065648</t>
  </si>
  <si>
    <t>BARRIO SIETE DE AGOSTO ARAUCA</t>
  </si>
  <si>
    <t>FO-25-1937507</t>
  </si>
  <si>
    <t>06/12/2025 SE REALIZA CAMBIO DE EQUIPO DEBIDO PERDIÓ PLACAS  , SE REINICIA , SE REALIZA INYECCIÓN DE SISTEMA Y VERSIÓN INICIALIZADA OK PRUEBAS OK CUBRE CLAVE OK</t>
  </si>
  <si>
    <t>CA005502</t>
  </si>
  <si>
    <t>TA-25-1392748</t>
  </si>
  <si>
    <t>3007056413</t>
  </si>
  <si>
    <t>BARRIO VEREDA EL CENTRO ACACIA</t>
  </si>
  <si>
    <t>FO-25-1957583</t>
  </si>
  <si>
    <t>11/12/2025 SE REALIAZA CAMBIO DE EQUIPO POR FALLAS SE CALIDAD TERMINA DE REALIZA CAMBIO DE TERMINAL POR PARTE DE RBM TERMINAL ANTIGUA 9BOZZ170 TERMINAL NUEVA DA007298 QUEDANDO OPERATIVO SIN NOVEDAD</t>
  </si>
  <si>
    <t>DA007298-9BOZZ170</t>
  </si>
  <si>
    <t>TA-25-1423938</t>
  </si>
  <si>
    <t>FO-25-1981234</t>
  </si>
  <si>
    <t>17/12/2025 SE CAMBIÓ DATAFONO, PRESENTABA RECHAZO GENERAL EN TODAS SUS TRANSACCIONES, EN VALIDACIÓN CON EL PERSONAL DE OPERACIONES Y LA COMPAÑERA PAOLA GARZÓN SE REALIZÓ EL TEMA MÁS A FONDO DE POR QUÉ SE ESTABA DANDO EL RECHAZO CONCLUYENDO ASÍ QUE LOS RECHAZOS QUE GENERA EL DATÁFONO NO SON GENERADOS POR REDEBAN SINO DIRECTAMENTE POR EL BANCO EN TÉRMINOS GENERALES EL EQUIPO SE ENCUENTRA BUENO EN COMUNICACIÓN Y LLAVES Y BANCO DEBE PROCEDER A MIRAR LA CAUSAL DEL RECHAZO</t>
  </si>
  <si>
    <t>LMQZZ724</t>
  </si>
  <si>
    <t>TA-25-1425637</t>
  </si>
  <si>
    <t>FO-25-1984301</t>
  </si>
  <si>
    <t>17/12/2025 SE REALIZA ENTREGA DE LECTOR PARA REALIZAR PRUEBAS Y SE FIRMA EL FORMATO DE PRÉSTAMO EXTERNO.</t>
  </si>
  <si>
    <t>TA-25-1433224</t>
  </si>
  <si>
    <t>3007018901</t>
  </si>
  <si>
    <t>PAGAFACIL CENTRO SUBA</t>
  </si>
  <si>
    <t>FO-25-1995974</t>
  </si>
  <si>
    <t>18/12/2025 SE ESCALA PARA VISITA. LLAMAR ANTES DE VISITAR, CONFIRMAR FALLA Y DATOS | 18/12/2025 SE VERIFICA LA ACTUALIZACIÓN DE REDEBAN A LA VERSIÓN 9.90 EL COMERCIO FUNCIONAMIENTO NORMAL</t>
  </si>
  <si>
    <t>TZZZZ169</t>
  </si>
  <si>
    <t>TA-25-1433225</t>
  </si>
  <si>
    <t>3007018902</t>
  </si>
  <si>
    <t>PAGAFACIL CENTRO DE PAGOS LA 9</t>
  </si>
  <si>
    <t>FO-25-1995975</t>
  </si>
  <si>
    <t>18/12/2025 SE ESCALA PARA VISITA. LLAMAR ANTES DE VISITAR, CONFIRMAR FALLA Y DATOS | 18/12/2025 SE LLEGA AL COMERCIO Y SE VOLVIÓ CON CLIENTE FUNCIONAMIENTO OKAY VERSIÓN TELECARGADA 11.5 QUIÉN TE INFORMA QUE NO LE PRESENTA NINGÚN FALLO EN MÁS DE 40 MINUTOS EN COMERCIO SE EVIDENCIA OK SE REALIZAN VALIDACIONES DATAFONOS SIN CONEXIÓN A CAJA SE ESCALA CON PAOLA AMARIS DE RBM</t>
  </si>
  <si>
    <t>XRZZZ663</t>
  </si>
  <si>
    <t>TA-25-1434600</t>
  </si>
  <si>
    <t>3007031751</t>
  </si>
  <si>
    <t>OPRAP CARULLA 170</t>
  </si>
  <si>
    <t>FO-25-1997500</t>
  </si>
  <si>
    <t>18/12/2025 SE ESCALA PARA VISITA. LLAMAR ANTES DE VISITAR, CONFIRMAR FALLA Y DATOS | 18/12/2025 SE REALIZA CAMBIO DE DATÁFONO Y PIND PAD POR SOLICITUD DE REDEBAN POR FALLA CON VERSIÓN 10.6 E INDICAN RETORNAR EQUIPO PARA HACER SEGUIMIENTO</t>
  </si>
  <si>
    <t>1111H943</t>
  </si>
  <si>
    <t>TA-25-1436672</t>
  </si>
  <si>
    <t>FO-25-2004774</t>
  </si>
  <si>
    <t>19/12/2025 SE ENTREGA LOS EQUIPOS A LA PERSONA ERICK AYALA UN DATÁFONO DESK 35000 Y UN PINPAD</t>
  </si>
  <si>
    <t>SOLICITUD</t>
  </si>
  <si>
    <t>DESCRIPCION</t>
  </si>
  <si>
    <t>CAUSAL ESTADO</t>
  </si>
  <si>
    <t xml:space="preserve"> VALOR TOTAL </t>
  </si>
  <si>
    <t>14396711</t>
  </si>
  <si>
    <t>3007040058</t>
  </si>
  <si>
    <t>OC PINPAD</t>
  </si>
  <si>
    <t>DISTRICOL DROGUERIA SAN ANDRES</t>
  </si>
  <si>
    <t>FO-25-1995770</t>
  </si>
  <si>
    <t>EJECUTADO EXITOSO</t>
  </si>
  <si>
    <t>19/12/2025 SE REALIZA INSTALACIÓN DE PINPAD SE REALIZA CONFIGURACIÓN PRUEBAS DE FUNCIONAMIENTO CON PINPAD EXITOSAS CB QUEDA OPERATIVO</t>
  </si>
  <si>
    <t>AB0FZ064</t>
  </si>
  <si>
    <t>14396717</t>
  </si>
  <si>
    <t>3007035595</t>
  </si>
  <si>
    <t>DISTRICOL MULTIYA PARQUE</t>
  </si>
  <si>
    <t>FO-25-1995776</t>
  </si>
  <si>
    <t>19/12/2025 SE REALIZA LA INSTALACIÓN DE PIN PAD  DESK /1600.SE REALIZAN PRUEBAS OK</t>
  </si>
  <si>
    <t>FB001825</t>
  </si>
  <si>
    <t>23672</t>
  </si>
  <si>
    <t>14405477</t>
  </si>
  <si>
    <t>3007017875</t>
  </si>
  <si>
    <t>OC TRASLADO</t>
  </si>
  <si>
    <t>SAN ANTERO</t>
  </si>
  <si>
    <t>CALLE REAL SAN ANTERO CORDOBA</t>
  </si>
  <si>
    <t>FO-25-1900628</t>
  </si>
  <si>
    <t>TRASLADO</t>
  </si>
  <si>
    <t>TRASLADO EXTERNO</t>
  </si>
  <si>
    <t>28/11/2025 POR FAVOR, COMUNICARSE CON USUARIO PARA CONFIRMAR UBICACION, SOLICITUD Y PROGRAMAR VISITA TECNICA | 01/12/2025 SE REALIZA VISITA TÉCNICA PARA TRASLADO DE CB, SE TRASLADA DATAFONO PLACA 917653, LECTOR PLACA 525912, SE TRASLADA PUBLICIDAD ENCONTRADA, SE INICIALIZA TERMINAL, PARA TOMAR NUEVA DIRECCIÓN. 
NOTA: EL CB SE ENCUENTRA BLOQUEADO POR LO LO QUE SE INFORMA AL CLIENTE COMUNICACIÓN CON EL BANCO PARA SU DESBLOQUEO Y PUEDAN OPERAR NUEVAMENTE, SE ANEXAN BAUCHER DE ANTES Y DESPUÉS DEL CAMBIO DE DIRECCIÓN CON RECHAZO GENERAL POR EL BLOQUEO DE CB.</t>
  </si>
  <si>
    <t>JRZZZ842</t>
  </si>
  <si>
    <t>14406809</t>
  </si>
  <si>
    <t>FO-25-1900662</t>
  </si>
  <si>
    <t>28/11/2025 POR FAVOR, COMUNICARSE CON USUARIO PARA CONFIRMAR UBICACION, SOLICITUD Y PROGRAMAR VISITA TECNICA | 03/12/2025 SE LLEGA A SITIO , AL VALIDAR EL EQUIPO SE ENCUENTRA SIN PLACA , EQUIPO ALERTADO. , SE ESCALA CON COORDINADOR DE ZONA INDICA CAMBIAR EQUIPO | 04/12/2025 SE LLAMA AL CLIENTE SE LE INDICA, QUE AÚN PERSISTE EL ERROR , QUE EN EL MOMENTO REDEBAN SE ENCUENTRA INTENTANDO DAR SOLUCIÓN , COORDINADOR Y RBM INDICA QUE AÚN SIGUE EN FALLAS B24 , INDICA ESPERAR SOLUCIÓN | 05/12/2025 SE VISITA COMERCIO SE REALIZA TRASLADO CAMBIO DE DIRECCIÓN OK  , NO SE REALIZA PRUEBAS DEBIDO COMERCIO SE ENCUENTRA BLOQUEADO POR INACTIVIDAD , ENTIDAD LE INDICA QUE EL DESBLOQUEO SE REALIZA DESPUÉS DE UN DÍA HÁBIL</t>
  </si>
  <si>
    <t>14406889</t>
  </si>
  <si>
    <t>3007080799</t>
  </si>
  <si>
    <t>BARRIO PARAISO  PITALITO</t>
  </si>
  <si>
    <t>FO-25-1900657</t>
  </si>
  <si>
    <t>28/11/2025 POR FAVOR, COMUNICARSE CON USUARIO PARA CONFIRMAR UBICACION, SOLICITUD Y PROGRAMAR VISITA TECNICA | 03/12/2025 SE LLEGA A DIRECCIÓN ANTERIOR , SE BAJA AVISO EXTERIOR Y SE LLEVA A LA NUEVA DIRECCIÓN DONDE SE INSTALA, SE TRASLADA EQUIPOS , SE FORMATEA , CONFIGURA E INICIALIZA DATAFONO, SE CREA USUARIO Y CLAVE CON EL CLIENTE, SE REALIZA PRUEBAS OK</t>
  </si>
  <si>
    <t>F8ZZZ037</t>
  </si>
  <si>
    <t>73616</t>
  </si>
  <si>
    <t>14406950</t>
  </si>
  <si>
    <t>3007047761</t>
  </si>
  <si>
    <t>RIOBLANCO</t>
  </si>
  <si>
    <t>BARRIO CENTRO RIOBLANCO 6</t>
  </si>
  <si>
    <t>FO-25-1900649</t>
  </si>
  <si>
    <t>28/11/2025 POR FAVOR, COMUNICARSE CON USUARIO PARA CONFIRMAR UBICACION, SOLICITUD Y PROGRAMAR VISITA TECNICA | 03/12/2025 SE REALIZA CONFIGURACIÓN DE PARÁMETROS DE COMUNICACIÓN,E INICIALIZA EQUIPOS PARA TOMAR NUEVA DIRECCIÓN TRANSACIONES DE CB NO FUERON APROBADOS YA QUE PRESENTA BLOQUEO POR PARTE DE LA ENTIDAD TRANSACCIÓN DE ADQUIRENCIA EXITOSA, SOLICITA SOPORTE POR PARTE DE REDEBAN CON LA SEÑORITA PAOLA QUIEN AUTORIZA RETIRO E INFORMANDO AL CB QUE DEBE COMUNICARSE CON LA ENTIDAD PARA DESBLOQUEO</t>
  </si>
  <si>
    <t>XP00F508/JA00K122</t>
  </si>
  <si>
    <t>14408075</t>
  </si>
  <si>
    <t>3007067760</t>
  </si>
  <si>
    <t>BARRIO BACHUE ACACIAS 11</t>
  </si>
  <si>
    <t>FO-25-1900656</t>
  </si>
  <si>
    <t>28/11/2025 POR FAVOR, COMUNICARSE CON USUARIO PARA CONFIRMAR UBICACION, SOLICITUD Y PROGRAMAR VISITA TECNICA | 01/12/2025 SE REALIZA TRASLADO OK</t>
  </si>
  <si>
    <t>6A8ZZ276</t>
  </si>
  <si>
    <t>14412510</t>
  </si>
  <si>
    <t>3007080941</t>
  </si>
  <si>
    <t>BARRIO URB NIZA CUCUTA 2</t>
  </si>
  <si>
    <t>FO-25-1900630</t>
  </si>
  <si>
    <t>28/11/2025 POR FAVOR, COMUNICARSE CON USUARIO PARA CONFIRMAR UBICACION, SOLICITUD Y PROGRAMAR VISITA TECNICA | 01/12/2025 SE HABLÓ CON EL SR JAVIER MANIFIESTA QUE EL DÍA DE HOY NO VA ESTAR DISPONIBLE Y EL ENCARGADO DE LA RED PRINCIPAL PARA LOS DATOS Y CLAVES LLEGA MAÑANA, SOLICITA PROGRAMACIÓN DE VISITA PARA EL DÍA DE MAÑANA A LA ESPERA DE DISPONIBILIDAD DEL ENCARGADO DE LA RED PRINCIPAL DEL COMERCIO | 02/12/2025 SE REALIZA TRASLADO SE INSTALA NUEVA VERSIÓN CIERRES Y PRUEBAS OK</t>
  </si>
  <si>
    <t>FIZZZ322</t>
  </si>
  <si>
    <t>14425321</t>
  </si>
  <si>
    <t>3007037218</t>
  </si>
  <si>
    <t>PTM BELLO MILLER</t>
  </si>
  <si>
    <t>FO-25-1906319</t>
  </si>
  <si>
    <t>29/11/2025 POR FAVOR, COMUNICARSE CON USUARIO PARA CONFIRMAR UBICACION, SOLICITUD Y PROGRAMAR VISITA TECNICA | 02/12/2025 DURANTE LA VISITA TÉCNICA REALIZADA PARA EL TRASLADO EXTERNO DEL CORRESPONSAL BANCOLOMBIA, USUARIO INICIA EL PROCESO CON LA VERIFICACIÓN DE IDENTIDAD DEL TECNICO CONFIRMANDO LA VALIDEZ DE LA INFORMACIÓN SUMINISTRADA. UNA VEZ VALIDADO EL PUNTO Y CONSTATADO QUE LAS CONDICIONES INICIALES ERAN ADECUADAS, SE PROCEDE CON LA INSTALACIÓN Y ACTUALIZACIÓN DE LOS EQUIPOS Y SERVICIOS REQUERIDOS.  POSTERIORMENTE, SE EJECUTAN PRUEBAS DE FUNCIONAMIENTO PARA GARANTIZAR LA OPERATIVIDAD DEL SISTEMA. SIN EMBARGO, SE DETECTA QUE EL PUNTO CONTINÚA BLOQUEADO POR LA ENTIDAD, LO QUE IMPIDE LA HABILITACIÓN COMPLETA DEL SERVICIO. SE DOCUMENTAN Y ANEXAN LAS EVIDENCIAS CORRESPONDIENTES, INCLUYENDO LOS RECHAZOS GENERADOS DURANTE LAS PRUEBAS, CON EL FIN DE DEJAR CONSTANCIA DEL ESTADO ACTUAL Y FACILITAR EL SEGUIMIENTO POR PARTE DE LAS ÁREAS RESPONSABLES</t>
  </si>
  <si>
    <t>GZ00K464</t>
  </si>
  <si>
    <t>14425495</t>
  </si>
  <si>
    <t>3007075969</t>
  </si>
  <si>
    <t>PTM CURUMANI VARIEDADES XIOMMI</t>
  </si>
  <si>
    <t>FO-25-1906326</t>
  </si>
  <si>
    <t>29/11/2025 POR FAVOR, COMUNICARSE CON USUARIO PARA CONFIRMAR UBICACION, SOLICITUD Y PROGRAMAR VISITA TECNICA | 03/12/2025 BUENAS TARDES SE VISITA CB Y SE LE HACE TRASLADO OK.
SE HACEN PRUEBAS DE TRANSACCIONES PERO SALE RECHAZO GENERAL POR EL BLOQUEO DEL BANCO, PERO YA QUEDA ACTUALIZADA LA DIRECCIÓN.</t>
  </si>
  <si>
    <t>FA09Z498</t>
  </si>
  <si>
    <t>14428959</t>
  </si>
  <si>
    <t>3007043127</t>
  </si>
  <si>
    <t>BARRIO CASTELLANA BOGOTA</t>
  </si>
  <si>
    <t>FO-25-1900645</t>
  </si>
  <si>
    <t>28/11/2025 POR FAVOR, COMUNICARSE CON USUARIO PARA CONFIRMAR UBICACION, SOLICITUD Y PROGRAMAR VISITA TECNICA | 02/12/2025 SE REALIZA INICIALIZACIÓN DE EQUIPO DESK 3500, USUARIO YA HABÍA TRASLADADO EQUIPO Y PUBLICIDAD</t>
  </si>
  <si>
    <t>9ABZZ043</t>
  </si>
  <si>
    <t>14438110</t>
  </si>
  <si>
    <t>3007069452</t>
  </si>
  <si>
    <t>PTM MONOTOS  MULTITIENDA LA AV</t>
  </si>
  <si>
    <t>FO-25-1995784</t>
  </si>
  <si>
    <t>19/12/2025 SE REALIZA VISITA TÉCNICA PARA INSTALACIÓN DE PINPAD, SE INSTALA PINPAD DESK 1500  PLACA 1031278, DE IGUAL MANERA SE INSTALA HUB NO SERIALIZADO, SE REALIZAN LAS PRUEBAS Y SE REALIZA CAPACITACIÓN AL MANEJO DE LAS OPERACIONES CON EL PINPAD, SE DEJA CB OPERANDO CORRECTAMENTE.
NOTA: SE INICIALIZA TERMINAL POR INSTALACIÓN DE PARCHE DE SO PARA DESK 3500.</t>
  </si>
  <si>
    <t>EF003446</t>
  </si>
  <si>
    <t>41006</t>
  </si>
  <si>
    <t>14439124</t>
  </si>
  <si>
    <t>3007042732</t>
  </si>
  <si>
    <t>ACEVEDO</t>
  </si>
  <si>
    <t>PTM ACEVEDO PAPELERIA DANA</t>
  </si>
  <si>
    <t>FO-25-1906323</t>
  </si>
  <si>
    <t>29/11/2025 POR FAVOR, COMUNICARSE CON USUARIO PARA CONFIRMAR UBICACION, SOLICITUD Y PROGRAMAR VISITA TECNICA | 03/12/2025 CLIENTE TIENE EQUIPOS Y PUBLICIDAD EN LA NUEVA DIRECCIÓN ,SE INSTALA PUBLICIDAD , SE FORMATEA , CONFIGURA E INICIALIZA DATAFONO, SE CREA USUARIO Y CLAVE CON EL CLIENTE, SE REALIZA PRUEBAS PERO SALE RG , SE LLAMA A LA LINEA CB 018000953344 PARA SOLICITAR DESBLOQUEO TEMPORAL PARA REALIZAR PRUEBAS , LA SEÑORITA ROCÍO SUÁREZ ATIENDE LA LLAMADA Y ENVÍA NOVEDAD DE DESBLOQUEO AL ÁREA ENCARGADA , PIDE EN 20 MINUTOS REALIZAR PRUEBAS Y DESPUÉS DE ESTE TIEMPO EL CORRESPONSAL VUELVE A BLOQUEARSE AUTOMÁTICAMENTE, SE REALIZA PRUEBAS PASADO EL TIEMPO Y PERSISTE EL RECHAZO GENERAL.</t>
  </si>
  <si>
    <t>9A8ZZ560</t>
  </si>
  <si>
    <t>14439358</t>
  </si>
  <si>
    <t>3007073647</t>
  </si>
  <si>
    <t>BARRIO SAN VICENTE FERRER BOGO</t>
  </si>
  <si>
    <t>FO-25-1900640</t>
  </si>
  <si>
    <t>28/11/2025 POR FAVOR, COMUNICARSE CON USUARIO PARA CONFIRMAR UBICACION, SOLICITUD Y PROGRAMAR VISITA TECNICA | 02/12/2025 SE VISITA COMERCIO, SE REVISA DIRECCION , SE REPISAN PARÁMETRO SE INICIALIZA DATAFONO, SE REALIZAN PRUEBAS, PRUEBAS OK</t>
  </si>
  <si>
    <t>EF02Z324</t>
  </si>
  <si>
    <t>13667</t>
  </si>
  <si>
    <t>14444538</t>
  </si>
  <si>
    <t>3007034004</t>
  </si>
  <si>
    <t>SAN MARTIN DE LOBA</t>
  </si>
  <si>
    <t>DISTRICOL CELUSAM PTTA SS</t>
  </si>
  <si>
    <t>FO-25-1882653</t>
  </si>
  <si>
    <t>26/11/2025 POR FAVOR, COMUNICARSE CON USUARIO PARA CONFIRMAR UBICACION, SOLICITUD Y PROGRAMAR VISITA TECNICA | 02/12/2025 ACTIVIDAD PENDIENTE POR CAPACIDAD OPRATIVA | 04/12/2025 SE REALIZA INSTALACIÓN DE PINPAD, SE CAMBIA DATAFONO POR COMPATIBILIDAD DE TECNOLOGÍA, SE REALIZAN PRUEBAS DEJANDO SERVICIO FUNCIONAL AL 100 %</t>
  </si>
  <si>
    <t>LMLZZ390</t>
  </si>
  <si>
    <t>15087</t>
  </si>
  <si>
    <t>14445186</t>
  </si>
  <si>
    <t>3007062596</t>
  </si>
  <si>
    <t>BELEN</t>
  </si>
  <si>
    <t>BARRIO CENTRO BELEN 8</t>
  </si>
  <si>
    <t>FO-25-1918304</t>
  </si>
  <si>
    <t>02/12/2025 POR FAVOR, COMUNICARSE CON USUARIO PARA CONFIRMAR UBICACION, SOLICITUD Y PROGRAMAR VISITA TECNICA | 02/12/2025 SE INTENTA CONTACTAR A LA SEÑORA FLORALBA MOLINA AL NÚMERO DE CONTACTO 3143265622 PARA CONFIRMACIÓN DE LA ORDEN GENERADA NÚMERO DE CONTACTO APAGADO A ESPERA QUE EL CLIENTE RESPONDA. | 02/12/2025 SE ESTABLECE COMUNICACIÓN CON LA SEÑORA FLORALBA MOLINA AL NÚMERO DE CONTACTO 3143265622 CLIENTE CONFIRMA VISITA PARA REALIZAR EL TRASLADO EXTERNO PARA EL DÍA DE MAÑANA EN HORAS AM | 03/12/2025 SE EJECUTA TRASLADO EXTERNO INSTALANDO EQUIPOS Y PUBLICIDAD NO SE REALIZAN CIERRES EQUIPO CON MEMORIA ACUMULADA CLIENTE AUTORIZA REALIZAR BORRADO PRUEBAS OK CLIENTE CONFORME.</t>
  </si>
  <si>
    <t>LA00O224</t>
  </si>
  <si>
    <t>14451860</t>
  </si>
  <si>
    <t>3007079274</t>
  </si>
  <si>
    <t>DISTRICOL D ALANNA BEAUTY</t>
  </si>
  <si>
    <t>FO-25-1882647</t>
  </si>
  <si>
    <t>26/11/2025 POR FAVOR, COMUNICARSE CON USUARIO PARA CONFIRMAR UBICACION, SOLICITUD Y PROGRAMAR VISITA TECNICA | 02/12/2025 NO SE ALCANZA A REALIZA DESPLAZAMIENTO HASTA EL SITIO DEBIDO A PROBLEMAS DEL TRANSPORTE, SE REALIZARA EL DIA DE MAÑANA | 03/12/2025 SE REALIZA INSTALACIÓN DE PINPAD SE REQUIERE CAMBIO DE DATAFONO POR TECNOLOGÍA SE CONFIGURA NUEVO EQUIPO SE INSTALA VERSION SE CONFIGURA PARÁMETROS SE INICIALIZA SE REALIZA PRUEBAS DE PINPAD EXITOSAS CB QUEDA OPERATIVO</t>
  </si>
  <si>
    <t>A4WZZ801</t>
  </si>
  <si>
    <t>14454052</t>
  </si>
  <si>
    <t>3007069246</t>
  </si>
  <si>
    <t>DISTRICOLSALA BELLEZA VIANISA</t>
  </si>
  <si>
    <t>FO-25-1906318</t>
  </si>
  <si>
    <t>29/11/2025 POR FAVOR, COMUNICARSE CON USUARIO PARA CONFIRMAR UBICACION, SOLICITUD Y PROGRAMAR VISITA TECNICA | 01/12/2025 SE REALIZA VISITA AL COMERCIO Y SE REALIZA CAMBIO DE DIRECCIÓN OK, PRUEBAS ÉXITOSAS</t>
  </si>
  <si>
    <t>14454773</t>
  </si>
  <si>
    <t>FO-25-1930215</t>
  </si>
  <si>
    <t>04/12/2025 POR FAVOR, COMUNICARSE CON USUARIO PARA CONFIRMAR UBICACION, SOLICITUD Y PROGRAMAR VISITA TECNICA | 05/12/2025 SE REALIZA TRASLADO SIN NOVEDAD ENTREGANDO OPERATIVO AL COMERCIO</t>
  </si>
  <si>
    <t>9BOZZ170</t>
  </si>
  <si>
    <t>14455211</t>
  </si>
  <si>
    <t>3007080356</t>
  </si>
  <si>
    <t>BARRIO PRADOS DE ORIENTE CALI</t>
  </si>
  <si>
    <t>FO-25-1930209</t>
  </si>
  <si>
    <t>04/12/2025 POR FAVOR, COMUNICARSE CON USUARIO PARA CONFIRMAR UBICACION, SOLICITUD Y PROGRAMAR VISITA TECNICA | 05/12/2025 SE TRASLADA EQUIPO, LECTOR Y ACCESORIOS, TRASLADO EXTERNO CB BANCOLOMBIA PURO, PRUEBAS OK, DIRECCIÓN NUEVA OK</t>
  </si>
  <si>
    <t>LBZZZ614</t>
  </si>
  <si>
    <t>14455935</t>
  </si>
  <si>
    <t>FO-25-1882648</t>
  </si>
  <si>
    <t>26/11/2025 POR FAVOR, COMUNICARSE CON USUARIO PARA CONFIRMAR UBICACION, SOLICITUD Y PROGRAMAR VISITA TECNICA | 02/12/2025 SE REALIZA INSTALACIÓN DE PINPAD EN EL DATAFONO POR FALLOS EN LA APP, SE BORRÓ LA FOTO DE TIRILLA, Y POR ESTE MOTIVO NO SE PUDO UNIFICAR</t>
  </si>
  <si>
    <t>14456155</t>
  </si>
  <si>
    <t>3007068674</t>
  </si>
  <si>
    <t>BARRIO VILLA ELISA BOGOTA 5</t>
  </si>
  <si>
    <t>FO-25-1930211</t>
  </si>
  <si>
    <t>04/12/2025 POR FAVOR, COMUNICARSE CON USUARIO PARA CONFIRMAR UBICACION, SOLICITUD Y PROGRAMAR VISITA TECNICA | 05/12/2025 SE REALIZA INICIALIZACIÓN DE EQUIPO YA QUE USUARIO HABÍA TRASLADO EQUIPO Y PUBLICIDAD</t>
  </si>
  <si>
    <t>A300S501</t>
  </si>
  <si>
    <t>15693</t>
  </si>
  <si>
    <t>14463423</t>
  </si>
  <si>
    <t>3007080298</t>
  </si>
  <si>
    <t>SANTA ROSA DE VITERBO</t>
  </si>
  <si>
    <t>BARRIO CENTRO SANTA ROSA DE VITERBO 10</t>
  </si>
  <si>
    <t>FO-25-1938750 | FO-25-1930207</t>
  </si>
  <si>
    <t>[FO-25-1938750] 10/12/2025 SE REALIZÓ LA VISITA Y SE EJECUTARON LOS PROCEDIMIENTOS INDICADOS POR REDEBAN. SE FORMATEA EL EQUIPO, SE MONTA LA VERSIÓN CORRESPONDIENTE Y SE INSTALA EL SISTEMA OPERATIVO; SIN EMBARGO, EL PROCEDIMIENTO NO RESULTA EFECTIVO. SE ESCALA NUEVAMENTE EL CASO CON REDEBAN, DONDE PAOLA GARZÓN REALIZA EL DEBIDO ESCALAMIENTO CON OPERACIONES, QUIENES AUTORIZAN EL CAMBIO DE LA TERMINAL. SE DEJA INSTALADA LA TERMINAL DA006757 Y SE REALIZAN LAS RESPECTIVAS CONFIGURACIONES, OBTENIENDO PRUEBAS EXITOSAS. PROCEDIMIENTO REALIZADO POR PAOLA GARZÓN DE REDEBAN. CLIENTE CONFORME. || [FO-25-1930207] 04/12/2025 POR FAVOR, COMUNICARSE CON USUARIO PARA CONFIRMAR UBICACION, SOLICITUD Y PROGRAMAR VISITA TECNICA | 04/12/2025 SE ESTABLECE COMUNICACIÓN CON LA SEÑORA SANDRA RINCÓN AL NÚMERO DE CONTACTO 3135875987 CLIENTE INDICA QUE AÚN NO LE HAN REALIZADO LA INSTALACIÓN DEL PUNTO DE INTERNET EN LA NUEVA DIRECCIÓN INFORMA QUE SE VA A COMUNICAR CON EL PROVEEDOR DE INTERNET PARA COORDINAR LA INSTALACIÓN TAN PRONTO TENGA UNA RESPUESTA NO LA COMUNICA PARA PROGRAMAR LA VISITA PARA EL TRASLADO. | 05/12/2025 SE EJECUTA TRASLADO EXTERNO INSTALANDO EQUIPOS Y PUBLICIDAD NO ES POSIBLE EJECUTAR LA INICIALIZACION PRESENTA ERROR AL INICIALIZAR AL EQUIPO SE ESCALA A REDEBAN EL CASO INDICAN QUE EL ERROR PROVIENE DE UN PROCEDIMIENTO ERRADO EN EL TRASLADO DESDE LA ENTIDAD QUE GENERÓ ERROR EN LA PLATAFORMA DE BESE 24 EL CASO ESTÁ EN PROCESO DE SOLUCIÓN EN NIVEL 3 CON TI OPERACIONES Y BACKOFFICE AUTORIZAN RETIRARNOS DEL PUNTO DEJANDO EL CASO ABIERTO REPROGRAMAR VISITA.</t>
  </si>
  <si>
    <t>DA006757</t>
  </si>
  <si>
    <t>14466417</t>
  </si>
  <si>
    <t>3007035470</t>
  </si>
  <si>
    <t>COMCARD FLORIDABLANCA FAMISALU</t>
  </si>
  <si>
    <t>FO-25-1920149</t>
  </si>
  <si>
    <t>02/12/2025 POR FAVOR, COMUNICARSE CON USUARIO PARA CONFIRMAR UBICACION, SOLICITUD Y PROGRAMAR VISITA TECNICA | 03/12/2025 SE REALIZA TRASLADO DE DATAFONO, Y LECTOR, BASE SE INICIALIZA Y SE ACTUALIZA DIRECCIÓN, PRUEBAS FALLIDAS DEBIDO  Q EL COMERCIO SE ENCUENTRA BLOQUEADO, SE LE INDICA AL CLIENTE Q SE DEBE COMUNICAR CN LA ENTIDAD</t>
  </si>
  <si>
    <t>GZ000406</t>
  </si>
  <si>
    <t>14473957</t>
  </si>
  <si>
    <t>3007054643</t>
  </si>
  <si>
    <t>PTM CALI MANI YOLI Y PRODUCTO</t>
  </si>
  <si>
    <t>FO-25-1920146</t>
  </si>
  <si>
    <t>02/12/2025 POR FAVOR, COMUNICARSE CON USUARIO PARA CONFIRMAR UBICACION, SOLICITUD Y PROGRAMAR VISITA TECNICA | 03/12/2025 SE REALIZA EL TRASLADO DEL CORRESPONSAL BANCARIO INSTALANDO EL AVISO DATÁFONO LECTOR Y PINPAD PRUEBAS EXITOSAS DE ADQUIRENCIA PRUEBAS CB RECHAZO GENERAL POR BLOQUEO</t>
  </si>
  <si>
    <t>XP8ZZ972</t>
  </si>
  <si>
    <t>14488340</t>
  </si>
  <si>
    <t>FO-25-1920143</t>
  </si>
  <si>
    <t>02/12/2025 POR FAVOR, COMUNICARSE CON USUARIO PARA CONFIRMAR UBICACION, SOLICITUD Y PROGRAMAR VISITA TECNICA | 10/12/2025 TRÁFICO PESADO POR ACCIDENTE EN LA VIA | 10/12/2025 SE LLEGA A LA DIRECCIÓN INDICADA Y SE INSTALA PINPAD CON SU RESPECTIVO HUB, SE REALIZA PRUEBA DE LECTOR DE CHIP ,  EXITOSA.</t>
  </si>
  <si>
    <t>AALOH212</t>
  </si>
  <si>
    <t>14488358</t>
  </si>
  <si>
    <t>3007067476</t>
  </si>
  <si>
    <t>BARRIO MIRAFLORES MIRAFLORES S</t>
  </si>
  <si>
    <t>FO-25-1950928</t>
  </si>
  <si>
    <t>09/12/2025 POR FAVOR, COMUNICARSE CON USUARIO PARA CONFIRMAR UBICACION, SOLICITUD Y PROGRAMAR VISITA TECNICA | 11/12/2025 SE RECOGE DATAFONO Y LECTOR Y SE DESMONTA PUBLICIDAD EN LA DIRECCIÓN ANTIGUA CRA 13 2 60, Y SE TRASLADA A LA DIRECCIÓN NUEVA CRA 8B CALL 16 31  DONDE SE INSTALA PUBLICIDAD COMPLETA, DATAFONO, LECTOR Y CABLES SE INICIALIZA SE ACTUALIZA DIRECCIÓN Y SE HACEN PRUEBAS OK</t>
  </si>
  <si>
    <t>6A0ZZ351</t>
  </si>
  <si>
    <t>14489762</t>
  </si>
  <si>
    <t>3007066374</t>
  </si>
  <si>
    <t>BARRIO SENIOR HOUSE PIEDECUETA</t>
  </si>
  <si>
    <t>FO-25-1950933</t>
  </si>
  <si>
    <t>09/12/2025 POR FAVOR, COMUNICARSE CON USUARIO PARA CONFIRMAR UBICACION, SOLICITUD Y PROGRAMAR VISITA TECNICA | 10/12/2025 SE VISITA COMERCIO, SE DIRIJI A REALIZAR EL TRASLADO A NUEVO COMERCIO , SE REALIZA INSTALACIÓN VERSION 9.90 OK, PRUEBAS OK, LECTOR DE BARRAS OK, CB OPERATIVO</t>
  </si>
  <si>
    <t>1A00Q874</t>
  </si>
  <si>
    <t>14492481</t>
  </si>
  <si>
    <t>3007059304</t>
  </si>
  <si>
    <t>PTM CUCUTA PAPELERIA MOKI</t>
  </si>
  <si>
    <t>FO-25-2027030</t>
  </si>
  <si>
    <t>24/12/2025 SE REALIZAN VARIOS INTENTOS PARA ESTABLECER UNA COMUNICACION AL NUMERO 3216074105;3216074105 PERO NO FUERON EXITOSOS.PORFAVOR LLAMAR ANTES DE REALIZAR LA GENTION. | 29/12/2025 SE VISITA COMERCIO, SE REALIZA TRASLADO EXITOSO, SE ACTUALIZA CB, SE HACEN PRUEBAS EXITOSA, CB OPERATIVO.</t>
  </si>
  <si>
    <t>NA003189-9CQZZ713</t>
  </si>
  <si>
    <t>25286</t>
  </si>
  <si>
    <t>14500356</t>
  </si>
  <si>
    <t>3007080145</t>
  </si>
  <si>
    <t>FUNZA</t>
  </si>
  <si>
    <t>BARRIO CENTRO FUNZA 9</t>
  </si>
  <si>
    <t>FO-25-1981440</t>
  </si>
  <si>
    <t>16/12/2025 SE REALIZA COMUNICACION CON LA SEÑORA SANDRA CON NUMERO DE TELEFONO 3202769636.SE REALIZA CONFIRMACION DE DIRECCION  DE CORRESPONSAL ACTUALIZADA  CR 6  13 - 74 SERREZUELITA DONDE SE ENCUENTRA LOS SEERVICIOS | 17/12/2025 SE REALIZA TRASLADO EXTERNO PRUEBA OK</t>
  </si>
  <si>
    <t>F1ZZZ737</t>
  </si>
  <si>
    <t>14502348</t>
  </si>
  <si>
    <t>3007074757</t>
  </si>
  <si>
    <t>BARRIO CIUDAD DE QUITO SOACHA</t>
  </si>
  <si>
    <t>FO-25-1950927</t>
  </si>
  <si>
    <t>09/12/2025 POR FAVOR, COMUNICARSE CON USUARIO PARA CONFIRMAR UBICACION, SOLICITUD Y PROGRAMAR VISITA TECNICA | 15/12/2025 SE REALIZA TRASLADO EXTERNO EXITOSO, CB SE ENCUENTRA BLOQUEADO POR PARTE DEL BANCO, SE ESCALA CON REDEBAN E INDICAN QUE REALICEN PRUEBAS,PUBLICIDAD A CARGO DEL CLIENTE.</t>
  </si>
  <si>
    <t>MNPZZ706</t>
  </si>
  <si>
    <t>14515980</t>
  </si>
  <si>
    <t>3007046442</t>
  </si>
  <si>
    <t>PTM  SANTA ROSA DE CABAL TIEND</t>
  </si>
  <si>
    <t>FO-25-1992676</t>
  </si>
  <si>
    <t>17/12/2025 SE  REALIZAN VARIOS INTLA GESTIONENTOS DE COMUNICACION CON LOS USUARIOS Y NO SE LOGRA ESTABLECER CONTACTO, PORFAVOR LLAMAR ANTES DE REALIZAR | 18/12/2025 VISITAMOS COMERCIO REALIZAMOS TRASLADO DE DATÁFONO CON LECTOR PARA LA DIRECCIÓN CRA 13 # 27-32 NO ES POSIBLE HACER PRUEBAS YA QUE ESTA BLOQUEADO SE LLAMO A LA LINEA PARA SOLICITAR QUE LO DESBLOQUEARAN NOS INDICAN QUE EN 15 MINUTOS PODÍAMOS INTENTAR PERO SIGUE BLOQUEADO ANEXAMOS LA TRX DEL RECHAZO.</t>
  </si>
  <si>
    <t>II005828</t>
  </si>
  <si>
    <t>13760</t>
  </si>
  <si>
    <t>14516098</t>
  </si>
  <si>
    <t>3007058149</t>
  </si>
  <si>
    <t>SOPLAVIENTO</t>
  </si>
  <si>
    <t>PTM SOPLAVIENTO ALMACEN DE RE</t>
  </si>
  <si>
    <t>FO-25-1992646</t>
  </si>
  <si>
    <t>17/12/2025 SE  REALIZAN VARIOS INTLA GESTIONENTOS DE COMUNICACION CON LOS USUARIOS Y NO SE LOGRA ESTABLECER CONTACTO, PORFAVOR LLAMAR ANTES DE REALIZAR | 19/12/2025 SE VALIDA TRASLADO DE EQUIPOS Y PUBLICIDAD DE AVISO EXTERIOR SE CONFIGURA EQUIPO Y QUEDA CON LA NUEVA DIRECCIÓN AL REALIZAR PRUEBAS SE EVIDENCIA QUE SE ENCUENTRA BLOQUEADO POR EL BANCO YA EL CLIENTE DEBE GESTIONAR EL DESBLOQUEO YA QUE SE REALIZO EL TRASLADO DE FORMA EXITOSA</t>
  </si>
  <si>
    <t>TUZZZ340</t>
  </si>
  <si>
    <t>14516285</t>
  </si>
  <si>
    <t>3007055839</t>
  </si>
  <si>
    <t>PTM BUENAVENTURA CORREO BORIS</t>
  </si>
  <si>
    <t>FO-25-1992669</t>
  </si>
  <si>
    <t>17/12/2025 SE  REALIZAN VARIOS INTLA GESTIONENTOS DE COMUNICACION CON LOS USUARIOS Y NO SE LOGRA ESTABLECER CONTACTO, PORFAVOR LLAMAR ANTES DE REALIZAR | 19/12/2025 SE LLAMA AL CLIENTE, SE VALIDA LA SOLICITUD DEL TRASLADO Y DIRECCIÓN, SE VISITA EL COMERCIO, SE INICIALIZA TERMINALES DATAFONO MIXTO EXITOSAMENTE PARA ACTUALIZAR LA NUEVA DIRECCIÓN, LAS PRUEBAS SALEN CON RECHAZO GENERAL ESTA BLOQUEADO EL CB POR EL BANCO</t>
  </si>
  <si>
    <t>XPJZZ840 - XPJZZ691</t>
  </si>
  <si>
    <t>86320</t>
  </si>
  <si>
    <t>14522329</t>
  </si>
  <si>
    <t>3007055168</t>
  </si>
  <si>
    <t>ORITO</t>
  </si>
  <si>
    <t>BARRIO LOS PINOS ORITO</t>
  </si>
  <si>
    <t>FO-25-1981539</t>
  </si>
  <si>
    <t>16/12/2025 SE REALIZA COMUNICACION CON LA SEÑORA MARLY RAMÍREZ  CON NUMERO DE TELEFONO 3223905903.SE REALIZA CONFIRMACION DE DIRECCION  DE CORRESPONSAL ACTUALIZADA  CL 8 N 11 87 BRR MARCO FIDEL SUAREZ DONDE SE ENCUENTRA LOS SEERVICIOS | 17/12/2025 SE VISITA CB. CLIENTE YA TRASLADO EQUIPOS Y PUBLICIDAD. SE ENCUENTRA DATAFONO CON BLOQUEO POR PARTE DE LA ENTIDAD. SE INICIALIZA DATAFONO PARA ACTUALIZAR DATOS DE LA TIRILLA. PRUEBAS CON RECHAZO POR BLOQUEO. TRASLADO EXITOSO</t>
  </si>
  <si>
    <t>9BDZZ672</t>
  </si>
  <si>
    <t>14522392</t>
  </si>
  <si>
    <t>FO-25-1992652</t>
  </si>
  <si>
    <t>17/12/2025 SE  REALIZAN VARIOS INTLA GESTIONENTOS DE COMUNICACION CON LOS USUARIOS Y NO SE LOGRA ESTABLECER CONTACTO, PORFAVOR LLAMAR ANTES DE REALIZAR | 19/12/2025 SE REVISA EQUIPO, SE FORMATEA Y SE INTRODUCEN DE NUEVO LOS DATOS Y EL EQUIPO SIGUE BLOQUEADO, SE LLAMA A LA LÍNEA DE BANCOLOMBIA Y ME INDICAN QUE TODO ESTA SIN NOVEDAD, LLAMO A REDEBAN Y ME INDICAN LO MISMO, ESCALO LA NOVEDAD A MI COORDINADOR Y ME INDICA QUE YA ESTA ESCALADO EL TEMA EN REDEBAN</t>
  </si>
  <si>
    <t>14522768</t>
  </si>
  <si>
    <t>3007070239</t>
  </si>
  <si>
    <t>DISTRICOL RINCON DE MODA</t>
  </si>
  <si>
    <t>FO-25-1992657</t>
  </si>
  <si>
    <t>17/12/2025 SE  REALIZAN VARIOS INTLA GESTIONENTOS DE COMUNICACION CON LOS USUARIOS Y NO SE LOGRA ESTABLECER CONTACTO, PORFAVOR LLAMAR ANTES DE REALIZAR | 24/12/2025 ACTIVIDAD DE TRASLADO FUÉ REALIZADA CON CONFIGURACION Y ENTREGA DE EQUIPOS EN ZONA SEGURA CON AUTORIZACION DE LA RED. ESTAMOS A LA ESPERA DE QUE USUARIO COMPARTA EVIDENCIA FOTOGRAFICA Y GEOREFERENCIACION DE LA NUEVA UBICACIÓN DE LOS EQUIPOS. USUARIO INFORMA QUE AUN NO LLEGA A CORREGIMIENTO YA QUE QUEDA A 6 HORAS Y SALIÓ HOY EN LA MAÑANA. PENDIENTE CONFIRMACION POR PARTE DE USUARIA PARA ENVIAR FO COMPLETO. | 26/12/2025 SE HACE TRASLADO OK PRUEBAS EXITOSAS. SE HACE TRASLADO BAJO MODALIDAD ZONA SEGURA CON ESCALAMIENTO A REDEBAN. SE LE ENTREGA AL USUARIO EL DATAFONO Y DEMÁS EQUIPOS OPERATIVOS, EMPACADOS Y SE LE ENTREGA PUBLICIDAD PARA SU EVENTUAL INSTALACIÓN. CLIENTE COMFIMAS INSTALACIÓN DE DE EQUIPOS Y PUBLICIDAD OK</t>
  </si>
  <si>
    <t>LN009174</t>
  </si>
  <si>
    <t>73449</t>
  </si>
  <si>
    <t>14526189</t>
  </si>
  <si>
    <t>3007067171</t>
  </si>
  <si>
    <t>MELGAR</t>
  </si>
  <si>
    <t>PTM MELGAR FARMA J MARTINEZ</t>
  </si>
  <si>
    <t>FO-25-1992674</t>
  </si>
  <si>
    <t>17/12/2025 SE  REALIZAN VARIOS INTLA GESTIONENTOS DE COMUNICACION CON LOS USUARIOS Y NO SE LOGRA ESTABLECER CONTACTO, PORFAVOR LLAMAR ANTES DE REALIZAR | 19/12/2025 SE VISITA COMERCIO, SE PROCEDE A REALIZAR EL TRASLADO, SE ACTUALIZA DATÁFONO, SE REALIZAN PRUEBAS OK CON NUEVA DIRECCIÓN, PRUEBA FALLIDA CONSULTA DE SALDO POR BLOQUEO POR PARTE DE LA ENTIDAD, REALIZAR CONSTANTEMENTE PRUEBAS PARA VALIDAR DESBLOQUEO POR EL TRASLADO.</t>
  </si>
  <si>
    <t>9T007361</t>
  </si>
  <si>
    <t>14526312</t>
  </si>
  <si>
    <t>3007081854</t>
  </si>
  <si>
    <t>PTM BUCARAMANGA DROGUERIA FARM</t>
  </si>
  <si>
    <t>FO-25-1992647</t>
  </si>
  <si>
    <t>17/12/2025 SE  REALIZAN VARIOS INTLA GESTIONENTOS DE COMUNICACION CON LOS USUARIOS Y NO SE LOGRA ESTABLECER CONTACTO, PORFAVOR LLAMAR ANTES DE REALIZAR | 18/12/2025 SE HACE PRESENCIA EN COMERCIO SE REALIZA ADECUACION DE 1 DATÁFONO CON SU RESPECTIVO LECTOR DE BARRAS SE INSTALA PUBLICIDAD Y SE ACTUALIZA DIRECCIÓN EN EL SISTEMA,NO SE REALIZA PRUEBAS DEBIDO A QUE EL CB SE ENCUENTRA BLOQUEADO POR PARTE DEL BANCO</t>
  </si>
  <si>
    <t>VWZZZ802 - VYZZZ062</t>
  </si>
  <si>
    <t>14526359</t>
  </si>
  <si>
    <t>3007075983</t>
  </si>
  <si>
    <t>PTM BARRANQUILLA DROGUERIA EBE</t>
  </si>
  <si>
    <t>FO-25-1992662</t>
  </si>
  <si>
    <t>17/12/2025 SE  REALIZAN VARIOS INTLA GESTIONENTOS DE COMUNICACION CON LOS USUARIOS Y NO SE LOGRA ESTABLECER CONTACTO, PORFAVOR LLAMAR ANTES DE REALIZAR | 18/12/2025 SE REALIZA TRASLADO EXITOSAMENTE SERVICIO OPERATIVO SE REALIZAN PRUEBAS OK</t>
  </si>
  <si>
    <t>LM0CZ501</t>
  </si>
  <si>
    <t>14526408</t>
  </si>
  <si>
    <t>3007069669</t>
  </si>
  <si>
    <t>PTM ZAPATA MARANDIS</t>
  </si>
  <si>
    <t>FO-25-1992649</t>
  </si>
  <si>
    <t>17/12/2025 SE  REALIZAN VARIOS INTLA GESTIONENTOS DE COMUNICACION CON LOS USUARIOS Y NO SE LOGRA ESTABLECER CONTACTO, PORFAVOR LLAMAR ANTES DE REALIZAR | 23/12/2025 SE REALIZA BORRADO DE PARA.ETROS Y SE VUELVE A INICIALIZAR</t>
  </si>
  <si>
    <t>MM000397</t>
  </si>
  <si>
    <t>14527145</t>
  </si>
  <si>
    <t>3007046755</t>
  </si>
  <si>
    <t>BARRIO ARKAROLINA IBAGUE</t>
  </si>
  <si>
    <t>FO-25-2001067</t>
  </si>
  <si>
    <t>19/12/2025 SE REALIZA COMUNICACION CON LAS SEÑOR JESUS NUMERO DE TELEFONO 3017746152 CONFIRMACION  DE DIRECCION  DEL CORRESPONSAL ACTUALIZADA MZ K, CA 33 JORDAN NOVENA ETAPA TOLIMA   IBAGUÉ | 20/12/2025 SE HACE TRASLADO DE CB BANCOLOMBIA SIN NOVEDAD. SE ACTUALIZA DATÁFONO Y SE CAPACITA AL SEÑOR JESÚS SÁNCHEZ, EN EL MANEJO DEL DATÁFONO, SOMOS BANCOLOMBIA Y PROCESO DE COMPENSACIÓN. NO SE DEJA PRUEBAS DE TRANSACCIONES EXITOSAS PORQUE EL CB ESTÁ BLOQUEADO POR EL TRASLADO. EL SEÑOR JESÚS SÁNCHEZ, LLAMA A LA LÍNEA NACIONAL DE BANCOLOMBIA 018000953344 Y LE INFORMAN QUE EL DÍA LUNES 22/12/2025 EL CB BANCOLOMBIA SERÁ DESBLOQUEADO.</t>
  </si>
  <si>
    <t>TR008183</t>
  </si>
  <si>
    <t>14531506</t>
  </si>
  <si>
    <t>3007060448</t>
  </si>
  <si>
    <t>PTM CALIMA PAPELERIA JOHANA CA</t>
  </si>
  <si>
    <t>FO-25-1992667</t>
  </si>
  <si>
    <t>17/12/2025 SE  REALIZAN VARIOS INTLA GESTIONENTOS DE COMUNICACION CON LOS USUARIOS Y NO SE LOGRA ESTABLECER CONTACTO, PORFAVOR LLAMAR ANTES DE REALIZAR | 19/12/2025 SE VISITA CORRESPONSAL Y SE PROCEDE A REALIZA TRASLADO DE CORRESPONSAL. TRANSACCIONES DE PRUEBA NO EXITOSAS DEBIDO A QUE EL CORRESPONSAL SE ENCONTRÓ BLOQUEADO POR TRASLADO. SE LLAMA A LA LÍNEA PARA PEDIR DESBLOQUEO Y NO ES POSIBLE YA QUE DEBE SER LA ALIANZA QUE LO SOLITE. EQUIPOS EN BUEN ESTADO.</t>
  </si>
  <si>
    <t>KA00C829</t>
  </si>
  <si>
    <t>14531537</t>
  </si>
  <si>
    <t>FO-25-2001072</t>
  </si>
  <si>
    <t>19/12/2025 SE REALIZARON VARIOS INTENTOS PARA REALIZAR LA VERIFICACION Y ACTUALIZACION  DE DATOS AL NUMERO  AL NUMERO 3215397446 PERO EN NINGUNO DE LOS INTENTOS LA COMUNICACION FUE EXITOSA.PORFAVOR LLAMAR ANTES DE REALIZAR LA GESTION | 23/12/2025 SE REALIZA TRASLADO DE CB SE HACE INSTALACION DE PUBLICIDAD Y PRUEBAS OK</t>
  </si>
  <si>
    <t>14540670</t>
  </si>
  <si>
    <t>FO-25-1959825</t>
  </si>
  <si>
    <t>11/12/2025 SE ESCALA PARA VISITA. LLAMAR ANTES DE VISITAR, CONFIRMAR FALLA Y DATOS | 16/12/2025 ORDEN QUEDA PARA REALIZAR EL DIA 18 DE DICIEMBRE, YA QUE EN EL MOMENTO HAY PARO ARMADO POR EL ELN | 18/12/2025 SE REALIZA INSTALACIÓN DE PINPAD, SE INSTALA HUB, SE REALIZAN PRUEBAS DEJANDO SERVICIO FUNCIONAL AL 100 %</t>
  </si>
  <si>
    <t>14563951</t>
  </si>
  <si>
    <t>3007068528</t>
  </si>
  <si>
    <t>PERLAS DEL MANACACIAS 2</t>
  </si>
  <si>
    <t>FO-25-2001065</t>
  </si>
  <si>
    <t>19/12/2025 SE REALIZA COMUNICACION CON LAS SEÑORA ANGYE ORDOÑEZ  NUMERO DE TELEFONO 3173257909 CONFIRMACION  DE DIRECCION  DEL CORRESPONSAL ACTUALIZADA MZ  20 CA 25 META        PUERTO GAITÁN | 23/12/2025 SE REALIZA INSTALACIÓN DE AVISO EXTERIOR, SE REALIZA ACTUALIZACIÓN DE SO Y VERSIÓN EN DATAFONO, AL INCIALIZAR GENERA REINICIO Y CONTEO SUPERIOR A 80 EN EL PROCESO DE INICIALIZACIÓN, SE ESCALA A REDEBAN SEBASTIÁN GONZÁLEZ QUIEN INDICA QUE DEBE ESCALAR A OPERACIONES POR QUÉ ES UN TEMA DE CARACTERES ESPACIALES EN B24, AUTORIZA DEJAR DATAFONO CON CONFIGURACIÓN LISTA PARA INICIALIZACIÓN REMOTA, SE INSTALA AVISO EXTERIOR, CLIENTE SIN SERVICIO DE INTERNET NI CORRIENTE ELÉCTRICA POR FALLA A NIVEL DE BARRIO, SE TRABAJA EQUIPO CON CORRIENTE ELÉCTRICA DE COMERCIO ALEDAÑO.</t>
  </si>
  <si>
    <t>AAJQZ422</t>
  </si>
  <si>
    <t>14571909</t>
  </si>
  <si>
    <t>FO-25-1995778</t>
  </si>
  <si>
    <t>18/12/2025 SE REALIZARON VARIOS INTENTOS PARA REALIZAR LA VERIFICACION Y ACTUALIZACION  DE DATOS AL NUMERO 3186159944,3157268328PERO EN NINGUNO DE LOS INTENTOS LA COMUNICACION FUE EXITOSA.POR FAVOR LLAMAR ANTES DE REALIZAR LA GESTION | 19/12/2025 SE HACE PRESENCIA EN COMERCIO SE REALIZA INSTALACIÓN DE 1 PIN PAD SE REALIZA PRUEBA CONSULTA DE SALDO OK</t>
  </si>
  <si>
    <t>1111G418 - HA006439</t>
  </si>
  <si>
    <t>14580591</t>
  </si>
  <si>
    <t>FO-25-2027265</t>
  </si>
  <si>
    <t>PETICIÓN USUARIO</t>
  </si>
  <si>
    <t>24/12/2025 SE REALIZAN VARIOS INTENTOS DE COMUNICACION CON EL SEÑOR LUIS ERAZO PERO NO FUERON EXITOSOS.POR FAVOR LLAMAR ANTES DE REALIZAR LA GESTION | 27/12/2025 SE LLEGA AL SITIO SE ENCUENTRA CERRADO CB SE LLAMA AL SEÑOR LUIS QUE EL DIA DE HOY NO PUEDE ATENDER VISITA TECNICA POR MOTIVO PERSONAL | 27/12/2025 SE LLEGA AL SITIO SE ENCUENTRA CERRADO SE CONTACTA AL SEÑOR LUIS INFORMA EL DIA DE HOY NO PUEDE ESTAR DISPONIBLE PARA ATENDER VISITA TECNICA POR MOTIVO PERSONAL</t>
  </si>
  <si>
    <t>14583589</t>
  </si>
  <si>
    <t>3007069682</t>
  </si>
  <si>
    <t>PTM BUCARAMANGA INTEGRALES EN</t>
  </si>
  <si>
    <t>FO-25-2055830</t>
  </si>
  <si>
    <t>31/12/2025 SE ESCALA PARA VISITA. LLAMAR ANTES DE VISITAR, CONFIRMAR FALLA Y DATOS | 31/12/2025 SE REALIZA TRASLADO EXTERNO, CAMBIO DE DIRECCIÓN EXITOSA , SE DEJA INSTALADO DATAFONO LECTOR DE BARRAS BASE DE DATÁFONO PINPAD HUB  , NO SE REALIZA PRUEBAS COMERCIO SE ENCUENTRA BLOQUEADO POR ENTIDAD</t>
  </si>
  <si>
    <t>MN000410 - MN000645</t>
  </si>
  <si>
    <t>3067513</t>
  </si>
  <si>
    <t>3007064065</t>
  </si>
  <si>
    <t>OC BASE DATAFONO</t>
  </si>
  <si>
    <t>BARRIO CENTRO TARAZA</t>
  </si>
  <si>
    <t>FO-25-1885296</t>
  </si>
  <si>
    <t>BASEDATAFONO</t>
  </si>
  <si>
    <t>BASE DATAFONO</t>
  </si>
  <si>
    <t>26/11/2025 POR FAVOR, COMUNICARSE CON USUARIO PARA CONFIRMAR UBICACION, SOLICITUD Y PROGRAMAR VISITA TECNICA | 03/12/2025 SE SALE MEDELLÍN EN EL BUS DE LAS 11:30 Y DEBIDO A ALTO TRÁFICO SE DEMORA EN SALIR DE LA CIUDAD, YA SE ESTÁ EN CAMINO Y SE COMUNICA CON USUARIO QUE SE LLEGA UN POCO TARDE PERO QUE SE ATIENDE INCIDENTE HOY | 03/12/2025 APENAS SE LLEGA A TARAZÁ DEBIDO A RETRASO CAUSADO POR ACCIDENTE EN VÍA Y CLIENTE INFORMA QUE YA CERRÓ EL COMERCIO, SE APLAZA PARA MAÑANA | 04/12/2025 SE INSTALA BASE DEBIDO A DAÑO EN PATA DE LA BASE</t>
  </si>
  <si>
    <t>OA00O678</t>
  </si>
  <si>
    <t>3074200</t>
  </si>
  <si>
    <t>FO-25-1900620</t>
  </si>
  <si>
    <t>28/11/2025 POR FAVOR, COMUNICARSE CON USUARIO PARA CONFIRMAR UBICACION, SOLICITUD Y PROGRAMAR VISITA TECNICA | 01/12/2025 SE VISITA CORRESPONSAL Y SE ENCONTRÓ CERRADO, SE LLAMA AL CONTACTO Y DICE QUE NO PUDO ABRES POR DILIGENCIA PERSONAL. SE INFORMA DE LA VISITA Y QUE SE QUE SE CIERRA CASO.</t>
  </si>
  <si>
    <t>3084118</t>
  </si>
  <si>
    <t>3007075541</t>
  </si>
  <si>
    <t>PTM LA DORADA MULTISERVICIOS J</t>
  </si>
  <si>
    <t>FO-25-1913000</t>
  </si>
  <si>
    <t>01/12/2025 POR FAVOR, COMUNICARSE CON USUARIO PARA CONFIRMAR UBICACION, SOLICITUD Y PROGRAMAR VISITA TECNICA | 02/12/2025 SE INSTALA BASE PARA DATÁFONO SIN NOVEDAD PORQUE LA ANTERIOR SE PARTIÓ.</t>
  </si>
  <si>
    <t>SX00J098</t>
  </si>
  <si>
    <t>3084393</t>
  </si>
  <si>
    <t>3007082349</t>
  </si>
  <si>
    <t>PTM TULUA RAPITIENDA HEDMONDT</t>
  </si>
  <si>
    <t>FO-25-1914231</t>
  </si>
  <si>
    <t>01/12/2025 POR FAVOR, COMUNICARSE CON USUARIO PARA CONFIRMAR UBICACION, SOLICITUD Y PROGRAMAR VISITA TECNICA | 02/12/2025 EN LA VISITA TÉCNICA SE REALIZÓ LA INSTALACIÓN DE LA BASE SOPORTE DE EL DATÁFONO,SE PEGÓ CON CINTA DOBLE FAZ DE LA BASE YA QUE SE HABÍA DESPEGADO.</t>
  </si>
  <si>
    <t>OB004860</t>
  </si>
  <si>
    <t>3085132</t>
  </si>
  <si>
    <t>FO-25-1914229</t>
  </si>
  <si>
    <t>01/12/2025 POR FAVOR, COMUNICARSE CON USUARIO PARA CONFIRMAR UBICACION, SOLICITUD Y PROGRAMAR VISITA TECNICA | 02/12/2025 INSTALACIÓN BASE DATÁFONO</t>
  </si>
  <si>
    <t>3086796</t>
  </si>
  <si>
    <t>3007049275</t>
  </si>
  <si>
    <t>DISTRICOL TIENDA NUEVA VILLA</t>
  </si>
  <si>
    <t>FO-25-1916517</t>
  </si>
  <si>
    <t>02/12/2025 POR FAVOR, COMUNICARSE CON USUARIO PARA CONFIRMAR UBICACION, SOLICITUD Y PROGRAMAR VISITA TECNICA | 03/12/2025 SE INSTALA BASE DE DATÁFONO, YA QUE LA BASE ANTERIOR SE DAÑO</t>
  </si>
  <si>
    <t>9C00Q125</t>
  </si>
  <si>
    <t>3087118</t>
  </si>
  <si>
    <t>FO-25-1916519</t>
  </si>
  <si>
    <t>02/12/2025 POR FAVOR, COMUNICARSE CON USUARIO PARA CONFIRMAR UBICACION, SOLICITUD Y PROGRAMAR VISITA TECNICA | 10/12/2025 USUARIO NO TIENE BASE LA ANTERIOR SE DAÑÓ, SE INSTALA NUEVA BASE DATAFONO</t>
  </si>
  <si>
    <t>3088785</t>
  </si>
  <si>
    <t>FO-25-1925221 | FO-25-1917554</t>
  </si>
  <si>
    <t>[FO-25-1925221] 03/12/2025 SE REALIZA INSTALACIÓN DE BASE YA QUE LA ANTERIOR SE CALLO Y SE ROMPIÓ || [FO-25-1917554] 02/12/2025 POR FAVOR, COMUNICARSE CON USUARIO PARA CONFIRMAR UBICACION, SOLICITUD Y PROGRAMAR VISITA TECNICA | 03/12/2025 SE VISITA COMERCIO ESTÁ CERRADO SE LLAMA PERO INDICA QUE NO ESTÁ EN EL PUNTO Y SE DEMORA</t>
  </si>
  <si>
    <t>3096153</t>
  </si>
  <si>
    <t>FO-25-1925212</t>
  </si>
  <si>
    <t>03/12/2025 POR FAVOR, COMUNICARSE CON USUARIO PARA CONFIRMAR UBICACION, SOLICITUD Y PROGRAMAR VISITA TECNICA | 09/12/2025 SE REALIZA VISITA SE PROCEDE A PEGARLE LA BASE AL CLIENTE Y TODO OK EQUIPOS OPERATIVO</t>
  </si>
  <si>
    <t>A400L272-A400M951</t>
  </si>
  <si>
    <t>97001</t>
  </si>
  <si>
    <t>3097129</t>
  </si>
  <si>
    <t>3007022566</t>
  </si>
  <si>
    <t>VAUPES</t>
  </si>
  <si>
    <t>MITU</t>
  </si>
  <si>
    <t>CENTRO MITU II VAUPES</t>
  </si>
  <si>
    <t>FO-25-1926453</t>
  </si>
  <si>
    <t>CANCELADO POR EL USUARIO</t>
  </si>
  <si>
    <t>03/12/2025 POR FAVOR, COMUNICARSE CON USUARIO PARA CONFIRMAR UBICACION, SOLICITUD Y PROGRAMAR VISITA TECNICA | 05/12/2025 SE REALIZA COMUNICACIÓN CON LA SEÑORA CARMEN SANDOVAL AL NÚMERO 3132610860 CLIENTE INDICA QUE NO SOLICITO BASE SI NO UN INCIDENTE ,PERO CLIENTE INDICA QUE LE QUITARON EL INTERNET QUE LE HABÍAN DADO POR MEDIO DEL BANCO PERO YA SE CONECTO POR MEDIO DE OTRO INTERNET Y FUNCIONÓ</t>
  </si>
  <si>
    <t>3099925</t>
  </si>
  <si>
    <t>FO-25-1930200</t>
  </si>
  <si>
    <t>04/12/2025 POR FAVOR, COMUNICARSE CON USUARIO PARA CONFIRMAR UBICACION, SOLICITUD Y PROGRAMAR VISITA TECNICA | 05/12/2025 SE INSTALA BASE NUEVA DEBIDO A ROTURA EN LA PATA DE LA BASE</t>
  </si>
  <si>
    <t>3104068</t>
  </si>
  <si>
    <t>3007037525</t>
  </si>
  <si>
    <t>BARRIO SIMON BOLIVAR BOGOTA 1</t>
  </si>
  <si>
    <t>FO-25-1932283</t>
  </si>
  <si>
    <t>04/12/2025 POR FAVOR, COMUNICARSE CON USUARIO PARA CONFIRMAR UBICACION, SOLICITUD Y PROGRAMAR VISITA TECNICA | 09/12/2025 SEREALIZA INSTALACIÓN DE BASE POR SOLICITUD DEL CLIENTE YA QUE LA ANTERIOR SE CALLO Y SE PARTIÓ</t>
  </si>
  <si>
    <t>1A007122-AC00Z830</t>
  </si>
  <si>
    <t>3105212</t>
  </si>
  <si>
    <t>3007026553</t>
  </si>
  <si>
    <t>REDY 20 DE JULIO</t>
  </si>
  <si>
    <t>FO-25-1936140</t>
  </si>
  <si>
    <t>05/12/2025 POR FAVOR, COMUNICARSE CON USUARIO PARA CONFIRMAR UBICACION, SOLICITUD Y PROGRAMAR VISITA TECNICA | 06/12/2025 SE REALIZA INSTALACIÓN DE BASE PARA DATÁFONO</t>
  </si>
  <si>
    <t>1A00N233</t>
  </si>
  <si>
    <t>3105738</t>
  </si>
  <si>
    <t>FO-25-1936134</t>
  </si>
  <si>
    <t>05/12/2025 POR FAVOR, COMUNICARSE CON USUARIO PARA CONFIRMAR UBICACION, SOLICITUD Y PROGRAMAR VISITA TECNICA | 11/12/2025 SE INSTALA BASE DATÁFONO DESK 2600 YA QUE LA ANTERIOR NO ERA COMPATIBLE Y AL MOMENTO DE ABASTECER EL ROLLO SE PARTIÓ. SE LE INSTALO UNA NUEVA COMPATIBLE CON EL EQUIPO.</t>
  </si>
  <si>
    <t>3106565</t>
  </si>
  <si>
    <t>FO-25-1936131</t>
  </si>
  <si>
    <t>05/12/2025 POR FAVOR, COMUNICARSE CON USUARIO PARA CONFIRMAR UBICACION, SOLICITUD Y PROGRAMAR VISITA TECNICA | 06/12/2025 BUENOS DÍAS SE VISITA CB Y SE LE HACE INSTALACIÓN DE BASE DE DATAFONO</t>
  </si>
  <si>
    <t>3108900</t>
  </si>
  <si>
    <t>FO-25-1937466</t>
  </si>
  <si>
    <t>05/12/2025 POR FAVOR, COMUNICARSE CON USUARIO PARA CONFIRMAR UBICACION, SOLICITUD Y PROGRAMAR VISITA TECNICA | 06/12/2025 SE VISITA COMERCIO CB BANCOLOMBIA, CLIENTE INDICA QUE LA BASE NUEVA QUE LE HABÍAN INSTALADO ES MUY ENDEBLE Y NO SE MANTIENE ESTABLE, SE CAMBIA BASE, SE DEJAN LA NUEVA FUNCIONANDO OK, NO SE MANIPULAN EQUIPOS.</t>
  </si>
  <si>
    <t>20013</t>
  </si>
  <si>
    <t>3114450</t>
  </si>
  <si>
    <t>3007065050</t>
  </si>
  <si>
    <t>AGUSTIN CODAZZI</t>
  </si>
  <si>
    <t>BARRIO EL CARMEN AGUSTIN CODAZ</t>
  </si>
  <si>
    <t>FO-25-1950910</t>
  </si>
  <si>
    <t>09/12/2005 POR FAVOR, COMUNICARSE CON USUARIO PARA CONFIRMAR UBICACION, SOLICITUD Y PROGRAMAR VISITA TECNICA | 15/12/2025 SE REALIZA INSTALACIÓN DE BASE DE DATAFONO, YA QUE LA QUE TENIAN SE PARTIO</t>
  </si>
  <si>
    <t>6Z005718 - A300T052</t>
  </si>
  <si>
    <t>3117425</t>
  </si>
  <si>
    <t>3007041045</t>
  </si>
  <si>
    <t>PTM BARRANCABERMEJA PUNTO DEL</t>
  </si>
  <si>
    <t>FO-25-1950904</t>
  </si>
  <si>
    <t>09/12/2005 POR FAVOR, COMUNICARSE CON USUARIO PARA CONFIRMAR UBICACION, SOLICITUD Y PROGRAMAR VISITA TECNICA | 12/12/2025 SE INSTALA BASE DONDE CLIENTE INDICA ,DEBIDO A Q LA Q TENÍA SE LE PARTIÓ VISITA EXITOSA</t>
  </si>
  <si>
    <t>GZ0OZ581</t>
  </si>
  <si>
    <t>3117665</t>
  </si>
  <si>
    <t>FO-25-1950900</t>
  </si>
  <si>
    <t>09/12/2005 POR FAVOR, COMUNICARSE CON USUARIO PARA CONFIRMAR UBICACION, SOLICITUD Y PROGRAMAR VISITA TECNICA | 12/12/2025 SE VISITA COMERCIO SE REALIZÓ INSTALACIÓN DE BASE NUEVA.  YA QUEDA E LA ANTIGUA SE HABÍA PARTIDO.</t>
  </si>
  <si>
    <t>3118985</t>
  </si>
  <si>
    <t>3007031680</t>
  </si>
  <si>
    <t>BARRIO BARRIO PLAZA DE MERCADO</t>
  </si>
  <si>
    <t>FO-25-1953221</t>
  </si>
  <si>
    <t>10/12/2025 SE ESCALA PARA VISITA. LLAMAR ANTES DE VISITAR, CONFIRMAR FALLA Y DATOS | 13/12/2025 SE INSTALA BASE DATÁFONO OK PRUEBAS EXITOSAS</t>
  </si>
  <si>
    <t>1111S151</t>
  </si>
  <si>
    <t>3120367</t>
  </si>
  <si>
    <t>3007037846</t>
  </si>
  <si>
    <t>DISTRICOL RENACER JLA</t>
  </si>
  <si>
    <t>FO-25-1953217</t>
  </si>
  <si>
    <t>10/12/2025 SE ESCALA PARA VISITA. LLAMAR ANTES DE VISITAR, CONFIRMAR FALLA Y DATOS | 12/12/2025 SE REALIZA INSTALACIÓN DE BASE PARA DATÁFONO DE MANERA EFECTIVA. SE CAMBIA POR EL DETERIORO QUE PRESENTA Y POR MOVIMIENTO DE PUNTO YA QUE EL CB CUANDO TIENE MUCHA CLIENTELA, SE LE DIFICULTA ATENDER EN EL PUNTO DONDE ESTÁ INSTALADA LA BASE, POR LO CUÁL TAMBIÉN SE CAMBIA EL PUNTO DONDE YA HABÍAN CABLEADO EL PUNTO DE ACCESO DE RED.</t>
  </si>
  <si>
    <t>GZ00R522</t>
  </si>
  <si>
    <t>3121370</t>
  </si>
  <si>
    <t>FO-25-1954109</t>
  </si>
  <si>
    <t>10/12/2025 SE ESCALA PARA VISITA. LLAMAR ANTES DE VISITAR, CONFIRMAR FALLA Y DATOS | 12/12/2025 SE INSTALA BASE DATAFONO</t>
  </si>
  <si>
    <t>AALUZ196</t>
  </si>
  <si>
    <t>3129649</t>
  </si>
  <si>
    <t>FO-25-1963043</t>
  </si>
  <si>
    <t>12/12/2025 SE ESCALA PARA VISITA. LLAMAR ANTES DE VISITAR, CONFIRMAR FALLA Y DATOS | 18/12/2025 SE REALIZA INSTALACIÓN DE BASE PARA EL DATAFONO, LA QUE SE ENCONTRÓ EN EL EL PUNTO ESTÁ PARTIDA Y SIN TORNILLOS, NUEVA BASE INSTALADA OPERTIVA OK</t>
  </si>
  <si>
    <t>3130589</t>
  </si>
  <si>
    <t>3007081359</t>
  </si>
  <si>
    <t>DISTRICOLSOLUCIONSERVICIOSPLAY</t>
  </si>
  <si>
    <t>FO-25-1965143</t>
  </si>
  <si>
    <t>12/12/2025 SE REALIZA INSTALACIÓN DE BASE, YA QUE LA QUE TENIA NO ENCAJABA BIEN Y LOS CABLES DE DOBLABAN MUCHO</t>
  </si>
  <si>
    <t>VGZZZ806</t>
  </si>
  <si>
    <t>3132108</t>
  </si>
  <si>
    <t>3007074444</t>
  </si>
  <si>
    <t>DISTRICOL MYLE</t>
  </si>
  <si>
    <t>FO-25-1966128</t>
  </si>
  <si>
    <t>12/12/2025 SE ESCALA PARA VISITA. LLAMAR ANTES DE VISITAR, CONFIRMAR FALLA Y DATOS | 16/12/2025 SE INSTALA LA BASE DEL DATAFONO DE MANERA EXITOSA EN EL CORRESPONSAL</t>
  </si>
  <si>
    <t>SVFZZ011</t>
  </si>
  <si>
    <t>HENAO JARAMILLO JUAN JOSE</t>
  </si>
  <si>
    <t>3132568</t>
  </si>
  <si>
    <t>FO-25-1967803</t>
  </si>
  <si>
    <t>12/12/2025 SE ESCALA PARA VISITA. LLAMAR ANTES DE VISITAR, CONFIRMAR FALLA Y DATOS | 16/12/2025 SE REALIZA INSTALACIÓN DE BASE YA QUE LA ANTERIOR SE CAYÓ Y SE DAÑÓ</t>
  </si>
  <si>
    <t>3134668</t>
  </si>
  <si>
    <t>FO-25-1970491</t>
  </si>
  <si>
    <t>13/12/2025 SE ESCALA PARA VISITA. LLAMAR ANTES DE VISITAR, CONFIRMAR FALLA Y DATOS | 21/12/2025 SE INSTALA BASE DATAFONO DESK 3500 YA QUE LA ANTERIOR SE PARTIÓ</t>
  </si>
  <si>
    <t>LA00O170</t>
  </si>
  <si>
    <t>3134773</t>
  </si>
  <si>
    <t>3007013872</t>
  </si>
  <si>
    <t>PLAZA DE MERCADO NECOCLI</t>
  </si>
  <si>
    <t>FO-25-1971006</t>
  </si>
  <si>
    <t>13/12/2025 SE ESCALA ACTIVIDAD PARA GESTION WOMPI | 17/12/2025 SE INSTALA BASE DE DATAFONO YA QUE LA ANTERIOR SE PARTIÓ.</t>
  </si>
  <si>
    <t>A000X344</t>
  </si>
  <si>
    <t>3136266</t>
  </si>
  <si>
    <t>3007027305</t>
  </si>
  <si>
    <t>PAGAFACIL PARQUE MOSQUERA</t>
  </si>
  <si>
    <t>FO-25-1973884</t>
  </si>
  <si>
    <t>15/12/2025 SE ESCALA PARA VISITA. LLAMAR ANTES DE VISITAR, CONFIRMAR FALLA Y DATOS | 17/12/2025 SE REALIZA LA ENTREGA E INSTALACIÓN DE BASE DE DATAFONO SIN NOVEDAD</t>
  </si>
  <si>
    <t>999SZ193</t>
  </si>
  <si>
    <t>3137564</t>
  </si>
  <si>
    <t>3007077592</t>
  </si>
  <si>
    <t>OPRAP ESTACION SAN ANTONIO</t>
  </si>
  <si>
    <t>FO-25-1974870</t>
  </si>
  <si>
    <t>16/12/2025 SE ESCALA PARA VISITA. LLAMAR ANTES DE VISITAR, CONFIRMAR FALLA Y DATOS | 16/12/2025 SE INSTALA BASE PARA DATAFONO EXITOSAMENTE L</t>
  </si>
  <si>
    <t>LMHZZ236</t>
  </si>
  <si>
    <t>3137751</t>
  </si>
  <si>
    <t>3007025172</t>
  </si>
  <si>
    <t>OPRAP EURO LA FRONTERA</t>
  </si>
  <si>
    <t>FO-25-1974867</t>
  </si>
  <si>
    <t>16/12/2025 SE INSTALA LA BASE DEL DATAFONO DE MANERA EXITOSA EN EL CORRESPONSAL</t>
  </si>
  <si>
    <t>A000L464</t>
  </si>
  <si>
    <t>3137860</t>
  </si>
  <si>
    <t>FO-25-1975041</t>
  </si>
  <si>
    <t>15/12/2025 SE ESCALA PARA VISITA. LLAMAR ANTES DE VISITAR, CONFIRMAR FALLA Y DATOS | 16/12/2025 SE INSTALA LA BASE DEL DATAFONO DE MANERA EXITOSA EN EL CORRESPONSAL</t>
  </si>
  <si>
    <t>1KZZZ623</t>
  </si>
  <si>
    <t>68855</t>
  </si>
  <si>
    <t>3140077</t>
  </si>
  <si>
    <t>3007048938</t>
  </si>
  <si>
    <t>VALLE DE SAN JOSE</t>
  </si>
  <si>
    <t>DISTRICOL CASA DI  NOVA</t>
  </si>
  <si>
    <t>FO-25-1978240</t>
  </si>
  <si>
    <t>16/12/2025 SE ESCALA PARA VISITA. LLAMAR ANTES DE VISITAR, CONFIRMAR FALLA Y DATOS | 17/12/2025 SE REALIZA VISITA A COMERCIO Y SE INSTALA BASE SOPORTE PARA DATAFONO.</t>
  </si>
  <si>
    <t>AD00M870</t>
  </si>
  <si>
    <t>3143073</t>
  </si>
  <si>
    <t>3007059017</t>
  </si>
  <si>
    <t>REDY GUADALUPE</t>
  </si>
  <si>
    <t>FO-25-1981847</t>
  </si>
  <si>
    <t>16/12/2025 SE ESCALA PARA VISITA. LLAMAR ANTES DE VISITAR, CONFIRMAR FALLA Y DATOS | 17/12/2025 SE VISITA CORRESPONSAL Y SE REALIZA INSTALACIÓN BASE DATÁFONO. BASE ANTERIOR SE DAÑÓ.</t>
  </si>
  <si>
    <t>JA009736</t>
  </si>
  <si>
    <t>3146283</t>
  </si>
  <si>
    <t>3007030570</t>
  </si>
  <si>
    <t>ARRIO VILLA NUEVA COPACABANA</t>
  </si>
  <si>
    <t>FO-25-1985639</t>
  </si>
  <si>
    <t>17/12/2025 SE ESCALA PARA VISITA. LLAMAR ANTES DE VISITAR, CONFIRMAR FALLA Y DATOS | 20/12/2025 SE REALIZA INSTALACIÓN DE BASE YA QUE LA ANTERIOR SE DAÑÓ</t>
  </si>
  <si>
    <t>BL01Y284</t>
  </si>
  <si>
    <t>3150763</t>
  </si>
  <si>
    <t>FO-25-2001410</t>
  </si>
  <si>
    <t>19/12/2025 SE ENTREGAN 140 ROLLOS A YURI FAJARDO</t>
  </si>
  <si>
    <t>3151066</t>
  </si>
  <si>
    <t>3007018910</t>
  </si>
  <si>
    <t>MULTIPAGAS ARMENIA</t>
  </si>
  <si>
    <t>FO-25-1994261</t>
  </si>
  <si>
    <t>18/12/2025 SE ESCALA PARA VISITA. LLAMAR ANTES DE VISITAR, CONFIRMAR FALLA Y DATOS | 20/12/2025 SE VISITA COMERCIO SE REALIZÓ INSTALACION DE BASE, ANTERIOR BASE CON DAÑO FÍSICO.</t>
  </si>
  <si>
    <t>GZ0OZ597</t>
  </si>
  <si>
    <t>3153189</t>
  </si>
  <si>
    <t>FO-25-1995849</t>
  </si>
  <si>
    <t>CB CERRADO - DESOCUPADO</t>
  </si>
  <si>
    <t>18/12/2025 SE ESCALA PARA VISITA. LLAMAR ANTES DE VISITAR, CONFIRMAR FALLA Y DATOS | 20/12/2025 SE VISITA COMERCIO Y SE ENCUENTRA LOCAL CERRADO, NO SE LOGRA COMUNICACIÓN CON EL USUARIO</t>
  </si>
  <si>
    <t>NA</t>
  </si>
  <si>
    <t>3153809</t>
  </si>
  <si>
    <t>FO-25-1995847</t>
  </si>
  <si>
    <t>18/12/2025 SE ESCALA PARA VISITA. LLAMAR ANTES DE VISITAR, CONFIRMAR FALLA Y DATOS | 22/12/2025 SE REALIZA INSTALACIÓN DE BASE DE DATAFONO YA QUE LA ANTERIOR SE DAÑÓ</t>
  </si>
  <si>
    <t>JAUZZ004</t>
  </si>
  <si>
    <t>3158548</t>
  </si>
  <si>
    <t>3007074181</t>
  </si>
  <si>
    <t>BARRIO SAN JAVIER MEDELLIN 8</t>
  </si>
  <si>
    <t>FO-25-2001462</t>
  </si>
  <si>
    <t>19/12/2025 SE ESCALA PARA VISITA. LLAMAR ANTES DE VISITAR, CONFIRMAR FALLA Y DATOS | 22/12/2025 SR INSTALA BASE PARA DATAFONO</t>
  </si>
  <si>
    <t>EG2ZZ979</t>
  </si>
  <si>
    <t>3159846</t>
  </si>
  <si>
    <t>FO-25-2007559</t>
  </si>
  <si>
    <t>19/12/2025 SE ESCALA PARA VISITA. LLAMAR ANTES DE VISITAR, CONFIRMAR FALLA Y DATOS | 26/12/2025 SE VISITA PUNTO Y CLIENTE INFORMA QUE ES PARA PEGARLA BASE YA QUE SE DESPEGO, SE CAMBIA LA PEGA Y QUEDA TODO OK</t>
  </si>
  <si>
    <t>3160979</t>
  </si>
  <si>
    <t>FO-25-2008169</t>
  </si>
  <si>
    <t>19/12/2025 SE ESCALA PARA VISITA. LLAMAR ANTES DE VISITAR, CONFIRMAR FALLA Y DATOS | 20/12/2025 SE REALIZÓ INSTALACIÓN DE BASE PARA DATAFONO</t>
  </si>
  <si>
    <t>3161589</t>
  </si>
  <si>
    <t>3007079831</t>
  </si>
  <si>
    <t>PTM CARTAGO RESIDENCIA MI  CAS</t>
  </si>
  <si>
    <t>FO-25-2009922</t>
  </si>
  <si>
    <t>20/12/2025 SE ESCALA PARA VISITA. LLAMAR ANTES DE VISITAR, CONFIRMAR FALLA Y DATOS | 23/12/2025 SE VISITA COMERCIO SE REALIZA INSTALACIÓN DE BASE</t>
  </si>
  <si>
    <t>FAVZZ676</t>
  </si>
  <si>
    <t>3164537</t>
  </si>
  <si>
    <t>3007020727</t>
  </si>
  <si>
    <t>MULTIPAGAS MEGAMALL</t>
  </si>
  <si>
    <t>FO-25-2014783</t>
  </si>
  <si>
    <t>22/12/2025 SE ESCALA PARA VISITA. LLAMAR ANTES DE VISITAR, CONFIRMAR FALLA Y DATOS | 22/12/2025 SE REALIZA INSTALACIÓN DE 4 BASES PARA DATAFONO NI SE INTERVIENEN TERMINALES SERVICIO OPERATIVO</t>
  </si>
  <si>
    <t>AB0FZ242-AAAAX230-AAAAX228-AB0FZ241</t>
  </si>
  <si>
    <t>3164947</t>
  </si>
  <si>
    <t>FO-25-2014899</t>
  </si>
  <si>
    <t>22/12/2025 SE ESCALA PARA VISITA. LLAMAR ANTES DE VISITAR, CONFIRMAR FALLA Y DATOS | 26/12/2025 SE INSTALA BASE DE DATAFONO YA QUE LA USUARIA NO CONTABA CON UNA, MANIFIESTA QUE LA ANTERIOR SE DAÑÓ HACE MUCHO TIEMPO</t>
  </si>
  <si>
    <t>3165624</t>
  </si>
  <si>
    <t>3007079069</t>
  </si>
  <si>
    <t>BARRIO GUAIMARAL CUCUTA 12</t>
  </si>
  <si>
    <t>FO-25-2015415</t>
  </si>
  <si>
    <t>22/12/2025 SE ESCALA PARA VISITA. LLAMAR ANTES DE VISITAR, CONFIRMAR FALLA Y DATOS | 23/12/2025 SE REALIZA VISITA, SE REALIZA CAMBIO DE BASE POR DAÑO.</t>
  </si>
  <si>
    <t>SASZZ644</t>
  </si>
  <si>
    <t>3168375</t>
  </si>
  <si>
    <t>3007075015</t>
  </si>
  <si>
    <t>PTM MEDELLIN DMU</t>
  </si>
  <si>
    <t>FO-25-2020912</t>
  </si>
  <si>
    <t>23/12/2025 SE ESCALA PARA VISITA. LLAMAR ANTES DE VISITAR, CONFIRMAR FALLA Y DATOS | 26/12/2025 SE LLEGA AL SITIO Y SE ENCONTRÓ CERRADO, SE REALIZA GESTIÓN TELEFÓNICA LA NÚMERO 3122946560 Y NO CONTESTAN</t>
  </si>
  <si>
    <t>3169369</t>
  </si>
  <si>
    <t>FO-25-2021883</t>
  </si>
  <si>
    <t>23/12/2025 SE ESCALA PARA VISITA. LLAMAR ANTES DE VISITAR, CONFIRMAR FALLA Y DATOS | 26/12/2025 SE INSTALA BASE NUEVA YA QUE LA ANTERIOR UN CLIENTE AL MOMENTO DE PONER LA CABLE DAÑO LA BASE.</t>
  </si>
  <si>
    <t>3175203</t>
  </si>
  <si>
    <t>3007048796</t>
  </si>
  <si>
    <t>PTM TURBACO  DROGUERIA LA GRAN</t>
  </si>
  <si>
    <t>FO-25-2027457</t>
  </si>
  <si>
    <t>24/12/2025 SE ESCALA PARA VISITA. LLAMAR ANTES DE VISITAR, CONFIRMAR FALLA Y DATOS | 27/12/2025 SE LLEGO AL SITIO Y SE ENCONTRÓ CERRADO CLIENTE INFORMO QUE NO PODÍA IR ABRIR EL LOCAL POR QUE SE LE VARO EL CARRO Y YA POR EL DIA NO CREE QUE ABRA MAS Y TAMBIEN INFORMA QUE EN TODA LA SEMANA NO VA ABRIR Y QUE ABRE NUEVAMENTE EL 5 DE ENERO POR LO QUE INFORMA QUE VA VOLVER A LLAMAR PARA SOLICITAR LA VISITA POR LO TANTO SE CANCELA | 27/12/2025 SE LLEGO AL SITIO Y SE ENCONTRÓ CERRADO CLIENTE INFORMO QUE NO PODÍA IR ABRIR EL LOCAL POR QUE SE LE VARO EL CARRO Y YA POR EL DIA NO CREE QUE ABRA MAS Y TAMBIEN INFORMA QUE EN TODA LA SEMANA NO VA ABRIR Y QUE ABRE NUEVAMENTE EL 5 DE ENERO POR LO QUE INFORMA QUE VA VOLVER A LLAMAR PARA SOLICITAR LA VISITA POR LO TANTO SE CANCELA</t>
  </si>
  <si>
    <t>3176289</t>
  </si>
  <si>
    <t>FO-25-2029467</t>
  </si>
  <si>
    <t>26/12/2025 SE ESCALA PARA VISITA. LLAMAR ANTES DE VISITAR, CONFIRMAR FALLA Y DATOS | 27/12/2025 SE REALIZA ENTREGA DE BASE DE DATAFONO REDEBAN</t>
  </si>
  <si>
    <t>3178334</t>
  </si>
  <si>
    <t>FO-25-2030356</t>
  </si>
  <si>
    <t>26/12/2025 SE ESCALA PARA VISITA. LLAMAR ANTES DE VISITAR, CONFIRMAR FALLA Y DATOS | 30/12/2025 SE HACE ENTREGA DE LA BASE DEL DATÁFONO DE MANERA EXITOSA</t>
  </si>
  <si>
    <t>TR0MZ953</t>
  </si>
  <si>
    <t>3181726</t>
  </si>
  <si>
    <t>FO-25-2042638</t>
  </si>
  <si>
    <t>28/12/2025 SE ESCALA PARA VISITA. LLAMAR ANTES DE VISITAR, CONFIRMAR FALLA Y DATOS | 29/12/2025 SE INSTALA NUEVA BASE, YA QUE LA ANTERIOR BASE SE PARTIÓ.</t>
  </si>
  <si>
    <t>3186106</t>
  </si>
  <si>
    <t>FO-25-2048605</t>
  </si>
  <si>
    <t>29/12/2025 SE ESCALA PARA VISITA. LLAMAR ANTES DE VISITAR, CONFIRMAR FALLA Y DATOS | 30/12/2025 SE INSTALA BASE</t>
  </si>
  <si>
    <t>NN00N665</t>
  </si>
  <si>
    <t>OC CIERRE</t>
  </si>
  <si>
    <t>CIERRE EXITOSO</t>
  </si>
  <si>
    <t>19548</t>
  </si>
  <si>
    <t>PIENDAMO</t>
  </si>
  <si>
    <t>PARCIAL EXITOSO ACCESORIOS</t>
  </si>
  <si>
    <t>CB NO ENTREGA EQUIPO</t>
  </si>
  <si>
    <t>CARRILLO MORA FRANKY JAVIER</t>
  </si>
  <si>
    <t>BENAVIDES ARANGO RAFAEL JOSE</t>
  </si>
  <si>
    <t>54518</t>
  </si>
  <si>
    <t>PAMPLONA</t>
  </si>
  <si>
    <t>52110</t>
  </si>
  <si>
    <t>BUESACO</t>
  </si>
  <si>
    <t>ECHEVERRI ECHEVERRI EVELIN DANIELA</t>
  </si>
  <si>
    <t>3007049316</t>
  </si>
  <si>
    <t>BARRIO LA MARIA ORIENTE POPAYA</t>
  </si>
  <si>
    <t>54099</t>
  </si>
  <si>
    <t>BOCHALEMA</t>
  </si>
  <si>
    <t>BARRIO FUERA DEL MUNICIPIO DE</t>
  </si>
  <si>
    <t>HERNANDEZ GUARIN MIGUEL JULIAN</t>
  </si>
  <si>
    <t>LC-CS-25-004388</t>
  </si>
  <si>
    <t>3007039878</t>
  </si>
  <si>
    <t>DISTRICOL DROGUERIA VILLA MORE</t>
  </si>
  <si>
    <t>FO-25-1874717</t>
  </si>
  <si>
    <t>25/11/2025 SE ESCALA PARA VISITA. CONFIRMAR DATOS PARA LA RECOLECCION DE EQUIPOS | 01/12/2025 SE VISITA EL COMERCIO PARA REALIZAR CIERRE DEL CORRESPONSAL, SE RETIRA DATÁFONO CON LECTORA, MAGIC BOX, NO SE RETIRA ROLLOS NI PUBLICIDAD, CLIENTE SOLO CONTABA CON FLANGED AMARILLO, FUE DESTRUIDO, CIERRE OK</t>
  </si>
  <si>
    <t>AB0DZ315</t>
  </si>
  <si>
    <t>LC-CS-25-004390</t>
  </si>
  <si>
    <t>3007074016</t>
  </si>
  <si>
    <t>DISTRICOL MINIMARKET LA 42</t>
  </si>
  <si>
    <t>FO-25-1874713</t>
  </si>
  <si>
    <t>25/11/2025 SE ESCALA PARA VISITA. CONFIRMAR DATOS PARA LA RECOLECCION DE EQUIPOS | 01/12/2025 SE REALIZA CIERRE DE CB SE RETIRA DATÁFONO CON BASE Y LECTORA COMPLETOS Y EN BUEN ESTADO, CIERRE OK</t>
  </si>
  <si>
    <t>MN0SZ921</t>
  </si>
  <si>
    <t>LC-CS-25-004393</t>
  </si>
  <si>
    <t>3007032023</t>
  </si>
  <si>
    <t>COMCARD LEBRIJA ARIES</t>
  </si>
  <si>
    <t>FO-25-1874721</t>
  </si>
  <si>
    <t>25/11/2025 SE ESCALA PARA VISITA. CONFIRMAR DATOS PARA LA RECOLECCION DE EQUIPOS | 01/12/2025 SE REALIZA VISITA A COMERCIO Y SE RETIRA DTAAFONO LECTORA Y FUENTE, SE REALIZA DESMONTE Y DESTRUCCIÓN DE AVISO EXTERIOR.</t>
  </si>
  <si>
    <t>1111X138</t>
  </si>
  <si>
    <t>LC-CS-25-004398</t>
  </si>
  <si>
    <t>3007081092</t>
  </si>
  <si>
    <t>BARRIO LA ESMERALDA POPAYAN  8</t>
  </si>
  <si>
    <t>FO-25-1874735</t>
  </si>
  <si>
    <t>25/11/2025 SE ESCALA PARA VISITA. CONFIRMAR DATOS PARA LA RECOLECCION DE EQUIPOS | 01/12/2025 SE INGRESA SE RECOGE DATAFONO Y LECTOR ESTADO OK SE RECOGE AVISO EXTERIOR SE DESTRUYE EN SITIO</t>
  </si>
  <si>
    <t>SGZZZ980</t>
  </si>
  <si>
    <t>76233</t>
  </si>
  <si>
    <t>DAGUA</t>
  </si>
  <si>
    <t>GONZALEZ GONZALEZ MARIO ALBERTO</t>
  </si>
  <si>
    <t>25322</t>
  </si>
  <si>
    <t>GUASCA</t>
  </si>
  <si>
    <t>68689</t>
  </si>
  <si>
    <t>SAN VICENTE DE CHUCURI</t>
  </si>
  <si>
    <t>68872</t>
  </si>
  <si>
    <t>30/12/2025 VISITA | 30/12/2025 SE RETIRÓ DATAFONO LECTOR BASE Y ACCESORIOS ROLLOS USADOS POR EL COMERCIO</t>
  </si>
  <si>
    <t>20383</t>
  </si>
  <si>
    <t>LA GLORIA</t>
  </si>
  <si>
    <t>20614</t>
  </si>
  <si>
    <t>RIO DE ORO</t>
  </si>
  <si>
    <t>54720</t>
  </si>
  <si>
    <t>SARDINATA</t>
  </si>
  <si>
    <t>68051</t>
  </si>
  <si>
    <t>ARATOCA</t>
  </si>
  <si>
    <t>76020</t>
  </si>
  <si>
    <t>ALCALA</t>
  </si>
  <si>
    <t>COPETE CORDOBA DIEGO ALEJANDRO</t>
  </si>
  <si>
    <t>BETULIA</t>
  </si>
  <si>
    <t>25899</t>
  </si>
  <si>
    <t>ZIPAQUIRA</t>
  </si>
  <si>
    <t>GUTIERREZ PEREZ LUIS ALBERTO</t>
  </si>
  <si>
    <t>5237</t>
  </si>
  <si>
    <t>DON MATIAS</t>
  </si>
  <si>
    <t>41020</t>
  </si>
  <si>
    <t>ALGECIRAS</t>
  </si>
  <si>
    <t>17174</t>
  </si>
  <si>
    <t>CHINCHINA</t>
  </si>
  <si>
    <t>68418</t>
  </si>
  <si>
    <t>LOS SANTOS</t>
  </si>
  <si>
    <t>25438</t>
  </si>
  <si>
    <t>MEDINA</t>
  </si>
  <si>
    <t>19212</t>
  </si>
  <si>
    <t>CORINTO</t>
  </si>
  <si>
    <t>BERMUDEZ SANCHEZ JOSE NEYBER</t>
  </si>
  <si>
    <t>5761</t>
  </si>
  <si>
    <t>SOPETRAN</t>
  </si>
  <si>
    <t>76736</t>
  </si>
  <si>
    <t>SEVILLA</t>
  </si>
  <si>
    <t>25035</t>
  </si>
  <si>
    <t>ANAPOIMA</t>
  </si>
  <si>
    <t>25599</t>
  </si>
  <si>
    <t>APULO</t>
  </si>
  <si>
    <t>CORZO BUSTO KEVIN ALEXIS</t>
  </si>
  <si>
    <t>5264</t>
  </si>
  <si>
    <t>ENTRERRIOS</t>
  </si>
  <si>
    <t>5209</t>
  </si>
  <si>
    <t>CONCORDIA</t>
  </si>
  <si>
    <t>50226</t>
  </si>
  <si>
    <t>CUMARAL</t>
  </si>
  <si>
    <t>25181</t>
  </si>
  <si>
    <t>CHOACHI</t>
  </si>
  <si>
    <t>8421</t>
  </si>
  <si>
    <t>LURUACO</t>
  </si>
  <si>
    <t>25758</t>
  </si>
  <si>
    <t>SOPO</t>
  </si>
  <si>
    <t>68077</t>
  </si>
  <si>
    <t>52079</t>
  </si>
  <si>
    <t>BARBACOAS</t>
  </si>
  <si>
    <t>23182</t>
  </si>
  <si>
    <t>CHINU</t>
  </si>
  <si>
    <t>BARRIO CENTRO 2</t>
  </si>
  <si>
    <t>17873</t>
  </si>
  <si>
    <t>VILLAMARIA</t>
  </si>
  <si>
    <t>70742</t>
  </si>
  <si>
    <t>SAN LUIS DE SINCE</t>
  </si>
  <si>
    <t>52381</t>
  </si>
  <si>
    <t>73504</t>
  </si>
  <si>
    <t>ORTEGA</t>
  </si>
  <si>
    <t>3007033797</t>
  </si>
  <si>
    <t>BARRIO PILSEN ITAGUI</t>
  </si>
  <si>
    <t>ROZO ROZO WILLIAM ASDRUBAL</t>
  </si>
  <si>
    <t>19142</t>
  </si>
  <si>
    <t>CALOTO</t>
  </si>
  <si>
    <t>68679</t>
  </si>
  <si>
    <t>SAN GIL</t>
  </si>
  <si>
    <t>52678</t>
  </si>
  <si>
    <t>SAMANIEGO</t>
  </si>
  <si>
    <t>85162</t>
  </si>
  <si>
    <t>MONTERREY</t>
  </si>
  <si>
    <t>20710</t>
  </si>
  <si>
    <t>SAN ALBERTO</t>
  </si>
  <si>
    <t>68255</t>
  </si>
  <si>
    <t>EL PLAYON</t>
  </si>
  <si>
    <t>15763</t>
  </si>
  <si>
    <t>SOTAQUIRA</t>
  </si>
  <si>
    <t>73268</t>
  </si>
  <si>
    <t>ESPINAL</t>
  </si>
  <si>
    <t>HERRERA GARZON JEYSON STEVENT</t>
  </si>
  <si>
    <t>50318</t>
  </si>
  <si>
    <t>BARRIO LA SERENA FUSAGASUGA</t>
  </si>
  <si>
    <t>73030</t>
  </si>
  <si>
    <t>AMBALEMA</t>
  </si>
  <si>
    <t>85400</t>
  </si>
  <si>
    <t>TAMARA</t>
  </si>
  <si>
    <t>52399</t>
  </si>
  <si>
    <t>25040</t>
  </si>
  <si>
    <t>ANOLAIMA</t>
  </si>
  <si>
    <t>41524</t>
  </si>
  <si>
    <t>PALERMO</t>
  </si>
  <si>
    <t>5667</t>
  </si>
  <si>
    <t>SAN RAFAEL</t>
  </si>
  <si>
    <t>BARRIO JOSE ANTONIO GALAN OCAN</t>
  </si>
  <si>
    <t>25815</t>
  </si>
  <si>
    <t>TOCAIMA</t>
  </si>
  <si>
    <t>19845</t>
  </si>
  <si>
    <t>VILLA RICA</t>
  </si>
  <si>
    <t>85325</t>
  </si>
  <si>
    <t>SAN LUIS DE PALENQUE</t>
  </si>
  <si>
    <t>15646</t>
  </si>
  <si>
    <t>SAMACA</t>
  </si>
  <si>
    <t>23686</t>
  </si>
  <si>
    <t>SAN PELAYO</t>
  </si>
  <si>
    <t>15494</t>
  </si>
  <si>
    <t>NUEVO COLON</t>
  </si>
  <si>
    <t>25200</t>
  </si>
  <si>
    <t>COGUA</t>
  </si>
  <si>
    <t>LA00Q042</t>
  </si>
  <si>
    <t>8141</t>
  </si>
  <si>
    <t>76377</t>
  </si>
  <si>
    <t>LA CUMBRE</t>
  </si>
  <si>
    <t>25875</t>
  </si>
  <si>
    <t>VILLETA</t>
  </si>
  <si>
    <t>CANCELADO | EJECUTADO / CANCELADO</t>
  </si>
  <si>
    <t>25740</t>
  </si>
  <si>
    <t>SIBATE</t>
  </si>
  <si>
    <t>5321</t>
  </si>
  <si>
    <t>GUATAPE</t>
  </si>
  <si>
    <t>47745</t>
  </si>
  <si>
    <t>SITIONUEVO</t>
  </si>
  <si>
    <t>52683</t>
  </si>
  <si>
    <t>SANDONA</t>
  </si>
  <si>
    <t>23570</t>
  </si>
  <si>
    <t>PUEBLO NUEVO</t>
  </si>
  <si>
    <t>3007075777</t>
  </si>
  <si>
    <t>BARRIO EL POZON CARGENA DE IND</t>
  </si>
  <si>
    <t>BARRIO SAN JUAN BOSCO DUITAMA</t>
  </si>
  <si>
    <t>25793</t>
  </si>
  <si>
    <t>TAUSA</t>
  </si>
  <si>
    <t>85263</t>
  </si>
  <si>
    <t>PORE</t>
  </si>
  <si>
    <t>44110</t>
  </si>
  <si>
    <t>EL MOLINO</t>
  </si>
  <si>
    <t>15/12/2025 SE RETIRA DATÁFONO, LECTORA</t>
  </si>
  <si>
    <t>3007078899</t>
  </si>
  <si>
    <t>BARRIO LOS TANQUES 3 BOCHALEMA</t>
  </si>
  <si>
    <t>54003</t>
  </si>
  <si>
    <t>ABREGO</t>
  </si>
  <si>
    <t>NO HUBO INTERVENCIÓN</t>
  </si>
  <si>
    <t>25126</t>
  </si>
  <si>
    <t>CAJICA</t>
  </si>
  <si>
    <t>17616</t>
  </si>
  <si>
    <t>5591</t>
  </si>
  <si>
    <t>LC-CS-25-010008</t>
  </si>
  <si>
    <t>3007058197</t>
  </si>
  <si>
    <t>PUERTO TRIUNFO</t>
  </si>
  <si>
    <t>DISTRICOL EL TURISTA</t>
  </si>
  <si>
    <t>FO-25-1888733</t>
  </si>
  <si>
    <t>RECUPERACION DE EQUIPOS</t>
  </si>
  <si>
    <t>26/11/2025 SE ESCALA PARA VISITA. CONFIRMAR DATOS PARA LA RECOLECCION DE EQUIPOS | 02/12/2025 SE RECOGEN EQUIPOS EN LAS OFICINAS DE DISTRICOL</t>
  </si>
  <si>
    <t>TUZZZ388</t>
  </si>
  <si>
    <t>81065</t>
  </si>
  <si>
    <t>LC-CS-25-010009</t>
  </si>
  <si>
    <t>3007069637</t>
  </si>
  <si>
    <t>ARAUQUITA</t>
  </si>
  <si>
    <t>DISTRICOL CVS CONE CELULARES 2</t>
  </si>
  <si>
    <t>FO-25-1888741</t>
  </si>
  <si>
    <t>26/11/2025 SE ESCALA PARA VISITA. CONFIRMAR DATOS PARA LA RECOLECCION DE EQUIPOS | 02/12/2025 SE RECOGE EQUIPO Y ACCESORIO EN LAS OFICINAS DE DISTRICOL</t>
  </si>
  <si>
    <t>EG004629</t>
  </si>
  <si>
    <t>LC-CS-25-010011</t>
  </si>
  <si>
    <t>3007076914</t>
  </si>
  <si>
    <t>BARRIO PUERTO NUEVO PRADERA 1</t>
  </si>
  <si>
    <t>FO-25-1888747</t>
  </si>
  <si>
    <t>26/11/2025 SE ESCALA PARA VISITA. CONFIRMAR DATOS PARA LA RECOLECCION DE EQUIPOS | 02/12/2025 SE REALIZA RETIRO DEL CB SIN NOVEDAD, SE RETIRAN 10 ROLLOS TÉRMICOS.
PUBLICIDAD SE DESTRUYE EN SITIO.
FLANGER Y DISPLEY SE DESTRUYEN EN SITIO.</t>
  </si>
  <si>
    <t>A16ZZ214</t>
  </si>
  <si>
    <t>LC-CS-25-010013</t>
  </si>
  <si>
    <t>3007076740</t>
  </si>
  <si>
    <t>BARRIO CENTRO NEIVA  28</t>
  </si>
  <si>
    <t>FO-25-1888755</t>
  </si>
  <si>
    <t>01/12/2025 SE ESCALA PARA VISITA. CONFIRMAR DATOS PARA LA RECOLECCION DE EQUIPOS | 01/12/2025 SE RETIRA DATAFONO, LECTOR DE BARRAS Y ACCESORIOS</t>
  </si>
  <si>
    <t>SA2ZZ152</t>
  </si>
  <si>
    <t>25001</t>
  </si>
  <si>
    <t>AGUA DE DIOS</t>
  </si>
  <si>
    <t>25743</t>
  </si>
  <si>
    <t>SILVANIA</t>
  </si>
  <si>
    <t>LC-CS-25-010129</t>
  </si>
  <si>
    <t>3007029052</t>
  </si>
  <si>
    <t>BARRIO LIBERTADOR IBAGUE</t>
  </si>
  <si>
    <t>FO-25-1902988</t>
  </si>
  <si>
    <t>28/11/2025 SE ESCALA PARA VISITA. CONFIRMAR DATOS PARA LA RECOLECCION DE EQUIPOS | 03/12/2025 SE REALIZA CIERRE POR SOLICITUD DEL CLIENTE, SE RETIRA DATÁFONO, LECTOR, ACCESORIOS DE CONEXIÓN. SE RETIRA PUBLICIDAD COMO AVISO EXTERIOR.</t>
  </si>
  <si>
    <t>BBBBF052</t>
  </si>
  <si>
    <t>LC-CS-25-010131</t>
  </si>
  <si>
    <t>3007076466</t>
  </si>
  <si>
    <t>BARRIO LA CAMPIÑA PEREIRA</t>
  </si>
  <si>
    <t>FO-25-1904921</t>
  </si>
  <si>
    <t>28/11/2025 SE ESCALA PARA VISITA. CONFIRMAR DATOS PARA LA RECOLECCION DE EQUIPOS | 02/12/2025 VISITAMOS COMERCIO RETIRAMOS DATÁFONO, LECTOR DE BARRAS, BRAZO DATÁFONO, CABLE MAGIC BOX TETRA, FUENTE DE PODER Y 90 ROLLOS EL CABLE PATCH CORD 3MT NO LO TIENE DESMONTAMOS FLANGGER Y LO DESTRUIMOS EN EL PUNTO EL AVISO EXTERIOR Y DISPLAY (HORARIO) NO LO TIENE.</t>
  </si>
  <si>
    <t>LM0WZ683</t>
  </si>
  <si>
    <t>LC-CS-25-010132</t>
  </si>
  <si>
    <t>3007049756</t>
  </si>
  <si>
    <t>BARRIO SAN BLAS MEDELLIN</t>
  </si>
  <si>
    <t>FO-25-1904935</t>
  </si>
  <si>
    <t>28/11/2025 SE ESCALA PARA VISITA. CONFIRMAR DATOS PARA LA RECOLECCION DE EQUIPOS | 03/12/2025 SE REALIZA CIERRE DE CORRESPONSAL DE MANERA EFECTIVA Y SE RETIRA DATÁFONO CON LECTORA DE MANERA EFECTIVA</t>
  </si>
  <si>
    <t>BA00R797</t>
  </si>
  <si>
    <t>LC-CS-25-010133</t>
  </si>
  <si>
    <t>3007067197</t>
  </si>
  <si>
    <t>BARRIO LAS MARGARITAS PUERTO C</t>
  </si>
  <si>
    <t>FO-25-1904953</t>
  </si>
  <si>
    <t>28/11/2025 SE ESCALA PARA VISITA. CONFIRMAR DATOS PARA LA RECOLECCION DE EQUIPOS | 03/12/2025 SE RETIRAN EQUIPOS Y ACCESORIOS POR CIERRE DEL CB</t>
  </si>
  <si>
    <t>FAUZZ225 - AAL06539</t>
  </si>
  <si>
    <t>41676</t>
  </si>
  <si>
    <t>LC-CS-25-010136</t>
  </si>
  <si>
    <t>3007035854</t>
  </si>
  <si>
    <t>SANTA MARIA</t>
  </si>
  <si>
    <t>BARRIO LA PLANTA SANTA MARIA</t>
  </si>
  <si>
    <t>FO-25-1904930</t>
  </si>
  <si>
    <t>28/11/2025 SE ESCALA PARA VISITA. CONFIRMAR DATOS PARA LA RECOLECCION DE EQUIPOS | 04/12/2025 SE RETIRA DATAFONO LECTOR DE BARRAS Y ACCESORIOS</t>
  </si>
  <si>
    <t>AB006531</t>
  </si>
  <si>
    <t>LC-CS-25-010137</t>
  </si>
  <si>
    <t>3007069995</t>
  </si>
  <si>
    <t>BARRIO LA ARGENTINA PIEDECUEST</t>
  </si>
  <si>
    <t>FO-25-1904971</t>
  </si>
  <si>
    <t>28/11/2025 SE ESCALA PARA VISITA. CONFIRMAR DATOS PARA LA RECOLECCION DE EQUIPOS | 01/12/2025 SE VISITA COMERCIO SE REALIZA EL RETIRO DE EQUIPO DATÁFONO OK, LECTOR DE BARRAS OK, PINPAD OK, JUNTO CON SUS RESPECTIVOS ACCESORIOS, CIERRE EXITOSO</t>
  </si>
  <si>
    <t>UV001501</t>
  </si>
  <si>
    <t>LC-CS-25-010139</t>
  </si>
  <si>
    <t>3007034239</t>
  </si>
  <si>
    <t>BARRIO SAN ISIDRO ARAUQUITA</t>
  </si>
  <si>
    <t>FO-25-1904976</t>
  </si>
  <si>
    <t>01/12/2025 CLIENTE INDICA PASAR ESTA SEMANA QUE LOS EQUIPOS ESTÁN EN COMERCIO 3204066280 | 02/12/2025 SE CONTACTA CLIENTE AL NÚMERO DE TELÉFONO 3204066280 INDICA PASAR POR LOS EQUIPOS ESTÁ SEMANA | 02/12/2025 SE REALIZA CIERRE CB BANCOLOMBIA PURO , SE RECOGE EQUIPOS REDEBAN DATAFONO LECTOR DE BARRAS BASE DE DATÁFONO SIN PUBLICIDAD SIN ROLLOS</t>
  </si>
  <si>
    <t>1TZZZ265</t>
  </si>
  <si>
    <t>LC-CS-25-010141</t>
  </si>
  <si>
    <t>3007062023</t>
  </si>
  <si>
    <t>DISTRICOL GANADERIA SAN JOSE</t>
  </si>
  <si>
    <t>FO-25-1904950</t>
  </si>
  <si>
    <t>28/11/2025 SE ESCALA PARA VISITA. CONFIRMAR DATOS PARA LA RECOLECCION DE EQUIPOS | 03/12/2025 SE RETIRAN EQUIPOS OK</t>
  </si>
  <si>
    <t>KA00M295</t>
  </si>
  <si>
    <t>LC-CS-25-010142</t>
  </si>
  <si>
    <t>3007079265</t>
  </si>
  <si>
    <t>DISTRICOL TAXSUPER</t>
  </si>
  <si>
    <t>FO-25-1904961</t>
  </si>
  <si>
    <t>28/11/2025 SE ESCALA PARA VISITA. CONFIRMAR DATOS PARA LA RECOLECCION DE EQUIPOS | 02/12/2025 SE RECOGEN EQUIPO Y ACCESORIOS EN LAS OFICINAS DE DISTRICOL</t>
  </si>
  <si>
    <t>A4WZZ142</t>
  </si>
  <si>
    <t>27006</t>
  </si>
  <si>
    <t>LC-CS-25-010144</t>
  </si>
  <si>
    <t>3007064379</t>
  </si>
  <si>
    <t>ACANDI</t>
  </si>
  <si>
    <t>DISTRICOL FULL INYECCION</t>
  </si>
  <si>
    <t>FO-25-1904968</t>
  </si>
  <si>
    <t>28/11/2025 SE ESCALA PARA VISITA. CONFIRMAR DATOS PARA LA RECOLECCION DE EQUIPOS | 04/12/2025 CIERRE CB PURO</t>
  </si>
  <si>
    <t>7A002287</t>
  </si>
  <si>
    <t>LC-CS-25-010145</t>
  </si>
  <si>
    <t>3007044432</t>
  </si>
  <si>
    <t>DISTRICOL BODY SHOP</t>
  </si>
  <si>
    <t>FO-25-1904927</t>
  </si>
  <si>
    <t>28/11/2025 SE ESCALA PARA VISITA. CONFIRMAR DATOS PARA LA RECOLECCION DE EQUIPOS | 03/12/2025 SE RETIRAN EQUIPOS RDB OK SE DESMONTA AVISO Y SE DESTRUYE EN SITIO</t>
  </si>
  <si>
    <t>GA07Z812</t>
  </si>
  <si>
    <t>LC-CS-25-010147</t>
  </si>
  <si>
    <t>3007064393</t>
  </si>
  <si>
    <t>DISTRICOL COMERCIALIZADORA MET</t>
  </si>
  <si>
    <t>FO-25-1904923</t>
  </si>
  <si>
    <t>28/11/2025 SE ESCALA PARA VISITA. CONFIRMAR DATOS PARA LA RECOLECCION DE EQUIPOS | 03/12/2025 SE LLAMA AL CLIENTE SE VALIDA CIERRE Y DIRECCIÓN, SE VISITA EL COMERCIO, SE REALIZA CIERRE CB BANCOLOMBIA PURO POR SOLICITUD DEL BANCO, SE RETIRA DATAFONO, LECTORA, ACCESORIOS, CLIENTE DEVUELVE EQUIPOS EN BUEN ESTADO. SE DESTRUYE EN SITIO PUBLICIDAD AVISO EXTERIOR, FLANGER, DISPLAY HORARIO</t>
  </si>
  <si>
    <t>7A002301</t>
  </si>
  <si>
    <t>LC-CS-25-010151</t>
  </si>
  <si>
    <t>3007038534</t>
  </si>
  <si>
    <t>PTM ENVIGADO LYC</t>
  </si>
  <si>
    <t>FO-25-1916215</t>
  </si>
  <si>
    <t>04/12/2025 PEOGRAMADO | 04/12/2025 SE REALIZA CIERRE DE CB</t>
  </si>
  <si>
    <t>9A01Z521</t>
  </si>
  <si>
    <t>LC-CS-25-010152</t>
  </si>
  <si>
    <t>3007038824</t>
  </si>
  <si>
    <t>PTM B MANGA SAN LORENZO</t>
  </si>
  <si>
    <t>FO-25-1916221</t>
  </si>
  <si>
    <t>04/12/2025 OK | 04/12/2025 SE REALIZA VISITA AL COMERCIO SE RETIRA DATAFONO Y LECTORA CON SUS RESPECTIVOS ACCESORIOS</t>
  </si>
  <si>
    <t>XP08Z007-9A03Z905</t>
  </si>
  <si>
    <t>LC-CS-25-010153</t>
  </si>
  <si>
    <t>3007048674</t>
  </si>
  <si>
    <t>PTM CALI MISCELANEA BETHEL</t>
  </si>
  <si>
    <t>FO-25-1916220</t>
  </si>
  <si>
    <t>09/12/2025 . | 09/12/2025 SE REALIZA RETIRO DE CB, DATÁFONO. LECTOR DE BARRA, SE REALIZA RETIRO DE 10 ROLLOS TÉRMICOS Y SE DESTRUYE PUBLICIDAD EN SITIO.</t>
  </si>
  <si>
    <t>BA00L808 - EF03Z223</t>
  </si>
  <si>
    <t>LC-CS-25-010155</t>
  </si>
  <si>
    <t>3007070110</t>
  </si>
  <si>
    <t>PTM DROGUERIAS BOGOTANA DE DRO</t>
  </si>
  <si>
    <t>FO-25-1916226</t>
  </si>
  <si>
    <t>03/12/2025 NA | 03/12/2025 SE RETIRA DATÁFONO DE REDEBAN POR RETIRO DE CORRESPONSAL NO SE DESTRUYE PUBLICIDAD EL CLIENTE NO TIENE DICE QUE EL AVISO EXTERIOR SE LO ROBARON</t>
  </si>
  <si>
    <t>A30EZ506</t>
  </si>
  <si>
    <t>LC-CS-25-010156</t>
  </si>
  <si>
    <t>3007071930</t>
  </si>
  <si>
    <t>PTM LA PALMITA VILLA DEL ROSAR</t>
  </si>
  <si>
    <t>FO-25-1916237</t>
  </si>
  <si>
    <t>04/12/2025 SE LLAMA AL CLIENTE Y NO SE OBTIENE RESPUESTA SE PROCEDE A VISITA TÉCNICA | 04/12/2025 SE RETIRAN DATÁFONO, LECTOR, PINPAD Y HUB NO SERIALIZADO, CLIENTE NO CUENTA CON PUBLICIDAD.</t>
  </si>
  <si>
    <t>LN00M140</t>
  </si>
  <si>
    <t>LC-CS-25-010157</t>
  </si>
  <si>
    <t>3007073960</t>
  </si>
  <si>
    <t>FO-25-1916233</t>
  </si>
  <si>
    <t>03/12/2025 NO HAY RESPUESTA | 03/12/2025 SE REALIZA VISITA AL COMERCIO SE RETIRA DATAFONO Y LECTORA CON SUS RESPECTIVOS ACCESORIOS</t>
  </si>
  <si>
    <t>EF0PZ971-MN0SZ974</t>
  </si>
  <si>
    <t>LC-CS-25-010159</t>
  </si>
  <si>
    <t>3007077838</t>
  </si>
  <si>
    <t>PTM BARRANQUILLA DROGUERIA FAR</t>
  </si>
  <si>
    <t>FO-25-1916231</t>
  </si>
  <si>
    <t>03/12/2025 NO SÉ OBTUVO CONTACTO ,SE LLEGÓ AL SITIO | 03/12/2025 SE REALIZA VISITA AL DOMICILIO DEL CLIENTE CRA 27 # 41-61 ,EL CUAL REALIZA ENTREGA DE PUBLICIDAD: AVISO EXTERIOR Y DISPLAY LEGAL, EQUIPOS DATAFONO ,LECTOR ,BASE DEL DATAFONO ,NO TIENE ROLLOS ,CABLE DE RED ES ACOMETIDA DEL CLIENTE, FUENTE DE PODER, CIERRE EXITOSO RECUPERACIÓN DE EQUIPOS OK</t>
  </si>
  <si>
    <t>A1MZZ022-A1MZZ146</t>
  </si>
  <si>
    <t>LC-CS-25-010173</t>
  </si>
  <si>
    <t>3007075437</t>
  </si>
  <si>
    <t>BARRIO BALTAZAR TURBO 3</t>
  </si>
  <si>
    <t>FO-25-1932755</t>
  </si>
  <si>
    <t>12/12/2025 SE PROGRAMO VISITA | 12/12/2025 SE RETIRA CB, DATÁFONO,LECTORA,PIN PAD, HUB, LA PUBLICACIÓN EL USUARIO DIO DISPOSICIÓN FINAL.</t>
  </si>
  <si>
    <t>1000B290</t>
  </si>
  <si>
    <t>LC-CS-25-010174</t>
  </si>
  <si>
    <t>3007078823</t>
  </si>
  <si>
    <t>BARRIO LAGUITO SOGAMOSO  3</t>
  </si>
  <si>
    <t>FO-25-1932772</t>
  </si>
  <si>
    <t>11/12/2025 CLIENTE NO RESPONDE LINEA TELEFÓNICA | 11/12/2025 SE VISITA CB CIERRE.... RETIRO DE EQUIPOS Y ACRÍLICO</t>
  </si>
  <si>
    <t>V1SZZ205</t>
  </si>
  <si>
    <t>LC-CS-25-010175</t>
  </si>
  <si>
    <t>3007035107</t>
  </si>
  <si>
    <t>BARRIO BARZAL VILLAVICENCIO 2</t>
  </si>
  <si>
    <t>FO-25-1932759</t>
  </si>
  <si>
    <t>05/12/2025 NA | 05/12/2025 SE REALIZA RECUPERACIÓN DE EQUIPOS RBM POR MIGRACIÓN</t>
  </si>
  <si>
    <t>BL07Z667</t>
  </si>
  <si>
    <t>76606</t>
  </si>
  <si>
    <t>LC-CS-25-010180</t>
  </si>
  <si>
    <t>3007054478</t>
  </si>
  <si>
    <t>BARRIO CENTRO RESTREPO 3</t>
  </si>
  <si>
    <t>FO-25-1932781</t>
  </si>
  <si>
    <t>11/12/2025 NO SE LLAMA | 11/12/2025 SE VISITA ESTABLECIMIENTO Y SE RETIRAN EQUIPOS EN BUEN ESTADO. SE DESTRUYE PUBLICIDAD EN SITIO</t>
  </si>
  <si>
    <t>XP5ZZ758</t>
  </si>
  <si>
    <t>76622</t>
  </si>
  <si>
    <t>LC-CS-25-010181</t>
  </si>
  <si>
    <t>3007077972</t>
  </si>
  <si>
    <t>ROLDANILLO</t>
  </si>
  <si>
    <t>BARRIO SAN SEBASTIAN ROLDANILLO 1</t>
  </si>
  <si>
    <t>FO-25-1932774</t>
  </si>
  <si>
    <t>04/12/2025 SE ESCALA PARA VISITA. CONFIRMAR DATOS PARA LA RECOLECCION DE EQUIPOS | 11/12/2025 SE RETIRA DATÁFONO, LECTORA, DISPLAY LEGAL, FLANGER, AVISO EXTERIOR Y 10 ROLLOS, LA PUBLICIDAD SE DESTRUYE EN SITIO.</t>
  </si>
  <si>
    <t>A1PZZ081</t>
  </si>
  <si>
    <t>68773</t>
  </si>
  <si>
    <t>LC-CS-25-010184</t>
  </si>
  <si>
    <t>3007069411</t>
  </si>
  <si>
    <t>BARRIO SARMIENTO SUCRE</t>
  </si>
  <si>
    <t>FO-25-1932745</t>
  </si>
  <si>
    <t>12/12/2025 SE CONFIRMA VIA WHATSAPP CON LA SEÑORA SANDRA INDICA ATENDER VISITA PARA LA ENTREGA DE LOS EQUIPOS | 09/12/2025 SE INTENTA ESTABLECER COMUNICACIÓN CON LA SEÑORA SANDRA YAMILE RUEDA QUIROGA AL NÚMERO DE CONTACTO 3102230840 CLIENTE NO RESPONDE SE DEJA MENSAJE POR WHATSAPP INDICANDO SOBRE LA VISITA PARA LA RECOGIDA DE LOS EQUIPOS NO SE OPTIENE RESPUESTA A ESPERA QUE EL CLIENTE RESPONDA. | 12/12/2025 SE REALIZA CIERRE RETIRO CB BANCOLOMBIA RETIRANDO EQUIPO DEDK/3500-LECTOR CB - BASE SOPORTE - FUENTE FE PODER - AVISO EXTERIOR 1.50 METROS - 10 ROLLOS REDEBAN</t>
  </si>
  <si>
    <t>A106Z804</t>
  </si>
  <si>
    <t>LC-CS-25-010186</t>
  </si>
  <si>
    <t>3007077606</t>
  </si>
  <si>
    <t>BARRIO LAGUA VILLA DE SAN DIEGO DE UBATE</t>
  </si>
  <si>
    <t>FO-25-1932765</t>
  </si>
  <si>
    <t>09/12/2025 SE REALIZA CIERRE DE CORRESPONSAL CON DATÁFONO Y LECTOR EN BUEN ESTADO SIN PUBLICIDAD YA QUE SE ENCUENTRA OTRO CB EN LA DIRECCIÓN</t>
  </si>
  <si>
    <t>F1JZZ355</t>
  </si>
  <si>
    <t>LC-CS-25-010191</t>
  </si>
  <si>
    <t>3007049325</t>
  </si>
  <si>
    <t>BARRIO TAUSA TAUSA 1</t>
  </si>
  <si>
    <t>FO-25-1938281</t>
  </si>
  <si>
    <t>05/12/2025 SE ESCALA PARA VISITA. CONFIRMAR DATOS PARA LA RECOLECCION DE EQUIPOS | 11/12/2025 SE REALIZA EL RETIRO DE EQUIPO DE CB BANCOLOMBIA REDENBAN  SIN NOVEDAD</t>
  </si>
  <si>
    <t>9C00Q175</t>
  </si>
  <si>
    <t>LC-CS-25-010195</t>
  </si>
  <si>
    <t>3007068711</t>
  </si>
  <si>
    <t>BARRIO CORREGIMIENTO MINAS AMA</t>
  </si>
  <si>
    <t>FO-25-1938287</t>
  </si>
  <si>
    <t>05/12/2025 SE ESCALA PARA VISITA. CONFIRMAR DATOS PARA LA RECOLECCION DE EQUIPOS | 09/12/2025 SE RETIRAN EQUIPOS RDB OK</t>
  </si>
  <si>
    <t>9L0UZ965</t>
  </si>
  <si>
    <t>LC-CS-25-010196</t>
  </si>
  <si>
    <t>3007068765</t>
  </si>
  <si>
    <t>PTM MEDELLIN PINTURAS H&amp;C</t>
  </si>
  <si>
    <t>FO-25-1938330</t>
  </si>
  <si>
    <t>05/12/2025 SE ESCALA PARA VISITA. CONFIRMAR DATOS PARA LA RECOLECCION DE EQUIPOS | 09/12/2025 SE RETIRA DATAFONO, USUARIO NO ENTREGA EL LECTOR DE CÓDIGO DE BARRAS NO DA RAZÓN DE EL</t>
  </si>
  <si>
    <t>AALUZ191</t>
  </si>
  <si>
    <t>LC-CS-25-010197</t>
  </si>
  <si>
    <t>3007034425</t>
  </si>
  <si>
    <t>DISTRICOL ESTACION DE SERVICIO</t>
  </si>
  <si>
    <t>FO-25-1938339</t>
  </si>
  <si>
    <t>05/12/2025 SE ESCALA PARA VISITA. CONFIRMAR DATOS PARA LA RECOLECCION DE EQUIPOS | 10/12/2025 SE REALIZA CIERRE RETIRO CB BANCOLOMBIA RETIRANDO EQUIPO DESK/3500- LECTOR CB - BASE SOPORTE - FUENTE DE PODER - AVISO EXTERIOR 1.50 METROS , SE DESTRUYE PUBLICIDAD EN SITIO</t>
  </si>
  <si>
    <t>BL014846</t>
  </si>
  <si>
    <t>LC-CS-25-010198</t>
  </si>
  <si>
    <t>3007076245</t>
  </si>
  <si>
    <t>PTM MEDELLIN  COSITAS PET</t>
  </si>
  <si>
    <t>FO-25-1938311</t>
  </si>
  <si>
    <t>05/12/2025 SE ESCALA PARA VISITA. CONFIRMAR DATOS PARA LA RECOLECCION DE EQUIPOS | 11/12/2025 ABREN DESPUÉS DE LAS 10 AM SE VISITA MAS TARDE | 11/12/2025 RETIRO DE DATAFONO Y LECTOR OK</t>
  </si>
  <si>
    <t>A40NZ754 UVRZZ822</t>
  </si>
  <si>
    <t>LC-CS-25-010199</t>
  </si>
  <si>
    <t>3007037649</t>
  </si>
  <si>
    <t>DISTRICOL MERCAFAMILIAR LAS PA</t>
  </si>
  <si>
    <t>FO-25-1938303</t>
  </si>
  <si>
    <t>10/12/2025 SE ESCALA PARA VISITA. CONFIRMAR DATOS PARA LA RECOLECCION DE EQUIPOS | 10/12/2025 SE RETIRA DATÁFORO LECTOR DE BARRAS BASE TODO OKAY NO TIENE PUBLICIDAD SE LA ROBARON</t>
  </si>
  <si>
    <t>9A00C889</t>
  </si>
  <si>
    <t>LC-CS-25-010201</t>
  </si>
  <si>
    <t>3007059949</t>
  </si>
  <si>
    <t>DISTRICOL TIENDA LAURITA</t>
  </si>
  <si>
    <t>FO-25-1938359</t>
  </si>
  <si>
    <t>12/12/2025 CLIENTE INFORMA QUE EN LA MAÑANA PUEDE ATENDER VISITA TÉCNICA | 12/12/2025 SE VISITA CB PARA CIERRE. SE RETIRA DATAFONO, LECTORA, BASE DE DATAFONO, CABLE MAGIC. CLIENTE HIZO DISPOSICIÓN FINAL DE LA PUBLICIDAD. CIERRE EXITOSO</t>
  </si>
  <si>
    <t>LA00A043</t>
  </si>
  <si>
    <t>LC-CS-25-010204</t>
  </si>
  <si>
    <t>3007025889</t>
  </si>
  <si>
    <t>COMCARD ITAGUI LYJ</t>
  </si>
  <si>
    <t>FO-25-1938362</t>
  </si>
  <si>
    <t>09/12/2025 LLAMADA EXITOSA, 190 ROLLOS, OK | 09/12/2025 SE RETIRA 2 DATAFONOS, 2 LECTORAS, 2 PIN PAD Y 2 HUB</t>
  </si>
  <si>
    <t>9B00M580 - A0FZZ076</t>
  </si>
  <si>
    <t>68669</t>
  </si>
  <si>
    <t>LC-CS-25-010206</t>
  </si>
  <si>
    <t>3007071274</t>
  </si>
  <si>
    <t>SAN ANDRES</t>
  </si>
  <si>
    <t>DISTRICOL MARTIN SAN ANDRES</t>
  </si>
  <si>
    <t>FO-25-1938342</t>
  </si>
  <si>
    <t>05/12/2025 SE ESCALA PARA VISITA. CONFIRMAR DATOS PARA LA RECOLECCION DE EQUIPOS | 11/12/2025 SE REALIZA VISITA AL COMERCIO SE RETIRA DATAFONO Y LECTORA CON SUS RESPECTIVOS ACCESORIOS</t>
  </si>
  <si>
    <t>ON00E080</t>
  </si>
  <si>
    <t>LC-CS-25-010207</t>
  </si>
  <si>
    <t>3007074986</t>
  </si>
  <si>
    <t>PTM CARTAGENA VARIEDAD MONTE S</t>
  </si>
  <si>
    <t>FO-25-1938766</t>
  </si>
  <si>
    <t>05/12/2025 SE ESCALA PARA VISITA. CONFIRMAR DATOS PARA LA RECOLECCION DE EQUIPOS | 06/12/2025 SE RETIRA EQUIPO COMPLETO SIN PUBLICIDAD CLIENTE NO TIENE LA PUBLICIDAD</t>
  </si>
  <si>
    <t>LPZZZ801-LPZZZ859</t>
  </si>
  <si>
    <t>LC-CS-25-010208</t>
  </si>
  <si>
    <t>3007048994</t>
  </si>
  <si>
    <t>DISTRICOL EDS NEW NOREAN</t>
  </si>
  <si>
    <t>FO-25-1938353</t>
  </si>
  <si>
    <t>05/12/2025 SE ESCALA PARA VISITA. CONFIRMAR DATOS PARA LA RECOLECCION DE EQUIPOS | 10/12/2025 SE HACE PRESENCIA EN COMERCIO SE REALIZA RETIRO DE 1 DATÁFONO CON SU RESPECTIVO LECTOR DE BARRAS,HUB,PIN PAD, FUENTE Y CABLE DE PODER</t>
  </si>
  <si>
    <t>AD00O631</t>
  </si>
  <si>
    <t>LC-CS-25-010210</t>
  </si>
  <si>
    <t>3007053765</t>
  </si>
  <si>
    <t>PTM LA MESA FERRETERIA GRANMAS</t>
  </si>
  <si>
    <t>FO-25-1938316</t>
  </si>
  <si>
    <t>05/12/2025 SE ESCALA PARA VISITA. CONFIRMAR DATOS PARA LA RECOLECCION DE EQUIPOS | 12/12/2025 SE REALIZA RETIRÓ POR CIERRE DE CB, SE RETIRA DATÁFONO, LECTORA. SÉ OBSERVA EN EL PUNTO PUBLICIDAD DE BANCOLOMBIA AVISO EXTERNO Y DISPLAY ESTOS SE RETIRAN Y SE DESTRUYEN EN SITIO</t>
  </si>
  <si>
    <t>II0XZ212</t>
  </si>
  <si>
    <t>LC-CS-25-010211</t>
  </si>
  <si>
    <t>3007070131</t>
  </si>
  <si>
    <t>PTM NORTE DE SANTANDER TU PAGO</t>
  </si>
  <si>
    <t>FO-25-1938322</t>
  </si>
  <si>
    <t>05/12/2025 SE ESCALA PARA VISITA. CONFIRMAR DATOS PARA LA RECOLECCION DE EQUIPOS | 11/12/2025 SE REALIZÓ VISITA AL COMERCIO Y SE RETIRA DATAFONO LECTORA CABLEADO TODO OK</t>
  </si>
  <si>
    <t>A30EZ527</t>
  </si>
  <si>
    <t>LC-CS-25-010212</t>
  </si>
  <si>
    <t>3007063325</t>
  </si>
  <si>
    <t>PTM FLORIDABLANCA TIENDA TARAZ</t>
  </si>
  <si>
    <t>FO-25-1938297</t>
  </si>
  <si>
    <t>05/12/2025 SE ESCALA PARA VISITA. CONFIRMAR DATOS PARA LA RECOLECCION DE EQUIPOS | 06/12/2025 SE REALIZA RECOLECCIÓN DE DATÁFONO ELECTORA NO SE REALIZAN PRUEBAS NO SE ENCUENTRA PUBLICIDAD EN SITIO</t>
  </si>
  <si>
    <t>LA00V257</t>
  </si>
  <si>
    <t>LC-CS-25-010215</t>
  </si>
  <si>
    <t>3007062973</t>
  </si>
  <si>
    <t>DISTRICOL OXIFULL INT</t>
  </si>
  <si>
    <t>FO-25-1938305</t>
  </si>
  <si>
    <t>05/12/2025 SE ESCALA PARA VISITA. CONFIRMAR DATOS PARA LA RECOLECCION DE EQUIPOS | 10/12/2025 SE VISITA COMERCIO, ENTREGAN VOLUNTARIAMENTE DATAFONO LECTOR PINPAD Y HUB. CB INDICA NO CONTAR CON PUBLICIDA</t>
  </si>
  <si>
    <t>CZZZZ616</t>
  </si>
  <si>
    <t>LC-CS-25-010217</t>
  </si>
  <si>
    <t>3007063725</t>
  </si>
  <si>
    <t>PTM BOGOTA TIENDA BENDITA</t>
  </si>
  <si>
    <t>FO-25-1938328</t>
  </si>
  <si>
    <t>05/12/2025 SE ESCALA PARA VISITA. CONFIRMAR DATOS PARA LA RECOLECCION DE EQUIPOS | 09/12/2025 SE LLEGA A  LA DIRECCIÓN Y SE REALIZA RETIRO DE DATAFONO Y LECTOR, NO SE EVIDENCIA PUBLICIDAD EN EL SITIO, CB INDICA Q ELLOS RETIRARON LA PUBLICIDAD Y REALIZARON LA DISPOSICIÓN FINAL</t>
  </si>
  <si>
    <t>JA00X233</t>
  </si>
  <si>
    <t>LC-CS-25-010219</t>
  </si>
  <si>
    <t>3007078478</t>
  </si>
  <si>
    <t>PTM BOGOTA PAPELERIA EL PARQUE</t>
  </si>
  <si>
    <t>FO-25-1938318</t>
  </si>
  <si>
    <t>05/12/2025 SE ESCALA PARA VISITA. CONFIRMAR DATOS PARA LA RECOLECCION DE EQUIPOS | 17/12/2025 SE LLEGA AL COMERCIO LA PERSONA QUE ATIENDE INDICA QUE SE LLAME A LA ENCARGADA DEL CB SE COMUNICA CON LA CLIENTE AURA INDICÁNDOLE QUE SE VAN A RETIRAR LOS EQUIPOS DE REDEBAN LA SEÑORA ES DICIENDO QUE ELLA NO SE ENCUENTRA AHORITA EN EL COMERCIO Y QUE VA A VALIDAR CON QUIÉN LOS PUEDE ENTREGAR QUE SE LE DÉ 5 MINUTOS MIENTRAS ELLA VÁLIDA DESPUÉS DE LOS 5 MINUTOS SE LE VUELVE A MARCAR A LA CLIENTE INDICA QUE YA VIENE LA PERSONA QUE SI NOS PODEMOS ESPERAR SE LE INDICA QUE YA SE LLEVA APROXIMADAMENTE MÁS DE 20 MINUTOS DE ESPERA EL CUAL LA CLIENTE RESPONDE QUE ENTONCES SE PROCEDA COMO SE TENGA QUE PROCEDER QUE SE DESCUENTEN SE ESPERA A LA PERSONA QUE LLEGA A ENTREGAR EQUIPOS Y HACE LA RESPECTIVA ENTREGA DE LOS EQUIPOS, EL CORRESPONSAL DICE QUE NO LE ENTREGARON FLANGER NI TABLÓN DE HORARIOS</t>
  </si>
  <si>
    <t>F1KZZ742</t>
  </si>
  <si>
    <t>LC-CS-25-010223</t>
  </si>
  <si>
    <t>3007032245</t>
  </si>
  <si>
    <t>COMCARD MED RED PARAISO MASCOT</t>
  </si>
  <si>
    <t>FO-25-1950572</t>
  </si>
  <si>
    <t>12/12/2025 CLIENTE ATIENDE VISITA Y ENTREGA LOS DISPOSITIVOS DEL CB. | 12/12/2025 SE REALIZA CIERRE DE CORRESPONSAL DE MANERA EFECTIVA Y SE RETIRA DATÁFONO CON LECTORA DE MANERA EFECTIVA</t>
  </si>
  <si>
    <t>111DZ979</t>
  </si>
  <si>
    <t>LC-CS-25-010225</t>
  </si>
  <si>
    <t>3007077746</t>
  </si>
  <si>
    <t>PTM CARTAGENA GESTS MOBILE PLA</t>
  </si>
  <si>
    <t>FO-25-1950588</t>
  </si>
  <si>
    <t>11/12/2025 SE ESCALA PARA VISITA. CONFIRMAR DATOS PARA LA RECOLECCION DE EQUIPOS | 11/12/2025 SE REALIZA CIERRE DE CORRESPONSAL A SOLICITUD DEL BANCO SE RECIBEN EQUIPOS TODO OK Y SE RECIBE PUBLICIDAD DE AVISO EXTERIOR Y DISPLAY HORARIO LA CUAL SE DESTRUYE TODO QUEDA OK</t>
  </si>
  <si>
    <t>10NZZ036-NN006608</t>
  </si>
  <si>
    <t>LC-CS-25-010226</t>
  </si>
  <si>
    <t>3007070129</t>
  </si>
  <si>
    <t>PTM SOGAMOSO DROGUERIA Y MINIM</t>
  </si>
  <si>
    <t>FO-25-1950579</t>
  </si>
  <si>
    <t>16/12/2025 SE VISTA ESTANDO EN LA ZONA | 16/12/2025 SE REALIZA CIERRE CORRESPONSAL BANCARIO BANCOLOMBIA RED RBM RETIRANDO LOS EQUIPOS EXISTENTES EN EL PUNTO SE RETIRAN EN LA DIRECCIÓN CARRERA 8#2-126 SE DESTRUYE LA PUBLICIDAD EN EL LUGAR DE ENTREGA</t>
  </si>
  <si>
    <t>A30EZ525</t>
  </si>
  <si>
    <t>LC-CS-25-010227</t>
  </si>
  <si>
    <t>3007044696</t>
  </si>
  <si>
    <t>PTM VELEZ TIENDA EL CENTENARIO</t>
  </si>
  <si>
    <t>FO-25-1950582</t>
  </si>
  <si>
    <t>11/12/2025 EN COMUNICACIÓN CON LA CLIENTE LA SEÑORA NIDIA MILENA ROJAS. EL CUAL CONFIRMA VISITA TÉCNICA | 11/12/2025 EN COMUNICACIÓN CON LA SEÑORA NIDIA ROJAS AL NÚMERO CELULAR INDICA ATENCIÓN DE VISITA PARA REALIZAR LA ENTREGA DE LOS EQUIPOS . | 11/12/2025 SE REALIZA CIERRE RETIRO CB BANCOLOMBIA RETIRANDO EQUIPO DESK/3500- LECTOR CB - BASE SOPORTE - FUENTE DE PODER - CABLE PATCH CORD 3 METROS , AVISO EXTERIOR 1.50 METROS DISPLAY DE HORARIO ENTREGA LOS EQUIPOS NIDIA MILENA ROJAS , SE DESTRUYE PUBLICIDAD EN SITIO</t>
  </si>
  <si>
    <t>AB1EZ123</t>
  </si>
  <si>
    <t>LC-CS-25-010228</t>
  </si>
  <si>
    <t>3007065401</t>
  </si>
  <si>
    <t>PTM NEIVA CIGARRERIA DONDE DIE</t>
  </si>
  <si>
    <t>FO-25-1950586</t>
  </si>
  <si>
    <t>11/12/2025 SE ESCALA PARA VISITA. CONFIRMAR DATOS PARA LA RECOLECCION DE EQUIPOS | 11/12/2025 CLIENTE ENTREGA DATAFONO CON SOPORTE, LECTOR DE BARRAS, CABLE MAGIC BOX, FUENTE DE PODER DATÁFONO,ROLLOS NO HAY</t>
  </si>
  <si>
    <t>6A00D635-9C6ZZ679</t>
  </si>
  <si>
    <t>LC-CS-25-010229</t>
  </si>
  <si>
    <t>3007037555</t>
  </si>
  <si>
    <t>PTM SAN GIL RECAUDOS GUANE</t>
  </si>
  <si>
    <t>FO-25-1950590</t>
  </si>
  <si>
    <t>10/12/2025 SE REALIZA RETIRO DATÁFONO, LECTOR DE BARRAS, PINPAD, HUB, NO SE ENCONTRÓ PUBLICIDAD EN SITIO, CIERRE EXITOSO. CLIENTE INDICA NO TENER ROLLOS.</t>
  </si>
  <si>
    <t>GZ00O441</t>
  </si>
  <si>
    <t>LC-CS-25-010230</t>
  </si>
  <si>
    <t>3007041053</t>
  </si>
  <si>
    <t>PTM JAMUNDI SARAPA</t>
  </si>
  <si>
    <t>FO-25-1950573</t>
  </si>
  <si>
    <t>16/12/2025 SE ESCALA PARA VISITA. CONFIRMAR DATOS PARA LA RECOLECCION DE EQUIPOS | 16/12/2025 SE VISITA ESTABLECIMIENTO, SE RETIRAN EQUIPOS EN BUEN ESTADO Y SE DESTRUYE PUBLICIDAD.</t>
  </si>
  <si>
    <t>9A0QZ614</t>
  </si>
  <si>
    <t>LC-CS-25-010231</t>
  </si>
  <si>
    <t>3007034852</t>
  </si>
  <si>
    <t>BARRIO LA FLORA BUCARAMANGA</t>
  </si>
  <si>
    <t>FO-25-1950623</t>
  </si>
  <si>
    <t>10/12/2025 NO ES POSIBLE REALIZAR CONTACTO CON EL USUARIO SE INICIA  DESPLAZAMIENTO | 10/12/2025 SE REALIZA RECOLECCIÓN DE ATAJO ELECTORAL EN SITIO NO SE ENCUENTRA PUBLICIDAD INSTALADA NO SE REALIZAN PRUEBAS</t>
  </si>
  <si>
    <t>BL01M657</t>
  </si>
  <si>
    <t>68572</t>
  </si>
  <si>
    <t>LC-CS-25-010235</t>
  </si>
  <si>
    <t>3007054039</t>
  </si>
  <si>
    <t>PUENTE NACIONAL</t>
  </si>
  <si>
    <t>DISTRICOL EDS SANTA ROSA</t>
  </si>
  <si>
    <t>FO-25-1951987</t>
  </si>
  <si>
    <t>11/12/2025 CLIENTE ÍNDICA ATENCIO DE VISITA PARA LA ENTREGA DE LOS EQUIPOS | 11/12/2025 SE COMUNICA CON LA PERSONA ENCARGADA DEL SITIO LA SEÑORA GLORIA AL NÚMERO  CELULAR 3204016739 EL CUAL CONFIRMA ATENCIÓN DE VISITA PARA ENTREGA DE LOS EQUIPOS APARTIR DE LA 1 PM EN ADELANTE | 11/12/2025 SE REALIZA CIERRE RETIRO CB BANCOLOMBIA RETIRANDO EQUIPO DESK/3500-FLANGGER- LECTOR CB - BASE SOPORTE - FUENTE DE PODER , AVISO EXTERIOR 1.50 METROS - DISPLAY DE HORARIO , SE DESTRUYE PUBLICIDAD EN SITIO.</t>
  </si>
  <si>
    <t>9B2ZZ600</t>
  </si>
  <si>
    <t>LC-CS-25-010236</t>
  </si>
  <si>
    <t>3007045426</t>
  </si>
  <si>
    <t>DISTRICOL SUPERMERCADO COLORES</t>
  </si>
  <si>
    <t>FO-25-1951991</t>
  </si>
  <si>
    <t>16/12/2025 SE LLAMA A USUARIO Y SE PROGRAMA VISITA TÉCNICA PARA RETIRO DE CB | 17/12/2025 SE RETIRA DATAFONO Y LECTORA. LA PUBLICIDAD USUARIO DIO DISPOSICIÓN FINAL</t>
  </si>
  <si>
    <t>AC0MZ777</t>
  </si>
  <si>
    <t>LC-CS-25-010238</t>
  </si>
  <si>
    <t>3007066761</t>
  </si>
  <si>
    <t>DISTRICOL HOSTAL Y VARIEDADES</t>
  </si>
  <si>
    <t>FO-25-1951970</t>
  </si>
  <si>
    <t>16/12/2025 SE | 16/12/2025 SE RETIRA DATÁFONO Y LECTORA,
PUBLICIDAD NO SE RETIRA YA QUE USUARIO DIO DISPOSICIÓN FINAL.</t>
  </si>
  <si>
    <t>3A0CZ721</t>
  </si>
  <si>
    <t>LC-CS-25-010242</t>
  </si>
  <si>
    <t>3007067084</t>
  </si>
  <si>
    <t>DISTRICOL AUTOSERVICIO LOS GIR</t>
  </si>
  <si>
    <t>FO-25-1951943</t>
  </si>
  <si>
    <t>12/12/2025 SE VISITARA EN FRIO YA QUE ME ENCUENTRO EN LA ZONA  CLIENTE NO REPONDE NUEMERO CELULAR | 12/12/2025 SE INTENTA COMUNICACION  CON LA SEÑORA MARISNEY ROMERO NO ES POSIBLE SE VA BUZÓN DE VOZ SE VISITARA EN FRIO YA QUE ME ENCUENTRO EN LA ZONA DE LA GRANJA Y RETORNANDO TENGO QUE PASAR POR EL CORREGIMIENTO LA PRADERA , | 12/12/2025 SE REALIZA CIERRE RETIRO CB BANCOLOMBIA RETIRANDO EQUIPO DESK/3500- LECTOR CB - BASE SOPORTE - FUENTE DE PODER - BASE SOPORTE LECTOR - AVISO EXTERIOR 1.50 MTS , 26 ROLLOS REDEBAN , SE DESTRUYE PUBLICIDAD EN SITIO</t>
  </si>
  <si>
    <t>9L000585</t>
  </si>
  <si>
    <t>LC-CS-25-010244</t>
  </si>
  <si>
    <t>3007069241</t>
  </si>
  <si>
    <t>DISTRICOL COSMETICS STORE SYS</t>
  </si>
  <si>
    <t>FO-25-1957173 | FO-25-1951946</t>
  </si>
  <si>
    <t>[FO-25-1957173] 11/12/2025 SE ESCALA PARA VISITA. CONFIRMAR DATOS PARA LA RECOLECCION DE EQUIPOS | 11/12/2025 SE REALIZA CIERRE TOTAL DE CB,SE RETIRA DESK3500, LECTORA, ENSORTIJADO Y CARGADOR, CLIENTE INDICA PUBLICIDAD YA FUE RETIRADA Y DESTRUIDA. || [FO-25-1951946] 10/12/2025 CLIENTE INDICA NO SE ENCUENTRA EN LA DIRECCIÓN SUMINISTRADA, INDICA PUEDE REALIZAR ENTREGA EL DÍA DE MAÑANA 11-12-2025 DE 09:00 A 10:00 | 10/12/2025 CLIENTE INDICA NO SE ENCUENTRA EN LA DIRECCIÓN SUMINISTRADA, INDICA PUEDE REALIZAR ENTREGA EL DÍA DE MAÑANA 11-12-2025 DE 09:00 A 10:00 | 11/12/2025 CLIENTE INDICA NO SE ENCUENTRA EN LA DIRECCIÓN SUMINISTRADA, INDICA PUEDE REALIZAR ENTREGA EL DÍA DE MAÑANA 11-12-2025 DE 09:00 A 10:00</t>
  </si>
  <si>
    <t>A303Z050</t>
  </si>
  <si>
    <t>LC-CS-25-010245</t>
  </si>
  <si>
    <t>3007068876</t>
  </si>
  <si>
    <t>DISTRICOL DISTRIBUIDORA REMAR</t>
  </si>
  <si>
    <t>FO-25-1951965</t>
  </si>
  <si>
    <t>11/12/2025 0 | 11/12/2025 SE VISITA SITIO SE VERIFICA INFORMACIÓN SE REALIZA RETIRO DE DATÁFONO ESCANEAR, FUENTE PODER, SIN PAPELERIA, SE DESTRUYE AVISO EXTERIOR.</t>
  </si>
  <si>
    <t>AAJYZ110</t>
  </si>
  <si>
    <t>LC-CS-25-010248</t>
  </si>
  <si>
    <t>3007071500</t>
  </si>
  <si>
    <t>PTM BOGOTA  MERKATODO LAS DELI</t>
  </si>
  <si>
    <t>FO-25-1951979</t>
  </si>
  <si>
    <t>11/12/2025 SE RETIRA CORRESPONSAL BANCARIO POR SOLICITUD DEL BANCO SE RETIRA DATÁFONO Y LECTORA</t>
  </si>
  <si>
    <t>UV00B402</t>
  </si>
  <si>
    <t>LC-CS-25-010250</t>
  </si>
  <si>
    <t>3007071591</t>
  </si>
  <si>
    <t>BARRIO  LA NEVADA VALLEDUPAR</t>
  </si>
  <si>
    <t>FO-25-1983987 | FO-25-1954709</t>
  </si>
  <si>
    <t>[FO-25-1983987] 17/12/2025 NO CONTESTA | 17/12/2025 BUENOS DÍAS SE VISITA CB Y SE LE HACE CIERRE || [FO-25-1954709] 16/12/2025 NO CONTESTA | 16/12/2025 SE VISITA CB Y LA ENCARGADA DEL LOCAL INFORMA QUE LA TITULAR LE DICE QUE HOY NO SE PUEDE HACER EL CIERRE YA QUE MAÑANA ES QUE ESTÁ EN EL LOCAL, ENTONCES ELLA AUTORIZA EL CIERRE SIEMPRE Y CUANDO ESTÉ ELLA MISMA PRESENTE</t>
  </si>
  <si>
    <t>LN00F219</t>
  </si>
  <si>
    <t>LC-CS-25-010251</t>
  </si>
  <si>
    <t>3007077984</t>
  </si>
  <si>
    <t>BARRIO SAN ANTONIO VILLAVICENC</t>
  </si>
  <si>
    <t>FO-25-1954706</t>
  </si>
  <si>
    <t>11/12/2025 SE LLÁMA AL CLIENTE Y CONFIRMA DIRECCIÓN PARA VISISTAR SOBRE MEDIO DIA | 11/12/2025 SE REALIZA RETIRO DE DATÁFONO Y LECTORA EN BUEN ESTADO. ENTREGAN EQUIPOS EN BUEN ESTADO EN OTRA DIRECCIÓN. NO HAY PUBLICIDAD INSTALADA</t>
  </si>
  <si>
    <t>LMNZZ907</t>
  </si>
  <si>
    <t>LC-CS-25-010252</t>
  </si>
  <si>
    <t>3007064016</t>
  </si>
  <si>
    <t>BARRIO PAMPALINDA CALI 2</t>
  </si>
  <si>
    <t>FO-25-1954704</t>
  </si>
  <si>
    <t>13/12/2025 OK | 13/12/2025 SE RETIRA DATÁFONO LECTOR PIN PAD HUB SIN SERÍAL SE RETIRA PUBLICIDAD SE DESTRUYE TODO OKAY</t>
  </si>
  <si>
    <t>N00Y854</t>
  </si>
  <si>
    <t>LC-CS-25-010266</t>
  </si>
  <si>
    <t>3007080090</t>
  </si>
  <si>
    <t>BARRIO AMERICA MEDELLIN</t>
  </si>
  <si>
    <t>FO-25-1961858</t>
  </si>
  <si>
    <t>16/12/2025 SE INTENTA COMUNICAR CON CLIENTE Y NO ES POSIBLE | 16/12/2025 SE REALIZA CIERRE CB</t>
  </si>
  <si>
    <t>SAXZZ522</t>
  </si>
  <si>
    <t>LC-CS-25-010267</t>
  </si>
  <si>
    <t>3007052962</t>
  </si>
  <si>
    <t>BARRIO LA CABANA CIUDAD BOLIVA</t>
  </si>
  <si>
    <t>FO-25-1961882</t>
  </si>
  <si>
    <t>18/12/2025 NA | 18/12/2025 CIERRE EXITOSO SIN PUBLICIDAD CB INFORMA QUE LE DIÓ DISPOSICIÓN FINAL SIN ROLLOS CB INFORMA QUE NO TIENE</t>
  </si>
  <si>
    <t>9C0LZ877</t>
  </si>
  <si>
    <t>LC-CS-25-010269</t>
  </si>
  <si>
    <t>3007080546</t>
  </si>
  <si>
    <t>BARRIO LA CRUZ TURBACO 1</t>
  </si>
  <si>
    <t>FO-25-1961845</t>
  </si>
  <si>
    <t>12/12/2025 NO CONTESTAN | 12/12/2025 SE LLEGO AL SITIO Y SE ENCONTRÓ CERRADO | 12/12/2025 EL CLIENTE REGRESO LA LLAMADA A INFORMAR QUE VA ESTAR EN EL LOCAL A LAS 2 DE LA TARDE | 12/12/2025 SE VISITA NUEVAMENTE Y SE LOGRA REALIZAR CIERRE DE CORRESPONSAL SE RECIBE EQUIPO COMPLETO Y PUBLICIDAD COMPLETA LA CUAL SE DESTRUYE</t>
  </si>
  <si>
    <t>SEZZZ133</t>
  </si>
  <si>
    <t>LC-CS-25-010272</t>
  </si>
  <si>
    <t>3007080024</t>
  </si>
  <si>
    <t>BARRIO LAS PALMAS CHOACHÍ</t>
  </si>
  <si>
    <t>FO-25-1961842</t>
  </si>
  <si>
    <t>12/12/2025 NA | 13/12/2025 SE RECOGEN EQUIPOS DE REDEBAN CLIENTE INDICA QUE LA PUBLICIDAD EL LA DESTRUYÓ YA QUE ÉL SE CAMBIÓ DE SITIO</t>
  </si>
  <si>
    <t>SAXZZ523</t>
  </si>
  <si>
    <t>LC-CS-25-010276</t>
  </si>
  <si>
    <t>3007076235</t>
  </si>
  <si>
    <t>BARRIO GUAIMAL CUCUTA</t>
  </si>
  <si>
    <t>FO-25-1961890</t>
  </si>
  <si>
    <t>18/12/2025 CLIENTE ESTÁ EN COMERCIO | 18/12/2025 SE VISITA COMERCIO SE RECOGE DATAFONO, LECTOR DE CÓDIGO, PINPAD Y HUB NO SERIALIZADO...CIERRE EXITOSO CB SIN ROLLOS</t>
  </si>
  <si>
    <t>A40NZ744</t>
  </si>
  <si>
    <t>LC-CS-25-010277</t>
  </si>
  <si>
    <t>3007077696</t>
  </si>
  <si>
    <t>BARRIO TORCOROMA PUERTO WILCHE</t>
  </si>
  <si>
    <t>FO-25-1961840</t>
  </si>
  <si>
    <t>15/12/2025 SE ESTABLECE CONTACTO VÍA WHATSAPP CON EL SEÑORA GINA MARCELA MUÑOZ MORALES   , AL NÚMERO DE CONTACTO 3164771271. SE LE INFORMA QUE, UNA VEZ FINALIZADO EL PARO ARMADO, SE REALIZARÁ EL DESPLAZAMIENTO CORRESPONDIENTE PARA LA RECOLECCIÓN DE EQUIPOS DE REDEBAN. | 17/12/2025 SE REALIZA RECOLECCIÓN DE DATAFONES LECTORA NO SE REALIZAN PRUEBAS NO SE RETIRA PUBLICIDAD POR MIGRACIÓN WOMPI</t>
  </si>
  <si>
    <t>10LZZ967</t>
  </si>
  <si>
    <t>LC-CS-25-010278</t>
  </si>
  <si>
    <t>3007079684</t>
  </si>
  <si>
    <t>BARRIO CALLE SUCRE SINCELEJO</t>
  </si>
  <si>
    <t>FO-25-1961832</t>
  </si>
  <si>
    <t>15/12/2025 SE CONFIRMA PARA RETIRAR EQUIPOS | 15/12/2025 SE VISITA COMERCIO, SE HACE CIERRE DEL CB, SE RETIRA DATAFONO, LECTOR Y ACCESORIOS, ADEMÁS SE RETIRA PUBLICIDAD ( AVISO EXTERIOR, DISPLAY HORARIO ) SE DESTRUYE EN SITIO, NO CUENTA CON ROLLOS.</t>
  </si>
  <si>
    <t>SXXZZ084</t>
  </si>
  <si>
    <t>LC-CS-25-010280</t>
  </si>
  <si>
    <t>3007047055</t>
  </si>
  <si>
    <t>BARRIO VILLA MARINA ESPINAL</t>
  </si>
  <si>
    <t>FO-25-1961852</t>
  </si>
  <si>
    <t>12/12/2025 NA | 12/12/2025 SE REALIZA VISITA AL PUNTO, SE RETIRA CON ÉXITO , DATÁFONO ,LECTORA EN BUEN ESTADO GENERAL , CIERRE EXITOSO</t>
  </si>
  <si>
    <t>TR00B992</t>
  </si>
  <si>
    <t>LC-CS-25-010282</t>
  </si>
  <si>
    <t>3007069623</t>
  </si>
  <si>
    <t>BARRIO MARROQUIN 2 CALI 5</t>
  </si>
  <si>
    <t>FO-25-1961864</t>
  </si>
  <si>
    <t>13/12/2025 SE ESCALA PARA VISITA. CONFIRMAR DATOS PARA LA RECOLECCION DE EQUIPOS | 13/12/2025 SE VISITA EL COMERCIO, SE REALIZA CIERRE CB BANCOLOMBIA PURO POR SOLICITUD DEL BANCO. SE RETIRA DATAFONO, LECTORA, ACCESORIOS, CLIENTE DEVUELVE EQUIPOS EN BUEN ESTADO. SE DESTRUYE EN SITIO AVISO EXTERIOR, FLANGER, CLIENTE NO TENÍA EL DISPLAY HORARIO DE ATENCIÓN</t>
  </si>
  <si>
    <t>EG004615</t>
  </si>
  <si>
    <t>LC-CS-25-010284</t>
  </si>
  <si>
    <t>3007076124</t>
  </si>
  <si>
    <t>BARRIO INDUSTRIALES APARTADO</t>
  </si>
  <si>
    <t>FO-25-1961876</t>
  </si>
  <si>
    <t>17/12/2025 SE REALIZA CIERRE CB</t>
  </si>
  <si>
    <t>SX0GZ275</t>
  </si>
  <si>
    <t>LC-CS-25-010285</t>
  </si>
  <si>
    <t>3007046649</t>
  </si>
  <si>
    <t>BARRIO LAS DAMAS PUERTO RICO</t>
  </si>
  <si>
    <t>FO-25-1961836</t>
  </si>
  <si>
    <t>17/12/2025 OK | 17/12/2025 CLIENTE ENTREGA DATAFONO CON SOPORTE , LECTOR DE BARRAS , CABLE MAGIC BOX, FUENTE DE PODER DATÁFONO, ROLLOS NO HAY,PUBLIDAD DETERIORADO SE DESTRUYE EN SITIO</t>
  </si>
  <si>
    <t>XP007629</t>
  </si>
  <si>
    <t>18756</t>
  </si>
  <si>
    <t>LC-CS-25-010286</t>
  </si>
  <si>
    <t>3007077585</t>
  </si>
  <si>
    <t>SOLANO</t>
  </si>
  <si>
    <t>BARRIO CORREGIMIENTO DE CAMPO ALEGRE SOLANO</t>
  </si>
  <si>
    <t>FO-25-1961867</t>
  </si>
  <si>
    <t>16/12/2025 OK | 16/12/2025 LA SEÑORA ANGY ENTREGA EQUIPOS Y PUBLICIDAD EN LA CALLE 3B # 5-112 EN FLORENCIA CAQUETA, ENTREGA DATAFONO CON SOPORTE, LECTOR DE BARRAS, CABLE MAGIC BOX, FUENTE DE PODER DATÁFONO.</t>
  </si>
  <si>
    <t>10HZZ153</t>
  </si>
  <si>
    <t>LC-CS-25-010287</t>
  </si>
  <si>
    <t>3007034343</t>
  </si>
  <si>
    <t>BARRIO CENTRO SAN JOSE DEL FRA</t>
  </si>
  <si>
    <t>FO-25-1961895</t>
  </si>
  <si>
    <t>18/12/2025 OK | 18/12/2025 CLIENTE ENTREGA DATAFONO CON SOPORTE, LECTOR DE BARRAS, CABLE MAGIC BOX, FUENTE DE PODER DATÁFONO, ROLLOS NO HAY</t>
  </si>
  <si>
    <t>8ZZZZ963</t>
  </si>
  <si>
    <t>LC-CS-25-010288</t>
  </si>
  <si>
    <t>3007065311</t>
  </si>
  <si>
    <t>BARRIO CENTRO SINCELEJO 21</t>
  </si>
  <si>
    <t>FO-25-1961884</t>
  </si>
  <si>
    <t>15/12/2025 SE LLEGA DIRECTAMENTE AL SITIO | 15/12/2025 SE VISITA COMERCIO, SE RETIRAN EQUIPOS Y ACCESORIOS RBM, SE RETIRA DATAFONO, LECTOR, PIN PAD, HUB Y ACCESORIOS ( FUENTE DE PODER, CABLE MAGIC BOX Y BASE ), NO SE RETIRA PUBLICIDAD, EL CLIENTE INDICA QUE NO CUENTA CON ROLLOS.</t>
  </si>
  <si>
    <t>4A005652</t>
  </si>
  <si>
    <t>LC-CS-25-010293</t>
  </si>
  <si>
    <t>3007025717</t>
  </si>
  <si>
    <t>BARRIO CENTRO CHINCHINA XXI</t>
  </si>
  <si>
    <t>FO-25-1979327</t>
  </si>
  <si>
    <t>18/12/2025 VISITAMOS EN FRÍO | 18/12/2025 VISITAMOS COMERCIO REALIZAMOS DATAFONO, LECTOR DE BARRAS, BASE DATAFONO, FUENTE DE PODER, CABLE MAGIC BOX TETRA NO TIENE ROLLOS NI CABLE PATCH CORD 3MT, NO DESMONTAMOS PUBLICIDAD YA QUE EL CLIENTE HIZO DISPOSICIÓN FINAL.</t>
  </si>
  <si>
    <t>A00MZ454-AB1NZ793</t>
  </si>
  <si>
    <t>LC-CS-25-010294</t>
  </si>
  <si>
    <t>3007041094</t>
  </si>
  <si>
    <t>BARRIO GUASIMALITO BELLO</t>
  </si>
  <si>
    <t>FO-25-1980990</t>
  </si>
  <si>
    <t>20/12/2025 SIN COMUNICACIÓN CON USUARIO,  SE VISITA COMERCIO | 20/12/2025 SE REALIZA VISITA TÉCNICA PARA EL RETIRO DE EQUIPOS REDEBAN CORRESPONDIENTE AL CIERRE DEL CORRESPONSAL BANCOLOMBIA SE PROCEDE CON LA VERIFICACIÓN DE IDENTIDAD DEL TÉCNICO USUARIO CONFIRMA Y ENTREGA LOS DISPOSITIVOS SE EFECTÚA INSPECCIÓN FÍSICA VALIDANDO ESTADO OPERATIVO Y CONDICIONES EXTERNAS SIN HALLARSE DAÑOS NI ELEMENTOS DE PUBLICIDAD SE DESMONTA TERMINAL PRINCIPAL Y LECTOR DE TARJETAS ASEGURANDO DESCONEXIÓN ADECUADA DE CABLEADO Y PERIFÉRICOS SE DOCUMENTA LA ENTREGA Y SE CONFIRMA INTEGRIDAD DE LOS EQUIPOS RETIRADOS. USUARIO INDICA NO TENER ROLLOS</t>
  </si>
  <si>
    <t>GZ0OZ626</t>
  </si>
  <si>
    <t>LC-CS-25-010296</t>
  </si>
  <si>
    <t>3007068809</t>
  </si>
  <si>
    <t>FO-25-1980982</t>
  </si>
  <si>
    <t>17/12/2025 VISITA TÉCNICA | 17/12/2025 RECOGIDA DE EQUIPOS POR CIERRE DE CORRESPONSAL OK NO TIENEN PUBLICIDAD</t>
  </si>
  <si>
    <t>AALUZ235</t>
  </si>
  <si>
    <t>LC-CS-25-010298</t>
  </si>
  <si>
    <t>3007076638</t>
  </si>
  <si>
    <t>BARRIO LOS ANDES ALTOS FLORENCIA</t>
  </si>
  <si>
    <t>FO-25-1979333</t>
  </si>
  <si>
    <t>16/12/2025 OK | 18/12/2025 CLIENTE ENTREGA DATAFONO CON SOPORTE, LECTOR DE BARRAS CLIENTE INDICA QUE NO LA TIENE, CABLE MAGIC BOX, FUENTE DE PODER DATÁFONO, ROLLOS NO HAY , PUBLICIDAD DETERIORADO, SE DESTRUYE EN SITIO</t>
  </si>
  <si>
    <t>LA2ZZ421</t>
  </si>
  <si>
    <t>18247</t>
  </si>
  <si>
    <t>LC-CS-25-010299</t>
  </si>
  <si>
    <t>3007064759</t>
  </si>
  <si>
    <t>EL DONCELLO</t>
  </si>
  <si>
    <t>BARRIO BELALCAZAR EL DONCELLO</t>
  </si>
  <si>
    <t>FO-25-1979311</t>
  </si>
  <si>
    <t>16/12/2025 OK | 16/12/2025 CLIENTE ENTREGA DATAFONO, LECTOR DE BARRAS, CABLE MAGIC BOX, FUENTE DE PODER DATÁFONO,BASE DATAFONO, ROLLOS NO HAY</t>
  </si>
  <si>
    <t>3A003136</t>
  </si>
  <si>
    <t>5197</t>
  </si>
  <si>
    <t>LC-CS-25-010302</t>
  </si>
  <si>
    <t>3007075528</t>
  </si>
  <si>
    <t>COCORNA</t>
  </si>
  <si>
    <t>PTM CALLE SANTANDER COCORNA PA</t>
  </si>
  <si>
    <t>FO-25-1981009</t>
  </si>
  <si>
    <t>22/12/2025 SE ESCALA PARA VISITA. CONFIRMAR DATOS PARA LA RECOLECCION DE EQUIPOS | 22/12/2025 SE RETIRA CB EXITOSAMENTE</t>
  </si>
  <si>
    <t>SX00J085</t>
  </si>
  <si>
    <t>LC-CS-25-010303</t>
  </si>
  <si>
    <t>3007070811</t>
  </si>
  <si>
    <t>DISTRICOL  MERCA VILLAS</t>
  </si>
  <si>
    <t>FO-25-1980975</t>
  </si>
  <si>
    <t>18/12/2025 LLLAMADA EXITOSA, CON 0 ROLLOS, OK | 18/12/2025 SE RETIRA DATAFONO Y LECTORA, CON 0 ROLLOS, OK</t>
  </si>
  <si>
    <t>EF00B341</t>
  </si>
  <si>
    <t>LC-CS-25-010304</t>
  </si>
  <si>
    <t>3007064039</t>
  </si>
  <si>
    <t>PTM SAN VICENTE DE CHUCURI DIS</t>
  </si>
  <si>
    <t>FO-25-1979350</t>
  </si>
  <si>
    <t>17/12/2025 OK | 17/12/2025 SE REALIZA VISITA AL COMERCIO SE RETIRA DATAFONO Y LECTORA CON SUS RESPECTIVOS ACCESORIOS, USUARIO INDICA  QUE NO TIENE ROLLOS</t>
  </si>
  <si>
    <t>0A00O652-0A00O476</t>
  </si>
  <si>
    <t>5364</t>
  </si>
  <si>
    <t>LC-CS-25-010305</t>
  </si>
  <si>
    <t>3007030864</t>
  </si>
  <si>
    <t>JARDIN</t>
  </si>
  <si>
    <t>COMCARD JARDIN CITARA</t>
  </si>
  <si>
    <t>FO-25-1979301</t>
  </si>
  <si>
    <t>18/12/2025 NA | 18/12/2025 CIERRE EXITOSO SIN PUBLICIDAD CB INFORMA QUE DIO DISPOSICIÓN FINAL SIN ROLLOS</t>
  </si>
  <si>
    <t>BVZZZ328</t>
  </si>
  <si>
    <t>LC-CS-25-010306</t>
  </si>
  <si>
    <t>3007040241</t>
  </si>
  <si>
    <t>PTM SAN ALBERTO CONNECTION WEB</t>
  </si>
  <si>
    <t>FO-25-1981001</t>
  </si>
  <si>
    <t>19/12/2025 SE REALIZA RETIRO DATÁFONO, LECTOR DE BARRAS, FUENTE, PASCORD, NO SE ENCONTRÓ PUBLICIDAD, CB SIN ROLLOS</t>
  </si>
  <si>
    <t>AA0KZ010</t>
  </si>
  <si>
    <t>LC-CS-25-010307</t>
  </si>
  <si>
    <t>3007075856</t>
  </si>
  <si>
    <t>DISTRICOL MKT EXPRESS</t>
  </si>
  <si>
    <t>FO-25-1979337</t>
  </si>
  <si>
    <t>18/12/2025 LLAMADA EXITOSA, CON 0 ROLLOS, OK | 18/12/2025 SE RETIRA DATAFONO, LECTORA Y PIN PAD, CON 0 ROLLOS</t>
  </si>
  <si>
    <t>FA01Z375</t>
  </si>
  <si>
    <t>LC-CS-25-010308</t>
  </si>
  <si>
    <t>3007070931</t>
  </si>
  <si>
    <t>PTM NEIVA  TIENDA ALAMOS EMILI</t>
  </si>
  <si>
    <t>FO-25-1979299</t>
  </si>
  <si>
    <t>18/12/2025 SE RETIRA DATAFONO, LECTOR DE BARRAS Y ACCESORIOS POR MIGRACIÓN, CB SIN ROLLOS</t>
  </si>
  <si>
    <t>LN00D266 - LN00E511</t>
  </si>
  <si>
    <t>LC-CS-25-010310</t>
  </si>
  <si>
    <t>3007080217</t>
  </si>
  <si>
    <t>PTM EL MOLINO MASIVOS EXITO RI</t>
  </si>
  <si>
    <t>FO-25-1981003</t>
  </si>
  <si>
    <t>17/12/2025 SE REALIZA CIERRE DE CB, SE RECOGE, DATAFONO, LECTOR Y MAGICBOX 2600, PUBLICIDAD SE DESTRUYE EN SITIO, CLIENTE MANIFIESTA NO TENER ROLLOS</t>
  </si>
  <si>
    <t>F4ZZZ848</t>
  </si>
  <si>
    <t>LC-CS-25-010312</t>
  </si>
  <si>
    <t>3007051371</t>
  </si>
  <si>
    <t>PTM CUCUTA VARIEDADES MATIAS</t>
  </si>
  <si>
    <t>FO-25-1979305</t>
  </si>
  <si>
    <t>17/12/2025 SE PROGRAMA VISITA EN SITIO | 17/12/2025 SE VISITA COMERCIO, SE REALIZA CIERRE  EXITOSO. SE RECOGEN EQUIPOS RBM EXITOSO., USUARIO NO ENTREGAN ROLLOS</t>
  </si>
  <si>
    <t>TR07Z399</t>
  </si>
  <si>
    <t>LC-CS-25-010314</t>
  </si>
  <si>
    <t>3007066768</t>
  </si>
  <si>
    <t>DISTRICOL SUMINISTR CALDERO 2</t>
  </si>
  <si>
    <t>FO-25-1980957</t>
  </si>
  <si>
    <t>23/12/2025 SE COMUNICA CON EL CLIENTE DANIEL CALDERON, NOS INFORMA QUE ENTREGA LOS EQUIPOS ES OTRA DIRECCION, SE REALIZA VISITA A DIRECCION INDICADA. | 23/12/2025 SE REALIZA RETIRADA DE DATAFONO EN DIRECCION INDICADA POR EL CLIENTE, SE RECOGE DATAFONO REDEBAN OK, CLIENTE INFORMA QUE NO TIENE LECTOR DE CODIGOS DE BARRAS</t>
  </si>
  <si>
    <t>3A0CZ728</t>
  </si>
  <si>
    <t>LC-CS-25-010320</t>
  </si>
  <si>
    <t>3007057079</t>
  </si>
  <si>
    <t>PTM BOGOTA HIPERDROGUERIA FERM</t>
  </si>
  <si>
    <t>FO-25-1979321</t>
  </si>
  <si>
    <t>17/12/2025 NA | 17/12/2025 SE RETIRA POS DE REDEBAN Y LECTORA DEL CORRESPONSAL BANCARIO POR DECISIÓN DEL COMERCIO, USUARIO INDICA QUE NO TIENE ROLLOS</t>
  </si>
  <si>
    <t>XPSZZ330</t>
  </si>
  <si>
    <t>LC-CS-25-010322</t>
  </si>
  <si>
    <t>3007082074</t>
  </si>
  <si>
    <t>DISTRICOL DESECHABLES JYM</t>
  </si>
  <si>
    <t>FO-25-1981036</t>
  </si>
  <si>
    <t>17/12/2025 LLAMADA EXITOSA, CON 0 ROLLOS, OK | 17/12/2025 SE RETIRA DATAFONO Y LECTORA, CON 0 ROLLOS, OK, LA ALIANZA INDICA QUE EL USUARIO NO HACE ENVIO DE ROLLOS</t>
  </si>
  <si>
    <t>CA002269</t>
  </si>
  <si>
    <t>LC-CS-25-010323</t>
  </si>
  <si>
    <t>3007066370</t>
  </si>
  <si>
    <t>DISTRICOL PANADERIA LA CHOCHA</t>
  </si>
  <si>
    <t>FO-25-1980993</t>
  </si>
  <si>
    <t>17/12/2025 LLAMADA EXITOSA, CON 0 ROLLOS, OK | 17/12/2025 SE RETIRA DATAFONO, LECTORA Y PIN PAD,CON 0 ROLLOS (USUARIO NO ENTREGA, DICE NO TENER), OK</t>
  </si>
  <si>
    <t>1A00Q870</t>
  </si>
  <si>
    <t>LC-CS-25-010324</t>
  </si>
  <si>
    <t>3007066857</t>
  </si>
  <si>
    <t>DISTRICOL INTER NECHI</t>
  </si>
  <si>
    <t>FO-25-1979308</t>
  </si>
  <si>
    <t>17/12/2025 LLAMADA EXITOSA, CON 0 ROLLOS, OK | 17/12/2025 SE RETIRA DATAFONO Y LECTORA, CON 0 ROLLOS, OK
USUARIO INDICA QUE NO TIENE ROLLOS</t>
  </si>
  <si>
    <t>4A0AZ385</t>
  </si>
  <si>
    <t>LC-CS-25-010325</t>
  </si>
  <si>
    <t>3007037272</t>
  </si>
  <si>
    <t>DISTRICOL INVERSIONES VR TECNO</t>
  </si>
  <si>
    <t>FO-25-1979341</t>
  </si>
  <si>
    <t>17/12/2025 LLAMADA EXITOSA, CON 0 ROLLOS, OK | 17/12/2025 SE RETIRA DATAFONO Y LECTORA, CON 0 ROLLOS, OK</t>
  </si>
  <si>
    <t>GZ00M069</t>
  </si>
  <si>
    <t>LC-CS-25-010326</t>
  </si>
  <si>
    <t>3007080483</t>
  </si>
  <si>
    <t>DISTRICOL ACUNA TIENDA INFANTI</t>
  </si>
  <si>
    <t>FO-25-1981013</t>
  </si>
  <si>
    <t>SDZZZ907</t>
  </si>
  <si>
    <t>LC-CS-25-010327</t>
  </si>
  <si>
    <t>3007048185</t>
  </si>
  <si>
    <t>DISTRICOL VENTA DE PASAJES DIP</t>
  </si>
  <si>
    <t>FO-25-1979335</t>
  </si>
  <si>
    <t>17/12/2025 LLAMADA EXITOSA, CON 0 ROLLOS, OK | 17/12/2025 SE RETIRA DATAFONO, LECTORA  Y PIN PAD, CON 0 ROLLOS, OK
USURIO INDICA QUE NO TIENE ROLLOS</t>
  </si>
  <si>
    <t>AD00I722</t>
  </si>
  <si>
    <t>LC-CS-25-010328</t>
  </si>
  <si>
    <t>3007070207</t>
  </si>
  <si>
    <t>DISTRICOL CON CELULARES RONDON</t>
  </si>
  <si>
    <t>FO-25-1980999</t>
  </si>
  <si>
    <t>17/12/2025 LLAMADA EXITOSA, CON 0 ROLLOS, OK | 17/12/2025 NO SE RETIRA LECTORA, DEBIDO A QUE NO SE ENCUENTRA EN EL SITIO, OK | 17/12/2025 SE RETIRA DATAFONO, CON 0 ROLLOS, OK. EQUIPOS SE RECOGEN EN DISTRICOL NO TIENE ROLLOS</t>
  </si>
  <si>
    <t>EF007296</t>
  </si>
  <si>
    <t>LC-CS-25-010341</t>
  </si>
  <si>
    <t>3007070625</t>
  </si>
  <si>
    <t>BARRIO CENTRO PAILITAS 2</t>
  </si>
  <si>
    <t>FO-25-1985338</t>
  </si>
  <si>
    <t>18/12/2025 NO CONTESTA | 19/12/2025 BUENAS TARDES SE VISITA CB Y SE LE HACE CIERRE OK, CB NO ENTREGA ROLLOS</t>
  </si>
  <si>
    <t>UV008367</t>
  </si>
  <si>
    <t>LC-CS-25-010342</t>
  </si>
  <si>
    <t>3007053201</t>
  </si>
  <si>
    <t>BARRIO VILLA SALEN GRANADA</t>
  </si>
  <si>
    <t>FO-25-1985332</t>
  </si>
  <si>
    <t>18/12/2025 NO CONTESTA | 19/12/2025 SE REALIZA RETIRO DE EQUIPO POR CIERRE DEL CORRESPONSAL SE ENTREGA EN OTRA DIRECCIÓN SE RECOJE DATAFONO LECTOR CABLES BASE 50 ROLLOS</t>
  </si>
  <si>
    <t>XP0OZ157</t>
  </si>
  <si>
    <t>LC-CS-25-010343</t>
  </si>
  <si>
    <t>3007077963</t>
  </si>
  <si>
    <t>BARRIO VILLA SALEM GRANADA</t>
  </si>
  <si>
    <t>FO-25-1985349</t>
  </si>
  <si>
    <t>18/12/2025 NO CONTESTA | 18/12/2025 SE REALIZA CIERRE DE CORRESPONSAL RETIRANDO DATAFONO LECTOR CABLES Y BASE, CB NO TIENE ROLLOS REDEBAN</t>
  </si>
  <si>
    <t>A1PZZ072</t>
  </si>
  <si>
    <t>LC-CS-25-010345</t>
  </si>
  <si>
    <t>3007029881</t>
  </si>
  <si>
    <t>BARRIO MENGA YUMBO</t>
  </si>
  <si>
    <t>FO-25-1985330</t>
  </si>
  <si>
    <t>26/12/2025 CONTESTA SE PROCEDE A DESPLAZARSE AL SITIO | 24/12/2025 SE ATENDERÁ ACTIVIDAD POR CAPACIDAD OPERATIVA PARA EL DIA VIERES 26 | 26/12/2025 EN NOVISTA TÉCNICA REALIZADA AL COMERCIO SE LLEGA AL SITIO SE INFORMA EL MOTIVO DE LA VISITA SE RETIRA EQUIPO EQUIPO DATÁFONO Y LECTORA. CLIENTE INDICA QUE NO TIENE ROLLOS</t>
  </si>
  <si>
    <t>BBBPZ276</t>
  </si>
  <si>
    <t>LC-CS-25-010346</t>
  </si>
  <si>
    <t>3007033533</t>
  </si>
  <si>
    <t>BARRIO SAN JOAQUIN CANDELARIA</t>
  </si>
  <si>
    <t>FO-25-1985335</t>
  </si>
  <si>
    <t>18/12/2025 CLIENTE NO CONTESTA | 18/12/2025 SE RETIRA DATÁFONO LECTOR Y AVISO EXTERIOR, CB NO TIENE ROLLOS</t>
  </si>
  <si>
    <t>BL01Y191</t>
  </si>
  <si>
    <t>LC-CS-25-010348</t>
  </si>
  <si>
    <t>3007051735</t>
  </si>
  <si>
    <t>BARRIO CONJUNTO ACACIA IBAGUE</t>
  </si>
  <si>
    <t>FO-25-1985348</t>
  </si>
  <si>
    <t>23/12/2025 SE COMUNICA CON EL CLIENTE INDICA REALIZAR ACTIVIDAD. | 23/12/2025 SE REALIZA CIERRE POR MIGRACIÓN, SE RETIRA DATAFONO, LECTOR, PINPAD Y HUB; SE RETIRA ACCESORIOS DE CONEXIÓN. NO SÉ RETIRA PUBLICIDAD CB EXISTENTE TAMPOCO ROLLOS CLIENTE INDICA NO TENER.</t>
  </si>
  <si>
    <t>AD0BZ206</t>
  </si>
  <si>
    <t>LC-CS-25-010349</t>
  </si>
  <si>
    <t>3007076787</t>
  </si>
  <si>
    <t>BARRIO MARCO FIDEL SUAREZ BOGOTA 4</t>
  </si>
  <si>
    <t>FO-25-1985343</t>
  </si>
  <si>
    <t>18/12/2025 . | 18/12/2025 SE REALIZA CIERRE DE CB, SE RETIRA DATÁFONO, LECTORA, HUB, PIN PAD, SE DESTRUYE PUBLICIDAD EN SITIO, CB SIN ROLLOS</t>
  </si>
  <si>
    <t>105ZZ333</t>
  </si>
  <si>
    <t>LC-CS-25-010350</t>
  </si>
  <si>
    <t>3007076503</t>
  </si>
  <si>
    <t>BARRIO EL PORVENIR FLORENCIA 2</t>
  </si>
  <si>
    <t>FO-25-1985353</t>
  </si>
  <si>
    <t>20/12/2025 SE ESCALA PARA VISITA. CONFIRMAR DATOS PARA LA RECOLECCION DE EQUIPOS | 20/12/2025 CLIENTE ENTREGA DATAFONO, LECTOR DE BARRAS, CABLE MAGIC BOX, FUENTE DE PODER DATÁFONO, ROLLOS NO HAY , CLIENTE ENTREGA LE TOR DE BARRAS SIN PLACA , SE MARCA EL LECTOR CON EL NÚMERO QUE APARECE EN LA ORDEN .</t>
  </si>
  <si>
    <t>F10YZ566</t>
  </si>
  <si>
    <t>52240</t>
  </si>
  <si>
    <t>CHACHAGUI</t>
  </si>
  <si>
    <t>3007040167</t>
  </si>
  <si>
    <t>BARRIO CENTRO SINCELEJO 10</t>
  </si>
  <si>
    <t>BARRIO CENTRO SANTA ROSA DE CA</t>
  </si>
  <si>
    <t>BARRIO MARCO FIDEL SUAREZ BOGO</t>
  </si>
  <si>
    <t>73319</t>
  </si>
  <si>
    <t>GUAMO</t>
  </si>
  <si>
    <t>52720</t>
  </si>
  <si>
    <t>SAPUYES</t>
  </si>
  <si>
    <t>85010</t>
  </si>
  <si>
    <t>AGUAZUL</t>
  </si>
  <si>
    <t>50350</t>
  </si>
  <si>
    <t>LA MACARENA</t>
  </si>
  <si>
    <t>23350</t>
  </si>
  <si>
    <t>LA APARTADA</t>
  </si>
  <si>
    <t>BARRIO BUCARAMANGA BUCARAMANGA</t>
  </si>
  <si>
    <t>25592</t>
  </si>
  <si>
    <t>QUEBRADANEGRA</t>
  </si>
  <si>
    <t>BARRIO BARRANCABERMEJA BARRANC</t>
  </si>
  <si>
    <t>BARRIO CIUDAD JARDIN NORTE BOG</t>
  </si>
  <si>
    <t>76275</t>
  </si>
  <si>
    <t>FLORIDA</t>
  </si>
  <si>
    <t>41319</t>
  </si>
  <si>
    <t>LC-CS-25-011867</t>
  </si>
  <si>
    <t>3007070491</t>
  </si>
  <si>
    <t>GUADALUPE</t>
  </si>
  <si>
    <t>SANTA LUCIA GUADALUPE</t>
  </si>
  <si>
    <t>FO-25-2009880</t>
  </si>
  <si>
    <t>20/12/2025 SE ESCALA PARA VISITA. CONFIRMAR DATOS PARA LA RECOLECCION DE EQUIPOS | 23/12/2025 SE REALIZA VISITA AL PUNTO, SE RETIRA CON ÉXITO: BASE ,DATAFONO, LECTORA , FUENTE DE PODER , PACHCORD, EN BUEN ESTADO GENERAL .SE RETIRA DE FACHADA PUNTO  AVISO EXTERIOR ,Y FLANGED .LOS CUALES SE DESTRUYEN EN PUNTO POR DETERIORO . CIERRE EXISOTOSO.</t>
  </si>
  <si>
    <t>ON008898</t>
  </si>
  <si>
    <t>LC-CS-25-011869</t>
  </si>
  <si>
    <t>3007060777</t>
  </si>
  <si>
    <t>DISTRICOL TIENDA MAFE TORDECIL</t>
  </si>
  <si>
    <t>FO-25-2009871</t>
  </si>
  <si>
    <t>20/12/2025 SE ESCALA PARA VISITA. CONFIRMAR DATOS PARA LA RECOLECCION DE EQUIPOS | 26/12/2025 SE RECLAMAN EQUIPOS DE REDEBAN. USUARIO INDICA QUE NO TIENE ROLLOS</t>
  </si>
  <si>
    <t>FUA0G661</t>
  </si>
  <si>
    <t>LC-CS-25-011870</t>
  </si>
  <si>
    <t>3007072989</t>
  </si>
  <si>
    <t>DISTRICOL VARIEDADES HISA</t>
  </si>
  <si>
    <t>FO-25-2009877</t>
  </si>
  <si>
    <t>20/12/2025 SE ESCALA PARA VISITA. CONFIRMAR DATOS PARA LA RECOLECCION DE EQUIPOS | 23/12/2025 SE RECLAMAN EQUIPOS EN DISTIRCOL</t>
  </si>
  <si>
    <t>LN00S300</t>
  </si>
  <si>
    <t>LC-CS-25-011871</t>
  </si>
  <si>
    <t>3007080994</t>
  </si>
  <si>
    <t>DISTRICOL Q´CHICHA S.A.S.</t>
  </si>
  <si>
    <t>FO-25-2009874</t>
  </si>
  <si>
    <t>20/12/2025 SE ESCALA PARA VISITA. CONFIRMAR DATOS PARA LA RECOLECCION DE EQUIPOS | 24/12/2025 SE RECLAMAN EQUIPOS EN DISTIRCOL, CB SIN ROLLOS</t>
  </si>
  <si>
    <t>FJZZZ899</t>
  </si>
  <si>
    <t>LC-CS-25-011872</t>
  </si>
  <si>
    <t>3007067317</t>
  </si>
  <si>
    <t>DISTRICOL SERVITIENDA LA BENDI</t>
  </si>
  <si>
    <t>FO-25-2009870</t>
  </si>
  <si>
    <t>6A0TZ905</t>
  </si>
  <si>
    <t>LC-CS-25-011937</t>
  </si>
  <si>
    <t>3007067152</t>
  </si>
  <si>
    <t>BARRIO SIMON BOLIVAR PORE</t>
  </si>
  <si>
    <t>FO-25-2021058</t>
  </si>
  <si>
    <t>23/12/2025 SE ESCALA PARA VISITA. CONFIRMAR DATOS PARA LA RECOLECCION DE EQUIPOS | 29/12/2025 ENTREGAN VOLUNTARIAMENTE DATAFONO Y LECTOR EN DIRECCIÓN Y MUNICIPIO DIFERENTE A LA DEL CB. CB SIN ROLLOS</t>
  </si>
  <si>
    <t>9L000653</t>
  </si>
  <si>
    <t>27245</t>
  </si>
  <si>
    <t>LC-CS-25-011942</t>
  </si>
  <si>
    <t>3007041119</t>
  </si>
  <si>
    <t>EL CARMEN DE ATRATO</t>
  </si>
  <si>
    <t>BARRIO EL 7 EL CARMEN DE ATRAT</t>
  </si>
  <si>
    <t>FO-25-2025484</t>
  </si>
  <si>
    <t>23/12/2025 SE ESCALA PARA VISITA. CONFIRMAR DATOS PARA LA RECOLECCION DE EQUIPOS | 30/12/2025 SE REALIZA CIERRE DE CB SE RECOGE 1 DATAFONO , 1 LECTOR USUARIO HACE DISPOSICIÓN FINAL DE LA PUBLICIDAD Y ROLLOS CIERRE OK</t>
  </si>
  <si>
    <t>9A0RZ260</t>
  </si>
  <si>
    <t>LC-CS-25-011946</t>
  </si>
  <si>
    <t>3007055902</t>
  </si>
  <si>
    <t>PTM CARMEN DE VIBORAL DE MI TI</t>
  </si>
  <si>
    <t>FO-25-2027714</t>
  </si>
  <si>
    <t>24/12/2025 SE ESCALA PARA VISITA. CONFIRMAR DATOS PARA LA RECOLECCION DE EQUIPOS | 27/12/2025 SE REALIZA CIERRE DE CORRESPONSAL DE MANERA EFECTIVA Y SE RETIRA DATÁFONO CON LECTORA. NO SE RETIRAN ROLLOS YA QUE LOS UTILIZARON TODOS</t>
  </si>
  <si>
    <t>9BKZZ309</t>
  </si>
  <si>
    <t>LC-CS-25-011948</t>
  </si>
  <si>
    <t>3007029497</t>
  </si>
  <si>
    <t>COMCARD BAGRE RED PUNTO SERVI</t>
  </si>
  <si>
    <t>FO-25-2027731</t>
  </si>
  <si>
    <t>24/12/2025 SE ESCALA PARA VISITA. CONFIRMAR DATOS PARA LA RECOLECCION DE EQUIPOS | 29/12/2025 SE  REALIZA VISITA TÉCNICA PARA CIERRE DE CB, SE RETIRA DATAFONO PLACA 793166, SE ENCUENTRA EL LECTOR 527261, POR LO TANTO NO SE RETIRA LECTOR. INFORMAN NO TENERLO. NO SE RETIRA PUBLICIDAD YA QUE EL CB QUEDA OPERATIVO CON OTRA RED. 
NOTA: NO SE RETIRAN ROLLOS INDICAN NO TENER EXISTENCIA SOLO EL ROLLO DEL DATAFONO.
NO SE ENTREGA TAPA DE DATAFONO INFORMA NO TENERLA.</t>
  </si>
  <si>
    <t>BBBDZ298</t>
  </si>
  <si>
    <t>LC-CS-25-011949</t>
  </si>
  <si>
    <t>3007029498</t>
  </si>
  <si>
    <t>FO-25-2027749</t>
  </si>
  <si>
    <t>24/12/2025 SE ESCALA PARA VISITA. CONFIRMAR DATOS PARA LA RECOLECCION DE EQUIPOS | 29/12/2025 SE  REALIZA VISITA TÉCNICA PARA CIERRE DE CB, SE RETIRA DATAFONO PLACA 803715, LECTOR PLACA 798385,NO SE RETIRA PUBLICIDAD YA QUE YA QUE NO SE ENCUENTRA PUBLICIDAD EN SITIO 
NOTA: NO SE RETIRAN ROLLOS INDICAN NO TENER EXISTENCIA SOLO EL ROLLO DEL DATAFONO.
NO SE ENTREGA TAPA DE DATAFONO INFORMA NO TENERLA.</t>
  </si>
  <si>
    <t>BBBDZ301</t>
  </si>
  <si>
    <t>LC-CS-25-011952</t>
  </si>
  <si>
    <t>3007073436</t>
  </si>
  <si>
    <t>PTM CALI GRANERO LA MONTA#A DE</t>
  </si>
  <si>
    <t>FO-25-2027735</t>
  </si>
  <si>
    <t>24/12/2025 SE ESCALA PARA VISITA. CONFIRMAR DATOS PARA LA RECOLECCION DE EQUIPOS | 29/12/2025 SE VISITA ESTABLECIMIENTO, SE RETIRAN EQUIPOS EN BUEN ESTADO. SE DESTRUYE PUBLICIDAD EN SITIO. LECTOR CARGADO AL COMERCIO.
PLACA	1145094
ÍTEM DE INVENTARIO	344 - LECTOR OEM OPTICON C-41S
BODEGA	2 - BODEGA CALI (CLPP)
UBICACIÓN ÍTEM	1 - INSTALADO EN ESTABLECIMIENTO/CENTRO COMERCIAL/ENTI
SUBLUGAR	1 - INSTALADO EN ESTABLECIMIENTO
CÓDIGO ÚNICO	17833971
NOMBRE	COMERCIAL CARD SAS262
TERMINAL LÓGICA	
REGIONAL	2 - OCCIDENTE
GERENCIA	4 - OCCIDENTE
SECCIONAL	2 - CALI
DIRECCIÓN	CL 5 A 39 194 OF 963
TELEFONO	2621500</t>
  </si>
  <si>
    <t>MN00V957</t>
  </si>
  <si>
    <t>LC-CS-25-011953</t>
  </si>
  <si>
    <t>3007066967</t>
  </si>
  <si>
    <t>PTM NEIVA MISCELANEA BOSQUES</t>
  </si>
  <si>
    <t>FO-25-2027724</t>
  </si>
  <si>
    <t>24/12/2025 SE ESCALA PARA VISITA. CONFIRMAR DATOS PARA LA RECOLECCION DE EQUIPOS | 26/12/2025 CLIENTE ENTREGA DATAFONO CON SOPORTE, LECTOR DE BARRAS, CABLE MAGIC BOX, FUENTE DE PODER DATÁFONO, ROLLOS NO HAY</t>
  </si>
  <si>
    <t>4A0CZ020-2AODZ656</t>
  </si>
  <si>
    <t>LC-CS-25-011954</t>
  </si>
  <si>
    <t>3007069678</t>
  </si>
  <si>
    <t>PTM CHCHAGUI NARINO DROGUERIA</t>
  </si>
  <si>
    <t>FO-25-2027726</t>
  </si>
  <si>
    <t>24/12/2025 SE ESCALA PARA VISITA. CONFIRMAR DATOS PARA LA RECOLECCION DE EQUIPOS | 30/12/2025 SE REALIZA CIERRE DE CORRESPONSAL BANCARIO SE RETIRA DATAFONO LECTOR BASE FUENTE AVISO EXTERIOR DISPLAY HORARIO FLANGER COMERCIO INFORMA QUE ENTREGA TODOS LOS ACCESORIOS QUE TIENE RETIRO EXITOSO</t>
  </si>
  <si>
    <t>MN000406</t>
  </si>
  <si>
    <t>LC-CS-25-011957</t>
  </si>
  <si>
    <t>3007039201</t>
  </si>
  <si>
    <t>PTM BOGOTA JURISNET</t>
  </si>
  <si>
    <t>FO-25-2027738</t>
  </si>
  <si>
    <t>30/12/2025 SE ESCALA PARA VISITA. CONFIRMAR DATOS PARA LA RECOLECCION DE EQUIPOS | 30/12/2025 SE VISITA COMERCIO, SE RETIRA DATÁFONO CON LECTOR, MÁS 300 ROLLOS RBM, RETIRO POR MIGRACIÓN</t>
  </si>
  <si>
    <t>GZ05Z867</t>
  </si>
  <si>
    <t>LC-CS-25-011979</t>
  </si>
  <si>
    <t>3007069318</t>
  </si>
  <si>
    <t>CABI QUIBDO</t>
  </si>
  <si>
    <t>FO-25-2048537</t>
  </si>
  <si>
    <t>29/12/2025 SE ESCALA PARA VISITA. CONFIRMAR DATOS PARA LA RECOLECCION DE EQUIPOS | 30/12/2025 SE REALIZA RETIRO DE CB Y PUBLICIDAD, SE DESTRUYE PUBLICIDAD EN SITIO, CB SIN ROLLOS</t>
  </si>
  <si>
    <t>9L6ZZ652</t>
  </si>
  <si>
    <t>LC-CS-25-011982</t>
  </si>
  <si>
    <t>3007033892</t>
  </si>
  <si>
    <t>BARRIO CENTRO ARMENIA 3</t>
  </si>
  <si>
    <t>FO-25-2048516</t>
  </si>
  <si>
    <t>29/12/2025 SE ESCALA PARA VISITA. CONFIRMAR DATOS PARA LA RECOLECCION DE EQUIPOS | 30/12/2025 VISITAMOS COMERCIO RETIRAMOS DATÁFONO, LECTOR DE BARRAS, PIN PAD, HUB, BASE DATAFONO DESMONTAMOS AVISO EXTERIOR Y LO DESTRUIMOS EN EL PUNTO NO TIENE NADA DE ROLLOS.</t>
  </si>
  <si>
    <t>1KZZZ764</t>
  </si>
  <si>
    <t>LC-CS-25-011983</t>
  </si>
  <si>
    <t>3007038710</t>
  </si>
  <si>
    <t>FO-25-2048486</t>
  </si>
  <si>
    <t>29/12/2025 SE ESCALA PARA VISITA. CONFIRMAR DATOS PARA LA RECOLECCION DE EQUIPOS | 31/12/2025 SE VISITA COMERCIO SE REALIZA CIERRE CB SE RETIRA DATÁFONO BASE Y LECTORA CLIENTE YA HIZO DISPOSICIÓN FINAL DE PUBLICIDAD, CB SIN ROLLOS</t>
  </si>
  <si>
    <t>AB02Z341</t>
  </si>
  <si>
    <t>LC-CS-25-012000</t>
  </si>
  <si>
    <t>3007080729</t>
  </si>
  <si>
    <t>BARRIO EL CENTRO CUCUTA 86</t>
  </si>
  <si>
    <t>FO-25-2048483</t>
  </si>
  <si>
    <t>29/12/2025 SE ESCALA PARA VISITA. CONFIRMAR DATOS PARA LA RECOLECCION DE EQUIPOS | 31/12/2025 SE VISITA COMERCIO SE RECOGE DATAFONO CON TAPA, PINPAD, LECTOR DE CÓDIGO Y MAGIN BOX. CLIENTE NO SUMINISTRA ROLLOS CIERRE EXITOSO</t>
  </si>
  <si>
    <t>VAZZZ365</t>
  </si>
  <si>
    <t>TA-25-1342019</t>
  </si>
  <si>
    <t>3007077073</t>
  </si>
  <si>
    <t>BARRIO CONDOMINIO PARQUES RESI</t>
  </si>
  <si>
    <t>FO-25-1912603</t>
  </si>
  <si>
    <t>RETIRO VOLUNTARIO</t>
  </si>
  <si>
    <t>01/12/2025 VISITA TÉCNICA | 01/12/2025 SE REALIZA VISITA AL COMERCIO Y SE REALIZA CAMBIO DE RAZÓN SOCIAL, SE REALIZA CIERRE VOLUNTARIO, SE RETIRA DATAFONO LECTORA CABLEADO PUBLICIDAD NO SE RETIRA POR CAMBIO DE RAZÓN SOCIAL</t>
  </si>
  <si>
    <t>LM7ZZ446</t>
  </si>
  <si>
    <t>TA-25-1343407</t>
  </si>
  <si>
    <t>3007070983</t>
  </si>
  <si>
    <t>BARRIO CANASGORDAS CANASGORDA</t>
  </si>
  <si>
    <t>FO-25-1914631</t>
  </si>
  <si>
    <t>01/12/2025 CINTE INDICA QUE SE HAGA VISITA | 01/12/2025 SE REALIZA CIERRE CB</t>
  </si>
  <si>
    <t>MN00C057</t>
  </si>
  <si>
    <t>TA-25-1345481</t>
  </si>
  <si>
    <t>3007046864</t>
  </si>
  <si>
    <t>DISTRICOL PAPELERIA LA 28</t>
  </si>
  <si>
    <t>FO-25-1918337</t>
  </si>
  <si>
    <t>04/12/2025 SE RECOGE EQUIPO Y ACCESORIOS EN LAS OFICINAS DE DISTRICOL</t>
  </si>
  <si>
    <t>AD00A025</t>
  </si>
  <si>
    <t>TA-25-1346624</t>
  </si>
  <si>
    <t>3007072034</t>
  </si>
  <si>
    <t>BARRIO CUNDINAMARCA FUSAGASUGA</t>
  </si>
  <si>
    <t>FO-25-1919822</t>
  </si>
  <si>
    <t>02/12/2025 SE REALIZA RETIRO DE EQUIPOS SIN NOVEDAD, RETIRO VOLUNTARIO.</t>
  </si>
  <si>
    <t>MN00O628</t>
  </si>
  <si>
    <t>TA-25-1361085</t>
  </si>
  <si>
    <t>3007012549</t>
  </si>
  <si>
    <t>BARRIO CENTENAROIO PEREIRA</t>
  </si>
  <si>
    <t>FO-25-1924650</t>
  </si>
  <si>
    <t>03/12/2025 VISITAMOS EN FRÍO | 03/12/2025 VISITAMOS COMERCIO RETIRAMOS DATÁFONO, LECTOR DE BARRAS, CABLE MAGIC BOX TETRA, FUENTE DE PODER Y 40 ROLLOS NO RETIRAMOS NADA DE PUBLICIDAD YA QUE ES CAMBIO DE RAZÓN SOCIAL.</t>
  </si>
  <si>
    <t>JAAEZ272</t>
  </si>
  <si>
    <t>TA-25-1380279</t>
  </si>
  <si>
    <t>3007037945</t>
  </si>
  <si>
    <t>PTM LEBRIJA PAPELERIA STIVEN</t>
  </si>
  <si>
    <t>FO-25-1946076</t>
  </si>
  <si>
    <t>09/12/2025 NA | 09/12/2025 SE REALIZA VISITA DE CAMPO DONDE COMERCIO REALIZA LA ENTREGA DE HUB Y PIN PAD DE MANERA VOLUNTARIA, DEBIDO A QUE TENÍAN ESOS EQUIPOS GUARDADOS, SE INFORMA A PAOLA DE REDEBAN, QUIEN AUTORIZACIÓN RETIRO Y CONFIRMA CU DE CB</t>
  </si>
  <si>
    <t>TA-25-1403152</t>
  </si>
  <si>
    <t>3007062244</t>
  </si>
  <si>
    <t>DISTRICOL DROGUERIA PRINCI JM</t>
  </si>
  <si>
    <t>FO-25-1966174</t>
  </si>
  <si>
    <t>12/12/2025 SE LLEGA A CORRESPONSAL SIN LLAMAR AL CLIENTE | 12/12/2025 SE REALIZA CIERRE DE CB OK, SE RETIRAN EQUIPOS OK, NO SE ENCUENTRA PUBLICIDAD EN SITIO</t>
  </si>
  <si>
    <t>MA00M520</t>
  </si>
  <si>
    <t>TA-25-1404976</t>
  </si>
  <si>
    <t>3007079073</t>
  </si>
  <si>
    <t>BARRIO CIUDAD DEL BICENTENARIO</t>
  </si>
  <si>
    <t>FO-25-1967923</t>
  </si>
  <si>
    <t>13/12/2025 OK | 16/12/2025 SE REALIZA CIERRE DE CORRESPONSAL REDEBAN EXITOSAMENTE SE REALIZA RETIRO DE EQUIPO COMPLETO Y PUBLICIDAD COMPLETA LA CUAL SE DESTRUYE</t>
  </si>
  <si>
    <t>SASZZ648</t>
  </si>
  <si>
    <t>TA-25-1406406</t>
  </si>
  <si>
    <t>FO-25-1973454</t>
  </si>
  <si>
    <t>15/12/2025 NO | 15/12/2025 NO | 17/12/2025 SE RECOGE DATAFONO AVISO EXTERIOR CB NO CUENTA CON ROLLOS RBM</t>
  </si>
  <si>
    <t>9C00Q166</t>
  </si>
  <si>
    <t>TA-25-1424150</t>
  </si>
  <si>
    <t>3007062083</t>
  </si>
  <si>
    <t>BARRIO CAMILO TORRES DUITAMA 7</t>
  </si>
  <si>
    <t>FO-25-1981979</t>
  </si>
  <si>
    <t>17/12/2025 SE REALIZA RETIRO DE PINPAD VOLUNTARIAMENTE</t>
  </si>
  <si>
    <t>TA-25-1425665</t>
  </si>
  <si>
    <t>FO-25-1984435</t>
  </si>
  <si>
    <t>17/12/2025 SE ESCALA PARA VISITA. CONFIRMAR DATOS PARA LA RECOLECCION DE EQUIPOS | 17/12/2025 SE RETIRAN DOS EQUIPOS DESK 3500 EN DIRECCIÓN RELACIONADA EN LA DESCRIPCIÓN DE LA ORDEN, EQUIPOS DE ENCONTRABAN EN PRÉSTAMO PARA PRUEBA EN NETCOM</t>
  </si>
  <si>
    <t>AAAXZ286-OCP00011</t>
  </si>
  <si>
    <t>TA-25-1427965</t>
  </si>
  <si>
    <t>3007017164</t>
  </si>
  <si>
    <t>BARRIO SUBA LA FONTANA BOGOTA</t>
  </si>
  <si>
    <t>FO-25-1987984</t>
  </si>
  <si>
    <t>17/12/2025 SE VISITA COMERCIO CB BANCOLOMBIA, SE RETIRAN EQUIPOS REDEBAN DATAFONO, LECTOR DE BARRAS, BASE Y CABLEADO, NO HAY PUBLICIDAD A RETIRAR, NO UPS, NO SE MANIPULAN EQUIPOS. 
USUARIO INDICA QUE NO TIENE ROLLOS</t>
  </si>
  <si>
    <t>1118Z113</t>
  </si>
  <si>
    <t>TA-25-1429256</t>
  </si>
  <si>
    <t>3007070924</t>
  </si>
  <si>
    <t>BARRIO SANTA FE PUERTO RICO 1</t>
  </si>
  <si>
    <t>FO-25-1989221</t>
  </si>
  <si>
    <t>17/12/2025 OK | 17/12/2025 CLIENTE ENTREGA DE FORMA VOLUNTARIA  DATAFONO CON SOPORTE, LECTOR DE BARRAS, CABLE MAGIC BOX, FUENTE DE PODER DATÁFONO, ROLLOS NO HAY, PUBLICIDAD DETERIORADA, SE DESTRUYE EN SITIO</t>
  </si>
  <si>
    <t>LN00D259</t>
  </si>
  <si>
    <t>TA-25-1436336</t>
  </si>
  <si>
    <t>3007051670</t>
  </si>
  <si>
    <t>PTM CALI  SERVI TG</t>
  </si>
  <si>
    <t>FO-25-2001416</t>
  </si>
  <si>
    <t>19/12/2025 CONFIRMA DISPONIBILIDAD | 19/12/2025 SE REALIZA CIERRE DE CB BANCOLOMBIA MIXTO, DE RETIRAN EQUIPOS, ACCESORIOS Y PUBLICIDAD, CLIENTE INDICA NO CONTAR CON PAPELERÍA, EL AVISO EXTERIOR ES DESTRUIDO EN SITIO SEGÚN INDICACIONES DE ENTIDAD. LOS EQUIPOS SON ENTREGADOS EN BODEGA DE LINEA COMUNICACIONES SEDE CALI.</t>
  </si>
  <si>
    <t>9C0AZ617 - EF03Z232</t>
  </si>
  <si>
    <t>TA-25-1436880</t>
  </si>
  <si>
    <t>3007079540</t>
  </si>
  <si>
    <t>BARRIO RUBI   ROMA BOGOTA</t>
  </si>
  <si>
    <t>FO-25-2005545</t>
  </si>
  <si>
    <t>19/12/2025 SE REALIZA RETIRO VOLUNTARIO DE DATAFONO Y LECTOR . CB NO ENTREGA PAPELERÍA. NO SE RETIRA PUBLICIDAD YA QUE EL CB SE ENCUENTRA MIGRADO A WOMPI</t>
  </si>
  <si>
    <t>LMUZZ974</t>
  </si>
  <si>
    <t>TA-25-1437624</t>
  </si>
  <si>
    <t>3007075575</t>
  </si>
  <si>
    <t>BARRIO CENTRO SOPO 11</t>
  </si>
  <si>
    <t>FO-25-2008227</t>
  </si>
  <si>
    <t>22/12/2025 NOS RECIBEN SIN NOVEDAD | 22/12/2025 SE LLEGA A COMERCIO, SE RECOLECTA EQUIPO-LECTOR, SE RETIRA PUBLICIDAD, SIN NOVEDAD. CLIENTE INDICA QUE NO TIENE ROLLOS</t>
  </si>
  <si>
    <t>A400L266</t>
  </si>
  <si>
    <t>TA-25-1445540</t>
  </si>
  <si>
    <t>3007063799</t>
  </si>
  <si>
    <t>BARRIO SECTOR LA INMACULADA LA</t>
  </si>
  <si>
    <t>FO-25-2022573</t>
  </si>
  <si>
    <t>27/12/2025 SE CONTACTA PARA RETIRO VOLUNTARIO | 30/12/2025 SE CONTACTA CON LA SEÑORA PATRICIA BRAVO LA CUAL INFORMA QUE HARÁ ENTREGA VOLUNTARIA DE LOS EQUIPOS EN LA CIUDAD DE PASTO, POR LO CUAL HACE ENTREGA VOLUNTARIA DE LOS EQUIPOS DATÁFONO CON BASE Y LECTORA EN LA CIUDAD DE PASTO SE RECIBEN EQUIPOS</t>
  </si>
  <si>
    <t>JA00X307</t>
  </si>
  <si>
    <t>TA-25-1460719</t>
  </si>
  <si>
    <t>3007069884</t>
  </si>
  <si>
    <t>BARRIO VILLA CATANGA SOLEDAD 1</t>
  </si>
  <si>
    <t>FO-25-2040684</t>
  </si>
  <si>
    <t>27/12/2025 NO SÉ REALIZA LLAMADA TELEFÓNICA DEBIDO A QUE EL CB ESTÁ ACTIVO. | 27/12/2025 SE REALIZA VISITA TÉCNICA, SE RETIRA DEL SITIO DATAFONO Y LECTOR DE BARRAS, EQUIPOS SE ENVÍAN A BODEGA DE LÍNEA COMUNICACIONES EN LA CIUDAD DE BARRANQUILLA.</t>
  </si>
  <si>
    <t>TV000645</t>
  </si>
  <si>
    <t>TA-25-1462566</t>
  </si>
  <si>
    <t>3007064869</t>
  </si>
  <si>
    <t>PTM IBAGUE MISCELANEA DULCE AM</t>
  </si>
  <si>
    <t>FO-25-2045983</t>
  </si>
  <si>
    <t>29/12/2025 SE ESCALA PARA VISITA. CONFIRMAR DATOS PARA LA RECOLECCION DE EQUIPOS | 29/12/2025 SE REALIZA CIERRE DE CB CON ACCESORIOS</t>
  </si>
  <si>
    <t>5A002491 - 5A002661</t>
  </si>
  <si>
    <t>TA-25-1462576</t>
  </si>
  <si>
    <t>3007060446</t>
  </si>
  <si>
    <t>PTM IBAGUE PAPELERIA NELLA</t>
  </si>
  <si>
    <t>FO-25-2045987</t>
  </si>
  <si>
    <t>29/12/2025 PROGRAMADO | 29/12/2025 SE REALIZA CIERRE DE CB CON ACCESORIOS, USUARIO INDICA QUE NO TIENE ROLLOS</t>
  </si>
  <si>
    <t>KA00C827 - KA00C933</t>
  </si>
  <si>
    <t>TA-25-1462579</t>
  </si>
  <si>
    <t>3007074667</t>
  </si>
  <si>
    <t>PTM MEDELLIN IMPRESIONES Y VAR</t>
  </si>
  <si>
    <t>FO-25-2045997</t>
  </si>
  <si>
    <t>ON00A034 - EGQZZ159</t>
  </si>
  <si>
    <t>TA-25-1463345</t>
  </si>
  <si>
    <t>3007040116</t>
  </si>
  <si>
    <t>PTM TORIBIO ATICO</t>
  </si>
  <si>
    <t>FO-25-2047030</t>
  </si>
  <si>
    <t>GZ0FZ946</t>
  </si>
  <si>
    <t>TA-25-1468572</t>
  </si>
  <si>
    <t>FO-25-2051952</t>
  </si>
  <si>
    <t>30/12/2025 NO | 30/12/2025 SE RECIBE EQUIPO POR PARTE DEL VECINO INFORMA QUE ELLA SE FUE DEL PAÍS Y DEJÓ LOS EQUIPOS PARA SER ENTREGADOS SE RECIBE SOLO LOS EQUIPOS SIN PUBLICIDAD Y SIN PAPELERÍA TODO OK</t>
  </si>
  <si>
    <t>F100V522</t>
  </si>
  <si>
    <t>TA-25-1468625</t>
  </si>
  <si>
    <t>FO-25-2052176</t>
  </si>
  <si>
    <t>F1SZZ772</t>
  </si>
  <si>
    <t>3014489</t>
  </si>
  <si>
    <t>3007032486</t>
  </si>
  <si>
    <t>OC ENVIO ROLLOS</t>
  </si>
  <si>
    <t>DISTRICOL SERVIPLOTTER PUERTO</t>
  </si>
  <si>
    <t>FO-25-1823295</t>
  </si>
  <si>
    <t>ENVIO</t>
  </si>
  <si>
    <t>15/11/2025 SE REALIZA ENVIO DE ROLLOS CON OPERADOR LOGISTICO | 11/12/2025 SE REALIZA ENVIO DE 30 ROLLOS, CON LA GUIA 2248145392. SE CONFIRMA ENTREGA EXITOSA POR PARTE DE LA TRANSPORTADORA</t>
  </si>
  <si>
    <t>3037946</t>
  </si>
  <si>
    <t>3007028074</t>
  </si>
  <si>
    <t>OC VISITA ROLLOS</t>
  </si>
  <si>
    <t>BARRIO MORAVIA MEDELLIN</t>
  </si>
  <si>
    <t>FO-25-1858878</t>
  </si>
  <si>
    <t>VISITA</t>
  </si>
  <si>
    <t>ROLLOS</t>
  </si>
  <si>
    <t>21/11/2025 SE ESCALA AL COORDINADOR DE LA ZONA PARA ENTREGA EN SITIO | 02/12/2025 SE REALIZA ENTREGA DE 290 ROLLOS POR EL OPERADOR CABIFY CON LA GUIA V4001852148</t>
  </si>
  <si>
    <t>86569</t>
  </si>
  <si>
    <t>3045188</t>
  </si>
  <si>
    <t>3007044997</t>
  </si>
  <si>
    <t>PUERTO CAICEDO</t>
  </si>
  <si>
    <t>DISTRICOL MERCACENTRO J&amp;M</t>
  </si>
  <si>
    <t>FO-25-1859307</t>
  </si>
  <si>
    <t>21/11/2025 SE REALIZA ENVIO DE ROLLOS CON OPERADOR LOGISTICO | 27/11/2025 EN COMUNICACIÓN CON EL USUARIO NOS CONFIRMA QUE AUN NO HA RECIBIDO LOS ROLLOS | 03/12/2025 SE REALIZA ENVIO DE 100 ROLLOS, CON LA GUIA 2248145425 SERVIENTREGA. SE CONFIRMA ENTREGA EXITOSA POR PARTE DE LA TRANSPORTADORA</t>
  </si>
  <si>
    <t>3047914</t>
  </si>
  <si>
    <t>3007070201</t>
  </si>
  <si>
    <t>BARRIO VEREDA LA CHAMBA</t>
  </si>
  <si>
    <t>FO-25-1860951</t>
  </si>
  <si>
    <t>21/11/2025 SE ESCALA AL COORDINADOR DE LA ZONA PARA ENTREGA EN SITIO | 05/12/2025 SE REALIZA VISITA AL PUNTO, SE ENTREGAN 30 ROLLOS PAPEL RBM. CLIENTE RECIBE A SATISFACCIÓN</t>
  </si>
  <si>
    <t>3049363</t>
  </si>
  <si>
    <t>3007058224</t>
  </si>
  <si>
    <t>PTM EL BAGRE ACCESORIOS JRBP</t>
  </si>
  <si>
    <t>FO-25-1878794</t>
  </si>
  <si>
    <t>25/11/2025 SE CONFIRMAN DATOS, SE REALIZA ENVIO POR OPERADOR LOGISTICO | 28/11/2025 SE LE INFORMA AL USUARIO EL NUMERO DE GUIA, PENDIENTE CONFIRMACION | 06/12/2025 SE REALIZA ENVIO DE 50 ROLLOS, CON LA GUIA 2265100524 SERVIENTREGA. SE CONFIRMA ENTREGA EXITOSA POR PARTE DE LA TRANSPORTADORA</t>
  </si>
  <si>
    <t>3049917</t>
  </si>
  <si>
    <t>3007082045</t>
  </si>
  <si>
    <t>DISTRICOL RESTAURANTE TERMINAL</t>
  </si>
  <si>
    <t>FO-25-1869999</t>
  </si>
  <si>
    <t>24/11/2025 SE CONFIRMAN DATOS, SE REALIZA ENVIO POR OPERADOR LOGISTICO | 04/12/2025 SE REALIZA ENVIO DE 20 ROLLOS, CON LA GUIA 2277307834 SERVIENTREGA. SE CONFIRMA ENTREGA EXITOSA POR PARTE DE LA TRANSPORTADORA</t>
  </si>
  <si>
    <t>5480</t>
  </si>
  <si>
    <t>3052206</t>
  </si>
  <si>
    <t>3007030486</t>
  </si>
  <si>
    <t>MUTATA</t>
  </si>
  <si>
    <t>BARRIO CENTRO CALLE PRINCIPAL</t>
  </si>
  <si>
    <t>FO-25-1869543</t>
  </si>
  <si>
    <t>24/11/2025 SE ESCALA AL COORDINADOR DE LA ZONA PARA ENTREGA EN SITIO | 01/12/2025 SE ENVÍAN 10 ROLLOS CON EL CONDUCTOR Y SE COMPARTE INFORMACIÓN CON LA USUARIA Y CONFIRMA EL RECIBIDO DE LOS ROLLOS</t>
  </si>
  <si>
    <t>ENVIO FLOTA - OPERADOR LOGISTICO</t>
  </si>
  <si>
    <t>3052673</t>
  </si>
  <si>
    <t>3007073417</t>
  </si>
  <si>
    <t>BARRIO EL JARDIN CHIGORODO 1</t>
  </si>
  <si>
    <t>FO-25-1870105</t>
  </si>
  <si>
    <t>24/11/2025 SE ESCALA AL COORDINADOR DE LA ZONA PARA ENTREGA EN SITIO | 01/12/2025 SE DEJAN LOS 30 ROLLOS EN UN COMERCIO VECINO YA QUE EL USUARIO NO SE ENCUENTRA EN LA ZONA POR UN PARO QUE ESTÁ EN LA ZONA DE NECOCLI. NOS INDICA QUE LO DEJEMOS EN LA FERRETERÍA QUE ESTÁ DIAGONAL AL COMERCIO.</t>
  </si>
  <si>
    <t>3057141</t>
  </si>
  <si>
    <t>3007081487</t>
  </si>
  <si>
    <t>PTM VILLANUEVA BENYI STORE</t>
  </si>
  <si>
    <t>FO-25-1875978</t>
  </si>
  <si>
    <t>25/11/2025 SE CONFIRMAN DATOS, SE REALIZA ENVIO POR OPERADOR LOGISTICO | 01/12/2025 SE REALIZA ENVIO DE 10 ROLLOS, CON LA GUIA 2187690968 SERVIENTREGA. SE CONFIRMA ENTREGA EXITOSA POR PARTE DE LA TRANSPORTADORA</t>
  </si>
  <si>
    <t>3057150</t>
  </si>
  <si>
    <t>3007077719</t>
  </si>
  <si>
    <t>BARRIO SOPLADOR ZONA BANANERA</t>
  </si>
  <si>
    <t>FO-25-1874870</t>
  </si>
  <si>
    <t>25/11/2025 SE ESCALA AL COORDINADOR DE LA ZONA PARA ENTREGA EN SITIO | 01/12/2025 SE REALIZA ENTREGA DE 20 ROLLOS PARA DATÁFONO A SATISFACCIÓN DEL CLIENTE SE ACUERDA UN PUNTO DE ENCUENTRO CON EL USUARIO EN SAN JOSÉ SEVILLA YA QUE EL ACCESO A SOPLADOR ES RIESGOSO SIN UN ACOMPAÑANTE</t>
  </si>
  <si>
    <t>3058194</t>
  </si>
  <si>
    <t>3007053991</t>
  </si>
  <si>
    <t>BARRIO EL VERGEL ORTEGA</t>
  </si>
  <si>
    <t>FO-25-1875959</t>
  </si>
  <si>
    <t>25/11/2025 SE CONFIRMAN DATOS, SE REALIZA ENVIO POR OPERADOR LOGISTICO | 03/12/2025 SE REALIZA ENVIO DE 10 ROLLOS, CON LA GUIA 2235596811 SERVIENTREGA. SE CONFIRMA ENTREGA EXITOSA POR PARTE DE LA TRANSPORTADORA</t>
  </si>
  <si>
    <t>70429</t>
  </si>
  <si>
    <t>3058418</t>
  </si>
  <si>
    <t>3007061570</t>
  </si>
  <si>
    <t>MAJAGUAL</t>
  </si>
  <si>
    <t>BARRIO CENTRO MAJAGUAL 3</t>
  </si>
  <si>
    <t>FO-25-1875958</t>
  </si>
  <si>
    <t>25/11/2025 SE CONFIRMAN DATOS, SE REALIZA ENVIO POR OPERADOR LOGISTICO | 01/12/2025 SE REALIZA ENVIO DE 30 ROLLOS, CON LA GUIA 2265100522 SERVIENTREGA. SE CONFIRMA ENTREGA EXITOSA POR PARTE DE LA TRANSPORTADORA</t>
  </si>
  <si>
    <t>3059788</t>
  </si>
  <si>
    <t>3007046863</t>
  </si>
  <si>
    <t>DISTRICOL PAPELERIA JAVIER</t>
  </si>
  <si>
    <t>FO-25-1878738</t>
  </si>
  <si>
    <t>07/12/2025 SE REALIZA ENVIO DE 20 ROLLOS, CON LA GUIA 2248145446 SERVIENTREGA. SE CONFIRMA ENTREGA EXITOSA POR PARTE DE LA TRANSPORTADORA</t>
  </si>
  <si>
    <t>3062297</t>
  </si>
  <si>
    <t>3007079020</t>
  </si>
  <si>
    <t>PTM MEDELLIN DONDE LUISA</t>
  </si>
  <si>
    <t>FO-25-1879898</t>
  </si>
  <si>
    <t>25/11/2025 SE ESCALA AL COORDINADOR DE LA ZONA PARA ENTREGA EN SITIO | 01/12/2025 SE REALIZA ENTREGA DE 30 ROLLOS POR EL OPERADOR CABIFY CON LA GUIA V4001880013</t>
  </si>
  <si>
    <t>3062587</t>
  </si>
  <si>
    <t>3007082075</t>
  </si>
  <si>
    <t>DISTRICOL CELUACCESORIOS SANTA</t>
  </si>
  <si>
    <t>FO-25-1879889</t>
  </si>
  <si>
    <t>25/11/2025 SE ESCALA AL COORDINADOR DE LA ZONA PARA ENTREGA EN SITIO | 01/12/2025 SE REALIZA ENTREGA DE  ROLLOS POR EL OPERADOR CABIFY CON LA GUIA V4001880014</t>
  </si>
  <si>
    <t>17662</t>
  </si>
  <si>
    <t>3062943</t>
  </si>
  <si>
    <t>3007078014</t>
  </si>
  <si>
    <t>SAMANA</t>
  </si>
  <si>
    <t>BARRIO FLORENCIA SAMANA</t>
  </si>
  <si>
    <t>FO-25-1882356</t>
  </si>
  <si>
    <t>01/12/2025 SE REALIZA ENVIO DE ROLLOS POR  OPERADOR LOGISTICO</t>
  </si>
  <si>
    <t>3062979</t>
  </si>
  <si>
    <t>3007048996</t>
  </si>
  <si>
    <t>DISTRICOL TLMOTOREPUESTOS MYG</t>
  </si>
  <si>
    <t>FO-25-1882342</t>
  </si>
  <si>
    <t>01/12/2025 SE ESCALA A COORDINADOR DE ZONA PARA ENTREGA DE ROLLOS EN SITIO | 29/11/2025 SE INTENTA COMUNICACION CON EL USUARIO PARA INFORMARLE QUE YA PUEDE RECOGER LOS ROLLOS EN LA OFICINA DE INTERRAPIDISIMO PERO NO HAY CONTACTO | 27/11/2025 BUENOS DÍAS SE ENVIA ROLLOS POR INTERRAPIDISIMO</t>
  </si>
  <si>
    <t>3063306</t>
  </si>
  <si>
    <t>3007074660</t>
  </si>
  <si>
    <t>PTM MEDELLIN PAPELERIA Y VARIE</t>
  </si>
  <si>
    <t>FO-25-1880377</t>
  </si>
  <si>
    <t>25/11/2025 SE ESCALA AL COORDINADOR DE LA ZONA PARA ENTREGA EN SITIO | 01/12/2025 SE REALIZA ENTREGA DE 40 ROLLOS POR EL OPERADOR VELOCES CON LA GUIA V4001880011</t>
  </si>
  <si>
    <t>3063309</t>
  </si>
  <si>
    <t>3007023585</t>
  </si>
  <si>
    <t>CENTRO ATACO TOLIMA</t>
  </si>
  <si>
    <t>FO-25-1882350</t>
  </si>
  <si>
    <t>01/12/2025 SE ESCALA A COORDINADOR DE ZONA PARA ENTREGA DE ROLLOS EN SITIO | 29/11/2025 SE REALIZA ENVÍO DE 10 ROLLOS POR SOLICITUD DEL CLIENTE ALA DIRECCIÓN ASIGNADA.</t>
  </si>
  <si>
    <t>3063324</t>
  </si>
  <si>
    <t>FO-25-1882346</t>
  </si>
  <si>
    <t>01/12/2025 SE REALIZA ENVIO DE ROLLOS POR  OPERADOR LOGISTICO | 04/12/2025 SE REALIZA ENVIO DE 20 ROLLOS, CON LA GUIA 2265100526 SERVIENTREGA. SE CONFIRMA ENTREGA EXITOSA POR PARTE DE LA TRANSPORTADORA</t>
  </si>
  <si>
    <t>3064032</t>
  </si>
  <si>
    <t>3007042856</t>
  </si>
  <si>
    <t>DISTRICOL EDS ORRARES SAS</t>
  </si>
  <si>
    <t>FO-25-1897810</t>
  </si>
  <si>
    <t>27/11/2025 SE CONFIRMAN DATOS, SE REALIZA ENVIO POR OPERADOR LOGISTICO | 03/12/2025 SE REALIZA ENVIO DE 30 ROLLOS, CON LA GUIA 2078334607 SERVIENTREGA. SE CONFIRMA ENTREGA EXITOSA POR PARTE DE LA TRANSPORTADORA</t>
  </si>
  <si>
    <t>3064553</t>
  </si>
  <si>
    <t>3007081523</t>
  </si>
  <si>
    <t>PTM CALDAS ABARROTES DON BERRI</t>
  </si>
  <si>
    <t>FO-25-1885222 | FO-25-1911667</t>
  </si>
  <si>
    <t>[FO-25-1885222] 26/11/2025 SE ESCALA AL COORDINADOR DE LA ZONA PARA ENTREGA EN SITIO | 01/12/2025 SE REALIZA ENTREGA DE 50 ROLLOS OK || [FO-25-1911667] 01/12/2025 SE REALIZA ENTREGA DE 50 ROLLOS OK</t>
  </si>
  <si>
    <t>3064767</t>
  </si>
  <si>
    <t>3007072897</t>
  </si>
  <si>
    <t>ZONA BANANERA CENTRO</t>
  </si>
  <si>
    <t>FO-25-1885210</t>
  </si>
  <si>
    <t>26/11/2025 SE ESCALA AL COORDINADOR DE LA ZONA PARA ENTREGA EN SITIO | 01/12/2025 SE REALIZA ENTREGA DE 30 ROLLOS PARA DATÁFONO A SATISFACCIÓN DEL CLIENTE</t>
  </si>
  <si>
    <t>3065248</t>
  </si>
  <si>
    <t>3007064361</t>
  </si>
  <si>
    <t>OPRAP ESTACIÓN INDUSTRIALES</t>
  </si>
  <si>
    <t>FO-25-1885203</t>
  </si>
  <si>
    <t>26/11/2025 SE ESCALA AL COORDINADOR DE LA ZONA PARA ENTREGA EN SITIO | 03/12/2025 LA TRANSPORTADORA TIENE NOVEDAD DE LA ENTREGA YA QUE SE INTENTO ENTREGAR Y USUARIO NO CONTESTABA.SE HIZO UN SEGUNDO INTENTO Y LA DIRECCION ES INCORRECTA.USUARIO NO CONTESTA | 03/12/2025 SE REALIZA ENTREGA DE 110 ROLLOS POR EL OPERADOR VELOCES CON LA GUIA V4001879996</t>
  </si>
  <si>
    <t>73226</t>
  </si>
  <si>
    <t>3065356</t>
  </si>
  <si>
    <t>3007054803</t>
  </si>
  <si>
    <t>CUNDAY</t>
  </si>
  <si>
    <t>DISTRICOL MISCELANEA DOSAGA</t>
  </si>
  <si>
    <t>FO-25-1885197</t>
  </si>
  <si>
    <t>26/11/2025 SE ESCALA AL COORDINADOR DE LA ZONA PARA ENTREGA EN SITIO | 03/12/2025 SE LE INFORMA NUMERO DE GUIA A USER, NO LE HAN ENTREGADO ROLLOS | 06/12/2025 SE INFORMA PARA RECOLECCION DE PAPELERIA EN OFICINA DE TRANSPORTADORA | 29/11/2025 SE REALIZA ENVÍO DE 20 ROLLOS POR SOLICITUD DEL CLIENTE, ALA DIRECCIÓN ASIGNADA POR TRANSPORTADORA INTERRAPIDISIMO. NO FUE POSIBLE ENVIAR POR OTRA CÓMO SERVIENTREGA CLIENTE INDICA QUE SE DEMORA MÁS.</t>
  </si>
  <si>
    <t>3065828</t>
  </si>
  <si>
    <t>3007010173</t>
  </si>
  <si>
    <t>SANTA HELENA - ANTIOQUIA</t>
  </si>
  <si>
    <t>FO-25-1927560</t>
  </si>
  <si>
    <t>26/11/2025 SE ESCALA AL COORDINADOR DE LA ZONA PARA ENTREGA EN SITIO | 03/12/2025 SE CREA NUEVO FORMULARIO PARA VISITA YA QUE VELOCES NO TUVO COBERTURA PARA ENTREGA | 05/12/2025 SE ENTREGAN 100 ROLLOS EXITOSAMENTE</t>
  </si>
  <si>
    <t>3066128</t>
  </si>
  <si>
    <t>FO-25-1903364</t>
  </si>
  <si>
    <t>01/12/2025 SE ESCALA A COORDINADOR DE ZONA PARA ENTREGA DE ROLLOS EN SITIO | 03/12/2025 SE REALIZA ENTREGA DE 10 ROLLOS POR EL OPERADOR VELOCES CON LA GUIA V4001890224</t>
  </si>
  <si>
    <t>3066161</t>
  </si>
  <si>
    <t>3007046387</t>
  </si>
  <si>
    <t>BARRIO CENTRO BARRANQUILLA 23</t>
  </si>
  <si>
    <t>FO-25-1885163</t>
  </si>
  <si>
    <t>26/11/2025 SE ESCALA AL COORDINADOR DE LA ZONA PARA ENTREGA EN SITIO | 01/12/2025 SE HACE ENTREGA DE 40 ROLLOS REDEBAN DE MANERA EXITOSA</t>
  </si>
  <si>
    <t>3066458</t>
  </si>
  <si>
    <t>3007046773</t>
  </si>
  <si>
    <t>PTM IBAGUE INTERPLAY</t>
  </si>
  <si>
    <t>FO-25-1885152</t>
  </si>
  <si>
    <t>26/11/2025 SE ESCALA AL COORDINADOR DE LA ZONA PARA ENTREGA EN SITIO | 01/12/2025 SE REALIZA ENTREGA DE 60 ROLLOS POR SOLICITUD DEL CLIENTE.</t>
  </si>
  <si>
    <t>3066821</t>
  </si>
  <si>
    <t>3007081851</t>
  </si>
  <si>
    <t>DISTRICOL MERCADOS EL CONQUIST</t>
  </si>
  <si>
    <t>FO-25-1885115</t>
  </si>
  <si>
    <t>26/11/2025 SE ESCALA AL COORDINADOR DE LA ZONA PARA ENTREGA EN SITIO | 01/12/2025 SE REALIZA ENTREGA DE  ROLLOS POR EL OPERADOR VELOCES CON LA GUIA V4001880005</t>
  </si>
  <si>
    <t>3067171</t>
  </si>
  <si>
    <t>3007078717</t>
  </si>
  <si>
    <t>PTM PUERTO WILCHES MULTISERVIC</t>
  </si>
  <si>
    <t>FO-25-1895702</t>
  </si>
  <si>
    <t>27/11/2025 SE CONFIRMAN DATOS, SE REALIZA ENVIO POR OPERADOR LOGISTICO</t>
  </si>
  <si>
    <t>3067212</t>
  </si>
  <si>
    <t>3007040284</t>
  </si>
  <si>
    <t>BARRIO 12 DE MARZO MEDELLIN</t>
  </si>
  <si>
    <t>FO-25-1903388</t>
  </si>
  <si>
    <t>28/11/2025 SE ESCALA A COORDINADOR DE ZONA PARA ENTREGA EN SITIO | 03/12/2025 SE REALIZA ENTREGA DE 60 ROLLOS POR EL OPERADOR VELOCES CON LA GUIA V4001890225</t>
  </si>
  <si>
    <t>68217</t>
  </si>
  <si>
    <t>3067646</t>
  </si>
  <si>
    <t>3007063810</t>
  </si>
  <si>
    <t>COROMORO</t>
  </si>
  <si>
    <t>BARRIO CORREGIMIENTO CINCELADA</t>
  </si>
  <si>
    <t>FO-25-1895696</t>
  </si>
  <si>
    <t>27/11/2025 SE CONFIRMAN DATOS, SE REALIZA ENVIO POR OPERADOR LOGISTICO | 27/11/2025 ENVÍO DE ROLLOS PARA DATAFONO</t>
  </si>
  <si>
    <t>3068070</t>
  </si>
  <si>
    <t>FO-25-1894951</t>
  </si>
  <si>
    <t>27/11/2025 SE ESCALA AL COORDINADOR DE LA ZONA PARA ENTREGA EN SITIO | 02/12/2025 SE REALIZA ENTREGA DE 80 ROLLOS POR EL OPERADOR CABIFY CON LA GUIA V4001884414</t>
  </si>
  <si>
    <t>3068117</t>
  </si>
  <si>
    <t>3007055435</t>
  </si>
  <si>
    <t>BARRIO DON MATIAS DONMATIAS 2</t>
  </si>
  <si>
    <t>FO-25-1885695</t>
  </si>
  <si>
    <t>26/11/2025 SE ESCALA AL COORDINADOR DE LA ZONA PARA ENTREGA EN SITIO | 02/12/2025 SE ENVIAN 40 ROLLOS, SE LE NOTIFICA A CLIENTE, LA SEÑORA VALENTINA CONFIRMA RECEPCIÓN DE LOS ROLLOS</t>
  </si>
  <si>
    <t>3068540</t>
  </si>
  <si>
    <t>3007029918</t>
  </si>
  <si>
    <t>FO-25-1894949</t>
  </si>
  <si>
    <t>27/11/2025 SE ESCALA AL COORDINADOR DE LA ZONA PARA ENTREGA EN SITIO | 01/12/2025 SE REALIZA ENTREGA DE 160 ROLLOS POR EL OPERADOR VELOCES CON LA GUIA V4001884412</t>
  </si>
  <si>
    <t>3069249</t>
  </si>
  <si>
    <t>3007021414</t>
  </si>
  <si>
    <t>OPRAP EXITO AMERICAS</t>
  </si>
  <si>
    <t>FO-25-1895711</t>
  </si>
  <si>
    <t>27/11/2025 SE ESCALA AL COORDINADOR DE LA ZONA PARA ENTREGA EN SITIO | 02/12/2025 SE REALIZA ENTREGA DE 150 ROLLOS POR EL OPERADOR VELOCES CON LA GUIA V4001884415</t>
  </si>
  <si>
    <t>54800</t>
  </si>
  <si>
    <t>3069257</t>
  </si>
  <si>
    <t>3007074127</t>
  </si>
  <si>
    <t>TEORAMA</t>
  </si>
  <si>
    <t>BARRIO SAN JUANCITO TEORAMA</t>
  </si>
  <si>
    <t>FO-25-1902996</t>
  </si>
  <si>
    <t>02/12/2025 SE CONFIRMAN DATOS, SE REALIZA ENVIO POR OPERADOR LOGISTICO | 04/12/2025 SE REALIZA ENVIO DE 30 ROLLOS, CON LA GUIA 2187690980 SERVIENTREGA. SE CONFIRMA ENTREGA EXITOSA POR PARTE DE LA TRANSPORTADORA</t>
  </si>
  <si>
    <t>3070004</t>
  </si>
  <si>
    <t>3007074507</t>
  </si>
  <si>
    <t>BARRIO VRD FONQUETA CHIA</t>
  </si>
  <si>
    <t>FO-25-1905930</t>
  </si>
  <si>
    <t>29/11/2025 SE ESCALA A COORDINADOR DE ZONA PARA ENTREGA DE ROLLOS EN SITIO | 02/12/2025 ENTREGA DE 30 ROLLOS PARA DATAFONO NO SE MANIPULA TERMINAL</t>
  </si>
  <si>
    <t>3070042</t>
  </si>
  <si>
    <t>3007013005</t>
  </si>
  <si>
    <t>TERMINAL COORDINADORA MEDELLIN</t>
  </si>
  <si>
    <t>FO-25-1897735</t>
  </si>
  <si>
    <t>27/11/2025 SE ESCALA AL COORDINADOR DE LA ZONA PARA ENTREGA EN SITIO | 02/12/2025 SE REALIZA ENTREGA DE 10 ROLLOS POR EL OPERADOR CABIFY CON LA GUIA V4001884424</t>
  </si>
  <si>
    <t>3070299</t>
  </si>
  <si>
    <t>3007035259</t>
  </si>
  <si>
    <t>PAGAFACIL PLAZA MAYORISTA II</t>
  </si>
  <si>
    <t>FO-25-1897734</t>
  </si>
  <si>
    <t>27/11/2025 SE ESCALA AL COORDINADOR DE LA ZONA PARA ENTREGA EN SITIO | 04/12/2025 NOVEDAD EN TRANSPORTADORA E INFORMA NO CONTESTA, ES UN PAGA FÁCIL DENTRO DE LA MAYORISTA | 12/12/2025 SE REALIZA ENTREGA DE 220 ROLLOS POR EL OPERADOR VELOCES CON LA GUIA V4001884423</t>
  </si>
  <si>
    <t>MARIN QUINTERO BRAYAN ESTIVEN</t>
  </si>
  <si>
    <t>3070594</t>
  </si>
  <si>
    <t>3007013329</t>
  </si>
  <si>
    <t>VDA PONTEZUELA RIONEGRO</t>
  </si>
  <si>
    <t>FO-25-1896776</t>
  </si>
  <si>
    <t>01/12/2025 SE ESCALA A COORDINADOR DE ZONA PARA ENTREGA DE ROLLOS EN SITIO | 01/12/2025 SE ENTREGA 40 ROLLOS</t>
  </si>
  <si>
    <t>3070597</t>
  </si>
  <si>
    <t>3007054075</t>
  </si>
  <si>
    <t>DISTRICOL CANO DESIGN</t>
  </si>
  <si>
    <t>FO-25-1927679</t>
  </si>
  <si>
    <t>22/11/2025 SE ESCALA A COORDINADOR DE ZONA PARA ENTREGA DE ROLLOS EN SITIO | 04/12/2025 SE CREA NUEVO FORMULARIO PARA VISITA YA QUE VELOCES NO TUVO COBERTURA PARA ENTREGA | 05/12/2025 SE ENTREGAN LOS 150 ROLLOS REDEBAN, EN LA DIRECCIÓN DE MANERA EXITOSA.</t>
  </si>
  <si>
    <t>3070756</t>
  </si>
  <si>
    <t>FO-25-1931890</t>
  </si>
  <si>
    <t>01/12/2025 SE CONFIRMAN DATOS, SE REALIZA ENVIO POR OPERADOR LOGISTICO | 04/12/2025 SE CREA HOY COMO VISITA, YA QUE POR ERROR FUE CREADA COMO ENVIO | 05/12/2025 SE REALIZA VISITA, SE ENTREGAN 10 ROLLOS</t>
  </si>
  <si>
    <t>3071140</t>
  </si>
  <si>
    <t>3007053542</t>
  </si>
  <si>
    <t>DISTRICOL VARIEDADES MARY</t>
  </si>
  <si>
    <t>FO-25-1897336</t>
  </si>
  <si>
    <t>27/11/2025 SE ESCALA AL COORDINADOR DE LA ZONA PARA ENTREGA EN SITIO | 01/12/2025 SE REALIZA ENTREGA DE 30 ROLLOS RBM EN SITIO ENTREGA EXITOSA</t>
  </si>
  <si>
    <t>3071189</t>
  </si>
  <si>
    <t>3007021681</t>
  </si>
  <si>
    <t>BARRIO BLANQUIZAL MEDELLIN</t>
  </si>
  <si>
    <t>FO-25-1897499</t>
  </si>
  <si>
    <t>27/11/2025 SE ESCALA AL COORDINADOR DE LA ZONA PARA ENTREGA EN SITIO | 01/12/2025 SE REALIZA ENTREGA DE 30 ROLLOS POR EL OPERADOR VELOCES CON LA GUIA V4001884422</t>
  </si>
  <si>
    <t>3071235</t>
  </si>
  <si>
    <t>3007044550</t>
  </si>
  <si>
    <t>DISTRICOL DISTRIBUIDORA FERPAV</t>
  </si>
  <si>
    <t>FO-25-1898005</t>
  </si>
  <si>
    <t>27/11/2025 SE ESCALA AL COORDINADOR DE LA ZONA PARA ENTREGA EN SITIO | 02/12/2025 SE REALIZA VISITA TÉCNICA PARA ENTREGA DE 20 ROLLOS PARA DATÁFONO, NO SE INTERVIENE TERMINAL Y LA ENTREGA SE REALIZA SIN NOVEDAD.</t>
  </si>
  <si>
    <t>3071369</t>
  </si>
  <si>
    <t>3007074144</t>
  </si>
  <si>
    <t>BARRIO LAS PALMERAS CARTAGENA</t>
  </si>
  <si>
    <t>FO-25-1897496</t>
  </si>
  <si>
    <t>27/11/2025 SE ESCALA AL COORDINADOR DE LA ZONA PARA ENTREGA EN SITIO | 01/12/2025 SE REALIZA ENTREGA DE 30 ROLLOS PARA EL CORRESPONSAL</t>
  </si>
  <si>
    <t>3071375</t>
  </si>
  <si>
    <t>3007077191</t>
  </si>
  <si>
    <t>DISTRICOL CARNICER  LA COSECHA</t>
  </si>
  <si>
    <t>FO-25-1897493</t>
  </si>
  <si>
    <t>27/11/2025 SE ESCALA AL COORDINADOR DE LA ZONA PARA ENTREGA EN SITIO | 02/12/2025 SE REALIZA ENTREGA DE 50 ROLLOS POR EL OPERADOR VELOCES CON LA GUIA V4001884421</t>
  </si>
  <si>
    <t>41791</t>
  </si>
  <si>
    <t>3071722</t>
  </si>
  <si>
    <t>3007056851</t>
  </si>
  <si>
    <t>TARQUI</t>
  </si>
  <si>
    <t>BARRIO QUITURO TARQUI</t>
  </si>
  <si>
    <t>FO-25-1903913</t>
  </si>
  <si>
    <t>28/11/2025 SE CONFIRMAN DATOS, SE REALIZA ENVIO POR OPERADOR LOGISTICO | 03/12/2025 SE REALIZA ENVIO DE 10 ROLLOS, CON LA GUIA 2235596889 SERVIENTREGA. SE CONFIRMA ENTREGA EXITOSA POR PARTE DE LA TRANSPORTADORA</t>
  </si>
  <si>
    <t>3071794</t>
  </si>
  <si>
    <t>3007076636</t>
  </si>
  <si>
    <t>PTM ITAGUI MERCALAN EXPRESS PI</t>
  </si>
  <si>
    <t>FO-25-1898004</t>
  </si>
  <si>
    <t>27/11/2025 SE ESCALA AL COORDINADOR DE LA ZONA PARA ENTREGA EN SITIO | 02/12/2025 SE REALIZA ENTREGA DE 40 ROLLOS POR EL OPERADOR CABIFY CON LA GUIA V4001884425</t>
  </si>
  <si>
    <t>3071916</t>
  </si>
  <si>
    <t>3007046555</t>
  </si>
  <si>
    <t>DISTRICOL ALMACEN Y TALLER PA</t>
  </si>
  <si>
    <t>FO-25-1899475</t>
  </si>
  <si>
    <t>27/11/2025 SE ESCALA AL COORDINADOR DE LA ZONA PARA ENTREGA EN SITIO | 03/12/2025 SE REALIZA ENTREGA DE 30 ROLLOS REDEBAN PARA EL CB NO SE MANIPULA EQUIPOS</t>
  </si>
  <si>
    <t>3072025</t>
  </si>
  <si>
    <t>3007045635</t>
  </si>
  <si>
    <t>DISTRICOL COMERCIALIZADORA HIY</t>
  </si>
  <si>
    <t>FO-25-1899469</t>
  </si>
  <si>
    <t>27/11/2025 SE CONFIRMAN DATOS, SE REALIZA ENVIO POR OPERADOR LOGISTICO | 10/12/2025 BODEGA NO AGREGO GUIA AL MO | 10/12/2025 SE REALIZA ENVIO DE 10 ROLLOS, CON LA GUIA 2078334608 SERVIENTREGA. SE CONFIRMA ENTREGA EXITOSA POR PARTE DE LA TRANSPORTADORA</t>
  </si>
  <si>
    <t>3073269</t>
  </si>
  <si>
    <t>3007017466</t>
  </si>
  <si>
    <t>BARRIO JAZMIN TOLIMA</t>
  </si>
  <si>
    <t>FO-25-1899614</t>
  </si>
  <si>
    <t>27/11/2025 SE ESCALA AL COORDINADOR DE LA ZONA PARA ENTREGA EN SITIO | 01/12/2025 SE TE ENTREGA DE 40 ROLLOS POR SOLICITUD DEL CLIENTE.</t>
  </si>
  <si>
    <t>3073415</t>
  </si>
  <si>
    <t>3007078979</t>
  </si>
  <si>
    <t>PTM BUCARAMANGA PAPELERIA LA C</t>
  </si>
  <si>
    <t>FO-25-1905904</t>
  </si>
  <si>
    <t>29/11/2025 SE ESCALA A COORDINADOR DE ZONA PARA ENTREGA DE ROLLOS EN SITIO | 01/12/2025 SE REALIZA VISITA AL COMERCIO SE ENTREGAN 30 ROLLOS DE REDEBAN</t>
  </si>
  <si>
    <t>3073596</t>
  </si>
  <si>
    <t>3007079756</t>
  </si>
  <si>
    <t>BARRIO VILLAGORGONA CANDELARIA</t>
  </si>
  <si>
    <t>FO-25-1901163</t>
  </si>
  <si>
    <t>28/11/2025 SE ESCALA AL COORDINADOR DE LA ZONA PARA ENTREGA EN SITIO | 01/12/2025 SE ENTREGAN 10 ROLLOS A JUAN CARLOS ANDUQUIA</t>
  </si>
  <si>
    <t>3073677</t>
  </si>
  <si>
    <t>3007043266</t>
  </si>
  <si>
    <t>BARRIO MELLITOS NECOCLI</t>
  </si>
  <si>
    <t>FO-25-1901466</t>
  </si>
  <si>
    <t>01/12/2025 SE ESCALA A COORDINADOR DE ZONA PARA ENTREGA DE ROLLOS EN SITIO | 04/12/2025 SE ENVÍAN 10 ROLLOS CON EL CONDUCTOR Y SE COMPARTE INFORMACIÓN AL USUARIO Y ESTE CONFIRMA EL RECIBIDO</t>
  </si>
  <si>
    <t>3073769</t>
  </si>
  <si>
    <t>3007071181</t>
  </si>
  <si>
    <t>DISTRICOL SUM. DONDE LA NEGRA</t>
  </si>
  <si>
    <t>FO-25-1903028</t>
  </si>
  <si>
    <t>28/11/2025 SE CONFIRMAN DATOS, SE REALIZA ENVIO POR OPERADOR LOGISTICO | 03/12/2025 SE ENVIAN 30 ROLLOS, SE NOTIFICA A CLIENTE, EL SEÑOR KEINER CONFIRMA RECEPCIÓN DE LOS ROLLOS</t>
  </si>
  <si>
    <t>3074026</t>
  </si>
  <si>
    <t>3007062134</t>
  </si>
  <si>
    <t>BARRIO CAICEDO MEDELLIN 9</t>
  </si>
  <si>
    <t>FO-25-1900908</t>
  </si>
  <si>
    <t>28/11/2025 SE ESCALA AL COORDINADOR DE LA ZONA PARA ENTREGA EN SITIO | 03/12/2025 SE REALIZA ENTREGA DE 160 ROLLOS POR EL OPERADOR CABIFY CON LA GUIA V4001890215</t>
  </si>
  <si>
    <t>3074104</t>
  </si>
  <si>
    <t>3007034600</t>
  </si>
  <si>
    <t>DISTRICOL PAPELERIA AMERICA</t>
  </si>
  <si>
    <t>FO-25-1900910</t>
  </si>
  <si>
    <t>28/11/2025 SE ESCALA AL COORDINADOR DE LA ZONA PARA ENTREGA EN SITIO | 05/12/2025 ENTREGA DE 30 ROLLOS PARA DATAFONO NO SE MANIPULA TERMINAL</t>
  </si>
  <si>
    <t>3074105</t>
  </si>
  <si>
    <t>3007019571</t>
  </si>
  <si>
    <t>COMCARD ITAGUI TODOLINUX</t>
  </si>
  <si>
    <t>FO-25-1901159</t>
  </si>
  <si>
    <t>28/11/2025 SE ESCALA AL COORDINADOR DE LA ZONA PARA ENTREGA EN SITIO | 03/12/2025 SE REALIZA ENTREGA DE 110 ROLLOS POR EL OPERADOR VELOCES CON LA GUIA V4001890217</t>
  </si>
  <si>
    <t>3074106</t>
  </si>
  <si>
    <t>3007079598</t>
  </si>
  <si>
    <t>BARRIO LA MAGDALENA BARRANQUILLA  4</t>
  </si>
  <si>
    <t>FO-25-1901157</t>
  </si>
  <si>
    <t>28/11/2025 SE ESCALA AL COORDINADOR DE LA ZONA PARA ENTREGA EN SITIO | 02/12/2025 SE REALIZA VISITA TÉCNICA, SE ENTREGA 30 ROLLOS PARA DATAFONO, EL CLIENTE RECIBE A SATISFACCIÓN, CB OPERATIVO.</t>
  </si>
  <si>
    <t>3074732</t>
  </si>
  <si>
    <t>3007036599</t>
  </si>
  <si>
    <t>DISTRICOL SUPERTIENDA ZZ</t>
  </si>
  <si>
    <t>FO-25-1901716</t>
  </si>
  <si>
    <t>02/12/2025 SE CONFIRMAN DATOS, SE REALIZA ENVIO POR OPERADOR LOGISTICO | 06/12/2025 SE REALIZA ENVIO DE 20 ROLLOS, CON LA GUIA 2265100532 SERVIENTREGA. SE CONFIRMA ENTREGA EXITOSA POR PARTE DE LA TRANSPORTADORA</t>
  </si>
  <si>
    <t>3074828</t>
  </si>
  <si>
    <t>3007050431</t>
  </si>
  <si>
    <t>PTM TUQUERRES  SANTANDER CENTR</t>
  </si>
  <si>
    <t>FO-25-1901460</t>
  </si>
  <si>
    <t>28/11/2025 SE ESCALA AL COORDINADOR DE LA ZONA PARA ENTREGA EN SITIO | 01/12/2025 SE VISITA CB. SE REALIZA ENTREGA DE 20 ROLLOS. CLIENTE INFORMA QUE EL CB FUNCIONA CORRECTAMENTE. NO SÉ MANIPULA DATAFONO</t>
  </si>
  <si>
    <t>3074900</t>
  </si>
  <si>
    <t>FO-25-1901464</t>
  </si>
  <si>
    <t>01/12/2025 SE ESCALA A COORDINADOR DE ZONA PARA ENTREGA DE ROLLOS EN SITIO | 01/12/2025 SE VISITA SITIO SE VERIFICA INFORMACIÓN SE REALIZA ENTREGA DE ROLLOS, NO SE MANIPULA EQUIPOS. FIRMA QUIEN RECIBE LOS ROLLOS.</t>
  </si>
  <si>
    <t>3075354</t>
  </si>
  <si>
    <t>3007076006</t>
  </si>
  <si>
    <t>BARRIO LA CITA FUNZA 1</t>
  </si>
  <si>
    <t>FO-25-1905894</t>
  </si>
  <si>
    <t>29/11/2025 SE ESCALA A COORDINADOR DE ZONA PARA ENTREGA DE ROLLOS EN SITIO | 01/12/2025 ENTREGA DE 50 ROLLOS NO SE MANIPULAN EQUIPOS</t>
  </si>
  <si>
    <t>3075389</t>
  </si>
  <si>
    <t>FO-25-1905892</t>
  </si>
  <si>
    <t>29/11/2025 SE ESCALA A COORDINADOR DE ZONA PARA ENTREGA DE ROLLOS EN SITIO | 03/12/2025 SE REALIZA ENTREGA DE 150 ROLLOS POR EL OPERADOR VELOCES CON LA GUIA V4001900006</t>
  </si>
  <si>
    <t>3075623</t>
  </si>
  <si>
    <t>3007080552</t>
  </si>
  <si>
    <t>BARRIO SAN ANTONIO VILLAVICENCIO 11</t>
  </si>
  <si>
    <t>FO-25-1905885</t>
  </si>
  <si>
    <t>29/11/2025 SE ESCALA A COORDINADOR DE ZONA PARA ENTREGA DE ROLLOS EN SITIO | 01/12/2025 SE VISITA CB Y SE REALIZA ENTREGA DE 20 ROLLOS DE PAPEL TERMICO PARA DATÁFONO</t>
  </si>
  <si>
    <t>3075655</t>
  </si>
  <si>
    <t>3007051086</t>
  </si>
  <si>
    <t>BARRIO VISTA HERMOSA SANTA MAR</t>
  </si>
  <si>
    <t>FO-25-1902212</t>
  </si>
  <si>
    <t>28/11/2025 SE ESCALA AL COORDINADOR DE LA ZONA PARA ENTREGA EN SITIO | 02/12/2025 SE REALIZA  ENTREGA DE 20 ROLLOS PARA DATAFONO A SATISFACCIÓN DEL CLIENTE</t>
  </si>
  <si>
    <t>3075915</t>
  </si>
  <si>
    <t>3007081022</t>
  </si>
  <si>
    <t>DISTRICOL LA PATRONA CATERING</t>
  </si>
  <si>
    <t>FO-25-1905880</t>
  </si>
  <si>
    <t>29/11/2025 SE ESCALA A COORDINADOR DE ZONA PARA ENTREGA DE ROLLOS EN SITIO | 04/12/2025 SE REALIZA LA ENTREGA DE 20 ROLLOS REDEBAN, NO SE MANIPULA EQUIPOS</t>
  </si>
  <si>
    <t>3075948</t>
  </si>
  <si>
    <t>3007079206</t>
  </si>
  <si>
    <t>BARRIO LA Y CAUCASIA</t>
  </si>
  <si>
    <t>FO-25-1902208</t>
  </si>
  <si>
    <t>28/11/2025 SE ESCALA AL COORDINADOR DE LA ZONA PARA ENTREGA EN SITIO | 03/12/2025 SE REALIZA ENTREGA DE 30 ROLLOS REDEBAN EN EL PUNTO SIN NOVEDAD, EN LA ENTREGA NO SE MANIPULAN EQUIPOS</t>
  </si>
  <si>
    <t>3075979</t>
  </si>
  <si>
    <t>3007063420</t>
  </si>
  <si>
    <t>PTM BOGOTA VARIEDADES SEBASTIA</t>
  </si>
  <si>
    <t>FO-25-1905874</t>
  </si>
  <si>
    <t>29/11/2025 SE ESCALA A COORDINADOR DE ZONA PARA ENTREGA DE ROLLOS EN SITIO | 03/12/2025 FUERTE LLUVIA | 03/12/2025 SE REALIZA ENTREGA DE 20 ROLLOS REDEBAN, RECIBE ALANA VECINA DEL COMERCIO</t>
  </si>
  <si>
    <t>3075998</t>
  </si>
  <si>
    <t>3007076391</t>
  </si>
  <si>
    <t>BARRIO CENTRO DEL BAJO RIONEGR</t>
  </si>
  <si>
    <t>FO-25-1903131</t>
  </si>
  <si>
    <t>28/11/2025 SE ESCALA A COORDINADOR DE ZONA PARA ENTREGA EN SITIO | 02/12/2025 SE CONTACTA CLIENTE , SE ENVÍA ROLLOS PARA SAN RAFAEL, A ESPERA DE QUE EL CLIENTE CONFIRME RECIBIDO... CLIENTE INDICA QUE ROLLOS YA FUERON RECLAMADOS</t>
  </si>
  <si>
    <t>3076184</t>
  </si>
  <si>
    <t>FO-25-1903128</t>
  </si>
  <si>
    <t>28/11/2025 SE ESCALA A COORDINADOR DE ZONA PARA ENTREGA EN SITIO | 03/12/2025 SE REALIZA ENTREGA DE 250 ROLLOS POR EL OPERADOR VELOCES CON LA GUIA V4001890223</t>
  </si>
  <si>
    <t>3076197</t>
  </si>
  <si>
    <t>3007033701</t>
  </si>
  <si>
    <t>OPRAP VIVA TUNJA</t>
  </si>
  <si>
    <t>FO-25-1903120</t>
  </si>
  <si>
    <t>28/11/2025 SE ESCALA A COORDINADOR DE ZONA PARA ENTREGA EN SITIO | 01/12/2025 SE VISITA CB ENTREGA 130 ROLLOS</t>
  </si>
  <si>
    <t>25407</t>
  </si>
  <si>
    <t>3076390</t>
  </si>
  <si>
    <t>3007062308</t>
  </si>
  <si>
    <t>LENGUAZAQUE</t>
  </si>
  <si>
    <t>BARRIO VEREDA ESPINAL ALIZAL S</t>
  </si>
  <si>
    <t>FO-25-1903378</t>
  </si>
  <si>
    <t>USUARIO NO RECIBE PEDIDO</t>
  </si>
  <si>
    <t>28/11/2025 SE CONFIRMAN DATOS, SE REALIZA ENVIO POR OPERADOR LOGISTICO | 15/12/2025 DEVOLUCION POR PARTE DE LA TRANSPORTADORA YA QUE EL USUARIO NO RECOGE PAQUETE</t>
  </si>
  <si>
    <t>3076447</t>
  </si>
  <si>
    <t>3007077123</t>
  </si>
  <si>
    <t>BARRIO MOCHUELO BAJO BOGOTA</t>
  </si>
  <si>
    <t>FO-25-1905866</t>
  </si>
  <si>
    <t>29/11/2025 SE ESCALA A COORDINADOR DE ZONA PARA ENTREGA DE ROLLOS EN SITIO | 02/12/2025 SE VISITA COMERCIO, SE ENTREGAN 20 ROLLOS RBM, NO SE MANIPULAN DISPOSITIVOS</t>
  </si>
  <si>
    <t>3076489</t>
  </si>
  <si>
    <t>3007071581</t>
  </si>
  <si>
    <t>BARRIO VILLA DE ARANJUEZ</t>
  </si>
  <si>
    <t>FO-25-1903517</t>
  </si>
  <si>
    <t>28/11/2025 SE ESCALA A COORDINADOR DE ZONA PARA ENTREGA EN SITIO | 02/12/2025 SE REALIZA ENTREGA DE 70 UNIDADES DE ROLLOS REDEBAN</t>
  </si>
  <si>
    <t>3076674</t>
  </si>
  <si>
    <t>3007044675</t>
  </si>
  <si>
    <t>PTM NECOCLI VARIEDADES MULATOS</t>
  </si>
  <si>
    <t>FO-25-1904324</t>
  </si>
  <si>
    <t>28/11/2025 SE ESCALA A COORDINADOR DE ZONA PARA ENTREGA EN SITIO | 05/12/2025 SE TRATA DE COMUNICARME VÍA TELEFÓNICA CON LA USUARIA PARA VALIDAR INFORMACIÓN PARA EL ENVÍO DE ROLLOS Y NO SE TIENE RESPUESTA, SE CANCELA ENVÍO DE ROLLOS POR MOTIVO INCOMUNICACIÓN CON EL USUARIO.
CB ESTÁ EN UN CGT  DONDE LA SEÑAL ES MUY INESTABLE</t>
  </si>
  <si>
    <t>3076763</t>
  </si>
  <si>
    <t>3007027228</t>
  </si>
  <si>
    <t>COMCARD NECOCLI SAYEFE</t>
  </si>
  <si>
    <t>FO-25-1904327</t>
  </si>
  <si>
    <t>28/11/2025 SE ESCALA A COORDINADOR DE ZONA PARA ENTREGA EN SITIO | 05/12/2025 SE TRATA DE COMUNICARME VÍA TELEFÓNICA CON LA USUARIA PARA VALIDAR INFORMACIÓN PARA EL ENVÍO DE ROLLOS Y NO SE TIENE RESPUESTA, SE CANCELA ENVÍO DE ROLLOS POR MOTIVO INCOMUNICACIÓN CON EL USUARIO</t>
  </si>
  <si>
    <t>5240</t>
  </si>
  <si>
    <t>3077185</t>
  </si>
  <si>
    <t>3007079188</t>
  </si>
  <si>
    <t>EBEJICO</t>
  </si>
  <si>
    <t>BARRIO EBEJICO EBEJICO</t>
  </si>
  <si>
    <t>FO-25-1905857</t>
  </si>
  <si>
    <t>29/11/2025 SE ESCALA A COORDINADOR DE ZONA PARA ENTREGA DE ROLLOS EN SITIO | 05/12/2025 SE REALIZÓ EL ENVÍO DE 20 ROLLOS REDEBAN POR FLOTA, COMPLETADO DE MANERA EXITOSA. POSTERIORMENTE, SE EFECTUÓ LA CONFIRMACIÓN CON EL USUARIO SOBRE EL DESPACHO, QUIEN INDICÓ QUE YA HABÍA RECLAMADO EL MATERIAL SATISFACTORIAMENTE.  
ENTREGA CONCLUIDA SIN NOVEDADES, CON CONFIRMACIÓN POSITIVA DEL USUARIO.</t>
  </si>
  <si>
    <t>3077288</t>
  </si>
  <si>
    <t>3007060871</t>
  </si>
  <si>
    <t>BARRIO BOSA NOVA BOGOTA 2</t>
  </si>
  <si>
    <t>FO-25-1904757</t>
  </si>
  <si>
    <t>28/11/2025 SE ESCALA A COORDINADOR DE ZONA PARA ENTREGA EN SITIO | 03/12/2025 SE DEJAN 30 ROLLOS</t>
  </si>
  <si>
    <t>3077429</t>
  </si>
  <si>
    <t>3007015580</t>
  </si>
  <si>
    <t>ARAGON STA ROSA DE OSOS</t>
  </si>
  <si>
    <t>FO-25-1904750</t>
  </si>
  <si>
    <t>28/11/2025 SE ESCALA A COORDINADOR DE ZONA PARA ENTREGA EN SITIO | 04/12/2025 SE ENVÍAN 50 ROLLOS OK, CLIENTE CONFIRMA RECIBIDO</t>
  </si>
  <si>
    <t>3077451</t>
  </si>
  <si>
    <t>3007031255</t>
  </si>
  <si>
    <t>REVAL SAN ANDRESITO 38</t>
  </si>
  <si>
    <t>FO-25-1904744</t>
  </si>
  <si>
    <t>28/11/2025 SE ESCALA A COORDINADOR DE ZONA PARA ENTREGA EN SITIO | 02/12/2025 SE REALIZA ENTREGA DE 160 ROLLOS NO SE MANIPULAN TERMINALES</t>
  </si>
  <si>
    <t>3077577</t>
  </si>
  <si>
    <t>3007039056</t>
  </si>
  <si>
    <t>DISTRICOL CIBERPAIS NET</t>
  </si>
  <si>
    <t>FO-25-1905848</t>
  </si>
  <si>
    <t>29/11/2025 SE ESCALA A COORDINADOR DE ZONA PARA ENTREGA DE ROLLOS EN SITIO | 03/12/2025 SE REALIZA ENTREGA DE 70 ROLLOS POR EL OPERADOR VELOCES CON LA GUIA V4001900007</t>
  </si>
  <si>
    <t>3077819</t>
  </si>
  <si>
    <t>3007037742</t>
  </si>
  <si>
    <t>BARRIO PUERTO NUEVO SANTA MART</t>
  </si>
  <si>
    <t>FO-25-1905843</t>
  </si>
  <si>
    <t>29/11/2025 SE ESCALA A COORDINADOR DE ZONA PARA ENTREGA DE ROLLOS EN SITIO | 02/12/2025 SE REALIZA ENVÍO DE 110 ROLLOS PARA DATÁFONO A SATISFACCIÓN DEL CLIENTE SE CONFIRMA DESPUÉS DE UNA HORA LA RECEPCIÓN DEL PAQUETE CON EL USUARIO</t>
  </si>
  <si>
    <t>3077887</t>
  </si>
  <si>
    <t>FO-25-1906175</t>
  </si>
  <si>
    <t>29/11/2025 SE ESCALA A COORDINADOR DE ZONA PARA ENTREGA DE ROLLOS EN SITIO | 04/12/2025 SE ENTREGAN 60 ROLLOS</t>
  </si>
  <si>
    <t>3077909</t>
  </si>
  <si>
    <t>3007080455</t>
  </si>
  <si>
    <t>BARRIO CUBIS DIVINO NIÑO ISTMINA CHOCO ISTMINA</t>
  </si>
  <si>
    <t>FO-25-1909121</t>
  </si>
  <si>
    <t>30/11/2025 SE REALIZA ENVIO DE ROLLOS POR  OPERADOR LOGISTICO | 16/12/2025 SE REALIZA ENVIO DE 20 ROLLOS, CON LA GUIA 2078334611 SERVIENTREGA. SE CONFIRMA ENTREGA EXITOSA POR PARTE DE LA TRANSPORTADORA</t>
  </si>
  <si>
    <t>3077992</t>
  </si>
  <si>
    <t>3007063253</t>
  </si>
  <si>
    <t>BARRIO VEREDA CUCHILLAS RIONEG</t>
  </si>
  <si>
    <t>FO-25-1905822</t>
  </si>
  <si>
    <t>29/11/2025 SE ESCALA A COORDINADOR DE ZONA PARA ENTREGA DE ROLLOS EN SITIO | 01/12/2025 SE ENTREGA 20 ROLLOS</t>
  </si>
  <si>
    <t>3078054</t>
  </si>
  <si>
    <t>3007081476</t>
  </si>
  <si>
    <t>PTM JAMUNDI TIENDA Y PAPELERIA</t>
  </si>
  <si>
    <t>FO-25-1907283</t>
  </si>
  <si>
    <t>29/11/2025 SE ESCALA A COORDINADOR DE ZONA PARA ENTREGA DE ROLLOS EN SITIO | 01/12/2025 SE ENTREGAN 20 ROLLOS EN BUEN ESTADO</t>
  </si>
  <si>
    <t>3078058</t>
  </si>
  <si>
    <t>FO-25-1909303</t>
  </si>
  <si>
    <t>30/11/2025 SE CONFIRMAN DATOS, SE REALIZA ENVIO POR OPERADOR LOGISTICO | 05/12/2025 SE LE INFORMA NUMERO DE GUIA A USER, NO LE HAN ENTREGADO ROLLOS | 05/12/2025 SE CONFIRMA ENTREGA EXITOSA POR PARTE DE LA TRANSPORTADORA COORDINADORA CON LA GUIA 46778000214</t>
  </si>
  <si>
    <t>3078079</t>
  </si>
  <si>
    <t>3007047287</t>
  </si>
  <si>
    <t>BARRIO LIBANO 2000 SANTA MARTA</t>
  </si>
  <si>
    <t>FO-25-1905827</t>
  </si>
  <si>
    <t>29/11/2025 SE ESCALA A COORDINADOR DE ZONA PARA ENTREGA DE ROLLOS EN SITIO | 02/12/2025 SE REALIZA ENTREGA DE 40 ROLLOS PARA DATAFONO A SATISFACCIÓN DEL CLIENTE</t>
  </si>
  <si>
    <t>3078087</t>
  </si>
  <si>
    <t>3007065933</t>
  </si>
  <si>
    <t>PTM LEBRIJA MARKET PURTUGAL</t>
  </si>
  <si>
    <t>FO-25-1905820</t>
  </si>
  <si>
    <t>29/11/2025 SE ESCALA A COORDINADOR DE ZONA PARA ENTREGA DE ROLLOS EN SITIO | 01/12/2025 SE REALIZA VISITA A COMERCIO Y SE ENTREGAN 20 ROLLOS</t>
  </si>
  <si>
    <t>3078097</t>
  </si>
  <si>
    <t>3007035510</t>
  </si>
  <si>
    <t>REDY LA PRIMERA</t>
  </si>
  <si>
    <t>FO-25-1905816</t>
  </si>
  <si>
    <t>29/11/2025 SE ESCALA A COORDINADOR DE ZONA PARA ENTREGA DE ROLLOS EN SITIO | 01/12/2025 SE ENTREGAN 120 ROLLOS AL CORRESPONSAL BANCARIO</t>
  </si>
  <si>
    <t>3078527</t>
  </si>
  <si>
    <t>3007081650</t>
  </si>
  <si>
    <t>DISTRICOL MARCELAS CHIP STORE</t>
  </si>
  <si>
    <t>FO-25-1906180</t>
  </si>
  <si>
    <t>29/11/2025 SE ESCALA A COORDINADOR DE ZONA PARA ENTREGA DE ROLLOS EN SITIO | 01/12/2025 SE VISITA COMERCIO SE ENTREGA 10 ROLLOS RDM EXITOSO</t>
  </si>
  <si>
    <t>3078542</t>
  </si>
  <si>
    <t>3007035017</t>
  </si>
  <si>
    <t>BARRIO SANTA ANA SOACHA 1</t>
  </si>
  <si>
    <t>FO-25-1906366</t>
  </si>
  <si>
    <t>29/11/2025 SE ESCALA A COORDINADOR DE ZONA PARA ENTREGA DE ROLLOS EN SITIO | 03/12/2025 ENTREGA DE 30 ROLLOS PARA DATAFONO NO SE MANIPULA TERMINAL</t>
  </si>
  <si>
    <t>3078559</t>
  </si>
  <si>
    <t>3007075749</t>
  </si>
  <si>
    <t>DISTRICOL SURTIMAS LA UNION</t>
  </si>
  <si>
    <t>FO-25-1909302</t>
  </si>
  <si>
    <t>30/11/2025 SE CONFIRMAN DATOS, SE REALIZA ENVIO POR OPERADOR LOGISTICO | 11/12/2025 SE REALIZA ENVIO DE 40 ROLLOS, CON LA GUIA 2265100533 SERVIENTREGA. SE CONFIRMA ENTREGA EXITOSA POR PARTE DE LA TRANSPORTADORA</t>
  </si>
  <si>
    <t>3078564</t>
  </si>
  <si>
    <t>FO-25-1909301</t>
  </si>
  <si>
    <t>30/11/2025 SE CONFIRMAN DATOS, SE REALIZA ENVIO POR OPERADOR LOGISTICO | 06/12/2025 SE REALIZA ENVIO DE 30 ROLLOS, CON LA GUIA 2078334612 SERVIENTREGA. SE CONFIRMA ENTREGA EXITOSA POR PARTE DE LA TRANSPORTADORA</t>
  </si>
  <si>
    <t>3078604</t>
  </si>
  <si>
    <t>3007037273</t>
  </si>
  <si>
    <t>DISTRICOL GRANERO CARPAL SURTI</t>
  </si>
  <si>
    <t>FO-25-1906373</t>
  </si>
  <si>
    <t>29/11/2025 SE ESCALA A COORDINADOR DE ZONA PARA ENTREGA DE ROLLOS EN SITIO | 03/12/2025 SE ENVÍAN 40 ROLLOS CON EL CONDUCTOR Y SE LE COMPARTE INFORMACIÓN AL USUARIO Y ESTE CONFIRMA EL RECIBIDO</t>
  </si>
  <si>
    <t>91001</t>
  </si>
  <si>
    <t>3078677</t>
  </si>
  <si>
    <t>3007075121</t>
  </si>
  <si>
    <t>LETICIA</t>
  </si>
  <si>
    <t>BARRIO ONCE DE NOVIEMBRE LETIC</t>
  </si>
  <si>
    <t>FO-25-1907551</t>
  </si>
  <si>
    <t>29/11/2025 SE REALIZA ENVIO DE ROLLOS POR  OPERADOR LOGISTICO | 10/12/2025 SE REALIZA ENVIO DE 20 ROLLOS, CON LA GUIA 2235596891 SERVIENTREGA. SE CONFIRMA ENTREGA EXITOSA POR PARTE DE LA TRANSPORTADORA</t>
  </si>
  <si>
    <t>3078679</t>
  </si>
  <si>
    <t>3007078557</t>
  </si>
  <si>
    <t>BARRIO ONCE DE OCTUBRE PAZ DE</t>
  </si>
  <si>
    <t>FO-25-1907263</t>
  </si>
  <si>
    <t>29/11/2025 SE ESCALA A COORDINADOR DE ZONA PARA ENTREGA DE ROLLOS EN SITIO | 05/12/2025 EN COMUNICACIÓN CON LA SEÑORA LIGIA MOLANO AL NUMERO 3102162657, INDICA SE ENVIEN LOS ROLLOS POR SERVICIO DE TAXIS. RECIBIDO OK.</t>
  </si>
  <si>
    <t>3078692</t>
  </si>
  <si>
    <t>3007078281</t>
  </si>
  <si>
    <t>BARRIO LA VUELTA DE LA HERRADU</t>
  </si>
  <si>
    <t>FO-25-1907930</t>
  </si>
  <si>
    <t>29/11/2025 SE REALIZA ENVIO DE ROLLOS POR  OPERADOR LOGISTICO | 05/12/2025 SE REALIZA ENVIO DE 20 ROLLOS, CON LA GUIA 2078334610 SERVIENTREGA. SE CONFIRMA ENTREGA EXITOSA POR PARTE DE LA TRANSPORTADORA</t>
  </si>
  <si>
    <t>3078913</t>
  </si>
  <si>
    <t>3007047883</t>
  </si>
  <si>
    <t>DISTRICOL DROGUERIA CENTRAL ME</t>
  </si>
  <si>
    <t>FO-25-1906536</t>
  </si>
  <si>
    <t>29/11/2025 SE ESCALA A COORDINADOR DE ZONA PARA ENTREGA DE ROLLOS EN SITIO | 02/12/2025 VISITAMOS COMERCIO REALIZAMOS ENTREGA DE 120 ROLLOS.</t>
  </si>
  <si>
    <t>3078922</t>
  </si>
  <si>
    <t>FO-25-1906684</t>
  </si>
  <si>
    <t>28/11/2025 SE ESCALA A COORDINADOR DE ZONA PARA ENTREGA DE ROLLOS EN SITIO | 04/12/2025 SE REALIZA ENTREGA DE 80 ROLLOS</t>
  </si>
  <si>
    <t>3078927</t>
  </si>
  <si>
    <t>3007015439</t>
  </si>
  <si>
    <t>BARRIO PATIO BONITO X BOGOTA</t>
  </si>
  <si>
    <t>FO-25-1907105</t>
  </si>
  <si>
    <t>29/11/2025 SE ESCALA A COORDINADOR DE ZONA PARA ENTREGA DE ROLLOS EN SITIO | 03/12/2025 DURANTE LA VISITA TECNICA SE REALIZA ENTREGA DE 50 ROLLOS PARA DATÁFONO NO SE MANIPULAN EQUIPOS SIN NOVEDAD EN ENTREGA</t>
  </si>
  <si>
    <t>3078934</t>
  </si>
  <si>
    <t>3007052557</t>
  </si>
  <si>
    <t>PTM BOGOTA VARIEDADES GABYINIK</t>
  </si>
  <si>
    <t>FO-25-1907103</t>
  </si>
  <si>
    <t>29/11/2025 SE ESCALA A COORDINADOR DE ZONA PARA ENTREGA DE ROLLOS EN SITIO | 03/12/2025 SE ENTREGAN 10 ROLLOS REDEBAN A JORGE DONOSO</t>
  </si>
  <si>
    <t>3078939</t>
  </si>
  <si>
    <t>3007033625</t>
  </si>
  <si>
    <t>DISTRICOL CIBER@ COM</t>
  </si>
  <si>
    <t>FO-25-1907548</t>
  </si>
  <si>
    <t>29/11/2025 SE REALIZA ENVIO DE ROLLOS POR  OPERADOR LOGISTICO | 02/12/2025 SE LLEGA A LA DIRECCIÓN REPORTADA EN LA ORDEN ,NO EXISTE CORRESPONSAL , SE PREGUNTA A VECINOS DÓNDE  ME INDICAN DONDE ESTÁ UBICADO EL CORRESPONSAL (CLL 5 # 2-50) , ME DIRIJO HASTA ALLÁ , LA SEÑORA YANITH PRESENTE NO RECIBE LOS ROLLOS DEBIDO A QUE SE LE PIDE INFORMACIÓN PARA DILIGENCIAR LOS FO DE LA TA Y ADEMÁS SE OFUSCA AL DECIRLE QUE DEBE ACTUALIZAR DIRECCIÓN Y/O TRASLADO DEL CORRESPONSAL PARA ATENDER FUTURAS ENTREGAS DE ROLLOS O MANTENIMIENTO EN LA DIRECCIÓN CORRECTA DONDE ESTÁ EL CORRESPONSAL.</t>
  </si>
  <si>
    <t>47053</t>
  </si>
  <si>
    <t>3078940</t>
  </si>
  <si>
    <t>3007054637</t>
  </si>
  <si>
    <t>ARACATACA</t>
  </si>
  <si>
    <t>PTM ARACATACA MASIVOS EXPRESS</t>
  </si>
  <si>
    <t>FO-25-1907545</t>
  </si>
  <si>
    <t>29/11/2025 SE ESCALA A COORDINADOR DE ZONA PARA ENTREGA DE ROLLOS EN SITIO | 03/12/2025 SE REALIZA ENVIO DE 60 ROLLOS, CON LA GUIA 2277307840 SERVIENTREGA. SE CONFIRMA ENTREGA EXITOSA POR PARTE DE LA TRANSPORTADORA</t>
  </si>
  <si>
    <t>3078949</t>
  </si>
  <si>
    <t>3007020656</t>
  </si>
  <si>
    <t>BARRIO SOURDIS BARRANQUILLA</t>
  </si>
  <si>
    <t>FO-25-1908858</t>
  </si>
  <si>
    <t>30/11/2025 SE ESCALA A COORDINADOR DE ZONA PARA ENTREGA DE ROLLOS EN SITIO | 03/12/2025 SE HACE ENTREGA DE 100 ROLLOS REDEBAN DE MANERA EXITOSA</t>
  </si>
  <si>
    <t>3078966</t>
  </si>
  <si>
    <t>3007021251</t>
  </si>
  <si>
    <t>COMCARD MED GUADALUPE SANTILLA</t>
  </si>
  <si>
    <t>FO-25-1908848</t>
  </si>
  <si>
    <t>30/11/2025 SE ESCALA A COORDINADOR DE ZONA PARA ENTREGA DE ROLLOS EN SITIO | 10/12/2025 GUI NO CARGA EN VELOCES , SE CONSULTA A BODEGA | 12/12/2025 EN NUESTRAS VISTAS NO CARGABAN LAS GUIAS | 12/12/2025 SE REALIZA ENTREGA DE 120 ROLLOS POR EL OPERADOR VELOCES CON LA GUIA V4001899997</t>
  </si>
  <si>
    <t>3078967</t>
  </si>
  <si>
    <t>3007044751</t>
  </si>
  <si>
    <t>DISTRICOL TRACTO LUJOS DEL CES</t>
  </si>
  <si>
    <t>FO-25-1909120</t>
  </si>
  <si>
    <t>30/11/2025 SE REALIZA ENVIO DE ROLLOS POR  OPERADOR LOGISTICO | 15/12/2025 2187690983: ATENDIENDO A LA SOLICITUD SE VALIDA LA GUÍA Y SE GENERA PROCESO INTERNO DEBIDO A QUE EL ENVIÓ NO PRESENTA MOVIMIENTO DESDE EL DÍA 04/12/2025, BAJO EL RADICADO 88056721, PARA QUE SEA ACTUALIZADA LA INFORMACIÓN SOBRE EL MISMO, ADICIONAL ENVIAMOS UN ESCALAMIENTO A LA REGIONAL A CARGO PARA PRONTA GESTIÓN. | 16/12/2025 SE REALIZA ENVIO DE 20 ROLLOS, CON LA GUIA 2187690983 SERVIENTREGA. SE CONFIRMA ENTREGA EXITOSA POR PARTE DE LA TRANSPORTADORA</t>
  </si>
  <si>
    <t>3078968</t>
  </si>
  <si>
    <t>3007042791</t>
  </si>
  <si>
    <t>DISTRICOL MASCOTIKAS</t>
  </si>
  <si>
    <t>FO-25-1908844</t>
  </si>
  <si>
    <t>30/11/2025 SE ESCALA A COORDINADOR DE ZONA PARA ENTREGA DE ROLLOS EN SITIO | 04/12/2025 SE REALIZA ENTREGA DE 40 ROLLOS POR SOLICITUD DEL CLIENTE.</t>
  </si>
  <si>
    <t>3078989</t>
  </si>
  <si>
    <t>3007081868</t>
  </si>
  <si>
    <t>PTM MEDELLIN MINIMERCADO LA BO</t>
  </si>
  <si>
    <t>FO-25-1909277</t>
  </si>
  <si>
    <t>30/11/2025 SE ESCALA A COORDINADOR DE ZONA PARA ENTREGA DE ROLLOS EN SITIO | 05/12/2025 SE REALIZA ENTREGA DE  ROLLOS POR EL OPERADOR VELOCES CON LA GUIA V4001899996</t>
  </si>
  <si>
    <t>3078991</t>
  </si>
  <si>
    <t>3007071626</t>
  </si>
  <si>
    <t>BARRIO LAS DELICIAS TIBU 7</t>
  </si>
  <si>
    <t>FO-25-1909299</t>
  </si>
  <si>
    <t>30/11/2025 SE REALIZA ENVIO DE ROLLOS POR  OPERADOR LOGISTICO | 10/12/2025 SE REALIZA ENVIO DE 30 ROLLOS, CON LA GUIA 2187690984 SERVIENTREGA. SE CONFIRMA ENTREGA EXITOSA POR PARTE DE LA TRANSPORTADORA</t>
  </si>
  <si>
    <t>3079104</t>
  </si>
  <si>
    <t>FO-25-1907543</t>
  </si>
  <si>
    <t>29/11/2025 SE REALIZA ENVIO DE ROLLOS POR  OPERADOR LOGISTICO | 03/12/2025 SE REALIZA ENTREGA DE 70 ROLLOS POR EL OPERADOR VELOCES CON LA GUIA V4001899998</t>
  </si>
  <si>
    <t>3079107</t>
  </si>
  <si>
    <t>3007076444</t>
  </si>
  <si>
    <t>BARRIO LAS GAVIOSTAS CARTAGENA</t>
  </si>
  <si>
    <t>FO-25-1907849</t>
  </si>
  <si>
    <t>29/11/2025 SE ESCALA A COORDINADOR DE ZONA PARA ENTREGA DE ROLLOS EN SITIO | 02/12/2025 SE REALIZA ENTREGA DE 40 ROLLOS PARA EL CORRESPONSAL</t>
  </si>
  <si>
    <t>3079108</t>
  </si>
  <si>
    <t>3007081723</t>
  </si>
  <si>
    <t>DISTRICOL LAVAUTOS LA 61</t>
  </si>
  <si>
    <t>FO-25-1907847</t>
  </si>
  <si>
    <t>29/11/2025 SE ESCALA A COORDINADOR DE ZONA PARA ENTREGA DE ROLLOS EN SITIO | 02/12/2025 SE REALIZA ENTREGA DE 30 ROLLOS REDEBAN CON VISITA, NO SE INTERVIENE EQUIPOS</t>
  </si>
  <si>
    <t>3079119</t>
  </si>
  <si>
    <t>3007047890</t>
  </si>
  <si>
    <t>DISTRICOL MENSAJERIA ZUUUM</t>
  </si>
  <si>
    <t>FO-25-1908855</t>
  </si>
  <si>
    <t>30/11/2025 SE ESCALA A COORDINADOR DE ZONA PARA ENTREGA DE ROLLOS EN SITIO | 01/12/2025 SE REALIZA VISITA SE ENTREGAN 100 ROLLOS DE REDEBAN</t>
  </si>
  <si>
    <t>3079124</t>
  </si>
  <si>
    <t>3007081974</t>
  </si>
  <si>
    <t>PTM BOGOTA VARIEDADES LOREN'SS</t>
  </si>
  <si>
    <t>FO-25-1908852</t>
  </si>
  <si>
    <t>30/11/2025 SE ESCALA A COORDINADOR DE ZONA PARA ENTREGA DE ROLLOS EN SITIO | 03/12/2025 SE REALIZA LA ENTREGA DE 30 ROLLOS</t>
  </si>
  <si>
    <t>3079135</t>
  </si>
  <si>
    <t>3007076739</t>
  </si>
  <si>
    <t>BARRIO VILLA MARIA 1</t>
  </si>
  <si>
    <t>FO-25-1908846</t>
  </si>
  <si>
    <t>30/11/2025 SE ESCALA A COORDINADOR DE ZONA PARA ENTREGA DE ROLLOS EN SITIO | 01/12/2025 SE ENTREGAN 80 ROLLOS RBM</t>
  </si>
  <si>
    <t>3079166</t>
  </si>
  <si>
    <t>3007071494</t>
  </si>
  <si>
    <t>PTMCALISUPPLY MISCELANEA</t>
  </si>
  <si>
    <t>FO-25-1909276</t>
  </si>
  <si>
    <t>30/11/2025 SE ESCALA A COORDINADOR DE ZONA PARA ENTREGA DE ROLLOS EN SITIO | 06/12/2025 SE REALIZA ENTREGA DE 30 ROLLOS</t>
  </si>
  <si>
    <t>3079300</t>
  </si>
  <si>
    <t>3007074515</t>
  </si>
  <si>
    <t>BARRIO GRAN BRITALIA BOGOTA 1</t>
  </si>
  <si>
    <t>FO-25-1908864</t>
  </si>
  <si>
    <t>30/11/2025 SE ESCALA A COORDINADOR DE ZONA PARA ENTREGA DE ROLLOS EN SITIO | 04/12/2025 SE REALIZA ENTREGA DE 90 ROLLOS REDEBAN, LA CHICA ENCARGADA DEL CB SE ENCONTRABA ALMORZANDO Y YA QUE ES UN LOCAL SEPARADO DENTRO DEL COMERCIO ME RECIBIÓ LA ENCARGADA DE LA PAPELERIA</t>
  </si>
  <si>
    <t>3079305</t>
  </si>
  <si>
    <t>FO-25-1908862</t>
  </si>
  <si>
    <t>30/11/2025 SE ESCALA A COORDINADOR DE ZONA PARA ENTREGA DE ROLLOS EN SITIO | 01/12/2025 SE ENTREGAN 30 ROLLOS A VIVIANA ANDREA MEDINA</t>
  </si>
  <si>
    <t>3079315</t>
  </si>
  <si>
    <t>3007073162</t>
  </si>
  <si>
    <t>DISTRICOL FERREAGRO LA 97</t>
  </si>
  <si>
    <t>FO-25-1908850</t>
  </si>
  <si>
    <t>30/11/2025 SE ESCALA A COORDINADOR DE ZONA PARA ENTREGA DE ROLLOS EN SITIO | 05/12/2025 SE REALIZA VISITA PARA ENTREGAR 30 ROLLOS REDEBAN, NO SE MANIPULA DATAFONO ENTREGA OK</t>
  </si>
  <si>
    <t>3079343</t>
  </si>
  <si>
    <t>3007037080</t>
  </si>
  <si>
    <t>DISTRICOL CACHARRERIA EL BUEN</t>
  </si>
  <si>
    <t>FO-25-1910610</t>
  </si>
  <si>
    <t>01/12/2025 SE REALIZA ENVIO DE ROLLOS POR  OPERADOR LOGISTICO | 06/12/2025 SE REALIZA ENVIO DE 20 ROLLOS, CON LA GUIA 2078334613 SERVIENTREGA. SE CONFIRMA ENTREGA EXITOSA POR PARTE DE LA TRANSPORTADORA</t>
  </si>
  <si>
    <t>44090</t>
  </si>
  <si>
    <t>3079361</t>
  </si>
  <si>
    <t>3007072103</t>
  </si>
  <si>
    <t>DIBULLA</t>
  </si>
  <si>
    <t>PTM LA GUAJIRA  VARIEDADES AYS</t>
  </si>
  <si>
    <t>FO-25-1910612</t>
  </si>
  <si>
    <t>3079804</t>
  </si>
  <si>
    <t>3007025042</t>
  </si>
  <si>
    <t>BARRIO SAN JAVIER XI MEDELLIN</t>
  </si>
  <si>
    <t>FO-25-1910515</t>
  </si>
  <si>
    <t>01/12/2025 SE ESCALA A COORDINADOR DE ZONA PARA ENTREGA DE ROLLOS EN SITIO | 10/12/2025 SE REALIZA ENTREGA DE 70 ROLLOS POR EL OPERADOR VELOCES CON LA GUIA V4001905116</t>
  </si>
  <si>
    <t>ARGEL DORIA MIGUEL ALBERTO</t>
  </si>
  <si>
    <t>3080180</t>
  </si>
  <si>
    <t>3007013081</t>
  </si>
  <si>
    <t>LA DANTA SONSON</t>
  </si>
  <si>
    <t>FO-25-1912760</t>
  </si>
  <si>
    <t>DIRECCION ERRADA</t>
  </si>
  <si>
    <t>02/12/2025 SE REALIZA ENVIO DE ROLLOS POR  OPERADOR LOGISTICO | 10/12/2025 SE REALIZA ENVIO DE 30 ROLLOS, CON LA GUIA 992227427 LOGICUARTAS. SE CONFIRMA ENTREGA EXITOSA POR PARTE DE LA TRANSPORTADORA</t>
  </si>
  <si>
    <t>3080633</t>
  </si>
  <si>
    <t>3007078812</t>
  </si>
  <si>
    <t>BARRIO LA CONCEPCION SABANALAR</t>
  </si>
  <si>
    <t>FO-25-1910754</t>
  </si>
  <si>
    <t>01/12/2025 SE ESCALA A COORDINADOR DE ZONA PARA ENTREGA DE ROLLOS EN SITIO | 03/12/2025 SE ENTREGAN 90 ROLLOS DE LA RED RBM EXITOSOS</t>
  </si>
  <si>
    <t>3080638</t>
  </si>
  <si>
    <t>3007047938</t>
  </si>
  <si>
    <t>BARRIO SAN ANTONIO DEL PESCADO</t>
  </si>
  <si>
    <t>FO-25-1911621</t>
  </si>
  <si>
    <t>01/12/2025 SE REALIZA ENVIO DE ROLLOS POR  OPERADOR LOGISTICO | 04/12/2025 SE ENVÍA 10 ROLLOS POR INTERRAPIDISIMO, SE ENVÍA FOTO DE GUÍA AL CLIENTE</t>
  </si>
  <si>
    <t>3080647</t>
  </si>
  <si>
    <t>3007081195</t>
  </si>
  <si>
    <t>BARRIO BENJAMIN HERRERA CALI</t>
  </si>
  <si>
    <t>FO-25-1910750</t>
  </si>
  <si>
    <t>01/12/2025 SE ESCALA A COORDINADOR DE ZONA PARA ENTREGA DE ROLLOS EN SITIO | 01/12/2025 SE ENTREGAN 20 ROLLOS AL CORRESPONSAL</t>
  </si>
  <si>
    <t>94001</t>
  </si>
  <si>
    <t>3081082</t>
  </si>
  <si>
    <t>3007056442</t>
  </si>
  <si>
    <t>GUAINIA</t>
  </si>
  <si>
    <t>INIRIDA</t>
  </si>
  <si>
    <t>BARRIO CENTRO INIRIDA 5</t>
  </si>
  <si>
    <t>FO-25-1912759</t>
  </si>
  <si>
    <t>01/12/2025 SE CONFIRMAN DATOS, SE REALIZA ENVIO POR OPERADOR LOGISTICO | 09/12/2025 SE REALIZA ENVIO DE 60 ROLLOS, CON LA GUIA 2235596892 SERVIENTREGA. SE CONFIRMA ENTREGA EXITOSA POR PARTE DE LA TRANSPORTADORA</t>
  </si>
  <si>
    <t>3081950</t>
  </si>
  <si>
    <t>3007041331</t>
  </si>
  <si>
    <t>PTM COCO ROSE PTO ASIS</t>
  </si>
  <si>
    <t>FO-25-1918109</t>
  </si>
  <si>
    <t>02/12/2025 SE CONFIRMAN DATOS, SE REALIZA ENVIO POR OPERADOR LOGISTICO | 15/12/2025 SE REALIZA ENVIO DE 8 ROLLOS, CON LA GUIA 46778000228 COORDINADORA. SE CONFIRMA ENTREGA EXITOSA POR PARTE DE LA TRANSPORTADORA</t>
  </si>
  <si>
    <t>3082110</t>
  </si>
  <si>
    <t>3007082169</t>
  </si>
  <si>
    <t>PTM ITAGUI GRANERO SUPER HISTO</t>
  </si>
  <si>
    <t>FO-25-1912012 | FO-25-1955861</t>
  </si>
  <si>
    <t>[FO-25-1912012] 01/12/2025 SE ESCALA A COORDINADOR DE ZONA PARA ENTREGA DE ROLLOS EN SITIO | 10/12/2025 SE ENTREGAN ROLLOS | 11/12/2025 SE REALIZA ENTREGA DE ROLLOS || [FO-25-1955861] 12/12/2025 SE REALIZA ENTREGA DE 30 ROLLOS</t>
  </si>
  <si>
    <t>86885</t>
  </si>
  <si>
    <t>3082137</t>
  </si>
  <si>
    <t>3007067858</t>
  </si>
  <si>
    <t>OC ROLLOS</t>
  </si>
  <si>
    <t>VILLAGARZON</t>
  </si>
  <si>
    <t>PTM VILLAGARZON PERFUMERIA NIC</t>
  </si>
  <si>
    <t>FO-25-1916689</t>
  </si>
  <si>
    <t>02/12/2025 SE INTENTA COMUNICACIÓN EN VARAS OCASIONES AL NÚMERO 3142460937 PERO NO HAY CONTACTO, SE ENCUENTRA APAGADO-NÚMERO SIN WPP</t>
  </si>
  <si>
    <t>3082150</t>
  </si>
  <si>
    <t>FO-25-1912568</t>
  </si>
  <si>
    <t>01/12/2025 SE ESCALA A COORDINADOR DE ZONA PARA ENTREGA DE ROLLOS EN SITIO | 10/12/2025 SE REALIZA ENVIO DE 60 ROLLOS, CON LA GUIA 2078334614 SERVIENTREGA. SE CONFIRMA ENTREGA EXITOSA POR PARTE DE LA TRANSPORTADORA</t>
  </si>
  <si>
    <t>3082252</t>
  </si>
  <si>
    <t>3007073076</t>
  </si>
  <si>
    <t>BARRIO CENTRO IBAGUE 47</t>
  </si>
  <si>
    <t>FO-25-1912010</t>
  </si>
  <si>
    <t>02/12/2025 SE ESCALA A COORDINADOR DE ZONA PARA ENTREGA DE ROLLOS EN SITIO | 02/12/2025 SE REALIZA ENTREGA DE 50 ROLLOS POR SOLICITUD DEL CLIENTE.</t>
  </si>
  <si>
    <t>3082615</t>
  </si>
  <si>
    <t>3007081810</t>
  </si>
  <si>
    <t>PTM TULUA AROMAS Y SABORES TUL</t>
  </si>
  <si>
    <t>FO-25-1912564</t>
  </si>
  <si>
    <t>01/12/2025 SE ESCALA A COORDINADOR DE ZONA PARA ENTREGA DE ROLLOS EN SITIO | 02/12/2025 EN LA VISITA TÉCNICA SE REALIZÓ LA ENTREGA DE 30 ROLLOS TERMICOS DE REDEBAN PARA EL CB,EL CB NO ENTREGA TIRILLA YA QUE NO ESTABA OPERANDO POR QUÉ NO TENÍA ROLLOS.</t>
  </si>
  <si>
    <t>3082711</t>
  </si>
  <si>
    <t>3007077194</t>
  </si>
  <si>
    <t>BARRIO VILLANUEVA BARRANQUILLA</t>
  </si>
  <si>
    <t>FO-25-1912562</t>
  </si>
  <si>
    <t>01/12/2025 SE ESCALA A COORDINADOR DE ZONA PARA ENTREGA DE ROLLOS EN SITIO | 04/12/2025 SE REALIZA VISITA SE PROCEDE A ENTREGAR 30 UNIDADES DE ROLLOS AL CLIENTE CB OPERATIVO ,SE REALIZA ENTREGA EN LA DIRECCIÓN CORRECTA,SE MARCÓ LA OPCIÓN SI (POR ERROR)</t>
  </si>
  <si>
    <t>3082717</t>
  </si>
  <si>
    <t>3007043068</t>
  </si>
  <si>
    <t>BARRIO TREINTA DE OCTUBRE SAN</t>
  </si>
  <si>
    <t>FO-25-1912437</t>
  </si>
  <si>
    <t>01/12/2025 SE CONFIRMAN DATOS, SE REALIZA ENVIO POR OPERADOR LOGISTICO | 03/12/2025 SE REALIZA ENTREGA DE 30 ROLLOS EN EL COMERCIO</t>
  </si>
  <si>
    <t>3082756</t>
  </si>
  <si>
    <t>3007080638</t>
  </si>
  <si>
    <t>BARRIO LA 80 MEDELLIN 1</t>
  </si>
  <si>
    <t>FO-25-1912559</t>
  </si>
  <si>
    <t>01/12/2025 SE ESCALA A COORDINADOR DE ZONA PARA ENTREGA DE ROLLOS EN SITIO | 09/12/2025 SE REALIZA ENTREGA DE 50 ROLLOS POR EL OPERADOR CABIFY CON LA GUIA V4001905107</t>
  </si>
  <si>
    <t>3082778</t>
  </si>
  <si>
    <t>3007075767</t>
  </si>
  <si>
    <t>PTM PUERTO TRIUNFO FARMASALUD</t>
  </si>
  <si>
    <t>FO-25-1912433</t>
  </si>
  <si>
    <t>01/12/2025 SE CONFIRMAN DATOS, SE REALIZA ENVIO POR OPERADOR LOGISTICO | 12/12/2025 SE REALIZA ENVIO DE 40 ROLLOS, CON LA GUIA 2078334615 SERVIENTREGA. SE CONFIRMA ENTREGA EXITOSA POR PARTE DE LA TRANSPORTADORA</t>
  </si>
  <si>
    <t>3082900</t>
  </si>
  <si>
    <t>FO-25-1912555</t>
  </si>
  <si>
    <t>01/12/2025 SE ESCALA A COORDINADOR DE ZONA PARA ENTREGA DE ROLLOS EN SITIO | 03/12/2025 SE REALIZA VISITA AL COMERCIO SE ENTREGAN 20 ROLLOS DE REDEBAN</t>
  </si>
  <si>
    <t>3082951</t>
  </si>
  <si>
    <t>3007038315</t>
  </si>
  <si>
    <t>BARRIO CENTRO BUGALAGRANDE 2</t>
  </si>
  <si>
    <t>FO-25-1912552</t>
  </si>
  <si>
    <t>01/12/2025 SE ESCALA A COORDINADOR DE ZONA PARA ENTREGA DE ROLLOS EN SITIO | 02/12/2025 EN LA VISITA TÉCNICA SE REALIZÓ LA ENTREGA DE 50 ROLLOS DE REDEBAN PARA EL CB. EN LA DIRECCIÓN SUBMINISTRADA POR EL CLIENTE YA QUE NO HUBO TRANSPORTE PARA LLEGAR AL SITIO.</t>
  </si>
  <si>
    <t>3082955</t>
  </si>
  <si>
    <t>3007064826</t>
  </si>
  <si>
    <t>PTM LA ESTRELLA MAXIMERCADOS L</t>
  </si>
  <si>
    <t>FO-25-1912550</t>
  </si>
  <si>
    <t>01/12/2025 SE ESCALA A COORDINADOR DE ZONA PARA ENTREGA DE ROLLOS EN SITIO | 09/12/2025 SE REALIZA ENTREGA DE 40 ROLLOS POR EL OPERADOR CABIFY CON LA GUIA</t>
  </si>
  <si>
    <t>3083200</t>
  </si>
  <si>
    <t>3007012494</t>
  </si>
  <si>
    <t>PAGAFACIL  PLAZA MAYORISTA</t>
  </si>
  <si>
    <t>FO-25-1912546</t>
  </si>
  <si>
    <t>01/12/2025 SE ESCALA A COORDINADOR DE ZONA PARA ENTREGA DE ROLLOS EN SITIO | 10/12/2025 GUIA VELOCES V4001905109 | 15/12/2025 SE REALIZA ENTREGA DE 550 ROLLOS POR EL OPERADOR VELOCES CON LA GUIA V4001905109</t>
  </si>
  <si>
    <t>CONTRERAS ROSSI LITZY YULIETH</t>
  </si>
  <si>
    <t>3083205</t>
  </si>
  <si>
    <t>3007069804</t>
  </si>
  <si>
    <t>BARRIO LA LUZ BARRANQUILLA  4</t>
  </si>
  <si>
    <t>FO-25-1912545</t>
  </si>
  <si>
    <t>01/12/2025 SE ESCALA A COORDINADOR DE ZONA PARA ENTREGA DE ROLLOS EN SITIO | 02/12/2025 SE REALIZA VISITA TÉCNICA, SE ENTREGA 40 ROLLOS PARA DATAFONO, EL CLIENTE RECIBE A SATISFACCIÓN, CB OPERATIVO.</t>
  </si>
  <si>
    <t>3083554</t>
  </si>
  <si>
    <t>3007027613</t>
  </si>
  <si>
    <t>BARRIO LA LADERA 2   POPAYAN</t>
  </si>
  <si>
    <t>FO-25-1914581</t>
  </si>
  <si>
    <t>01/12/2025 SE ESCALA A COORDINADOR DE ZONA PARA ENTREGA DE ROLLOS EN SITIO | 04/12/2025 SE LLAMA AL CB INFORMA ESTA POR FUERA DEL CB ALMORZANDO AUTORIZA QUE SE LE ENTREGUE EN OTRA DIRECCION 60 ROLLOS RBM</t>
  </si>
  <si>
    <t>3084101</t>
  </si>
  <si>
    <t>FO-25-1914287</t>
  </si>
  <si>
    <t>01/12/2025 SE CONFIRMAN DATOS, SE REALIZA ENVIO POR OPERADOR LOGISTICO. USUARIO INDICA QUE SOLO LLEGA INTERRAPIDISIMO | 04/12/2025 SE REALIZÓ EL ENVÍO DE PAPELERÍA SOLICITADA SE ENTREGA COPIA DE GUÍA AL CLIENTE PARA QUE RECLAME EN OFICINA</t>
  </si>
  <si>
    <t>3084107</t>
  </si>
  <si>
    <t>3007049826</t>
  </si>
  <si>
    <t>PAGAFACIL  GRAN GRANADA</t>
  </si>
  <si>
    <t>FO-25-1913469</t>
  </si>
  <si>
    <t>01/12/2025 SE ESCALA A COORDINADOR DE ZONA PARA ENTREGA DE ROLLOS EN SITIO | 03/12/2025 ENTREGA DE 190 ROLLOS NO SE MANIPULAN EQUIPOS</t>
  </si>
  <si>
    <t>3084205</t>
  </si>
  <si>
    <t>FO-25-1913467</t>
  </si>
  <si>
    <t>01/12/2025 SE ESCALA A COORDINADOR DE ZONA PARA ENTREGA DE ROLLOS EN SITIO | 02/12/2025 SE REALIZA LA ENTREGA DE 30 ROLLOS REDEBAN PARA EL CB BANCOLOMBIA</t>
  </si>
  <si>
    <t>3084251</t>
  </si>
  <si>
    <t>3007029948</t>
  </si>
  <si>
    <t>DISTRICOL PARADOR MONTE VERDE</t>
  </si>
  <si>
    <t>FO-25-1914164</t>
  </si>
  <si>
    <t>01/12/2025 SE CONFIRMAN DATOS, SE REALIZA ENVIO POR OPERADOR LOGISTICO | 06/12/2025 SE REALIZA ENVIO DE 70 ROLLOS, CON LA GUIA 2277307842 SERVIENTREGA. SE CONFIRMA ENTREGA EXITOSA POR PARTE DE LA TRANSPORTADORA</t>
  </si>
  <si>
    <t>3084272</t>
  </si>
  <si>
    <t>3007078725</t>
  </si>
  <si>
    <t>PTM BELLO DROGUERIA LA 73</t>
  </si>
  <si>
    <t>FO-25-1913736</t>
  </si>
  <si>
    <t>01/12/2025 SE ESCALA A COORDINADOR DE ZONA PARA ENTREGA DE ROLLOS EN SITIO | 10/12/2025 SE REALIZA ENTREGA DE 30 ROLLOS POR EL OPERADOR VELOCES CON LA GUIA V4001905100</t>
  </si>
  <si>
    <t>3084275</t>
  </si>
  <si>
    <t>3007077839</t>
  </si>
  <si>
    <t>PTM BOGOTA NATYPAIDEZ</t>
  </si>
  <si>
    <t>FO-25-1913733</t>
  </si>
  <si>
    <t>01/12/2025 SE ESCALA A COORDINADOR DE ZONA PARA ENTREGA DE ROLLOS EN SITIO | 06/12/2025 ENTREGA DE ROLLOS EJECUTADO OK</t>
  </si>
  <si>
    <t>3084320</t>
  </si>
  <si>
    <t>3007072644</t>
  </si>
  <si>
    <t>BARRIO CENTRO BUGALAGRANDE 9</t>
  </si>
  <si>
    <t>FO-25-1913738</t>
  </si>
  <si>
    <t>01/12/2025 SE ESCALA A COORDINADOR DE ZONA PARA ENTREGA DE ROLLOS EN SITIO | 02/12/2025 EN LA VISITA TÉCNICA SE REALIZÓ LA ENTREGA DE 50 ROLLOS DE REDEBAN PARA EL CB,SE ENTREGA EN LA DIRECCIÓN SUBMINISTRADA Y A PERSONAL AUTORIZADO POR EL CLIENTE YA QUE NO SE ENCONTRÓ TRANSPORTE HASTA EL SITIO.</t>
  </si>
  <si>
    <t>3084332</t>
  </si>
  <si>
    <t>3007068912</t>
  </si>
  <si>
    <t>PTM BELLO MUNDO COLORES</t>
  </si>
  <si>
    <t>FO-25-1913728</t>
  </si>
  <si>
    <t>01/12/2025 SE ESCALA A COORDINADOR DE ZONA PARA ENTREGA DE ROLLOS EN SITIO | 09/12/2025 SE REALIZA ENTREGA DE 60 ROLLOS POR EL OPERADOR CABIFY CON LA GUIA V4001905101</t>
  </si>
  <si>
    <t>3084342</t>
  </si>
  <si>
    <t>3007040100</t>
  </si>
  <si>
    <t>PTM MED POQUITO A POCO</t>
  </si>
  <si>
    <t>FO-25-1913727</t>
  </si>
  <si>
    <t>01/12/2025 SE ESCALA A COORDINADOR DE ZONA PARA ENTREGA DE ROLLOS EN SITIO | 09/12/2025 SE REALIZA ENTREGA DE 50 ROLLOS POR EL OPERADOR CABIFY CON LA GUIA V4001905103</t>
  </si>
  <si>
    <t>3084375</t>
  </si>
  <si>
    <t>3007078680</t>
  </si>
  <si>
    <t>PTM BOGOTA PAPELES Y TODO</t>
  </si>
  <si>
    <t>FO-25-1914075</t>
  </si>
  <si>
    <t>01/12/2025 SE ESCALA A COORDINADOR DE ZONA PARA ENTREGA DE ROLLOS EN SITIO | 02/12/2025 SE ENTREGAN 10 ROLLOS REDEBAN A AURORA PEÑA</t>
  </si>
  <si>
    <t>3084380</t>
  </si>
  <si>
    <t>3007071088</t>
  </si>
  <si>
    <t>BARRIO SAN PEDRO URABA</t>
  </si>
  <si>
    <t>FO-25-1914159</t>
  </si>
  <si>
    <t>01/12/2025 SE CONFIRMAN DATOS, SE REALIZA ENVIO POR OPERADOR LOGISTICO | 12/12/2025 SE REALIZA ENVIO DE 30 ROLLOS, CON LA GUIA 2078334616 SERVIENTREGA. SE CONFIRMA ENTREGA EXITOSA POR PARTE DE LA TRANSPORTADORA</t>
  </si>
  <si>
    <t>3084388</t>
  </si>
  <si>
    <t>3007019793</t>
  </si>
  <si>
    <t>PAGAFACIL BARRANCABERMEJA</t>
  </si>
  <si>
    <t>FO-25-1914157</t>
  </si>
  <si>
    <t>01/12/2025 SE CONFIRMAN DATOS, SE REALIZA ENVIO POR OPERADOR LOGISTICO | 09/12/2025 SE REALIZA ENVIO DE 150 ROLLOS, CON LA GUIA 2187690985 SERVIENTREGA. SE CONFIRMA ENTREGA EXITOSA POR PARTE DE LA TRANSPORTADORA</t>
  </si>
  <si>
    <t>3084602</t>
  </si>
  <si>
    <t>FO-25-1916508</t>
  </si>
  <si>
    <t>02/12/2025 SE CONFIRMAN DATOS, SE REALIZA ENVIO POR OPERADOR LOGISTICO | 22/12/2025 SE REALIZA ENVIO DE 20 ROLLOS, CON LA GUIA 46778000224 COORDINADORA. SE CONFIRMA ENTREGA EXITOSA POR PARTE DE LA TRANSPORTADORA</t>
  </si>
  <si>
    <t>3084631</t>
  </si>
  <si>
    <t>3007052298</t>
  </si>
  <si>
    <t>BARRIO LA GRANJA VALLEDUPAR 5</t>
  </si>
  <si>
    <t>FO-25-1914070</t>
  </si>
  <si>
    <t>01/12/2025 SE ESCALA A COORDINADOR DE ZONA PARA ENTREGA DE ROLLOS EN SITIO | 16/12/2025 BUENAS TARDES SE VISITA CB Y SE LE HACE ENTREGA DE 20 ROLLOS</t>
  </si>
  <si>
    <t>3084802</t>
  </si>
  <si>
    <t>FO-25-1914499</t>
  </si>
  <si>
    <t>01/12/2025 SE REALIZA ENVIO DE ROLLOS POR  OPERADOR LOGISTICO | 09/12/2025 SE REALIZA ENVIO DE 20 ROLLOS, CON LA GUIA 992228584 LOGICUARTAS. SE CONFIRMA ENTREGA EXITOSA POR PARTE DE LA TRANSPORTADORA</t>
  </si>
  <si>
    <t>3084838</t>
  </si>
  <si>
    <t>3007080227</t>
  </si>
  <si>
    <t>PTM MEDELLIN EMOCIONARTE STORE</t>
  </si>
  <si>
    <t>FO-25-1914542</t>
  </si>
  <si>
    <t>01/12/2025 SE ESCALA A COORDINADOR DE ZONA PARA ENTREGA DE ROLLOS EN SITIO | 09/12/2025 SE REALIZA ENTREGA DE 40 ROLLOS POR EL OPERADOR CABIFY CON LA GUIA V4001905098</t>
  </si>
  <si>
    <t>3085069</t>
  </si>
  <si>
    <t>3007073703</t>
  </si>
  <si>
    <t>BARRIO PATIO BONITO 25</t>
  </si>
  <si>
    <t>FO-25-1914537</t>
  </si>
  <si>
    <t>01/12/2025 SE ESCALA A COORDINADOR DE ZONA PARA ENTREGA DE ROLLOS EN SITIO | 03/12/2025 DURANTE LA VISITA TECNICA SE REALIZA ENTREGA DE ROLLOS PARA DATÁFONO NO SE MANIPULAN EQUIPOS SIN NOVEDAD EN ENTREGA</t>
  </si>
  <si>
    <t>3085332</t>
  </si>
  <si>
    <t>3007081641</t>
  </si>
  <si>
    <t>PTM CALI MULTI TIENDA EL BILLE</t>
  </si>
  <si>
    <t>FO-25-1914522</t>
  </si>
  <si>
    <t>01/12/2025 SE ESCALA A COORDINADOR DE ZONA PARA ENTREGA DE ROLLOS EN SITIO | 04/12/2025 SE ENTREGAN 10 ROLLOS A DIANA MOSQUERA</t>
  </si>
  <si>
    <t>3085438</t>
  </si>
  <si>
    <t>3007050658</t>
  </si>
  <si>
    <t>PTM SAN PABLO SUPERMERCADO DEL</t>
  </si>
  <si>
    <t>FO-25-1914833</t>
  </si>
  <si>
    <t>01/12/2025 SE REALIZA ENVIO DE ROLLOS POR  OPERADOR LOGISTICO | 07/12/2025 SE REALIZA ENVIO DE 50 ROLLOS, CON LA GUIA 2248145457 SERVIENTREGA. SE CONFIRMA ENTREGA EXITOSA POR PARTE DE LA TRANSPORTADORA</t>
  </si>
  <si>
    <t>3085551</t>
  </si>
  <si>
    <t>3007064502</t>
  </si>
  <si>
    <t>PMT SABANA DE TORRES FERRETAL</t>
  </si>
  <si>
    <t>FO-25-1915335</t>
  </si>
  <si>
    <t>02/12/2025 SE REALIZA ENVIO DE ROLLOS POR  OPERADOR LOGISTICO | 06/12/2025 SE REALIZA ENVIO DE 20 ROLLOS, CON LA GUIA 2187690986 SERVIENTREGA. SE CONFIRMA ENTREGA EXITOSA POR PARTE DE LA TRANSPORTADORA</t>
  </si>
  <si>
    <t>3085563</t>
  </si>
  <si>
    <t>3007045019</t>
  </si>
  <si>
    <t>PTM MEDELLIN SERVINETSER</t>
  </si>
  <si>
    <t>FO-25-1915126</t>
  </si>
  <si>
    <t>01/12/2025 SE ESCALA A COORDINADOR DE ZONA PARA ENTREGA DE ROLLOS EN SITIO | 09/12/2025 SE REALIZA ENTREGA DE 110 ROLLOS POR EL OPERADOR CABIFY CON LA GUIA V4001917585</t>
  </si>
  <si>
    <t>3085973</t>
  </si>
  <si>
    <t>3007078780</t>
  </si>
  <si>
    <t>BARRIO ALTO PRADO BARRAQUILLA</t>
  </si>
  <si>
    <t>FO-25-1915115</t>
  </si>
  <si>
    <t>02/12/2025 SE ESCALA A COORDINADOR DE ZONA PARA ENTREGA DE ROLLOS EN SITIO | 04/12/2025 SE REALIZA VISITA SE PORCEDE A ENTREGAR 10 UNIDADES DE ROLLOS AL CLIENTE,CB OPERATIVO</t>
  </si>
  <si>
    <t>3086116</t>
  </si>
  <si>
    <t>3007062728</t>
  </si>
  <si>
    <t>DISTRICOL GROUP COMPANY S A S</t>
  </si>
  <si>
    <t>FO-25-1915124</t>
  </si>
  <si>
    <t>01/12/2025 SE ESCALA A COORDINADOR DE ZONA PARA ENTREGA DE ROLLOS EN SITIO | 03/12/2025 SE REALIZA ENTREGA DE ROLLOS A LA ENCARGADA DEL CORRESPONSAL PERO NO DIRECTAMENTE EN EL CB YA QUE SE ENCUENTRA CERRADO POR EL MOMENTO, ENTREGA OK SIN NOVEDAD, INFORMA QUE EL DATÁFONO ESTÁ OPERANDO DE FORMA NORMAL</t>
  </si>
  <si>
    <t>3086117</t>
  </si>
  <si>
    <t>3007070872</t>
  </si>
  <si>
    <t>BARRIO LA ESMERALDA BOGOTA 6</t>
  </si>
  <si>
    <t>FO-25-1915122</t>
  </si>
  <si>
    <t>01/12/2025 SE ESCALA A COORDINADOR DE ZONA PARA ENTREGA DE ROLLOS EN SITIO | 05/12/2025 POR FUERTE LLUVIAS EN LA CIUDAD NO SE PUEDE REALIZAR DESPLAZAMIENTO | 11/12/2025 SE ENTREGA 40 ROLLOS REDEBAN A JOHAO DE LA CRUZ</t>
  </si>
  <si>
    <t>3086131</t>
  </si>
  <si>
    <t>3007045732</t>
  </si>
  <si>
    <t>DISTRICOL DELIFRUVER BOSQUES</t>
  </si>
  <si>
    <t>FO-25-1915331</t>
  </si>
  <si>
    <t>02/12/2025 SE ESCALA A COORDINADOR DE ZONA PARA ENTREGA DE ROLLOS EN SITIO | 05/12/2025 SE INGRESA SE ENTREGAN 50 ROLLOS REDEBAN</t>
  </si>
  <si>
    <t>3086397</t>
  </si>
  <si>
    <t>3007079918</t>
  </si>
  <si>
    <t>DISTRICOL DEPOSITO LA VIRGEN</t>
  </si>
  <si>
    <t>FO-25-1916711</t>
  </si>
  <si>
    <t>02/12/2025 SE ESCALA A COORDINADOR DE ZONA PARA ENTREGA DE ROLLOS EN SITIO | 09/12/2025 SE REALIZA ENTREGA DE 10 ROLLOS POR EL OPERADOR VELOCES CON LA GUIA V4001917577</t>
  </si>
  <si>
    <t>3086451</t>
  </si>
  <si>
    <t>FO-25-1915363</t>
  </si>
  <si>
    <t>01/12/2025 SE ESCALA A COORDINADOR DE ZONA PARA ENTREGA DE ROLLOS EN SITIO | 09/12/2025 SE REALIZA ENTREGA DE 230 ROLLOS POR EL OPERADOR CABIFY CON LA GUIA V4001917581</t>
  </si>
  <si>
    <t>3086516</t>
  </si>
  <si>
    <t>3007035736</t>
  </si>
  <si>
    <t>BARRIO LOS HOYOS POPAYAN</t>
  </si>
  <si>
    <t>FO-25-1916876</t>
  </si>
  <si>
    <t>02/12/2025 SE ESCALA A COORDINADOR DE ZONA PARA ENTREGA DE ROLLOS EN SITIO | 05/12/2025 SE LLEGA A LA DIRECCION SE ENCUENTRA CB CERRADO SE REALIZA LLAMADA PASA A BUZON</t>
  </si>
  <si>
    <t>3086560</t>
  </si>
  <si>
    <t>FO-25-1916713</t>
  </si>
  <si>
    <t>02/12/2025 SE ESCALA A COORDINADOR DE ZONA PARA ENTREGA DE ROLLOS EN SITIO | 09/12/2025 ENTREGA DE 20 ROLLOS</t>
  </si>
  <si>
    <t>3086710</t>
  </si>
  <si>
    <t>3007042921</t>
  </si>
  <si>
    <t>PTM BELLO TIENDA LA PALMA</t>
  </si>
  <si>
    <t>FO-25-1915362</t>
  </si>
  <si>
    <t>01/12/2025 SE ESCALA A COORDINADOR DE ZONA PARA ENTREGA DE ROLLOS EN SITIO | 09/12/2025 SE REALIZA ENTREGA DE 80 ROLLOS POR EL OPERADOR VELOCES CON LA GUIA V4001917582</t>
  </si>
  <si>
    <t>3086799</t>
  </si>
  <si>
    <t>3007044626</t>
  </si>
  <si>
    <t>PTM META OSCAR JAIR RINCON MOJ</t>
  </si>
  <si>
    <t>FO-25-1916873</t>
  </si>
  <si>
    <t>02/12/2025 SE CONFIRMAN DATOS, SE REALIZA ENVIO POR OPERADOR LOGISTICO | 04/12/2025 SE REALIZA ENVIO DE 30 ROLLOS, CON LA GUIA 2235596947 SERVIENTREGA. SE CONFIRMA ENTREGA EXITOSA POR PARTE DE LA TRANSPORTADORA</t>
  </si>
  <si>
    <t>3086818</t>
  </si>
  <si>
    <t>FO-25-1915358</t>
  </si>
  <si>
    <t>01/12/2025 SE ESCALA A COORDINADOR DE ZONA PARA ENTREGA DE ROLLOS EN SITIO | 02/12/2025 SE HACE PRESENCIA EN COMERCIO SE REALIZA ENTREGA DE 30 ROLLOS</t>
  </si>
  <si>
    <t>3086819</t>
  </si>
  <si>
    <t>3007046865</t>
  </si>
  <si>
    <t>DISTRICOL PAPELERIA LA UNION</t>
  </si>
  <si>
    <t>FO-25-1915356</t>
  </si>
  <si>
    <t>01/12/2025 SE ESCALA A COORDINADOR DE ZONA PARA ENTREGA DE ROLLOS EN SITIO | 09/12/2025 SE REALIZA VISITA TÉCNICA, SE ENTREGA 50 ROLLOS PARA DATAFONO, EL CLIENTE RECIBE A SATISFACCIÓN, CB OPERATIVO.</t>
  </si>
  <si>
    <t>3086870</t>
  </si>
  <si>
    <t>3007078704</t>
  </si>
  <si>
    <t>PTM CALI TIENDA VETERINARIA D</t>
  </si>
  <si>
    <t>FO-25-1916709</t>
  </si>
  <si>
    <t>02/12/2025 SE ESCALA A COORDINADOR DE ZONA PARA ENTREGA DE ROLLOS EN SITIO | 05/12/2025 SE REALIZA ENTREGA DE 60 ROLLOS</t>
  </si>
  <si>
    <t>3086986</t>
  </si>
  <si>
    <t>3007081532</t>
  </si>
  <si>
    <t>PTM BELLO ANGELA MARIA RESTREP</t>
  </si>
  <si>
    <t>FO-25-1916703</t>
  </si>
  <si>
    <t>02/12/2025 SE ESCALA A COORDINADOR DE ZONA PARA ENTREGA DE ROLLOS EN SITIO | 09/12/2025 SE REALIZA ENTREGA DE 10 ROLLOS POR EL OPERADOR VELOCES CON LA GUIA V4001917579</t>
  </si>
  <si>
    <t>3087104</t>
  </si>
  <si>
    <t>3007070017</t>
  </si>
  <si>
    <t>PTM MEDELLIN  SALSAMENTARIA DO</t>
  </si>
  <si>
    <t>FO-25-1916707</t>
  </si>
  <si>
    <t>02/12/2025 SE ESCALA A COORDINADOR DE ZONA PARA ENTREGA DE ROLLOS EN SITIO | 12/12/2025 SE REALIZA ENTREGA DE 60 ROLLOS POR EL OPERADOR VELOCES CON LA GUIA V4001917578</t>
  </si>
  <si>
    <t>3087339</t>
  </si>
  <si>
    <t>3007044683</t>
  </si>
  <si>
    <t>PTM CUCUTA RUSBELIS MUNOZ LINA</t>
  </si>
  <si>
    <t>FO-25-1916701</t>
  </si>
  <si>
    <t>02/12/2025 SE ESCALA A COORDINADOR DE ZONA PARA ENTREGA DE ROLLOS EN SITIO | 03/12/2025 SE VISITA COMERCIO Y SE ENTREGAN 20 ROLLOS OK</t>
  </si>
  <si>
    <t>3087380</t>
  </si>
  <si>
    <t>3007080632</t>
  </si>
  <si>
    <t>BARRIO PINILLA VILLAVICENCIO 2</t>
  </si>
  <si>
    <t>FO-25-1916696</t>
  </si>
  <si>
    <t>02/12/2025 SE ESCALA A COORDINADOR DE ZONA PARA ENTREGA DE ROLLOS EN SITIO | 03/12/2025 SE VISITA CB Y SE REALIZA ENTREGA DE 20 ROLLOS DE PAPEL TERMICO PARA DATÁFONO</t>
  </si>
  <si>
    <t>3087386</t>
  </si>
  <si>
    <t>FO-25-1916691</t>
  </si>
  <si>
    <t>02/12/2025 SE ESCALA A COORDINADOR DE ZONA PARA ENTREGA DE ROLLOS EN SITIO | 04/12/2025 SE REALIZA VISITA PARA ENTREGAR 80 ROLLOS REDEBAN, NO SE MANIPULA DATÁFONO ENTREGA OK</t>
  </si>
  <si>
    <t>3087540</t>
  </si>
  <si>
    <t>3007045924</t>
  </si>
  <si>
    <t>PTM TURBACO MULTISERVICIOS LBM</t>
  </si>
  <si>
    <t>FO-25-1916694</t>
  </si>
  <si>
    <t>02/12/2025 SE ESCALA A COORDINADOR DE ZONA PARA ENTREGA DE ROLLOS EN SITIO | 05/12/2025 SE REALIZA ENTREGA DE 60 ROLLOS PARA EL CORRESPONSAL</t>
  </si>
  <si>
    <t>3087818</t>
  </si>
  <si>
    <t>3007071207</t>
  </si>
  <si>
    <t>RIOSUCIO BAJIRA</t>
  </si>
  <si>
    <t>FO-25-1916861</t>
  </si>
  <si>
    <t>02/12/2025 SE CONFIRMAN DATOS, SE REALIZA ENVIO POR OPERADOR LOGISTICO | 06/12/2025 SE REALIZA ENVIO DE 10 ROLLOS, CON LA GUIA 2078334617 SERVIENTREGA. SE CONFIRMA ENTREGA EXITOSA POR PARTE DE LA TRANSPORTADORA</t>
  </si>
  <si>
    <t>3088117</t>
  </si>
  <si>
    <t>3007070439</t>
  </si>
  <si>
    <t>PARQUE PRINCIPAL ABEJORRAL 1</t>
  </si>
  <si>
    <t>FO-25-1916858</t>
  </si>
  <si>
    <t>02/12/2025 SE REALIZA ENVIO DE ROLLOS POR  OPERADOR LOGISTICO | 05/12/2025 SE HA REALIZADO EXITOSAMENTE EL DESPACHO DE 40 ROLLOS REDEBAN A TRAVÉS DE LA EMPRESA TRANSPORTADORA INTERRAPIDÍSIMO.  
EL ENVÍO HA SIDO CONFIRMADO Y NOTIFICADO AL USUARIO, GARANTIZANDO LA TRAZABILIDAD Y SEGURIDAD DEL PROCESO LOGÍSTICO</t>
  </si>
  <si>
    <t>86573</t>
  </si>
  <si>
    <t>3088963</t>
  </si>
  <si>
    <t>3007081351</t>
  </si>
  <si>
    <t>LEGUIZAMO</t>
  </si>
  <si>
    <t>DISTRICOL AFROELECTRICOS SOLAR</t>
  </si>
  <si>
    <t>FO-25-1918646</t>
  </si>
  <si>
    <t>02/12/2025 SE CONFIRMAN DATOS, SE REALIZA ENVIO POR OPERADOR LOGISTICO | 24/12/2025 SE INTENTA COMUNICACION CON CB AL NUMERO 3138206958 SIN RESPUESTA, SE LE ESCRIBE AL WSAP PARA CONFIRMAR | 26/12/2025 SE INTENTA COMUNICACION CON CB AL NUMERO 3138206958 SIN RESPUESTA, | 30/12/2025 SE REALIZA ENVIO DE 20 ROLLOS, CON LA GUIA 2248145459 SERVIENTREGA. SE CONFIRMA ENTREGA EXITOSA POR PARTE DE LA TRANSPORTADORA</t>
  </si>
  <si>
    <t>3090213</t>
  </si>
  <si>
    <t>3007081698</t>
  </si>
  <si>
    <t>DISTRICOL VARIEDADES ITZAMARA</t>
  </si>
  <si>
    <t>FO-25-1918405</t>
  </si>
  <si>
    <t>02/12/2025 SE ESCALA A COORDINADOR DE ZONA PARA ENTREGA DE ROLLOS EN SITIO | 09/12/2025 SE REALIZA ENTREGA DE 10 ROLLOS POR EL OPERADOR VELOCES CON LA GUIA V4001917571</t>
  </si>
  <si>
    <t>41357</t>
  </si>
  <si>
    <t>3090565</t>
  </si>
  <si>
    <t>3007025615</t>
  </si>
  <si>
    <t>IQUIRA</t>
  </si>
  <si>
    <t>CENTRO IQUIRA I HUILA</t>
  </si>
  <si>
    <t>FO-25-1918879</t>
  </si>
  <si>
    <t>02/12/2025 SE ESCALA A COORDINADOR DE ZONA PARA ENTREGA DE ROLLOS EN SITIO | 06/12/2025 SE ENVÍA 20 ROLLOS RBM POR INTERRAPIDISIMO A DIRECCIÓN INDICADA POR CLIENTE EN IQUIRA</t>
  </si>
  <si>
    <t>3090889</t>
  </si>
  <si>
    <t>3007040600</t>
  </si>
  <si>
    <t>BARRIO FRONTINITO TURBO</t>
  </si>
  <si>
    <t>FO-25-1919099</t>
  </si>
  <si>
    <t>02/12/2025 SE ESCALA A COORDINADOR DE ZONA PARA ENTREGA DE ROLLOS EN SITIO | 04/12/2025 ENTREGA 170 ROLLOS EN SITIO</t>
  </si>
  <si>
    <t>3091518</t>
  </si>
  <si>
    <t>3007052307</t>
  </si>
  <si>
    <t>BARRIO GUACAMAYAL ZONA BANANER</t>
  </si>
  <si>
    <t>FO-25-1919657</t>
  </si>
  <si>
    <t>02/12/2025 SE ESCALA A COORDINADOR DE ZONA PARA ENTREGA DE ROLLOS EN SITIO | 06/12/2025 SE REALIZA ENTREGA DE 60 ROLLOS PARA DATÁFONO A SATISFACCIÓN DEL CLIENTE</t>
  </si>
  <si>
    <t>3091852</t>
  </si>
  <si>
    <t>FO-25-1920158</t>
  </si>
  <si>
    <t>02/12/2025 SE ESCALA A COORDINADOR DE ZONA PARA ENTREGA DE ROLLOS EN SITIO | 03/12/2025 SE VISITA COMERCIO SE REALIZÓ ENTREGA DE 50 ROLLOS</t>
  </si>
  <si>
    <t>3092066</t>
  </si>
  <si>
    <t>3007072740</t>
  </si>
  <si>
    <t>BARRIO SAN ANTONIO CC PANAMA B</t>
  </si>
  <si>
    <t>FO-25-1920719</t>
  </si>
  <si>
    <t>02/12/2025 SE ESCALA A COORDINADOR DE ZONA PARA ENTREGA DE ROLLOS EN SITIO | 05/12/2025 SE LLEGA A LA DIRECCIÓN INDICADA Y SE ENTREGAN ROLLOS WOMPI SIN MANIPULAR EQUIPOS</t>
  </si>
  <si>
    <t>3092324</t>
  </si>
  <si>
    <t>3007067455</t>
  </si>
  <si>
    <t>PTM MEDELLIN SERVICIOS VIVINET</t>
  </si>
  <si>
    <t>FO-25-1920715</t>
  </si>
  <si>
    <t>02/12/2025 SE ESCALA A COORDINADOR DE ZONA PARA ENTREGA DE ROLLOS EN SITIO | 09/12/2025 SE REALIZA ENTREGA DE 150 ROLLOS POR EL OPERADOR VELOCES CON LA GUIA V4001917567</t>
  </si>
  <si>
    <t>3093139</t>
  </si>
  <si>
    <t>3007065527</t>
  </si>
  <si>
    <t>DISTRICOL TIENDA JANET</t>
  </si>
  <si>
    <t>FO-25-1921497</t>
  </si>
  <si>
    <t>01/12/2025 SE ESCALA A COORDINADOR DE ZONA PARA ENTREGA DE ROLLOS EN SITIO | 09/12/2025 SE REALIZA ENTREGA DE 30 ROLLOS POR EL OPERADOR VELOCES CON LA GUIA V4001917565</t>
  </si>
  <si>
    <t>50330</t>
  </si>
  <si>
    <t>3093656</t>
  </si>
  <si>
    <t>3007032411</t>
  </si>
  <si>
    <t>MESETAS</t>
  </si>
  <si>
    <t>BARRIO CENTRO MESETAS 1</t>
  </si>
  <si>
    <t>FO-25-1924563</t>
  </si>
  <si>
    <t>03/12/2025 SE REALIZA ENVIO DE ROLLOS POR  OPERADOR LOGISTICO</t>
  </si>
  <si>
    <t>3093859</t>
  </si>
  <si>
    <t>3007079330</t>
  </si>
  <si>
    <t>BARRIO SAN JOSE GUARNE</t>
  </si>
  <si>
    <t>FO-25-1924216</t>
  </si>
  <si>
    <t>03/12/2025 SE ESCALA A COORDINADOR DE ZONA PARA ENTREGA DE ROLLOS EN SITIO | 10/12/2025 SE ENTREGAN 10 ROLLOS RBM</t>
  </si>
  <si>
    <t>3093936</t>
  </si>
  <si>
    <t>3007069381</t>
  </si>
  <si>
    <t>CENTRO TOCAIMA 5</t>
  </si>
  <si>
    <t>FO-25-1927237</t>
  </si>
  <si>
    <t>04/12/2025 SE REALIZA ENVIO DE ROLLOS POR  OPERADOR LOGISTICO | 06/12/2025 SE REALIZA ENVIO DE 30 ROLLOS, CON LA GUIA 2235596973 SERVIENTREGA. SE CONFIRMA ENTREGA EXITOSA POR PARTE DE LA TRANSPORTADORA</t>
  </si>
  <si>
    <t>3094276</t>
  </si>
  <si>
    <t>3007063933</t>
  </si>
  <si>
    <t>BARRIO CENTRO BUCARAMANGA 56</t>
  </si>
  <si>
    <t>FO-25-1923712</t>
  </si>
  <si>
    <t>03/12/2025 SE ESCALA A COORDINADOR DE ZONA PARA ENTREGA DE ROLLOS EN SITIO | 04/12/2025 SE VISITA COMERCIO Y SE HACE ENTREGA DE 80 ROLLOS</t>
  </si>
  <si>
    <t>3094298</t>
  </si>
  <si>
    <t>3007034016</t>
  </si>
  <si>
    <t>COMCARD MED VARIEDADES GABY</t>
  </si>
  <si>
    <t>FO-25-2000331 | FO-25-1928951</t>
  </si>
  <si>
    <t>[FO-25-2000331] 20/12/2025 ENTREGA DE 40 ROLLOS EN SITIO OK || [FO-25-1928951] 04/12/2025 SE ESCALA A COORDINADOR DE ZONA PARA ENTREGA DE ROLLOS EN SITIO | 11/12/2025 SE REALIZA ENTREGA DE 40 ROLLOS POR EL OPERADOR VELOCES CON LA GUIA V4001929603</t>
  </si>
  <si>
    <t>3095031</t>
  </si>
  <si>
    <t>3007058301</t>
  </si>
  <si>
    <t>BARRIO EL TRES TURBO</t>
  </si>
  <si>
    <t>FO-25-1924211</t>
  </si>
  <si>
    <t>03/12/2025 SE ESCALA A COORDINADOR DE ZONA PARA ENTREGA DE ROLLOS EN SITIO | 04/12/2025 ENTREGA 40 ROLLOS EN SITIO</t>
  </si>
  <si>
    <t>3095076</t>
  </si>
  <si>
    <t>3007078241</t>
  </si>
  <si>
    <t>BARRIO MONTE BLANCO BOGOTA  2</t>
  </si>
  <si>
    <t>FO-25-1924711</t>
  </si>
  <si>
    <t>03/12/2025 SE ESCALA A COORDINADOR DE ZONA PARA ENTREGA DE ROLLOS EN SITIO | 04/12/2025 SE HACE ENTREGA DE 20 ROLLOS RDBN</t>
  </si>
  <si>
    <t>3095337</t>
  </si>
  <si>
    <t>3007081264</t>
  </si>
  <si>
    <t>DISTRICOL DROGUERIA PAOLA</t>
  </si>
  <si>
    <t>FO-25-1924706</t>
  </si>
  <si>
    <t>03/12/2025 SE ESCALA A COORDINADOR DE ZONA PARA ENTREGA DE ROLLOS EN SITIO | 05/12/2025 SE REALIZA ENTREGA DE 20 ROLLOS EN DIRECCIÓN SOLICITADA POR USUARIO EN VILLAMARIA CALDAS CL 6# 7 - 19</t>
  </si>
  <si>
    <t>25293</t>
  </si>
  <si>
    <t>3095365</t>
  </si>
  <si>
    <t>3007073649</t>
  </si>
  <si>
    <t>GACHALA</t>
  </si>
  <si>
    <t>BARRIO CENTRO GACHALA 4</t>
  </si>
  <si>
    <t>FO-25-1935309</t>
  </si>
  <si>
    <t>05/12/2025 SE PROCEDE A CERRAR LA SOLICITUD YA QUE SE INTENTA COMUNICACIÓN EN DIFERENTES OCASIONES AL NÚMERO 3126445163  PARA CONFIRMAR DATOS DE ENVIO PERO NO SE LOGRA CONTACTO</t>
  </si>
  <si>
    <t>3095533</t>
  </si>
  <si>
    <t>3007081732</t>
  </si>
  <si>
    <t>DISTRICOL ALMACEN VETERINARIO</t>
  </si>
  <si>
    <t>FO-25-1924535</t>
  </si>
  <si>
    <t>03/12/2025 SE ESCALA A COORDINADOR DE ZONA PARA ENTREGA DE ROLLOS EN SITIO | 04/12/2025 SE REALIZA ENTREGA DE 40 ROLLOS A CORRESPONSAL REDEBAN</t>
  </si>
  <si>
    <t>3095561</t>
  </si>
  <si>
    <t>3007065730</t>
  </si>
  <si>
    <t>PAGAFACIL CC PARQUE CALDAS</t>
  </si>
  <si>
    <t>FO-25-1924530</t>
  </si>
  <si>
    <t>03/12/2025 SE ESCALA A COORDINADOR DE ZONA PARA ENTREGA DE ROLLOS EN SITIO | 05/12/2025 SE ENTREGAN 170 ROLLOS EN EL COMERCIO NO SE MANIPULAN EQUIPOS</t>
  </si>
  <si>
    <t>3095776</t>
  </si>
  <si>
    <t>3007072881</t>
  </si>
  <si>
    <t>MAGDALENA SANTA MARTA 1</t>
  </si>
  <si>
    <t>FO-25-1924527</t>
  </si>
  <si>
    <t>03/12/2025 SE ESCALA A COORDINADOR DE ZONA PARA ENTREGA DE ROLLOS EN SITIO | 04/12/2025 SE REALIZA ENTREGA DE 20 ROLLOS PARA DATAFONO A SATISFACCIÓN DEL CLIENTE SE ENTREGA EN DIRECCIÓN DIFERENTE YA QUE EL CLIENTE TIENE EL LOCAL CERRADO EN EL MOMENTO</t>
  </si>
  <si>
    <t>3095964</t>
  </si>
  <si>
    <t>3007015745</t>
  </si>
  <si>
    <t>OPRAP CCILA CENTRO MAYOR</t>
  </si>
  <si>
    <t>FO-25-1924698</t>
  </si>
  <si>
    <t>03/12/2025 SE ESCALA A COORDINADOR DE ZONA PARA ENTREGA DE ROLLOS EN SITIO | 09/12/2025 SE REALIZA LA ENTREGA DE 280 ROLLOS REDEBAN</t>
  </si>
  <si>
    <t>3096102</t>
  </si>
  <si>
    <t>3007081345</t>
  </si>
  <si>
    <t>PTM MEDELLIN DROGUERIA TRIPLE</t>
  </si>
  <si>
    <t>FO-25-1924702</t>
  </si>
  <si>
    <t>03/12/2025 SE ESCALA A COORDINADOR DE ZONA PARA ENTREGA DE ROLLOS EN SITIO | 12/12/2025 SE REALIZA ENTREGA DE  ROLLOS POR EL OPERADOR VELOCES CON LA GUIA V4001924350</t>
  </si>
  <si>
    <t>3096307</t>
  </si>
  <si>
    <t>3007045191</t>
  </si>
  <si>
    <t>PTM PUERTO NARE COMUNICACIONES</t>
  </si>
  <si>
    <t>FO-25-1925817</t>
  </si>
  <si>
    <t>04/12/2025 SE REALIZA ENVIO DE ROLLOS POR  OPERADOR LOGISTICO | 19/12/2025 SE REALIZA ENVIO DE 90 ROLLOS, CON LA GUIA 992230776 LOGICUARTAS. SE CONFIRMA ENTREGA EXITOSA POR PARTE DE LA TRANSPORTADORA</t>
  </si>
  <si>
    <t>3096398</t>
  </si>
  <si>
    <t>3007050697</t>
  </si>
  <si>
    <t>PTM CUCUTA PUNTOSERVIS</t>
  </si>
  <si>
    <t>FO-25-1924954</t>
  </si>
  <si>
    <t>03/12/2025 SE ESCALA A COORDINADOR DE ZONA PARA ENTREGA DE ROLLOS EN SITIO | 09/12/2025 SE VISITA COMERCIO SE ENTREGAN 20 ROLLOS RBM EN DIRECCION INDICADA POR EL CLIENTE, CLIENTE NO ENTREGA TIRILLA.</t>
  </si>
  <si>
    <t>3096444</t>
  </si>
  <si>
    <t>3007073842</t>
  </si>
  <si>
    <t>PTM CANCELARIA BLANCA YOLIMA D</t>
  </si>
  <si>
    <t>FO-25-1924949</t>
  </si>
  <si>
    <t>03/12/2025 SE ESCALA A COORDINADOR DE ZONA PARA ENTREGA DE ROLLOS EN SITIO | 04/12/2025 EN LA VISITA TÉCNICA SE REALIZÓ LA ENTREGA DE 70 ROLLOS DE REDEBAN PARA EL CB.</t>
  </si>
  <si>
    <t>3096771</t>
  </si>
  <si>
    <t>3007079651</t>
  </si>
  <si>
    <t>SAN RAFAEL SAN RAFAEL 5</t>
  </si>
  <si>
    <t>FO-25-1925886</t>
  </si>
  <si>
    <t>04/12/2025 SE REALIZA ENVIO DE ROLLOS POR  OPERADOR LOGISTICO | 15/12/2025 SE REALIZA ENVIO DE 10 ROLLOS, CON LA GUIA 992230777 LOGICUARTAS. SE CONFIRMA ENTREGA EXITOSA POR PARTE DE LA TRANSPORTADORA</t>
  </si>
  <si>
    <t>3096987</t>
  </si>
  <si>
    <t>3007040288</t>
  </si>
  <si>
    <t>BARRIO PUERTO COLOMBIA PUERTO</t>
  </si>
  <si>
    <t>FO-25-1925436</t>
  </si>
  <si>
    <t>03/12/2025 SE ESCALA A COORDINADOR DE ZONA PARA ENTREGA DE ROLLOS EN SITIO | 06/12/2025 SE ENTREGAN 10 ROLLOS</t>
  </si>
  <si>
    <t>3097170</t>
  </si>
  <si>
    <t>3007081317</t>
  </si>
  <si>
    <t>PTM CALI COLMENA SIEMPRE DIVAS</t>
  </si>
  <si>
    <t>FO-25-1927380</t>
  </si>
  <si>
    <t>CANCELADO POR LA RED- CB CON INSUMOS</t>
  </si>
  <si>
    <t>03/12/2025 SE PROCEDE A CERRAR YA QUE TUVO LA ULTIMA ENTREGA 25-11-2025 | 03/12/2025 SE PROCEDE A CERRAR YA QUE TUVO LA F ULTIMA ENTREGA 25-11-2025</t>
  </si>
  <si>
    <t>3097375</t>
  </si>
  <si>
    <t>3007035517</t>
  </si>
  <si>
    <t>REDY MERINO</t>
  </si>
  <si>
    <t>FO-25-1925928</t>
  </si>
  <si>
    <t>03/12/2025 SE ESCALA A COORDINADOR DE ZONA PARA ENTREGA DE ROLLOS EN SITIO | 04/12/2025 SE ENTREGAN 100 ROLLOS AL CORRESPONSAL BANCARIO</t>
  </si>
  <si>
    <t>3097505</t>
  </si>
  <si>
    <t>3007048102</t>
  </si>
  <si>
    <t>BARRIO SANTA MARIA BARRANQUILL</t>
  </si>
  <si>
    <t>FO-25-1926471</t>
  </si>
  <si>
    <t>03/12/2025 SE ESCALA A COORDINADOR DE ZONA PARA ENTREGA DE ROLLOS EN SITIO | 04/12/2025 SE REALIZA VISITA SE PROCEDE A ENTREGAR 90 UNIDADES DE ROLLOS AL CLIENTE,CB OPERATIVO</t>
  </si>
  <si>
    <t>3097787</t>
  </si>
  <si>
    <t>3007074634</t>
  </si>
  <si>
    <t>PTM TURBO  DROGUERIA SERVIFARM</t>
  </si>
  <si>
    <t>FO-25-1926979</t>
  </si>
  <si>
    <t>03/12/2025 SE ESCALA A COORDINADOR DE ZONA PARA ENTREGA DE ROLLOS EN SITIO | 04/12/2025 ENTREGA 80 ROLLOS EN SITIO</t>
  </si>
  <si>
    <t>3098012</t>
  </si>
  <si>
    <t>3007079096</t>
  </si>
  <si>
    <t>BARRIO ANTARES 1 IBAGUE</t>
  </si>
  <si>
    <t>FO-25-1926973</t>
  </si>
  <si>
    <t>03/12/2025 SE ESCALA A COORDINADOR DE ZONA PARA ENTREGA DE ROLLOS EN SITIO | 05/12/2025 SE REALIZA ENTREGA DE 10 ROLLOS POR SOLICITUD DEL CLIENTE.</t>
  </si>
  <si>
    <t>3098064</t>
  </si>
  <si>
    <t>3007041093</t>
  </si>
  <si>
    <t>BARRIO LAS GRANJAS BELLO</t>
  </si>
  <si>
    <t>FO-25-1926752</t>
  </si>
  <si>
    <t>03/12/2025 SE ESCALA A COORDINADOR DE ZONA PARA ENTREGA DE ROLLOS EN SITIO | 11/12/2025 SE REALIZA ENTREGA DE 70 ROLLOS POR EL OPERADOR VELOCES CON LA GUIA V4001924345</t>
  </si>
  <si>
    <t>3098124</t>
  </si>
  <si>
    <t>3007059661</t>
  </si>
  <si>
    <t>PTM JAMUNDI VARIEDADES MAILOVE</t>
  </si>
  <si>
    <t>FO-25-1926756</t>
  </si>
  <si>
    <t>03/12/2025 SE ESCALA A COORDINADOR DE ZONA PARA ENTREGA DE ROLLOS EN SITIO | 05/12/2025 SE REALIZA ENTREGA DE 100 ROLLOS CON VISITA, NO SE INTERVIENE EQUIPOS</t>
  </si>
  <si>
    <t>3098306</t>
  </si>
  <si>
    <t>3007024378</t>
  </si>
  <si>
    <t>BARRIO TUNJUELITO BOGOTA</t>
  </si>
  <si>
    <t>FO-25-1926754</t>
  </si>
  <si>
    <t>03/12/2025 SE ESCALA A COORDINADOR DE ZONA PARA ENTREGA DE ROLLOS EN SITIO | 06/12/2025 SE ENTREGA 30 ROLLOS DE REDEBAN PARA EL CORRESPONSAL</t>
  </si>
  <si>
    <t>3098343</t>
  </si>
  <si>
    <t>3007070346</t>
  </si>
  <si>
    <t>BARRIO BOSA BRASILIA BOGOTA 3</t>
  </si>
  <si>
    <t>FO-25-1927300</t>
  </si>
  <si>
    <t>03/12/2025 SE ESCALA A COORDINADOR DE ZONA PARA ENTREGA DE ROLLOS EN SITIO | 05/12/2025 SE ENTREGAN 30 ROLLOS REDEBAN</t>
  </si>
  <si>
    <t>25745</t>
  </si>
  <si>
    <t>3098448</t>
  </si>
  <si>
    <t>3007075264</t>
  </si>
  <si>
    <t>SIMIJACA</t>
  </si>
  <si>
    <t>PTM SIMIJACA  TIENDA Y PANADER</t>
  </si>
  <si>
    <t>FO-25-1927299</t>
  </si>
  <si>
    <t>03/12/2025 SE ESCALA A COORDINADOR DE ZONA PARA ENTREGA DE ROLLOS EN SITIO | 10/12/2025 SE REALIZA ENVIO DE 20 ROLLOS, CON LA GUIA 2235596975 SERVIENTREGA. SE CONFIRMA ENTREGA EXITOSA POR PARTE DE LA TRANSPORTADORA</t>
  </si>
  <si>
    <t>13657</t>
  </si>
  <si>
    <t>3098457</t>
  </si>
  <si>
    <t>3007080914</t>
  </si>
  <si>
    <t>SAN JUAN NEPOMUCENO</t>
  </si>
  <si>
    <t>BARRIO LA FRONTERA SAN JUAN NEPOMUCENO</t>
  </si>
  <si>
    <t>FO-25-1927292</t>
  </si>
  <si>
    <t>03/12/2025 SE ESCALA A COORDINADOR DE ZONA PARA ENTREGA DE ROLLOS EN SITIO | 11/12/2025 SE ENVÍAN EN PUERTA PUERTA INFORMAL AUTORIZADO PARA ENTREGA AL CLIENTE  EL CLIENTE CONFIRMA VIA TELEFONICA AL NUMERO 3226005730 QUE YA LE LLEGARON LOS RECIBIO EL SEÑOR JEISMER BARRIOS TODO OK</t>
  </si>
  <si>
    <t>3098644</t>
  </si>
  <si>
    <t>FO-25-1929632</t>
  </si>
  <si>
    <t>04/12/2025 SE REALIZA ENVIO DE ROLLOS POR FLOTA | 05/12/2025 SE ENTREGAN 30 ROLLOS RBM</t>
  </si>
  <si>
    <t>3098829</t>
  </si>
  <si>
    <t>3007079978</t>
  </si>
  <si>
    <t>BARRIO LA REGADERA BOGOTA</t>
  </si>
  <si>
    <t>FO-25-1927527</t>
  </si>
  <si>
    <t>03/12/2025 SE ESCALA A COORDINADOR DE ZONA PARA ENTREGA DE ROLLOS EN SITIO | 06/12/2025 SE VISITA COMERCIO, SE ENTREGAN 10 ROLLOS RBM, NO SE MANIPULAN DISPOSITIVOS</t>
  </si>
  <si>
    <t>99773</t>
  </si>
  <si>
    <t>3098865</t>
  </si>
  <si>
    <t>3007065998</t>
  </si>
  <si>
    <t>CUMARIBO</t>
  </si>
  <si>
    <t>BARRIO INSPECCION EL TUPARRO C</t>
  </si>
  <si>
    <t>FO-25-1929907</t>
  </si>
  <si>
    <t>04/12/2025 SE REALIZA ENVIO DE ROLLOS POR  OPERADOR LOGISTICO | 11/12/2025 SE LE INFORMA NUMERO DE GUIA A USER, PENDIENTE CONFIRMACION | 05/12/2025 SE REALIZA ENVÍO DE 10 ROLLOS DE PAPEL TERMICO PARA DATÁFONO POR TRANSPORTADORA INTER RAPIDÍSIMO GUIA NO 700177323865</t>
  </si>
  <si>
    <t>3099204</t>
  </si>
  <si>
    <t>3007081740</t>
  </si>
  <si>
    <t>DISTRICOL GRANERO BUEN MERCADO</t>
  </si>
  <si>
    <t>FO-25-1981378</t>
  </si>
  <si>
    <t>16/12/2025 SE ESCALA A COORDINADOR DE ZONA PARA ENTREGA DE ROLLOS EN SITIO | 16/12/2025 SE ESCALA A COORDINADOR DE ZONA PARA ENTREGA DE ROLLOS EN SITIO | 18/12/2025 DURANTE LA VISITA TÉCNICA SE REALIZÓ LA ENTREGA DE 20 ROLLOS REDEBAN.  
EL USUARIO PROCEDIÓ A VERIFICAR Y CONTABILIZAR EL MATERIAL RECIBIDO, CONFIRMANDO LA CANTIDAD ENTREGADA.  
LA RECEPCIÓN SE LLEVÓ A CABO DE MANERA EXITOSA Y CONFORME, QUEDANDO REGISTRADA LA ENTREGA SIN NOVEDADES.</t>
  </si>
  <si>
    <t>3099293</t>
  </si>
  <si>
    <t>3007081504</t>
  </si>
  <si>
    <t>DISTRICOL PAÑ Y VAR LAURITA</t>
  </si>
  <si>
    <t>FO-25-1928757</t>
  </si>
  <si>
    <t>04/12/2025 SE ESCALA A COORDINADOR DE ZONA PARA ENTREGA DE ROLLOS EN SITIO | 05/12/2025 SE REALIZÓ LA ENTREGA DE PAPELERÍA SOLICITADA NO SE MANIPULA CB CLIENTE INFORMA QUE SE ENCUENTRA OPERATIVO</t>
  </si>
  <si>
    <t>3099363</t>
  </si>
  <si>
    <t>3007080220</t>
  </si>
  <si>
    <t>PTM PAIPA SOLUCIONES VALENPAY</t>
  </si>
  <si>
    <t>FO-25-1928750</t>
  </si>
  <si>
    <t>04/12/2025 SE ESCALA A COORDINADOR DE ZONA PARA ENTREGA DE ROLLOS EN SITIO | 05/12/2025 SE REALIZA ENTREGA DE 20 ROLLOS RBM CON VISITA</t>
  </si>
  <si>
    <t>3099391</t>
  </si>
  <si>
    <t>3007044295</t>
  </si>
  <si>
    <t>DISTRICOL CATAMBUCO XPRESS</t>
  </si>
  <si>
    <t>FO-25-1928741</t>
  </si>
  <si>
    <t>04/12/2025 SE ESCALA A COORDINADOR DE ZONA PARA ENTREGA DE ROLLOS EN SITIO | 09/12/2025 SE REALIZÓ LA ENTREGA DE 100 ROLLOS DE PAPELERÍA SOLICITADA NO SE MANIPULA CB CLIENTE INFORMA QUE SE ENCUENTRA OPERATIVO</t>
  </si>
  <si>
    <t>3099404</t>
  </si>
  <si>
    <t>3007039333</t>
  </si>
  <si>
    <t>PTM SAMANA TECNO BOOM</t>
  </si>
  <si>
    <t>FO-25-1930659</t>
  </si>
  <si>
    <t>04/12/2025 SE CONFIRMAN DATOS, SE REALIZA ENVIO POR OPERADOR LOGISTICO | 19/12/2025 SE REALIZA ENVIO DE 10 ROLLOS, CON LA GUIA 46778000236 COORDINADORA. SE CONFIRMA ENTREGA EXITOSA POR PARTE DE LA TRANSPORTADORA</t>
  </si>
  <si>
    <t>3099423</t>
  </si>
  <si>
    <t>3007032416</t>
  </si>
  <si>
    <t>OPRAP CENTRO COMERCIAL ELITE</t>
  </si>
  <si>
    <t>FO-25-1928762</t>
  </si>
  <si>
    <t>04/12/2025 SE ESCALA A COORDINADOR DE ZONA PARA ENTREGA DE ROLLOS EN SITIO | 04/12/2025 SE REALIZA ENTREGA DE 280 ROLLOS REDEBAN CON VISITA, NO SE INTERVIENE EQUIPOS</t>
  </si>
  <si>
    <t>3099432</t>
  </si>
  <si>
    <t>3007080576</t>
  </si>
  <si>
    <t>BARRIO AURES BOGOTA 5</t>
  </si>
  <si>
    <t>FO-25-1928760</t>
  </si>
  <si>
    <t>04/12/2025 SE ESCALA A COORDINADOR DE ZONA PARA ENTREGA DE ROLLOS EN SITIO | 09/12/2025 SE VISITA COMERCIO CB BANCOLOMBIA, SE ENTREGAN 20 ROLLOS DE PAPELERÍA PARA EL DATAFONO SOLICITADOS, NO UPS, NO SE MANIPULAN EQUIPOS.</t>
  </si>
  <si>
    <t>3099463</t>
  </si>
  <si>
    <t>3007066191</t>
  </si>
  <si>
    <t>PTM RIONEGRO PROVEEDORA YEPES</t>
  </si>
  <si>
    <t>FO-25-1928753</t>
  </si>
  <si>
    <t>04/12/2025 SE ESCALA A COORDINADOR DE ZONA PARA ENTREGA DE ROLLOS EN SITIO | 05/12/2025 SE HACE ENVIÓ DE 10 ROLLOS</t>
  </si>
  <si>
    <t>3099598</t>
  </si>
  <si>
    <t>3007075021</t>
  </si>
  <si>
    <t>PTM IBAGUE MUNDO CREATIVO LYL</t>
  </si>
  <si>
    <t>FO-25-1928731</t>
  </si>
  <si>
    <t>04/12/2025 SE ESCALA A COORDINADOR DE ZONA PARA ENTREGA DE ROLLOS EN SITIO | 05/12/2025 SE REALIZA ENTREGA DE 40 ROLLOS POR SOLICITUD DEL CLIENTE.</t>
  </si>
  <si>
    <t>3099733</t>
  </si>
  <si>
    <t>3007081938</t>
  </si>
  <si>
    <t>PTM CALI INTERLADO</t>
  </si>
  <si>
    <t>FO-25-1928745</t>
  </si>
  <si>
    <t>04/12/2025 SE ESCALA A COORDINADOR DE ZONA PARA ENTREGA DE ROLLOS EN SITIO | 11/12/2025 SE REALIZA ENTREGA DE 20 ROLLOS REDEBAN CON VISITA, NO SE INTERVIENE EQUIPOS</t>
  </si>
  <si>
    <t>3099744</t>
  </si>
  <si>
    <t>3007034790</t>
  </si>
  <si>
    <t>BARRIO LAS AMERICAS BARRANQUIL</t>
  </si>
  <si>
    <t>FO-25-1928735</t>
  </si>
  <si>
    <t>04/12/2025 SE ESCALA A COORDINADOR DE ZONA PARA ENTREGA DE ROLLOS EN SITIO | 09/12/2025 SE REALIZA VISITA SE ENTREGA 40 ROLLOS</t>
  </si>
  <si>
    <t>3099772</t>
  </si>
  <si>
    <t>3007079086</t>
  </si>
  <si>
    <t>BARRIO PRIMERO DE JULIO FONSEC</t>
  </si>
  <si>
    <t>FO-25-1928713</t>
  </si>
  <si>
    <t>04/12/2025 SE ESCALA A COORDINADOR DE ZONA PARA ENTREGA DE ROLLOS EN SITIO | 06/12/2025 SE REALIZA ENTREGA DE 10 ROLLOS EN SITIO</t>
  </si>
  <si>
    <t>3099776</t>
  </si>
  <si>
    <t>FO-25-1928673</t>
  </si>
  <si>
    <t>04/12/2025 SE ESCALA A COORDINADOR DE ZONA PARA ENTREGA DE ROLLOS EN SITIO | 06/12/2025 SE LLEGA AL PUNTO SE ENCUENTRA CERRADO, SE ESPERA UNA HORA, NÚMERO DE CLIENTE NO ESTÁ DISPONIBLE, NO CONTESTAN NI AL WATSAP, POR LO QUE SE CIERRA VISITA ADEMÁS TIENEN PUBLICIDAD DE BANCO DE BOGOTÁ</t>
  </si>
  <si>
    <t>3099906</t>
  </si>
  <si>
    <t>3007054033</t>
  </si>
  <si>
    <t>DISTRICOL FARMAKOS S A S</t>
  </si>
  <si>
    <t>FO-25-1928726</t>
  </si>
  <si>
    <t>04/12/2025 SE ESCALA A COORDINADOR DE ZONA PARA ENTREGA DE ROLLOS EN SITIO | 04/12/2025 SE HACE PRESENCIA EN COMERCIO SE REALIZA ENTREGA DE 100 ROLLOS</t>
  </si>
  <si>
    <t>3099924</t>
  </si>
  <si>
    <t>3007024596</t>
  </si>
  <si>
    <t>REDY METROCENTRO 1</t>
  </si>
  <si>
    <t>FO-25-1981414</t>
  </si>
  <si>
    <t>16/12/2025 SE ESCALA A COORDINADOR DE ZONA PARA ENTREGA DE ROLLOS EN SITIO | 16/12/2025 SE ESCALA A COORDINADOR DE ZONA PARA ENTREGA DE ROLLOS EN SITIO | 17/12/2025 SE REALIZÓ VISITA TÉCNICA PARA LA ENTREGA DE 210 ROLLOS REDEBAN AL CORRESPONSAL BANCOLOMBIA ROBUSTO REDY EL USUARIO RECIBE CUENTA Y VERIFICA LOS ROLLOS CONFIRMANDO LA CANTIDAD ENTREGADA EL PROCESO SE DESARROLLÓ DE MANERA ORDENADA Y TRANSPARENTE SIN NOVEDADES NI INCONSISTENCIAS LA ENTREGA FUE EXITOSA QUEDANDO REGISTRADA COMO COMPLETADA Y CONFORME</t>
  </si>
  <si>
    <t>3099929</t>
  </si>
  <si>
    <t>3007065771</t>
  </si>
  <si>
    <t>FO-25-1928699</t>
  </si>
  <si>
    <t>04/12/2025 SE ESCALA A COORDINADOR DE ZONA PARA ENTREGA DE ROLLOS EN SITIO | 06/12/2025 SE ENTREGA 90 ROLLOS DE REDEBAN PARA EL CORRESPONSAL</t>
  </si>
  <si>
    <t>3099937</t>
  </si>
  <si>
    <t>3007067155</t>
  </si>
  <si>
    <t>BARRIO FATIMA VILLAGARZON 2</t>
  </si>
  <si>
    <t>FO-25-1928995</t>
  </si>
  <si>
    <t>04/12/2025 SE REALIZA ENVIO DE ROLLOS POR  OPERADOR LOGISTICO | 11/12/2025 SE REALIZA ENVIO DE 40 ROLLOS, CON LA GUIA 46778000232 COORDINADORA. SE CONFIRMA ENTREGA EXITOSA POR PARTE DE LA TRANSPORTADORA</t>
  </si>
  <si>
    <t>3100201</t>
  </si>
  <si>
    <t>3007023142</t>
  </si>
  <si>
    <t>BARRIO ROMA IV BOGOTA</t>
  </si>
  <si>
    <t>FO-25-1928722</t>
  </si>
  <si>
    <t>04/12/2025 SE ESCALA A COORDINADOR DE ZONA PARA ENTREGA DE ROLLOS EN SITIO | 05/12/2025 SE REALIZA LA ENTREGA DE 20 ROLLOS</t>
  </si>
  <si>
    <t>3100214</t>
  </si>
  <si>
    <t>3007066048</t>
  </si>
  <si>
    <t>BARRIO BOSA ESCOCIA BOGOTA 1</t>
  </si>
  <si>
    <t>FO-25-1928709</t>
  </si>
  <si>
    <t>04/12/2025 SE ESCALA A COORDINADOR DE ZONA PARA ENTREGA DE ROLLOS EN SITIO | 05/12/2025 SE REALIZA LA ENTREGA DE 30 ROLLOS</t>
  </si>
  <si>
    <t>3100215</t>
  </si>
  <si>
    <t>3007076128</t>
  </si>
  <si>
    <t>PTM CUCUTA CBMASIVOS</t>
  </si>
  <si>
    <t>FO-25-1928706</t>
  </si>
  <si>
    <t>04/12/2025 SE ESCALA A COORDINADOR DE ZONA PARA ENTREGA DE ROLLOS EN SITIO | 04/12/2025 SE REALIZA VISITA, SE ENTREGAN 10 ROLLOS, DATAFONO NO SE ENCUENTRA EN LA DIRECCIÓN DE ENTREGA</t>
  </si>
  <si>
    <t>3100216</t>
  </si>
  <si>
    <t>3007072189</t>
  </si>
  <si>
    <t>BOSA VILLA DE VELEN BOGOTA</t>
  </si>
  <si>
    <t>FO-25-1928702</t>
  </si>
  <si>
    <t>04/12/2025 SE ESCALA A COORDINADOR DE ZONA PARA ENTREGA DE ROLLOS EN SITIO | 05/12/2025 SE REALIZA ENTREGA DE 20 ROLLOS REDEBAN</t>
  </si>
  <si>
    <t>3100217</t>
  </si>
  <si>
    <t>3007069120</t>
  </si>
  <si>
    <t>PTM BUCARAMANGA FRUTOS SECOS L</t>
  </si>
  <si>
    <t>FO-25-1928695</t>
  </si>
  <si>
    <t>04/12/2025 SE ESCALA A COORDINADOR DE ZONA PARA ENTREGA DE ROLLOS EN SITIO | 04/12/2025 SE REALIZA VISITA AL COMERCIO SE ENTREGAN 30 ROLLOS DE REDEBAN</t>
  </si>
  <si>
    <t>3100218</t>
  </si>
  <si>
    <t>3007073099</t>
  </si>
  <si>
    <t>PTM BELLO  SUPERMERCADO EL ALG</t>
  </si>
  <si>
    <t>FO-25-1928694</t>
  </si>
  <si>
    <t>04/12/2025 SE ESCALA A COORDINADOR DE ZONA PARA ENTREGA DE ROLLOS EN SITIO | 12/12/2025 SE REALIZA ENTREGA DE 60 ROLLOS POR EL OPERADOR VELOCES CON LA GUIA V4001936232</t>
  </si>
  <si>
    <t>3100220</t>
  </si>
  <si>
    <t>3007082177</t>
  </si>
  <si>
    <t>PTM MEDELLIN VARIEDADES PICACH</t>
  </si>
  <si>
    <t>FO-25-1928668</t>
  </si>
  <si>
    <t>04/12/2025 SE ESCALA A COORDINADOR DE ZONA PARA ENTREGA DE ROLLOS EN SITIO | 12/12/2025 SE REALIZA ENTREGA DE 30 ROLLOS POR EL OPERADOR VELOCES CON LA GUIA V4001936218</t>
  </si>
  <si>
    <t>3100658</t>
  </si>
  <si>
    <t>FO-25-2000305 | FO-25-1929744</t>
  </si>
  <si>
    <t>[FO-25-2000305] 20/12/2025 ENTREGA DE 200 ROLLOS EN SITIO OK || [FO-25-1929744] 04/12/2025 SE ESCALA A COORDINADOR DE ZONA PARA ENTREGA DE ROLLOS EN SITIO | 10/12/2025 SE REALIZA ENTREGA DE 200 ROLLOS POR EL OPERADOR VELOCES CON LA GUIA V4001929597</t>
  </si>
  <si>
    <t>3100681</t>
  </si>
  <si>
    <t>3007062213</t>
  </si>
  <si>
    <t>BARRIO CEDRITOS BOGOTA 17</t>
  </si>
  <si>
    <t>FO-25-1929741</t>
  </si>
  <si>
    <t>04/12/2025 SE ESCALA A COORDINADOR DE ZONA PARA ENTREGA DE ROLLOS EN SITIO | 05/12/2025 SE LLEGA A LA DIRECCIÓN INDICADA Y SE ENTREGAN ROLLOS RMB SIN MANIPULAR EQUIPOS</t>
  </si>
  <si>
    <t>3100697</t>
  </si>
  <si>
    <t>3007062214</t>
  </si>
  <si>
    <t>BARRIO CEDRITOS BOGOTA 18</t>
  </si>
  <si>
    <t>FO-25-1929737</t>
  </si>
  <si>
    <t>04/12/2025 SE ESCALA A COORDINADOR DE ZONA PARA ENTREGA DE ROLLOS EN SITIO | 05/12/2025 SE LLEGA A LA DIRECCIÓN INDICADA Y SE ENTREGAN 10 ROLLOS RBM SIN MANIPULAR EQUIPOS</t>
  </si>
  <si>
    <t>3100942</t>
  </si>
  <si>
    <t>3007080990</t>
  </si>
  <si>
    <t>DISTRICOL DROGUEINTEGRAL</t>
  </si>
  <si>
    <t>FO-25-1929181</t>
  </si>
  <si>
    <t>04/12/2025 SE REALIZA ENVIO DE ROLLOS POR  OPERADOR LOGISTICO | 05/12/2025 SE REALIZA ENVÍO DE ROLLOS DESDE MUELLE ACANDI HACIA EL CLIENTE YERALDINE MARTINEZ QUIEN INDICA ENTREGA CONFIRMADA.</t>
  </si>
  <si>
    <t>3101001</t>
  </si>
  <si>
    <t>3007069348</t>
  </si>
  <si>
    <t>PAGAFACIL PUERTO TRIUNFO</t>
  </si>
  <si>
    <t>FO-25-1929184</t>
  </si>
  <si>
    <t>04/12/2025 SE REALIZA ENVIO DE ROLLOS POR  OPERADOR LOGISTICO | 10/12/2025 SE REALIZA ENVIO DE 150 ROLLOS, CON LA GUIA 368692342 SERVIENTREGA. SE CONFIRMA ENTREGA EXITOSA POR PARTE DE LA TRANSPORTADORA</t>
  </si>
  <si>
    <t>3101027</t>
  </si>
  <si>
    <t>3007056777</t>
  </si>
  <si>
    <t>FO-25-1929733</t>
  </si>
  <si>
    <t>04/12/2025 SE ESCALA A COORDINADOR DE ZONA PARA ENTREGA DE ROLLOS EN SITIO | 05/12/2025 SE LLEGA A LA DIRECCIÓN INDICADA Y SE ENTREGAN ROLLOS RBM SIN MANIPULAR EQUIPOS</t>
  </si>
  <si>
    <t>3101128</t>
  </si>
  <si>
    <t>3007049527</t>
  </si>
  <si>
    <t>DISTRICOL HAWAI FRESH</t>
  </si>
  <si>
    <t>FO-25-1929729</t>
  </si>
  <si>
    <t>04/12/2025 SE ESCALA A COORDINADOR DE ZONA PARA ENTREGA DE ROLLOS EN SITIO | 04/12/2025 SE HACE PRESENCIA EN COMERCIO SE REALIZA ENTREGA DE 20 ROLLOS</t>
  </si>
  <si>
    <t>3101173</t>
  </si>
  <si>
    <t>3007076286</t>
  </si>
  <si>
    <t>DISTRICOL RECAUDOS J</t>
  </si>
  <si>
    <t>FO-25-1929725</t>
  </si>
  <si>
    <t>04/12/2025 SE ESCALA A COORDINADOR DE ZONA PARA ENTREGA DE ROLLOS EN SITIO | 04/12/2025 SE REALIZA ENTREGA DE 10 ROLLOS RBM CON VISITA</t>
  </si>
  <si>
    <t>3101427</t>
  </si>
  <si>
    <t>3007067701</t>
  </si>
  <si>
    <t>PTM LEBRIJA INTERNET PUYANA</t>
  </si>
  <si>
    <t>FO-25-1929722</t>
  </si>
  <si>
    <t>04/12/2025 SE ESCALA A COORDINADOR DE ZONA PARA ENTREGA DE ROLLOS EN SITIO | 07/12/2025 ENTREGA DE 20 ROLLOS PA EL A DATAFONO</t>
  </si>
  <si>
    <t>3101434</t>
  </si>
  <si>
    <t>3007065303</t>
  </si>
  <si>
    <t>BARRIO LAS BRISAS BARBACOAS</t>
  </si>
  <si>
    <t>FO-25-1929629</t>
  </si>
  <si>
    <t>04/12/2025 SE REALIZA ENVIO DE ROLLOS POR  OPERADOR LOGISTICO | 12/12/2025 PARA RECLAMO EN OFICINA SE LE INFORMA NUMERO DE GUIA A USER Y SE CIERRA REPORTE | 12/12/2025 SE REALIZA ENVIO DE 10 ROLLOS, CON LA GUIA 2248145468 SERVIENTREGA. SE CONFIRMA ENTREGA EXITOSA POR PARTE DE LA TRANSPORTADORA</t>
  </si>
  <si>
    <t>3101461</t>
  </si>
  <si>
    <t>3007077991</t>
  </si>
  <si>
    <t>PAGAFACIL ITAGUI</t>
  </si>
  <si>
    <t>FO-25-2000318 | FO-25-1929718</t>
  </si>
  <si>
    <t>[FO-25-2000318] 19/12/2025 SE ENTREGAN 230 ROLLOS, EN LA DIRECCIÓN DEL CORRESPONSAL DE MANERA EXITOSA, OK || [FO-25-1929718] 04/12/2025 SE ESCALA A COORDINADOR DE ZONA PARA ENTREGA DE ROLLOS EN SITIO | 09/12/2025 SE REALIZA ENTREGA DE 230 ROLLOS POR EL OPERADOR VELOCES CON LA GUIA V4001929599</t>
  </si>
  <si>
    <t>3101467</t>
  </si>
  <si>
    <t>FO-25-1929717</t>
  </si>
  <si>
    <t>04/12/2025 SE ESCALA A COORDINADOR DE ZONA PARA ENTREGA DE ROLLOS EN SITIO | 04/12/2025 SE VISITA EL CB PARA ENTREGAR 60 ROLLOS, ENTREGA OK</t>
  </si>
  <si>
    <t>3101538</t>
  </si>
  <si>
    <t>3007082049</t>
  </si>
  <si>
    <t>DISTRICOL  ATLANTHA CJ</t>
  </si>
  <si>
    <t>FO-25-1930386</t>
  </si>
  <si>
    <t>04/12/2025 SE CONFIRMAN DATOS, SE REALIZA ENVIO POR OPERADOR LOGISTICO | 12/12/2025 SE REALIZA ENVIO DE 20 ROLLOS, CON LA GUIA 2248145471 SERVIENTREGA. SE CONFIRMA ENTREGA EXITOSA POR PARTE DE LA TRANSPORTADORA</t>
  </si>
  <si>
    <t>3101589</t>
  </si>
  <si>
    <t>FO-25-2000272 | FO-25-1930739</t>
  </si>
  <si>
    <t>[FO-25-2000272] 20/12/2025 SE REALIZA ENTREGA DE ROLLOS || [FO-25-1930739] 04/12/2025 SE ESCALA A COORDINADOR DE ZONA PARA ENTREGA DE ROLLOS EN SITIO | 11/12/2025 SE REALIZA ENTREGA DE 180 ROLLOS POR EL OPERADOR VELOCES CON LA GUIA V4001929588</t>
  </si>
  <si>
    <t>3101711</t>
  </si>
  <si>
    <t>3007060455</t>
  </si>
  <si>
    <t>BARRIO VEREDA LA MATICA PARTE</t>
  </si>
  <si>
    <t>FO-25-1930742</t>
  </si>
  <si>
    <t>04/12/2025 SE ESCALA A COORDINADOR DE ZONA PARA ENTREGA DE ROLLOS EN SITIO | 15/12/2025 SE ENTREGAN 30 ROLLOS EXITOSAMENTE</t>
  </si>
  <si>
    <t>3101720</t>
  </si>
  <si>
    <t>3007066808</t>
  </si>
  <si>
    <t>BARRIO VILLA LA PAZ CORREGIMIE</t>
  </si>
  <si>
    <t>FO-25-1929896</t>
  </si>
  <si>
    <t>04/12/2025 SE REALIZA ENVIO DE ROLLOS POR  OPERADOR LOGISTICO | 09/12/2025 SE ENVÍAN 30 ROLLOS OK</t>
  </si>
  <si>
    <t>19050</t>
  </si>
  <si>
    <t>3101763</t>
  </si>
  <si>
    <t>3007051488</t>
  </si>
  <si>
    <t>ARGELIA</t>
  </si>
  <si>
    <t>PTM  ARGELIA  SERVICENTRO EL P</t>
  </si>
  <si>
    <t>FO-25-1934532</t>
  </si>
  <si>
    <t>05/12/2025 SE CONFIRMAN DATOS, SE REALIZA ENVIO POR OPERADOR LOGISTICO | 12/12/2025 SE LE INFORMA NUMERO DE GUIA A USER, PENDIENTE CONFIRMACION | 24/12/2025 SE REALIZA ENVIO DE 10 ROLLOS, CON LA GUIA 2248145473 SERVIENTREGA. SE CONFIRMA ENTREGA EXITOSA POR PARTE DE LA TRANSPORTADORA</t>
  </si>
  <si>
    <t>3101835</t>
  </si>
  <si>
    <t>3007079355</t>
  </si>
  <si>
    <t>BARRIO PUNTA DEL ESTE BUENAVEN</t>
  </si>
  <si>
    <t>FO-25-1929893</t>
  </si>
  <si>
    <t>04/12/2025 SE CONFIRMAN DATOS, SE REALIZA ENVIO POR OPERADOR LOGISTICO | 06/12/2025 SE REALIZA ENVIO DE 10 ROLLOS, CON LA GUIA 2248145469 SERVIENTREGA. SE CONFIRMA ENTREGA EXITOSA POR PARTE DE LA TRANSPORTADORA</t>
  </si>
  <si>
    <t>3101861</t>
  </si>
  <si>
    <t>3007037246</t>
  </si>
  <si>
    <t>PTM LEBRIJA AGUADA</t>
  </si>
  <si>
    <t>FO-25-1930737</t>
  </si>
  <si>
    <t>04/12/2025 SE ESCALA A COORDINADOR DE ZONA PARA ENTREGA DE ROLLOS EN SITIO | 06/12/2025 ENTREGA DE 20 ROLLOS PARA DATAFONO EN LA CIUDAD DE BUCARAMANGA QUE SE ENCONTRABA FUERA DE LA VEREDA EN CRA 17 #37-27</t>
  </si>
  <si>
    <t>47189</t>
  </si>
  <si>
    <t>3101878</t>
  </si>
  <si>
    <t>3007012040</t>
  </si>
  <si>
    <t>CIENAGA</t>
  </si>
  <si>
    <t>ZONA BANANERA   MAGDALENA</t>
  </si>
  <si>
    <t>FO-25-1930734</t>
  </si>
  <si>
    <t>04/12/2025 SE ESCALA A COORDINADOR DE ZONA PARA ENTREGA DE ROLLOS EN SITIO | 06/12/2025 SE REALIZA ENTREGA DE 50 ROLLOS PARA DATÁFONO A SATISFACCIÓN DEL CLIENTE</t>
  </si>
  <si>
    <t>52490</t>
  </si>
  <si>
    <t>3101891</t>
  </si>
  <si>
    <t>3007027957</t>
  </si>
  <si>
    <t>OLAYA HERRERA</t>
  </si>
  <si>
    <t>CLLE DEL COMERCIO DE OLAYA HER</t>
  </si>
  <si>
    <t>FO-25-1932453</t>
  </si>
  <si>
    <t>05/12/2025 SE REALIZA ENVIO DE ROLLOS POR  OPERADOR LOGISTICO | 24/12/2025 EN COMUNICACION CON EL CB AL NUMERO 3156375960  ME INDICAN QUE LA SEÑORA ENCARGADA NO SE ENCUENTRA Y QUE LLAMEMOS EN OTRA OCACION PARA VALIDAR SI YA LE LLEGARON LOS ROLLOS. | 27/12/2025 SE REALIZA ENVIO DE 10 ROLLOS, CON LA GUIA 2248145474 SERVIENTREGA. SE CONFIRMA ENTREGA EXITOSA POR PARTE DE LA TRANSPORTADORA</t>
  </si>
  <si>
    <t>68385</t>
  </si>
  <si>
    <t>3101928</t>
  </si>
  <si>
    <t>3007079641</t>
  </si>
  <si>
    <t>LANDAZURI</t>
  </si>
  <si>
    <t>BARRIO LA INDIA LANDAZURI</t>
  </si>
  <si>
    <t>FO-25-1929890</t>
  </si>
  <si>
    <t>04/12/2025 SE REALIZA ENVIO DE ROLLOS POR  OPERADOR LOGISTICO | 04/12/2025 EN COMUNICACIÓN CON LA SEÑORA ELIANA MENA SE REALIZA ENVIO DE 10 ROLLOS POR INTERRAPIDISIMO</t>
  </si>
  <si>
    <t>3101963</t>
  </si>
  <si>
    <t>3007064686</t>
  </si>
  <si>
    <t>DISTRICOL LOS OLIVOS</t>
  </si>
  <si>
    <t>FO-25-1935306</t>
  </si>
  <si>
    <t>05/12/2025 SE PROCEDE A CERRAR LA SOLICITUD YA QUE SE INTENTA COMUNICACIÓN EN DIFERENTES OCASIONES AL NÚMERO 3157356655 PARA CONFIRMAR DATOS DE ENVIO PERO NO SE LOGRA CONTACTO</t>
  </si>
  <si>
    <t>3102213</t>
  </si>
  <si>
    <t>FO-25-1930731</t>
  </si>
  <si>
    <t>04/12/2025 SE ESCALA A COORDINADOR DE ZONA PARA ENTREGA DE ROLLOS EN SITIO | 11/12/2025 VISITAMOS COMERCIO REALIZAMOS ENTREGA DE 170 ROLLOS.</t>
  </si>
  <si>
    <t>3102219</t>
  </si>
  <si>
    <t>3007027650</t>
  </si>
  <si>
    <t>BARRIO SUBA RINCON 9   BOGOTA</t>
  </si>
  <si>
    <t>FO-25-1930728</t>
  </si>
  <si>
    <t>04/12/2025 SE ESCALA A COORDINADOR DE ZONA PARA ENTREGA DE ROLLOS EN SITIO | 09/12/2025 SE VISITA COMERCIO CB BANCOLOMBIA, SE ENTREGAN ROLLOS DE PAPELERÍA PARA EL DATAFONO SOLICITADOS, NO SE MANIPULAN EQUIPOS, NO UPS.</t>
  </si>
  <si>
    <t>3102222</t>
  </si>
  <si>
    <t>3007060161</t>
  </si>
  <si>
    <t>BARRIO CENTRO LURUACO 2</t>
  </si>
  <si>
    <t>FO-25-1930725</t>
  </si>
  <si>
    <t>04/12/2025 SE ESCALA A COORDINADOR DE ZONA PARA ENTREGA DE ROLLOS EN SITIO | 09/12/2025 SE ENTREGAN 20 ROLLOS DE LA RED RBM EXITOSOS</t>
  </si>
  <si>
    <t>3102727</t>
  </si>
  <si>
    <t>3007038852</t>
  </si>
  <si>
    <t>PTM BOGOTA SHALOM</t>
  </si>
  <si>
    <t>FO-25-1930722</t>
  </si>
  <si>
    <t>04/12/2025 SE ESCALA A COORDINADOR DE ZONA PARA ENTREGA DE ROLLOS EN SITIO | 05/12/2025 SE REALIZA ENTREGA DE 90 ROLLOS REDEBAN</t>
  </si>
  <si>
    <t>3103025</t>
  </si>
  <si>
    <t>3007071087</t>
  </si>
  <si>
    <t>DISTRICOL MULATOS MARKET HAPPY</t>
  </si>
  <si>
    <t>FO-25-1930720</t>
  </si>
  <si>
    <t>04/12/2025 SE ESCALA A COORDINADOR DE ZONA PARA ENTREGA DE ROLLOS EN SITIO | 13/12/2025 SE ENVÍAN ROLLOS POR ENCOMIENDA Y SE LE COMPARTE GUÍA A LA USUARIA Y ESTÁ CONFIRMA EL RECIBIDO</t>
  </si>
  <si>
    <t>3103052</t>
  </si>
  <si>
    <t>3007078231</t>
  </si>
  <si>
    <t>DISTRICOL RODAMIENTOS PRADO</t>
  </si>
  <si>
    <t>FO-25-2000284 | FO-25-1930719</t>
  </si>
  <si>
    <t>[FO-25-2000284] 19/12/2025 SE ENTREGARON 20 ROLLOS || [FO-25-1930719] 04/12/2025 SE ESCALA A COORDINADOR DE ZONA PARA ENTREGA DE ROLLOS EN SITIO | 09/12/2025 SE REALIZA ENTREGA DE 20 ROLLOS POR EL OPERADOR VELOCES CON LA GUIA V4001929589</t>
  </si>
  <si>
    <t>3103131</t>
  </si>
  <si>
    <t>3007052887</t>
  </si>
  <si>
    <t>BARRIO MODELO ARGELIA</t>
  </si>
  <si>
    <t>FO-25-1931728</t>
  </si>
  <si>
    <t>04/12/2025 SE CONFIRMAN DATOS, SE REALIZA ENVIO POR OPERADOR LOGISTICO | 12/12/2025 SE REALIZA ENVIO DE 20 ROLLOS, CON LA GUIA 2248145475 SERVIENTREGA. SE CONFIRMA ENTREGA EXITOSA POR PARTE DE LA TRANSPORTADORA</t>
  </si>
  <si>
    <t>3103155</t>
  </si>
  <si>
    <t>3007076827</t>
  </si>
  <si>
    <t>PTM ITAGUI PROVIMAX DROGUERIA</t>
  </si>
  <si>
    <t>FO-25-2000259 | FO-25-1931047</t>
  </si>
  <si>
    <t>[FO-25-2000259] 19/12/2025 SE ENTREGAN 60 ROLLOS, EN LA DIRECCIÓN DEL CORRESPONSAL DE MANERA EXITOSA, OK || [FO-25-1931047] 04/12/2025 SE ESCALA A COORDINADOR DE ZONA PARA ENTREGA DE ROLLOS EN SITIO | 10/12/2025 SE REALIZA ENTREGA DE 60 ROLLOS POR EL OPERADOR VELOCES CON LA GUIA V4001929587</t>
  </si>
  <si>
    <t>3103179</t>
  </si>
  <si>
    <t>3007053211</t>
  </si>
  <si>
    <t>BARRIO CORREGIMIENTO EL CENTRO</t>
  </si>
  <si>
    <t>FO-25-1931962</t>
  </si>
  <si>
    <t>04/12/2025 SE CONFIRMAN DATOS, SE REALIZA ENVIO POR OPERADOR LOGISTICO | 10/12/2025 SE REALIZA ENVIO DE 30 ROLLOS, CON LA GUIA 2187690991 SERVIENTREGA. SE CONFIRMA ENTREGA EXITOSA POR PARTE DE LA TRANSPORTADORA</t>
  </si>
  <si>
    <t>3103181</t>
  </si>
  <si>
    <t>3007057719</t>
  </si>
  <si>
    <t>FO-25-1931959</t>
  </si>
  <si>
    <t>04/12/2025 SE CONFIRMAN DATOS, SE REALIZA ENVIO POR OPERADOR LOGISTICO | 09/12/2025 SE REALIZA ENVIO DE 30 ROLLOS, CON LA GUIA 2187690991 SERVIENTREGA. SE CONFIRMA ENTREGA EXITOSA POR PARTE DE LA TRANSPORTADORA</t>
  </si>
  <si>
    <t>3103267</t>
  </si>
  <si>
    <t>3007069300</t>
  </si>
  <si>
    <t>CORREGIMIENTO DE JERUSALEN SON</t>
  </si>
  <si>
    <t>FO-25-1931957</t>
  </si>
  <si>
    <t>04/12/2025 SE REALIZA ENVIO DE ROLLOS POR  OPERADOR LOGISTICO | 12/12/2025 GUIA 2078334620 | 12/12/2025 SE REALIZA ENVIO DE 10 ROLLOS, CON LA GUIA 2078334620 SERVIENTREGA. SE CONFIRMA ENTREGA EXITOSA POR PARTE DE LA TRANSPORTADORA</t>
  </si>
  <si>
    <t>54250</t>
  </si>
  <si>
    <t>3103275</t>
  </si>
  <si>
    <t>3007069965</t>
  </si>
  <si>
    <t>EL TARRA</t>
  </si>
  <si>
    <t>PTM EL TARRAL  VARIEDADES EL D</t>
  </si>
  <si>
    <t>FO-25-1931956</t>
  </si>
  <si>
    <t>04/12/2025 SE CONFIRMAN DATOS, SE REALIZA ENVIO POR OPERADOR LOGISTICO | 11/12/2025 SE REALIZA ENVIO DE 10 ROLLOS, CON LA GUIA 2187690990 SERVIENTREGA. SE CONFIRMA ENTREGA EXITOSA POR PARTE DE LA TRANSPORTADORA</t>
  </si>
  <si>
    <t>19110</t>
  </si>
  <si>
    <t>3103287</t>
  </si>
  <si>
    <t>3007044111</t>
  </si>
  <si>
    <t>BUENOS AIRES</t>
  </si>
  <si>
    <t>DISTRICOL VARIEDADES Y ESTILOS</t>
  </si>
  <si>
    <t>FO-25-1931380</t>
  </si>
  <si>
    <t>04/12/2025 SE ESCALA A COORDINADOR DE ZONA PARA ENTREGA DE ROLLOS EN SITIO | 09/12/2025 SE REALIZA ENTREGA DE 80 ROLLOS TERMICOS REDEBAN</t>
  </si>
  <si>
    <t>3103289</t>
  </si>
  <si>
    <t>3007080857</t>
  </si>
  <si>
    <t>PTM MEDELLIN VARIEDADES LA CHI</t>
  </si>
  <si>
    <t>FO-25-2000243 | FO-25-1931374</t>
  </si>
  <si>
    <t>[FO-25-2000243] 20/12/2025 SE ENTREGA ROLLOS OK SE DEJAN EN LOCAL VECINO YA QUE USUARIO NO SE ENCUENTRA EN EL COMERCIO || [FO-25-1931374] 04/12/2025 SE ESCALA A COORDINADOR DE ZONA PARA ENTREGA DE ROLLOS EN SITIO | 09/12/2025 SE REALIZA ENTREGA DE 30 ROLLOS POR EL OPERADOR VELOCES CON LA GUIA V4001929586</t>
  </si>
  <si>
    <t>54109</t>
  </si>
  <si>
    <t>3103303</t>
  </si>
  <si>
    <t>3007064456</t>
  </si>
  <si>
    <t>BUCARASICA</t>
  </si>
  <si>
    <t>FO-25-1938066</t>
  </si>
  <si>
    <t>11/12/2025 SE REALIZA VISITA, SE ENTREGAN 10 ROLLOS, DATAFONO NO SE ENCUENTRA EN LA DIRECCIÓN DE ENTREGA</t>
  </si>
  <si>
    <t>3103320</t>
  </si>
  <si>
    <t>3007037736</t>
  </si>
  <si>
    <t>BARRIO CENTRO CIENAGA DE ORO 1</t>
  </si>
  <si>
    <t>FO-25-1931049</t>
  </si>
  <si>
    <t>04/12/2025 SE ESCALA A COORDINADOR DE ZONA PARA ENTREGA DE ROLLOS EN SITIO | 09/12/2025 SE REALIZÓ ENTREGA DE 70 ROLLOS PARA CB BANCOLOMBIA, NO SÉ MANIPULÓ EQUIPOS.</t>
  </si>
  <si>
    <t>3103354</t>
  </si>
  <si>
    <t>3007071534</t>
  </si>
  <si>
    <t>PTM CORREGIMIENTO BURITICA ADD</t>
  </si>
  <si>
    <t>FO-25-1931384</t>
  </si>
  <si>
    <t>04/12/2025 SE ESCALA A COORDINADOR DE ZONA PARA ENTREGA DE ROLLOS EN SITIO | 11/12/2025 SE REALIZA ENVÍO DE 40 ROLLOS PARA DATÁFONO POR FLOTA SIN TIQUETE, DESPUÉS DE 2 HORAS SE VALIDA CON EL CLIENTE QUE LOS ROLLOS HAYAN LLEGADO</t>
  </si>
  <si>
    <t>3103770</t>
  </si>
  <si>
    <t>3007081691</t>
  </si>
  <si>
    <t>DISTRICOL PAPELERIA Y VAR. S&amp;J</t>
  </si>
  <si>
    <t>FO-25-1981395</t>
  </si>
  <si>
    <t>16/12/2025 SE ESCALA A COORDINADOR DE ZONA PARA ENTREGA DE ROLLOS EN SITIO | 16/12/2025 SE ESCALA A COORDINADOR DE ZONA PARA ENTREGA DE ROLLOS EN SITIO | 17/12/2025 SE REALIZA VISITA TÉCNICA PROGRAMADA PARA LA ENTREGA DE DIEZ ROLLOS REDEBAN AL LLEGAR AL ESTABLECIMIENTO SE ENCUENTRA CERRADO SE PROCEDE A CONTACTAR AL USUARIO SIN OBTENER RESPUESTA POR NINGUNO DE LOS CANALES DISPONIBLES SE MANTIENE ESPERA EN SITIO Y POSTERIORMENTE SE PRESENTA EL ENCARGADO DEL COMERCIO VECINO A QUIEN SE SOLICITA DE MANERA FORMAL EL FAVOR DE RECIBIR LOS INSUMOS PARA SU POSTERIOR ENTREGA A LA RESPONSABLE DEL CORRESPONSAL EL ENCARGADO CONFIRMA LA RECEPCIÓN Y SE DEJA CONSTANCIA DE QUE LOS ROLLOS QUEDAN ENTREGADOS EN EL COMERCIO VECINO</t>
  </si>
  <si>
    <t>3104164</t>
  </si>
  <si>
    <t>3007019794</t>
  </si>
  <si>
    <t>PAGAFACIL IWANA</t>
  </si>
  <si>
    <t>FO-25-1936497</t>
  </si>
  <si>
    <t>05/12/2025 SE CONFIRMAN DATOS, SE REALIZA ENVIO POR OPERADOR LOGISTICO | 11/12/2025 SE REALIZA ENVIO DE 220 ROLLOS, CON LA GUIA 380284309 SERVIENTREGA. SE CONFIRMA ENTREGA EXITOSA POR PARTE DE LA TRANSPORTADORA</t>
  </si>
  <si>
    <t>3104169</t>
  </si>
  <si>
    <t>3007035515</t>
  </si>
  <si>
    <t>REDY LIMONAR</t>
  </si>
  <si>
    <t>FO-25-1932365</t>
  </si>
  <si>
    <t>04/12/2025 SE ESCALA A COORDINADOR DE ZONA PARA ENTREGA DE ROLLOS EN SITIO | 05/12/2025 SE REALIZA ENTREGA DE 260 ROLLOS</t>
  </si>
  <si>
    <t>3104192</t>
  </si>
  <si>
    <t>3007073160</t>
  </si>
  <si>
    <t>DISTRICOL VARIEDADES Y PAPELER</t>
  </si>
  <si>
    <t>FO-25-1932353</t>
  </si>
  <si>
    <t>04/12/2025 SE ESCALA A COORDINADOR DE ZONA PARA ENTREGA DE ROLLOS EN SITIO | 11/12/2025 SE VISITA CB ENTREGA 30 ROLLOS</t>
  </si>
  <si>
    <t>3104197</t>
  </si>
  <si>
    <t>3007080339</t>
  </si>
  <si>
    <t>BARRIO ZONA RURAL ACACIAS 3</t>
  </si>
  <si>
    <t>FO-25-1932350</t>
  </si>
  <si>
    <t>04/12/2025 SE ESCALA A COORDINADOR DE ZONA PARA ENTREGA DE ROLLOS EN SITIO | 05/12/2025 SE REALIZA ENTREGA DE 20 ROLLOS DE PAPEL TERMICO PARA DATÁFONO. SE DEJAN EN LA DIRECCIÓN CALLE 14#24-74 SAN JOSÉ ACACIAS-META</t>
  </si>
  <si>
    <t>3104214</t>
  </si>
  <si>
    <t>FO-25-1932357</t>
  </si>
  <si>
    <t>04/12/2025 SE ESCALA A COORDINADOR DE ZONA PARA ENTREGA DE ROLLOS EN SITIO | 09/12/2025 SE REALIZA ENTREGA DE 20 ROLLOS ,NO SE MANIPULAN EQUIPOS</t>
  </si>
  <si>
    <t>3104298</t>
  </si>
  <si>
    <t>3007077639</t>
  </si>
  <si>
    <t>BARRIO ARANJUEZ MEDELLIN 22</t>
  </si>
  <si>
    <t>FO-25-1932402</t>
  </si>
  <si>
    <t>04/12/2025 SE ESCALA A COORDINADOR DE ZONA PARA ENTREGA DE ROLLOS EN SITIO | 11/12/2025 SE REALIZA ENTREGA DE 100 ROLLOS POR EL OPERADOR VELOCES CON LA GUIA V4001936230</t>
  </si>
  <si>
    <t>3104506</t>
  </si>
  <si>
    <t>3007067971</t>
  </si>
  <si>
    <t>MULTIPAGAS TUNJA</t>
  </si>
  <si>
    <t>FO-25-1932419</t>
  </si>
  <si>
    <t>04/12/2025 SE ESCALA A COORDINADOR DE ZONA PARA ENTREGA DE ROLLOS EN SITIO | 05/12/2025 ENTREGA DE 60 ROLLOS EXITOSA.</t>
  </si>
  <si>
    <t>3104555</t>
  </si>
  <si>
    <t>3007070449</t>
  </si>
  <si>
    <t>DISTRICOL PROABASTOS S.A.</t>
  </si>
  <si>
    <t>FO-25-2000162 | FO-25-1932409</t>
  </si>
  <si>
    <t>[FO-25-2000162] 19/12/2025 SE ENTREGAN 20 ROLLOS, EN LA DIRECCIÓN DEL CORRESPONSAL DE MANERA EXITOSA, OK || [FO-25-1932409] 04/12/2025 SE ESCALA A COORDINADOR DE ZONA PARA ENTREGA DE ROLLOS EN SITIO | 13/12/2025 SE REALIZA ENTREGA DE 20 ROLLOS POR EL OPERADOR VELOCES CON LA GUIA V4001929580</t>
  </si>
  <si>
    <t>3104763</t>
  </si>
  <si>
    <t>3007041368</t>
  </si>
  <si>
    <t>DISTRICOL SU DROGUERIA LIDERES</t>
  </si>
  <si>
    <t>FO-25-1934525</t>
  </si>
  <si>
    <t>05/12/2025 SE REALIZA ENVIO DE ROLLOS POR  OPERADOR LOGISTICO | 06/12/2025 SE INFORMA GUIA, PARA RECOLECCION DE PAPELERIA EN OFICINA DE TRANSPORTADORA | 05/12/2025 SE REALIZÓ EL ENVÍO DE PAPELERÍA SOLICITADA SE ENTREGA COPIA DE GUÍA AL CLIENTE PARA QUE RECLAME EN OFICINA NOTA: SON DOS ENVÍOS AL MISMO CLIENTE CON DIFERENTE CÓDIGO DE CB, SE HACE UN SOLO ENVÍO CON ÚNICA GUÍA.</t>
  </si>
  <si>
    <t>3104820</t>
  </si>
  <si>
    <t>3007053690</t>
  </si>
  <si>
    <t>BARRIO RIONEGRO RIONEGRO 7</t>
  </si>
  <si>
    <t>FO-25-1934115</t>
  </si>
  <si>
    <t>05/12/2025 SE ESCALA A COORDINADOR DE ZONA PARA ENTREGA DE ROLLOS EN SITIO | 11/12/2025 SE ENTREGA 10 ROLLOS OK</t>
  </si>
  <si>
    <t>3104917</t>
  </si>
  <si>
    <t>3007058265</t>
  </si>
  <si>
    <t>DISTRICOL INV YANBUN</t>
  </si>
  <si>
    <t>FO-25-1934523</t>
  </si>
  <si>
    <t>3105210</t>
  </si>
  <si>
    <t>3007063200</t>
  </si>
  <si>
    <t>PTM DIBULLA TIENDA Y VARIEDADE</t>
  </si>
  <si>
    <t>FO-25-1935887</t>
  </si>
  <si>
    <t>16/12/2025 SE REALIZA ENVIO DE ROLLOS POR  OPERADOR LOGISTICO | 24/12/2025 EN COMUNICACION CON EL CB INDICAN QUE EL ENVIO SE RECLAMA EN OFICINA, QUE NO HA PREGUNTADO SI YA LLEGARON POR LO CUAL HOY PREGUNTARA, LLAMAR EN OTRA OCACION PARA VALIDAR RECEPCION | 24/12/2025 SE REALIZA ENVIO DE 10 ROLLOS, CON LA GUIA 2278614653 SERVIENTREGA. SE CONFIRMA ENTREGA EXITOSA POR PARTE DE LA TRANSPORTADORA</t>
  </si>
  <si>
    <t>3105427</t>
  </si>
  <si>
    <t>3007031061</t>
  </si>
  <si>
    <t>BARRIO CENTRO</t>
  </si>
  <si>
    <t>FO-25-1934516</t>
  </si>
  <si>
    <t>05/12/2025 SE REALIZA ENVIO DE ROLLOS POR  OPERADOR LOGISTICO | 12/12/2025 SE REALIZA ENVIO DE 30 ROLLOS, CON LA GUIA 2278614651 SERVIENTREGA. SE CONFIRMA ENTREGA EXITOSA POR PARTE DE LA TRANSPORTADORA</t>
  </si>
  <si>
    <t>3105496</t>
  </si>
  <si>
    <t>FO-25-1934080</t>
  </si>
  <si>
    <t>05/12/2025 SE ESCALA A COORDINADOR DE ZONA PARA ENTREGA DE ROLLOS EN SITIO | 06/12/2025 SE ENTREGAN 110 ROLLOS</t>
  </si>
  <si>
    <t>3106140</t>
  </si>
  <si>
    <t>FO-25-1934332</t>
  </si>
  <si>
    <t>05/12/2025 SE ESCALA A COORDINADOR DE ZONA PARA ENTREGA DE ROLLOS EN SITIO | 12/12/2025 SE REALIZA ENTREGA DE 100 ROLLOS POR EL OPERADOR VELOCES CON LA GUIA V4001936225</t>
  </si>
  <si>
    <t>3106145</t>
  </si>
  <si>
    <t>3007035993</t>
  </si>
  <si>
    <t>BARRIO LA PLEGARIA EL BANCO 1</t>
  </si>
  <si>
    <t>FO-25-1934830</t>
  </si>
  <si>
    <t>05/12/2025 SE REALIZA ENVIO DE ROLLOS POR  OPERADOR LOGISTICO | 13/12/2025 SE REALIZA ENVIO DE 60 ROLLOS, CON LA GUIA 2278614652 SERVIENTREGA. SE CONFIRMA ENTREGA EXITOSA POR PARTE DE LA TRANSPORTADORA</t>
  </si>
  <si>
    <t>3106156</t>
  </si>
  <si>
    <t>3007077460</t>
  </si>
  <si>
    <t>BARRIO JAMUNDI JAMUNDI  3</t>
  </si>
  <si>
    <t>FO-25-1934327</t>
  </si>
  <si>
    <t>05/12/2025 SE ESCALA A COORDINADOR DE ZONA PARA ENTREGA DE ROLLOS EN SITIO | 09/12/2025 SE REALIZA ENTREGA DE 30 ROLLOS TÉRMICOS REDEBAN</t>
  </si>
  <si>
    <t>3106170</t>
  </si>
  <si>
    <t>3007079917</t>
  </si>
  <si>
    <t>DISTRICOL PAPELERIA SALO</t>
  </si>
  <si>
    <t>FO-25-1934613</t>
  </si>
  <si>
    <t>05/12/2025 SE ESCALA A COORDINADOR DE ZONA PARA ENTREGA DE ROLLOS EN SITIO | 11/12/2025 SE REALIZA ENTREGA DE 10 ROLLOS POR EL OPERADOR VELOCES CON LA GUIA V4001936224</t>
  </si>
  <si>
    <t>3106545</t>
  </si>
  <si>
    <t>3007022876</t>
  </si>
  <si>
    <t>BARRIO MONTES BARRANQUILLA</t>
  </si>
  <si>
    <t>FO-25-1935018</t>
  </si>
  <si>
    <t>05/12/2025 SE ESCALA A COORDINADOR DE ZONA PARA ENTREGA DE ROLLOS EN SITIO | 06/12/2025 SE REALIZA VISITA TÉCNICA, SE ENTREGA 70 ROLLOS PARA DATAFONO, EL CLIENTE RECIBE A SATISFACCIÓN.</t>
  </si>
  <si>
    <t>3106549</t>
  </si>
  <si>
    <t>3007039993</t>
  </si>
  <si>
    <t>DISTRICOL TIENDA Y PANADERIA L</t>
  </si>
  <si>
    <t>FO-25-1935016</t>
  </si>
  <si>
    <t>05/12/2025 SE ESCALA A COORDINADOR DE ZONA PARA ENTREGA DE ROLLOS EN SITIO | 12/12/2025 SE REALIZA VISITA TÉCNICA, SE ENTREGA 60 ROLLOS PARA DATAFONO, EL CLIENTE RECIBE A SATISFACCIÓN, CB OPERATIVO.</t>
  </si>
  <si>
    <t>3106654</t>
  </si>
  <si>
    <t>3007017518</t>
  </si>
  <si>
    <t>PAGAFACIL AVENIDA COLOMBIA</t>
  </si>
  <si>
    <t>FO-25-1981401</t>
  </si>
  <si>
    <t>16/12/2025 SE ESCALA A COORDINADOR DE ZONA PARA ENTREGA DE ROLLOS EN SITIO | 16/12/2025 SE ESCALA A COORDINADOR DE ZONA PARA ENTREGA DE ROLLOS EN SITIO | 17/12/2025 SE REALIZÓ VISITA TÉCNICA PARA LA ENTREGA DE 310 ROLLOS REDEBAN AL CORRESPONSAL BANCOLOMBIA ROBUSTO PAGAFACIL USUARIO RECIBE CUENTA Y VERIFICA LOS ROLLOS CONFIRMANDO LA CANTIDAD ENTREGADA EL PROCESO SE DESARROLLÓ DE MANERA ORDENADA Y TRANSPARENTE SIN NOVEDADES NI INCONSISTENCIAS LA ENTREGA FUE EXITOSA QUEDANDO REGISTRADA COMO COMPLETADA Y CONFORME</t>
  </si>
  <si>
    <t>3106950</t>
  </si>
  <si>
    <t>3007076324</t>
  </si>
  <si>
    <t>BARRIO VEREDA AGUABONITA SILVA</t>
  </si>
  <si>
    <t>FO-25-1935314</t>
  </si>
  <si>
    <t>05/12/2025 SE ESCALA A COORDINADOR DE ZONA PARA ENTREGA DE ROLLOS EN SITIO | 10/12/2025 ENTREGA DE 10 ROLLOS PARA DATAFONO NO SE MANIPULA TERMINAL</t>
  </si>
  <si>
    <t>3107271</t>
  </si>
  <si>
    <t>3007080609</t>
  </si>
  <si>
    <t>BARRIO LA FRANCIA IBAGUE 4</t>
  </si>
  <si>
    <t>FO-25-1935810</t>
  </si>
  <si>
    <t>05/12/2025 SE ESCALA A COORDINADOR DE ZONA PARA ENTREGA DE ROLLOS EN SITIO | 13/12/2025 SE REALIZA ENTREGA DE 10 ROLLOS POR SOLICITUD DEL CLIENTE.</t>
  </si>
  <si>
    <t>3107342</t>
  </si>
  <si>
    <t>3007068005</t>
  </si>
  <si>
    <t>POTRERO GRANDE CALI VALL DEL C</t>
  </si>
  <si>
    <t>FO-25-1935816</t>
  </si>
  <si>
    <t>05/12/2025 SE ESCALA A COORDINADOR DE ZONA PARA ENTREGA DE ROLLOS EN SITIO | 10/12/2025 SE VISITA CORRESPONSAL Y SE REALIZA ENTREGA DE 40 ROLLOS</t>
  </si>
  <si>
    <t>3107780</t>
  </si>
  <si>
    <t>3007026860</t>
  </si>
  <si>
    <t>PAGAFACIL TIENDA METRO BELLO 1</t>
  </si>
  <si>
    <t>FO-25-1936115</t>
  </si>
  <si>
    <t>05/12/2025 SE ESCALA A COORDINADOR DE ZONA PARA ENTREGA DE ROLLOS EN SITIO | 12/12/2025 SE REALIZA ENTREGA DE 170 ROLLOS POR EL OPERADOR VELOCES CON LA GUIA V4001936215</t>
  </si>
  <si>
    <t>3107994</t>
  </si>
  <si>
    <t>3007058440</t>
  </si>
  <si>
    <t>PTM RIONEGRO PAPELERIA MISCELA</t>
  </si>
  <si>
    <t>FO-25-1936266</t>
  </si>
  <si>
    <t>05/12/2025 SE ESCALA A COORDINADOR DE ZONA PARA ENTREGA DE ROLLOS EN SITIO | 13/12/2025 SE ENTREGAN 120 ROLLOS</t>
  </si>
  <si>
    <t>3108007</t>
  </si>
  <si>
    <t>3007028110</t>
  </si>
  <si>
    <t>ARRIO CIUDADELA SOL DE ORIENT</t>
  </si>
  <si>
    <t>FO-25-1936109</t>
  </si>
  <si>
    <t>05/12/2025 SE ESCALA A COORDINADOR DE ZONA PARA ENTREGA DE ROLLOS EN SITIO | 06/12/2025 ENTREGA DE 70 ROLLOS CON VISITA EXITOSA</t>
  </si>
  <si>
    <t>3108083</t>
  </si>
  <si>
    <t>3007078298</t>
  </si>
  <si>
    <t>BARRIO ALTOS DE GUALANDAY IBAGUE</t>
  </si>
  <si>
    <t>FO-25-1936270</t>
  </si>
  <si>
    <t>MEDIA</t>
  </si>
  <si>
    <t>05/12/2025 SE ESCALA A COORDINADOR DE ZONA PARA ENTREGA DE ROLLOS EN SITIO | 15/12/2025 SE REALIZA ENTREGA DE 10 ROLLOS POR SOLICITUD DEL CLIENTE.</t>
  </si>
  <si>
    <t>3108121</t>
  </si>
  <si>
    <t>3007079049</t>
  </si>
  <si>
    <t>BARRIO CANEY CALI 5</t>
  </si>
  <si>
    <t>FO-25-1936273</t>
  </si>
  <si>
    <t>05/12/2025 SE ESCALA A COORDINADOR DE ZONA PARA ENTREGA DE ROLLOS EN SITIO | 09/12/2025 SE REALIZA ENTREGA DE 20 ROLLOS REDEBAN CON VISITA, NO SE INTERVIENE EQUIPOS</t>
  </si>
  <si>
    <t>3108332</t>
  </si>
  <si>
    <t>3007063245</t>
  </si>
  <si>
    <t>DISTRICOL SERVISALUD MELGAR</t>
  </si>
  <si>
    <t>FO-25-1936331</t>
  </si>
  <si>
    <t>05/12/2025 SE ESCALA A COORDINADOR DE ZONA PARA ENTREGA DE ROLLOS EN SITIO | 06/12/2025 SE LLEGA A COMERCIO, SE ENTREGAN ROLLOS, SIN MANIPULACIÓN DEL EQUIPO SIN NOVEDAD</t>
  </si>
  <si>
    <t>3108364</t>
  </si>
  <si>
    <t>3007052840</t>
  </si>
  <si>
    <t>DISTRICOL EDS LA CAMILA</t>
  </si>
  <si>
    <t>FO-25-1936511</t>
  </si>
  <si>
    <t>05/12/2025 SE ESCALA A COORDINADOR DE ZONA PARA ENTREGA DE ROLLOS EN SITIO | 11/12/2025 ENTREGA DE 60 ROLLOS</t>
  </si>
  <si>
    <t>3108506</t>
  </si>
  <si>
    <t>FO-25-1936264</t>
  </si>
  <si>
    <t>05/12/2025 SE ESCALA A COORDINADOR DE ZONA PARA ENTREGA DE ROLLOS EN SITIO | 11/12/2025 SE REALIZA ENTREGA DE 160 ROLLOS POR EL OPERADOR VELOCES CON LA GUIA V4001936212</t>
  </si>
  <si>
    <t>3108571</t>
  </si>
  <si>
    <t>3007066208</t>
  </si>
  <si>
    <t>DISTRICOL AUTOSERVICIO SURTIAL</t>
  </si>
  <si>
    <t>FO-25-1937006</t>
  </si>
  <si>
    <t>05/12/2025 SE ESCALA A COORDINADOR DE ZONA PARA ENTREGA DE ROLLOS EN SITIO | 11/12/2025 EN COMUNICACIÓN CON LA SEÑORA MARITZA PAEZ AL NUMERO 3203028829, INDICA SE ENVIEN LOS ROLLOS POR SERVICIO DE TAXI. RECIBIDO OK</t>
  </si>
  <si>
    <t>3108581</t>
  </si>
  <si>
    <t>3007079686</t>
  </si>
  <si>
    <t>PTM BOGOTA DONDE LEO TU SERVIC</t>
  </si>
  <si>
    <t>FO-25-1940778</t>
  </si>
  <si>
    <t>06/12/2025 SE ESCALA A COORDINADOR DE ZONA PARA ENTREGA DE ROLLOS EN SITIO | 10/12/2025 SE HACE ENTREGA DE 20 ROLLOS REDEBAN</t>
  </si>
  <si>
    <t>3108675</t>
  </si>
  <si>
    <t>FO-25-1937861</t>
  </si>
  <si>
    <t>05/12/2025 SE ESCALA A COORDINADOR DE ZONA PARA ENTREGA DE ROLLOS EN SITIO | 10/12/2025 SE ENTREGAN 20 ROLLOS DE REDEBAN</t>
  </si>
  <si>
    <t>3108871</t>
  </si>
  <si>
    <t>FO-25-1937996</t>
  </si>
  <si>
    <t>05/12/2025 SE ESCALA A COORDINADOR DE ZONA PARA ENTREGA DE ROLLOS EN SITIO | 15/12/2025 SE ENVÍAN ROLLOS CON EL CONDUCTOR Y SE LE COMPARTE LA INFO A LA USUARIA Y ESTÁ CONFIRMA EL RECIBIDO</t>
  </si>
  <si>
    <t>3108938</t>
  </si>
  <si>
    <t>3007045850</t>
  </si>
  <si>
    <t>DISTRICOL DROGUERIA VILLA DEL</t>
  </si>
  <si>
    <t>FO-25-1937857</t>
  </si>
  <si>
    <t>05/12/2025 SE ESCALA A COORDINADOR DE ZONA PARA ENTREGA DE ROLLOS EN SITIO | 09/12/2025 SE REALIZA ENTREGA DE 50 ROLLOS PARA DATÁFONO A SATISFACCIÓN DEL CLIENTE</t>
  </si>
  <si>
    <t>3108939</t>
  </si>
  <si>
    <t>FO-25-1937853</t>
  </si>
  <si>
    <t>05/12/2025 SE ESCALA A COORDINADOR DE ZONA PARA ENTREGA DE ROLLOS EN SITIO | 15/12/2025 SE ENVÍAN ROLLOS CON EL CONDUCTOR Y SE COMPARTE INFORMACIÓN A LA USUARIA Y CONFIRMA EL RECIBIDO</t>
  </si>
  <si>
    <t>3108940</t>
  </si>
  <si>
    <t>3007081644</t>
  </si>
  <si>
    <t>DISTRICOL DROG MEDICAR CARTAGO</t>
  </si>
  <si>
    <t>FO-25-1937851</t>
  </si>
  <si>
    <t>05/12/2025 SE ESCALA A COORDINADOR DE ZONA PARA ENTREGA DE ROLLOS EN SITIO | 06/12/2025 SE ENTREGAN 20 ROLLOS</t>
  </si>
  <si>
    <t>3109024</t>
  </si>
  <si>
    <t>3007074040</t>
  </si>
  <si>
    <t>OPRAP ESTACIÓN NIQUIA</t>
  </si>
  <si>
    <t>FO-25-1937999</t>
  </si>
  <si>
    <t>05/12/2025 SE ESCALA A COORDINADOR DE ZONA PARA ENTREGA DE ROLLOS EN SITIO | 12/12/2025 SE REALIZA ENTREGA DE 90 ROLLOS POR EL OPERADOR VELOCES CON LA GUIA V4001936207</t>
  </si>
  <si>
    <t>3109297</t>
  </si>
  <si>
    <t>3007010116</t>
  </si>
  <si>
    <t>ARCABUCO - BOYACA</t>
  </si>
  <si>
    <t>FO-25-1938167</t>
  </si>
  <si>
    <t>05/12/2025 SE ESCALA A COORDINADOR DE ZONA PARA ENTREGA DE ROLLOS EN SITIO | 06/12/2025 SE REALIZA ENTREGA EN SITIO DE 50 ROLLOS REDEBAN  RECUBE EDWIN SILVA</t>
  </si>
  <si>
    <t>3109362</t>
  </si>
  <si>
    <t>3007037271</t>
  </si>
  <si>
    <t>DISTRICOL PAPELERIA Y FOTOCOPI</t>
  </si>
  <si>
    <t>FO-25-1948291</t>
  </si>
  <si>
    <t>09/12/2025 SE CONFIRMAN DATOS, SE REALIZA ENVIO POR OPERADOR LOGISTICO | 24/12/2025 SE REALIZA ENVIO DE 80 ROLLOS, CON LA GUIA 992234243 LOGICUARTAS. SE CONFIRMA ENTREGA EXITOSA POR PARTE DE LA TRANSPORTADORA</t>
  </si>
  <si>
    <t>3109454</t>
  </si>
  <si>
    <t>FO-25-1955035</t>
  </si>
  <si>
    <t>11/12/2025 SE REALIZA ENTREGA DE 50 ROLLOS REDEBAN CON VISITA, NO SE INTERVIENE EQUIPOS</t>
  </si>
  <si>
    <t>3109829</t>
  </si>
  <si>
    <t>3007062636</t>
  </si>
  <si>
    <t>PTM SARDINATA NOWNOW</t>
  </si>
  <si>
    <t>FO-25-1938389</t>
  </si>
  <si>
    <t>05/12/2025 SE ESCALA A COORDINADOR DE ZONA PARA ENTREGA DE ROLLOS EN SITIO | 13/12/2025 SE REALIZA VISITA, SE REALIZA ENTREGA DE 20 ROLLOS</t>
  </si>
  <si>
    <t>3109861</t>
  </si>
  <si>
    <t>3007059286</t>
  </si>
  <si>
    <t>BARRIO CENTRO BUGALAGRANDE 8</t>
  </si>
  <si>
    <t>FO-25-1938387</t>
  </si>
  <si>
    <t>05/12/2025 SE ESCALA A COORDINADOR DE ZONA PARA ENTREGA DE ROLLOS EN SITIO | 09/12/2025 EN LA VISITA TÉCNICA SE REALIZÓ LA ENTREGA DE 30 ROLLOS TERMICOS DE REDEBAN PARA EL CB,SE ENTREGAN EN LA DIRECCIÓN BRINDADA POR EL USUARIO Y, A  PERSONAL AUTORIZADO,YA QUE NO HUBO TRANSPORTE HASTA EL SITIO.</t>
  </si>
  <si>
    <t>3109894</t>
  </si>
  <si>
    <t>3007078270</t>
  </si>
  <si>
    <t>BARRIO PLOVORINES ALTO MELENDEZ  CALI</t>
  </si>
  <si>
    <t>FO-25-1940774</t>
  </si>
  <si>
    <t>06/12/2025 SE ESCALA A COORDINADOR DE ZONA PARA ENTREGA DE ROLLOS EN SITIO | 11/12/2025 SE VISITA EL COMERCIO ESTA CERRADO, SE LLAMA AL CLIENTE AL NÚMERO 3108354771 HABLO CON LA SEÑORA LILIANA INFORMA QUE SALIÓ Y SOLICITA QUE LE ENTREGUÉ LOS ROLLOS CERCA AL LOCAL CON UN VECINO, POR LO TANTO NO HAY TIRILLA DE PRUEBAS</t>
  </si>
  <si>
    <t>3110010</t>
  </si>
  <si>
    <t>3007059587</t>
  </si>
  <si>
    <t>DISTRICOL DROGUERIA BARILOCHE</t>
  </si>
  <si>
    <t>FO-25-1940771</t>
  </si>
  <si>
    <t>06/12/2025 SE ESCALA A COORDINADOR DE ZONA PARA ENTREGA DE ROLLOS EN SITIO | 09/12/2025 SE REALIZA ENTREGA 20 ROLLOS REDEBAN CON VISITA.</t>
  </si>
  <si>
    <t>3110035</t>
  </si>
  <si>
    <t>3007030302</t>
  </si>
  <si>
    <t>PAGAFACIL VAQUITA CALDAS</t>
  </si>
  <si>
    <t>FO-25-1940770</t>
  </si>
  <si>
    <t>06/12/2025 SE ESCALA A COORDINADOR DE ZONA PARA ENTREGA DE ROLLOS EN SITIO | 12/12/2025 SE REALIZA ENTREGA DE 180 ROLLOS</t>
  </si>
  <si>
    <t>3110167</t>
  </si>
  <si>
    <t>3007055693</t>
  </si>
  <si>
    <t>PTM BONAFOT CALDAS DISTRIBUIDO</t>
  </si>
  <si>
    <t>FO-25-1940755</t>
  </si>
  <si>
    <t>06/12/2025 SE ESCALA A COORDINADOR DE ZONA PARA ENTREGA DE ROLLOS EN SITIO | 12/12/2025 SE REALIZA ENVIO DE ROLLOS A RIO SUCIO POR PETICIÓN DEL USUARIO Y CONFIRMA HABERLOS RECIBIDO CON EXITO</t>
  </si>
  <si>
    <t>3110192</t>
  </si>
  <si>
    <t>3007069616</t>
  </si>
  <si>
    <t>BARRIO UNIDO RIONEGRO</t>
  </si>
  <si>
    <t>FO-25-1940742</t>
  </si>
  <si>
    <t>06/12/2025 SE ESCALA A COORDINADOR DE ZONA PARA ENTREGA DE ROLLOS EN SITIO | 10/12/2025 EN COMUNICACIÓN CON ADMINISTRADORA DARLIN MARIA AL CELULAR 3164997456, INFORMA QUE LE ENVIEMOS LOS ROLLOS POR LUSITANEA A SAN RAFAEL, SE ENVÍAN 40 ROLLOS A ESPERA QUE CLIENTE LO RECLAMÉ PARA CERRAR LA ORDEN.
EN COMUNICACIÓN CON ADMINISTRADORA DARLIN MARIA AL CELULAR 3164997456, INFORMA QUE YA RECLAMO LOS ROLLOS, SE PROCEDE A CERRAR ORDEN.</t>
  </si>
  <si>
    <t>3110217</t>
  </si>
  <si>
    <t>3007079899</t>
  </si>
  <si>
    <t>DISTRICOL TIENDA SAAVEDRA</t>
  </si>
  <si>
    <t>FO-25-1940762</t>
  </si>
  <si>
    <t>06/12/2025 SE ESCALA A COORDINADOR DE ZONA PARA ENTREGA DE ROLLOS EN SITIO | 10/12/2025 SE VISITA CB. SE REALIZA ENTREGA DE 10 ROLLOS. CLIENTE INFORMA QUE EL DATAFONO FUNCIONA CORRECTAMENTE. NO SÉ MANIPULA DATAFONO</t>
  </si>
  <si>
    <t>3110275</t>
  </si>
  <si>
    <t>3007079398</t>
  </si>
  <si>
    <t>BARRIO CORR VEJUQUILLO CL PRIN</t>
  </si>
  <si>
    <t>FO-25-1940735</t>
  </si>
  <si>
    <t>06/12/2025 SE ESCALA A COORDINADOR DE ZONA PARA ENTREGA DE ROLLOS EN SITIO | 13/12/2025 SE ENVÍAN 10 ROLLOS POR ENCOMIENDA Y SE COMPARTE INFORMACIÓN CON LA USUARIA Y CONFIRMA EL RECIBIDO</t>
  </si>
  <si>
    <t>3110288</t>
  </si>
  <si>
    <t>3007033059</t>
  </si>
  <si>
    <t>OPRAP CC VIVA ENVIGADO NORTE</t>
  </si>
  <si>
    <t>FO-25-1940725</t>
  </si>
  <si>
    <t>06/12/2025 SE ESCALA A COORDINADOR DE ZONA PARA ENTREGA DE ROLLOS EN SITIO | 13/12/2025 SE REALIZA ENTREGA DE 250 ROLLOS POR EL OPERADOR VELOCES CON LA GUIA V4001950068</t>
  </si>
  <si>
    <t>3110313</t>
  </si>
  <si>
    <t>FO-25-1940744</t>
  </si>
  <si>
    <t>06/12/2025 SE ESCALA A COORDINADOR DE ZONA PARA ENTREGA DE ROLLOS EN SITIO | 09/12/2025 SE REALIZA ENTREGA DE 80 UNIDADES DE ROLLOS REDEBAN</t>
  </si>
  <si>
    <t>3110627</t>
  </si>
  <si>
    <t>3007025902</t>
  </si>
  <si>
    <t>ALKOSTO  PASTO CENTRO</t>
  </si>
  <si>
    <t>FO-25-1940728</t>
  </si>
  <si>
    <t>06/12/2025 SE ESCALA A COORDINADOR DE ZONA PARA ENTREGA DE ROLLOS EN SITIO | 09/12/2025 SE ESTABLECE COMUNICACIÓN CON CLIENTE SOLICITA DEJAR EN LA BODEGA YA QUE PARA INGRESO AL ALMACÉN NO HAY AUTORIZACIÓN Y EN EL MOMENTO NO SE ENCUENTRA PARA DAR AUTORIZACIÓN SE DEJA 50 ROLLOS RBM</t>
  </si>
  <si>
    <t>3110641</t>
  </si>
  <si>
    <t>3007081241</t>
  </si>
  <si>
    <t>BARRIO CENTRO PEREIRA 55</t>
  </si>
  <si>
    <t>FO-25-1940715</t>
  </si>
  <si>
    <t>06/12/2025 SE ESCALA A COORDINADOR DE ZONA PARA ENTREGA DE ROLLOS EN SITIO | 09/12/2025 SE ENTREGAN 50 ROLLOS</t>
  </si>
  <si>
    <t>3110652</t>
  </si>
  <si>
    <t>3007080961</t>
  </si>
  <si>
    <t>BARRO ALFONSO LOPEZ SAN PEDRO DE URABA ANTIOQUIA SAN PEDRO DE URABA</t>
  </si>
  <si>
    <t>FO-25-1941016</t>
  </si>
  <si>
    <t>06/12/2025 SE CONFIRMAN DATOS, SE REALIZA ENVIO POR OPERADOR LOGISTICO | 16/12/2025 SE REALIZA ENVIO DE 20 ROLLOS, CON LA GUIA 992233997 LOGICUARTAS. SE CONFIRMA ENTREGA EXITOSA POR PARTE DE LA TRANSPORTADORA</t>
  </si>
  <si>
    <t>3110655</t>
  </si>
  <si>
    <t>3007035512</t>
  </si>
  <si>
    <t>REDY VILLANUEVA</t>
  </si>
  <si>
    <t>FO-25-1955377</t>
  </si>
  <si>
    <t>10/12/2025 SE ESCALA A COORDINADOR DE ZONA PARA ENTREGA DE ROLLOS EN SITIO | 11/12/2025 SE REALIZA ENTREGA DE 210 ROLLOS REDEBAN</t>
  </si>
  <si>
    <t>3110657</t>
  </si>
  <si>
    <t>3007045212</t>
  </si>
  <si>
    <t>DISTRICOL INVERSIONES BETEL LE</t>
  </si>
  <si>
    <t>FO-25-1940703</t>
  </si>
  <si>
    <t>3110675</t>
  </si>
  <si>
    <t>3007072331</t>
  </si>
  <si>
    <t>BARRIO BELEN BOGOTA 2</t>
  </si>
  <si>
    <t>FO-25-1940693</t>
  </si>
  <si>
    <t>06/12/2025 SE ESCALA A COORDINADOR DE ZONA PARA ENTREGA DE ROLLOS EN SITIO | 10/12/2025 SE REALIZA ENTREGA DE 20 ROLLOS</t>
  </si>
  <si>
    <t>3110688</t>
  </si>
  <si>
    <t>3007030597</t>
  </si>
  <si>
    <t>BARRIO SABANALARGA SABANALARGA</t>
  </si>
  <si>
    <t>FO-25-1940681</t>
  </si>
  <si>
    <t>06/12/2025 SE ESCALA A COORDINADOR DE ZONA PARA ENTREGA DE ROLLOS EN SITIO | 11/12/2025 SE ENTREGAN 50 ROLLOS DE LA RED RBM EXITOSOS</t>
  </si>
  <si>
    <t>3111107</t>
  </si>
  <si>
    <t>3007050233</t>
  </si>
  <si>
    <t>BARRIO LAS CHANGAS NECOCLI</t>
  </si>
  <si>
    <t>FO-25-1940706</t>
  </si>
  <si>
    <t>06/12/2025 SE ESCALA A COORDINADOR DE ZONA PARA ENTREGA DE ROLLOS EN SITIO | 13/12/2025 SE ENVÍAN 60 ROLLOS POR ENCOMIENDA Y SE COMPARTE INFORMACIÓN CON LA USUARIA Y CONFIRMA EL RECIBIDO</t>
  </si>
  <si>
    <t>3111151</t>
  </si>
  <si>
    <t>3007070045</t>
  </si>
  <si>
    <t>DISTRICOL FERROVARIEDADES URAB</t>
  </si>
  <si>
    <t>FO-25-1941367</t>
  </si>
  <si>
    <t>09/12/2025 SE REALIZA ENTREGA DE 30 UNIDADES DE ROLLOS REDEBAN</t>
  </si>
  <si>
    <t>3111182</t>
  </si>
  <si>
    <t>FO-25-1947561</t>
  </si>
  <si>
    <t>09/12/2025 SE ESCALA A COORDINADOR DE ZONA PARA ENTREGA DE ROLLOS EN SITIO | 10/12/2025 SE REALIZA ENTREGA DE 100 UNIDADES DE ROLLOS REDEBAN</t>
  </si>
  <si>
    <t>3111183</t>
  </si>
  <si>
    <t>3007080202</t>
  </si>
  <si>
    <t>BARRIO SAN JAVIER MEDELLIN 10</t>
  </si>
  <si>
    <t>FO-25-1947560</t>
  </si>
  <si>
    <t>09/12/2025 SE ESCALA A COORDINADOR DE ZONA PARA ENTREGA DE ROLLOS EN SITIO | 15/12/2025 SE REALIZA ENTREGA DE 30 ROLLOS POR EL OPERADOR VELOCES CON LA GUIA V4001957599</t>
  </si>
  <si>
    <t>3111187</t>
  </si>
  <si>
    <t>3007047090</t>
  </si>
  <si>
    <t>BARRIO PARCELAS DOS SABANETA</t>
  </si>
  <si>
    <t>FO-25-1948160</t>
  </si>
  <si>
    <t>09/12/2025 SE ESCALA A COORDINADOR DE ZONA PARA ENTREGA DE ROLLOS EN SITIO | 15/12/2025 SE REALIZA ENTREGA DE 50 ROLLOS POR EL OPERADOR VELOCES CON LA GUIA V4001957604</t>
  </si>
  <si>
    <t>3111201</t>
  </si>
  <si>
    <t>3007075707</t>
  </si>
  <si>
    <t>DISTRICOL DROGUERIA AHORROMAS</t>
  </si>
  <si>
    <t>FO-25-1940688</t>
  </si>
  <si>
    <t>06/12/2025 SE ESCALA A COORDINADOR DE ZONA PARA ENTREGA DE ROLLOS EN SITIO | 09/12/2025 SE REALIZA ENTREGA DE 30 ROLLOS TÉRMICOS DE REDEBAN</t>
  </si>
  <si>
    <t>5315</t>
  </si>
  <si>
    <t>3111231</t>
  </si>
  <si>
    <t>3007010723</t>
  </si>
  <si>
    <t>GUADALUPE - ANTIOQUIA</t>
  </si>
  <si>
    <t>FO-25-1954871</t>
  </si>
  <si>
    <t>10/12/2025 SE CONFIRMAN DATOS, SE REALIZA ENVIO POR OPERADOR LOGISTICO | 15/12/2025 SE REALIZA ENVIO DE 40 ROLLOS, CON LA GUIA 992236449 LOGICUARTAS. SE CONFIRMA ENTREGA EXITOSA POR PARTE DE LA TRANSPORTADORA</t>
  </si>
  <si>
    <t>3111239</t>
  </si>
  <si>
    <t>3007082150</t>
  </si>
  <si>
    <t>DISTRICOL TECNOVA GUARNE</t>
  </si>
  <si>
    <t>FO-25-1941361</t>
  </si>
  <si>
    <t>12/12/2025 SE ENTREGA 50 ROLLOS OK</t>
  </si>
  <si>
    <t>3111247</t>
  </si>
  <si>
    <t>3007080084</t>
  </si>
  <si>
    <t>BARRIO LA FLORESTA MEDELLIN 3</t>
  </si>
  <si>
    <t>FO-25-1947587</t>
  </si>
  <si>
    <t>09/12/2025 SE ESCALA A COORDINADOR DE ZONA PARA ENTREGA DE ROLLOS EN SITIO | 15/12/2025 SE REALIZA ENTREGA DE 10 ROLLOS POR EL OPERADOR VELOCES CON LA GUIA V4001957601</t>
  </si>
  <si>
    <t>3111248</t>
  </si>
  <si>
    <t>3007038012</t>
  </si>
  <si>
    <t>BARRIO SANTO DOMINGO MEDELLIN</t>
  </si>
  <si>
    <t>FO-25-1985637</t>
  </si>
  <si>
    <t>18/12/2025 SE REALIZA ENTREGA DE 170 ROLLOS DE MANERA EFECTIVA</t>
  </si>
  <si>
    <t>3111273</t>
  </si>
  <si>
    <t>3007077463</t>
  </si>
  <si>
    <t>BARRIO GGT PUERTO NUS MACEO</t>
  </si>
  <si>
    <t>FO-25-1950828</t>
  </si>
  <si>
    <t>09/12/2025 SE REALIZA ENVIO DE ROLLOS POR  OPERADOR LOGISTICO | 16/12/2025 SE INTENTA COMUNICACION CON EL USUARIO AL NUMERO 3046730683 PARA INDICARLE QUE YA PUEDE RECOGER LOS ROLLOS EN LA OFICINA PRINCIPAL PERO NO HAY CONTACTO | 13/12/2025 DE ENVÍAN ROLLOS POR INTERRAPIDISIMO EXITOSAMENTE</t>
  </si>
  <si>
    <t>3111409</t>
  </si>
  <si>
    <t>3007058182</t>
  </si>
  <si>
    <t>DISTRICOL LA GRAN PARADA</t>
  </si>
  <si>
    <t>FO-25-1941375</t>
  </si>
  <si>
    <t>11/12/2025 SE VISITA COMERCIO Y SE HACE ENTREGA DE 20 ROLLOS A LA SEÑORA MARI PAZ LOPEZ.</t>
  </si>
  <si>
    <t>3111416</t>
  </si>
  <si>
    <t>3007066980</t>
  </si>
  <si>
    <t>PTM NECOCLI EL ABASTECEDOR COS</t>
  </si>
  <si>
    <t>FO-25-1941364</t>
  </si>
  <si>
    <t>13/12/2025 SE ENVIAN ROLLOS POR ENCOMIENDA Y SE COMPARTE CON LA USUARIA Y CONFIRMA EL RECIBIDO</t>
  </si>
  <si>
    <t>3111428</t>
  </si>
  <si>
    <t>3007045774</t>
  </si>
  <si>
    <t>DISTRICOL MERK DELFFO</t>
  </si>
  <si>
    <t>FO-25-1947581</t>
  </si>
  <si>
    <t>09/12/2025 SE ESCALA A COORDINADOR DE ZONA PARA ENTREGA DE ROLLOS EN SITIO | 18/12/2025 SE REALIZA ENTREGA DE 10 ROLLOS POR SOLICITUD DEL CLIENTE.</t>
  </si>
  <si>
    <t>3111429</t>
  </si>
  <si>
    <t>3007070780</t>
  </si>
  <si>
    <t>DISTRICOL COMPUTECNOLOGIAS MUL</t>
  </si>
  <si>
    <t>FO-25-1947578</t>
  </si>
  <si>
    <t>09/12/2025 SE ESCALA A COORDINADOR DE ZONA PARA ENTREGA DE ROLLOS EN SITIO | 11/12/2025 SE REALIZA VISITA TÉCNICA PARA ENTREGA DE 50 ROLLOS EN BUEN ESTADO</t>
  </si>
  <si>
    <t>3111432</t>
  </si>
  <si>
    <t>3007054320</t>
  </si>
  <si>
    <t>DISTRICOL FERREAGRO</t>
  </si>
  <si>
    <t>FO-25-1947575</t>
  </si>
  <si>
    <t>09/12/2025 SE ESCALA A COORDINADOR DE ZONA PARA ENTREGA DE ROLLOS EN SITIO | 11/12/2025 SE VISITA COMERCIO Y SE HACE ENTREGA DE 30 ROLLOS A LA SEÑORA LIDIS BERROCAL.</t>
  </si>
  <si>
    <t>3111446</t>
  </si>
  <si>
    <t>3007081485</t>
  </si>
  <si>
    <t>PTM TULUA RAPITIENDA LA 32</t>
  </si>
  <si>
    <t>FO-25-1947566</t>
  </si>
  <si>
    <t>09/12/2025 SE ESCALA A COORDINADOR DE ZONA PARA ENTREGA DE ROLLOS EN SITIO | 10/12/2025 SE ENTREGAN 50 ROLLOS A JULIANA AREIZA</t>
  </si>
  <si>
    <t>3111452</t>
  </si>
  <si>
    <t>3007050085</t>
  </si>
  <si>
    <t>PTM MEDELLIN  VARIEDADES MI TE</t>
  </si>
  <si>
    <t>FO-25-1947563</t>
  </si>
  <si>
    <t>09/12/2025 SE ESCALA A COORDINADOR DE ZONA PARA ENTREGA DE ROLLOS EN SITIO | 15/12/2025 SE REALIZA ENTREGA DE 110 ROLLOS POR EL OPERADOR VELOCES CON LA GUIA V4001957591</t>
  </si>
  <si>
    <t>3111464</t>
  </si>
  <si>
    <t>3007079039</t>
  </si>
  <si>
    <t>BARRIO CENTRO BARRANQUILLA 56</t>
  </si>
  <si>
    <t>FO-25-1947021</t>
  </si>
  <si>
    <t>09/12/2025 SE ESCALA A COORDINADOR DE ZONA PARA ENTREGA DE ROLLOS EN SITIO | 09/12/2025 SE HACE ENTREGA DE 20 ROLLOS REDEBAN DE MANERA EXITOSA</t>
  </si>
  <si>
    <t>3112315</t>
  </si>
  <si>
    <t>3007081527</t>
  </si>
  <si>
    <t>PTM LEBRIJA TIENDA J.V</t>
  </si>
  <si>
    <t>FO-25-1947014</t>
  </si>
  <si>
    <t>09/12/2025 SE ESCALA A COORDINADOR DE ZONA PARA ENTREGA DE ROLLOS EN SITIO | 10/12/2025 SE REALIZA VISITA A COMERCIO Y SE ENTREGAN 10 ROLLOS CON VISITA NO SE MANIPULA EQUIPOS</t>
  </si>
  <si>
    <t>3112375</t>
  </si>
  <si>
    <t>3007053586</t>
  </si>
  <si>
    <t>PTM GUARNE TIENDA SEDANOS</t>
  </si>
  <si>
    <t>FO-25-1945628</t>
  </si>
  <si>
    <t>09/12/2025 SE ESCALA A COORDINADOR DE ZONA PARA ENTREGA DE ROLLOS EN SITIO | 12/12/2025 SE ENTREGA 20 ROLLOS OK</t>
  </si>
  <si>
    <t>3112510</t>
  </si>
  <si>
    <t>3007071092</t>
  </si>
  <si>
    <t>DISTRICOL SUPER TIENDA CANAAN</t>
  </si>
  <si>
    <t>FO-25-1945161</t>
  </si>
  <si>
    <t>09/12/2025 SE ESCALA A COORDINADOR DE ZONA PARA ENTREGA DE ROLLOS EN SITIO | 11/12/2025 SE REALIZA VISITA PARA ENTREGAN 20 ROLLOS REDEBAN, EN DIRECCIÓN DADA POR EL CLIENTE, ENTREGA OK</t>
  </si>
  <si>
    <t>3112527</t>
  </si>
  <si>
    <t>3007076602</t>
  </si>
  <si>
    <t>BARRIO LA PLAZUELA MACEO</t>
  </si>
  <si>
    <t>FO-25-1947403</t>
  </si>
  <si>
    <t>09/12/2025 SE REALIZA ENVIO DE ROLLOS POR  OPERADOR LOGISTICO | 15/12/2025 EN COMUNICACION CON EL USUARIO AL NUMERO 3004759375  NOS INDICA QUE AUN NO HA RECIBIDO LOS ROLLOS | 22/12/2025 SE REALIZA ENVIO DE 40 ROLLOS, CON LA GUIA 2078334625 SERVIENTREGA. SE CONFIRMA ENTREGA EXITOSA POR PARTE DE LA TRANSPORTADORA</t>
  </si>
  <si>
    <t>BETANCUR AGUIRRE EDGAR AUGUSTO</t>
  </si>
  <si>
    <t>3112602</t>
  </si>
  <si>
    <t>3007050966</t>
  </si>
  <si>
    <t>PTM SABANALARGA  FERROMATERIAL</t>
  </si>
  <si>
    <t>FO-25-1947012</t>
  </si>
  <si>
    <t>09/12/2025 SE ESCALA A COORDINADOR DE ZONA PARA ENTREGA DE ROLLOS EN SITIO | 11/12/2025 SE ENTREGAN 30 ROLLOS DE LA RED RBM EXITOSOS</t>
  </si>
  <si>
    <t>3112613</t>
  </si>
  <si>
    <t>3007062499</t>
  </si>
  <si>
    <t>DISTRICOL JC INNOVATION</t>
  </si>
  <si>
    <t>FO-25-1945155</t>
  </si>
  <si>
    <t>09/12/2025 SE ESCALA A COORDINADOR DE ZONA PARA ENTREGA DE ROLLOS EN SITIO | 09/12/2025 SE VISITA DIRECCIÓN INDICADA POR EL CLIENTE Y SE ENTREGAN 10 ROLLOS OK</t>
  </si>
  <si>
    <t>3112673</t>
  </si>
  <si>
    <t>FO-25-1947398</t>
  </si>
  <si>
    <t>09/12/2025 SE REALIZA ENVIO DE ROLLOS POR  OPERADOR LOGISTICO | 15/12/2025 SE ENTREGAN 50 ROLLOS RBN</t>
  </si>
  <si>
    <t>3112676</t>
  </si>
  <si>
    <t>3007042989</t>
  </si>
  <si>
    <t>DISTRICOL CONECTATE JD</t>
  </si>
  <si>
    <t>FO-25-1945619</t>
  </si>
  <si>
    <t>09/12/2025 SE ESCALA A COORDINADOR DE ZONA PARA ENTREGA DE ROLLOS EN SITIO | 10/12/2025 EN LA VISITA TÉCNICA SE REALIZÓ LA ENTREGA DE 30 ROLLOS DE REDEBAN PARA EL CB.</t>
  </si>
  <si>
    <t>3112691</t>
  </si>
  <si>
    <t>3007036314</t>
  </si>
  <si>
    <t>DISTRICOL TODO FRESCO LA COLIN</t>
  </si>
  <si>
    <t>FO-25-1945907</t>
  </si>
  <si>
    <t>09/12/2025 SE ESCALA A COORDINADOR DE ZONA PARA ENTREGA DE ROLLOS EN SITIO | 15/12/2025 SE REALIZA ENTREGA DE 40 ROLLOS POR EL OPERADOR VELOCES CON LA GUIA V4001957594</t>
  </si>
  <si>
    <t>3113209</t>
  </si>
  <si>
    <t>3007037851</t>
  </si>
  <si>
    <t>DISTRICOL TIENDA Y PANADERIA E</t>
  </si>
  <si>
    <t>FO-25-1945623</t>
  </si>
  <si>
    <t>09/12/2025 SE ESCALA A COORDINADOR DE ZONA PARA ENTREGA DE ROLLOS EN SITIO | 12/12/2025 SE ENTREGA 50 ROLLOS OK</t>
  </si>
  <si>
    <t>3113465</t>
  </si>
  <si>
    <t>3007072687</t>
  </si>
  <si>
    <t>CHIA CENTRO HISTORICO</t>
  </si>
  <si>
    <t>FO-25-1945897</t>
  </si>
  <si>
    <t>09/12/2025 SE ESCALA A COORDINADOR DE ZONA PARA ENTREGA DE ROLLOS EN SITIO | 15/12/2025 DURANTE LA VISITA TECNICA SE REALIZA ENTREGA DE 50 ROLLOS PARA DATÁFONO NO SE MANIPULAN EQUIPOS SIN NOVEDAD EN ENTREGA</t>
  </si>
  <si>
    <t>3113495</t>
  </si>
  <si>
    <t>3007078987</t>
  </si>
  <si>
    <t>PTM SANTANDER TIENDA Y VARIEDA</t>
  </si>
  <si>
    <t>FO-25-1946619</t>
  </si>
  <si>
    <t>09/12/2025 SE ESCALA A COORDINADOR DE ZONA PARA ENTREGA DE ROLLOS EN SITIO | 09/12/2025 SE COMUNICA CIN LA SEÑORITA DIANA DE JESUS LOPEZ AL NUNERO 3217180196 EL CUAL SE LE INFORMA DEL ENVIO DE 10 ROLLOS RBM CB OPERATIVO</t>
  </si>
  <si>
    <t>3113897</t>
  </si>
  <si>
    <t>3007081631</t>
  </si>
  <si>
    <t>PTM BOGOTA PAPELERIA GAMER CEN</t>
  </si>
  <si>
    <t>FO-25-1947007</t>
  </si>
  <si>
    <t>09/12/2025 SE ESCALA A COORDINADOR DE ZONA PARA ENTREGA DE ROLLOS EN SITIO | 10/12/2025 SE REALIZA LA ENTREGA DE 30 ROLLO RBM</t>
  </si>
  <si>
    <t>3114218</t>
  </si>
  <si>
    <t>3007031834</t>
  </si>
  <si>
    <t>OPRAP CARULLA SAN LUCAS</t>
  </si>
  <si>
    <t>FO-25-1947348</t>
  </si>
  <si>
    <t>09/12/2025 SE ESCALA A COORDINADOR DE ZONA PARA ENTREGA DE ROLLOS EN SITIO | 15/12/2025 SE REALIZA ENTREGA DE 70 ROLLOS POR EL OPERADOR VELOCES CON LA GUIA V4001957597</t>
  </si>
  <si>
    <t>5858</t>
  </si>
  <si>
    <t>3114259</t>
  </si>
  <si>
    <t>3007012304</t>
  </si>
  <si>
    <t>VEGACHI</t>
  </si>
  <si>
    <t>VEGACHI III - ANTIOQUIA</t>
  </si>
  <si>
    <t>FO-25-1947388</t>
  </si>
  <si>
    <t>09/12/2025 SE REALIZA ENVIO DE ROLLOS POR  OPERADOR LOGISTICO | 16/12/2025 SE INTENTA COMUNICACION CON EL USUARIO A OS NUMEROS 3122397578 - 3118923794 PARA VALIDAR SI YA RECIBIO LOS ROLLOS PERO NO HAY CONTACTO | 16/12/2025 SE REALIZA ENVIO DE 70 ROLLOS, CON LA GUIA 2078334624 SERVIENTREGA. SE CONFIRMA ENTREGA EXITOSA POR PARTE DEL USUARIO</t>
  </si>
  <si>
    <t>3114275</t>
  </si>
  <si>
    <t>FO-25-1955308</t>
  </si>
  <si>
    <t>CANCELADO POR LA ENTIDAD</t>
  </si>
  <si>
    <t>11/12/2025 SE EDSCALA CASO OLIMPICA A LA RED** RESÚESTA DE LA RED: TU SOLICITUD REFERENTE A GENERACIÓN DE CASOS CB OLIMPICA BANCOLOMBIA ROLLOS QUEDÓ RADICADA BAJO EL TICKET NÚMERO 5922197 AL ÁREA ENCARGADA. | 11/12/2025 SE EDSCALA CASO OLIMPICA A LA RED** RESÚESTA DE LA RED: TU SOLICITUD REFERENTE A GENERACIÓN DE CASOS CB OLIMPICA BANCOLOMBIA ROLLOS QUEDÓ RADICADA BAJO EL TICKET NÚMERO 5922197 AL ÁREA ENCARGADA. | 11/12/2025 SE EDSCALA CASO OLIMPICA A LA RED** RESÚESTA DE LA RED: TU SOLICITUD REFERENTE A GENERACIÓN DE CASOS CB OLIMPICA BANCOLOMBIA ROLLOS QUEDÓ RADICADA BAJO EL TICKET NÚMERO 5922197 AL ÁREA ENCARGADA.</t>
  </si>
  <si>
    <t>3114320</t>
  </si>
  <si>
    <t>3007079749</t>
  </si>
  <si>
    <t>BARRIO LAS MARGARITAS BOGOTA  4</t>
  </si>
  <si>
    <t>FO-25-1947614</t>
  </si>
  <si>
    <t>09/12/2025 SE ESCALA A COORDINADOR DE ZONA PARA ENTREGA DE ROLLOS EN SITIO | 10/12/2025 SE REALIZA ENTREGA DE 10 RROLLOS NO SE MANIPULAN TERMINALES</t>
  </si>
  <si>
    <t>3114382</t>
  </si>
  <si>
    <t>3007070399</t>
  </si>
  <si>
    <t>DISTRICOL MASPAGOS</t>
  </si>
  <si>
    <t>FO-25-1947344</t>
  </si>
  <si>
    <t>09/12/2025 SE ESCALA A COORDINADOR DE ZONA PARA ENTREGA DE ROLLOS EN SITIO | 16/12/2025 SE COMUNICA AL NÚMERO 3167628360, LA SEÑORA ANA LOZANO SOLICITA REPROGRAMAR ENTREGA DE ROLLOS PARA HORAS DE LA TARDE POR DISPONIBILIDAD DE TIEMPO DEL CLIENTE. | 16/12/2025 SE REALIZA ENTREGA DE 20 ROLLOS POR SOLICITUD DEL CLIENTE.</t>
  </si>
  <si>
    <t>3114449</t>
  </si>
  <si>
    <t>FO-25-1954868</t>
  </si>
  <si>
    <t>10/12/2025 SE CONFIRMAN DATOS, SE REALIZA ENVIO POR OPERADOR LOGISTICO | 16/12/2025 SE INTENA COMUNICACION CON EL USUARIO  AL NUMERO 3162510134 PARA VALIDAR SI YA RECIBIO LOS ROLLOS PERO NO HAY CONTACTO | 16/12/2025 EN COMUNICACION CON EL USUARIO  AL NUMERO 3162510134 NOS INDICA QUE AUN NO HA RECIBIDO LOS ROLLOS | 18/12/2025 SE REALIZA ENVIO DE 60 ROLLOS, CON LA GUIA 2248145486 SERVIENTREGA. LA TRANSPORTADORA REALIZA DEVOCUCION DE LOS ROLLOS POR DIRECCION ERRADA, SE CONTACTA AL USUARIO INDICANDOLE QUE VUELVA A COMUNICARSE A LA LINEA PARA RADICAR UNA NUEVA SOLICITUD PARA QUE SE LOS ENVIEN A OFICINA PRINCIPAL, SE PROCEDE A CERRAR SOLICITUD</t>
  </si>
  <si>
    <t>3114477</t>
  </si>
  <si>
    <t>3007019695</t>
  </si>
  <si>
    <t>BARRIO LAS MARGARITAS ITAGUI</t>
  </si>
  <si>
    <t>FO-25-1947338</t>
  </si>
  <si>
    <t>09/12/2025 SE ESCALA A COORDINADOR DE ZONA PARA ENTREGA DE ROLLOS EN SITIO | 15/12/2025 SE REALIZA ENTREGA DE 80 ROLLOS POR EL OPERADOR VELOCES CON LA GUIA V4001957596</t>
  </si>
  <si>
    <t>3114494</t>
  </si>
  <si>
    <t>3007067132</t>
  </si>
  <si>
    <t>BARRIO PUERTO LLERAS CUCUTA 1</t>
  </si>
  <si>
    <t>FO-25-1947611</t>
  </si>
  <si>
    <t>09/12/2025 SE ESCALA A COORDINADOR DE ZONA PARA ENTREGA DE ROLLOS EN SITIO | 09/12/2025 SE VISITA DIRECCIÓN INDICADA POR EL CLIENTE Y SE ENTREGAN 10 ROLLOS</t>
  </si>
  <si>
    <t>3114505</t>
  </si>
  <si>
    <t>3007079015</t>
  </si>
  <si>
    <t>PTM PLANADAS HUEVOS DEL SUR DI</t>
  </si>
  <si>
    <t>FO-25-1947385</t>
  </si>
  <si>
    <t>09/12/2025 SE REALIZA ENVIO DE ROLLOS POR  OPERADOR LOGISTICO | 16/12/2025 EN COMUNICACION CON EL USUARIO AL NUMERO 3192941939  NOS INDIC QUE AUN NO HA RECIBIDO LOS ROLLOS | 17/12/2025 SE REALIZA ENVIO DE 20 ROLLOS, CON LA GUIA 2235597020 SERVIENTREGA. SE CONFIRMA ENTREGA EXITOSA POR PARTE DE LA TRANSPORTADORA</t>
  </si>
  <si>
    <t>3114527</t>
  </si>
  <si>
    <t>3007081027</t>
  </si>
  <si>
    <t>DISTRICOL VARIEDAPAPELERIGLEY</t>
  </si>
  <si>
    <t>FO-25-1947383</t>
  </si>
  <si>
    <t>09/12/2025 SE REALIZA ENVIO DE ROLLOS POR  OPERADOR LOGISTICO | 16/12/2025 SE REALIZA ENVIO DE 10 ROLLOS, CON LA GUIA 2278614656 SERVIENTREGA. SE CONFIRMA ENTREGA EXITOSA POR PARTE DE LA TRANSPORTADORA</t>
  </si>
  <si>
    <t>3114541</t>
  </si>
  <si>
    <t>3007052755</t>
  </si>
  <si>
    <t>DISTRICOL CAFE JUANITA</t>
  </si>
  <si>
    <t>FO-25-1947608</t>
  </si>
  <si>
    <t>09/12/2025 SE ESCALA A COORDINADOR DE ZONA PARA ENTREGA DE ROLLOS EN SITIO | 12/12/2025 SE ENTREGA 30 ROLLOS OK</t>
  </si>
  <si>
    <t>3114621</t>
  </si>
  <si>
    <t>FO-25-1947601</t>
  </si>
  <si>
    <t>09/12/2025 SE ESCALA A COORDINADOR DE ZONA PARA ENTREGA DE ROLLOS EN SITIO | 11/12/2025 SE ENTREGA 20 ROLLOS SIN NOVEDAD</t>
  </si>
  <si>
    <t>3114756</t>
  </si>
  <si>
    <t>3007079854</t>
  </si>
  <si>
    <t>BARRIO PTO TRIUNFO PUERTO TRIU</t>
  </si>
  <si>
    <t>FO-25-1947677</t>
  </si>
  <si>
    <t>09/12/2025 SE REALIZA ENVIO DE ROLLOS POR  OPERADOR LOGISTICO | 16/12/2025 SE INTENTA COMUNICACION CON EL USUARIO AL  NUMERO 3146133771 PARA VALIDAR SI YA RECIBIO LOS ROLLOS PERO NO HAY CONTACTO | 16/12/2025 EN COMUNICACION CON EL USUARIO AL  NUMERO 3146133771 NOS INDICA QUE AUN NO HA RECIBIDO LOS ROLLOS | 17/12/2025 SE REALIZA ENVIO DE 20 ROLLOS, CON LA GUIA 2078334626 SERVIENTREGA. SE CONFIRMA ENTREGA EXITOSA POR PARTE DE LA TRANSPORTADORA</t>
  </si>
  <si>
    <t>3115285</t>
  </si>
  <si>
    <t>3007032008</t>
  </si>
  <si>
    <t>BARRIO LA PLEGARIA EL BANCO</t>
  </si>
  <si>
    <t>FO-25-1956100</t>
  </si>
  <si>
    <t>10/12/2025 SE REALIZA ENVIO DE ROLLOS POR  OPERADOR LOGISTICO | 16/12/2025 SE INTENTA COMUNICACION CON EL USUARIO AL NUMERO 3135991980  PARA VALIDAR SI YA RECIBIO LOS ROLLOS PERO NO HAY CONTACTO | 16/12/2025 EN COMUNICACION CON EL USUARIO AL NUMERO 3135991980 NOS INDICA QUE AUN NO HA RECIBIDO LOS ROLLOS | 18/12/2025 SE REALIZA ENVIO DE 60 ROLLOS, CON LA GUIA 2278614753 SERVIENTREGA. SE CONFIRMA ENTREGA EXITOSA POR PARTE DE LA TRANSPORTADORA</t>
  </si>
  <si>
    <t>3115410</t>
  </si>
  <si>
    <t>3007072729</t>
  </si>
  <si>
    <t>BARRIO EL CANEY CALI 4</t>
  </si>
  <si>
    <t>FO-25-1948158</t>
  </si>
  <si>
    <t>09/12/2025 SE ESCALA A COORDINADOR DE ZONA PARA ENTREGA DE ROLLOS EN SITIO | 10/12/2025 SE REALIZA VISITA TÉCNICA PARA ENTREGAR 40 ROLLOS EN BUEN ESTADO</t>
  </si>
  <si>
    <t>3115523</t>
  </si>
  <si>
    <t>FO-25-1948152</t>
  </si>
  <si>
    <t>09/12/2025 SE ESCALA A COORDINADOR DE ZONA PARA ENTREGA DE ROLLOS EN SITIO | 10/12/2025 SE VISITA CORRESPONSAL Y SE REALIZ ENTREGA DE 30 ROLLOS</t>
  </si>
  <si>
    <t>3115543</t>
  </si>
  <si>
    <t>3007070489</t>
  </si>
  <si>
    <t>BARRIO SAN MARCOS ACEVEDO  1</t>
  </si>
  <si>
    <t>FO-25-1954865</t>
  </si>
  <si>
    <t>10/12/2025 SE CONFIRMAN DATOS, SE REALIZA ENVIO POR OPERADOR LOGISTICO | 16/12/2025 SE INTENTA COMUNICACION CON EL USUARIO AL NUMERO 3102051581 PARA VALIDAR SI YA RECIBIO LOS ROLLOS PERO NO HAY CONTACTO | 16/12/2025 EN COMUNICACION CON EL USUARIO AL NUMERO 3102051581 NOS INDICA QUE AUN NO HA RECIBIDO LOS ROLLOS | 21/12/2025 SE REALIZA ENVIO DE 30 ROLLOS, CON LA GUIA 2235597704 SERVIENTREGA. SE CONFIRMA ENTREGA EXITOSA POR PARTE DE LA TRANSPORTADORA</t>
  </si>
  <si>
    <t>3115637</t>
  </si>
  <si>
    <t>3007048818</t>
  </si>
  <si>
    <t>DISTRICOL INTERPLANET LAURA</t>
  </si>
  <si>
    <t>FO-25-1950825</t>
  </si>
  <si>
    <t>09/12/2025 SE REALIZA ENVIO DE ROLLOS POR  OPERADOR LOGISTICO | 16/12/2025 EN COMUNICACIÓN CON EL SEÑOR CARLOS ANDRES CARVAJAL AL NÚMERO 3202187315 INFORMA QUE AÚN NO RECIBE | 10/12/2025 SE REALIZA ENVÍO DE 30 ROLLOS POR MEDIO DE COORDINADORA</t>
  </si>
  <si>
    <t>MAESTRE MENGUAL EDGAR ENRIQUE</t>
  </si>
  <si>
    <t>3115659</t>
  </si>
  <si>
    <t>3007059417</t>
  </si>
  <si>
    <t>DISTRICOL EMMANUEL ALEJANDRO</t>
  </si>
  <si>
    <t>FO-25-1950823</t>
  </si>
  <si>
    <t>09/12/2025 SE REALIZA ENVIO DE ROLLOS POR  OPERADOR LOGISTICO | 16/12/2025 EN COMUNICACION CON EL USUARIO AL NUMERO 3202187315 NOS INDICA QUE AUN NO HA RECIBIDO LOS ROLLOS | 20/12/2025 CLIENTE CONFIRMA QUE AUN NO HA RECIBIDO PAPELERÍA | 10/12/2025 SE REALIZA ENVÍO DE 30 ROLLOS</t>
  </si>
  <si>
    <t>3115675</t>
  </si>
  <si>
    <t>3007077012</t>
  </si>
  <si>
    <t>BARRIO VEREDA EL ZARZAL COPACABANA</t>
  </si>
  <si>
    <t>FO-25-1948901</t>
  </si>
  <si>
    <t>09/12/2025 SE ESCALA A COORDINADOR DE ZONA PARA ENTREGA DE ROLLOS EN SITIO | 13/12/2025 SE ENTREGA ROLLOS OK</t>
  </si>
  <si>
    <t>3115912</t>
  </si>
  <si>
    <t>3007076364</t>
  </si>
  <si>
    <t>PTM CALI COCOMASCOTAS</t>
  </si>
  <si>
    <t>FO-25-1948891</t>
  </si>
  <si>
    <t>09/12/2025 SE ESCALA A COORDINADOR DE ZONA PARA ENTREGA DE ROLLOS EN SITIO | 10/12/2025 SE VISITA CORRESPONSAL Y SE REALIZA ENTREGA DE 50 ROLLOS</t>
  </si>
  <si>
    <t>3115979</t>
  </si>
  <si>
    <t>3007071175</t>
  </si>
  <si>
    <t>PTM BELLO GRANERO VILLAS DE CO</t>
  </si>
  <si>
    <t>FO-25-1949175</t>
  </si>
  <si>
    <t>09/12/2025 SE ESCALA A COORDINADOR DE ZONA PARA ENTREGA DE ROLLOS EN SITIO | 15/12/2025 SE REALIZA ENTREGA DE 80 ROLLOS POR EL OPERADOR VELOCES CON LA GUIA V4001957574</t>
  </si>
  <si>
    <t>3115986</t>
  </si>
  <si>
    <t>FO-25-1949173</t>
  </si>
  <si>
    <t>09/12/2025 SE ESCALA A COORDINADOR DE ZONA PARA ENTREGA DE ROLLOS EN SITIO | 10/12/2025 SE REALIZA ENTREGA DE 30 ROLLOS A CORRESPONSAL REDEBAN</t>
  </si>
  <si>
    <t>3115994</t>
  </si>
  <si>
    <t>3007040251</t>
  </si>
  <si>
    <t>PTM GIRON SURTILUNA</t>
  </si>
  <si>
    <t>FO-25-1949714</t>
  </si>
  <si>
    <t>09/12/2025 SE ESCALA A COORDINADOR DE ZONA PARA ENTREGA DE ROLLOS EN SITIO | 10/12/2025 SE REALIZA VISITA Y SE ENTREGAN 10 ROLLOS CON VISITA EN LA CLLL 30#33-62 POR SOLICITUD DE CLIENTE</t>
  </si>
  <si>
    <t>3115998</t>
  </si>
  <si>
    <t>3007041971</t>
  </si>
  <si>
    <t>DISTRICOL CELUVARIEDADES LA 21</t>
  </si>
  <si>
    <t>FO-25-1949711</t>
  </si>
  <si>
    <t>09/12/2025 SE ESCALA A COORDINADOR DE ZONA PARA ENTREGA DE ROLLOS EN SITIO | 11/12/2025 SE REALIZA ENTREGA DE 100 ROLLOS REDEBAN EN EL PUNTO SIN NOVEDAD, EN LA ENTREGA NO SE MANIPULAN EQUIPOS</t>
  </si>
  <si>
    <t>3116142</t>
  </si>
  <si>
    <t>FO-25-1949177</t>
  </si>
  <si>
    <t>09/12/2025 SE ESCALA A COORDINADOR DE ZONA PARA ENTREGA DE ROLLOS EN SITIO | 15/12/2025 SE REALIZA ENTREGA DE 180 ROLLOS POR EL OPERADOR VELOCES CON LA GUIA V4001957575</t>
  </si>
  <si>
    <t>3116300</t>
  </si>
  <si>
    <t>3007010324</t>
  </si>
  <si>
    <t>EL JORDAN - ANTIOQUIA</t>
  </si>
  <si>
    <t>FO-25-1954862</t>
  </si>
  <si>
    <t>10/12/2025 SE CONFIRMAN DATOS, SE REALIZA ENVIO POR OPERADOR LOGISTICO | 13/12/2025 SE ENVÍAN ROLLOS POR LA FLOTA TRANSORIENTE EXITOSAMENTE, SE LLAMA AL USUARIO PARA LA CONFIRMACIÓN</t>
  </si>
  <si>
    <t>3116324</t>
  </si>
  <si>
    <t>3007075484</t>
  </si>
  <si>
    <t>BARRIO LA ESTANZUELA BOGOTA 5</t>
  </si>
  <si>
    <t>FO-25-1949168</t>
  </si>
  <si>
    <t>09/12/2025 SE ESCALA A COORDINADOR DE ZONA PARA ENTREGA DE ROLLOS EN SITIO | 10/12/2025 SE REALIZA ENTREGA DE 40 ROLLOS</t>
  </si>
  <si>
    <t>3116363</t>
  </si>
  <si>
    <t>FO-25-1949705</t>
  </si>
  <si>
    <t>09/12/2025 SE ESCALA A COORDINADOR DE ZONA PARA ENTREGA DE ROLLOS EN SITIO | 09/12/2025 SE ENTREGAN 20 ROLLOS RBM</t>
  </si>
  <si>
    <t>3116536</t>
  </si>
  <si>
    <t>3007049140</t>
  </si>
  <si>
    <t>PTM  BOGOTA  INTERNET JR</t>
  </si>
  <si>
    <t>FO-25-1949456</t>
  </si>
  <si>
    <t>09/12/2025 SE ESCALA A COORDINADOR DE ZONA PARA ENTREGA DE ROLLOS EN SITIO | 11/12/2025 SE ENTREGA 60 ROLLOS DE REDEBAN PARA EL CORRESPONSAL BANCARIO</t>
  </si>
  <si>
    <t>3116621</t>
  </si>
  <si>
    <t>3007069655</t>
  </si>
  <si>
    <t>BARRIO REMANZO SUR BOGOTA</t>
  </si>
  <si>
    <t>FO-25-1949467</t>
  </si>
  <si>
    <t>09/12/2025 SE ESCALA A COORDINADOR DE ZONA PARA ENTREGA DE ROLLOS EN SITIO | 13/12/2025 SE LLEGA A LA DIRECCIÓN INDICADA Y SE ENTREGAN 20 ROLLOS RBM SIN MANIPULAR EQUIPOS</t>
  </si>
  <si>
    <t>3116622</t>
  </si>
  <si>
    <t>3007077430</t>
  </si>
  <si>
    <t>DISTRICOL MERC EL NACIONAL</t>
  </si>
  <si>
    <t>FO-25-1949466</t>
  </si>
  <si>
    <t>09/12/2025 SE ESCALA A COORDINADOR DE ZONA PARA ENTREGA DE ROLLOS EN SITIO | 15/12/2025 SE REALIZA ENTREGA DE 70 ROLLOS POR EL OPERADOR VELOCES CON LA GUIA V4001957577</t>
  </si>
  <si>
    <t>3116627</t>
  </si>
  <si>
    <t>3007081533</t>
  </si>
  <si>
    <t>PTM MEDELLIN DISTRIBUIDORA JAL</t>
  </si>
  <si>
    <t>FO-25-1949463</t>
  </si>
  <si>
    <t>09/12/2025 SE ESCALA A COORDINADOR DE ZONA PARA ENTREGA DE ROLLOS EN SITIO | 15/12/2025 SE REALIZA ENTREGA DE 20 ROLLOS POR EL OPERADOR VELOCES CON LA GUIA V4001957576</t>
  </si>
  <si>
    <t>3116790</t>
  </si>
  <si>
    <t>3007081728</t>
  </si>
  <si>
    <t>DISTRICOL RG</t>
  </si>
  <si>
    <t>FO-25-1949929</t>
  </si>
  <si>
    <t>09/12/2025 SE ESCALA A COORDINADOR DE ZONA PARA ENTREGA DE ROLLOS EN SITIO | 15/12/2025 SE REALIZA ENTREGA DE 20 ROLLOS POR EL OPERADOR VELOCES CON LA GUIA V4001957582</t>
  </si>
  <si>
    <t>3116881</t>
  </si>
  <si>
    <t>3007062715</t>
  </si>
  <si>
    <t>BARRIO RINCON BOGOTA 6</t>
  </si>
  <si>
    <t>FO-25-1949932</t>
  </si>
  <si>
    <t>09/12/2025 SE ESCALA A COORDINADOR DE ZONA PARA ENTREGA DE ROLLOS EN SITIO | 12/12/2025 SE VISITA COMERCIO CB BANCOLOMBIA, SE ENTREGAN ROLLOS DE PAPELERÍA PARA EL DATAFONO SOLICITADOS POR EL CLIENTE, NO UPS, NO SE MANIPULAN EQUIPOS</t>
  </si>
  <si>
    <t>3116984</t>
  </si>
  <si>
    <t>FO-25-1949926</t>
  </si>
  <si>
    <t>09/12/2025 SE ESCALA A COORDINADOR DE ZONA PARA ENTREGA DE ROLLOS EN SITIO | 15/12/2025 SE REALIZA ENTREGA DE 50 ROLLOS POR EL OPERADOR VELOCES CON LA GUIA V4001957570</t>
  </si>
  <si>
    <t>3117532</t>
  </si>
  <si>
    <t>3007070933</t>
  </si>
  <si>
    <t>LAS MERCEDES ACEVEDO</t>
  </si>
  <si>
    <t>FO-25-1956346</t>
  </si>
  <si>
    <t>10/12/2025 SE REALIZA ENVIO DE ROLLOS POR  OPERADOR LOGISTICO | 13/12/2025 SE ENVÍA 20 ROLLOS SIN NOVEDAD, SE ENVÍA FOTO DE LA GUÍA AL CLIENTE PARA SER RECLAMADOS EN OFICINA PRINCIPAL EL ACEVEO</t>
  </si>
  <si>
    <t>3117593</t>
  </si>
  <si>
    <t>3007080637</t>
  </si>
  <si>
    <t>BARRIO CAICEDO MEDELLIN 16</t>
  </si>
  <si>
    <t>FO-25-1950172</t>
  </si>
  <si>
    <t>09/12/2025 SE ESCALA A COORDINADOR DE ZONA PARA ENTREGA DE ROLLOS EN SITIO | 15/12/2025 SE REALIZA ENTREGA DE 30 ROLLOS POR EL OPERADOR VELOCES CON LA GUIA V4001957583</t>
  </si>
  <si>
    <t>3117807</t>
  </si>
  <si>
    <t>3007059197</t>
  </si>
  <si>
    <t>PTM CUCUTA DROCOFARMA EXPRESS</t>
  </si>
  <si>
    <t>FO-25-1950176</t>
  </si>
  <si>
    <t>09/12/2025 SE ESCALA A COORDINADOR DE ZONA PARA ENTREGA DE ROLLOS EN SITIO | 10/12/2025 SE VISITA COMERCIO SE HACE ENTREGA DE 20 ROLLOS RDM CIERRE EXITOSO</t>
  </si>
  <si>
    <t>3118127</t>
  </si>
  <si>
    <t>3007058605</t>
  </si>
  <si>
    <t>PTM DIBULLA SERVICIOS JBK</t>
  </si>
  <si>
    <t>FO-25-1950814</t>
  </si>
  <si>
    <t>09/12/2025 SE REALIZA ENVIO DE ROLLOS POR  OPERADOR LOGISTICO | 24/12/2025 EN COMUNICACION CON LA SEÑORA DILCA INDICA QUE AUN NO LE HAN LLEGADO LOS ROLLOS, ENVIO SE ENCUENTRA EN ZONA DE DISTRIBUCION | 24/12/2025 SE REALIZA ENVIO DE 10 ROLLOS, CON LA GUIA 2278614658 SERVIENTREGA. SE CONFIRMA ENTREGA EXITOSA POR PARTE DE LA TRANSPORTADORA</t>
  </si>
  <si>
    <t>3118168</t>
  </si>
  <si>
    <t>3007080573</t>
  </si>
  <si>
    <t>BARRIO CENTRO ACACIAS 16</t>
  </si>
  <si>
    <t>FO-25-1950776</t>
  </si>
  <si>
    <t>09/12/2025 SE ESCALA A COORDINADOR DE ZONA PARA ENTREGA DE ROLLOS EN SITIO | 10/12/2025 SE LLEGA AL SITIO Y SE REALIZA LA ENTREGA DE 20 ROLLOS DE REDEBA, LA ENTREGA SIN NOVEDAD</t>
  </si>
  <si>
    <t>3118174</t>
  </si>
  <si>
    <t>3007081204</t>
  </si>
  <si>
    <t>BARRIO GUADUALES GARZON</t>
  </si>
  <si>
    <t>FO-25-1950811</t>
  </si>
  <si>
    <t>09/12/2025 SE REALIZA ENVIO DE ROLLOS POR  OPERADOR LOGISTICO | 15/12/2025 SE REALIZA ENVIO DE 10 ROLLOS, CON LA GUIA 2235597036 SERVIENTREGA. SE CONFIRMA ENTREGA EXITOSA POR PARTE DE LA TRANSPORTADORA</t>
  </si>
  <si>
    <t>50683</t>
  </si>
  <si>
    <t>3118204</t>
  </si>
  <si>
    <t>3007077567</t>
  </si>
  <si>
    <t>SAN JUAN DE ARAMA</t>
  </si>
  <si>
    <t>BARRIO CENTRO SAN JUAN DE ARAM</t>
  </si>
  <si>
    <t>FO-25-1950813</t>
  </si>
  <si>
    <t>09/12/2025 SE REALIZA ENVIO DE ROLLOS POR  OPERADOR LOGISTICO | 13/12/2025 SE REALIZA ENVIO DE 40 ROLLOS, CON LA GUIA 2235597037 SERVIENTREGA. SE CONFIRMA ENTREGA EXITOSA POR PARTE DE LA TRANSPORTADORA</t>
  </si>
  <si>
    <t>3118266</t>
  </si>
  <si>
    <t>3007048424</t>
  </si>
  <si>
    <t>BARRIO LUCERO BAJO BOGOTA 3</t>
  </si>
  <si>
    <t>FO-25-1950770</t>
  </si>
  <si>
    <t>09/12/2025 SE ESCALA A COORDINADOR DE ZONA PARA ENTREGA DE ROLLOS EN SITIO | 11/12/2025 SE VISITA COMERCIO, SE ENTREGAN 100 ROLLOS RBM, NO SE MANIPULAN DISPOSITIVOS</t>
  </si>
  <si>
    <t>3118327</t>
  </si>
  <si>
    <t>3007018372</t>
  </si>
  <si>
    <t>BARRIO CENTRO V GIRARDOTA</t>
  </si>
  <si>
    <t>FO-25-1950772</t>
  </si>
  <si>
    <t>09/12/2025 SE ESCALA A COORDINADOR DE ZONA PARA ENTREGA DE ROLLOS EN SITIO | 13/12/2025 SE ENTREGAN 50 ROLLOS EXITOSAMENTE</t>
  </si>
  <si>
    <t>3118563</t>
  </si>
  <si>
    <t>3007080245</t>
  </si>
  <si>
    <t>BARRIO BOSA NARANJOS BOGOTA 3</t>
  </si>
  <si>
    <t>FO-25-1950753</t>
  </si>
  <si>
    <t>09/12/2025 SE ESCALA A COORDINADOR DE ZONA PARA ENTREGA DE ROLLOS EN SITIO | 11/12/2025 ENTREGA DE 20 ROLLOS NO SE MANIPULAN EQUIPOS</t>
  </si>
  <si>
    <t>3118576</t>
  </si>
  <si>
    <t>3007055655</t>
  </si>
  <si>
    <t>DISTRICOL COMPUGAMES POTRERITO</t>
  </si>
  <si>
    <t>FO-25-1950747</t>
  </si>
  <si>
    <t>09/12/2025 SE ESCALA A COORDINADOR DE ZONA PARA ENTREGA DE ROLLOS EN SITIO | 11/12/2025 SE REALIZA VISITA TÉCNICA PARA ENTREGAR 50 ROLLOS EN BUEN ESTADO</t>
  </si>
  <si>
    <t>3118600</t>
  </si>
  <si>
    <t>3007075951</t>
  </si>
  <si>
    <t>BARRIO BELENCITO MEDELLIN</t>
  </si>
  <si>
    <t>FO-25-1950768</t>
  </si>
  <si>
    <t>09/12/2025 SE ESCALA A COORDINADOR DE ZONA PARA ENTREGA DE ROLLOS EN SITIO | 15/12/2025 SE REALIZA ENTREGA DE 120 ROLLOS POR EL OPERADOR VELOCES CON LA GUIA V4001957585</t>
  </si>
  <si>
    <t>3118611</t>
  </si>
  <si>
    <t>3007072095</t>
  </si>
  <si>
    <t>VALLEDUPAR FUNDADORES1</t>
  </si>
  <si>
    <t>FO-25-1950765</t>
  </si>
  <si>
    <t>09/12/2025 SE ESCALA A COORDINADOR DE ZONA PARA ENTREGA DE ROLLOS EN SITIO | 13/12/2025 BUENAS TARDES SE VISITA CB Y SE LE HACE ENTREGA DE ROLLOS</t>
  </si>
  <si>
    <t>3118614</t>
  </si>
  <si>
    <t>3007077575</t>
  </si>
  <si>
    <t>BARRIO CORREGIMIENTO LAS MERCE</t>
  </si>
  <si>
    <t>FO-25-1950763</t>
  </si>
  <si>
    <t>09/12/2025 SE ESCALA A COORDINADOR DE ZONA PARA ENTREGA DE ROLLOS EN SITIO | 15/12/2025 SE REALIZA ENVIO DE 10 ROLLOS, CON LA GUIA 700178121982 INTERRAPIDISIMO. SE CONFIRMA ENTREGA EXITOSA POR PARTE DE LA TRANSPORTADORA | 15/12/2025 SE REALIZA ENVÍO DE 10 ROLLOS POR INTERRAPIDISIMO</t>
  </si>
  <si>
    <t>3118629</t>
  </si>
  <si>
    <t>3007031546</t>
  </si>
  <si>
    <t>COMCARD TURBO GRAN ALFA</t>
  </si>
  <si>
    <t>FO-25-1950758</t>
  </si>
  <si>
    <t>09/12/2025 SE ESCALA A COORDINADOR DE ZONA PARA ENTREGA DE ROLLOS EN SITIO | 15/12/2025 ENTREGA DE 20 ROLLOS</t>
  </si>
  <si>
    <t>3118666</t>
  </si>
  <si>
    <t>3007012834</t>
  </si>
  <si>
    <t>BARRIO ALTICO NEIVA</t>
  </si>
  <si>
    <t>FO-25-1950755</t>
  </si>
  <si>
    <t>09/12/2025 SE ESCALA A COORDINADOR DE ZONA PARA ENTREGA DE ROLLOS EN SITIO | 11/12/2025 SE ENTREGA 160 ROLLOS SIN NOVEDAD</t>
  </si>
  <si>
    <t>3118788</t>
  </si>
  <si>
    <t>FO-25-1950744</t>
  </si>
  <si>
    <t>09/12/2025 SE ESCALA A COORDINADOR DE ZONA PARA ENTREGA DE ROLLOS EN SITIO | 15/12/2025 SE ENVÍAN ROLLOS CON EL CONDUCTOR Y SE COMPARTE INFORMACIÓN CON EL USUARIO Y ESTE CONFIRMA EL RECIBIDO</t>
  </si>
  <si>
    <t>3118797</t>
  </si>
  <si>
    <t>3007078625</t>
  </si>
  <si>
    <t>BARRIO BRISAS DE LA HERMITA II CUCUTA 1</t>
  </si>
  <si>
    <t>FO-25-1950742</t>
  </si>
  <si>
    <t>09/12/2025 SE ESCALA A COORDINADOR DE ZONA PARA ENTREGA DE ROLLOS EN SITIO | 10/12/2025 SE VISITA COMERCIO SE HACE ENTREGA DE 10 ROLLOS RDM CIERRE EXITOSO</t>
  </si>
  <si>
    <t>3118917</t>
  </si>
  <si>
    <t>FO-25-1954979</t>
  </si>
  <si>
    <t>10/12/2025 SE ESCALA A COORDINADOR DE ZONA PARA ENTREGA DE ROLLOS EN SITIO | 16/12/2025 SE ENTREGAN 50 ROLLOS RBM OK</t>
  </si>
  <si>
    <t>3118941</t>
  </si>
  <si>
    <t>FO-25-1956560</t>
  </si>
  <si>
    <t>10/12/2025 SE CONFIRMAN DATOS, SE REALIZA ENVIO POR OPERADOR LOGISTICO | 12/12/2025 SE REALIZA ENVIO DE 10 ROLLOS, CON LA GUIA 2214831702 SERVIENTREGA. SE CONFIRMA ENTREGA EXITOSA POR PARTE DE LA TRANSPORTADORA</t>
  </si>
  <si>
    <t>3118944</t>
  </si>
  <si>
    <t>3007046654</t>
  </si>
  <si>
    <t>BARRIO QUIBDO CHOCO QUIBDO 1</t>
  </si>
  <si>
    <t>FO-25-1956096</t>
  </si>
  <si>
    <t>10/12/2025 SE REALIZA ENVIO DE ROLLOS POR  OPERADOR LOGISTICO | 12/12/2025 SE REALIZA ENVIOS DE 30 ROLLOS POR Z EXPRESS SEGÚN SOLICITADO SE CONFIRMA RECIBIDO TODO OK</t>
  </si>
  <si>
    <t>3118990</t>
  </si>
  <si>
    <t>FO-25-1954968</t>
  </si>
  <si>
    <t>10/12/2025 SE ESCALA A COORDINADOR DE ZONA PARA ENTREGA DE ROLLOS EN SITIO | 13/12/2025 SE ENTREGA ROLLOS OK</t>
  </si>
  <si>
    <t>52612</t>
  </si>
  <si>
    <t>3118993</t>
  </si>
  <si>
    <t>3007079321</t>
  </si>
  <si>
    <t>RICAURTE</t>
  </si>
  <si>
    <t>BARRIO CARTAGENA RICAURTE</t>
  </si>
  <si>
    <t>FO-25-1956344</t>
  </si>
  <si>
    <t>10/12/2025 SE REALIZA ENVIO DE ROLLOS POR  OPERADOR LOGISTICO | 11/12/2025 SE REALIZÓ EL ENVÍO DE PAPELERÍA SOLICITADA SE ENTREGA COPIA DE GUÍA AL CLIENTE PARA QUE RECLAME EN OFICINA</t>
  </si>
  <si>
    <t>3119026</t>
  </si>
  <si>
    <t>3007045568</t>
  </si>
  <si>
    <t>DISTRICOL MUNDO DE WANBA</t>
  </si>
  <si>
    <t>FO-25-1954974</t>
  </si>
  <si>
    <t>10/12/2025 SE ESCALA A COORDINADOR DE ZONA PARA ENTREGA DE ROLLOS EN SITIO | 10/12/2025 SE REALIZA DESPLAZAMIENTO AL PUNTO EL CUAL SE ENCUENTRA CERRADO SE LOGRA ESTABLECER CONTACTO VÍA WHATSAPP CON USUARIO LA CUAL NOS SOLICITA QUE DEJEMOS LOS ROLLOS EN EL LOCAL CONTINUO PARA YA PODER RECLAMAR UNA VEZ HABRÁ EL LOCAL</t>
  </si>
  <si>
    <t>3119037</t>
  </si>
  <si>
    <t>3007081208</t>
  </si>
  <si>
    <t>BARRIO CENTRO LA MACARENA 9</t>
  </si>
  <si>
    <t>FO-25-1956563</t>
  </si>
  <si>
    <t>10/12/2025 SE CONFIRMAN DATOS, SE REALIZA ENVIO POR OPERADOR LOGISTICO | 16/12/2025 SE INTENTA COMUNICACION CON EL USUARIO PARA VALIDAR SI YA RECIBIO LOS ROLLOS PERO NO HAY CONTACTO | 16/12/2025 SE REALIZA ENVIO DE 10 ROLLOS, CON LA GUIA 2235597710 SERVIENTREGA. USUARIO CONFIRMA QUE YA LE AVISARON PARA PASARLOS A RECOGER, SE LE INFORMA QUE POR NUESTRA PARTE SE CERRARÁ LA SOLICITUD Y SE LE INFORMA  AL USUARIO PARA QUE SE ACERQUE A LAS INSTALACIONES A RECIBIR EL PEDIDO</t>
  </si>
  <si>
    <t>3119041</t>
  </si>
  <si>
    <t>3007058797</t>
  </si>
  <si>
    <t>PTM GARZON PLASTI ZULUAGA</t>
  </si>
  <si>
    <t>FO-25-1955527</t>
  </si>
  <si>
    <t>10/12/2025 SE CONFIRMAN DATOS, SE REALIZA ENVIO POR OPERADOR LOGISTICO | 17/12/2025 SE REALIZA ENVIO DE 70 ROLLOS, CON LA GUIA 2235597706 SERVIENTREGA. SE CONFIRMA ENTREGA EXITOSA POR PARTE DE LA TRANSPORTADORA</t>
  </si>
  <si>
    <t>3119049</t>
  </si>
  <si>
    <t>3007010758</t>
  </si>
  <si>
    <t>SAN PEDRO DE URABA III - ANTIO</t>
  </si>
  <si>
    <t>FO-25-1956098</t>
  </si>
  <si>
    <t>10/12/2025 SE REALIZA ENVIO DE ROLLOS POR  OPERADOR LOGISTICO | 16/12/2025 SE REALIZA ENVIO DE 100 ROLLOS, CON LA GUIA 992236491 LOGICUARTAS. SE CONFIRMA ENTREGA EXITOSA POR PARTE DE LA TRANSPORTADORA</t>
  </si>
  <si>
    <t>3119053</t>
  </si>
  <si>
    <t>3007027751</t>
  </si>
  <si>
    <t>DISTRICOL LEGUMBRERIA FRUTA FR</t>
  </si>
  <si>
    <t>FO-25-1951641</t>
  </si>
  <si>
    <t>10/12/2025 SE ESCALA A COORDINADOR DE ZONA PARA ENTREGA DE ROLLOS EN SITIO | 15/12/2025 SE REALIZA ENTREGA DE 30 ROLLOS POR EL OPERADOR VELOCES CON LA GUIA V4001957586</t>
  </si>
  <si>
    <t>3119114</t>
  </si>
  <si>
    <t>FO-25-1951648</t>
  </si>
  <si>
    <t>10/12/2025 SE ESCALA A COORDINADOR DE ZONA PARA ENTREGA DE ROLLOS EN SITIO | 26/12/2025 SE CONSULTA NUEVAMENTE A VELOCES POR EL ESTADO DE LA GUIA, INFORMAN QUE REVISARAN Y SE RECOMENDARÁ LA ENTREGA | 27/12/2025 SE REALIZA ENTREGA DE 180 ROLLOS POR EL OPERADOR VELOCES CON LA GUIA V4001957590</t>
  </si>
  <si>
    <t>3119185</t>
  </si>
  <si>
    <t>3007071068</t>
  </si>
  <si>
    <t>PTM CARTAGENA  LA BENDICION DE</t>
  </si>
  <si>
    <t>FO-25-1954960</t>
  </si>
  <si>
    <t>10/12/2025 SE ESCALA A COORDINADOR DE ZONA PARA ENTREGA DE ROLLOS EN SITIO | 11/12/2025 SE REALIZA ENTREGA DE 60 UNIDADES DE ROLLOS REDEBAN</t>
  </si>
  <si>
    <t>3119686</t>
  </si>
  <si>
    <t>3007079943</t>
  </si>
  <si>
    <t>BARRIO COCORNA COCORNA 1</t>
  </si>
  <si>
    <t>FO-25-1955203</t>
  </si>
  <si>
    <t>10/12/2025 SE ESCALA A COORDINADOR DE ZONA PARA ENTREGA DE ROLLOS EN SITIO | 15/12/2025 SE ENVÍAN 10 ROLLOS OK, CLIENTE CONFIRMA RECIBIDO</t>
  </si>
  <si>
    <t>3119708</t>
  </si>
  <si>
    <t>3007070565</t>
  </si>
  <si>
    <t>PTM TURBO TIENDA JHAN &amp; NEVIS</t>
  </si>
  <si>
    <t>FO-25-1954967</t>
  </si>
  <si>
    <t>10/12/2025 SE ESCALA A COORDINADOR DE ZONA PARA ENTREGA DE ROLLOS EN SITIO | 15/12/2025 SE ENTREGA 20 ROLLOS</t>
  </si>
  <si>
    <t>3119712</t>
  </si>
  <si>
    <t>3007080224</t>
  </si>
  <si>
    <t>PTM BELLO AUTOSERVICIO El PORV</t>
  </si>
  <si>
    <t>FO-25-1954964</t>
  </si>
  <si>
    <t>10/12/2025 SE ESCALA A COORDINADOR DE ZONA PARA ENTREGA DE ROLLOS EN SITIO | 13/12/2025 SE REALIZA ENTREGA DE 20 ROLLOS POR EL OPERADOR VELOCES CON LA GUIA V4001963688</t>
  </si>
  <si>
    <t>3119911</t>
  </si>
  <si>
    <t>FO-25-1956090</t>
  </si>
  <si>
    <t>16/12/2025 SE REALIZA ENVIO DE ROLLOS POR  OPERADOR LOGISTICO | 17/12/2025 EN COMUNICACION CON EL USUARIO AL NUMERO 311 8777422 NOS INDICA QUE AUN NO HA RECIBIDO LOS ROLLOS | 18/12/2025 SE REALIZA ENVIO DE 100 ROLLOS, CON LA GUIA 2248145539 SERVIENTREGA. SE CONFIRMA ENTREGA EXITOSA POR PARTE DEL USUARIO</t>
  </si>
  <si>
    <t>3119918</t>
  </si>
  <si>
    <t>FO-25-1955194</t>
  </si>
  <si>
    <t>PETICIÓN BANCOLOMBIA</t>
  </si>
  <si>
    <t>10/12/2025 SE ESCALA A COORDINADOR DE ZONA PARA ENTREGA DE ROLLOS EN SITIO | 12/12/2025 SE VISITA COMERCIO PERO NO SÉ ENTREGA ROLLOS POR QUÉ SALIÓ EL CIERRE DEL CORRESPONSAL BANCARIO</t>
  </si>
  <si>
    <t>3120388</t>
  </si>
  <si>
    <t>3007080215</t>
  </si>
  <si>
    <t>PTM RETIRO MINIMERCADO SAN JOS</t>
  </si>
  <si>
    <t>FO-25-1955185</t>
  </si>
  <si>
    <t>10/12/2025 SE ESCALA A COORDINADOR DE ZONA PARA ENTREGA DE ROLLOS EN SITIO | 16/12/2025 SE ENVÍAN 20 ROLLOS OK, CLIENTE CONFIRMA RECIBIDO</t>
  </si>
  <si>
    <t>3120389</t>
  </si>
  <si>
    <t>FO-25-1955619</t>
  </si>
  <si>
    <t>10/12/2025 SE REALIZA ENVIO DE ROLLOS POR  OPERADOR LOGISTICO | 24/12/2025 CERRAR DEVOLUCION - NO RECLAMAN EN OFICINA | 27/12/2025 SE REALIZA ENVIO DE 50 ROLLOS, CON LA GUIA 2078334628 SERVIENTREGA. NO SE ESTABLECE COMUNICACIÓN CON EL DESTINATARIO PARA CONFIRMAR NOVEDAD EN LA ENTREGA SE LLAMA EN REPETIDAS OCASIONES  PERO NO CONTESTAN SE EFECTUA DEVOLUCION AL REMITENTE</t>
  </si>
  <si>
    <t>3120481</t>
  </si>
  <si>
    <t>FO-25-1954830</t>
  </si>
  <si>
    <t>10/12/2025 SE ESCALA A COORDINADOR DE ZONA PARA ENTREGA DE ROLLOS EN SITIO | 11/12/2025 SE REALIZA VISITA TÉCNICA, SE ENTREGA 110 ROLLOS PARA DATAFONO, EL CLIENTE RECIBE A SATISFACCIÓN, CB OPERATIVO.</t>
  </si>
  <si>
    <t>3120536</t>
  </si>
  <si>
    <t>3007081021</t>
  </si>
  <si>
    <t>DISTRICOL ABASTOS PROGRESO G</t>
  </si>
  <si>
    <t>FO-25-1955191</t>
  </si>
  <si>
    <t>10/12/2025 SE ESCALA A COORDINADOR DE ZONA PARA ENTREGA DE ROLLOS EN SITIO | 14/12/2025 SE REALIZA ENVÍO DE 20 ROLLOS AL CGTO. SE COORDINO CON LA CLIENTE GERALDIN PÉREZ, QUIEN SUGIERE EL ENVÍO POR LA LEJANÍA DE CGTO, SE ESTÁ RA ATENTOS A LA RECEPCIÓN DE LOS ROLLOS, SE LLAMA AL TELÉFONO 3219230623.
SE CONTACTO AL CLIENTE AL NO DE CONTACTO INDICANDO QUE RECIBIO LOS ROLLOS SATISFACTORIAMENTE.</t>
  </si>
  <si>
    <t>3120565</t>
  </si>
  <si>
    <t>3007038827</t>
  </si>
  <si>
    <t>PTM B MANGA PLANETAMOVIL</t>
  </si>
  <si>
    <t>FO-25-1954831</t>
  </si>
  <si>
    <t>10/12/2025 SE ESCALA A COORDINADOR DE ZONA PARA ENTREGA DE ROLLOS EN SITIO | 10/12/2025 SE ENTREGA 50 ROLLOS EN SITIO</t>
  </si>
  <si>
    <t>3120617</t>
  </si>
  <si>
    <t>3007071714</t>
  </si>
  <si>
    <t>DISTRICOL VARIEDADES LAS CA#AS</t>
  </si>
  <si>
    <t>FO-25-1955969</t>
  </si>
  <si>
    <t>14/12/2025 SE ENVÍAN ROLLOS POR LA FLOTA TRANSORIENTE SE LLAMA A LA USUARIA PARA CONFIRMAR</t>
  </si>
  <si>
    <t>3120625</t>
  </si>
  <si>
    <t>3007024421</t>
  </si>
  <si>
    <t>CORREGIMIENTO ZUNGO EMBARCADER</t>
  </si>
  <si>
    <t>FO-25-1954826</t>
  </si>
  <si>
    <t>10/12/2025 SE ESCALA A COORDINADOR DE ZONA PARA ENTREGA DE ROLLOS EN SITIO | 17/12/2025 ENVIO DIRECTO CON EL CONDUCTOR, ENTREGA CONFIRMADA CON EL CLIENTE.</t>
  </si>
  <si>
    <t>3120653</t>
  </si>
  <si>
    <t>3007059284</t>
  </si>
  <si>
    <t>FO-25-1960350</t>
  </si>
  <si>
    <t>11/12/2025 SE ESCALA A COORDINADOR DE ZONA PARA ENTREGA DE ROLLOS EN SITIO | 12/12/2025 SE REALIZA VISITA A COMERCIO Y SE ENTREGAN 70 ROLLOS, NO SE MANIPULA EQUIPOS</t>
  </si>
  <si>
    <t>3120932</t>
  </si>
  <si>
    <t>3007078058</t>
  </si>
  <si>
    <t>PTM MEDELLIN TIENDA COSTEPAISA</t>
  </si>
  <si>
    <t>FO-25-1954641</t>
  </si>
  <si>
    <t>10/12/2025 SE ESCALA A COORDINADOR DE ZONA PARA ENTREGA DE ROLLOS EN SITIO | 16/12/2025 SE REALIZA ENTREGA DE 40 ROLLOS POR EL OPERADOR VELOCES CON LA GUIA V4001963713</t>
  </si>
  <si>
    <t>3120934</t>
  </si>
  <si>
    <t>3007079902</t>
  </si>
  <si>
    <t>DISTRICOL MULTICENTER DEL CAFE</t>
  </si>
  <si>
    <t>FO-25-1954638</t>
  </si>
  <si>
    <t>10/12/2025 SE ESCALA A COORDINADOR DE ZONA PARA ENTREGA DE ROLLOS EN SITIO | 11/12/2025 SE VISITA COMERCIO SE REALIZA ENTREGA DE 20 ROLLOS DE PAPEL PARA DATÁFONO REDEBAN</t>
  </si>
  <si>
    <t>3120937</t>
  </si>
  <si>
    <t>3007020663</t>
  </si>
  <si>
    <t>COMCARD INFORMATIC SYSTEM</t>
  </si>
  <si>
    <t>FO-25-1954635</t>
  </si>
  <si>
    <t>10/12/2025 SE ESCALA A COORDINADOR DE ZONA PARA ENTREGA DE ROLLOS EN SITIO | 14/12/2025 SE REALIZA ENTREGA DE 120 ROLLOS POR EL OPERADOR VELOCES CON LA GUIA V4001963711</t>
  </si>
  <si>
    <t>5120</t>
  </si>
  <si>
    <t>3120943</t>
  </si>
  <si>
    <t>3007078218</t>
  </si>
  <si>
    <t>CACERES</t>
  </si>
  <si>
    <t>DISTRICOL PIAMONTE</t>
  </si>
  <si>
    <t>FO-25-1955616</t>
  </si>
  <si>
    <t>10/12/2025 SE REALIZA ENVIO DE ROLLOS POR  OPERADOR LOGISTICO | 13/12/2025 SE REALIZA ENVIO DE 20 ROLLOS, CON LA GUIA 2078334627 SERVIENTREGA. SE CONFIRMA ENTREGA EXITOSA POR PARTE DE LA TRANSPORTADORA</t>
  </si>
  <si>
    <t>3121117</t>
  </si>
  <si>
    <t>3007039576</t>
  </si>
  <si>
    <t>DISTRICOL EDS LA GRAN VICTORIA</t>
  </si>
  <si>
    <t>FO-25-1955614</t>
  </si>
  <si>
    <t>10/12/2025 SE REALIZA ENVIO DE ROLLOS POR  OPERADOR LOGISTICO | 16/12/2025 SE REALIZA ENVIO DE 20 ROLLOS, CON LA GUIA 2278614752 SERVIENTREGA. SE CONFIRMA ENTREGA EXITOSA POR PARTE DE LA TRANSPORTADORA</t>
  </si>
  <si>
    <t>3121250</t>
  </si>
  <si>
    <t>3007073354</t>
  </si>
  <si>
    <t>PTM CARTAGENA DROGUERIA Y FARM</t>
  </si>
  <si>
    <t>FO-25-1953928</t>
  </si>
  <si>
    <t>10/12/2025 SE ESCALA A COORDINADOR DE ZONA PARA ENTREGA DE ROLLOS EN SITIO | 11/12/2025 SE REALIZA ENTREGA DE 10 UNIDADES DE ROLLOS REDEBAN</t>
  </si>
  <si>
    <t>3121268</t>
  </si>
  <si>
    <t>3007033060</t>
  </si>
  <si>
    <t>OPRAP CC VIVA ENVIGADO SUR</t>
  </si>
  <si>
    <t>FO-25-1953918</t>
  </si>
  <si>
    <t>10/12/2025 SE ESCALA A COORDINADOR DE ZONA PARA ENTREGA DE ROLLOS EN SITIO | 13/12/2025 SE REALIZA ENTREGA DE 130 ROLLOS POR EL OPERADOR VELOCES CON LA GUIA V4001963704</t>
  </si>
  <si>
    <t>3121357</t>
  </si>
  <si>
    <t>3007080009</t>
  </si>
  <si>
    <t>BARRIO CORRG EL PLACER EL CERRITO</t>
  </si>
  <si>
    <t>FO-25-1953921</t>
  </si>
  <si>
    <t>10/12/2025 SE ESCALA A COORDINADOR DE ZONA PARA ENTREGA DE ROLLOS EN SITIO | 11/12/2025 EN LA VISITA TÉCNICA SE REALIZÓ LA ENTREGA DE 10 ROLLOS DE REDEBAN PARA EL CB.</t>
  </si>
  <si>
    <t>3121382</t>
  </si>
  <si>
    <t>3007028238</t>
  </si>
  <si>
    <t>BARRIO VEREDA SANTA ELENA MEDE</t>
  </si>
  <si>
    <t>FO-25-1970441</t>
  </si>
  <si>
    <t>15/12/2025 ENTREGA DE 80 ROLLOS EN SITIO OK</t>
  </si>
  <si>
    <t>3121432</t>
  </si>
  <si>
    <t>3007080497</t>
  </si>
  <si>
    <t>DISTRICOL TIENDA LA GRAN PARAD</t>
  </si>
  <si>
    <t>FO-25-1954373</t>
  </si>
  <si>
    <t>10/12/2025 SE ESCALA A COORDINADOR DE ZONA PARA ENTREGA DE ROLLOS EN SITIO | 11/12/2025 SE REALIZA VISITA TÉCNICA PARA ENTREGA DE 10 ROLLOS PARA DATÁFONO, NO SE INTERVIENE TERMINAL Y LA ENTREGA SE REALIZA SIN NOVEDAD.</t>
  </si>
  <si>
    <t>3121461</t>
  </si>
  <si>
    <t>3007048618</t>
  </si>
  <si>
    <t>BARRIO VEREDA SAN PEDRO ARATOC</t>
  </si>
  <si>
    <t>FO-25-1954370</t>
  </si>
  <si>
    <t>10/12/2025 SE ESCALA A COORDINADOR DE ZONA PARA ENTREGA DE ROLLOS EN SITIO | 10/12/2025 SE COMUNICA CON CLIENTE SE ENVÍA ROLLOS</t>
  </si>
  <si>
    <t>3121472</t>
  </si>
  <si>
    <t>3007078724</t>
  </si>
  <si>
    <t>PTM BELLO 6AM DISTRIBUIDOR</t>
  </si>
  <si>
    <t>FO-25-1954365</t>
  </si>
  <si>
    <t>10/12/2025 SE ESCALA A COORDINADOR DE ZONA PARA ENTREGA DE ROLLOS EN SITIO | 12/12/2025 SE REALIZA ENTREGA DE 30 ROLLOS POR EL OPERADOR CABIFY CON LA GUIA V4001963707</t>
  </si>
  <si>
    <t>3121475</t>
  </si>
  <si>
    <t>3007048800</t>
  </si>
  <si>
    <t>PTM IBAGUE  EVELYN ARIAS</t>
  </si>
  <si>
    <t>FO-25-1954363</t>
  </si>
  <si>
    <t>10/12/2025 SE ESCALA A COORDINADOR DE ZONA PARA ENTREGA DE ROLLOS EN SITIO | 16/12/2025 SE REALIZA ENTREGA DE 70 ROLLOS POR SOLICITUD DEL CLIENTE.</t>
  </si>
  <si>
    <t>3121575</t>
  </si>
  <si>
    <t>3007055109</t>
  </si>
  <si>
    <t>PTM LA ESTRELLA MAX PHONE A O</t>
  </si>
  <si>
    <t>FO-25-1954360</t>
  </si>
  <si>
    <t>10/12/2025 SE ESCALA A COORDINADOR DE ZONA PARA ENTREGA DE ROLLOS EN SITIO | 26/12/2025 SE CONSULTA NUEVAMENTE A VELOCES POR EL ESTADO DE LA GUIA, INFORMAN QUE REVISARAN Y SE RECOMENDARÁ LA ENTREGA | 27/12/2025 SE REALIZA ENTREGA DE 30 ROLLOS POR EL OPERADOR VELOCES CON LA GUIA V4001963706</t>
  </si>
  <si>
    <t>3121661</t>
  </si>
  <si>
    <t>3007069631</t>
  </si>
  <si>
    <t>DISTRICOL DROGUERIA LA MAYOR</t>
  </si>
  <si>
    <t>FO-25-1954355</t>
  </si>
  <si>
    <t>10/12/2025 SE ESCALA A COORDINADOR DE ZONA PARA ENTREGA DE ROLLOS EN SITIO | 16/12/2025 VISITAMOS COMERCIO REALIZAMOS ENTREGA DE 40 ROLLOS.</t>
  </si>
  <si>
    <t>3121924</t>
  </si>
  <si>
    <t>3007032017</t>
  </si>
  <si>
    <t>BARRIO CERRITOS PEREIRA</t>
  </si>
  <si>
    <t>FO-25-1954634</t>
  </si>
  <si>
    <t>10/12/2025 SE ESCALA A COORDINADOR DE ZONA PARA ENTREGA DE ROLLOS EN SITIO | 11/12/2025 SE ENTREGA 20 ROLLOS.</t>
  </si>
  <si>
    <t>3121984</t>
  </si>
  <si>
    <t>3007012337</t>
  </si>
  <si>
    <t>BARRIO SANTA MARIA II - ITAGUI</t>
  </si>
  <si>
    <t>FO-25-1954631</t>
  </si>
  <si>
    <t>10/12/2025 SE ESCALA A COORDINADOR DE ZONA PARA ENTREGA DE ROLLOS EN SITIO | 12/12/2025 SE REALIZA ENTREGA DE 70 ROLLOS POR EL OPERADOR VELOCES CON LA GUIA V4001963709</t>
  </si>
  <si>
    <t>3122001</t>
  </si>
  <si>
    <t>3007062415</t>
  </si>
  <si>
    <t>BARRIO VIA GUAMO ESPINAL GUAMO</t>
  </si>
  <si>
    <t>FO-25-1954349</t>
  </si>
  <si>
    <t>10/12/2025 SE ESCALA A COORDINADOR DE ZONA PARA ENTREGA DE ROLLOS EN SITIO | 11/12/2025 SE REALIZA VISITA AL PUNTO SE ENTREGAN 30 ROLLOS PAPEL RBM CLIENTE RCIBE A SATISFACCIÓN</t>
  </si>
  <si>
    <t>3122040</t>
  </si>
  <si>
    <t>3007075962</t>
  </si>
  <si>
    <t>PTM GUARNE FERRELECTRICOS PASO</t>
  </si>
  <si>
    <t>FO-25-1954821</t>
  </si>
  <si>
    <t>10/12/2025 SE ESCALA A COORDINADOR DE ZONA PARA ENTREGA DE ROLLOS EN SITIO | 17/12/2025 NO SEA PODIDO LLEGAR A SITIO YA QUE HAY RETRASO EN LA AUTOPISTA MEDELLÍN BOGOTÁ POR DERRUMBE | 17/12/2025 SE ENTREGAN 110 ROLLOS</t>
  </si>
  <si>
    <t>3122067</t>
  </si>
  <si>
    <t>3007071277</t>
  </si>
  <si>
    <t>DISTRICOL DROGUERIAS AHM SAS</t>
  </si>
  <si>
    <t>FO-25-1954805</t>
  </si>
  <si>
    <t>10/12/2025 SE ESCALA A COORDINADOR DE ZONA PARA ENTREGA DE ROLLOS EN SITIO | 11/12/2025 SE REALIZA ENTREGA DE 40 ROLLOS</t>
  </si>
  <si>
    <t>3122123</t>
  </si>
  <si>
    <t>3007080313</t>
  </si>
  <si>
    <t>BARRIO GGTO AGUACLARA TULUA</t>
  </si>
  <si>
    <t>FO-25-1954629</t>
  </si>
  <si>
    <t>10/12/2025 SE ESCALA A COORDINADOR DE ZONA PARA ENTREGA DE ROLLOS EN SITIO | 11/12/2025 EN LA VISITA TÉCNICA SE REALIZÓ LA ENTREGA DE 30 ROLLOS TERMICOS DE REDEBAN PARA EL CB.</t>
  </si>
  <si>
    <t>3122125</t>
  </si>
  <si>
    <t>3007057030</t>
  </si>
  <si>
    <t>DISTRICOL SODA COM</t>
  </si>
  <si>
    <t>FO-25-1954624</t>
  </si>
  <si>
    <t>10/12/2025 SE ESCALA A COORDINADOR DE ZONA PARA ENTREGA DE ROLLOS EN SITIO | 11/12/2025 SE REALIZA ENTREGA DE 80 ROLLOS REDEBAN</t>
  </si>
  <si>
    <t>3122223</t>
  </si>
  <si>
    <t>3007071790</t>
  </si>
  <si>
    <t>BARRIO BOSA RECREO BOGOTA 8</t>
  </si>
  <si>
    <t>FO-25-1954807</t>
  </si>
  <si>
    <t>10/12/2025 SE ESCALA A COORDINADOR DE ZONA PARA ENTREGA DE ROLLOS EN SITIO | 11/12/2025 ENTREGA DE 30 ROLLOS NO SE MANIPULAN EQUIPOS</t>
  </si>
  <si>
    <t>3122243</t>
  </si>
  <si>
    <t>3007076486</t>
  </si>
  <si>
    <t>PTM MEDELLIN  M F AUTOSERVICIO</t>
  </si>
  <si>
    <t>FO-25-1955175</t>
  </si>
  <si>
    <t>10/12/2025 SE ESCALA A COORDINADOR DE ZONA PARA ENTREGA DE ROLLOS EN SITIO | 13/12/2025 SE REALIZA ENTREGA DE 40 ROLLOS POR EL OPERADOR VELOCES CON LA GUIA V4001963692</t>
  </si>
  <si>
    <t>3122254</t>
  </si>
  <si>
    <t>FO-25-1954946</t>
  </si>
  <si>
    <t>10/12/2025 SE ESCALA A COORDINADOR DE ZONA PARA ENTREGA DE ROLLOS EN SITIO | 11/12/2025 SE REALIZA ENTREGA DE 60 ROLLOS</t>
  </si>
  <si>
    <t>3122712</t>
  </si>
  <si>
    <t>3007028687</t>
  </si>
  <si>
    <t>REVAL PRADO VERANIEGO</t>
  </si>
  <si>
    <t>FO-25-1955417</t>
  </si>
  <si>
    <t>10/12/2025 SE ESCALA A COORDINADOR DE ZONA PARA ENTREGA DE ROLLOS EN SITIO | 15/12/2025 SE ENTREGA 160 ROLLO DE REDEBAN PARA EN CORRESPONSAL BANCARIO</t>
  </si>
  <si>
    <t>3122918</t>
  </si>
  <si>
    <t>3007026243</t>
  </si>
  <si>
    <t>COMCARD SONSON JAMA</t>
  </si>
  <si>
    <t>FO-25-1956402</t>
  </si>
  <si>
    <t>10/12/2025 SE CONFIRMAN DATOS, SE REALIZA ENVIO POR OPERADOR LOGISTICO | 16/12/2025 SE REALIZA ENVIO DE 50 ROLLOS, CON LA GUIA 2078334629 SERVIENTREGA. SE CONFIRMA ENTREGA EXITOSA POR PARTE DE LA TRANSPORTADORA</t>
  </si>
  <si>
    <t>3123204</t>
  </si>
  <si>
    <t>3007075399</t>
  </si>
  <si>
    <t>BARRIO ENVIGADO ENVIGADO 12</t>
  </si>
  <si>
    <t>FO-25-1955662</t>
  </si>
  <si>
    <t>16/12/2025 SE REALIZA ENTREGA DE 10 ROLLOS POR EL OPERADOR VELOCES CON LA GUIA V4001963697</t>
  </si>
  <si>
    <t>3123214</t>
  </si>
  <si>
    <t>3007061159</t>
  </si>
  <si>
    <t>DISTRICOL LOS RESULTADOS</t>
  </si>
  <si>
    <t>FO-25-1955934</t>
  </si>
  <si>
    <t>3123262</t>
  </si>
  <si>
    <t>3007064856</t>
  </si>
  <si>
    <t>BARRIO SANTANDER CUNDAY</t>
  </si>
  <si>
    <t>FO-25-1955932</t>
  </si>
  <si>
    <t>10/12/2025 SE ESCALA A COORDINADOR DE ZONA PARA ENTREGA DE ROLLOS EN SITIO | 14/12/2025 SE REALIZA ENVIO DE 40 ROLLOS, CON LA GUIA 700177941666 INTERRAPIDISIMO. SE CONFIRMA ENTREGA EXITOSA POR PARTE DE LA TRANSPORTADORA | 11/12/2025 SE REALIZA ENVÍO DE 40 ROLLOS POR SOLICITUD DEL CLIENTE ALA DIRECCIÓN ASIGNADA POR TRANSPORTADORA INTERRAPIDISOMO.</t>
  </si>
  <si>
    <t>3123366</t>
  </si>
  <si>
    <t>3007079270</t>
  </si>
  <si>
    <t>DISTRICOL TIENDA SALOME LA 95</t>
  </si>
  <si>
    <t>FO-25-1955928</t>
  </si>
  <si>
    <t>10/12/2025 SE ESCALA A COORDINADOR DE ZONA PARA ENTREGA DE ROLLOS EN SITIO | 17/12/2025 ENVIONROLLOS DIRECTO CON EL CONDUCTOR. ENTREGA CONFIRMADA CON EL CLIENTE</t>
  </si>
  <si>
    <t>3123377</t>
  </si>
  <si>
    <t>3007079237</t>
  </si>
  <si>
    <t>DISTRICOL VARIEDADES LEON</t>
  </si>
  <si>
    <t>FO-25-1955922</t>
  </si>
  <si>
    <t>10/12/2025 SE ESCALA A COORDINADOR DE ZONA PARA ENTREGA DE ROLLOS EN SITIO | 12/12/2025 SE ENTREGAN 70 ROLLOS.</t>
  </si>
  <si>
    <t>3123501</t>
  </si>
  <si>
    <t>3007081511</t>
  </si>
  <si>
    <t>DISTRICOL VARIEDADES LAS FERIA</t>
  </si>
  <si>
    <t>FO-25-1955964</t>
  </si>
  <si>
    <t>16/12/2025 SE REALIZA ENVIO DE ROLLOS POR  OPERADOR LOGISTICO | 17/12/2025 SE REALIZA ENVIO DE 20 ROLLOS, CON LA GUIA 2214831701 SERVIENTREGA. SE CONFIRMA ENTREGA EXITOSA POR PARTE DEL USUARIO</t>
  </si>
  <si>
    <t>3123571</t>
  </si>
  <si>
    <t>FO-25-1956304</t>
  </si>
  <si>
    <t>10/12/2025 SE ESCALA A COORDINADOR DE ZONA PARA ENTREGA DE ROLLOS EN SITIO | 16/12/2025 SE ENVÍAN 20 ROLLOS RBM POR FLOTA COOTRASANA, USUARIO INFORMA QUE YA LOS RECLAMO</t>
  </si>
  <si>
    <t>3123684</t>
  </si>
  <si>
    <t>3007074648</t>
  </si>
  <si>
    <t>PTM PIEDECUESTA MICRO MERCADO</t>
  </si>
  <si>
    <t>FO-25-1956295</t>
  </si>
  <si>
    <t>10/12/2025 SE ESCALA A COORDINADOR DE ZONA PARA ENTREGA DE ROLLOS EN SITIO | 11/12/2025 SE VISITA COMERCIO Y SE REALIZA LA ENTREGA DE 20 ROLLOS RBM CB OPERATIVO</t>
  </si>
  <si>
    <t>3123736</t>
  </si>
  <si>
    <t>3007068578</t>
  </si>
  <si>
    <t>VILLA DEL RIO 7</t>
  </si>
  <si>
    <t>FO-25-1956297</t>
  </si>
  <si>
    <t>10/12/2025 SE ESCALA A COORDINADOR DE ZONA PARA ENTREGA DE ROLLOS EN SITIO | 11/12/2025 SE HACE ENTREGA DE 30 ROLLOS RDBN</t>
  </si>
  <si>
    <t>3124039</t>
  </si>
  <si>
    <t>3007067846</t>
  </si>
  <si>
    <t>OPRAP ESTACIÓN AGUACATALA</t>
  </si>
  <si>
    <t>FO-25-1956434</t>
  </si>
  <si>
    <t>10/12/2025 SE ESCALA A COORDINADOR DE ZONA PARA ENTREGA DE ROLLOS EN SITIO | 12/12/2025 SE REALIZA ENTREGA DE 170 ROLLOS POR EL OPERADOR VELOCES CON LA GUIA V4001963701</t>
  </si>
  <si>
    <t>3124160</t>
  </si>
  <si>
    <t>3007022877</t>
  </si>
  <si>
    <t>BARRIO PRADO VIII BARRANQUILLA</t>
  </si>
  <si>
    <t>FO-25-1956430</t>
  </si>
  <si>
    <t>10/12/2025 SE ESCALA A COORDINADOR DE ZONA PARA ENTREGA DE ROLLOS EN SITIO | 11/12/2025 SE REALIZA VISITA TÉCNICA, SE ENTREGA 10 ROLLOS PARA DATAFONO, EL CLIENTE RECIBE A SATISFACCIÓN, CB OPERATIVO.</t>
  </si>
  <si>
    <t>3124203</t>
  </si>
  <si>
    <t>3007016857</t>
  </si>
  <si>
    <t>BARRIO LA AVENIDA SEVILLA</t>
  </si>
  <si>
    <t>FO-25-1956436</t>
  </si>
  <si>
    <t>10/12/2025 SE ESCALA A COORDINADOR DE ZONA PARA ENTREGA DE ROLLOS EN SITIO | 12/12/2025 SE VISITA COMERCIO SE REALIZÓ ENTREGA DE 20 ROLLOS</t>
  </si>
  <si>
    <t>3124418</t>
  </si>
  <si>
    <t>3007047898</t>
  </si>
  <si>
    <t>DISTRICOL INTERNET BANDA ANCHA</t>
  </si>
  <si>
    <t>FO-25-1956568</t>
  </si>
  <si>
    <t>10/12/2025 SE ESCALA A COORDINADOR DE ZONA PARA ENTREGA DE ROLLOS EN SITIO | 17/12/2025 SE REALIZA ENTREGA DE 20 ROLLOS POR SOLICITUD DEL CLIENTE.</t>
  </si>
  <si>
    <t>52258</t>
  </si>
  <si>
    <t>3124541</t>
  </si>
  <si>
    <t>3007043602</t>
  </si>
  <si>
    <t>EL TABLON DE GOMEZ</t>
  </si>
  <si>
    <t>PTM EL TABLON DE GOMEZ TIENDA</t>
  </si>
  <si>
    <t>FO-25-1957653</t>
  </si>
  <si>
    <t>11/12/2025 SE ESCALA A COORDINADOR DE ZONA PARA ENTREGA DE ROLLOS EN SITIO | 17/12/2025 POR SOLICITUD DE CLIENTE SE REALIZA ENVIO POR FLOTA DE 40 ROLLOS CONFIRMA ENTREGA DE ROLLOS EN EL MUNICIPIO</t>
  </si>
  <si>
    <t>3124617</t>
  </si>
  <si>
    <t>3007070127</t>
  </si>
  <si>
    <t>PTM MEDELLIN BETTYLU</t>
  </si>
  <si>
    <t>FO-25-1957895</t>
  </si>
  <si>
    <t>11/12/2025 SE ESCALA A COORDINADOR DE ZONA PARA ENTREGA DE ROLLOS EN SITIO | 26/12/2025 SE CONSULTA NUEVAMENTE A VELOCES POR EL ESTADO DE LA GUIA, INFORMAN QUE REVISARAN Y SE RECOMENDARÁ LA ENTREGA | 31/12/2025 SE REALIZA ENTREGA DE 50 ROLLOS POR EL OPERADOR VELOCES CON LA GUIA V4001972102</t>
  </si>
  <si>
    <t>15104</t>
  </si>
  <si>
    <t>3124621</t>
  </si>
  <si>
    <t>3007077036</t>
  </si>
  <si>
    <t>BARRIO SOLANO BOYACA  5</t>
  </si>
  <si>
    <t>FO-25-1957889</t>
  </si>
  <si>
    <t>11/12/2025 SE ESCALA A COORDINADOR DE ZONA PARA ENTREGA DE ROLLOS EN SITIO | 12/12/2025 SE REALIZA ENTREGA DE 40 ROLLOS RBM CON VISITA</t>
  </si>
  <si>
    <t>47030</t>
  </si>
  <si>
    <t>3124625</t>
  </si>
  <si>
    <t>3007081182</t>
  </si>
  <si>
    <t>ALGARROBO</t>
  </si>
  <si>
    <t>BARRIO CENTRO ALGARROBO 1</t>
  </si>
  <si>
    <t>FO-25-1957647</t>
  </si>
  <si>
    <t>11/12/2025 SE REALIZA ENVIO DE ROLLOS POR  OPERADOR LOGISTICO | 17/12/2025 SE REALIZA ENVIO DE 20 ROLLOS, CON LA GUIA 2278614754 SERVIENTREGA. SE CONFIRMA ENTREGA EXITOSA POR PARTE DEL USUARIO</t>
  </si>
  <si>
    <t>3125197</t>
  </si>
  <si>
    <t>3007045361</t>
  </si>
  <si>
    <t>BARRIO MEJORAS PUBLICAS BUCARA</t>
  </si>
  <si>
    <t>FO-25-1958444</t>
  </si>
  <si>
    <t>11/12/2025 SE ESCALA A COORDINADOR DE ZONA PARA ENTREGA DE ROLLOS EN SITIO | 11/12/2025 ENTREGA DE 70 ROLLOS PARA DATAFONO</t>
  </si>
  <si>
    <t>3125310</t>
  </si>
  <si>
    <t>FO-25-1965517</t>
  </si>
  <si>
    <t>12/12/2025 EN COMUNICACION CON CB INDICA QUE REALICEMOS EL ENVIO DE ROLLOS POR MEDIO DE LA FLOTA TRANSORIENTE A LA DANTA - ANTIOQUIA A NOMBRE DE OSCAR GOMEZ CC. 70353239 | 18/12/2025 SE REALIZA ENVÍO DE 30 ROLLOS POR MEDIO DE FLOTA DE MANERA EFECTIVA. CB CONFIRMA QUE RECIBIÓ LOS ROLLOS DE MANERA EFECTIVA</t>
  </si>
  <si>
    <t>47798</t>
  </si>
  <si>
    <t>3125422</t>
  </si>
  <si>
    <t>3007081177</t>
  </si>
  <si>
    <t>TENERIFE</t>
  </si>
  <si>
    <t>BARRIO CENTRO TENERIFE 2</t>
  </si>
  <si>
    <t>FO-25-1961528</t>
  </si>
  <si>
    <t>11/12/2025 SE REALIZA ENVIO DE ROLLOS POR  OPERADOR LOGISTICO | 17/12/2025 SE INTENTA COMUNICACION CON EL USUARIO PARA VALIDAR SI YA RECIBIO LOS ROLLOS PERO NO HAY CONTACTO | 22/12/2025 SE REALIZA ENVIO DE 10 ROLLOS, CON LA GUIA 2278614755 SERVIENTREGA. SE CONFIRMA ENTREGA EXITOSA POR PARTE DE LA TRANSPORTADORA</t>
  </si>
  <si>
    <t>3125450</t>
  </si>
  <si>
    <t>FO-25-1958441</t>
  </si>
  <si>
    <t>11/12/2025 SE ESCALA A COORDINADOR DE ZONA PARA ENTREGA DE ROLLOS EN SITIO | 11/12/2025 SE ENTREGAN 80 ROLLOS</t>
  </si>
  <si>
    <t>3125465</t>
  </si>
  <si>
    <t>3007054438</t>
  </si>
  <si>
    <t>FO-25-1958435</t>
  </si>
  <si>
    <t>11/12/2025 SE ESCALA A COORDINADOR DE ZONA PARA ENTREGA DE ROLLOS EN SITIO | 12/12/2025 SE REALIZA ENTREGA DE 20 ROLLOS RBM CON VISITA</t>
  </si>
  <si>
    <t>3125495</t>
  </si>
  <si>
    <t>3007035761</t>
  </si>
  <si>
    <t>BARRIO BOLARQUI BUCARAMANGA</t>
  </si>
  <si>
    <t>FO-25-1958422</t>
  </si>
  <si>
    <t>11/12/2025 SE ESCALA A COORDINADOR DE ZONA PARA ENTREGA DE ROLLOS EN SITIO | 11/12/2025 ENTREGA DE 90 ROLLOS PARA DATAFONO</t>
  </si>
  <si>
    <t>3125572</t>
  </si>
  <si>
    <t>3007077956</t>
  </si>
  <si>
    <t>BARRIO  AUTOPISTA AL MAR 2 NEC</t>
  </si>
  <si>
    <t>FO-25-1960326</t>
  </si>
  <si>
    <t>11/12/2025 SE ESCALA A COORDINADOR DE ZONA PARA ENTREGA DE ROLLOS EN SITIO | 18/12/2025 SE ENVÍAN ROLLOS CON EL CONDUCTOR Y SE COMPARTE INFORMACIÓN CON LA USUARIA Y CONFIRMA EL RECIBIDO</t>
  </si>
  <si>
    <t>3125677</t>
  </si>
  <si>
    <t>3007069213</t>
  </si>
  <si>
    <t>DISTRICOL VARIEDADES DENAT</t>
  </si>
  <si>
    <t>FO-25-1960321</t>
  </si>
  <si>
    <t>11/12/2025 SE ESCALA A COORDINADOR DE ZONA PARA ENTREGA DE ROLLOS EN SITIO | 17/12/2025 ENTREGA 30 ROLLOS EN SITIO</t>
  </si>
  <si>
    <t>3125932</t>
  </si>
  <si>
    <t>3007074611</t>
  </si>
  <si>
    <t>BARRIO CENTRO SAN GIL 18</t>
  </si>
  <si>
    <t>FO-25-1960319</t>
  </si>
  <si>
    <t>11/12/2025 SE ESCALA A COORDINADOR DE ZONA PARA ENTREGA DE ROLLOS EN SITIO | 12/12/2025 SE REALIZA ENVÍO DE 30 ROLLOS A SOLICITUD DEL CLIENTE POR INTERRAPIDISIMO</t>
  </si>
  <si>
    <t>3125962</t>
  </si>
  <si>
    <t>FO-25-1966649</t>
  </si>
  <si>
    <t>12/12/2025 SE ESCALA A COORDINADOR DE ZONA PARA ENTREGA DE ROLLOS EN SITIO | 16/12/2025 SE ENTREGA 60 ROLLOS SIN NOVEDAD</t>
  </si>
  <si>
    <t>3126090</t>
  </si>
  <si>
    <t>3007053051</t>
  </si>
  <si>
    <t>PTM MEDELLIN MERCATEADERO</t>
  </si>
  <si>
    <t>FO-25-1960312</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</si>
  <si>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40 ROLLOS POR EL OPERADOR VELOCES CON LA GUIA V4001972080</t>
  </si>
  <si>
    <t>3126169</t>
  </si>
  <si>
    <t>3007021971</t>
  </si>
  <si>
    <t>COMCARD ITAGUI MAYORISTA TKS</t>
  </si>
  <si>
    <t>FO-25-1960313</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</si>
  <si>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50 ROLLOS POR EL OPERADOR VELOCES CON LA GUIA V4001972081</t>
  </si>
  <si>
    <t>3126174</t>
  </si>
  <si>
    <t>3007079021</t>
  </si>
  <si>
    <t>PTM MEDELLIN SUPERMERCADO TRAV</t>
  </si>
  <si>
    <t>FO-25-1960310</t>
  </si>
  <si>
    <t>11/12/2025 SE ESCALA A COORDINADOR DE ZONA PARA ENTREGA DE ROLLOS EN SITIO | 23/12/2025 SE REALIZA ENTREGA DE 60 ROLLOS POR EL OPERADOR VELOCES CON LA GUIA V4001972079</t>
  </si>
  <si>
    <t>3126192</t>
  </si>
  <si>
    <t>3007068512</t>
  </si>
  <si>
    <t>VRD IGUANA CENTRAL</t>
  </si>
  <si>
    <t>FO-25-1960298</t>
  </si>
  <si>
    <t>11/12/2025 SE ESCALA A COORDINADOR DE ZONA PARA ENTREGA DE ROLLOS EN SITIO | 17/12/2025 SE ENVÍAN ROLLOS CON EL CONDUCTOR Y SE COMPARTE INFORMACIÓN CON LA USUARIA Y CONFIRMA EL RECIBIDO</t>
  </si>
  <si>
    <t>3126222</t>
  </si>
  <si>
    <t>FO-25-1962019</t>
  </si>
  <si>
    <t>11/12/2025 SE ESCALA A COORDINADOR DE ZONA PARA ENTREGA DE ROLLOS EN SITIO | 15/12/2025 SE REALIZA VISITA DE CAMPO ENCONTRADO QUE COMERCIO ESTA CERRADO SE INTENTA COMUNICACIÓN A LA LÍNEA 3212078769 NO CONTESTA, SE INFORMA A SUPERVISOR QUIEN AUTORIZA CIERRE DE SOLICITUD.</t>
  </si>
  <si>
    <t>3126311</t>
  </si>
  <si>
    <t>3007063208</t>
  </si>
  <si>
    <t>PTM CUCUTA DROGUERIA LA NUEVA</t>
  </si>
  <si>
    <t>FO-25-1960305</t>
  </si>
  <si>
    <t>11/12/2025 SE ESCALA A COORDINADOR DE ZONA PARA ENTREGA DE ROLLOS EN SITIO | 16/12/2025 SE ENTREGAN 30 ROLLOS RBM OK.</t>
  </si>
  <si>
    <t>3126316</t>
  </si>
  <si>
    <t>3007067341</t>
  </si>
  <si>
    <t>DISTRICOL SUPERMERCADO EL DESC</t>
  </si>
  <si>
    <t>FO-25-1960300</t>
  </si>
  <si>
    <t>11/12/2025 SE ESCALA A COORDINADOR DE ZONA PARA ENTREGA DE ROLLOS EN SITIO | 12/12/2025 SE REALIZA ENTREGA DE 20 ROLLOS TERMICOS REDEBAN</t>
  </si>
  <si>
    <t>3126358</t>
  </si>
  <si>
    <t>FO-25-1959677</t>
  </si>
  <si>
    <t>11/12/2025 SE ESCALA A COORDINADOR DE ZONA PARA ENTREGA DE ROLLOS EN SITIO | 12/12/2025 SE ENTREGAN 20 ROLLOS AL CORRESPONSAL BANCARIO</t>
  </si>
  <si>
    <t>3126366</t>
  </si>
  <si>
    <t>3007067243</t>
  </si>
  <si>
    <t>DISTRICOL MERCA EXPRES HATILLO</t>
  </si>
  <si>
    <t>FO-25-1959373</t>
  </si>
  <si>
    <t>11/12/2025 SE ESCALA A COORDINADOR DE ZONA PARA ENTREGA DE ROLLOS EN SITIO | 17/12/2025 SE ENTREGAN 80 ROLLOS RBM</t>
  </si>
  <si>
    <t>3126597</t>
  </si>
  <si>
    <t>3007040695</t>
  </si>
  <si>
    <t>PTM TIENDA LE CENTRAL DE YARIM</t>
  </si>
  <si>
    <t>FO-25-1959254</t>
  </si>
  <si>
    <t>11/12/2025 SE REALIZA ENVIO DE ROLLOS POR  OPERADOR LOGISTICO | 11/12/2025 EN COMUNICACIÓN CON EL SEÑOR EDWAR AL MOVIL 3133475442, SE CONFIRMA DATOS DE ENVÍO Y EMPRESA DE TRANSPORTE. | 12/12/2025 SE REALIZA ENVIO DE 50 ROLLOS POR EMPRESA DE TRASPORTE COTRASMAGDALENA
SE CONFIRMA RECIBIDO DE ROLLOS POR CLIENTE**</t>
  </si>
  <si>
    <t>3126716</t>
  </si>
  <si>
    <t>3007079553</t>
  </si>
  <si>
    <t>FO-25-1959362</t>
  </si>
  <si>
    <t>11/12/2025 SE ESCALA A COORDINADOR DE ZONA PARA ENTREGA DE ROLLOS EN SITIO | 13/12/2025 SE LLAMA AL 3218162340 SE HABLA CON EL SEÑOR JORGE Y AUTORIZA A DEJARLE LOS ROLLOS CON EL NEGOCIO VECINO YA QUE EL NEGOCIO ESTABA ACERTADO TODO OK</t>
  </si>
  <si>
    <t>3126733</t>
  </si>
  <si>
    <t>3007038397</t>
  </si>
  <si>
    <t>BARRIO VEREDA DON DIEGO SANTA</t>
  </si>
  <si>
    <t>FO-25-1959359</t>
  </si>
  <si>
    <t>11/12/2025 SE ESCALA A COORDINADOR DE ZONA PARA ENTREGA DE ROLLOS EN SITIO | 12/12/2025 SE REALIZA ENTREGA DE 50 ROLLOS PARA DATÁFONO A SATISFACCIÓN DEL CLIENTE</t>
  </si>
  <si>
    <t>3126739</t>
  </si>
  <si>
    <t>3007036365</t>
  </si>
  <si>
    <t>BARRIO ALICANTE POPAYAN</t>
  </si>
  <si>
    <t>FO-25-1966648</t>
  </si>
  <si>
    <t>12/12/2025 SE ESCALA A COORDINADOR DE ZONA PARA ENTREGA DE ROLLOS EN SITIO | 15/12/2025 SE INGRESA SE ENTREGA 50 ROLLOS RBM</t>
  </si>
  <si>
    <t>3126763</t>
  </si>
  <si>
    <t>FO-25-1960208</t>
  </si>
  <si>
    <t>11/12/2025 SE ESCALA A COORDINADOR DE ZONA PARA ENTREGA DE ROLLOS EN SITIO | 12/12/2025 SE REALIZA VISITA SE ENTREGA 50 ROLLOS</t>
  </si>
  <si>
    <t>3126774</t>
  </si>
  <si>
    <t>3007040467</t>
  </si>
  <si>
    <t>BARRIO LUCERO BAJO BOGOTA 2</t>
  </si>
  <si>
    <t>FO-25-1959997</t>
  </si>
  <si>
    <t>11/12/2025 SE ESCALA A COORDINADOR DE ZONA PARA ENTREGA DE ROLLOS EN SITIO | 12/12/2025 SE LLEGA AL PUNTO DONDE SE ENCUENTRA CERRADO EL CB, SE LLAMA AL NÚMERO DE CONTACTO 3222857242 DONDE LINA MARTINEZ AUTORIZA ENTREGAR EN EL SUPERMERCADO, SE ENTREGAN 50 ROLLOS</t>
  </si>
  <si>
    <t>3126868</t>
  </si>
  <si>
    <t>3007074995</t>
  </si>
  <si>
    <t>PTM CUCUTA AUTOLUJOS Y SERVICI</t>
  </si>
  <si>
    <t>FO-25-1960205</t>
  </si>
  <si>
    <t>11/12/2025 SE ESCALA A COORDINADOR DE ZONA PARA ENTREGA DE ROLLOS EN SITIO | 17/12/2025 SE VISITA COMERCIO SE HACE ENTREGA DE 30 ROLLOS RDM CIERRE EXITOSO</t>
  </si>
  <si>
    <t>3126925</t>
  </si>
  <si>
    <t>3007024052</t>
  </si>
  <si>
    <t>COMCARD MANRIQUE ESTACIO N</t>
  </si>
  <si>
    <t>FO-25-1960292</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</si>
  <si>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18/12/2025 SE REALIZA ENTREGA DE 150 ROLLOS POR EL OPERADOR VELOCES CON LA GUIA V4001972087</t>
  </si>
  <si>
    <t>3126969</t>
  </si>
  <si>
    <t>FO-25-1959674</t>
  </si>
  <si>
    <t>11/12/2025 SE ESCALA A COORDINADOR DE ZONA PARA ENTREGA DE ROLLOS EN SITIO | 22/12/2025 22-12 ENVIO POR VELOCES, REPORTAN NOVEDADES EN LA ENTREGA POR CAPACIDAD OPERATIVA DE LA TRANSPORTADORA | 24/12/2025 SE REALIZA ENTREGA DE 230 ROLLOS POR EL OPERADOR VELOCES CON LA GUIA V4001972099</t>
  </si>
  <si>
    <t>3126987</t>
  </si>
  <si>
    <t>3007037199</t>
  </si>
  <si>
    <t>PAGAFACIL  MAMONAL</t>
  </si>
  <si>
    <t>FO-25-1959650</t>
  </si>
  <si>
    <t>11/12/2025 SE ESCALA A COORDINADOR DE ZONA PARA ENTREGA DE ROLLOS EN SITIO | 12/12/2025 SE REALIZA ENTREGA DE 90 ROLLOS REDEBAN</t>
  </si>
  <si>
    <t>3127000</t>
  </si>
  <si>
    <t>3007027302</t>
  </si>
  <si>
    <t>FO-25-1959662</t>
  </si>
  <si>
    <t>11/12/2025 SE ESCALA A COORDINADOR DE ZONA PARA ENTREGA DE ROLLOS EN SITIO | 13/12/2025 SE ENTREGAN 100 ROLLOS REDEBAN CON EXITO EN EL CORESPONSAL, OK</t>
  </si>
  <si>
    <t>3127049</t>
  </si>
  <si>
    <t>3007075900</t>
  </si>
  <si>
    <t>BARRIO CALLE NUEVA SANTA ROSA</t>
  </si>
  <si>
    <t>FO-25-1959989</t>
  </si>
  <si>
    <t>11/12/2025 SE ESCALA A COORDINADOR DE ZONA PARA ENTREGA DE ROLLOS EN SITIO | 12/12/2025 SE REALIZA ENTREGA DE 30 ROLLOS REDEBAN</t>
  </si>
  <si>
    <t>3127052</t>
  </si>
  <si>
    <t>3007063481</t>
  </si>
  <si>
    <t>BARRIO CHAPINERO BOGOTA 27</t>
  </si>
  <si>
    <t>FO-25-1959980</t>
  </si>
  <si>
    <t>11/12/2025 SE ESCALA A COORDINADOR DE ZONA PARA ENTREGA DE ROLLOS EN SITIO | 12/12/2025 SE ENTREGAN 30 ROLLOS REDEBAN A JUAN CRESPO</t>
  </si>
  <si>
    <t>3127075</t>
  </si>
  <si>
    <t>FO-25-1959976</t>
  </si>
  <si>
    <t>11/12/2025 SE ESCALA A COORDINADOR DE ZONA PARA ENTREGA DE ROLLOS EN SITIO | 12/12/2025 SE REALIZA VISITA Y SE ENTREGA 60 ROLLOS RBM</t>
  </si>
  <si>
    <t>3127302</t>
  </si>
  <si>
    <t>3007030807</t>
  </si>
  <si>
    <t>BARRIO TRIBUNAS</t>
  </si>
  <si>
    <t>FO-25-1959643</t>
  </si>
  <si>
    <t>11/12/2025 SE ESCALA A COORDINADOR DE ZONA PARA ENTREGA DE ROLLOS EN SITIO | 12/12/2025 SE ENTREGAN 20 ROLLOS.</t>
  </si>
  <si>
    <t>3127553</t>
  </si>
  <si>
    <t>3007073414</t>
  </si>
  <si>
    <t>PTM BELLO DROGUERIA VITAL FULL</t>
  </si>
  <si>
    <t>FO-25-1960282</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</si>
  <si>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30 ROLLOS POR EL OPERADOR VELOCES CON LA GUIA V4001972095</t>
  </si>
  <si>
    <t>3127556</t>
  </si>
  <si>
    <t>3007032544</t>
  </si>
  <si>
    <t>COMCARD GIRON COMUNIKT</t>
  </si>
  <si>
    <t>FO-25-1960280</t>
  </si>
  <si>
    <t>11/12/2025 SE ESCALA A COORDINADOR DE ZONA PARA ENTREGA DE ROLLOS EN SITIO | 11/12/2025 SE REALIZA VISITA A COMERCIO Y SE ENTREGAN 60 ROLLOS</t>
  </si>
  <si>
    <t>3127563</t>
  </si>
  <si>
    <t>3007067772</t>
  </si>
  <si>
    <t>BARRIO EL CENTRO BARRANCABERME</t>
  </si>
  <si>
    <t>FO-25-1961025</t>
  </si>
  <si>
    <t>11/12/2025 SE REALIZA ENVIO DE ROLLOS POR  OPERADOR LOGISTICO | 17/12/2025 SE REALIZA ENVIO DE 50 ROLLOS, CON LA GUIA 2214831704 SERVIENTREGA. SE CONFIRMA ENTREGA EXITOSA POR PARTE DE LA TRANSPORTADORA</t>
  </si>
  <si>
    <t>3127564</t>
  </si>
  <si>
    <t>3007081499</t>
  </si>
  <si>
    <t>DISTRICOL MADURITOS DE LUPE</t>
  </si>
  <si>
    <t>FO-25-1961193</t>
  </si>
  <si>
    <t>11/12/2025 SE ESCALA A COORDINADOR DE ZONA PARA ENTREGA DE ROLLOS EN SITIO | 17/12/2025 ENTREGA 20 ROLLOS EN SITIO</t>
  </si>
  <si>
    <t>66400</t>
  </si>
  <si>
    <t>3127609</t>
  </si>
  <si>
    <t>3007023461</t>
  </si>
  <si>
    <t>LA VIRGINIA</t>
  </si>
  <si>
    <t>BARRIO LA VIRGINIA V LA VIRGIN</t>
  </si>
  <si>
    <t>FO-25-1960197</t>
  </si>
  <si>
    <t>11/12/2025 SE ESCALA A COORDINADOR DE ZONA PARA ENTREGA DE ROLLOS EN SITIO | 15/12/2025 VISITAMOS COMERCIO REALIZAMOS ENTREGA DE 20 ROLLOS.</t>
  </si>
  <si>
    <t>3127637</t>
  </si>
  <si>
    <t>3007079537</t>
  </si>
  <si>
    <t>BARRIO LA CANDELARIA BOGOTA 2</t>
  </si>
  <si>
    <t>FO-25-1960290</t>
  </si>
  <si>
    <t>11/12/2025 SE ESCALA A COORDINADOR DE ZONA PARA ENTREGA DE ROLLOS EN SITIO | 12/12/2025 SE REALIZA ENTREGA DE 10 ROLLOS</t>
  </si>
  <si>
    <t>3127681</t>
  </si>
  <si>
    <t>3007076873</t>
  </si>
  <si>
    <t>BARRIO JERUSALEN BARRANACABERM</t>
  </si>
  <si>
    <t>FO-25-1961023</t>
  </si>
  <si>
    <t>11/12/2025 SE REALIZA ENVIO DE ROLLOS POR  OPERADOR LOGISTICO | 14/12/2025 SE REALIZA ENVIO DE 40 ROLLOS, CON LA GUIA 2214831705 SERVIENTREGA. SE CONFIRMA ENTREGA EXITOSA POR PARTE DE LA TRANSPORTADORA</t>
  </si>
  <si>
    <t>3127684</t>
  </si>
  <si>
    <t>3007059511</t>
  </si>
  <si>
    <t>BARRIO SAN JAVIER TOCANCIPA TO</t>
  </si>
  <si>
    <t>FO-25-1961187</t>
  </si>
  <si>
    <t>11/12/2025 SE ESCALA A COORDINADOR DE ZONA PARA ENTREGA DE ROLLOS EN SITIO | 17/12/2025 SE REALIZA ENTREGA DE 70 ROLLOS</t>
  </si>
  <si>
    <t>3127725</t>
  </si>
  <si>
    <t>FO-25-1960191</t>
  </si>
  <si>
    <t>11/12/2025 SE ESCALA A COORDINADOR DE ZONA PARA ENTREGA DE ROLLOS EN SITIO | 18/12/2025 SE REALIZA ENTREGA DE 30 ROLLOS POR SOLICITUD DEL CLIENTE.</t>
  </si>
  <si>
    <t>3127726</t>
  </si>
  <si>
    <t>3007061486</t>
  </si>
  <si>
    <t>PTM CARTAGENA CONSTRUSOLUCION</t>
  </si>
  <si>
    <t>FO-25-1960187</t>
  </si>
  <si>
    <t>11/12/2025 SE ESCALA A COORDINADOR DE ZONA PARA ENTREGA DE ROLLOS EN SITIO | 12/12/2025 SE REALIZA ENTREGA DE 10 ROLLOS REDEBAN</t>
  </si>
  <si>
    <t>3127740</t>
  </si>
  <si>
    <t>3007076066</t>
  </si>
  <si>
    <t>BARRIO PALMIRA ROZOO  PALMIRA</t>
  </si>
  <si>
    <t>FO-25-1960286</t>
  </si>
  <si>
    <t>[FO-25-1960286] 11/12/2025 SE ESCALA A COORDINADOR DE ZONA PARA ENTREGA DE ROLLOS EN SITIO | 13/12/2025 EN LA VISITA TÉCNICA SE REALIZÓ LA ENTREGA DE 50 ROLLOS DE REDEBAN PARA EL CB. || [FO-25-1960286] 11/12/2025 SE ESCALA A COORDINADOR DE ZONA PARA ENTREGA DE ROLLOS EN SITIO | 13/12/2025 EN LA VISITA TÉCNICA SE REALIZÓ LA ENTREGA DE 50 ROLLOS DE REDEBAN PARA EL CB.</t>
  </si>
  <si>
    <t>3128124</t>
  </si>
  <si>
    <t>FO-25-1961179</t>
  </si>
  <si>
    <t>11/12/2025 SE ESCALA A COORDINADOR DE ZONA PARA ENTREGA DE ROLLOS EN SITIO | 18/12/2025 SE ENTREGAN 10 ROLLOS</t>
  </si>
  <si>
    <t>3128498</t>
  </si>
  <si>
    <t>3007033182</t>
  </si>
  <si>
    <t>BARRIO ALFONSO LOPEZ BOGOTA</t>
  </si>
  <si>
    <t>FO-25-1962178</t>
  </si>
  <si>
    <t>11/12/2025 SE ESCALA A COORDINADOR DE ZONA PARA ENTREGA DE ROLLOS EN SITIO | 13/12/2025 SE VISITA COMERCIO, SE ENTREGAN 50 ROLLOS WOMPI, NO SE MANIPULAN DISPOSITIVOS</t>
  </si>
  <si>
    <t>3128721</t>
  </si>
  <si>
    <t>FO-25-1962181</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</si>
  <si>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18/12/2025 SE REALIZA ENTREGA DE 50 ROLLOS POR EL OPERADOR VELOCES CON LA GUIA V4001972089</t>
  </si>
  <si>
    <t>3128745</t>
  </si>
  <si>
    <t>FO-25-1962175</t>
  </si>
  <si>
    <t>11/12/2025 SE ESCALA A COORDINADOR DE ZONA PARA ENTREGA DE ROLLOS EN SITIO | 17/12/2025 ENTREGA 110 ROLLOS EN SITIO</t>
  </si>
  <si>
    <t>3128747</t>
  </si>
  <si>
    <t>3007072959</t>
  </si>
  <si>
    <t>DISTRICOL ANAELI STORE</t>
  </si>
  <si>
    <t>FO-25-1969557</t>
  </si>
  <si>
    <t>13/12/2025 SE CONFIRMAN DATOS, SE REALIZA ENVIO POR OPERADOR LOGISTICO | 15/12/2025 SE REALIZA ENTREGA DE 20 ROLLOS EN DIRECCIÓN INDICADA POR EL CLIENTE</t>
  </si>
  <si>
    <t>3128784</t>
  </si>
  <si>
    <t>3007072312</t>
  </si>
  <si>
    <t>PTM IBAGUE TIENDA FRUVER TTATT</t>
  </si>
  <si>
    <t>FO-25-1962169</t>
  </si>
  <si>
    <t>11/12/2025 SE ESCALA A COORDINADOR DE ZONA PARA ENTREGA DE ROLLOS EN SITIO | 19/12/2025 SE REALIZA ENTREGA DE 60 ROLLOS POR SOLICITUD DEL CLIENTE .</t>
  </si>
  <si>
    <t>3128935</t>
  </si>
  <si>
    <t>3007052797</t>
  </si>
  <si>
    <t>BARRIO CALLE DEL COMERCIO</t>
  </si>
  <si>
    <t>FO-25-1970524</t>
  </si>
  <si>
    <t>13/12/2025 SE CONFIRMAN DATOS, SE REALIZA ENVIO POR OPERADOR LOGISTICO | 24/12/2025 SE INTENTA COMUNICACION CON CB AL NUMERO 3168026403 SIN RESPUESTA | 27/12/2025 SE REALIZA ENVIO DE 10 ROLLOS CON LA GUIA 2248145575  SERVIENTREGA, ENVIO SE ENCUENTRA EN OFICINA, SE LE INDICA AL USUARIO QUE RECLAME LO ANTES POSIBLE PARA EVITAR DEVOLUCIONES Y SE LE PASA LA GUIA.</t>
  </si>
  <si>
    <t>3128981</t>
  </si>
  <si>
    <t>3007035279</t>
  </si>
  <si>
    <t>DISTRICOL LESSENCE FRAGANCIAS</t>
  </si>
  <si>
    <t>FO-25-1962195</t>
  </si>
  <si>
    <t>11/12/2025 SE ESCALA A COORDINADOR DE ZONA PARA ENTREGA DE ROLLOS EN SITIO | 16/12/2025 SE ENTREGA 40 ROLLOS SIN NOVEDAD</t>
  </si>
  <si>
    <t>3128993</t>
  </si>
  <si>
    <t>3007049044</t>
  </si>
  <si>
    <t>DISTRICOL TECNOCELLMUNDODIGITA</t>
  </si>
  <si>
    <t>FO-25-1962144</t>
  </si>
  <si>
    <t>11/12/2025 SE ESCALA A COORDINADOR DE ZONA PARA ENTREGA DE ROLLOS EN SITIO | 12/12/2025 SE DEJAN 40 ROLLOS</t>
  </si>
  <si>
    <t>3129047</t>
  </si>
  <si>
    <t>3007081976</t>
  </si>
  <si>
    <t>PTM CALI CARNES  Y VERDURAS JR</t>
  </si>
  <si>
    <t>FO-25-1962163</t>
  </si>
  <si>
    <t>3129097</t>
  </si>
  <si>
    <t>3007042232</t>
  </si>
  <si>
    <t>BARRIO CENTRO PALMIRA 6</t>
  </si>
  <si>
    <t>FO-25-1962149</t>
  </si>
  <si>
    <t>11/12/2025 SE ESCALA A COORDINADOR DE ZONA PARA ENTREGA DE ROLLOS EN SITIO | 13/12/2025 EN LA VISITA TÉCNICA SE REALIZÓ LA ENTREGA DE 50 ROLLOS DE REDEBAN PARA EL CB.</t>
  </si>
  <si>
    <t>3129101</t>
  </si>
  <si>
    <t>FO-25-1962159</t>
  </si>
  <si>
    <t>11/12/2025 SE ESCALA A COORDINADOR DE ZONA PARA ENTREGA DE ROLLOS EN SITIO | 13/12/2025 SE REALIZA ENTREGA DE 10 ROLLOS REDEBAN</t>
  </si>
  <si>
    <t>3129161</t>
  </si>
  <si>
    <t>3007071967</t>
  </si>
  <si>
    <t>PTM PALMIRA ASESORIAS JURIDICA</t>
  </si>
  <si>
    <t>FO-25-1962153</t>
  </si>
  <si>
    <t>11/12/2025 SE ESCALA A COORDINADOR DE ZONA PARA ENTREGA DE ROLLOS EN SITIO | 13/12/2025 EN LA VISITA TÉCNICA SE REALIZÓ LA ENTREGA DE 20 ROLLOS TERMICOS DE REDEBAN PARA EL CB.</t>
  </si>
  <si>
    <t>3129244</t>
  </si>
  <si>
    <t>3007038803</t>
  </si>
  <si>
    <t>PTM ITAGUI MERKCHEPE</t>
  </si>
  <si>
    <t>FO-25-1962143</t>
  </si>
  <si>
    <t>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30 ROLLOS POR EL OPERADOR VELOCES CON LA GUIA V4001972086</t>
  </si>
  <si>
    <t>3129380</t>
  </si>
  <si>
    <t>3007071404</t>
  </si>
  <si>
    <t>BARRIO SAN FRANCISCO NEIVA</t>
  </si>
  <si>
    <t>FO-25-1962134</t>
  </si>
  <si>
    <t>11/12/2025 SE ESCALA A COORDINADOR DE ZONA PARA ENTREGA DE ROLLOS EN SITIO | 17/12/2025 SE ENTREGAN 20 ROLLOS RBM</t>
  </si>
  <si>
    <t>3129605</t>
  </si>
  <si>
    <t>3007068690</t>
  </si>
  <si>
    <t>PTM IBAGUE VARIEDADES Y MULTIS</t>
  </si>
  <si>
    <t>FO-25-1962131</t>
  </si>
  <si>
    <t>11/12/2025 SE ESCALA A COORDINADOR DE ZONA PARA ENTREGA DE ROLLOS EN SITIO | 18/12/2025 SE REALIZA ENTREGA DE 40 ROLLOS POR SOLICITUD DEL CLIENTE.</t>
  </si>
  <si>
    <t>3129637</t>
  </si>
  <si>
    <t>3007045443</t>
  </si>
  <si>
    <t>DISTRICOL PAPELERIA XILEY</t>
  </si>
  <si>
    <t>FO-25-1962235</t>
  </si>
  <si>
    <t>11/12/2025 SE ESCALA A COORDINADOR DE ZONA PARA ENTREGA DE ROLLOS EN SITIO | 13/12/2025 SE REALIZA ENTREGA DE 20 ROLLOS PARA DATÁFONO A SATISFACCIÓN DEL CLIENTE</t>
  </si>
  <si>
    <t>3129643</t>
  </si>
  <si>
    <t>FO-25-1963237</t>
  </si>
  <si>
    <t>12/12/2025 SE ESCALA A COORDINADOR DE ZONA PARA ENTREGA DE ROLLOS EN SITIO | 19/12/2025 SE REALIZA ENTREGA DE 210 ROLLOS POR EL OPERADOR VELOCES CON LA GUIA V4001972091</t>
  </si>
  <si>
    <t>3129650</t>
  </si>
  <si>
    <t>3007028240</t>
  </si>
  <si>
    <t>COMCARD BELLO DIGINET</t>
  </si>
  <si>
    <t>FO-25-1963230</t>
  </si>
  <si>
    <t>12/12/2025 SE ESCALA A COORDINADOR DE ZONA PARA ENTREGA DE ROLLOS EN SITIO | 22/12/2025 22-12 ENVIO POR VELOCES, REPORTAN NOVEDADES EN LA ENTREGA POR CAPACIDAD OPERATIVA DE LA TRANSPORTADORA | 23/12/2025 SE REALIZA ENTREGA DE 40 ROLLOS POR EL OPERADOR VELOCES CON LA GUIA V4001972090</t>
  </si>
  <si>
    <t>3129811</t>
  </si>
  <si>
    <t>3007081348</t>
  </si>
  <si>
    <t>DISTRICOL APARTABURGUER</t>
  </si>
  <si>
    <t>FO-25-1962219</t>
  </si>
  <si>
    <t>11/12/2025 SE ESCALA A COORDINADOR DE ZONA PARA ENTREGA DE ROLLOS EN SITIO | 18/12/2025 ENTREGA DE ROLLOS 30 ROLLOS</t>
  </si>
  <si>
    <t>3129847</t>
  </si>
  <si>
    <t>FO-25-1963234</t>
  </si>
  <si>
    <t>12/12/2025 SE ESCALA A COORDINADOR DE ZONA PARA ENTREGA DE ROLLOS EN SITIO | 18/12/2025 SE REALIZA ENTREGA DE 140 ROLLOS REDEBAN EN EL PUNTO SIN NOVEDAD OK, EN LA ENTREGA NO SE MANIPULAN EQUIPOS</t>
  </si>
  <si>
    <t>3129891</t>
  </si>
  <si>
    <t>3007045534</t>
  </si>
  <si>
    <t>PTM CANDELARIA  SERVICENTRO TE</t>
  </si>
  <si>
    <t>FO-25-1964318</t>
  </si>
  <si>
    <t>12/12/2025 SE ESCALA A COORDINADOR DE ZONA PARA ENTREGA DE ROLLOS EN SITIO | 13/12/2025 SE REALIZA ENTREGA DE 60 ROLLOS REDEBAN</t>
  </si>
  <si>
    <t>15778</t>
  </si>
  <si>
    <t>3129908</t>
  </si>
  <si>
    <t>3007080357</t>
  </si>
  <si>
    <t>SUTATENZA</t>
  </si>
  <si>
    <t>BARRIO CENTRO SUTATENZA 1</t>
  </si>
  <si>
    <t>FO-25-1962193</t>
  </si>
  <si>
    <t>11/12/2025 SE REALIZA ENVIO DE ROLLOS POR  OPERADOR LOGISTICO | 18/12/2025 SE REALIZA ENVIO DE 20 ROLLOS, CON LA GUIA 2235597719 SERVIENTREGA. SE CONFIRMA ENTREGA EXITOSA POR PARTE DE LA TRANSPORTADORA</t>
  </si>
  <si>
    <t>3129937</t>
  </si>
  <si>
    <t>3007041694</t>
  </si>
  <si>
    <t>BARRIO CENTRO SAN ANDRES DE TU</t>
  </si>
  <si>
    <t>FO-25-1968265</t>
  </si>
  <si>
    <t>12/12/2025 SE CONFIRMAN DATOS, SE REALIZA ENVIO POR OPERADOR LOGISTICO | 23/12/2025 SE REALIZA ENVIO DE 40 ROLLOS, CON LA GUIA 2248145576 SERVIENTREGA. SE CONFIRMA ENTREGA EXITOSA POR PARTE DE LA TRANSPORTADORA</t>
  </si>
  <si>
    <t>3129972</t>
  </si>
  <si>
    <t>3007035363</t>
  </si>
  <si>
    <t>COMCARD BARRANCA EL LAGO</t>
  </si>
  <si>
    <t>FO-25-1965751</t>
  </si>
  <si>
    <t>12/12/2025 SE REALIZA ENVIO DE ROLLOS POR  OPERADOR LOGISTICO | 23/12/2025 SE REALIZA ENVIO DE 30 ROLLOS, CON LA GUIA 2214831740 SERVIENTREGA. SE CONFIRMA ENTREGA EXITOSA POR PARTE DE LA TRANSPORTADORA</t>
  </si>
  <si>
    <t>3130588</t>
  </si>
  <si>
    <t>3007077043</t>
  </si>
  <si>
    <t>DISTRICOL MINI LA FRONTERA</t>
  </si>
  <si>
    <t>FO-25-1965013</t>
  </si>
  <si>
    <t>12/12/2025 SE ESCALA A COORDINADOR DE ZONA PARA ENTREGA DE ROLLOS EN SITIO | 19/12/2025 SE REALIZA ENTREGA DE 60 ROLLOS POR EL OPERADOR VELOCES CON LA GUIA V4001972094</t>
  </si>
  <si>
    <t>3130591</t>
  </si>
  <si>
    <t>3007063935</t>
  </si>
  <si>
    <t>BARRIO CENTRO BUCARAMANGA 54</t>
  </si>
  <si>
    <t>FO-25-1965010</t>
  </si>
  <si>
    <t>12/12/2025 SE ESCALA A COORDINADOR DE ZONA PARA ENTREGA DE ROLLOS EN SITIO | 12/12/2025 SE HACE PRESENCIA EN COMERCIO SE REALIZA ENTREGA DE 40 ROLLOS</t>
  </si>
  <si>
    <t>3130907</t>
  </si>
  <si>
    <t>3007047824</t>
  </si>
  <si>
    <t>DISTRICOL REMATES ELDAMAR</t>
  </si>
  <si>
    <t>FO-25-1965008</t>
  </si>
  <si>
    <t>12/12/2025 SE ESCALA A COORDINADOR DE ZONA PARA ENTREGA DE ROLLOS EN SITIO | 13/12/2025 SE REALIZA ENTREGA DE 40 ROLLOS PARA DATAFONO A SATISFACCIÓN DEL CLIENTE</t>
  </si>
  <si>
    <t>3131254</t>
  </si>
  <si>
    <t>3007049448</t>
  </si>
  <si>
    <t>BARRIO LAS FERIAS BOGOTA 3</t>
  </si>
  <si>
    <t>FO-25-1965323</t>
  </si>
  <si>
    <t>12/12/2025 SE ESCALA A COORDINADOR DE ZONA PARA ENTREGA DE ROLLOS EN SITIO | 13/12/2025 SE VISITA COMERCIO CB BANCOLOMBIA, SE ENTREGAN ROLLOS DE PAPELERÍA PARA EL DATAFONO SOLICITADOS POR EL CLIENTE, NO UPS, NO SE MANIPULAN EQUIPOS</t>
  </si>
  <si>
    <t>3131302</t>
  </si>
  <si>
    <t>3007058759</t>
  </si>
  <si>
    <t>PTM CUCUTA VARIEDADES BENDICI</t>
  </si>
  <si>
    <t>FO-25-1965325</t>
  </si>
  <si>
    <t>12/12/2025 SE ESCALA A COORDINADOR DE ZONA PARA ENTREGA DE ROLLOS EN SITIO | 13/12/2025 SE REALIZA ENTREGA DE 20 ROLLOS RBM OK</t>
  </si>
  <si>
    <t>3131448</t>
  </si>
  <si>
    <t>3007021104</t>
  </si>
  <si>
    <t>REVAL BARRIO PARIS</t>
  </si>
  <si>
    <t>FO-25-1965855</t>
  </si>
  <si>
    <t>12/12/2025 SE ESCALA A COORDINADOR DE ZONA PARA ENTREGA DE ROLLOS EN SITIO | 26/12/2025 SE CONSULTA NUEVAMENTE A VELOCES POR EL ESTADO DE LA GUIA, INFORMAN QUE REVISARAN Y SE RECOMENDARÁ LA ENTREGA | 29/12/2025 SE REALIZA ENTREGA DE 170 ROLLOS POR EL OPERADOR VELOCES CON LA GUIA V4001981935</t>
  </si>
  <si>
    <t>3131486</t>
  </si>
  <si>
    <t>3007055240</t>
  </si>
  <si>
    <t>DISTRICOL TIENDA ZZ GUACIMAL</t>
  </si>
  <si>
    <t>FO-25-1965842</t>
  </si>
  <si>
    <t>12/12/2025 SE ESCALA A COORDINADOR DE ZONA PARA ENTREGA DE ROLLOS EN SITIO | 15/12/2025 SE REALIZA ENVÍO DE ROLLOS REDEBAN EN TRANSPORTE INFORMAL DESDE MONTERIA A CORREGIMIENTO GUACIMAL , SE CONFIRMA RECIBIDO CON EL CLIENTE OK</t>
  </si>
  <si>
    <t>3131570</t>
  </si>
  <si>
    <t>3007078490</t>
  </si>
  <si>
    <t>PTM VILLAFLOR GRANERO DE TODIT</t>
  </si>
  <si>
    <t>FO-25-1965846</t>
  </si>
  <si>
    <t>12/12/2025 SE ESCALA A COORDINADOR DE ZONA PARA ENTREGA DE ROLLOS EN SITIO | 13/12/2025 SE REALIZA ENTREGA DE 30 ROLLOS EN EL COMERCIO</t>
  </si>
  <si>
    <t>3131575</t>
  </si>
  <si>
    <t>3007080496</t>
  </si>
  <si>
    <t>DISTRICOL PAP Y VAR CLAUDIA</t>
  </si>
  <si>
    <t>FO-25-1965840</t>
  </si>
  <si>
    <t>12/12/2025 SE ESCALA A COORDINADOR DE ZONA PARA ENTREGA DE ROLLOS EN SITIO | 13/12/2025 SE REALIZA ENTREGA DE 20 ROLLO EN EL COMERCIO</t>
  </si>
  <si>
    <t>3131578</t>
  </si>
  <si>
    <t>3007031845</t>
  </si>
  <si>
    <t>BARRIO AEROPUERTO JOSE MARIA C</t>
  </si>
  <si>
    <t>FO-25-1965834</t>
  </si>
  <si>
    <t>12/12/2025 SE ESCALA A COORDINADOR DE ZONA PARA ENTREGA DE ROLLOS EN SITIO | 18/12/2025 SE ENTREGAN 70 ROLLOS</t>
  </si>
  <si>
    <t>3131875</t>
  </si>
  <si>
    <t>3007053389</t>
  </si>
  <si>
    <t>ARRIO CENTRO VILLAVICENCIO 15</t>
  </si>
  <si>
    <t>FO-25-1965811</t>
  </si>
  <si>
    <t>12/12/2025 SE ESCALA A COORDINADOR DE ZONA PARA ENTREGA DE ROLLOS EN SITIO | 13/12/2025 SE REALIZA ENTREGA EN SITIO DE 30 ROLLOS RBM EN DIRECCIÓN SOLICITA POR TITULAR CC VILLA JULIA</t>
  </si>
  <si>
    <t>3131957</t>
  </si>
  <si>
    <t>3007077175</t>
  </si>
  <si>
    <t>DISTRICOL RESTAURANTE CHANGUI</t>
  </si>
  <si>
    <t>FO-25-1966262</t>
  </si>
  <si>
    <t>12/12/2025 SE ESCALA A COORDINADOR DE ZONA PARA ENTREGA DE ROLLOS EN SITIO | 17/12/2025 SE ENTREGAN 10 ROLLOS</t>
  </si>
  <si>
    <t>3132019</t>
  </si>
  <si>
    <t>3007081686</t>
  </si>
  <si>
    <t>DISTRICOL LIZZMORE BABYS</t>
  </si>
  <si>
    <t>FO-25-1965816</t>
  </si>
  <si>
    <t>12/12/2025 SE ESCALA A COORDINADOR DE ZONA PARA ENTREGA DE ROLLOS EN SITIO | 16/12/2025 SE REALIZA ENTREGA DE 20 ROLLOS RBM CON VISITA</t>
  </si>
  <si>
    <t>3132083</t>
  </si>
  <si>
    <t>3007070598</t>
  </si>
  <si>
    <t>ROSALPI BELLO 2</t>
  </si>
  <si>
    <t>FO-25-1966256</t>
  </si>
  <si>
    <t>12/12/2025 SE ESCALA A COORDINADOR DE ZONA PARA ENTREGA DE ROLLOS EN SITIO | 19/12/2025 SE REALIZA ENTREGA DE 70 ROLLOS POR EL OPERADOR VELOCES CON LA GUIA V4001981932</t>
  </si>
  <si>
    <t>3132531</t>
  </si>
  <si>
    <t>3007063822</t>
  </si>
  <si>
    <t>BARRIO BELLA SUIZA CALI</t>
  </si>
  <si>
    <t>FO-25-1966557</t>
  </si>
  <si>
    <t>12/12/2025 SE ESCALA A COORDINADOR DE ZONA PARA ENTREGA DE ROLLOS EN SITIO | 13/12/2025 SE LLAMA AL CLIENTE AL NÚMERO 3150833634 E INFORMA QUE POR FAVOR SE LE ENTREGUE ROLLOS EN LA DIRECCIÓN CALLE 14#52-58</t>
  </si>
  <si>
    <t>3132575</t>
  </si>
  <si>
    <t>3007077937</t>
  </si>
  <si>
    <t>BARRIO LOS ALMENDROS SOLEDAD 8</t>
  </si>
  <si>
    <t>FO-25-1968063</t>
  </si>
  <si>
    <t>12/12/2025 SE ESCALA A COORDINADOR DE ZONA PARA ENTREGA DE ROLLOS EN SITIO | 15/12/2025 SE REALIZA VISITA SE PROCEDE A ENTREGAR 20 UNIDADES DE ROLLOS RBM BANCOLOMBIA</t>
  </si>
  <si>
    <t>3132636</t>
  </si>
  <si>
    <t>3007068219</t>
  </si>
  <si>
    <t>DISTRICOL MISCELANIA SAS YOLY</t>
  </si>
  <si>
    <t>FO-25-1969556</t>
  </si>
  <si>
    <t>13/12/2025 SE CONFIRMAN DATOS, SE REALIZA ENVIO POR OPERADOR LOGISTICO | 18/12/2025 SE REALIZA ENVIO DE 10 ROLLOS, CON LA GUIA 2235597754 SERVIENTREGA. SE CONFIRMA ENTREGA EXITOSA POR PARTE DE LA TRANSPORTADORA</t>
  </si>
  <si>
    <t>3132732</t>
  </si>
  <si>
    <t>3007079631</t>
  </si>
  <si>
    <t>BARRIO PUEBLO NUEVO EL BANCO 1</t>
  </si>
  <si>
    <t>FO-25-1968153</t>
  </si>
  <si>
    <t>12/12/2025 SE REALIZA ENVIO DE ROLLOS POR  OPERADOR LOGISTICO | 19/12/2025 SE REALIZA ENVIO DE 10 ROLLOS, CON LA GUIA 2278614811 SERVIENTREGA. SE CONFIRMA ENTREGA EXITOSA POR PARTE DE LA TRANSPORTADORA</t>
  </si>
  <si>
    <t>3132843</t>
  </si>
  <si>
    <t>FO-25-1968100</t>
  </si>
  <si>
    <t>12/12/2025 SE ESCALA A COORDINADOR DE ZONA PARA ENTREGA DE ROLLOS EN SITIO | 13/12/2025 SE ENTREGAN 20 ROLLOS</t>
  </si>
  <si>
    <t>3132875</t>
  </si>
  <si>
    <t>3007081888</t>
  </si>
  <si>
    <t>PTM CASANARE 3/65</t>
  </si>
  <si>
    <t>FO-25-1968051</t>
  </si>
  <si>
    <t>12/12/2025 SE ESCALA A COORDINADOR DE ZONA PARA ENTREGA DE ROLLOS EN SITIO | 15/12/2025 SE VISITA COMERCIO, SE ENTREGAN 20 ROLLOS OK</t>
  </si>
  <si>
    <t>3133133</t>
  </si>
  <si>
    <t>3007038350</t>
  </si>
  <si>
    <t>PTM MED LA SALIDA</t>
  </si>
  <si>
    <t>FO-25-1968044</t>
  </si>
  <si>
    <t>12/12/2025 SE ESCALA A COORDINADOR DE ZONA PARA ENTREGA DE ROLLOS EN SITIO | 22/12/2025 22-12 ENVIO POR VELOCES, REPORTAN NOVEDADES EN LA ENTREGA POR CAPACIDAD OPERATIVA DE LA TRANSPORTADORA | 23/12/2025 SE REALIZA ENTREGA DE 50 ROLLOS POR EL OPERADOR VELOCES CON LA GUIA V4001981929</t>
  </si>
  <si>
    <t>3133560</t>
  </si>
  <si>
    <t>3007025149</t>
  </si>
  <si>
    <t>BARRIO LA FAVORITA CENTRO BOGO</t>
  </si>
  <si>
    <t>FO-25-1968028</t>
  </si>
  <si>
    <t>12/12/2025 SE ESCALA A COORDINADOR DE ZONA PARA ENTREGA DE ROLLOS EN SITIO | 15/12/2025 SE VISITA COMERCIO, SE ENTREGAN 80 ROLLOS RBM, NO SE MANIPULAN DISPOSITIVOS</t>
  </si>
  <si>
    <t>3133649</t>
  </si>
  <si>
    <t>3007037808</t>
  </si>
  <si>
    <t>BARRIO LA FAVORITA BOGOTA 1</t>
  </si>
  <si>
    <t>FO-25-1968031</t>
  </si>
  <si>
    <t>12/12/2025 SE ESCALA A COORDINADOR DE ZONA PARA ENTREGA DE ROLLOS EN SITIO | 15/12/2025 SE VISITA COMERCIO, SE ENTREGAN 50 ROLLOS RBM, NO SE MANIPULAN DISPOSITIVOS</t>
  </si>
  <si>
    <t>3133657</t>
  </si>
  <si>
    <t>3007081811</t>
  </si>
  <si>
    <t>PTM BELLO MERCADO LA VICTORIA</t>
  </si>
  <si>
    <t>FO-25-1968027</t>
  </si>
  <si>
    <t>12/12/2025 SE ESCALA A COORDINADOR DE ZONA PARA ENTREGA DE ROLLOS EN SITIO | 22/12/2025 22-12 ENVIO POR VELOCES, REPORTAN NOVEDADES EN LA ENTREGA POR CAPACIDAD OPERATIVA DE LA TRANSPORTADORA | 23/12/2025 SE REALIZA ENTREGA DE 30 ROLLOS POR EL OPERADOR VELOCES CON LA GUIA V4001981931</t>
  </si>
  <si>
    <t>3133663</t>
  </si>
  <si>
    <t>FO-25-1968095</t>
  </si>
  <si>
    <t>12/12/2025 SE ESCALA A COORDINADOR DE ZONA PARA ENTREGA DE ROLLOS EN SITIO | 16/12/2025 SE ENTREGAN 120 ROLLOS AL CORRESPONSAL BANCARIO</t>
  </si>
  <si>
    <t>3133690</t>
  </si>
  <si>
    <t>3007040744</t>
  </si>
  <si>
    <t>DISTRICOL INVERSIONES JK Y MK</t>
  </si>
  <si>
    <t>FO-25-1968214</t>
  </si>
  <si>
    <t>12/12/2025 SE ESCALA A COORDINADOR DE ZONA PARA ENTREGA DE ROLLOS EN SITIO | 19/12/2025 BUENOS DÍAS SE VISITA CB Y SE LE HACE ENTREGA DE 20 ROLLOS</t>
  </si>
  <si>
    <t>3133912</t>
  </si>
  <si>
    <t>FO-25-1968212</t>
  </si>
  <si>
    <t>16/12/2025 SE ESCALA A COORDINADOR DE ZONA PARA ENTREGA DE ROLLOS EN SITIO | 17/12/2025 EN COMUNICACIÓN CON LA SEÑORA ROCIO DUARTE AL NÚMERO 3152504344, INDICA SE ENVIEN LOS 70 ROLLOS POR TAXIS. RECIBIDO OK</t>
  </si>
  <si>
    <t>3133945</t>
  </si>
  <si>
    <t>3007074672</t>
  </si>
  <si>
    <t>PTM LLANOGRANDE MEDELLIN PAPEL</t>
  </si>
  <si>
    <t>FO-25-1970888</t>
  </si>
  <si>
    <t>13/12/2025 SE ESCALA A COORDINADOR DE ZONA PARA ENTREGA DE ROLLOS EN SITIO | 19/12/2025 SE ENTREGAN 20 ROLLOS A NATALIA</t>
  </si>
  <si>
    <t>3133992</t>
  </si>
  <si>
    <t>3007079932</t>
  </si>
  <si>
    <t>BARRIO SANTA FE BOGOTA 5</t>
  </si>
  <si>
    <t>FO-25-1969672</t>
  </si>
  <si>
    <t>13/12/2025 SE ESCALA A COORDINADOR DE ZONA PARA ENTREGA DE ROLLOS EN SITIO | 16/12/2025 SE VISITA COMERCIO ENTREGAN 10 ROLLOS RBM, NO SE MANIPULAN DISPOSITIVOS</t>
  </si>
  <si>
    <t>3134011</t>
  </si>
  <si>
    <t>3007081633</t>
  </si>
  <si>
    <t>DISTRICOL AGROINSUMOS LA FINCA</t>
  </si>
  <si>
    <t>FO-25-1968242</t>
  </si>
  <si>
    <t>12/12/2025 SE REALIZA ENVIO DE ROLLOS POR  OPERADOR LOGISTICO | 19/12/2025 SE INTENTA COMUNICAACION CON EL USUARIO PARA VALIDAR SI YA RECIBIO  LOS ROLLOS PERO NO HAYCONTACTO | 20/12/2025 EN COMUNICACION CON EL USUARIO AL NUMERO  3218443512 INDICA QUE AUN NO HA RECIBIDO LOS ROLLOS | 20/12/2025 SE REALIZA ENVIO DE 10 ROLLOS, CON LA GUIA 2078334632 SERVIENTREGA. SE CONFIRMA ENTREGA EXITOSA POR PARTE DEL USUARIO</t>
  </si>
  <si>
    <t>3134034</t>
  </si>
  <si>
    <t>3007045304</t>
  </si>
  <si>
    <t>PTM SAN PEDRO DE URABA MUNDO E</t>
  </si>
  <si>
    <t>FO-25-1970679</t>
  </si>
  <si>
    <t>13/12/2025 SE CONFIRMAN DATOS, SE REALIZA ENVIO POR OPERADOR LOGISTICO | 24/12/2025 SE REALIZA ENVIO DE 90 ROLLOS, CON LA GUIA 992239719 LOGICUARTAS. SE CONFIRMA ENTREGA EXITOSA POR PARTE DE LA TRANSPORTADORA</t>
  </si>
  <si>
    <t>3134156</t>
  </si>
  <si>
    <t>3007030876</t>
  </si>
  <si>
    <t>COMCARD TURBO CELESTE</t>
  </si>
  <si>
    <t>FO-25-1969210</t>
  </si>
  <si>
    <t>16/12/2025 SE ESCALA A COORDINADOR DE ZONA PARA ENTREGA DE ROLLOS EN SITIO | 18/12/2025 ENTREGA DE 140 ROLLOS</t>
  </si>
  <si>
    <t>3134185</t>
  </si>
  <si>
    <t>FO-25-1970590</t>
  </si>
  <si>
    <t>13/12/2025 SE REALIZA ENVIO DE ROLLOS POR FLOTA | 19/12/2025 SE REALIZA ENVÍO DE 30 ROLLOS DE MANERA EFECTIVA POR LA TAQUILLA 7 TRANSORIENTE. CB CONFIRMA DE MANERA EFECTIVA LA RECEPCIÓN DE LOS ROLLOS.</t>
  </si>
  <si>
    <t>3134187</t>
  </si>
  <si>
    <t>3007038419</t>
  </si>
  <si>
    <t>REDY TEQUENDAMA</t>
  </si>
  <si>
    <t>FO-25-1969668</t>
  </si>
  <si>
    <t>13/12/2025 SE ESCALA A COORDINADOR DE ZONA PARA ENTREGA DE ROLLOS EN SITIO | 15/12/2025 SE VISITA COMERCIO, SE ENTREGAN 160 ROLLOS RBM, NO SE MANIPULAN DISPOSITIVOS</t>
  </si>
  <si>
    <t>3134188</t>
  </si>
  <si>
    <t>3007067382</t>
  </si>
  <si>
    <t>FO-25-1969663</t>
  </si>
  <si>
    <t>13/12/2025 SE ESCALA A COORDINADOR DE ZONA PARA ENTREGA DE ROLLOS EN SITIO | 15/12/2025 SE REALIZA ENTREGA DE 30 ROLLOS TÉRMICOS REDEBAN</t>
  </si>
  <si>
    <t>3134199</t>
  </si>
  <si>
    <t>3007054079</t>
  </si>
  <si>
    <t>DISTRICOL FARMACELL</t>
  </si>
  <si>
    <t>FO-25-1969880</t>
  </si>
  <si>
    <t>13/12/2025 SE ESCALA A COORDINADOR DE ZONA PARA ENTREGA DE ROLLOS EN SITIO | 17/12/2025 SE ENVÍAN 30 ROLLOS CON EL CONDUCTOR Y SE COMPARTE INFORMACIÓN CON LA USUARIO Y CONFIRMA EL RECIBIDO</t>
  </si>
  <si>
    <t>3134604</t>
  </si>
  <si>
    <t>3007012485</t>
  </si>
  <si>
    <t>REMEDIOS III ANTIOQUIA</t>
  </si>
  <si>
    <t>FO-25-1970540</t>
  </si>
  <si>
    <t>13/12/2025 SE CONFIRMAN DATOS, SE REALIZA ENVIO POR OPERADOR LOGISTICO | 19/12/2025 SE REALIZA ENVIO DE 30 ROLLOS, CON LA GUIA 992239718 LOGICUARTAS. SE CONFIRMA ENTREGA EXITOSA POR PARTE DE LA TRANSPORTADORA</t>
  </si>
  <si>
    <t>3134605</t>
  </si>
  <si>
    <t>3007033802</t>
  </si>
  <si>
    <t>BARRIO REMEDIOS 5 REMEDIOS</t>
  </si>
  <si>
    <t>FO-25-1970539</t>
  </si>
  <si>
    <t>13/12/2025 SE CONFIRMAN DATOS, SE REALIZA ENVIO POR OPERADOR LOGISTICO | 19/12/2025 SE REALIZA ENVIO DE 30 ROLLOS, CON LA GUIA 992239717 LOGICUARTAS. SE CONFIRMA ENTREGA EXITOSA POR PARTE DE LA TRANSPORTADORA</t>
  </si>
  <si>
    <t>3134606</t>
  </si>
  <si>
    <t>FO-25-1969678</t>
  </si>
  <si>
    <t>13/12/2025 SE ESCALA A COORDINADOR DE ZONA PARA ENTREGA DE ROLLOS EN SITIO | 18/12/2025 ENTREGA DE 140 ROLLOS</t>
  </si>
  <si>
    <t>3134620</t>
  </si>
  <si>
    <t>3007078972</t>
  </si>
  <si>
    <t>PTM LOS COCOS AGUACHICA AUTOSE</t>
  </si>
  <si>
    <t>FO-25-1973377</t>
  </si>
  <si>
    <t>15/12/2025 SE REALIZA ENVIO DE ROLLOS POR  OPERADOR LOGISTICO | 18/12/2025 BUENAS TARDES SE VISITA CB Y SE LE HACE ENTREGA DE ROLLOS</t>
  </si>
  <si>
    <t>3134624</t>
  </si>
  <si>
    <t>3007079205</t>
  </si>
  <si>
    <t>BARRIO ALTOS DE SAN ISIDRO CAR</t>
  </si>
  <si>
    <t>FO-25-1970204</t>
  </si>
  <si>
    <t>13/12/2025 SE ESCALA A COORDINADOR DE ZONA PARA ENTREGA DE ROLLOS EN SITIO | 15/12/2025 SE REALIZA ENTREGA DE 20 UNIDADES DE ROLLOS REDEBAN</t>
  </si>
  <si>
    <t>3134625</t>
  </si>
  <si>
    <t>3007081719</t>
  </si>
  <si>
    <t>DISTRICOL INTERR LA NOVENA</t>
  </si>
  <si>
    <t>FO-25-1970199</t>
  </si>
  <si>
    <t>13/12/2025 SE ESCALA A COORDINADOR DE ZONA PARA ENTREGA DE ROLLOS EN SITIO | 15/12/2025 SE HACE PRESENCIA EN COMERCIO SE REALIZA ENTREGA DE 30 ROLLOS</t>
  </si>
  <si>
    <t>3134654</t>
  </si>
  <si>
    <t>3007059440</t>
  </si>
  <si>
    <t>PTM BARRANQUILLA DROGUERIA DJ</t>
  </si>
  <si>
    <t>FO-25-1970880</t>
  </si>
  <si>
    <t>13/12/2025 SE ESCALA A COORDINADOR DE ZONA PARA ENTREGA DE ROLLOS EN SITIO | 15/12/2025 SE HACE ENTREGA DE 50 ROLLOS REDEBAN DE MANERA EXITOSA</t>
  </si>
  <si>
    <t>3134656</t>
  </si>
  <si>
    <t>3007075687</t>
  </si>
  <si>
    <t>BARRIO BUENAVISTA BOGOTA</t>
  </si>
  <si>
    <t>FO-25-1970875</t>
  </si>
  <si>
    <t>13/12/2025 SE ESCALA A COORDINADOR DE ZONA PARA ENTREGA DE ROLLOS EN SITIO | 15/12/2025 SE ENTREGA 40 ROLLOS DE REDEBAN PARA EL CORRESPONSAL BANCARIO OLGA MIRANDA</t>
  </si>
  <si>
    <t>3134657</t>
  </si>
  <si>
    <t>3007018175</t>
  </si>
  <si>
    <t>BARRIO VEREDA CABECERAS RIONEG</t>
  </si>
  <si>
    <t>FO-25-1970873</t>
  </si>
  <si>
    <t>13/12/2025 SE ESCALA A COORDINADOR DE ZONA PARA ENTREGA DE ROLLOS EN SITIO | 19/12/2025 SE ENTREGAN 40 ROLLOS EXITOSMANTE A ANGIE</t>
  </si>
  <si>
    <t>3134660</t>
  </si>
  <si>
    <t>3007027791</t>
  </si>
  <si>
    <t>DISTRICOL TELECOMUNICACIONES E</t>
  </si>
  <si>
    <t>FO-25-1970867</t>
  </si>
  <si>
    <t>13/12/2025 SE ESCALA A COORDINADOR DE ZONA PARA ENTREGA DE ROLLOS EN SITIO | 15/12/2025 SE REALIZA LA ENTREGA DE 30 ROLLOS</t>
  </si>
  <si>
    <t>13873</t>
  </si>
  <si>
    <t>3134661</t>
  </si>
  <si>
    <t>3007071584</t>
  </si>
  <si>
    <t>BARRIO CALLE REAL</t>
  </si>
  <si>
    <t>FO-25-1970861</t>
  </si>
  <si>
    <t>13/12/2025 SE ESCALA A COORDINADOR DE ZONA PARA ENTREGA DE ROLLOS EN SITIO | 16/12/2025 SE ENTREGAN ROLLOS 10 EN LA CASA DEL CLIENTE EN SANTA ROSA AUTORIZÓ LA ENTREGA EN ESE SITIO</t>
  </si>
  <si>
    <t>3134665</t>
  </si>
  <si>
    <t>3007043190</t>
  </si>
  <si>
    <t>BARRIO ZONA RURAL PUERTO GAITA</t>
  </si>
  <si>
    <t>FO-25-1974619</t>
  </si>
  <si>
    <t>15/12/2025 SE CONFIRMAN DATOS, SE REALIZA ENVIO POR OPERADOR LOGISTICO | 17/12/2025 SE REALIZA ENVIO DE 10 ROLLOS, CON LA GUIA 2235597895 SERVIENTREGA. SE CONFIRMA ENTREGA EXITOSA POR PARTE DE LA TRANSPORTADORA</t>
  </si>
  <si>
    <t>3134673</t>
  </si>
  <si>
    <t>3007027970</t>
  </si>
  <si>
    <t>OPRAP   MICENTRO EL PORVENIR</t>
  </si>
  <si>
    <t>FO-25-1970851</t>
  </si>
  <si>
    <t>13/12/2025 SE ESCALA A COORDINADOR DE ZONA PARA ENTREGA DE ROLLOS EN SITIO | 15/12/2025 SE LLEGA A LA DIRECCIÓN INDICADA Y SE ENTREGAN 170 ROLLOS RBM SIN MANIPULAR EQUIPOS</t>
  </si>
  <si>
    <t>3134679</t>
  </si>
  <si>
    <t>3007066358</t>
  </si>
  <si>
    <t>PTM LA GUAJIRA REMATES Y CACH</t>
  </si>
  <si>
    <t>FO-25-1973510</t>
  </si>
  <si>
    <t>15/12/2025 SE REALIZA ENVIO DE ROLLOS POR  OPERADOR LOGISTICO | 20/12/2025 SE REALIZA ENVIO DE 10 ROLLOS, CON LA GUIA 2278614813 SERVIENTREGA. SE CONFIRMA ENTREGA EXITOSA POR PARTE DE LA TRANSPORTADORA</t>
  </si>
  <si>
    <t>3134685</t>
  </si>
  <si>
    <t>3007041621</t>
  </si>
  <si>
    <t>BARRIO PABLO VI MEDELLIN</t>
  </si>
  <si>
    <t>FO-25-1972168</t>
  </si>
  <si>
    <t>14/12/2025 SE ESCALA A COORDINADOR DE ZONA PARA ENTREGA DE ROLLOS EN SITIO | 16/12/2025 SE REALIZA ENTREGA DE 40 ROLLOS POR EL OPERADOR VELOCES CON LA GUIA V4001984724</t>
  </si>
  <si>
    <t>3134686</t>
  </si>
  <si>
    <t>3007041622</t>
  </si>
  <si>
    <t>BARRIO POPULAR 1 MEDELLIN 3</t>
  </si>
  <si>
    <t>FO-25-1972167</t>
  </si>
  <si>
    <t>14/12/2025 SE ESCALA A COORDINADOR DE ZONA PARA ENTREGA DE ROLLOS EN SITIO | 19/12/2025 SE REALIZA ENTREGA DE 40 ROLLOS POR EL OPERADOR VELOCES CON LA GUIA V4001984723</t>
  </si>
  <si>
    <t>3134691</t>
  </si>
  <si>
    <t>3007050708</t>
  </si>
  <si>
    <t>BARRIO VEREDA LA PALMA GIRARDO</t>
  </si>
  <si>
    <t>FO-25-1988808</t>
  </si>
  <si>
    <t>17/12/2025 SE ENTREGAN 50 ROLLOS RBM</t>
  </si>
  <si>
    <t>3134700</t>
  </si>
  <si>
    <t>3007049584</t>
  </si>
  <si>
    <t>PTM ZONA BANANERA VARIEDADES</t>
  </si>
  <si>
    <t>FO-25-1969661</t>
  </si>
  <si>
    <t>13/12/2025 SE ESCALA A COORDINADOR DE ZONA PARA ENTREGA DE ROLLOS EN SITIO | 17/12/2025 SE REALIZA ENTREGA DE 10 ROLLOS PARA DATFAONO A SATISFACCIÓN DEL CLIENTE</t>
  </si>
  <si>
    <t>3134702</t>
  </si>
  <si>
    <t>3007081856</t>
  </si>
  <si>
    <t>PTM BARBOSA CELU SHOP Y MAS</t>
  </si>
  <si>
    <t>FO-25-1969894</t>
  </si>
  <si>
    <t>13/12/2025 SE ESCALA A COORDINADOR DE ZONA PARA ENTREGA DE ROLLOS EN SITIO | 18/12/2025 SE ENTREGAN 30 ROLLOS RBM</t>
  </si>
  <si>
    <t>3134703</t>
  </si>
  <si>
    <t>FO-25-1969892</t>
  </si>
  <si>
    <t>13/12/2025 SE ESCALA A COORDINADOR DE ZONA PARA ENTREGA DE ROLLOS EN SITIO | 18/12/2025 ENTREGA DE 50 ROLLOS</t>
  </si>
  <si>
    <t>3134710</t>
  </si>
  <si>
    <t>FO-25-1969882</t>
  </si>
  <si>
    <t>13/12/2025 SE ESCALA A COORDINADOR DE ZONA PARA ENTREGA DE ROLLOS EN SITIO | 15/12/2025 SE REALIZA ENTREGA DE 50 ROLLOS NO SE MANIPULAN TERMALES</t>
  </si>
  <si>
    <t>3134767</t>
  </si>
  <si>
    <t>3007062923</t>
  </si>
  <si>
    <t>PTM CARTAGENA PAPELERIA Y VARI</t>
  </si>
  <si>
    <t>FO-25-1970854</t>
  </si>
  <si>
    <t>13/12/2025 SE ESCALA A COORDINADOR DE ZONA PARA ENTREGA DE ROLLOS EN SITIO | 15/12/2025 SE REALIZA ENTREGA DE 120 UNIDADES DE ROLLOS REDEBAN</t>
  </si>
  <si>
    <t>3134775</t>
  </si>
  <si>
    <t>3007079923</t>
  </si>
  <si>
    <t>DISTRICOL EL MERCADO J&amp;S PARQU</t>
  </si>
  <si>
    <t>FO-25-1971182</t>
  </si>
  <si>
    <t>13/12/2025 SE ESCALA A COORDINADOR DE ZONA PARA ENTREGA DE ROLLOS EN SITIO | 22/12/2025 22-12 ENVIO POR VELOCES, REPORTAN NOVEDADES EN LA ENTREGA POR CAPACIDAD OPERATIVA DE LA TRANSPORTADORA | 24/12/2025 SE REALIZA ENTREGA DE 10 ROLLOS POR EL OPERADOR VELOCES CON LA GUIA V4001984719</t>
  </si>
  <si>
    <t>3134804</t>
  </si>
  <si>
    <t>3007081336</t>
  </si>
  <si>
    <t>PTM SANTA MARTA VARIEDADES FUT</t>
  </si>
  <si>
    <t>FO-25-1970197</t>
  </si>
  <si>
    <t>13/12/2025 SE ESCALA A COORDINADOR DE ZONA PARA ENTREGA DE ROLLOS EN SITIO | 16/12/2025 SE REALIZA ENTREGA DE 10 ROLLOS PARA DATÁFONO A SATISFACCIÓN DEL CLIENTE</t>
  </si>
  <si>
    <t>3134833</t>
  </si>
  <si>
    <t>3007030254</t>
  </si>
  <si>
    <t>DISTRICOL TIENDA  YULIANA</t>
  </si>
  <si>
    <t>FO-25-1970669</t>
  </si>
  <si>
    <t>13/12/2025 SE REALIZA ENVIO DE ROLLOS POR  OPERADOR LOGISTICO | 18/12/2025 SE REALIZA ENVIO DE 190 ROLLOS, CON LA GUIA 2278614812 SERVIENTREGA. SE CONFIRMA ENTREGA EXITOSA POR PARTE DE LA TRANSPORTADORA</t>
  </si>
  <si>
    <t>3134834</t>
  </si>
  <si>
    <t>3007072057</t>
  </si>
  <si>
    <t>DISTRICOL DROG ESCOBAR ESPINO</t>
  </si>
  <si>
    <t>FO-25-1970885</t>
  </si>
  <si>
    <t>13/12/2025 SE ESCALA A COORDINADOR DE ZONA PARA ENTREGA DE ROLLOS EN SITIO | 15/12/2025 SE REALIZA ENTREGA DE 10 ROLLOS POR SOLICITUD DE CLIENTE NO SE MANIPULA DATAFONO</t>
  </si>
  <si>
    <t>3134840</t>
  </si>
  <si>
    <t>FO-25-1970856</t>
  </si>
  <si>
    <t>13/12/2025 SE ESCALA A COORDINADOR DE ZONA PARA ENTREGA DE ROLLOS EN SITIO | 15/12/2025 SE REALIZA ENTREGA DE 30 UNIDADES DE ROLLOS REDEBAN</t>
  </si>
  <si>
    <t>3134849</t>
  </si>
  <si>
    <t>FO-25-1972178</t>
  </si>
  <si>
    <t>14/12/2025 SE ESCALA A COORDINADOR DE ZONA PARA ENTREGA DE ROLLOS EN SITIO | 15/12/2025 SE ENTREGAN 40 ROLLOS AL CORRESPONSAL BANCARIO BANCOLOMBIA</t>
  </si>
  <si>
    <t>3134850</t>
  </si>
  <si>
    <t>FO-25-1974431</t>
  </si>
  <si>
    <t>15/12/2025 SE CONFIRMAN DATOS, SE REALIZA ENVIO POR OPERADOR LOGISTICO | 20/12/2025 SE REALIZA ENVIO DE 20 ROLLOS, CON LA GUIA 2278614815 SERVIENTREGA. SE CONFIRMA ENTREGA EXITOSA POR PARTE DE LA TRANSPORTADORA</t>
  </si>
  <si>
    <t>3134858</t>
  </si>
  <si>
    <t>3007075617</t>
  </si>
  <si>
    <t>DISTRICOL TIENDA DE MASCOTAS P</t>
  </si>
  <si>
    <t>FO-25-1972175</t>
  </si>
  <si>
    <t>14/12/2025 SE ESCALA A COORDINADOR DE ZONA PARA ENTREGA DE ROLLOS EN SITIO | 19/12/2025 SE REALIZA ENTREGA DE 70 ROLLOS POR EL OPERADOR VELOCES CON LA GUIA V4001984725</t>
  </si>
  <si>
    <t>3134860</t>
  </si>
  <si>
    <t>3007030129</t>
  </si>
  <si>
    <t>BARRIO LAS VIOLENTAS ACACIAS</t>
  </si>
  <si>
    <t>FO-25-1972169</t>
  </si>
  <si>
    <t>14/12/2025 SE ESCALA A COORDINADOR DE ZONA PARA ENTREGA DE ROLLOS EN SITIO | 16/12/2025 SE REALIZA ENTREGA DE 120 ROLLOS RBM</t>
  </si>
  <si>
    <t>3134880</t>
  </si>
  <si>
    <t>3007027656</t>
  </si>
  <si>
    <t>DISTRICOL TECNOLOGIA JP2</t>
  </si>
  <si>
    <t>FO-25-1972988</t>
  </si>
  <si>
    <t>15/12/2025 SE ESCALA A COORDINADOR DE ZONA PARA ENTREGA DE ROLLOS EN SITIO | 19/12/2025 SE REALIZA ENTREGA DE 80 ROLLOS POR EL OPERADOR VELOCES CON LA GUIA V4001984726</t>
  </si>
  <si>
    <t>19473</t>
  </si>
  <si>
    <t>3135300</t>
  </si>
  <si>
    <t>3007060816</t>
  </si>
  <si>
    <t>MORALES</t>
  </si>
  <si>
    <t>BARRIO CHIMBORAZO MORALES</t>
  </si>
  <si>
    <t>FO-25-1973367</t>
  </si>
  <si>
    <t>15/12/2025 SE REALIZA ENVIO DE ROLLOS POR  OPERADOR LOGISTICO | 20/12/2025 SE INFORMA GUIA, PARA RECOLECCION DE PAPELERIA EN OFICINA DE TRANSPORTADORA | 21/12/2025 SE INFORMA GUIA AL NÚMERO 3118234465 , PARA RECOLECCION DE PAPELERIA EN OFICINA DE TRANSPORTADORA. SE PROCEDE A CERRAR EL CASO | 17/12/2025 SE ENVIAN 10 ROLLOS POR INTERRAPIDISIMO</t>
  </si>
  <si>
    <t>3135302</t>
  </si>
  <si>
    <t>3007061661</t>
  </si>
  <si>
    <t>REDY MIXY</t>
  </si>
  <si>
    <t>FO-25-1972165</t>
  </si>
  <si>
    <t>14/12/2025 SE ESCALA A COORDINADOR DE ZONA PARA ENTREGA DE ROLLOS EN SITIO | 16/12/2025 SE REALIZA ENTREGA DE 70 ROLLOS POR EL OPERADOR VELOCES CON LA GUIA V4001984721</t>
  </si>
  <si>
    <t>3135339</t>
  </si>
  <si>
    <t>3007048410</t>
  </si>
  <si>
    <t>BARRIO SANTANDER CALI</t>
  </si>
  <si>
    <t>FO-25-1973012</t>
  </si>
  <si>
    <t>15/12/2025 SE ESCALA A COORDINADOR DE ZONA PARA ENTREGA DE ROLLOS EN SITIO | 15/12/2025 SE ENTREGAN 70 ROLLOS A KAROL SOLARTE</t>
  </si>
  <si>
    <t>3135426</t>
  </si>
  <si>
    <t>3007021117</t>
  </si>
  <si>
    <t>PAGAFACIL SAN NICOLAS BARRANQU</t>
  </si>
  <si>
    <t>FO-25-1972987</t>
  </si>
  <si>
    <t>15/12/2025 SE ESCALA A COORDINADOR DE ZONA PARA ENTREGA DE ROLLOS EN SITIO | 15/12/2025 SE ENTREGAN 190 ROLLOS</t>
  </si>
  <si>
    <t>3135753</t>
  </si>
  <si>
    <t>3007023916</t>
  </si>
  <si>
    <t>COMCARD TURBO MICROMERC EL PRI</t>
  </si>
  <si>
    <t>FO-25-1974085</t>
  </si>
  <si>
    <t>16/12/2025 SE ESCALA A COORDINADOR DE ZONA PARA ENTREGA DE ROLLOS EN SITIO | 21/12/2025 SE ENVÍAN 20 ROLLOS CON EL CONDUCTOR Y SE COMPARTE INFORMACIÓN CON EL USUARIO Y EL CONFIRMA EL RECIBIDO</t>
  </si>
  <si>
    <t>3135761</t>
  </si>
  <si>
    <t>3007079838</t>
  </si>
  <si>
    <t>BARRIO MARIA EUGENIA ALTO AGUACHICA  2</t>
  </si>
  <si>
    <t>FO-25-1973699</t>
  </si>
  <si>
    <t>15/12/2025 SE REALIZA ENVIO DE ROLLOS POR  OPERADOR LOGISTICO | 18/12/2025 SE REALIZA ENVIO DE 10 ROLLOS, CON LA GUIA 2278614814 SERVIENTREGA. SE CONFIRMA ENTREGA EXITOSA POR PARTE DE LA TRANSPORTADORA</t>
  </si>
  <si>
    <t>3135763</t>
  </si>
  <si>
    <t>3007046151</t>
  </si>
  <si>
    <t>BARRIO TIHUAQUE BOGOTA</t>
  </si>
  <si>
    <t>FO-25-1973698</t>
  </si>
  <si>
    <t>15/12/2025 SE ESCALA A COORDINADOR DE ZONA PARA ENTREGA DE ROLLOS EN SITIO | 17/12/2025 SE VISITA COMERCIO, SE ENTREGAN 20 ROLLOS RBM, NO SE MANIPULAN DISPOSITIVOS</t>
  </si>
  <si>
    <t>3136030</t>
  </si>
  <si>
    <t>FO-25-1973693</t>
  </si>
  <si>
    <t>15/12/2025 SE ESCALA A COORDINADOR DE ZONA PARA ENTREGA DE ROLLOS EN SITIO | 26/12/2025 SE CONSULTA NUEVAMENTE A VELOCES POR EL ESTADO DE LA GUIA, INFORMAN QUE REVISARAN Y SE RECOMENDARÁ LA ENTREGA | 27/12/2025 SE REALIZA ENTREGA DE 110 ROLLOS POR EL OPERADOR VELOCES CON LA GUIA V4001994298</t>
  </si>
  <si>
    <t>3136050</t>
  </si>
  <si>
    <t>FO-25-1973692</t>
  </si>
  <si>
    <t>15/12/2025 SE ESCALA A COORDINADOR DE ZONA PARA ENTREGA DE ROLLOS EN SITIO | 22/12/2025 22-12 ENVIO POR VELOCES, REPORTAN NOVEDADES EN LA ENTREGA POR CAPACIDAD OPERATIVA DE LA TRANSPORTADORA | 26/12/2025 SE REALIZA ENTREGA DE 40 ROLLOS POR EL OPERADOR VELOCES CON LA GUIA V4001994300</t>
  </si>
  <si>
    <t>RICO PERDOMO ALAHY XIMENA</t>
  </si>
  <si>
    <t>3136058</t>
  </si>
  <si>
    <t>3007024679</t>
  </si>
  <si>
    <t>COMCARD MEDELLIN LA HONDA 2</t>
  </si>
  <si>
    <t>FO-25-1973772</t>
  </si>
  <si>
    <t>15/12/2025 SE ESCALA A COORDINADOR DE ZONA PARA ENTREGA DE ROLLOS EN SITIO | 26/12/2025 SE CONSULTA NUEVAMENTE A VELOCES POR EL ESTADO DE LA GUIA, INFORMAN QUE REVISARAN Y SE RECOMENDARÁ LA ENTREGA | 27/12/2025 SE REALIZA ENTREGA DE 50 ROLLOS POR EL OPERADOR VELOCES CON LA GUIA V4001994297</t>
  </si>
  <si>
    <t>3136178</t>
  </si>
  <si>
    <t>3007015883</t>
  </si>
  <si>
    <t>REVAL CCIAL TITAN PLAZA</t>
  </si>
  <si>
    <t>FO-25-1973769</t>
  </si>
  <si>
    <t>15/12/2025 SE ESCALA A COORDINADOR DE ZONA PARA ENTREGA DE ROLLOS EN SITIO | 16/12/2025 SE LLEGA A LA DIRECCIÓN INDICADA Y SE ENTREGAN 180 ROLLOS RBM SIN MANIPULAR EQUIPOS</t>
  </si>
  <si>
    <t>3136647</t>
  </si>
  <si>
    <t>3007026894</t>
  </si>
  <si>
    <t>BARRIO SURABASTOS NEIVA</t>
  </si>
  <si>
    <t>FO-25-1973978</t>
  </si>
  <si>
    <t>15/12/2025 SE ESCALA A COORDINADOR DE ZONA PARA ENTREGA DE ROLLOS EN SITIO | 18/12/2025 SE ENTREGAN 20 ROLLOS RBM</t>
  </si>
  <si>
    <t>3136654</t>
  </si>
  <si>
    <t>FO-25-1973974</t>
  </si>
  <si>
    <t>15/12/2025 SE ESCALA A COORDINADOR DE ZONA PARA ENTREGA DE ROLLOS EN SITIO | 19/12/2025 SE ENTREGAN 40 ROLLOS EXITOSMANTE A JHONATAN</t>
  </si>
  <si>
    <t>3136869</t>
  </si>
  <si>
    <t>3007080319</t>
  </si>
  <si>
    <t>FO-25-1975630</t>
  </si>
  <si>
    <t>15/12/2025 SE CONFIRMAN DATOS, SE REALIZA ENVIO POR OPERADOR LOGISTICO | 18/12/2025 SE REALIZA ENVIO DE 10 ROLLOS, CON LA GUIA 2278614816 SERVIENTREGA. SE CONFIRMA ENTREGA EXITOSA POR PARTE DE LA TRANSPORTADORA</t>
  </si>
  <si>
    <t>3136936</t>
  </si>
  <si>
    <t>3007078322</t>
  </si>
  <si>
    <t>BARRIO SALGAR PUERTO COLOMBIA</t>
  </si>
  <si>
    <t>FO-25-1974520</t>
  </si>
  <si>
    <t>15/12/2025 SE ESCALA A COORDINADOR DE ZONA PARA ENTREGA DE ROLLOS EN SITIO | 17/12/2025 SE HACE ENTREGA DE 40 ROLLOS REDEBAN DE MANERA EXITOSA</t>
  </si>
  <si>
    <t>3136991</t>
  </si>
  <si>
    <t>3007068079</t>
  </si>
  <si>
    <t>BARRIO POTRERO GRANDE CALI</t>
  </si>
  <si>
    <t>FO-25-1974516</t>
  </si>
  <si>
    <t>15/12/2025 SE ESCALA A COORDINADOR DE ZONA PARA ENTREGA DE ROLLOS EN SITIO | 16/12/2025 SE ENTREGAN 50 ROLLOS A WILLINTON CAICEDO</t>
  </si>
  <si>
    <t>3137120</t>
  </si>
  <si>
    <t>3007082080</t>
  </si>
  <si>
    <t>OPRAP PLAZA DE LAS AMÉRICAS II</t>
  </si>
  <si>
    <t>FO-25-1974514</t>
  </si>
  <si>
    <t>15/12/2025 SE ESCALA A COORDINADOR DE ZONA PARA ENTREGA DE ROLLOS EN SITIO | 16/12/2025 ENTREGA DE ROLLOS EJECUTADO OK</t>
  </si>
  <si>
    <t>3137708</t>
  </si>
  <si>
    <t>3007066412</t>
  </si>
  <si>
    <t>BARRIO BALMORAL FUSAGASUGA 7</t>
  </si>
  <si>
    <t>FO-25-1974749</t>
  </si>
  <si>
    <t>15/12/2025 SE ESCALA A COORDINADOR DE ZONA PARA ENTREGA DE ROLLOS EN SITIO | 17/12/2025 ENTREGA DE 60 ROLLOS EJECUTADO OK</t>
  </si>
  <si>
    <t>3137713</t>
  </si>
  <si>
    <t>3007021409</t>
  </si>
  <si>
    <t>PAGAFACIL BARRANQUILLA</t>
  </si>
  <si>
    <t>FO-25-1975075</t>
  </si>
  <si>
    <t>15/12/2025 SE ESCALA A COORDINADOR DE ZONA PARA ENTREGA DE ROLLOS EN SITIO | 15/12/2025 SE REALIZA VISITA SE ENTREGA 220 ROLLOS</t>
  </si>
  <si>
    <t>3137864</t>
  </si>
  <si>
    <t>FO-25-1975073</t>
  </si>
  <si>
    <t>15/12/2025 SE ESCALA A COORDINADOR DE ZONA PARA ENTREGA DE ROLLOS EN SITIO | 26/12/2025 SE CONSULTA NUEVAMENTE A VELOCES POR EL ESTADO DE LA GUIA, INFORMAN QUE REVISARAN Y SE RECOMENDARÁ LA ENTREGA | 27/12/2025 SE REALIZA ENTREGA DE 150 ROLLOS POR EL OPERADOR VELOCES CON LA GUIA V4001994294</t>
  </si>
  <si>
    <t>3138092</t>
  </si>
  <si>
    <t>3007036161</t>
  </si>
  <si>
    <t>PTM PUERTO WILCHES ALEX</t>
  </si>
  <si>
    <t>FO-25-1975503</t>
  </si>
  <si>
    <t>15/12/2025 SE REALIZA ENVIO DE ROLLOS POR  OPERADOR LOGISTICO | 20/12/2025 SE REALIZA ENVIO DE 40 ROLLOS, CON LA GUIA 2214831749 SERVIENTREGA. SE CONFIRMA ENTREGA EXITOSA POR PARTE DE LA TRANSPORTADORA</t>
  </si>
  <si>
    <t>3138096</t>
  </si>
  <si>
    <t>3007069964</t>
  </si>
  <si>
    <t>PTM MEDELLIN  DEPOSITO Y FERRE</t>
  </si>
  <si>
    <t>FO-25-1975515</t>
  </si>
  <si>
    <t>15/12/2025 SE ESCALA A COORDINADOR DE ZONA PARA ENTREGA DE ROLLOS EN SITIO | 26/12/2025 SE CONSULTA NUEVAMENTE A VELOCES POR EL ESTADO DE LA GUIA, INFORMAN QUE REVISARAN Y SE RECOMENDARÁ LA ENTREGA | 29/12/2025 SE REALIZA ENTREGA DE 20 ROLLOS POR EL OPERADOR VELOCES CON LA GUIA V4001994293</t>
  </si>
  <si>
    <t>3138197</t>
  </si>
  <si>
    <t>FO-25-1975519</t>
  </si>
  <si>
    <t>15/12/2025 SE ESCALA A COORDINADOR DE ZONA PARA ENTREGA DE ROLLOS EN SITIO | 16/12/2025 DURANTE LA VISITA TECNICA SE REALIZA ENTREGA DE ROLLOS PARA DATÁFONO NO SE MANIPULAN EQUIPOS SIN NOVEDAD EN ENTREGA</t>
  </si>
  <si>
    <t>3138350</t>
  </si>
  <si>
    <t>3007073235</t>
  </si>
  <si>
    <t>DISTRICOL SOLUCIONES STEVEN</t>
  </si>
  <si>
    <t>FO-25-1975524</t>
  </si>
  <si>
    <t>15/12/2025 SE REALIZA ENVIO DE ROLLOS POR  OPERADOR LOGISTICO | 20/12/2025 SE REALIZA ENVIO DE 30 ROLLOS, CON LA GUIA 2214831750 SERVIENTREGA. SE CONFIRMA ENTREGA EXITOSA POR PARTE DE LA TRANSPORTADORA</t>
  </si>
  <si>
    <t>3138500</t>
  </si>
  <si>
    <t>3007035754</t>
  </si>
  <si>
    <t>BARRIO SIMON BOLIVAR GRANADA</t>
  </si>
  <si>
    <t>FO-25-1975517</t>
  </si>
  <si>
    <t>15/12/2025 SE ESCALA A COORDINADOR DE ZONA PARA ENTREGA DE ROLLOS EN SITIO | 16/12/2025 SE REALIZA ENTREGA DE 10 ROLLOS RBM</t>
  </si>
  <si>
    <t>3138556</t>
  </si>
  <si>
    <t>3007081867</t>
  </si>
  <si>
    <t>PTM MEDELLIN MERCATODO LA 33 N</t>
  </si>
  <si>
    <t>FO-25-1975716</t>
  </si>
  <si>
    <t>15/12/2025 SE ESCALA A COORDINADOR DE ZONA PARA ENTREGA DE ROLLOS EN SITIO | 22/12/2025 22-12 ENVIO POR VELOCES, REPORTAN NOVEDADES EN LA ENTREGA POR CAPACIDAD OPERATIVA DE LA TRANSPORTADORA | 23/12/2025 SE REALIZA ENTREGA DE 30 ROLLOS POR EL OPERADOR VELOCES CON LA GUIA V4001994292</t>
  </si>
  <si>
    <t>3138584</t>
  </si>
  <si>
    <t>FO-25-1976175</t>
  </si>
  <si>
    <t>15/12/2025 SE ESCALA A COORDINADOR DE ZONA PARA ENTREGA DE ROLLOS EN SITIO | 16/12/2025 SE REALIZA ENTREGA DE 30 ROLLOS RBM</t>
  </si>
  <si>
    <t>41396</t>
  </si>
  <si>
    <t>3138588</t>
  </si>
  <si>
    <t>3007054253</t>
  </si>
  <si>
    <t>LA PLATA</t>
  </si>
  <si>
    <t>BARRIO CENTRO POBLADO VILLA LO</t>
  </si>
  <si>
    <t>FO-25-1977986</t>
  </si>
  <si>
    <t>15/12/2025 SE CONFIRMAN DATOS, SE REALIZA ENVIO POR OPERADOR LOGISTICO | 20/12/2025 SE LE INFORMO EL NUMERO DE GUIA AL USUARIO, PENDIENTE CONFIRMACIÓN | 22/12/2025 SE REALIZA ENVIO DE 10 ROLLOS, CON LA GUIA 2235597930 SERVIENTREGA. SE CONFIRMA ENTREGA EXITOSA POR PARTE DEL USUARIO</t>
  </si>
  <si>
    <t>3138590</t>
  </si>
  <si>
    <t>FO-25-1976164</t>
  </si>
  <si>
    <t>15/12/2025 SE ESCALA A COORDINADOR DE ZONA PARA ENTREGA DE ROLLOS EN SITIO | 17/12/2025 SE VISITA SITIO SE VERIFICA INFORMACIÓN SE REALIZA ENTREGA DE 50 ROLLOS, NO SE MANIPULA EQUIPOS. FIRMA QUIEN RECIBE LOS ROLLOS.</t>
  </si>
  <si>
    <t>3138595</t>
  </si>
  <si>
    <t>3007081684</t>
  </si>
  <si>
    <t>DISTRICOL FARMAVID</t>
  </si>
  <si>
    <t>FO-25-1976162</t>
  </si>
  <si>
    <t>15/12/2025 SE ESCALA A COORDINADOR DE ZONA PARA ENTREGA DE ROLLOS EN SITIO | 17/12/2025 SE VISITA SITIO SE VERIFICA INFORMACIÓN SE REALIZA ENTREGA DE ROLLOS, NO SE MANIPULA EQUIPOS. FIRMA QUIEN RECIBE LOS ROLLOS.</t>
  </si>
  <si>
    <t>3138596</t>
  </si>
  <si>
    <t>3007078939</t>
  </si>
  <si>
    <t>DISTRICOL MINIMERCADO DETODITO</t>
  </si>
  <si>
    <t>FO-25-1988961</t>
  </si>
  <si>
    <t>3138648</t>
  </si>
  <si>
    <t>FO-25-1975710</t>
  </si>
  <si>
    <t>15/12/2025 SE ESCALA A COORDINADOR DE ZONA PARA ENTREGA DE ROLLOS EN SITIO | 16/12/2025 DURANTE LA VISITA TECNICA SE REALIZA ENTREGA DE 120 ROLLOS PARA DATÁFONO NO SE MANIPULAN EQUIPOS SIN NOVEDAD EN ENTREGA</t>
  </si>
  <si>
    <t>86757</t>
  </si>
  <si>
    <t>3138650</t>
  </si>
  <si>
    <t>3007081680</t>
  </si>
  <si>
    <t>SAN MIGUEL</t>
  </si>
  <si>
    <t>DISTRICOL MI PAPALERIA MP</t>
  </si>
  <si>
    <t>FO-25-1976748</t>
  </si>
  <si>
    <t>15/12/2025 SE CONFIRMAN DATOS, SE REALIZA ENVIO POR OPERADOR LOGISTICO | 24/12/2025 EN COMUNICACION CON LA SEÑORA MARINA  INDICA QUE AUN NO LE HAN LLEGADO LOS ROLLOS, PERO QUE ESTAN EN LA OFICINA Y MAÑANA IRA A RECOGERLOS. | 26/12/2025 SE REALIZA ENVIO DE 30 ROLLOS, CON LA GUIA 2248145592 SERVIENTREGA. SE CONFIRMA ENTREGA EXITOSA POR PARTE DE LA TRANSPORTADORA</t>
  </si>
  <si>
    <t>3138675</t>
  </si>
  <si>
    <t>3007062976</t>
  </si>
  <si>
    <t>DISTRICOL MERCADOS LA 52</t>
  </si>
  <si>
    <t>FO-25-1976170</t>
  </si>
  <si>
    <t>15/12/2025 SE ESCALA A COORDINADOR DE ZONA PARA ENTREGA DE ROLLOS EN SITIO | 26/12/2025 SE CONSULTA NUEVAMENTE A VELOCES POR EL ESTADO DE LA GUIA, INFORMAN QUE REVISARAN Y SE RECOMENDARÁ LA ENTREGA | 27/12/2025 SE REALIZA ENTREGA DE 110 ROLLOS POR EL OPERADOR VELOCES CON LA GUIA V4001994291</t>
  </si>
  <si>
    <t>3138700</t>
  </si>
  <si>
    <t>3007060468</t>
  </si>
  <si>
    <t>BARRIO SAN ANTONIO ANAPOIMA</t>
  </si>
  <si>
    <t>FO-25-1975712</t>
  </si>
  <si>
    <t>15/12/2025 SE ESCALA A COORDINADOR DE ZONA PARA ENTREGA DE ROLLOS EN SITIO | 22/12/2025 SE REALIZA ENTREGA DE 10 ROLLOS NO SE MANIPULAN TERMINALES</t>
  </si>
  <si>
    <t>3139087</t>
  </si>
  <si>
    <t>3007061471</t>
  </si>
  <si>
    <t>BARRIO LA CUMBRE LA CUMBRE</t>
  </si>
  <si>
    <t>FO-25-1976634</t>
  </si>
  <si>
    <t>15/12/2025 SE ESCALA A COORDINADOR DE ZONA PARA ENTREGA DE ROLLOS EN SITIO | 18/12/2025 SE REALIZA ENTREGA DE 10 ROLLOS</t>
  </si>
  <si>
    <t>3139333</t>
  </si>
  <si>
    <t>3007072269</t>
  </si>
  <si>
    <t>VILLA RICA LOS ALMENDROS</t>
  </si>
  <si>
    <t>FO-25-1976608</t>
  </si>
  <si>
    <t>15/12/2025 SE REALIZA ENVIO DE ROLLOS POR  OPERADOR LOGISTICO | 18/12/2025 SE REALIZA ENVIO DE 30 ROLLOS, CON LA GUIA 2248145593 SERVIENTREGA. SE CONFIRMA ENTREGA EXITOSA POR PARTE DE LA TRANSPORTADORA</t>
  </si>
  <si>
    <t>3139679</t>
  </si>
  <si>
    <t>3007077867</t>
  </si>
  <si>
    <t>PTM SAN BERNARDO DEL VIENTO MO</t>
  </si>
  <si>
    <t>FO-25-1977180</t>
  </si>
  <si>
    <t>15/12/2025 SE ESCALA A COORDINADOR DE ZONA PARA ENTREGA DE ROLLOS EN SITIO | 17/12/2025 SE REALIZA LA ENTREGA DE 20 ROLLOS DE LA RED REDEBAN, NO SE MANIPULA EQUIPOS</t>
  </si>
  <si>
    <t>3139913</t>
  </si>
  <si>
    <t>3007067054</t>
  </si>
  <si>
    <t>FO-25-1986581</t>
  </si>
  <si>
    <t>17/12/2025 SE CONFIRMAN DATOS, SE REALIZA ENVIO POR OPERADOR LOGISTICO | 24/12/2025 EN COMUNICACION CON LA SEÑORA ISABEL INDICA QUE AUN NO LE HAN LLEGADO LOS ROLLOS, ENVIO EN DISTRIBUCION | 24/12/2025 SE REALIZA ENVIO DE 30 ROLLOS, CON LA GUIA 2282137826 SERVIENTREGA. SE CONFIRMA ENTREGA EXITOSA POR PARTE DE LA TRANSPORTADORA</t>
  </si>
  <si>
    <t>3139957</t>
  </si>
  <si>
    <t>FO-25-1977574</t>
  </si>
  <si>
    <t>15/12/2025 SE ESCALA A COORDINADOR DE ZONA PARA ENTREGA DE ROLLOS EN SITIO | 18/12/2025 SE ENTREGAN 230 ROLLOS REDEBAN</t>
  </si>
  <si>
    <t>3139964</t>
  </si>
  <si>
    <t>3007077615</t>
  </si>
  <si>
    <t>BARRIO VRD SANTA FE MONTERIA</t>
  </si>
  <si>
    <t>FO-25-1977566</t>
  </si>
  <si>
    <t>15/12/2025 SE ESCALA A COORDINADOR DE ZONA PARA ENTREGA DE ROLLOS EN SITIO | 18/12/2025 SE REALIZA LA ENTREGA DE 30 ROLLOS DEL LA RED REDEBAN,
NOTA: DANIELA PARA SOLICITAR ROLLOS DE LA RED REDEBAN SI ES POSIBLE REALIZA EL ENVIÓ A URB VILLA NOVA EDIFICIO NIZA CR 17A CL 46-30 TORRES 1 POR FAVOR, GRACIAS</t>
  </si>
  <si>
    <t>3139975</t>
  </si>
  <si>
    <t>3007076392</t>
  </si>
  <si>
    <t>PTM YOLOMBO  DROGUERIA EL RUBI</t>
  </si>
  <si>
    <t>FO-25-1977657</t>
  </si>
  <si>
    <t>15/12/2025 SE ESCALA A COORDINADOR DE ZONA PARA ENTREGA DE ROLLOS EN SITIO | 16/12/2025 SE REALIZA ENVÍO DE 20 ROLLOS DE MANERA EFECTIVA POR LA FLOTA NORDESTE</t>
  </si>
  <si>
    <t>3140028</t>
  </si>
  <si>
    <t>3007056081</t>
  </si>
  <si>
    <t>FO-25-1977577</t>
  </si>
  <si>
    <t>15/12/2025 SE ESCALA A COORDINADOR DE ZONA PARA ENTREGA DE ROLLOS EN SITIO | 24/12/2025 SE ENVÍAN 80 ROLLOS CON EL CONDUCTOR Y SE COMPARTE INFORMACIÓN CON LA USUARIA Y CONFIRMA EL RECIBIDO</t>
  </si>
  <si>
    <t>3140030</t>
  </si>
  <si>
    <t>3007040578</t>
  </si>
  <si>
    <t>BARRIO SAN RAFAEL BOGOTA 1</t>
  </si>
  <si>
    <t>FO-25-1977569</t>
  </si>
  <si>
    <t>15/12/2025 SE ESCALA A COORDINADOR DE ZONA PARA ENTREGA DE ROLLOS EN SITIO | 16/12/2025 SE REALIZA LA ENTREGA DE 50 ROLLOS REDEBAN</t>
  </si>
  <si>
    <t>3140539</t>
  </si>
  <si>
    <t>FO-25-1979433</t>
  </si>
  <si>
    <t>16/12/2025 SE ESCALA A COORDINADOR DE ZONA PARA ENTREGA DE ROLLOS EN SITIO | 26/12/2025 SE CONSULTA NUEVAMENTE A VELOCES POR EL ESTADO DE LA GUIA, INFORMAN QUE REVISARAN Y SE RECOMENDARÁ LA ENTREGA | 29/12/2025 SE REALIZA ENTREGA DE 30 ROLLOS POR EL OPERADOR VELOCES CON LA GUIA V4001994287</t>
  </si>
  <si>
    <t>3140552</t>
  </si>
  <si>
    <t>3007058993</t>
  </si>
  <si>
    <t>PTM GUARNE MINIMERCADO JACOMA</t>
  </si>
  <si>
    <t>FO-25-1979431</t>
  </si>
  <si>
    <t>16/12/2025 SE ESCALA A COORDINADOR DE ZONA PARA ENTREGA DE ROLLOS EN SITIO | 18/12/2025 SE ENTREGAN 20 ROLLOS</t>
  </si>
  <si>
    <t>3140739</t>
  </si>
  <si>
    <t>3007081645</t>
  </si>
  <si>
    <t>PTM CHIQUINQUIRA VARIEDADES LA</t>
  </si>
  <si>
    <t>FO-25-2007288</t>
  </si>
  <si>
    <t>19/12/2025 SE CONFIRMAN DATOS, SE REALIZA ENVIO POR OPERADOR LOGISTICO | 24/12/2025 EN COMUNICACION CON LA SEÑORA LUZ INDICA QUE AUN NO LE HAN LLEGADO LOS ROLLOS, ENVIO EN DISTRIBUCION | 30/12/2025 SE REALIZA ENVIO DE 10 ROLLOS, CON LA GUIA 2235598252 SERVIENTREGA. SE CONFIRMA ENTREGA EXITOSA POR PARTE DE LA TRANSPORTADORA</t>
  </si>
  <si>
    <t>3140757</t>
  </si>
  <si>
    <t>3007063551</t>
  </si>
  <si>
    <t>BARRIO SAN ISIDRO SAN PELAYO</t>
  </si>
  <si>
    <t>FO-25-1979429</t>
  </si>
  <si>
    <t>16/12/2025 SE ESCALA A COORDINADOR DE ZONA PARA ENTREGA DE ROLLOS EN SITIO | 17/12/2025 SE REALIZA ENVÍO DE 10 ROLLOS DESDE SAN PELAYO AL CORREGIMIETO SAN ISIDRO, SE CONFIRMA CON EL CLIENTE RECIBIDO SIN NOVEDAD</t>
  </si>
  <si>
    <t>50711</t>
  </si>
  <si>
    <t>3140867</t>
  </si>
  <si>
    <t>3007077153</t>
  </si>
  <si>
    <t>VISTAHERMOSA</t>
  </si>
  <si>
    <t>BARRIO CENTRO VISTAHERMOSA 8</t>
  </si>
  <si>
    <t>FO-25-1980541</t>
  </si>
  <si>
    <t>16/12/2025 SE REALIZA ENVIO DE ROLLOS POR  OPERADOR LOGISTICO | 22/12/2025 SE REALIZA ENVIO DE 30 ROLLOS, CON LA GUIA 2235597931 SERVIENTREGA. SE CONFIRMA ENTREGA EXITOSA POR PARTE DE LA TRANSPORTADORA</t>
  </si>
  <si>
    <t>3141044</t>
  </si>
  <si>
    <t>3007051879</t>
  </si>
  <si>
    <t>PTM FLORIDABLANCA MAY DETALLES</t>
  </si>
  <si>
    <t>FO-25-1979426</t>
  </si>
  <si>
    <t>16/12/2025 SE ESCALA A COORDINADOR DE ZONA PARA ENTREGA DE ROLLOS EN SITIO | 16/12/2025 ENTREGA DE 30 ROLLOS PARA DATÁFONO</t>
  </si>
  <si>
    <t>3141045</t>
  </si>
  <si>
    <t>3007041938</t>
  </si>
  <si>
    <t>PTM BMANGA EL MIRADOR</t>
  </si>
  <si>
    <t>FO-25-1979424</t>
  </si>
  <si>
    <t>16/12/2025 SE ESCALA A COORDINADOR DE ZONA PARA ENTREGA DE ROLLOS EN SITIO | 16/12/2025 SE VISITA COMERCIO E HACE ENTREGA DE 20 ROLLOS</t>
  </si>
  <si>
    <t>3141046</t>
  </si>
  <si>
    <t>3007036942</t>
  </si>
  <si>
    <t>DISTRICOL 1115 SOLUCIONES</t>
  </si>
  <si>
    <t>FO-25-1979422</t>
  </si>
  <si>
    <t>15/12/2025 SE ESCALA A COORDINADOR DE ZONA PARA ENTREGA DE ROLLOS EN SITIO | 26/12/2025 SE CONSULTA NUEVAMENTE A VELOCES POR EL ESTADO DE LA GUIA, INFORMAN QUE REVISARAN Y SE RECOMENDARÁ LA ENTREGA | 27/12/2025 SE REALIZA ENTREGA DE 30 ROLLOS POR EL OPERADOR VELOCES CON LA GUIA V4001994288</t>
  </si>
  <si>
    <t>3141070</t>
  </si>
  <si>
    <t>3007048432</t>
  </si>
  <si>
    <t>PTM CHIA  MERKASPRESS CHIA</t>
  </si>
  <si>
    <t>FO-25-1979966</t>
  </si>
  <si>
    <t>16/12/2025 SE ESCALA A COORDINADOR DE ZONA PARA ENTREGA DE ROLLOS EN SITIO | 18/12/2025 SE REALIZA ENTREGA DE 30 ROLLOS REDEBAN EN EL PUNTO</t>
  </si>
  <si>
    <t>3141072</t>
  </si>
  <si>
    <t>FO-25-1979956</t>
  </si>
  <si>
    <t>16/12/2025 SE ESCALA A COORDINADOR DE ZONA PARA ENTREGA DE ROLLOS EN SITIO | 19/12/2025 SE REALIZA VISITA AL COMERCIO Y SE HIZO ENTREGA DE 10 ROLLOS TODO OK</t>
  </si>
  <si>
    <t>3141074</t>
  </si>
  <si>
    <t>3007020548</t>
  </si>
  <si>
    <t>BARRIO CIUDADELA TERRANOVA CAL</t>
  </si>
  <si>
    <t>FO-25-1979954</t>
  </si>
  <si>
    <t>16/12/2025 SE ESCALA A COORDINADOR DE ZONA PARA ENTREGA DE ROLLOS EN SITIO | 17/12/2025 SE REALIZA ENTREGA DE 40 ROLLOS REDEBAN CON VISITA, NO SE INTERVIENE EQUIPOS</t>
  </si>
  <si>
    <t>3141196</t>
  </si>
  <si>
    <t>3007044723</t>
  </si>
  <si>
    <t>DISTRICOL CF COMERCIAL ZOMAC S</t>
  </si>
  <si>
    <t>FO-25-1980033</t>
  </si>
  <si>
    <t>16/12/2025 SE REALIZA ENVIO DE ROLLOS POR  OPERADOR LOGISTICO | 24/12/2025 EN COMUNICACION CON LA SEÑORA GENIS INDICA QUE AUN NO LE HAN LLEGADO LOS ROLLOS, ENVIO EN DISTRIBUCION | 23/12/2025 EN COMUNICACIÓN CON EL USUARIO NOS CONFIRMA QUE AUN NO HA RECIBIDO LOS ROLLOS | 29/12/2025 SE REALIZA ENVIO DE 100 ROLLOS, CON LA GUIA 2265100598 SERVIENTREGA. SE CONFIRMA ENTREGA EXITOSA POR PARTE DE LA TRANSPORTADORA</t>
  </si>
  <si>
    <t>3141609</t>
  </si>
  <si>
    <t>3007080445</t>
  </si>
  <si>
    <t>BARRIO CENTRO FREDONIA</t>
  </si>
  <si>
    <t>FO-25-1979952</t>
  </si>
  <si>
    <t>16/12/2025 SE ESCALA A COORDINADOR DE ZONA PARA ENTREGA DE ROLLOS EN SITIO | 19/12/2025 SE ENVÍAN 40 ROLLOS OK, CLIENTE CONFIRMA RECIBIDO</t>
  </si>
  <si>
    <t>3141611</t>
  </si>
  <si>
    <t>3007010052</t>
  </si>
  <si>
    <t>BARRIO  MARIA EUGENIA</t>
  </si>
  <si>
    <t>FO-25-1980322</t>
  </si>
  <si>
    <t>16/12/2025 SE REALIZA ENVIO DE ROLLOS POR  OPERADOR LOGISTICO | 18/12/2025 SE REALIZA ENVIO DE 20 ROLLOS, CON LA GUIA 2278614821 SERVIENTREGA. SE CONFIRMA ENTREGA EXITOSA POR PARTE DE LA TRANSPORTADORA</t>
  </si>
  <si>
    <t>3141833</t>
  </si>
  <si>
    <t>3007016654</t>
  </si>
  <si>
    <t>MULTIPAGAS ROZO</t>
  </si>
  <si>
    <t>FO-25-1980367</t>
  </si>
  <si>
    <t>16/12/2025 SE ESCALA A COORDINADOR DE ZONA PARA ENTREGA DE ROLLOS EN SITIO | 17/12/2025 EN LA VISITA TÉCNICA SE REALIZÓ LA ENTREGA DE 150 ROLLOS DE REDEBAN PARA EL CB.</t>
  </si>
  <si>
    <t>3141840</t>
  </si>
  <si>
    <t>3007062017</t>
  </si>
  <si>
    <t>PTM SINCE DISTRIBUIDORA SINCE</t>
  </si>
  <si>
    <t>FO-25-1980364</t>
  </si>
  <si>
    <t>16/12/2025 SE ESCALA A COORDINADOR DE ZONA PARA ENTREGA DE ROLLOS EN SITIO | 18/12/2025 SE VISITA SITIO SE VERIFICA INFORMACIÓN SE REALIZA ENTREGA DE 40 ROLLOS, NO SE MANIPULA EQUIPOS. FIRMA QUIEN RECIBE LOS ROLLOS.</t>
  </si>
  <si>
    <t>3141846</t>
  </si>
  <si>
    <t>3007059196</t>
  </si>
  <si>
    <t>PTM CUCUTA DROGUERIA DROMEDIC</t>
  </si>
  <si>
    <t>FO-25-1980845</t>
  </si>
  <si>
    <t>16/12/2025 SE ESCALA A COORDINADOR DE ZONA PARA ENTREGA DE ROLLOS EN SITIO | 16/12/2025 SE REALIZA VISITA AL COMERCIO Y SE REALIZA ENTREGA DE 40.ROLLOS.TODO OK</t>
  </si>
  <si>
    <t>5501</t>
  </si>
  <si>
    <t>3141890</t>
  </si>
  <si>
    <t>3007022866</t>
  </si>
  <si>
    <t>OLAYA</t>
  </si>
  <si>
    <t>BARRIO PARQUE PRINCIPAL OLAYA</t>
  </si>
  <si>
    <t>FO-25-1980836</t>
  </si>
  <si>
    <t>16/12/2025 SE ESCALA A COORDINADOR DE ZONA PARA ENTREGA DE ROLLOS EN SITIO | 19/12/2025 SE REALIZA ENVÍO EN HORAS DE LA MAÑANA, SE VALIDA CON USUARIO A LA 4PM, CONFIRMA QUE RECIBE LOS ROLLOS</t>
  </si>
  <si>
    <t>3142002</t>
  </si>
  <si>
    <t>3007079691</t>
  </si>
  <si>
    <t>PTM BUCARAMANGA PHONE REPAIR M</t>
  </si>
  <si>
    <t>FO-25-1980370</t>
  </si>
  <si>
    <t>16/12/2025 SE ESCALA A COORDINADOR DE ZONA PARA ENTREGA DE ROLLOS EN SITIO | 16/12/2025 SE VISITA COMERCIO SE ENTREGA ROLLOS EN SITIO</t>
  </si>
  <si>
    <t>3142019</t>
  </si>
  <si>
    <t>3007063491</t>
  </si>
  <si>
    <t>PTM IBAGUE DROGUERIAS CONSALUD</t>
  </si>
  <si>
    <t>FO-25-1980848</t>
  </si>
  <si>
    <t>16/12/2025 SE ESCALA A COORDINADOR DE ZONA PARA ENTREGA DE ROLLOS EN SITIO | 19/12/2025 SE ENTREGA 60 ROLLOS CON VISITA</t>
  </si>
  <si>
    <t>3142333</t>
  </si>
  <si>
    <t>3007067792</t>
  </si>
  <si>
    <t>BARRIO CENTRO BARRANQUILLA 46</t>
  </si>
  <si>
    <t>FO-25-1981073</t>
  </si>
  <si>
    <t>16/12/2025 SE ESCALA A COORDINADOR DE ZONA PARA ENTREGA DE ROLLOS EN SITIO | 18/12/2025 SE LLEGA AL CB, PERO LA SEÑORA JESSICA VIA WASHAP AUTORIZA DEJARLOS CON SU VECINO, JIMMY NAVARRO, SE ENTREGAN 30 ROLLOS</t>
  </si>
  <si>
    <t>3142338</t>
  </si>
  <si>
    <t>3007077149</t>
  </si>
  <si>
    <t>BARRIO SAN FRANCISCO TUNJA 1</t>
  </si>
  <si>
    <t>FO-25-1981070</t>
  </si>
  <si>
    <t>16/12/2025 SE ESCALA A COORDINADOR DE ZONA PARA ENTREGA DE ROLLOS EN SITIO | 17/12/2025 SE REALIZA ENTREGA EN SITIO DE 50 ROLLOS REDEBAN RECIBE PAPELERÍA SANCHEZ</t>
  </si>
  <si>
    <t>3142597</t>
  </si>
  <si>
    <t>FO-25-1981487</t>
  </si>
  <si>
    <t>16/12/2025 SE ESCALA A COORDINADOR DE ZONA PARA ENTREGA DE ROLLOS EN SITIO | 22/12/2025 22-12 ENVIO POR VELOCES, REPORTAN NOVEDADES EN LA ENTREGA POR CAPACIDAD OPERATIVA DE LA TRANSPORTADORA | 26/12/2025 SE REALIZA ENTREGA DE 100 ROLLOS POR EL OPERADOR VELOCES CON LA GUIA V4002001567</t>
  </si>
  <si>
    <t>3142626</t>
  </si>
  <si>
    <t>3007045910</t>
  </si>
  <si>
    <t>BARRIO CENTRO CALIMA 1</t>
  </si>
  <si>
    <t>FO-25-1981491</t>
  </si>
  <si>
    <t>16/12/2025 SE ESCALA A COORDINADOR DE ZONA PARA ENTREGA DE ROLLOS EN SITIO | 19/12/2025 SE VISITA CORRESPONSAL Y SE REALIZA ENTREGA DE 90 ROLLOS</t>
  </si>
  <si>
    <t>3142775</t>
  </si>
  <si>
    <t>FO-25-1981732</t>
  </si>
  <si>
    <t>16/12/2025 SE ESCALA A COORDINADOR DE ZONA PARA ENTREGA DE ROLLOS EN SITIO | 22/12/2025 22-12 ENVIO POR VELOCES, REPORTAN NOVEDADES EN LA ENTREGA POR CAPACIDAD OPERATIVA DE LA TRANSPORTADORA | 23/12/2025 SE REALIZA ENTREGA DE 50 ROLLOS POR EL OPERADOR VELOCES CON LA GUIA V4002001568</t>
  </si>
  <si>
    <t>3142907</t>
  </si>
  <si>
    <t>3007040285</t>
  </si>
  <si>
    <t>BARRIO SAN FELIX BELLO 2</t>
  </si>
  <si>
    <t>FO-25-2003711</t>
  </si>
  <si>
    <t>20/12/2025 SE ENTREGAN 20 ROLLOS OK</t>
  </si>
  <si>
    <t>3142912</t>
  </si>
  <si>
    <t>FO-25-1981357</t>
  </si>
  <si>
    <t>16/12/2025 SE REALIZA ENVIO DE ROLLOS POR  OPERADOR LOGISTICO | 19/12/2025 SE REALIZA ENVIO DE 30 ROLLOS, CON LA GUIA 2278614823 SERVIENTREGA. SE CONFIRMA ENTREGA EXITOSA POR PARTE DE LA TRANSPORTADORA</t>
  </si>
  <si>
    <t>3142975</t>
  </si>
  <si>
    <t>FO-25-1982021</t>
  </si>
  <si>
    <t>16/12/2025 SE ESCALA A COORDINADOR DE ZONA PARA ENTREGA DE ROLLOS EN SITIO | 17/12/2025 SE VISITA CORRESPONSAL Y SE REALIZA ENTREGA DE 180 ROLLOS</t>
  </si>
  <si>
    <t>3143110</t>
  </si>
  <si>
    <t>3007065135</t>
  </si>
  <si>
    <t>BARRIO BUENAVISTA MONTERIA 5</t>
  </si>
  <si>
    <t>FO-25-1982025</t>
  </si>
  <si>
    <t>16/12/2025 SE ESCALA A COORDINADOR DE ZONA PARA ENTREGA DE ROLLOS EN SITIO | 18/12/2025 SE REALIZA LA ENTREGA DE 30 ROLLOS DE LA RED REDEBAN, NO SE MANIPULAN EQUIPOS</t>
  </si>
  <si>
    <t>3143435</t>
  </si>
  <si>
    <t>FO-25-1981690</t>
  </si>
  <si>
    <t>16/12/2025 SE REALIZA ENVIO DE ROLLOS POR  OPERADOR LOGISTICO | 22/12/2025 SE LE INFORMA EL NUMERO DE GUIA AL USUARIO, PENDIENTE RESPUESTA | 22/12/2025 EN COMUNICACION CON EL USUARIO NOS DICE  QUE LA TRANSPORTADORA YA LE CONFIRMO QUE LOS ROLLOS ESTAN EN LA OFICINA, MAÑANA LOS RECLAMA | 22/12/2025 SE REALIZA ENVIO DE 40 ROLLOS, CON LA GUIA 2078334636 SERVIENTREGA. SE CONFIRMA ENTREGA EXITOSA POR PARTE DE LA TRANSPORTADORA</t>
  </si>
  <si>
    <t>3143459</t>
  </si>
  <si>
    <t>3007077760</t>
  </si>
  <si>
    <t>PTM TURBO PUNTO SERVIS TURBO J</t>
  </si>
  <si>
    <t>FO-25-1982321</t>
  </si>
  <si>
    <t>16/12/2025 SE ESCALA A COORDINADOR DE ZONA PARA ENTREGA DE ROLLOS EN SITIO | 22/12/2025 ENTREGA 60 ROLLOS EN SITIO</t>
  </si>
  <si>
    <t>3143498</t>
  </si>
  <si>
    <t>3007060873</t>
  </si>
  <si>
    <t>BARRIO UNIR PATIO BONITO BOGOT</t>
  </si>
  <si>
    <t>FO-25-1981894</t>
  </si>
  <si>
    <t>16/12/2025 SE ESCALA A COORDINADOR DE ZONA PARA ENTREGA DE ROLLOS EN SITIO | 17/12/2025 DURANTE LA VISITA TECNICA SE REALIZA ENTREGA DE 30 ROLLOS PARA DATÁFONO NO SE MANIPULAN EQUIPOS SIN NOVEDAD EN ENTREGA</t>
  </si>
  <si>
    <t>3143604</t>
  </si>
  <si>
    <t>3007081670</t>
  </si>
  <si>
    <t>DISTRICOL BOUTIQUEMISANGELITOS</t>
  </si>
  <si>
    <t>FO-25-1982889</t>
  </si>
  <si>
    <t>16/12/2025 SE CONFIRMAN DATOS, SE REALIZA ENVIO POR OPERADOR LOGISTICO | 22/12/2025 SE LE INFORMA EL NUMERO DE GUIA AL USUARIO,PENDIENTE CONFIRMACIÓN | 22/12/2025 EN COMUNICACIÓN CON EL USUARIO NOS CONFIRMA QUE AUN NO HA RECIBIDO LOS ROLLOS | 23/12/2025 SE REALIZA ENVIO DE 30 ROLLOS, CON LA GUIA 2248145601 SERVIENTREGA. SE CONFIRMA ENTREGA EXITOSA POR PARTE DE LA TRANSPORTADORA</t>
  </si>
  <si>
    <t>3143725</t>
  </si>
  <si>
    <t>FO-25-1987833</t>
  </si>
  <si>
    <t>17/12/2025 SE CONFIRMAN DATOS, SE REALIZA ENVIO POR OPERADOR LOGISTICO | 24/12/2025 SE INTENTA COMUNICACIÓN AL NÚMERO 3213335878 PARA VALIDAR SI YA LE LLEGARON LOS ROLLOS PERO NO HAY RESPUESTA. SE DEJA MENSAJE VÍA WHATSAPP | 24/12/2025 SE REALIZA ENVIO DE 30 ROLLOS, CON LA GUIA 2235598048 SERVIENTREGA. SE CONFIRMA ENTREGA EXITOSA POR PARTE DE LA TRANSPORTADORA</t>
  </si>
  <si>
    <t>3143791</t>
  </si>
  <si>
    <t>3007079909</t>
  </si>
  <si>
    <t>DISTRICOL HOGAR ANDINO ELECTRO</t>
  </si>
  <si>
    <t>FO-25-1982182</t>
  </si>
  <si>
    <t>16/12/2025 SE REALIZA ENVIO DE ROLLOS POR  OPERADOR LOGISTICO | 22/12/2025 SE REALIZA ENVIO DE 10 ROLLOS, CON LA GUIA 2282137824 SERVIENTREGA. SE CONFIRMA ENTREGA EXITOSA POR PARTE DE LA TRANSPORTADORA</t>
  </si>
  <si>
    <t>3143973</t>
  </si>
  <si>
    <t>3007020918</t>
  </si>
  <si>
    <t>PAGAFACIL SAN NICOLAS CALI</t>
  </si>
  <si>
    <t>FO-25-1982248</t>
  </si>
  <si>
    <t>16/12/2025 SE ESCALA A COORDINADOR DE ZONA PARA ENTREGA DE ROLLOS EN SITIO | 17/12/2025 SE ENTREGAN 250 ROLLOS A MILENA RAMÍREZ</t>
  </si>
  <si>
    <t>3144105</t>
  </si>
  <si>
    <t>3007075954</t>
  </si>
  <si>
    <t>MULTIPAGAS GRAN MANZANA</t>
  </si>
  <si>
    <t>FO-25-1982313</t>
  </si>
  <si>
    <t>16/12/2025 SE ESCALA A COORDINADOR DE ZONA PARA ENTREGA DE ROLLOS EN SITIO | 17/12/2025 SE REALIZA ENTREGA DE 70 UNIDADES DE ROLLOS REDEBAN</t>
  </si>
  <si>
    <t>3144147</t>
  </si>
  <si>
    <t>3007043132</t>
  </si>
  <si>
    <t>BARRIO CRR PUENTE SOGAMOSO PUE</t>
  </si>
  <si>
    <t>FO-25-1983722</t>
  </si>
  <si>
    <t>16/12/2025 SE CONFIRMAN DATOS, SE REALIZA ENVIO POR OPERADOR LOGISTICO | 23/12/2025 SE REALIZA ENVIO DE 10 ROLLOS, CON LA GUIA 2282137825 SERVIENTREGA. SE CONFIRMA ENTREGA EXITOSA POR PARTE DE LA TRANSPORTADORA</t>
  </si>
  <si>
    <t>3144164</t>
  </si>
  <si>
    <t>3007074676</t>
  </si>
  <si>
    <t>PTM SAN JUAN NEPOMUCENO SOLUCI</t>
  </si>
  <si>
    <t>FO-25-1982570</t>
  </si>
  <si>
    <t>16/12/2025 SE ESCALA A COORDINADOR DE ZONA PARA ENTREGA DE ROLLOS EN SITIO | 19/12/2025 SE REALIZA ENVÍO DE LOS ROLLOS POR FLOTA 50, SE LE INFORMA AL CLIENTE QUE CUANDO LOS TENGA ME INFORME. CLIENTE YA CONFIRMA QUE LE LLEGARON LOS ROLLOS VIA WS TODO OK</t>
  </si>
  <si>
    <t>3144169</t>
  </si>
  <si>
    <t>3007031178</t>
  </si>
  <si>
    <t>BARRIO SOACHA SAN NICOLAS</t>
  </si>
  <si>
    <t>FO-25-1982565</t>
  </si>
  <si>
    <t>16/12/2025 SE ESCALA A COORDINADOR DE ZONA PARA ENTREGA DE ROLLOS EN SITIO | 17/12/2025 SE LLEGA A LA DIRECCIÓN INDICADA Y SE ENTREGAN 20 ROLLOS RBM SIN MANIPULAR EQUIPOS</t>
  </si>
  <si>
    <t>3144357</t>
  </si>
  <si>
    <t>3007025160</t>
  </si>
  <si>
    <t>REDY PLAZA DE FLORES</t>
  </si>
  <si>
    <t>FO-25-1983133</t>
  </si>
  <si>
    <t>16/12/2025 SE ESCALA A COORDINADOR DE ZONA PARA ENTREGA DE ROLLOS EN SITIO | 26/12/2025 SE CONSULTA NUEVAMENTE A VELOCES POR EL ESTADO DE LA GUIA, INFORMAN QUE REVISARAN Y SE RECOMENDARÁ LA ENTREGA | 29/12/2025 SE REALIZA ENTREGA DE 370 ROLLOS POR EL OPERADOR VELOCES CON LA GUIA V4002001581</t>
  </si>
  <si>
    <t>3144436</t>
  </si>
  <si>
    <t>3007071685</t>
  </si>
  <si>
    <t>PTM CALI FERREACCESORIOS J R</t>
  </si>
  <si>
    <t>FO-25-1983137</t>
  </si>
  <si>
    <t>16/12/2025 SE ESCALA A COORDINADOR DE ZONA PARA ENTREGA DE ROLLOS EN SITIO | 17/12/2025 SE ENTREGAN 50 ROLLOS A JORGE CORTES</t>
  </si>
  <si>
    <t>3144614</t>
  </si>
  <si>
    <t>3007069725</t>
  </si>
  <si>
    <t>PTM SOACHA TIENDA TRES REYES</t>
  </si>
  <si>
    <t>FO-25-1983135</t>
  </si>
  <si>
    <t>16/12/2025 SE ESCALA A COORDINADOR DE ZONA PARA ENTREGA DE ROLLOS EN SITIO | 17/12/2025 ENTREGA DE 70 ROLLOS PARA DATAFONO NO SE MANIPULA TERMINAL</t>
  </si>
  <si>
    <t>3144636</t>
  </si>
  <si>
    <t>FO-25-1983972</t>
  </si>
  <si>
    <t>16/12/2025 SE REALIZA ENVIO DE ROLLOS POR  OPERADOR LOGISTICO | 21/12/2025 SE REALIZA ENVIO DE 110 ROLLOS, CON LA GUIA 380284315 SERVIENTREGA. SE CONFIRMA ENTREGA EXITOSA POR PARTE DE LA TRANSPORTADORA</t>
  </si>
  <si>
    <t>3144834</t>
  </si>
  <si>
    <t>FO-25-1983132</t>
  </si>
  <si>
    <t>16/12/2025 SE ESCALA A COORDINADOR DE ZONA PARA ENTREGA DE ROLLOS EN SITIO | 22/12/2025 22-12 ENVIO POR VELOCES, REPORTAN NOVEDADES EN LA ENTREGA POR CAPACIDAD OPERATIVA DE LA TRANSPORTADORA | 26/12/2025 SE REALIZA ENTREGA DE 70 ROLLOS POR EL OPERADOR VELOCES CON LA GUIA V4002001580</t>
  </si>
  <si>
    <t>3144936</t>
  </si>
  <si>
    <t>FO-25-1983188</t>
  </si>
  <si>
    <t>16/12/2025 SE REALIZA ENVIO DE ROLLOS POR  OPERADOR LOGISTICO | 19/12/2025 SE ENTREGA 30 ROLLOS SIN NOVEDAD</t>
  </si>
  <si>
    <t>3144958</t>
  </si>
  <si>
    <t>3007058866</t>
  </si>
  <si>
    <t>BARRIO EL CENTRO AGUACHICA 1</t>
  </si>
  <si>
    <t>FO-25-1983626</t>
  </si>
  <si>
    <t>16/12/2025 SE CONFIRMAN DATOS, SE REALIZA ENVIO POR OPERADOR LOGISTICO | 21/12/2025 SE REALIZA ENVIO DE 80 ROLLOS, CON LA GUIA 2278614870 SERVIENTREGA. SE CONFIRMA ENTREGA EXITOSA POR PARTE DEL USUARIO</t>
  </si>
  <si>
    <t>3144994</t>
  </si>
  <si>
    <t>3007059887</t>
  </si>
  <si>
    <t>BARRIO YOTOCO YOTOCO</t>
  </si>
  <si>
    <t>FO-25-1983593</t>
  </si>
  <si>
    <t>16/12/2025 SE ESCALA A COORDINADOR DE ZONA PARA ENTREGA DE ROLLOS EN SITIO | 19/12/2025 SE VISITA CORRESPONSAL Y SE REALIZA ENTREGA DE 40 ROLLOS</t>
  </si>
  <si>
    <t>3145048</t>
  </si>
  <si>
    <t>3007035280</t>
  </si>
  <si>
    <t>FO-25-1983847</t>
  </si>
  <si>
    <t>16/12/2025 SE REALIZA ENVIO DE ROLLOS POR  OPERADOR LOGISTICO | 19/12/2025 SE ENTREGA 20 ROLLOS SIN NOVEDAD</t>
  </si>
  <si>
    <t>3145053</t>
  </si>
  <si>
    <t>FO-25-1983597</t>
  </si>
  <si>
    <t>16/12/2025 SE ESCALA A COORDINADOR DE ZONA PARA ENTREGA DE ROLLOS EN SITIO | 22/12/2025 22-12 ENVIO POR VELOCES, REPORTAN NOVEDADES EN LA ENTREGA POR CAPACIDAD OPERATIVA DE LA TRANSPORTADORA | 23/12/2025 SE REALIZA ENTREGA DE 290 ROLLOS POR EL OPERADOR VELOCES CON LA GUIA V4002001582</t>
  </si>
  <si>
    <t>3145228</t>
  </si>
  <si>
    <t>FO-25-1983367</t>
  </si>
  <si>
    <t>16/12/2025 SE REALIZA ENVIO DE ROLLOS POR  OPERADOR LOGISTICO | 22/12/2025 SE REALIZA ENVIO DE 20 ROLLOS, CON LA GUIA 2278614869 SERVIENTREGA. SE CONFIRMA ENTREGA EXITOSA POR PARTE DEL USUARIO</t>
  </si>
  <si>
    <t>3145230</t>
  </si>
  <si>
    <t>FO-25-1984318</t>
  </si>
  <si>
    <t>16/12/2025 SE ESCALA A COORDINADOR DE ZONA PARA ENTREGA DE ROLLOS EN SITIO | 17/12/2025 SE HACE PRESENCIA EN COMERCIO SE REALIZA ENTREGA DE 20 ROLLOS</t>
  </si>
  <si>
    <t>3145232</t>
  </si>
  <si>
    <t>3007045167</t>
  </si>
  <si>
    <t>PTM RIOHACHA TIENDA EL PARQUE</t>
  </si>
  <si>
    <t>FO-25-1983690</t>
  </si>
  <si>
    <t>16/12/2025 SE REALIZA ENVIO DE ROLLOS POR  OPERADOR LOGISTICO | 19/12/2025 SE REALIZA ENVIO DE 40 ROLLOS, CON LA GUIA 2278614871 SERVIENTREGA. SE CONFIRMA ENTREGA EXITOSA POR PARTE DE LA TRANSPORTADORA</t>
  </si>
  <si>
    <t>3145240</t>
  </si>
  <si>
    <t>3007010189</t>
  </si>
  <si>
    <t>TERPEL PALMITAS - VARIANTE LAS</t>
  </si>
  <si>
    <t>FO-25-1983591</t>
  </si>
  <si>
    <t>16/12/2025 SE ESCALA A COORDINADOR DE ZONA PARA ENTREGA DE ROLLOS EN SITIO | 19/12/2025 SE ENTREGAN 100 ROLLOS EXITOSMANTE A VALERIA</t>
  </si>
  <si>
    <t>41872</t>
  </si>
  <si>
    <t>3145283</t>
  </si>
  <si>
    <t>3007068821</t>
  </si>
  <si>
    <t>VILLAVIEJA</t>
  </si>
  <si>
    <t>BARRIO VEREDA SAN ALFONSO VILL</t>
  </si>
  <si>
    <t>FO-25-1983836</t>
  </si>
  <si>
    <t>16/12/2025 SE ESCALA A COORDINADOR DE ZONA PARA ENTREGA DE ROLLOS EN SITIO | 20/12/2025 EN COMUNICACIÓN CON LA SEÑORA LUZ DENIS CHAUX AL NÚMERO 3203241282, SOLICITA SER ENVIADO LOS ROLLOS EN FLOTA EN CAMIONETA, YA QUE POR ACCESO EN ESTE CORREGIMIENTO NO INGRESA SERVICIO DE ENCOMIENDA.
CLIENTE LUZ DENIS CHAUX CONFIRMA QUE YA RECIBIÓ LOS ROLLOS POR PARTE DE LA CAMIONETA.</t>
  </si>
  <si>
    <t>41885</t>
  </si>
  <si>
    <t>3145441</t>
  </si>
  <si>
    <t>3007010158</t>
  </si>
  <si>
    <t>YAGUARA</t>
  </si>
  <si>
    <t>YAGUARA - HUILA</t>
  </si>
  <si>
    <t>FO-25-1983827</t>
  </si>
  <si>
    <t>16/12/2025 SE ESCALA A COORDINADOR DE ZONA PARA ENTREGA DE ROLLOS EN SITIO | 23/12/2025 SE ENTREGA 50 ROLLOS SIN</t>
  </si>
  <si>
    <t>3145489</t>
  </si>
  <si>
    <t>3007040573</t>
  </si>
  <si>
    <t>BARRIO CENTRO TULUA 11</t>
  </si>
  <si>
    <t>FO-25-1984088</t>
  </si>
  <si>
    <t>16/12/2025 SE ESCALA A COORDINADOR DE ZONA PARA ENTREGA DE ROLLOS EN SITIO | 17/12/2025 EN LA VISITA TÉCNICA SE REALIZÓ LA ENTREGA DE 50 ROLLOS DE REDEBAN PARA EL CB.</t>
  </si>
  <si>
    <t>3145500</t>
  </si>
  <si>
    <t>3007081730</t>
  </si>
  <si>
    <t>DISTRICOL SIEMPRE BELLA COSMET</t>
  </si>
  <si>
    <t>FO-25-1983833</t>
  </si>
  <si>
    <t>16/12/2025 SE ESCALA A COORDINADOR DE ZONA PARA ENTREGA DE ROLLOS EN SITIO | 18/12/2025 SE REALIZA ENTREGA DE 30 ROLLOS REDEBAN EN EL PUNTO SIN NOVEDAD</t>
  </si>
  <si>
    <t>3145505</t>
  </si>
  <si>
    <t>3007078742</t>
  </si>
  <si>
    <t>PTM CALI PAPELERIA Y MISCELANE</t>
  </si>
  <si>
    <t>FO-25-1983829</t>
  </si>
  <si>
    <t>16/12/2025 SE ESCALA A COORDINADOR DE ZONA PARA ENTREGA DE ROLLOS EN SITIO | 17/12/2025 SE ENTREGAN 20 ROLLOS AL CORRESPONSAL BANCARIO</t>
  </si>
  <si>
    <t>3145520</t>
  </si>
  <si>
    <t>3007079692</t>
  </si>
  <si>
    <t>PTM BUENAVENTURA DROGUERIA Y M</t>
  </si>
  <si>
    <t>FO-25-1983820</t>
  </si>
  <si>
    <t>16/12/2025 SE REALIZA ENVIO DE ROLLOS POR  OPERADOR LOGISTICO | 18/12/2025 SE REALIZA ENVIO DE 10 ROLLOS, CON LA GUIA 2248145600 SERVIENTREGA. SE CONFIRMA ENTREGA EXITOSA POR PARTE DE LA TRANSPORTADORA</t>
  </si>
  <si>
    <t>3145586</t>
  </si>
  <si>
    <t>3007081737</t>
  </si>
  <si>
    <t>DISTRICOL DANICELL PLUS</t>
  </si>
  <si>
    <t>FO-25-1984079</t>
  </si>
  <si>
    <t>16/12/2025 SE ESCALA A COORDINADOR DE ZONA PARA ENTREGA DE ROLLOS EN SITIO | 17/12/2025 SE REALIZA ENTREGA DE 30 ROLLOS REDEBAN CON VISITA, NO SE INTERVIENE EQUIPOS</t>
  </si>
  <si>
    <t>3145707</t>
  </si>
  <si>
    <t>3007045231</t>
  </si>
  <si>
    <t>DISTRICOL VARIEDADES TATIS</t>
  </si>
  <si>
    <t>FO-25-1984084</t>
  </si>
  <si>
    <t>16/12/2025 SE ESCALA A COORDINADOR DE ZONA PARA ENTREGA DE ROLLOS EN SITIO | 23/12/2025 SE ENTREGA 20 ROLLOS SIN NOVEDAD</t>
  </si>
  <si>
    <t>3145713</t>
  </si>
  <si>
    <t>3007027304</t>
  </si>
  <si>
    <t>PAGAFACIL BARRANQUILLA CENTRAL</t>
  </si>
  <si>
    <t>FO-25-1984081</t>
  </si>
  <si>
    <t>16/12/2025 SE ESCALA A COORDINADOR DE ZONA PARA ENTREGA DE ROLLOS EN SITIO | 17/12/2025 SE HACE ENTREGA DE 140 ROLLOS REDEBAN DE MANERA EXITOSA</t>
  </si>
  <si>
    <t>3145727</t>
  </si>
  <si>
    <t>3007065102</t>
  </si>
  <si>
    <t>PTM BELLO AUTOSERVICIO F&amp;J</t>
  </si>
  <si>
    <t>FO-25-1984078</t>
  </si>
  <si>
    <t>16/12/2025 SE ESCALA A COORDINADOR DE ZONA PARA ENTREGA DE ROLLOS EN SITIO | 22/12/2025 22-12 ENVIO POR VELOCES, REPORTAN NOVEDADES EN LA ENTREGA POR CAPACIDAD OPERATIVA DE LA TRANSPORTADORA | 26/12/2025 SE REALIZA ENTREGA DE 60 ROLLOS POR EL OPERADOR VELOCES CON LA GUIA V4002001583</t>
  </si>
  <si>
    <t>3146204</t>
  </si>
  <si>
    <t>3007075897</t>
  </si>
  <si>
    <t>BARRIO BOSTON CARTAGENA DE IND</t>
  </si>
  <si>
    <t>FO-25-1986368</t>
  </si>
  <si>
    <t>17/12/2025 SE ESCALA A COORDINADOR DE ZONA PARA ENTREGA DE ROLLOS EN SITIO | 17/12/2025 SE REALIZA ENTREGA DE 20 ROLLOS PARA EL CORRESPONSAL</t>
  </si>
  <si>
    <t>3146277</t>
  </si>
  <si>
    <t>3007053186</t>
  </si>
  <si>
    <t>BARRIO CENTRO GARZON 8</t>
  </si>
  <si>
    <t>FO-25-1985758</t>
  </si>
  <si>
    <t>17/12/2025 SE REALIZA ENVIO DE ROLLOS POR  OPERADOR LOGISTICO | 18/12/2025 SE REALIZA ENVIO DE 70 ROLLOS, CON LA GUIA 2235598046 SERVIENTREGA. SE CONFIRMA ENTREGA EXITOSA POR PARTE DE LA TRANSPORTADORA</t>
  </si>
  <si>
    <t>3146297</t>
  </si>
  <si>
    <t>FO-25-1986333</t>
  </si>
  <si>
    <t>17/12/2025 SE ESCALA A COORDINADOR DE ZONA PARA ENTREGA DE ROLLOS EN SITIO | 18/12/2025 SE REALIZA VISITA SE ENTREGAN 20 ROLLOS EN DIRECCIÓN SOLICITADA POR USUARIO EN VILLAMARIA CALDAS CL6 # 7</t>
  </si>
  <si>
    <t>3146364</t>
  </si>
  <si>
    <t>3007079891</t>
  </si>
  <si>
    <t>DISTRICOL BIOPLASTIC M</t>
  </si>
  <si>
    <t>FO-25-1986360</t>
  </si>
  <si>
    <t>17/12/2025 SE ESCALA A COORDINADOR DE ZONA PARA ENTREGA DE ROLLOS EN SITIO | 18/12/2025 SE REALIZA ENTREGA DE 10 ROLLOS AL COMERCIO</t>
  </si>
  <si>
    <t>3146367</t>
  </si>
  <si>
    <t>3007066505</t>
  </si>
  <si>
    <t>PTM LEBRIJA MUNDOTRONICS LEBRI</t>
  </si>
  <si>
    <t>FO-25-1986355</t>
  </si>
  <si>
    <t>17/12/2025 SE ESCALA A COORDINADOR DE ZONA PARA ENTREGA DE ROLLOS EN SITIO | 19/12/2025 SE VISITA COMERCIO E HACE ENTREGA DE 20 ROLLOS</t>
  </si>
  <si>
    <t>3146389</t>
  </si>
  <si>
    <t>3007076172</t>
  </si>
  <si>
    <t>PTM BELLO MINIMERCADO ZONA FRE</t>
  </si>
  <si>
    <t>FO-25-1986346</t>
  </si>
  <si>
    <t>17/12/2025 SE ESCALA A COORDINADOR DE ZONA PARA ENTREGA DE ROLLOS EN SITIO | 22/12/2025 22-12 ENVIO POR VELOCES, REPORTAN NOVEDADES EN LA ENTREGA POR CAPACIDAD OPERATIVA DE LA TRANSPORTADORA | 26/12/2025 SE REALIZA ENTREGA DE 40 ROLLOS POR EL OPERADOR VELOCES CON LA GUIA V4002007707</t>
  </si>
  <si>
    <t>3146398</t>
  </si>
  <si>
    <t>FO-25-1986343</t>
  </si>
  <si>
    <t>17/12/2025 SE ESCALA A COORDINADOR DE ZONA PARA ENTREGA DE ROLLOS EN SITIO | 17/12/2025 ENTREGA DE 20 ROLLOS NO SE MANIPULAN EQUIPOS</t>
  </si>
  <si>
    <t>3146503</t>
  </si>
  <si>
    <t>3007080672</t>
  </si>
  <si>
    <t>BARRIO LAS ACACIAS JAMUNDI 2</t>
  </si>
  <si>
    <t>FO-25-1986363</t>
  </si>
  <si>
    <t>17/12/2025 SE ESCALA A COORDINADOR DE ZONA PARA ENTREGA DE ROLLOS EN SITIO | 18/12/2025 SE REALIZA VISITA TÉCNICA PARA ENTREGAR 20 ROLLOS EN BUEN ESTADO</t>
  </si>
  <si>
    <t>3146574</t>
  </si>
  <si>
    <t>3007063978</t>
  </si>
  <si>
    <t>BARRIO RECUERDO BAJO CAJIBIO</t>
  </si>
  <si>
    <t>FO-25-1995147</t>
  </si>
  <si>
    <t>18/12/2025 SE CONFIRMAN DATOS, SE REALIZA ENVIO POR OPERADOR LOGISTICO | 22/12/2025 SE ENTREGA EN POPAYAN AL SEÑOR ARY 10 ROLLOS RBM</t>
  </si>
  <si>
    <t>3146618</t>
  </si>
  <si>
    <t>3007080837</t>
  </si>
  <si>
    <t>PTM CALI MULTISERVICIOS DAOR</t>
  </si>
  <si>
    <t>FO-25-1986337</t>
  </si>
  <si>
    <t>17/12/2025 SE ESCALA A COORDINADOR DE ZONA PARA ENTREGA DE ROLLOS EN SITIO | 18/12/2025 SE REALIZA ENTREGA DE 30 ROLLOS TÉRMICOS EN EL CB SIN NOVEDAD.</t>
  </si>
  <si>
    <t>3146641</t>
  </si>
  <si>
    <t>3007068696</t>
  </si>
  <si>
    <t>PTM GUARNE FONDA BUJU</t>
  </si>
  <si>
    <t>FO-25-1986330</t>
  </si>
  <si>
    <t>17/12/2025 SE ESCALA A COORDINADOR DE ZONA PARA ENTREGA DE ROLLOS EN SITIO | 20/12/2025 SE REALIZA ENTREGA DE 20 ROLLOS DE MANERA EFECTIVA</t>
  </si>
  <si>
    <t>3146667</t>
  </si>
  <si>
    <t>3007074039</t>
  </si>
  <si>
    <t>REDY METROCENTRO 2</t>
  </si>
  <si>
    <t>FO-25-1986326</t>
  </si>
  <si>
    <t>17/12/2025 SE ESCALA A COORDINADOR DE ZONA PARA ENTREGA DE ROLLOS EN SITIO | 26/12/2025 SE CONSULTA NUEVAMENTE A VELOCES POR EL ESTADO DE LA GUIA, INFORMAN QUE REVISARAN Y SE RECOMENDARÁ LA ENTREGA | 29/12/2025 SE REALIZA ENTREGA DE 140 ROLLOS POR EL OPERADOR VELOCES CON LA GUIA V4002007708</t>
  </si>
  <si>
    <t>3146892</t>
  </si>
  <si>
    <t>3007032193</t>
  </si>
  <si>
    <t>DISTRICOL TRAMITES Y SERVICIOS</t>
  </si>
  <si>
    <t>FO-25-1986608</t>
  </si>
  <si>
    <t>17/12/2025 SE REALIZA ENVIO DE ROLLOS POR  OPERADOR LOGISTICO | 19/12/2025 SE REALIZA ENVIO DE 80 ROLLOS, CON LA GUIA 2278614872 SERVIENTREGA. SE CONFIRMA ENTREGA EXITOSA POR PARTE DE LA TRANSPORTADORA</t>
  </si>
  <si>
    <t>3147132</t>
  </si>
  <si>
    <t>3007012029</t>
  </si>
  <si>
    <t>ARRIO CENTENARIO</t>
  </si>
  <si>
    <t>FO-25-1986324</t>
  </si>
  <si>
    <t>17/12/2025 SE ESCALA A COORDINADOR DE ZONA PARA ENTREGA DE ROLLOS EN SITIO | 18/12/2025 SE REALIZA ENTREGA DE 80 ROLLOS REDEBAN EN EL PUNTO SIN NOVEDAD, EN LA ENTREGA NO SE MANIPULAN EQUIPOS</t>
  </si>
  <si>
    <t>3147165</t>
  </si>
  <si>
    <t>3007060245</t>
  </si>
  <si>
    <t>BARRIO VEREDA SAN JORGE ZIPAQU</t>
  </si>
  <si>
    <t>FO-25-1986315</t>
  </si>
  <si>
    <t>17/12/2025 SE ESCALA A COORDINADOR DE ZONA PARA ENTREGA DE ROLLOS EN SITIO | 18/12/2025 SE LLEGA A LA DIRECCIÓN INDICADA Y SE ENTREGAN 10 ROLLOS RBM SIN MANIPULAR EQUIPOS</t>
  </si>
  <si>
    <t>66594</t>
  </si>
  <si>
    <t>3147199</t>
  </si>
  <si>
    <t>3007057017</t>
  </si>
  <si>
    <t>QUINCHIA</t>
  </si>
  <si>
    <t>DISTRICOL TIENDA PACHITO</t>
  </si>
  <si>
    <t>FO-25-1986309</t>
  </si>
  <si>
    <t>17/12/2025 SE ESCALA A COORDINADOR DE ZONA PARA ENTREGA DE ROLLOS EN SITIO | 17/12/2025 SE ENTREGAN 40 ROLLOS.</t>
  </si>
  <si>
    <t>3147395</t>
  </si>
  <si>
    <t>FO-25-1987106</t>
  </si>
  <si>
    <t>17/12/2025 SE ESCALA A COORDINADOR DE ZONA PARA ENTREGA DE ROLLOS EN SITIO | 18/12/2025 SE REALIZA ENTREGA DE 110 ROLLOS PARA EL CORRESPONSAL</t>
  </si>
  <si>
    <t>3147452</t>
  </si>
  <si>
    <t>3007016346</t>
  </si>
  <si>
    <t>EL CARMEN DE VIBORAL III ANTIO</t>
  </si>
  <si>
    <t>FO-25-1987101</t>
  </si>
  <si>
    <t>17/12/2025 SE ESCALA A COORDINADOR DE ZONA PARA ENTREGA DE ROLLOS EN SITIO | 20/12/2025 EN EL CB NO HAY QUIEN ATIENDA E INFORMAN QUE QUIEN ATIENDE ESTÁ EN UNA DILIGENCIA, POR LO CUAL, SE DEJAN LOS ROLLOS CON EL VIGILANTE DEL SUPERMERCADO YA QUE EL CB QUEDA DENTRO DE UN SUPERMERCADO</t>
  </si>
  <si>
    <t>3147539</t>
  </si>
  <si>
    <t>3007074266</t>
  </si>
  <si>
    <t>BARRIO SANTA JOSEFA VILLAVICEN</t>
  </si>
  <si>
    <t>FO-25-1987110</t>
  </si>
  <si>
    <t>17/12/2025 SE ESCALA A COORDINADOR DE ZONA PARA ENTREGA DE ROLLOS EN SITIO | 17/12/2025 SE REALIZA ENTREGA DE 50 ROLLOS AL COMERCIO</t>
  </si>
  <si>
    <t>3147578</t>
  </si>
  <si>
    <t>FO-25-1986604</t>
  </si>
  <si>
    <t>17/12/2025 SE REALIZA ENVIO DE ROLLOS POR  OPERADOR LOGISTICO | 19/12/2025 SE REALIZA ENVIO DE 10 ROLLOS, CON LA GUIA 2235598047 SERVIENTREGA. SE CONFIRMA ENTREGA EXITOSA POR PARTE DE LA TRANSPORTADORA</t>
  </si>
  <si>
    <t>3147582</t>
  </si>
  <si>
    <t>3007050243</t>
  </si>
  <si>
    <t>BARRIO CRESPO CARTAGENA DE IND</t>
  </si>
  <si>
    <t>FO-25-1987094</t>
  </si>
  <si>
    <t>17/12/2025 SE ESCALA A COORDINADOR DE ZONA PARA ENTREGA DE ROLLOS EN SITIO | 17/12/2025 SE REALIZA ENTREGA DE 70 UNIDADES DE ROLLOS REDEBAN</t>
  </si>
  <si>
    <t>3147629</t>
  </si>
  <si>
    <t>3007062358</t>
  </si>
  <si>
    <t>BARRIO VILLA ANITA BOGOTA</t>
  </si>
  <si>
    <t>FO-25-1987097</t>
  </si>
  <si>
    <t>17/12/2025 SE ESCALA A COORDINADOR DE ZONA PARA ENTREGA DE ROLLOS EN SITIO | 17/12/2025 ENTREGA DE 90 ROLLOS NO SE MANIPULAN EQUIPOS</t>
  </si>
  <si>
    <t>3147639</t>
  </si>
  <si>
    <t>3007038301</t>
  </si>
  <si>
    <t>FO-25-2001136</t>
  </si>
  <si>
    <t>19/12/2025 SE INTENTO COMUNICACION CON EL USUARIO, NO SE LOGRA CONTACTO. SE PROCEDE A CANCELAR LA SOLICITUD PORQUE SE LLAMAN DIAS Y HORARIOS DIFERENTES Y NO SE OBTIENE RESPUESTA | 19/12/2025 SE INTENTO COMUNICACION CON EL USUARIO, NO SE LOGRA CONTACTO. SE PROCEDE A CANCELAR LA SOLICITUD PORQUE SE LLAMAN DIAS Y HORARIOS DIFERENTES Y NO SE OBTIENE RESPUESTA</t>
  </si>
  <si>
    <t>3147822</t>
  </si>
  <si>
    <t>3007059756</t>
  </si>
  <si>
    <t>BARRIO CENTRO BOGOTA 36</t>
  </si>
  <si>
    <t>FO-25-1987090</t>
  </si>
  <si>
    <t>17/12/2025 SE ESCALA A COORDINADOR DE ZONA PARA ENTREGA DE ROLLOS EN SITIO | 18/12/2025 SE REALIZA ENTREGA DE 10 ROLLOS</t>
  </si>
  <si>
    <t>3147987</t>
  </si>
  <si>
    <t>3007063575</t>
  </si>
  <si>
    <t>BARRIO CENTRO BOGOTA 39</t>
  </si>
  <si>
    <t>FO-25-1987404</t>
  </si>
  <si>
    <t>17/12/2025 SE ESCALA A COORDINADOR DE ZONA PARA ENTREGA DE ROLLOS EN SITIO | 18/12/2025 SE REALIZA ENTREGA DE 40 ROLLOS</t>
  </si>
  <si>
    <t>3148139</t>
  </si>
  <si>
    <t>FO-25-1987087</t>
  </si>
  <si>
    <t>17/12/2025 SE ESCALA A COORDINADOR DE ZONA PARA ENTREGA DE ROLLOS EN SITIO | 17/12/2025 SE REALIZA VISITA TÉCNICA PARA ENTREGA DE 30 ROLLOS PARA DATÁFONO, NO SE INTERVIENE TERMINAL Y LA ENTREGA SE REALIZA SIN NOVEDAD.</t>
  </si>
  <si>
    <t>3148247</t>
  </si>
  <si>
    <t>3007060736</t>
  </si>
  <si>
    <t>BARRIO PAVAS LA CUMBRE</t>
  </si>
  <si>
    <t>FO-25-1987413</t>
  </si>
  <si>
    <t>3148254</t>
  </si>
  <si>
    <t>3007076447</t>
  </si>
  <si>
    <t>BARRIO CORREGIMIENTO PUEBLO NU</t>
  </si>
  <si>
    <t>FO-25-1987409</t>
  </si>
  <si>
    <t>17/12/2025 SE ESCALA A COORDINADOR DE ZONA PARA ENTREGA DE ROLLOS EN SITIO | 24/12/2025 ENVIO ROLLOS POR FLOTA, ENTREGA CONFIRMADA CON EL CLIENTE.</t>
  </si>
  <si>
    <t>3148266</t>
  </si>
  <si>
    <t>3007045798</t>
  </si>
  <si>
    <t>MULTIPAGAS FONSECA</t>
  </si>
  <si>
    <t>FO-25-1987406</t>
  </si>
  <si>
    <t>17/12/2025 SE ESCALA A COORDINADOR DE ZONA PARA ENTREGA DE ROLLOS EN SITIO | 20/12/2025 SE REALIZA ENTREGA DE 100 ROLLOS EN SITIO</t>
  </si>
  <si>
    <t>3148319</t>
  </si>
  <si>
    <t>3007081180</t>
  </si>
  <si>
    <t>BARRIO BRISAS DEL PLAYON ACACIAS</t>
  </si>
  <si>
    <t>FO-25-1987913</t>
  </si>
  <si>
    <t>17/12/2025 SE ESCALA A COORDINADOR DE ZONA PARA ENTREGA DE ROLLOS EN SITIO | 19/12/2025 SE REALIZA ENTREGA DE 30 ROLLOS REDEBAN</t>
  </si>
  <si>
    <t>3148343</t>
  </si>
  <si>
    <t>3007075149</t>
  </si>
  <si>
    <t>BARRIO CALLE PRINCIPAL PUERTO</t>
  </si>
  <si>
    <t>FO-25-1987700</t>
  </si>
  <si>
    <t>17/12/2025 SE REALIZA ENVIO DE ROLLOS POR  OPERADOR LOGISTICO | 23/12/2025 SE LE INFORMA EL NUMERO DE GUIA AL USUARIO, PENDIENTE CONFIRMACIÓN | 23/12/2025 SE REALIZA ENVIO DE 20 ROLLOS, CON LA GUIA 2078334638 SERVIENTREGA. SE CONFIRMA ENTREGA EXITOSA POR PARTE DE LA TRANSPORTADORA</t>
  </si>
  <si>
    <t>3148355</t>
  </si>
  <si>
    <t>3007069366</t>
  </si>
  <si>
    <t>DISTRICOL MULTINET JC</t>
  </si>
  <si>
    <t>FO-25-1987903</t>
  </si>
  <si>
    <t>17/12/2025 SE ESCALA A COORDINADOR DE ZONA PARA ENTREGA DE ROLLOS EN SITIO | 18/12/2025 SE ENTREGAN 130 ROLLOS AL CORRESPONSAL BANCARIO</t>
  </si>
  <si>
    <t>3148462</t>
  </si>
  <si>
    <t>FO-25-1989399</t>
  </si>
  <si>
    <t>17/12/2025 SE ESCALA A COORDINADOR DE ZONA PARA ENTREGA DE ROLLOS EN SITIO | 18/12/2025 SE REALIZA ENTREGA DE 20 UNIDADES DE ROLLOS REDEBAN</t>
  </si>
  <si>
    <t>3148926</t>
  </si>
  <si>
    <t>3007074926</t>
  </si>
  <si>
    <t>BARRIO PAVAS LA CUMBRE 1</t>
  </si>
  <si>
    <t>FO-25-1989393</t>
  </si>
  <si>
    <t>17/12/2025 SE ESCALA A COORDINADOR DE ZONA PARA ENTREGA DE ROLLOS EN SITIO | 18/12/2025 SE REALIZA ENTREGA DE 30 ROLLOS TÉRMICOS REDEBAN</t>
  </si>
  <si>
    <t>3149029</t>
  </si>
  <si>
    <t>3007070453</t>
  </si>
  <si>
    <t>BARRIO CORREGIMIENTO CAUCHERA</t>
  </si>
  <si>
    <t>FO-25-1989837</t>
  </si>
  <si>
    <t>17/12/2025 SE ESCALA A COORDINADOR DE ZONA PARA ENTREGA DE ROLLOS EN SITIO | 20/12/2025 ENVIO ROLLOS DIRECTO CON EL CONDUCTOR, ENTREGA CONFIRMADA CON EL CLIENTE.</t>
  </si>
  <si>
    <t>3149077</t>
  </si>
  <si>
    <t>FO-25-1989386</t>
  </si>
  <si>
    <t>17/12/2025 SE ESCALA A COORDINADOR DE ZONA PARA ENTREGA DE ROLLOS EN SITIO | 19/12/2025 SE ENTREGÓ EN DIRECCIÓN DIFERENTE DEBIDO A QUE EL CORRESPONSAL SR VÍCTOR BEDOYA  LO SOLICITÓ PARA FACILITAR ENTREGA YA QUE EL CORRESPONSAL QUEDA EN UN PUEBLO DE DIFÍCIL ACCESO.</t>
  </si>
  <si>
    <t>3149228</t>
  </si>
  <si>
    <t>3007016115</t>
  </si>
  <si>
    <t>BARRIO CENTRO XXV NEIVA</t>
  </si>
  <si>
    <t>FO-25-1989390</t>
  </si>
  <si>
    <t>17/12/2025 SE ESCALA A COORDINADOR DE ZONA PARA ENTREGA DE ROLLOS EN SITIO | 22/12/2025 SE ENTREGA 10 ROLLOS SIN NOVEDAD</t>
  </si>
  <si>
    <t>3149331</t>
  </si>
  <si>
    <t>3007079884</t>
  </si>
  <si>
    <t>DISTRICOL DROGUERIA SEVENTH</t>
  </si>
  <si>
    <t>FO-25-1989380</t>
  </si>
  <si>
    <t>17/12/2025 SE ESCALA A COORDINADOR DE ZONA PARA ENTREGA DE ROLLOS EN SITIO | 24/12/2025 ENTREGA DE 10 ROLLOS</t>
  </si>
  <si>
    <t>3149365</t>
  </si>
  <si>
    <t>FO-25-1989834</t>
  </si>
  <si>
    <t>17/12/2025 SE ESCALA A COORDINADOR DE ZONA PARA ENTREGA DE ROLLOS EN SITIO | 22/12/2025 22-12 ENVIO POR VELOCES, REPORTAN NOVEDADES EN LA ENTREGA POR CAPACIDAD OPERATIVA DE LA TRANSPORTADORA | 24/12/2025 SE REALIZA ENTREGA DE 40 ROLLOS POR EL OPERADOR VELOCES CON LA GUIA V4002007702</t>
  </si>
  <si>
    <t>3149373</t>
  </si>
  <si>
    <t>FO-25-1991332</t>
  </si>
  <si>
    <t>17/12/2025 SE REALIZA ENVIO DE ROLLOS POR  OPERADOR LOGISTICO | 24/12/2025 SE REALIZA ENVIO DE 10 ROLLOS, CON LA GUIA 46778000571 COORDINADORA. SE CONFIRMA ENTREGA EXITOSA POR PARTE DE LA TRANSPORTADORA</t>
  </si>
  <si>
    <t>3149390</t>
  </si>
  <si>
    <t>3007055355</t>
  </si>
  <si>
    <t>DISTRICOL DOSMANMULTISERVICIOS</t>
  </si>
  <si>
    <t>FO-25-1991352</t>
  </si>
  <si>
    <t>17/12/2025 SE ESCALA A COORDINADOR DE ZONA PARA ENTREGA DE ROLLOS EN SITIO | 18/12/2025 SE REALIZA ENTREGA DE 60 ROLLOS TÉRMICOS EN EL CB SIN NOVEDAD.</t>
  </si>
  <si>
    <t>3149650</t>
  </si>
  <si>
    <t>FO-25-1991355</t>
  </si>
  <si>
    <t>17/12/2025 SE ESCALA A COORDINADOR DE ZONA PARA ENTREGA DE ROLLOS EN SITIO | 22/12/2025 22-12 ENVIO POR VELOCES, REPORTAN NOVEDADES EN LA ENTREGA POR CAPACIDAD OPERATIVA DE LA TRANSPORTADORA | 23/12/2025 SE REALIZA ENTREGA DE 70 ROLLOS POR EL OPERADOR VELOCES CON LA GUIA V4002007699</t>
  </si>
  <si>
    <t>3149762</t>
  </si>
  <si>
    <t>3007081341</t>
  </si>
  <si>
    <t>PTM BELLO PAPELERIA GRAN AVENI</t>
  </si>
  <si>
    <t>FO-25-1991350</t>
  </si>
  <si>
    <t>17/12/2025 SE ESCALA A COORDINADOR DE ZONA PARA ENTREGA DE ROLLOS EN SITIO | 22/12/2025 22-12 ENVIO POR VELOCES, REPORTAN NOVEDADES EN LA ENTREGA POR CAPACIDAD OPERATIVA DE LA TRANSPORTADORA | 23/12/2025 SE REALIZA ENTREGA DE 40 ROLLOS POR EL OPERADOR VELOCES CON LA GUIA V4002007700</t>
  </si>
  <si>
    <t>3149768</t>
  </si>
  <si>
    <t>3007044124</t>
  </si>
  <si>
    <t>PAGAFACIL ITAGUI PLAZA</t>
  </si>
  <si>
    <t>FO-25-1991346</t>
  </si>
  <si>
    <t>17/12/2025 SE ESCALA A COORDINADOR DE ZONA PARA ENTREGA DE ROLLOS EN SITIO | 26/12/2025 SE CONSULTA NUEVAMENTE A VELOCES POR EL ESTADO DE LA GUIA, INFORMAN QUE REVISARAN Y SE RECOMENDARÁ LA ENTREGA | 27/12/2025 SE REALIZA ENTREGA DE 170 ROLLOS POR EL OPERADOR VELOCES CON LA GUIA V4002007701</t>
  </si>
  <si>
    <t>3149817</t>
  </si>
  <si>
    <t>3007078514</t>
  </si>
  <si>
    <t>BARRIO CENTRO CHIMICHAGUA 15</t>
  </si>
  <si>
    <t>FO-25-1990628</t>
  </si>
  <si>
    <t>17/12/2025 SE REALIZA ENVIO DE ROLLOS POR  OPERADOR LOGISTICO | 24/12/2025 EN COMUNICACIÓN CON LA SRA SANDRA RANGEL AL NÚMERO 3183492025 INFORMA QUE AÚN NO LE HAN LLEGADO | 31/12/2025 SE REALIZA ENVIO DE 20 ROLLOS, CON LA GUIA 2278614873 SERVIENTREGA. SE CONFIRMA ENTREGA EXITOSA POR PARTE DE LA TRANSPORTADORA</t>
  </si>
  <si>
    <t>3151110</t>
  </si>
  <si>
    <t>3007077990</t>
  </si>
  <si>
    <t>REVAL SNR IBAGUE</t>
  </si>
  <si>
    <t>FO-25-1994435</t>
  </si>
  <si>
    <t>18/12/2025 SE ESCALA A COORDINADOR DE ZONA PARA ENTREGA DE ROLLOS EN SITIO | 19/12/2025 SE ENTREGA 20 ROLLOS CON VISITA</t>
  </si>
  <si>
    <t>3151210</t>
  </si>
  <si>
    <t>3007078996</t>
  </si>
  <si>
    <t>PTM VILLA DEL ROSARIO PAPELERI</t>
  </si>
  <si>
    <t>FO-25-1994432</t>
  </si>
  <si>
    <t>18/12/2025 SE ESCALA A COORDINADOR DE ZONA PARA ENTREGA DE ROLLOS EN SITIO | 18/12/2025 SE REALIZÓ VISITA AL COMERCIO Y SE REALIZÓ ENTREGA DE 10.ROLLOS TODO OK</t>
  </si>
  <si>
    <t>3151255</t>
  </si>
  <si>
    <t>3007080845</t>
  </si>
  <si>
    <t>PTM TURBO SERVIDOGAS FLOREZ</t>
  </si>
  <si>
    <t>FO-25-1994533</t>
  </si>
  <si>
    <t>18/12/2025 SE ESCALA A COORDINADOR DE ZONA PARA ENTREGA DE ROLLOS EN SITIO | 22/12/2025 ENTREGA 40 ROLLOS EN SITIO</t>
  </si>
  <si>
    <t>3151420</t>
  </si>
  <si>
    <t>3007074828</t>
  </si>
  <si>
    <t>BARRIO ALFONSO LOPEZ  6BOGOTA</t>
  </si>
  <si>
    <t>FO-25-1994536</t>
  </si>
  <si>
    <t>18/12/2025 SE ESCALA A COORDINADOR DE ZONA PARA ENTREGA DE ROLLOS EN SITIO | 18/12/2025 SE VISITA COMERCIO, SE ENTREGAN 80 ROLLOS RBM, NO SE MANIPULAN DISPOSITIVOS</t>
  </si>
  <si>
    <t>3151440</t>
  </si>
  <si>
    <t>FO-25-1994918</t>
  </si>
  <si>
    <t>18/12/2025 SE ESCALA A COORDINADOR DE ZONA PARA ENTREGA DE ROLLOS EN SITIO | 22/12/2025 22-12 ENVIO POR VELOCES, REPORTAN NOVEDADES EN LA ENTREGA POR CAPACIDAD OPERATIVA DE LA TRANSPORTADORA | 23/12/2025 SE REALIZA ENTREGA DE 30 ROLLOS POR EL OPERADOR VELOCES CON LA GUIA V4002012890</t>
  </si>
  <si>
    <t>3151446</t>
  </si>
  <si>
    <t>3007059085</t>
  </si>
  <si>
    <t>DISTRICOL INTERNET IGUANA NET</t>
  </si>
  <si>
    <t>FO-25-1994911</t>
  </si>
  <si>
    <t>18/12/2025 SE ESCALA A COORDINADOR DE ZONA PARA ENTREGA DE ROLLOS EN SITIO | 22/12/2025 22-12 ENVIO POR VELOCES, REPORTAN NOVEDADES EN LA ENTREGA POR CAPACIDAD OPERATIVA DE LA TRANSPORTADORA | 23/12/2025 SE REALIZA ENTREGA DE 40 ROLLOS POR EL OPERADOR VELOCES CON LA GUIA V4002012891</t>
  </si>
  <si>
    <t>3151448</t>
  </si>
  <si>
    <t>3007049017</t>
  </si>
  <si>
    <t>DISTRICOL CNDLUBLOSLINDEROS</t>
  </si>
  <si>
    <t>FO-25-1994910</t>
  </si>
  <si>
    <t>18/12/2025 SE ESCALA A COORDINADOR DE ZONA PARA ENTREGA DE ROLLOS EN SITIO | 19/12/2025 SE VISITA COMERCIO SE REALIZA LA ENTREGA DE 20 ROLLOS RBM CB OPERATIVO</t>
  </si>
  <si>
    <t>3151456</t>
  </si>
  <si>
    <t>3007027871</t>
  </si>
  <si>
    <t>FO-25-1994905</t>
  </si>
  <si>
    <t>18/12/2025 SE ESCALA A COORDINADOR DE ZONA PARA ENTREGA DE ROLLOS EN SITIO | 18/12/2025 SE ENTREGAN 40 ROLLOS</t>
  </si>
  <si>
    <t>3151460</t>
  </si>
  <si>
    <t>3007032325</t>
  </si>
  <si>
    <t>BARRIO CENTRO CALI 3</t>
  </si>
  <si>
    <t>FO-25-1995963</t>
  </si>
  <si>
    <t>18/12/2025 SE ESCALA A COORDINADOR DE ZONA PARA ENTREGA DE ROLLOS EN SITIO | 19/12/2025 SE ENTREGAN 120 ROLLOS A JOHANNA MARTINES</t>
  </si>
  <si>
    <t>3151471</t>
  </si>
  <si>
    <t>3007080062</t>
  </si>
  <si>
    <t>BARRIO CENTENARIO SANTANDER DE QUILICHAO 5</t>
  </si>
  <si>
    <t>FO-25-1994901</t>
  </si>
  <si>
    <t>18/12/2025 SE ESCALA A COORDINADOR DE ZONA PARA ENTREGA DE ROLLOS EN SITIO | 19/12/2025 S ENTREGAM 10 ROLLOS AL CORRESPONSAL BANCARIO</t>
  </si>
  <si>
    <t>3151575</t>
  </si>
  <si>
    <t>3007077692</t>
  </si>
  <si>
    <t>BARRIO ALTO PRADO PLATO</t>
  </si>
  <si>
    <t>FO-25-1994114</t>
  </si>
  <si>
    <t>17/12/2025 SE REALIZA ENVIO DE ROLLOS POR  OPERADOR LOGISTICO | 21/12/2025 SE REALIZA ENVIO DE 70 ROLLOS, CON LA GUIA 2278614876 SERVIENTREGA. SE CONFIRMA ENTREGA EXITOSA POR PARTE DE LA TRANSPORTADORA</t>
  </si>
  <si>
    <t>3151593</t>
  </si>
  <si>
    <t>3007023694</t>
  </si>
  <si>
    <t>BARRIO IPM SUBIA SILVANIA</t>
  </si>
  <si>
    <t>FO-25-1994166</t>
  </si>
  <si>
    <t>18/12/2025 SE ESCALA A COORDINADOR DE ZONA PARA ENTREGA DE ROLLOS EN SITIO | 19/12/2025 SE VISITA COMERCIO, SE ENTREGAN 50 ROLLOS RBM, NO SE MANIPULAN DISPOSITIVOS</t>
  </si>
  <si>
    <t>3151933</t>
  </si>
  <si>
    <t>3007081354</t>
  </si>
  <si>
    <t>DISTRICOL COLFARMA Y MINIMARK</t>
  </si>
  <si>
    <t>FO-25-1994154</t>
  </si>
  <si>
    <t>18/12/2025 SE ESCALA A COORDINADOR DE ZONA PARA ENTREGA DE ROLLOS EN SITIO | 18/12/2025 SE REALIZÓ LA ENTREGA DE PAPELERÍA SOLICITADA NO SE MANIPULA CB CLIENTE INFORMA QUE SE ENCUENTRA OPERATIVO</t>
  </si>
  <si>
    <t>3151934</t>
  </si>
  <si>
    <t>3007066836</t>
  </si>
  <si>
    <t>BARRIO VISTA HERMOSA BOGOTA 1</t>
  </si>
  <si>
    <t>FO-25-1997563</t>
  </si>
  <si>
    <t>18/12/2025 SE ESCALA A COORDINADOR DE ZONA PARA ENTREGA DE ROLLOS EN SITIO | 20/12/2025 SE LLEGA A COMERCIO, SE ENCUENTRA CERRADO, ME COMUNICO AL # 3192424062 Y ME INDICA QUE SE LOS ENTREGUÉ AL LOCAL DE AL LADO. SIN NOVEDAD.</t>
  </si>
  <si>
    <t>3151936</t>
  </si>
  <si>
    <t>FO-25-1994147</t>
  </si>
  <si>
    <t>18/12/2025 SE ESCALA A COORDINADOR DE ZONA PARA ENTREGA DE ROLLOS EN SITIO | 19/12/2025 SE HACE PRESENCIA EN COMERCIO SE REALIZA ENTREGA DE 30 ROLLOS</t>
  </si>
  <si>
    <t>3152004</t>
  </si>
  <si>
    <t>3007081518</t>
  </si>
  <si>
    <t>DISTRICOL DROGUERIA FENIX</t>
  </si>
  <si>
    <t>FO-25-1994157</t>
  </si>
  <si>
    <t>18/12/2025 SE ESCALA A COORDINADOR DE ZONA PARA ENTREGA DE ROLLOS EN SITIO | 18/12/2025 EN COMUNICACIÓN CON LA SEÑORA ADRIANA ROMERO AL NUMERO 3225091395, SE ENVIAN LOS ROLLOS POR FLOTA MUNICIPAL. RECIBIDO OK</t>
  </si>
  <si>
    <t>20250</t>
  </si>
  <si>
    <t>3152039</t>
  </si>
  <si>
    <t>3007010042</t>
  </si>
  <si>
    <t>EL PASO</t>
  </si>
  <si>
    <t>AL PASO CESAR</t>
  </si>
  <si>
    <t>FO-25-1994123</t>
  </si>
  <si>
    <t>17/12/2025 SE REALIZA ENVIO DE ROLLOS POR  OPERADOR LOGISTICO | 23/12/2025 SE REALIZA ENVIO DE 50 ROLLOS, CON LA GUIA 2278614877 SERVIENTREGA. SE CONFIRMA ENTREGA EXITOSA POR PARTE DE LA TRANSPORTADORA</t>
  </si>
  <si>
    <t>3152115</t>
  </si>
  <si>
    <t>3007079508</t>
  </si>
  <si>
    <t>BARRIO URB SAN MARTIN CUCUTA 1</t>
  </si>
  <si>
    <t>FO-25-1994142</t>
  </si>
  <si>
    <t>18/12/2025 SE ESCALA A COORDINADOR DE ZONA PARA ENTREGA DE ROLLOS EN SITIO | 19/12/2025 SE REALIZA VISITA AL COMERCIO Y SE REALIZA ENTREGA DE 80 ROLLOS TODO OK</t>
  </si>
  <si>
    <t>3152133</t>
  </si>
  <si>
    <t>3007070072</t>
  </si>
  <si>
    <t>VIA PUERTO NARINO CENTRO MESET</t>
  </si>
  <si>
    <t>FO-25-2010331</t>
  </si>
  <si>
    <t>CANCELADO POR LA RED-SOPORTE TELEFONICO</t>
  </si>
  <si>
    <t>20/12/2025 SE INTENTO COMUNICACION CON EL USUARIO, NO SE LOGRA CONTACTO. SE PROCEDE A CANCELAR LA SOLICITUD PORQUE SE LLAMAN DIAS Y HORARIOS DIFERENTES Y NO SE OBTIENE RESPUESTA | 20/12/2025 SE INTENTO COMUNICACION CON EL USUARIO, NO SE LOGRA CONTACTO. SE PROCEDE A CANCELAR LA SOLICITUD PORQUE SE LLAMAN DIAS Y HORARIOS DIFERENTES Y NO SE OBTIENE RESPUESTA</t>
  </si>
  <si>
    <t>85430</t>
  </si>
  <si>
    <t>3152180</t>
  </si>
  <si>
    <t>3007041719</t>
  </si>
  <si>
    <t>TRINIDAD</t>
  </si>
  <si>
    <t>BARRIO VEREDA TRINIDAD</t>
  </si>
  <si>
    <t>FO-25-1995634</t>
  </si>
  <si>
    <t>18/12/2025 SE ESCALA A COORDINADOR DE ZONA PARA ENTREGA DE ROLLOS EN SITIO | 22/12/2025 EN COMUNICACIÓN CON EL SEÑOR CARLOS ESTUPIÑAN AL NUMERO 3208957516, INDICA SE ENVIEN LOS ROLLOS POR SERVICIO PARTICULAR CAMIONETA. RECIBIDO OK</t>
  </si>
  <si>
    <t>3152184</t>
  </si>
  <si>
    <t>3007035678</t>
  </si>
  <si>
    <t>DISTRICOL MAJOS PAPELERIA Y TE</t>
  </si>
  <si>
    <t>FO-25-1997853</t>
  </si>
  <si>
    <t>18/12/2025 SE ESCALA A COORDINADOR DE ZONA PARA ENTREGA DE ROLLOS EN SITIO | 22/12/2025 SE ENTREGA 60 ROLLOS OK</t>
  </si>
  <si>
    <t>3152186</t>
  </si>
  <si>
    <t>3007041043</t>
  </si>
  <si>
    <t>PTM ACACIAS FARMACITY LA 47</t>
  </si>
  <si>
    <t>FO-25-1995632</t>
  </si>
  <si>
    <t>18/12/2025 SE ESCALA A COORDINADOR DE ZONA PARA ENTREGA DE ROLLOS EN SITIO | 19/12/2025 SE REALIZA ENTREGA DE 40 ROLLOS REDEBAN</t>
  </si>
  <si>
    <t>3152691</t>
  </si>
  <si>
    <t>3007038808</t>
  </si>
  <si>
    <t>PTM NECOCLI ANGELLY</t>
  </si>
  <si>
    <t>FO-25-1995621</t>
  </si>
  <si>
    <t>18/12/2025 SE ESCALA A COORDINADOR DE ZONA PARA ENTREGA DE ROLLOS EN SITIO | 23/12/2025 ENTREGA 20 ROLLOS EN SITIO</t>
  </si>
  <si>
    <t>3152829</t>
  </si>
  <si>
    <t>3007029042</t>
  </si>
  <si>
    <t>BARRIO CENTRO OCANA</t>
  </si>
  <si>
    <t>FO-25-1994749</t>
  </si>
  <si>
    <t>COOGUASIMALES</t>
  </si>
  <si>
    <t>18/12/2025 SE REALIZA ENVIO DE ROLLOS POR  OPERADOR LOGISTICO | 23/12/2025 SE REALIZA ENVIO DE 40 ROLLOS, CON LA GUIA 2282137833 SERVIENTREGA. SE CONFIRMA ENTREGA EXITOSA POR PARTE DE LA TRANSPORTADORA</t>
  </si>
  <si>
    <t>3152923</t>
  </si>
  <si>
    <t>3007053591</t>
  </si>
  <si>
    <t>PTM MEDELLIN MERKATODO EL PARA</t>
  </si>
  <si>
    <t>FO-25-1995612</t>
  </si>
  <si>
    <t>18/12/2025 SE ESCALA A COORDINADOR DE ZONA PARA ENTREGA DE ROLLOS EN SITIO | 23/12/2025 SE REALIZA ENTREGA DE 40 ROLLOS POR EL OPERADOR VELOCES CON LA GUIA V4002012889</t>
  </si>
  <si>
    <t>3152930</t>
  </si>
  <si>
    <t>3007077954</t>
  </si>
  <si>
    <t>BARRIO CHARALA CHARALA</t>
  </si>
  <si>
    <t>FO-25-1995028</t>
  </si>
  <si>
    <t>18/12/2025 SE REALIZA ENVIO DE ROLLOS POR  OPERADOR LOGISTICO | 26/12/2025 SE REALIZA ENVIO DE 20 ROLLOS, CON LA GUIA 2282137834 SERVIENTREGA. SE CONFIRMA ENTREGA EXITOSA POR PARTE DE LA TRANSPORTADORA</t>
  </si>
  <si>
    <t>3153197</t>
  </si>
  <si>
    <t>3007017180</t>
  </si>
  <si>
    <t>VEREDA CABECERAS RIONEGRO</t>
  </si>
  <si>
    <t>FO-25-1996554</t>
  </si>
  <si>
    <t>18/12/2025 SE ESCALA A COORDINADOR DE ZONA PARA ENTREGA DE ROLLOS EN SITIO | 24/12/2025 SE REALIZA LA ENTREGA DE 50 ROLLOS DE CB SE DEJAN CON VALERIA MORENO</t>
  </si>
  <si>
    <t>3153389</t>
  </si>
  <si>
    <t>3007050706</t>
  </si>
  <si>
    <t>BARRIO BELLAVISTA BELLO 1</t>
  </si>
  <si>
    <t>FO-25-1995956</t>
  </si>
  <si>
    <t>18/12/2025 SE ESCALA A COORDINADOR DE ZONA PARA ENTREGA DE ROLLOS EN SITIO | 24/12/2025 SE REALIZA ENTREGA DE 90 ROLLOS POR EL OPERADOR VELOCES CON LA GUIA V4002012886</t>
  </si>
  <si>
    <t>3153512</t>
  </si>
  <si>
    <t>3007062000</t>
  </si>
  <si>
    <t>BARRIO CIUDAD JARDIN CALI 2</t>
  </si>
  <si>
    <t>FO-25-1996886</t>
  </si>
  <si>
    <t>18/12/2025 SE ESCALA A COORDINADOR DE ZONA PARA ENTREGA DE ROLLOS EN SITIO | 19/12/2025 SE REALIZA VISITA TÉCNICA AL COMERCIO PARA ENTREGAR 10 ROLLOS EN BUEN ESTADO</t>
  </si>
  <si>
    <t>3153614</t>
  </si>
  <si>
    <t>3007072954</t>
  </si>
  <si>
    <t>DISTRICOL CELUMANA</t>
  </si>
  <si>
    <t>FO-25-1997672</t>
  </si>
  <si>
    <t>18/12/2025 SE CONFIRMAN DATOS, SE REALIZA ENVIO POR OPERADOR LOGISTICO | 26/12/2025 EN COMUNICACIÓN CON EL USUARIO NOS CONFIRMA QUE AUN NO HAN LLEGADO LOS ROLLOS | 26/12/2025 SE REALIZA ENVIO DE 70 ROLLOS, CON LA GUIA 2282137877 SERVIENTREGA. SE CONFIRMA ENTREGA EXITOSA POR PARTE DE LA TRANSPORTADORA</t>
  </si>
  <si>
    <t>3153677</t>
  </si>
  <si>
    <t>3007066956</t>
  </si>
  <si>
    <t>BARRIO BRAVO PAEZ BOGOTA</t>
  </si>
  <si>
    <t>FO-25-1995960</t>
  </si>
  <si>
    <t>18/12/2025 SE ESCALA A COORDINADOR DE ZONA PARA ENTREGA DE ROLLOS EN SITIO | 19/12/2025 SE REALIZA ENTREGA 30 ROLLOS</t>
  </si>
  <si>
    <t>3153678</t>
  </si>
  <si>
    <t>3007016652</t>
  </si>
  <si>
    <t>OPRAP CC SAN DIEGO</t>
  </si>
  <si>
    <t>FO-25-1995959</t>
  </si>
  <si>
    <t>18/12/2025 SE ESCALA A COORDINADOR DE ZONA PARA ENTREGA DE ROLLOS EN SITIO | 26/12/2025 SE CONSULTA A VELOCES POR ESTADO DE GUÍA, INFORMA REVISAR Y RECOMENDAR LA ENTREGA | 30/12/2025 SE REALIZA ENTREGA DE 240 ROLLOS POR EL OPERADOR VELOCES CON LA GUIA V4002012874</t>
  </si>
  <si>
    <t>3153742</t>
  </si>
  <si>
    <t>FO-25-1995950</t>
  </si>
  <si>
    <t>18/12/2025 SE ESCALA A COORDINADOR DE ZONA PARA ENTREGA DE ROLLOS EN SITIO | 19/12/2025 SE REALIZA VISITA AL COMERCIO,  COMERCIO CERRADO, EL CLIENTE SOLICITA QUE SE ENTREGUEN EN EL COMERCIO AL LADO.</t>
  </si>
  <si>
    <t>3153782</t>
  </si>
  <si>
    <t>3007075299</t>
  </si>
  <si>
    <t>BARRIO LA CHUCUA BOGOTA 2</t>
  </si>
  <si>
    <t>FO-25-1996548</t>
  </si>
  <si>
    <t>18/12/2025 SE ESCALA A COORDINADOR DE ZONA PARA ENTREGA DE ROLLOS EN SITIO | 19/12/2025 DURANTE LA VISITA TECNICA SE REALIZA ENTREGA DE 10 ROLLOS PARA DATÁFONO NO SE MANIPULAN EQUIPOS SIN NOVEDAD EN ENTREGA</t>
  </si>
  <si>
    <t>3153796</t>
  </si>
  <si>
    <t>FO-25-1996545</t>
  </si>
  <si>
    <t>18/12/2025 SE ESCALA A COORDINADOR DE ZONA PARA ENTREGA DE ROLLOS EN SITIO | 19/12/2025 SE DEJAN 50 ROLLOS DE DEJA EN DIRECCIÓN DIFERENTE PERSONA ENCARGADA ESTABA ALMORZANDO</t>
  </si>
  <si>
    <t>3153892</t>
  </si>
  <si>
    <t>3007080477</t>
  </si>
  <si>
    <t>DISTRICOL MULTITRAMITES ABOGAD</t>
  </si>
  <si>
    <t>FO-25-1996540</t>
  </si>
  <si>
    <t>18/12/2025 SE ESCALA A COORDINADOR DE ZONA PARA ENTREGA DE ROLLOS EN SITIO | 22/12/2025 SE ENTREGA DE 20 ROLLOS</t>
  </si>
  <si>
    <t>3153963</t>
  </si>
  <si>
    <t>3007042358</t>
  </si>
  <si>
    <t>BARRIO ROBLEDO MEDELLIN 8</t>
  </si>
  <si>
    <t>FO-25-1996551</t>
  </si>
  <si>
    <t>18/12/2025 SE ESCALA A COORDINADOR DE ZONA PARA ENTREGA DE ROLLOS EN SITIO | 24/12/2025 SE REALIZA ENTREGA DE 40 ROLLOS POR EL OPERADOR VELOCES CON LA GUIA V4002012885</t>
  </si>
  <si>
    <t>3154215</t>
  </si>
  <si>
    <t>3007080395</t>
  </si>
  <si>
    <t>BARRIO 16 DE MAYO SAN PEDRO DE URABA SAN PEDRO DE URABA</t>
  </si>
  <si>
    <t>FO-25-1996228</t>
  </si>
  <si>
    <t>18/12/2025 SE REALIZA ENVIO DE ROLLOS POR  OPERADOR LOGISTICO | 26/12/2025 EN COMUNICACIÓN CON EL USUARIO NOS CONFIRMA QUE AUN NO LE HAN LLEGADO LOS ROLLOS | 30/12/2025 SE REALIZA ENVIO DE 20 ROLLOS, CON LA GUIA 992244345 LOGICUARTAS. SE CONFIRMA ENTREGA EXITOSA POR PARTE DE LA TRANSPORTADORA</t>
  </si>
  <si>
    <t>3154408</t>
  </si>
  <si>
    <t>3007079370</t>
  </si>
  <si>
    <t>BARRIO SECTOR CUATRO ESQUINAS</t>
  </si>
  <si>
    <t>FO-25-1996881</t>
  </si>
  <si>
    <t>18/12/2025 SE ESCALA A COORDINADOR DE ZONA PARA ENTREGA DE ROLLOS EN SITIO | 23/12/2025 SE REALIZA LA ENTREGA DE 10 ROLLOS DE CB SE DEJAN CON LA ENCARGADA MILENA TOBON</t>
  </si>
  <si>
    <t>3154418</t>
  </si>
  <si>
    <t>3007047071</t>
  </si>
  <si>
    <t>BARRIO CENTRO PLANADAS 13</t>
  </si>
  <si>
    <t>FO-25-1996226</t>
  </si>
  <si>
    <t>18/12/2025 SE REALIZA ENVIO DE ROLLOS POR  OPERADOR LOGISTICO | 26/12/2025 SE LE INFORMA EL NUMERO DE GUIA AL USUARIO, PENDIENTE CONFIRMACIÓN | 26/12/2025 SE REALIZA ENVIO DE 70 ROLLOS, CON LA GUIA 2235598082 SERVIENTREGA. SE CONFIRMA ENTREGA EXITOSA POR PARTE DE LA TRANSPORTADORA</t>
  </si>
  <si>
    <t>3154491</t>
  </si>
  <si>
    <t>3007081477</t>
  </si>
  <si>
    <t>PTM MAICAO TIENDA PUERTO ESTRE</t>
  </si>
  <si>
    <t>FO-25-1997745</t>
  </si>
  <si>
    <t>18/12/2025 SE CONFIRMAN DATOS, SE REALIZA ENVIO POR OPERADOR LOGISTICO | 21/12/2025 SE REALIZA ENVIO DE 30 ROLLOS, CON LA GUIA 2278614881 SERVIENTREGA. SE CONFIRMA ENTREGA EXITOSA POR PARTE DE LA TRANSPORTADORA</t>
  </si>
  <si>
    <t>3154518</t>
  </si>
  <si>
    <t>3007043182</t>
  </si>
  <si>
    <t>BARRIO EL TERMINAL ZIPAQUIRA</t>
  </si>
  <si>
    <t>FO-25-1996878</t>
  </si>
  <si>
    <t>18/12/2025 SE ESCALA A COORDINADOR DE ZONA PARA ENTREGA DE ROLLOS EN SITIO | 19/12/2025 SE REALIZA LA ENTREGA DE 280 ROLLOS RBM</t>
  </si>
  <si>
    <t>3154549</t>
  </si>
  <si>
    <t>3007069240</t>
  </si>
  <si>
    <t>DISTRICOL ANALU TIIENDA BELLE</t>
  </si>
  <si>
    <t>FO-25-1996876</t>
  </si>
  <si>
    <t>18/12/2025 SE ESCALA A COORDINADOR DE ZONA PARA ENTREGA DE ROLLOS EN SITIO | 22/12/2025 ENTREGA 60 ROLLOS EN SITIO</t>
  </si>
  <si>
    <t>3154640</t>
  </si>
  <si>
    <t>3007065497</t>
  </si>
  <si>
    <t>BARRIO LAS DELICIAS TIBU 4</t>
  </si>
  <si>
    <t>FO-25-1999754</t>
  </si>
  <si>
    <t>19/12/2025 SE CONFIRMAN DATOS, SE REALIZA ENVIO POR OPERADOR LOGISTICO | 24/12/2025 SE REALIZA ENVIO DE 30 ROLLOS, CON LA GUIA 2282137879 SERVIENTREGA. SE CONFIRMA ENTREGA EXITOSA POR PARTE DE LA TRANSPORTADORA</t>
  </si>
  <si>
    <t>3154648</t>
  </si>
  <si>
    <t>FO-25-1996872</t>
  </si>
  <si>
    <t>18/12/2025 SE ESCALA A COORDINADOR DE ZONA PARA ENTREGA DE ROLLOS EN SITIO | 19/12/2025 SE ENTREGAN 90 ROLLOS</t>
  </si>
  <si>
    <t>3154720</t>
  </si>
  <si>
    <t>FO-25-1996873</t>
  </si>
  <si>
    <t>18/12/2025 SE ESCALA A COORDINADOR DE ZONA PARA ENTREGA DE ROLLOS EN SITIO | 26/12/2025 SE CONSULTA A VELOCES POR ESTADO DE GUÍA, INFORMA REVISAR Y RECOMENDAR LA ENTREGA | 27/12/2025 SE REALIZA ENTREGA DE 10 ROLLOS POR EL OPERADOR VELOCES CON LA GUIA V4002012880</t>
  </si>
  <si>
    <t>3154741</t>
  </si>
  <si>
    <t>3007081270</t>
  </si>
  <si>
    <t>DISTRICOL ARCADIA T. BELLEZA</t>
  </si>
  <si>
    <t>FO-25-2001195</t>
  </si>
  <si>
    <t>19/12/2025 SE CONFIRMAN DATOS, SE REALIZA ENVIO POR OPERADOR LOGISTICO | 23/12/2025 SE REALIZA ENVIO DE 20 ROLLOS, CON LA GUIA 2248145612 SERVIENTREGA. SE CONFIRMA ENTREGA EXITOSA POR PARTE DEL USUARIO</t>
  </si>
  <si>
    <t>3154788</t>
  </si>
  <si>
    <t>3007038218</t>
  </si>
  <si>
    <t>DISTRICOL FERRETERIA LA LIBERT</t>
  </si>
  <si>
    <t>FO-25-1997851</t>
  </si>
  <si>
    <t>18/12/2025 SE ESCALA A COORDINADOR DE ZONA PARA ENTREGA DE ROLLOS EN SITIO | 19/12/2025 SE REALIZA ENTREGA EN SITIO DE 10 ROLLOS REDEBAN , RECIBE PAPELERÍA ESPERANZA NOVOA</t>
  </si>
  <si>
    <t>3155025</t>
  </si>
  <si>
    <t>3007076922</t>
  </si>
  <si>
    <t>PTM BELLO DROGUERIA EL TEMPLO</t>
  </si>
  <si>
    <t>FO-25-1997846</t>
  </si>
  <si>
    <t>18/12/2025 SE ESCALA A COORDINADOR DE ZONA PARA ENTREGA DE ROLLOS EN SITIO | 25/12/2025 SE REALIZA ENTREGA DE 20 ROLLOS POR EL OPERADOR VELOCES CON LA GUIA V4002012879</t>
  </si>
  <si>
    <t>3155210</t>
  </si>
  <si>
    <t>3007067973</t>
  </si>
  <si>
    <t>PAGAFACIL SAN MARTIN</t>
  </si>
  <si>
    <t>FO-25-1997842</t>
  </si>
  <si>
    <t>18/12/2025 SE ESCALA A COORDINADOR DE ZONA PARA ENTREGA DE ROLLOS EN SITIO | 19/12/2025 SE REALIZA ENTREGA DE 70 ROLLOS REDEBAN</t>
  </si>
  <si>
    <t>3155214</t>
  </si>
  <si>
    <t>3007047421</t>
  </si>
  <si>
    <t>BARRIO VENECIA BOGOTA 5</t>
  </si>
  <si>
    <t>FO-25-1997840</t>
  </si>
  <si>
    <t>18/12/2025 SE ESCALA A COORDINADOR DE ZONA PARA ENTREGA DE ROLLOS EN SITIO | 20/12/2025 ENTREGA DE ROLLOS EJECUTADO OK</t>
  </si>
  <si>
    <t>3155330</t>
  </si>
  <si>
    <t>3007034531</t>
  </si>
  <si>
    <t>DISTRICOL PANALERA EL GRAN MUN</t>
  </si>
  <si>
    <t>FO-25-1999897</t>
  </si>
  <si>
    <t>19/12/2025 SE CONFIRMAN DATOS, SE REALIZA ENVIO POR OPERADOR LOGISTICO | 21/12/2025 SE REALIZA ENVIO DE 100 ROLLOS, CON LA GUIA 2235598084 SERVIENTREGA. SE CONFIRMA ENTREGA EXITOSA POR PARTE DE LA TRANSPORTADORA</t>
  </si>
  <si>
    <t>25873</t>
  </si>
  <si>
    <t>3155348</t>
  </si>
  <si>
    <t>3007051367</t>
  </si>
  <si>
    <t>VILLAPINZON</t>
  </si>
  <si>
    <t>PTM VILLAPINZON DROGUERIA SANT</t>
  </si>
  <si>
    <t>FO-25-2007739</t>
  </si>
  <si>
    <t>19/12/2025 SE ESCALA A COORDINADOR DE ZONA PARA ENTREGA DE ROLLOS EN SITIO | 22/12/2025 SE REALIZA ENTREGA EN SITIO DE 30 ROLLOS REDEBAN , RECIBE PAPELERÍA ANGIE CAICEDO</t>
  </si>
  <si>
    <t>3155636</t>
  </si>
  <si>
    <t>FO-25-1998536</t>
  </si>
  <si>
    <t>18/12/2025 SE CONFIRMAN DATOS, SE REALIZA ENVIO POR OPERADOR LOGISTICO | 22/12/2025 SE REALIZA ENVIO DE 50 ROLLOS, CON LA GUIA 2235598083 SERVIENTREGA. SE CONFIRMA ENTREGA EXITOSA POR PARTE DE LA TRANSPORTADORA</t>
  </si>
  <si>
    <t>3155642</t>
  </si>
  <si>
    <t>3007030062</t>
  </si>
  <si>
    <t>COMCARD RIONEGRO MAS CHIC</t>
  </si>
  <si>
    <t>FO-25-2001769</t>
  </si>
  <si>
    <t>19/12/2025 SE ESCALA A COORDINADOR DE ZONA PARA ENTREGA DE ROLLOS EN SITIO | 24/12/2025 SE REALIZA ENVIO DE 60 ROLLOS, POR PETICIÓN DE CLIENTE, SE ENVÍA POR FLOTA INDICADA POR CLIENTE,
SE CONFIRMA RECIBIDO DE ROLLOS DEL CLIENTE.</t>
  </si>
  <si>
    <t>3155699</t>
  </si>
  <si>
    <t>3007075619</t>
  </si>
  <si>
    <t>PTM SANTA MARTA MERCADOS Y CAR</t>
  </si>
  <si>
    <t>FO-25-2001268</t>
  </si>
  <si>
    <t>19/12/2025 SE ESCALA A COORDINADOR DE ZONA PARA ENTREGA DE ROLLOS EN SITIO | 19/12/2025 SE REALIZA ENTREGA DE 40 ROLLOS PRADA DTAFAONI A SATISFACCIÓN DEL CLIENTE</t>
  </si>
  <si>
    <t>95001</t>
  </si>
  <si>
    <t>3156038</t>
  </si>
  <si>
    <t>3007070956</t>
  </si>
  <si>
    <t>GUAVIARE</t>
  </si>
  <si>
    <t>SAN JOSE DEL GUAVIARE</t>
  </si>
  <si>
    <t>BARRIO LA ESPERANZA SAN JOSE D</t>
  </si>
  <si>
    <t>FO-25-2009217</t>
  </si>
  <si>
    <t>20/12/2025 SE REALIZA ENVIO DE ROLLOS POR  OPERADOR LOGISTICO | 26/12/2025 SE LE INFORMA EL NUMERO DE GUIA AL USUARIO, PENDIENTE CONFIRMACIÓN | 26/12/2025 EN COMUNICACIÓN CON EL USUARIO NOS CONFIRMA QUE AUN NO HA ECIBIDO LOS ROLLOS | 26/12/2025 SE REALIZA ENVIO DE 10 ROLLOS, CON LA GUIA 2235598299 SERVIENTREGA. SE CONFIRMA ENTREGA EXITOSA POR PARTE DE LA TRANSPORTADORA</t>
  </si>
  <si>
    <t>66687</t>
  </si>
  <si>
    <t>3156040</t>
  </si>
  <si>
    <t>3007070365</t>
  </si>
  <si>
    <t>SANTUARIO</t>
  </si>
  <si>
    <t>BARRIO CENTRO SANTUARIO 2</t>
  </si>
  <si>
    <t>FO-25-2001265</t>
  </si>
  <si>
    <t>19/12/2025 SE ESCALA A COORDINADOR DE ZONA PARA ENTREGA DE ROLLOS EN SITIO | 22/12/2025 VISITAMOS COMERCIO PERO ESTA CERRADO REALIZAMOS LLAMADA A LA SRA KATHERINE NOS PIDE EL FAVOR DE ENTREGARLOS DIAGONAL DEL NEGOCIO.</t>
  </si>
  <si>
    <t>3156377</t>
  </si>
  <si>
    <t>3007077768</t>
  </si>
  <si>
    <t>PTM LEBRIJA TODOMOVILES</t>
  </si>
  <si>
    <t>FO-25-2001260</t>
  </si>
  <si>
    <t>19/12/2025 SE ESCALA A COORDINADOR DE ZONA PARA ENTREGA DE ROLLOS EN SITIO | 19/12/2025 SE VISITA COMERCIO SE ENTREGAN 20 ROLLOS</t>
  </si>
  <si>
    <t>3156384</t>
  </si>
  <si>
    <t>3007059204</t>
  </si>
  <si>
    <t>PTM CANDELARIA VARIEDAES SECTO</t>
  </si>
  <si>
    <t>FO-25-2001255</t>
  </si>
  <si>
    <t>19/12/2025 SE ESCALA A COORDINADOR DE ZONA PARA ENTREGA DE ROLLOS EN SITIO | 20/12/2025 SE REALIZA ENTREGA DE 20 ROLLOS TERMICOS DE REDEBAN</t>
  </si>
  <si>
    <t>68092</t>
  </si>
  <si>
    <t>3156490</t>
  </si>
  <si>
    <t>3007057294</t>
  </si>
  <si>
    <t>BARRIO ESQUINA SECTOR EL PEAJE</t>
  </si>
  <si>
    <t>FO-25-1999968</t>
  </si>
  <si>
    <t>19/12/2025 SE REALIZA ENVIO DE ROLLOS POR  OPERADOR LOGISTICO | 26/12/2025 SE LE INFORMA EL NUMERO DE GUIA AL USUARIO, PENDIENTE CONFIRMACIÓN | 29/12/2025 SE REALIZA ENVIO DE 20 ROLLOS, CON LA GUIA 46778000590 COORDINADORA. SE CONFIRMA ENTREGA EXITOSA POR PARTE DE LA TRANSPORTADORA</t>
  </si>
  <si>
    <t>3156584</t>
  </si>
  <si>
    <t>3007079797</t>
  </si>
  <si>
    <t>BARRIO PANAMERICANO TIMBIO</t>
  </si>
  <si>
    <t>FO-25-2000170</t>
  </si>
  <si>
    <t>19/12/2025 SE REALIZA ENVIO DE ROLLOS POR  OPERADOR LOGISTICO | 21/12/2025 SE REALIZA ENVIO DE 10 ROLLOS, CON LA GUIA 2248145613 SERVIENTREGA. SE CONFIRMA ENTREGA EXITOSA POR PARTE DE LA TRANSPORTADORA</t>
  </si>
  <si>
    <t>3156618</t>
  </si>
  <si>
    <t>3007059104</t>
  </si>
  <si>
    <t>BARRIO CENTRO SUAN 1</t>
  </si>
  <si>
    <t>FO-25-2000950</t>
  </si>
  <si>
    <t>19/12/2025 SE ESCALA A COORDINADOR DE ZONA PARA ENTREGA DE ROLLOS EN SITIO | 24/12/2025 SE REALIZA VISITA LOCAL CERRADO ,SE ESPERA AL CLIENTE Q ABRA ,SE PROCEDE A ENTREGARLE 60 UNIDADES DE ROLLOS RBM BANCOLOMBIA</t>
  </si>
  <si>
    <t>3156688</t>
  </si>
  <si>
    <t>FO-25-2000099</t>
  </si>
  <si>
    <t>19/12/2025 SE ESCALA A COORDINADOR DE ZONA PARA ENTREGA DE ROLLOS EN SITIO | 20/12/2025 SE ENTREGA 10 ROLLOS SE REDEBAN PARA EL CORRESPONSAL</t>
  </si>
  <si>
    <t>3156804</t>
  </si>
  <si>
    <t>FO-25-2000113</t>
  </si>
  <si>
    <t>19/12/2025 SE ESCALA A COORDINADOR DE ZONA PARA ENTREGA DE ROLLOS EN SITIO | 19/12/2025 SE REALIZA ENTREGA DE 20 ROLLOS TÉRMICOS REDEBAN</t>
  </si>
  <si>
    <t>3157077</t>
  </si>
  <si>
    <t>3007076563</t>
  </si>
  <si>
    <t>PTM TURBACO TERRAZA SUPERTIEND</t>
  </si>
  <si>
    <t>FO-25-2000515</t>
  </si>
  <si>
    <t>19/12/2025 SE ESCALA A COORDINADOR DE ZONA PARA ENTREGA DE ROLLOS EN SITIO | 22/12/2025 SE REALIZA ENTREGA DE 10 ROLLOS PARA EL CORRESPONSAL</t>
  </si>
  <si>
    <t>3157309</t>
  </si>
  <si>
    <t>3007035277</t>
  </si>
  <si>
    <t>DISTRICOL DISTRIBUIDORA SOPETR</t>
  </si>
  <si>
    <t>FO-25-2000094</t>
  </si>
  <si>
    <t>19/12/2025 SE ESCALA A COORDINADOR DE ZONA PARA ENTREGA DE ROLLOS EN SITIO | 23/12/2025 SE REALIZA LAENTREGA DE 40 ROLLOS DE CB A LA ENCARGADA MARIU CELIS</t>
  </si>
  <si>
    <t>3157385</t>
  </si>
  <si>
    <t>3007041526</t>
  </si>
  <si>
    <t>MULTIAPAGAS LA ESTACION</t>
  </si>
  <si>
    <t>FO-25-2000947</t>
  </si>
  <si>
    <t>19/12/2025 SE ESCALA A COORDINADOR DE ZONA PARA ENTREGA DE ROLLOS EN SITIO | 20/12/2025 SE HACE LA ENTREGA DE 160 ROLLOS EN DIRECCIÓN INDICADA</t>
  </si>
  <si>
    <t>3157387</t>
  </si>
  <si>
    <t>3007077487</t>
  </si>
  <si>
    <t>BARRIO LOS CANELOS SANTA ROSA</t>
  </si>
  <si>
    <t>FO-25-2007242</t>
  </si>
  <si>
    <t>19/12/2025 SE CONFIRMAN DATOS, SE REALIZA ENVIO POR OPERADOR LOGISTICO | 27/12/2025 SE REALIZA ENVIO DE 70 ROLLOS, CON LA GUIA 2282137880 SERVIENTREGA. SE CONFIRMA ENTREGA EXITOSA POR PARTE DE LA TRANSPORTADORA</t>
  </si>
  <si>
    <t>3157399</t>
  </si>
  <si>
    <t>3007050382</t>
  </si>
  <si>
    <t>BARRIO TEQUENDAMA PITALITO</t>
  </si>
  <si>
    <t>FO-25-2001373</t>
  </si>
  <si>
    <t>19/12/2025 SE CONFIRMAN DATOS, SE REALIZA ENVIO POR OPERADOR LOGISTICO | 23/12/2025 SE REALIZA ENVIO DE 20 ROLLOS, CON LA GUIA 2235598223 SERVIENTREGA. SE CONFIRMA ENTREGA EXITOSA POR PARTE DE LA TRANSPORTADORA</t>
  </si>
  <si>
    <t>3157680</t>
  </si>
  <si>
    <t>3007080426</t>
  </si>
  <si>
    <t>PTM CALI TIENDA Y VARIEDADES L</t>
  </si>
  <si>
    <t>FO-25-2000942</t>
  </si>
  <si>
    <t>19/12/2025 SE ESCALA A COORDINADOR DE ZONA PARA ENTREGA DE ROLLOS EN SITIO | 19/12/2025 SE REALIZA ENTREGA DE 30 ROLLOS TÉRMICOS REDEBAN</t>
  </si>
  <si>
    <t>3158100</t>
  </si>
  <si>
    <t>3007051278</t>
  </si>
  <si>
    <t>PTM ARMENIA LA SEN@L</t>
  </si>
  <si>
    <t>FO-25-2001251</t>
  </si>
  <si>
    <t>19/12/2025 SE ESCALA A COORDINADOR DE ZONA PARA ENTREGA DE ROLLOS EN SITIO | 20/12/2025 SE VISITA COMERCIO SE REALIZÓ ENTEGA DE 50 ROLLOS</t>
  </si>
  <si>
    <t>3158118</t>
  </si>
  <si>
    <t>3007074589</t>
  </si>
  <si>
    <t>BARRIO PINALITO ZONA RURAL DE</t>
  </si>
  <si>
    <t>FO-25-2001689</t>
  </si>
  <si>
    <t>19/12/2025 SE CONFIRMAN DATOS, SE REALIZA ENVIO POR OPERADOR LOGISTICO | 29/12/2025 SE REALIZA ENVIO DE 20 ROLLOS, CON LA GUIA 2235598238 SERVIENTREGA. SE CONFIRMA ENTREGA EXITOSA POR PARTE DE LA TRANSPORTADORA</t>
  </si>
  <si>
    <t>3158143</t>
  </si>
  <si>
    <t>FO-25-2001244</t>
  </si>
  <si>
    <t>19/12/2025 SE ESCALA A COORDINADOR DE ZONA PARA ENTREGA DE ROLLOS EN SITIO | 19/12/2025 SE REALIZA ENTREGA DE 30 ROLLOS PARA DATÁFONO A SATISFACCIÓN DEL CLIENTE</t>
  </si>
  <si>
    <t>3158509</t>
  </si>
  <si>
    <t>FO-25-2001766</t>
  </si>
  <si>
    <t>19/12/2025 SE ESCALA A COORDINADOR DE ZONA PARA ENTREGA DE ROLLOS EN SITIO | 22/12/2025 SE VISITA COMERCIO SE HACE ENTREGA DE 30 ROLLOS RDM CIERRE EXITOSO</t>
  </si>
  <si>
    <t>3158572</t>
  </si>
  <si>
    <t>3007069117</t>
  </si>
  <si>
    <t>PTM CUCUTA FARMA FUENTES</t>
  </si>
  <si>
    <t>FO-25-2001763</t>
  </si>
  <si>
    <t>19/12/2025 SE ESCALA A COORDINADOR DE ZONA PARA ENTREGA DE ROLLOS EN SITIO | 22/12/2025 SE VISITA COMERCIO SE HACE ENTREGA DE 50 ROLLOS RDM CIERRE EXITOSO</t>
  </si>
  <si>
    <t>3158626</t>
  </si>
  <si>
    <t>3007042070</t>
  </si>
  <si>
    <t>PTM MERCADOS LA CUCHILLA</t>
  </si>
  <si>
    <t>FO-25-2001760</t>
  </si>
  <si>
    <t>19/12/2025 SE ESCALA A COORDINADOR DE ZONA PARA ENTREGA DE ROLLOS EN SITIO | 22/12/2025 SE REALIZA ENTREGA DE 10 ROLLOS DE CB SE DEJAN CON LUISA CRUZ</t>
  </si>
  <si>
    <t>3158846</t>
  </si>
  <si>
    <t>3007031228</t>
  </si>
  <si>
    <t>COMCARD CALI FUENTE LA 23</t>
  </si>
  <si>
    <t>FO-25-2001758</t>
  </si>
  <si>
    <t>19/12/2025 SE ESCALA A COORDINADOR DE ZONA PARA ENTREGA DE ROLLOS EN SITIO | 20/12/2025 SE VISITA CORRESPONSAL Y SE ENTREGAN 50 ROLLOS</t>
  </si>
  <si>
    <t>3158857</t>
  </si>
  <si>
    <t>3007079903</t>
  </si>
  <si>
    <t>DISTRICOL DROGAS FARMACITY N3</t>
  </si>
  <si>
    <t>FO-25-2001755</t>
  </si>
  <si>
    <t>19/12/2025 SE ESCALA A COORDINADOR DE ZONA PARA ENTREGA DE ROLLOS EN SITIO | 23/12/2025 SE REALIZA LA ENTREGA DE 10 ROLLOS DE LA RED REDEBAN, NO SE MANIPULAN EQUIPOS</t>
  </si>
  <si>
    <t>3158863</t>
  </si>
  <si>
    <t>3007033899</t>
  </si>
  <si>
    <t>BARRIO VEREDE EL LLANITO PIEDE</t>
  </si>
  <si>
    <t>FO-25-2002950</t>
  </si>
  <si>
    <t>19/12/2025 SE ESCALA A COORDINADOR DE ZONA PARA ENTREGA DE ROLLOS EN SITIO | 20/12/2025 SE VISITA COMERCIO SE REALIZA LA ENTREGA DE 30 ROLLOS RBM CB OPERATIVO</t>
  </si>
  <si>
    <t>3158877</t>
  </si>
  <si>
    <t>3007076688</t>
  </si>
  <si>
    <t>DISTRICOL TECNOLANDIA</t>
  </si>
  <si>
    <t>FO-25-2002932</t>
  </si>
  <si>
    <t>19/12/2025 SE ESCALA A COORDINADOR DE ZONA PARA ENTREGA DE ROLLOS EN SITIO | 26/12/2025 SE LE INFORMA A VELOCES DE LOS VENCIMIENTOS DE LA PROXIMA SEMANA, PARA QUE LO TENGAN EN CUENTA | 27/12/2025 SE REALIZA ENTREGA DE 40 ROLLOS POR EL OPERADOR VELOCES CON LA GUIA V4002019385</t>
  </si>
  <si>
    <t>3158940</t>
  </si>
  <si>
    <t>3007082062</t>
  </si>
  <si>
    <t>DISTRICOL DISTRIBUIDORA C&amp;G</t>
  </si>
  <si>
    <t>FO-25-2007674</t>
  </si>
  <si>
    <t>19/12/2025 SE CONFIRMAN DATOS, SE REALIZA ENVIO POR OPERADOR LOGISTICO | 29/12/2025 SE REALIZA ENVIO DE 20 ROLLOS, CON LA GUIA 992246303 LOGICUARTAS. SE CONFIRMA ENTREGA EXITOSA POR PARTE DE LA TRANSPORTADORA</t>
  </si>
  <si>
    <t>3159212</t>
  </si>
  <si>
    <t>3007042086</t>
  </si>
  <si>
    <t>PTM GIRON DETALLES DARY</t>
  </si>
  <si>
    <t>FO-25-2001750</t>
  </si>
  <si>
    <t>19/12/2025 SE ESCALA A COORDINADOR DE ZONA PARA ENTREGA DE ROLLOS EN SITIO | 20/12/2025 SE REALIZA VISITA A COMERCIO Y SE ENTREGAN 40 ROLLOS CON VISITA NO SE MANIPULA EQUIPOS</t>
  </si>
  <si>
    <t>3159279</t>
  </si>
  <si>
    <t>3007078934</t>
  </si>
  <si>
    <t>DISTRICOL CRPHONE</t>
  </si>
  <si>
    <t>FO-25-2002563</t>
  </si>
  <si>
    <t>19/12/2025 SE ESCALA A COORDINADOR DE ZONA PARA ENTREGA DE ROLLOS EN SITIO | 26/12/2025 SE REALIZA VISITA AL PUNTO SE ENTREGAN 10 ROLLOS PAPEL RBM CLIENTE RECIBE A SATISFACCIÓN</t>
  </si>
  <si>
    <t>3159358</t>
  </si>
  <si>
    <t>3007067847</t>
  </si>
  <si>
    <t>OPRAP ÉXITO BUCARAMANGA CENTRO</t>
  </si>
  <si>
    <t>FO-25-2007471</t>
  </si>
  <si>
    <t>19/12/2025 SE ESCALA A COORDINADOR DE ZONA PARA ENTREGA DE ROLLOS EN SITIO | 20/12/2025 SE REALIZA ENTREGA DE 80 ROLLOS REDEBAN CON VISITA.</t>
  </si>
  <si>
    <t>3159360</t>
  </si>
  <si>
    <t>3007031612</t>
  </si>
  <si>
    <t>BARRIO PUEBLO NUEVO LA CUMBRE</t>
  </si>
  <si>
    <t>FO-25-2007468</t>
  </si>
  <si>
    <t>19/12/2025 SE ESCALA A COORDINADOR DE ZONA PARA ENTREGA DE ROLLOS EN SITIO | 20/12/2025 SE REALIZA ENTREGA DE 20 ROLLOS TÉRMICOS EN LA DIRECCIÓN CLL 64 NORTE #4-90 APARTAMENTO 904 TORRE B SOLICITADA POR EL SEÑOR RAMIRO ALBERTO CABRERA GALLEGO .</t>
  </si>
  <si>
    <t>44650</t>
  </si>
  <si>
    <t>3159376</t>
  </si>
  <si>
    <t>3007079251</t>
  </si>
  <si>
    <t>SAN JUAN DEL CESAR</t>
  </si>
  <si>
    <t>DISTRICOL DROGUERIA EL ALFARER</t>
  </si>
  <si>
    <t>FO-25-2007981</t>
  </si>
  <si>
    <t>19/12/2025 SE ESCALA A COORDINADOR DE ZONA PARA ENTREGA DE ROLLOS EN SITIO | 27/12/2025 SE REALIZA ENTREGA DE 10 ROLLOS EN SITIO</t>
  </si>
  <si>
    <t>3159414</t>
  </si>
  <si>
    <t>3007011735</t>
  </si>
  <si>
    <t>PAVAS  VALLE DEL CAUCA</t>
  </si>
  <si>
    <t>FO-25-2007475</t>
  </si>
  <si>
    <t>19/12/2025 SE ESCALA A COORDINADOR DE ZONA PARA ENTREGA DE ROLLOS EN SITIO | 22/12/2025 SE REALIZA ENTREGA DE 20 ROLLOS EN LA PORTERÍA DE LA CALLE 64 NORTE CON 4-90 PARQUES DE LA FLORA, SOLICITADO POR EL SEÑOR RAMIRO.
SE LE NOTIFICA VIA WHATSAPP LA LA DEJADA DE LOS ROLLOS.</t>
  </si>
  <si>
    <t>3159435</t>
  </si>
  <si>
    <t>3007080924</t>
  </si>
  <si>
    <t>BARRIO LA CONCEPCION ZIPAQUIRA</t>
  </si>
  <si>
    <t>FO-25-2007976</t>
  </si>
  <si>
    <t>19/12/2025 SE ESCALA A COORDINADOR DE ZONA PARA ENTREGA DE ROLLOS EN SITIO | 26/12/2025 CB CERRADO AL MOMENTO DE LA VISITA, SE LLAMA AL NÚMERO DE CONTACTO 3103382042 CON LORENA GALEANO, QUIEN AUTORIZA ENTREGA EN LA CASA DE AL LADO DONDE LA TIA</t>
  </si>
  <si>
    <t>3159507</t>
  </si>
  <si>
    <t>3007058801</t>
  </si>
  <si>
    <t>PTM PEREIRA AUTOSERVICIO LENIN</t>
  </si>
  <si>
    <t>FO-25-2007479</t>
  </si>
  <si>
    <t>19/12/2025 SE ESCALA A COORDINADOR DE ZONA PARA ENTREGA DE ROLLOS EN SITIO | 22/12/2025 SE VISITA COMERCIO SE REALIZA ENTREGA DE 20 ROLLOS DE PAPEL PARA DATÁFONO REDEBAN</t>
  </si>
  <si>
    <t>3159517</t>
  </si>
  <si>
    <t>3007057793</t>
  </si>
  <si>
    <t>BARRIO SAN JUANITO ZIPAQUIRA</t>
  </si>
  <si>
    <t>FO-25-2007466</t>
  </si>
  <si>
    <t>19/12/2025 SE ESCALA A COORDINADOR DE ZONA PARA ENTREGA DE ROLLOS EN SITIO | 26/12/2025 SE REALIZA ENTREGA DE 40 ROLLOS</t>
  </si>
  <si>
    <t>3159556</t>
  </si>
  <si>
    <t>3007065017</t>
  </si>
  <si>
    <t>PTM SOCORRO CELULARES Y REPUE</t>
  </si>
  <si>
    <t>FO-25-2007344</t>
  </si>
  <si>
    <t>19/12/2025 SE REALIZA ENVIO DE ROLLOS POR  OPERADOR LOGISTICO | 27/12/2025 SE REALIZA ENVIO DE 40 ROLLOS, CON LA GUIA 2282137881 SERVIENTREGA. SE CONFIRMA ENTREGA EXITOSA POR PARTE DEL USUARIO</t>
  </si>
  <si>
    <t>3159639</t>
  </si>
  <si>
    <t>3007082255</t>
  </si>
  <si>
    <t>PTM MEDELLIN SALEJO PERFUMES</t>
  </si>
  <si>
    <t>FO-25-2007225</t>
  </si>
  <si>
    <t>19/12/2025 SE ESCALA A COORDINADOR DE ZONA PARA ENTREGA DE ROLLOS EN SITIO | 26/12/2025 SE LE INFORMA A VELOCES DE LOS VENCIMIENTOS DE LA PROXIMA SEMANA, PARA QUE LO TENGAN EN CUENTA | 31/12/2025 SE REALIZA ENTREGA DE 20 ROLLOS POR EL OPERADOR VELOCES CON LA GUIA V4002019380</t>
  </si>
  <si>
    <t>3159691</t>
  </si>
  <si>
    <t>3007021434</t>
  </si>
  <si>
    <t>MULTIPAGAS COPACABANA</t>
  </si>
  <si>
    <t>FO-25-2010780 | FO-25-2030338</t>
  </si>
  <si>
    <t>[FO-25-2010780] 20/12/2025 SE ESCALA A COORDINADOR DE ZONA PARA ENTREGA DE ROLLOS EN SITIO | 26/12/2025 SE ENTREGAN 160 ROLLOS RBM || [FO-25-2030338] 26/12/2025 SE ENTREGAN 160 ROLLOS RBM</t>
  </si>
  <si>
    <t>3159804</t>
  </si>
  <si>
    <t>3007048203</t>
  </si>
  <si>
    <t>DISTRICOL MINIMAX LAS MERCEDES</t>
  </si>
  <si>
    <t>FO-25-2010781</t>
  </si>
  <si>
    <t>20/12/2025 SE ESCALA A COORDINADOR DE ZONA PARA ENTREGA DE ROLLOS EN SITIO | 23/12/2025 SE ENTREGARON 30 ROLLOS</t>
  </si>
  <si>
    <t>3159809</t>
  </si>
  <si>
    <t>3007052424</t>
  </si>
  <si>
    <t>BARRIO EL CENTRO OCANA 4</t>
  </si>
  <si>
    <t>FO-25-2007343</t>
  </si>
  <si>
    <t>19/12/2025 SE REALIZA ENVIO DE ROLLOS POR  OPERADOR LOGISTICO | 23/12/2025 SE REALIZA ENVIO DE 120 ROLLOS, CON LA GUIA 380284316 SERVIENTREGA. SE CONFIRMA ENTREGA EXITOSA POR PARTE DE LA TRANSPORTADORA</t>
  </si>
  <si>
    <t>3159810</t>
  </si>
  <si>
    <t>3007045785</t>
  </si>
  <si>
    <t>PTM  BELLO PAPELERIA Y VARIEDA</t>
  </si>
  <si>
    <t>FO-25-2007224</t>
  </si>
  <si>
    <t>19/12/2025 SE ESCALA A COORDINADOR DE ZONA PARA ENTREGA DE ROLLOS EN SITIO | 26/12/2025 SE LE INFORMA A VELOCES DE LOS VENCIMIENTOS DE LA PROXIMA SEMANA, PARA QUE LO TENGAN EN CUENTA | 31/12/2025 SE REALIZA ENTREGA DE 110 ROLLOS POR EL OPERADOR VELOCES CON LA GUIA V4002019382</t>
  </si>
  <si>
    <t>3159815</t>
  </si>
  <si>
    <t>3007027927</t>
  </si>
  <si>
    <t>PAGAFACIL EL TESORO</t>
  </si>
  <si>
    <t>FO-25-2007223</t>
  </si>
  <si>
    <t>19/12/2025 SE ESCALA A COORDINADOR DE ZONA PARA ENTREGA DE ROLLOS EN SITIO | 26/12/2025 SE LE INFORMA A VELOCES DE LOS VENCIMIENTOS DE LA PROXIMA SEMANA, PARA QUE LO TENGAN EN CUENTA | 30/12/2025 SE REALIZA ENTREGA DE 270 ROLLOS POR EL OPERADOR VELOCES CON LA GUIA V4002019383</t>
  </si>
  <si>
    <t>3160002</t>
  </si>
  <si>
    <t>FO-25-2007733</t>
  </si>
  <si>
    <t>19/12/2025 SE ESCALA A COORDINADOR DE ZONA PARA ENTREGA DE ROLLOS EN SITIO | 26/12/2025 SE LE INFORMA A VELOCES DE LOS VENCIMIENTOS DE LA PROXIMA SEMANA, PARA QUE LO TENGAN EN CUENTA | 29/12/2025 SE REALIZA ENTREGA DE 70 ROLLOS POR EL OPERADOR VELOCES CON LA GUIA V4002019375</t>
  </si>
  <si>
    <t>3160041</t>
  </si>
  <si>
    <t>3007047915</t>
  </si>
  <si>
    <t>DISTRICOL Z STORE</t>
  </si>
  <si>
    <t>FO-25-2007722</t>
  </si>
  <si>
    <t>19/12/2025 SE ESCALA A COORDINADOR DE ZONA PARA ENTREGA DE ROLLOS EN SITIO | 20/12/2025 EN LA VISITA TÉCNICA SE REALIZÓ LA ENTREGA DE 20 ROLLOS TERMICOS DE REDEBAN PARA EL CB.</t>
  </si>
  <si>
    <t>3160111</t>
  </si>
  <si>
    <t>3007079882</t>
  </si>
  <si>
    <t>DISTRICOL AURORA COMERCIAL</t>
  </si>
  <si>
    <t>FO-25-2007726</t>
  </si>
  <si>
    <t>19/12/2025 SE ESCALA A COORDINADOR DE ZONA PARA ENTREGA DE ROLLOS EN SITIO | 20/12/2025 SE REALIZA VISITA TÉCNICA PARA ENTREGAR 10 ROLLOS EN BUEN ESTADO</t>
  </si>
  <si>
    <t>3160138</t>
  </si>
  <si>
    <t>3007064884</t>
  </si>
  <si>
    <t>DISTRICOL ARTHEMIS</t>
  </si>
  <si>
    <t>FO-25-2007974</t>
  </si>
  <si>
    <t>19/12/2025 SE ESCALA A COORDINADOR DE ZONA PARA ENTREGA DE ROLLOS EN SITIO | 22/12/2025 EN LA VISITA TÉCNICA SE REALIZÓ LA ENTREGA DE 20 ROLLOS TERMICOS DE REDEBAN PARA EL CB.</t>
  </si>
  <si>
    <t>18410</t>
  </si>
  <si>
    <t>3160148</t>
  </si>
  <si>
    <t>3007045057</t>
  </si>
  <si>
    <t>LA MONTAÑITA</t>
  </si>
  <si>
    <t>DISTRICOL AVICOLA AGRO PENEYA</t>
  </si>
  <si>
    <t>FO-25-2010244</t>
  </si>
  <si>
    <t>20/12/2025 SE CONFIRMAN DATOS, SE REALIZA ENVIO POR OPERADOR LOGISTICO. USUARIO INDICA QUE SOLO LLEGA INTERRAPIDISIMO | 24/12/2025 SE CONFIRMA ENVIO EN OFICINA CON LA GUIA 700179488414 SE LE INFORMA AL USUARIO PARA QUE RECLAME LO ANTES POSIBLE Y EVITE DEVOLUCIONES. | 22/12/2025 SE ENVÍA 10 ROLLOS SIN NOVEDAD, SE ENVÍA FOTO DE GUÍA AL CLIENTE PARA SU RECLAMACIÓN</t>
  </si>
  <si>
    <t>3160206</t>
  </si>
  <si>
    <t>3007054806</t>
  </si>
  <si>
    <t>DISTRICOL VARIEDADES LUZ AYDA</t>
  </si>
  <si>
    <t>FO-25-2007700</t>
  </si>
  <si>
    <t>19/12/2025 SE ESCALA A COORDINADOR DE ZONA PARA ENTREGA DE ROLLOS EN SITIO | 20/12/2025 SE REALIZA ENTREGA DE 20 ROLLOS TERMICOS REDEBAN</t>
  </si>
  <si>
    <t>3160627</t>
  </si>
  <si>
    <t>3007079763</t>
  </si>
  <si>
    <t>BARRIO LA POLA CHIQUINQUIRA 2</t>
  </si>
  <si>
    <t>FO-25-2007628</t>
  </si>
  <si>
    <t>19/12/2025 SE REALIZA ENVIO DE ROLLOS POR  OPERADOR LOGISTICO | 29/12/2025 SE REALIZA ENVIO DE 10 ROLLOS, CON LA GUIA 2235598253 SERVIENTREGA. SE CONFIRMA ENTREGA EXITOSA POR PARTE DE LA TRANSPORTADORA</t>
  </si>
  <si>
    <t>3160855</t>
  </si>
  <si>
    <t>3007080331</t>
  </si>
  <si>
    <t>PTM OCAÑA AUTOSERVICIO CONFIMA</t>
  </si>
  <si>
    <t>FO-25-2009275</t>
  </si>
  <si>
    <t>20/12/2025 SE CONFIRMAN DATOS, SE REALIZA ENVIO POR OPERADOR LOGISTICO | 26/12/2025 SE REALIZA ENVIO DE 20 ROLLOS, CON LA GUIA 2282137882 SERVIENTREGA. SE CONFIRMA ENTREGA EXITOSA POR PARTE DE LA TRANSPORTADORA</t>
  </si>
  <si>
    <t>3160925</t>
  </si>
  <si>
    <t>3007064831</t>
  </si>
  <si>
    <t>PTM FLORIDABLANCA FER BECERRA</t>
  </si>
  <si>
    <t>FO-25-2009428</t>
  </si>
  <si>
    <t>20/12/2025 SE ESCALA A COORDINADOR DE ZONA PARA ENTREGA DE ROLLOS EN SITIO | 22/12/2025 SE REALIZA ENTREGA DE 50 ROLLOS REDEBAN CON VISITA.</t>
  </si>
  <si>
    <t>3160951</t>
  </si>
  <si>
    <t>FO-25-2009620</t>
  </si>
  <si>
    <t>20/12/2025 SE REALIZA ENVIO DE ROLLOS POR  OPERADOR LOGISTICO | 29/12/2025 EN COMUNICACIÓN CON EL USUARIO NOS CONFIRMA QUE AUN NO HAN LLEGADO LOS ROLLOS | 31/12/2025 SE REALIZA ENVIO DE 20 ROLLOS, CON LA GUIA 2248145617 SERVIENTREGA. SE CONFIRMA ENTREGA EXITOSA POR PARTE DE LA TRANSPORTADORA</t>
  </si>
  <si>
    <t>3161373</t>
  </si>
  <si>
    <t>3007069237</t>
  </si>
  <si>
    <t>DISTRICOL ABASTOS Y VARIEDADES</t>
  </si>
  <si>
    <t>FO-25-2010776</t>
  </si>
  <si>
    <t>20/12/2025 SE ESCALA A COORDINADOR DE ZONA PARA ENTREGA DE ROLLOS EN SITIO | 24/12/2025 ENVÍO DIRECTO CON EL CONDUCTOR, ENTREGA CONFIRMADA CON EL CLIENTE</t>
  </si>
  <si>
    <t>3161375</t>
  </si>
  <si>
    <t>FO-25-2010315</t>
  </si>
  <si>
    <t>20/12/2025 SE ESCALA A COORDINADOR DE ZONA PARA ENTREGA DE ROLLOS EN SITIO | 22/12/2025 SE REALIZA ENTREGA DE 10 ROLLOS TERMICOS REDEBAN</t>
  </si>
  <si>
    <t>3161453</t>
  </si>
  <si>
    <t>FO-25-2014701</t>
  </si>
  <si>
    <t>22/12/2025 SE CONFIRMAN DATOS, SE REALIZA ENVIO POR OPERADOR LOGISTICO | 29/12/2025 SE REALIZA ENVIO DE 140 ROLLOS, CON LA GUIA 2265100631 SERVIENTREGA. SE CONFIRMA ENTREGA EXITOSA POR PARTE DE LA TRANSPORTADORA</t>
  </si>
  <si>
    <t>3161469</t>
  </si>
  <si>
    <t>FO-25-2009562</t>
  </si>
  <si>
    <t>20/12/2025 SE ESCALA A COORDINADOR DE ZONA PARA ENTREGA DE ROLLOS EN SITIO | 22/12/2025 SE VISITA COMERCIO CB BANCOLOMBIA, SE ENTREGAN ROLLOS DE PAPELERÍA PARA EL DATAFONO SOLICITADOS POR EL CLIENTE, NO UPS, NO SE MANIPULAN EQUIPOS.</t>
  </si>
  <si>
    <t>3161505</t>
  </si>
  <si>
    <t>3007048606</t>
  </si>
  <si>
    <t>DISTRICOL PAPELERIA DONDE KARO</t>
  </si>
  <si>
    <t>FO-25-2009566</t>
  </si>
  <si>
    <t>20/12/2025 SE ESCALA A COORDINADOR DE ZONA PARA ENTREGA DE ROLLOS EN SITIO | 22/12/2025 SE REALIZA ENTREGA DE 50 ROLLOS</t>
  </si>
  <si>
    <t>3161518</t>
  </si>
  <si>
    <t>3007082243</t>
  </si>
  <si>
    <t>PTM CALDAS DISTRIBUIDORA LAS</t>
  </si>
  <si>
    <t>FO-25-2010316</t>
  </si>
  <si>
    <t>20/12/2025 SE ESCALA A COORDINADOR DE ZONA PARA ENTREGA DE ROLLOS EN SITIO | 26/12/2025 SE REALIZA ENTREGA DE ROLLOS</t>
  </si>
  <si>
    <t>3161573</t>
  </si>
  <si>
    <t>3007080226</t>
  </si>
  <si>
    <t>PTM VILLA DEL ROSARIO TIENDA M</t>
  </si>
  <si>
    <t>FO-25-2009551</t>
  </si>
  <si>
    <t>20/12/2025 SE ESCALA A COORDINADOR DE ZONA PARA ENTREGA DE ROLLOS EN SITIO | 22/12/2025 SE REALIZA VISITA, SE ENTREGAN 20 ROLLOS</t>
  </si>
  <si>
    <t>3162031</t>
  </si>
  <si>
    <t>3007049393</t>
  </si>
  <si>
    <t>DISTRICOL DROGUERIA LA 26 TUNJ</t>
  </si>
  <si>
    <t>FO-25-2009557</t>
  </si>
  <si>
    <t>20/12/2025 SE ESCALA A COORDINADOR DE ZONA PARA ENTREGA DE ROLLOS EN SITIO | 24/12/2025 SE REALIZA ENTRWGA DE 60 ROLLOS CON VISITA</t>
  </si>
  <si>
    <t>3162060</t>
  </si>
  <si>
    <t>3007063288</t>
  </si>
  <si>
    <t>BARRIO CENTRO ZONA BANANERA 7</t>
  </si>
  <si>
    <t>FO-25-2010771</t>
  </si>
  <si>
    <t>20/12/2025 SE ESCALA A COORDINADOR DE ZONA PARA ENTREGA DE ROLLOS EN SITIO | 22/12/2025 SE REALIZA ENTREGA DE 20 ROLLOS PARA DATFAONO A SATISFACCIÓN DEL CLIENTE</t>
  </si>
  <si>
    <t>3162077</t>
  </si>
  <si>
    <t>FO-25-2010491</t>
  </si>
  <si>
    <t>20/12/2025 SE REALIZA ENVIO DE ROLLOS POR  OPERADOR LOGISTICO | 30/12/2025 SE REALIZA ENVIO DE 20 ROLLOS, CON LA GUIA 992246307 LOGICUARTAS. SE CONFIRMA ENTREGA EXITOSA POR PARTE DE LA TRANSPORTADORA</t>
  </si>
  <si>
    <t>3162078</t>
  </si>
  <si>
    <t>3007079709</t>
  </si>
  <si>
    <t>PTM YUMBO PAPELERIA MILU YUMBO</t>
  </si>
  <si>
    <t>FO-25-2010760</t>
  </si>
  <si>
    <t>20/12/2025 SE ESCALA A COORDINADOR DE ZONA PARA ENTREGA DE ROLLOS EN SITIO | 22/12/2025 SE REALIZA ENTREGA DE 10 ROLLOS TÉRMICOS EN EL CB SIN NOVEDAD</t>
  </si>
  <si>
    <t>15442</t>
  </si>
  <si>
    <t>3162091</t>
  </si>
  <si>
    <t>3007072461</t>
  </si>
  <si>
    <t>MARIPI</t>
  </si>
  <si>
    <t>DISTRICOL MISCELANEA ZULIA</t>
  </si>
  <si>
    <t>FO-25-2014875</t>
  </si>
  <si>
    <t>22/12/2025 SE CONFIRMAN DATOS, SE REALIZA ENVIO POR OPERADOR LOGISTICO. EN COMUNICACION CON EL USUARIO INDICO QUE LA OFICINA DE SERVIENTREGA DE MARIPI SE ENCUENTRA CERRADA Y QUE SOLO PUEDE RECIBIR EN LA OFICINA PRINCIPAL DE SERVIENTREGA EN PUANA. YA QUE A SU DIRECCIÓN NO LLEGA OTRA TRANSPORTADORA | 26/12/2025 SE REALIZA ENVIO DE 10 ROLLOS, CON LA GUIA 2235598255 SERVIENTREGA. SE CONFIRMA ENTREGA EXITOSA POR PARTE DE LA TRANSPORTADORA</t>
  </si>
  <si>
    <t>3162096</t>
  </si>
  <si>
    <t>3007031489</t>
  </si>
  <si>
    <t>FO-25-2014873</t>
  </si>
  <si>
    <t>22/12/2025 SE CONFIRMAN DATOS, SE REALIZA ENVIO POR OPERADOR LOGISTICO | 26/12/2025 SE REALIZA ENVIO DE 160 ROLLOS, CON LA GUIA 2278614901 SERVIENTREGA. SE CONFIRMA ENTREGA EXITOSA POR PARTE DE LA TRANSPORTADORA</t>
  </si>
  <si>
    <t>3162099</t>
  </si>
  <si>
    <t>3007039727</t>
  </si>
  <si>
    <t>BARRIO CENTRO PLATO 1</t>
  </si>
  <si>
    <t>FO-25-2014872</t>
  </si>
  <si>
    <t>22/12/2025 SE CONFIRMAN DATOS, SE REALIZA ENVIO POR OPERADOR LOGISTICO | 26/12/2025 SE REALIZA ENVIO DE 110 ROLLOS, CON LA GUIA 2278614901 SERVIENTREGA. SE CONFIRMA ENTREGA EXITOSA POR PARTE DE LA TRANSPORTADORA</t>
  </si>
  <si>
    <t>3162103</t>
  </si>
  <si>
    <t>3007082128</t>
  </si>
  <si>
    <t>DISTRICOL AG EL BAUL DORADO</t>
  </si>
  <si>
    <t>FO-25-2010767</t>
  </si>
  <si>
    <t>20/12/2025 SE ESCALA A COORDINADOR DE ZONA PARA ENTREGA DE ROLLOS EN SITIO | 22/12/2025 SE VISITA COMERCIO SE HACE ENTREGA DE 10 ROLLOS RBM CIERRE EXITOSO</t>
  </si>
  <si>
    <t>3162105</t>
  </si>
  <si>
    <t>3007063399</t>
  </si>
  <si>
    <t>PTM GUARNE LA TROJA AGROTIENDA</t>
  </si>
  <si>
    <t>FO-25-2010765</t>
  </si>
  <si>
    <t>20/12/2025 SE ESCALA A COORDINADOR DE ZONA PARA ENTREGA DE ROLLOS EN SITIO | 23/12/2025 SE ENTREGARON 20 ROLLOS</t>
  </si>
  <si>
    <t>3162108</t>
  </si>
  <si>
    <t>3007076544</t>
  </si>
  <si>
    <t>OPRAP EXITO GRAN PLAZA FLORENC</t>
  </si>
  <si>
    <t>FO-25-2010571</t>
  </si>
  <si>
    <t>20/12/2025 SE ESCALA A COORDINADOR DE ZONA PARA ENTREGA DE ROLLOS EN SITIO | 23/12/2025 SE REALIZA VISITA AL PUNTO SE ENTREGAN 110 ROLLOS PAPEL RBM CLIENTE RECIBE A SATISFACCIÓN</t>
  </si>
  <si>
    <t>3162109</t>
  </si>
  <si>
    <t>3007081946</t>
  </si>
  <si>
    <t>PTM MEDELLIN ACELEROX</t>
  </si>
  <si>
    <t>FO-25-2010759</t>
  </si>
  <si>
    <t>20/12/2025 SE ESCALA A COORDINADOR DE ZONA PARA ENTREGA DE ROLLOS EN SITIO | 31/12/2025 SE REALIZA ENTREGA DE 30 ROLLOS POR EL OPERADOR VELOCES CON LA GUIA V4002027959</t>
  </si>
  <si>
    <t>3162114</t>
  </si>
  <si>
    <t>3007081486</t>
  </si>
  <si>
    <t>PTM BELLO PARIS TIENDA DE BELL</t>
  </si>
  <si>
    <t>FO-25-2010757</t>
  </si>
  <si>
    <t>20/12/2025 SE ESCALA A COORDINADOR DE ZONA PARA ENTREGA DE ROLLOS EN SITIO | 30/12/2025 30-12 SE ESCALA GUIA A VELOCES PARA CONSULTAR ESTADO | 30/12/2025 SE REALIZA ENTREGA DE 20 ROLLOS POR EL OPERADOR VELOCES CON LA GUIA V4002027957</t>
  </si>
  <si>
    <t>3162122</t>
  </si>
  <si>
    <t>3007045717</t>
  </si>
  <si>
    <t>DISTRICOL FARMACIA LA REALEZA</t>
  </si>
  <si>
    <t>FO-25-2011780</t>
  </si>
  <si>
    <t>21/12/2025 SE ESCALA A COORDINADOR DE ZONA PARA ENTREGA DE ROLLOS EN SITIO | 22/12/2025 SE REALIZA ENTREGA DE 100 ROLLOS REDEBAN</t>
  </si>
  <si>
    <t>3162133</t>
  </si>
  <si>
    <t>3007045808</t>
  </si>
  <si>
    <t>DISTRICOL ABARROTES LA FORTUNA</t>
  </si>
  <si>
    <t>FO-25-2011747</t>
  </si>
  <si>
    <t>21/12/2025 SE ESCALA A COORDINADOR DE ZONA PARA ENTREGA DE ROLLOS EN SITIO | 27/12/2025 SE ENVÍAN 20 ROLLOS POR INTERRAPIDISIMO A PETICIÓN DEL CLIENTE</t>
  </si>
  <si>
    <t>3162145</t>
  </si>
  <si>
    <t>3007081653</t>
  </si>
  <si>
    <t>DISTRICOL IXCLOUDS</t>
  </si>
  <si>
    <t>FO-25-2013293</t>
  </si>
  <si>
    <t>22/12/2025 SE ESCALA A COORDINADOR DE ZONA PARA ENTREGA DE ROLLOS EN SITIO | 23/12/2025 SE ENTREGARON 40 ROLLOS</t>
  </si>
  <si>
    <t>68770</t>
  </si>
  <si>
    <t>3162153</t>
  </si>
  <si>
    <t>3007024369</t>
  </si>
  <si>
    <t>SUAITA</t>
  </si>
  <si>
    <t>CENTRO SUAITA SANTANDER</t>
  </si>
  <si>
    <t>FO-25-2022498</t>
  </si>
  <si>
    <t>23/12/2025 SE CONFIRMAN DATOS, SE REALIZA ENVIO POR OPERADOR LOGISTICO | 29/12/2025 SE REALIZA ENVIO DE 70 ROLLOS, CON LA GUIA 2282137941 SERVIENTREGA. SE CONFIRMA ENTREGA EXITOSA POR PARTE DE LA TRANSPORTADORA</t>
  </si>
  <si>
    <t>3162175</t>
  </si>
  <si>
    <t>FO-25-2013286</t>
  </si>
  <si>
    <t>22/12/2025 SE ESCALA A COORDINADOR DE ZONA PARA ENTREGA DE ROLLOS EN SITIO | 22/12/2025 SE VISITA COMERCIO SE HACE ENTREGA DE 30 ROLLOS</t>
  </si>
  <si>
    <t>3162210</t>
  </si>
  <si>
    <t>FO-25-2011756</t>
  </si>
  <si>
    <t>21/12/2025 SE ESCALA A COORDINADOR DE ZONA PARA ENTREGA DE ROLLOS EN SITIO | 29/12/2025 SE REALIZA ENTREGA DE 100 ROLLOS POR EL OPERADOR VELOCES CON LA GUIA V4002027968</t>
  </si>
  <si>
    <t>3162220</t>
  </si>
  <si>
    <t>3007045058</t>
  </si>
  <si>
    <t>DISTRICOL VARIEDADES JHONATAN</t>
  </si>
  <si>
    <t>FO-25-2012098</t>
  </si>
  <si>
    <t>21/12/2025 SE REALIZA ENVIO DE ROLLOS POR  OPERADOR LOGISTICO | 24/12/2025 SEBENTREGAN 40 ROLLOS REDEBAN</t>
  </si>
  <si>
    <t>3162259</t>
  </si>
  <si>
    <t>3007079037</t>
  </si>
  <si>
    <t>BARRIO GALAN BARRANQUILLA 7</t>
  </si>
  <si>
    <t>FO-25-2013302</t>
  </si>
  <si>
    <t>22/12/2025 SE ESCALA A COORDINADOR DE ZONA PARA ENTREGA DE ROLLOS EN SITIO | 22/12/2025 SE ENTREGAN 50 ROLLOS</t>
  </si>
  <si>
    <t>3162517</t>
  </si>
  <si>
    <t>3007078712</t>
  </si>
  <si>
    <t>PTM MAICAO TIENDA Y VARIEDADES</t>
  </si>
  <si>
    <t>FO-25-2013269</t>
  </si>
  <si>
    <t>22/12/2025 SE REALIZA ENVIO DE ROLLOS POR  OPERADOR LOGISTICO | 26/12/2025 SE REALIZA ENVIO DE 30 ROLLOS, CON LA GUIA 2278614899 SERVIENTREGA. SE CONFIRMA ENTREGA EXITOSA POR PARTE DE LA TRANSPORTADORA</t>
  </si>
  <si>
    <t>3162559</t>
  </si>
  <si>
    <t>3007035513</t>
  </si>
  <si>
    <t>REDY LOS PINOS</t>
  </si>
  <si>
    <t>FO-25-2013290</t>
  </si>
  <si>
    <t>22/12/2025 SE ESCALA A COORDINADOR DE ZONA PARA ENTREGA DE ROLLOS EN SITIO | 23/12/2025 SE ENTREGAN 170 ROLLOS A SANDRA CARDONA</t>
  </si>
  <si>
    <t>3162591</t>
  </si>
  <si>
    <t>3007048139</t>
  </si>
  <si>
    <t>DISTRICOL DISTRICOR ANTIOQUIA</t>
  </si>
  <si>
    <t>FO-25-2014558</t>
  </si>
  <si>
    <t>22/12/2025 SE ESCALA A COORDINADOR DE ZONA PARA ENTREGA DE ROLLOS EN SITIO | 31/12/2025 SE REALIZA ENTREGA DE 20 ROLLOS POR EL OPERADOR VELOCES CON LA GUIA V4002035687</t>
  </si>
  <si>
    <t>3163405</t>
  </si>
  <si>
    <t>3007055924</t>
  </si>
  <si>
    <t>DISTRICOL INVERS MARIATRINIDAD</t>
  </si>
  <si>
    <t>FO-25-2014557</t>
  </si>
  <si>
    <t>22/12/2025 SE ESCALA A COORDINADOR DE ZONA PARA ENTREGA DE ROLLOS EN SITIO | 26/12/2025 SE VISITA COMERCIO Y SE HACE ENTREGA DE 160 ROLLOS AL SEÑOR LUIS CARLOS ARRIETA.</t>
  </si>
  <si>
    <t>3163546</t>
  </si>
  <si>
    <t>FO-25-2014548</t>
  </si>
  <si>
    <t>22/12/2025 SE ESCALA A COORDINADOR DE ZONA PARA ENTREGA DE ROLLOS EN SITIO | 23/12/2025 DE ENTREGAN 120 ROLLOS A LEIDY MARTÍNEZ</t>
  </si>
  <si>
    <t>3163731</t>
  </si>
  <si>
    <t>FO-25-2023327</t>
  </si>
  <si>
    <t>23/12/2025 SE CONFIRMAN DATOS, SE REALIZA ENVIO POR OPERADOR LOGISTICO | 29/12/2025 SE REALIZA ENVIO DE 20 ROLLOS, CON LA GUIA 2235598351 SERVIENTREGA. SE CONFIRMA ENTREGA EXITOSA POR PARTE DE LA TRANSPORTADORA</t>
  </si>
  <si>
    <t>3163771</t>
  </si>
  <si>
    <t>FO-25-2015195</t>
  </si>
  <si>
    <t>22/12/2025 SE ESCALA A COORDINADOR DE ZONA PARA ENTREGA DE ROLLOS EN SITIO | 27/12/2025 EN COMUNICACIÓN CON LA SEÑORA LIGIA MOLANO AL NUMERO 3102162657 INDICA SE ENVIEN LOS ROLLOS POR SERVICIO DE BUSES. RECIBIDO OK</t>
  </si>
  <si>
    <t>3163946</t>
  </si>
  <si>
    <t>3007036290</t>
  </si>
  <si>
    <t>PTM CALI COLMENA</t>
  </si>
  <si>
    <t>FO-25-2015189</t>
  </si>
  <si>
    <t>22/12/2025 SE ESCALA A COORDINADOR DE ZONA PARA ENTREGA DE ROLLOS EN SITIO | 29/12/2025 SE REALIZA VISITA TÉCNICA PARA ENTREGAR 30 ROLLOS EN HUEN ESTADO</t>
  </si>
  <si>
    <t>3164244</t>
  </si>
  <si>
    <t>3007065731</t>
  </si>
  <si>
    <t>BARRIO CENTRO ITAGUI 5</t>
  </si>
  <si>
    <t>FO-25-2014800</t>
  </si>
  <si>
    <t>22/12/2025 SE ESCALA A COORDINADOR DE ZONA PARA ENTREGA DE ROLLOS EN SITIO | 30/12/2025 30-12 SE ESCALA GUIA A VELOCES PARA CONSULTAR ESTADO | 31/12/2025 SE REALIZA ENTREGA DE 30 ROLLOS POR EL OPERADOR VELOCES CON LA GUIA V4002035685</t>
  </si>
  <si>
    <t>3164353</t>
  </si>
  <si>
    <t>3007066745</t>
  </si>
  <si>
    <t>PTM EL TABLON DE GOMEZ DROGUER</t>
  </si>
  <si>
    <t>FO-25-2014794</t>
  </si>
  <si>
    <t>22/12/2025 SE ESCALA A COORDINADOR DE ZONA PARA ENTREGA DE ROLLOS EN SITIO | 27/12/2025 SE REALIZA ENVÍO DE PAPELERÍA EN BUS AL CGT DE APONTE POR SOLICITUD DEL CLIENTE. SE CERRARÁ LA ACTIVIDAD AL CONFIRMAR LA RECEPCIÓN DE LOS ROLLOS.</t>
  </si>
  <si>
    <t>3164448</t>
  </si>
  <si>
    <t>3007049857</t>
  </si>
  <si>
    <t>BARRIO VILLA SEVILLA BARRANQUI</t>
  </si>
  <si>
    <t>FO-25-2014789</t>
  </si>
  <si>
    <t>22/12/2025 SE ESCALA A COORDINADOR DE ZONA PARA ENTREGA DE ROLLOS EN SITIO | 22/12/2025 SE ENTREGAN 30 ROLLOS</t>
  </si>
  <si>
    <t>3164693</t>
  </si>
  <si>
    <t>3007025538</t>
  </si>
  <si>
    <t>COMERCIO SAN ROQUE ANTIOQUIA</t>
  </si>
  <si>
    <t>FO-25-2015555</t>
  </si>
  <si>
    <t>22/12/2025 SE CONFIRMAN DATOS, SE REALIZA ENVIO POR OPERADOR LOGISTICO. USUARIO INDICA QUE SOLO LLEGA SERVIENTREGA O POR FLOTA | 30/12/2025 SE INTENTA COMUNICACION CON EL USUARIO PARA VALIDAR SI YA RECIBIO LOS ROLLOS PERO NO HAY CONTACTO | 30/12/2025 SE REALIZA ENVIO DE 30 ROLLOS, CON LA GUIA 2078334641 SERVIENTREGA. SE CONFIRMA ENTREGA EXITOSA POR PARTE DEL USUARIO</t>
  </si>
  <si>
    <t>3164868</t>
  </si>
  <si>
    <t>3007078586</t>
  </si>
  <si>
    <t>PTM CALI COMPUGUIA NET</t>
  </si>
  <si>
    <t>FO-25-2015180</t>
  </si>
  <si>
    <t>22/12/2025 SE ESCALA A COORDINADOR DE ZONA PARA ENTREGA DE ROLLOS EN SITIO | 23/12/2025 SE REALIZAN ENTREGA DE 50 ROLLOS TÉRMICOS EN EL CB SIN NOVEDAD.</t>
  </si>
  <si>
    <t>3165067</t>
  </si>
  <si>
    <t>3007076229</t>
  </si>
  <si>
    <t>BARRIO CENTRO CHIA 22</t>
  </si>
  <si>
    <t>FO-25-2015662</t>
  </si>
  <si>
    <t>22/12/2025 SE ESCALA A COORDINADOR DE ZONA PARA ENTREGA DE ROLLOS EN SITIO | 23/12/2025 SE VISITA COMERCIO, SE ENTREGAN 80 ROLLOS RBM, NO SE MANIPULAN DISPOSITIVOS</t>
  </si>
  <si>
    <t>3165280</t>
  </si>
  <si>
    <t>FO-25-2015573</t>
  </si>
  <si>
    <t>22/12/2025 SE REALIZA ENVIO DE ROLLOS POR  OPERADOR LOGISTICO | 27/12/2025 SE REALIZA ENVIO DE 10 ROLLOS, CON LA GUIA 2282137884 SERVIENTREGA. SE CONFIRMA ENTREGA EXITOSA POR PARTE DE LA TRANSPORTADORA</t>
  </si>
  <si>
    <t>3165339</t>
  </si>
  <si>
    <t>3007025996</t>
  </si>
  <si>
    <t>GALLEGO LA PLATA   HUILA</t>
  </si>
  <si>
    <t>FO-25-2015829</t>
  </si>
  <si>
    <t>22/12/2025 SE CONFIRMAN DATOS, SE REALIZA ENVIO POR OPERADOR LOGISTICO. USURIO INDICA QUE SOLO LLEGA INTERRAPIDISIMO | 23/12/2025 SE ENVÍA 40 ROLLOS SIN NOVEDAD, SE ENVÍA FOTO DE LA GUÍA AL CLIENTE PARA SU RECLAMACIÓN</t>
  </si>
  <si>
    <t>3165489</t>
  </si>
  <si>
    <t>3007079119</t>
  </si>
  <si>
    <t>BARRIO VILLA FLOR PUERTO GAITAN 2</t>
  </si>
  <si>
    <t>FO-25-2015686</t>
  </si>
  <si>
    <t>22/12/2025 SE REALIZA ENVIO DE ROLLOS POR  OPERADOR LOGISTICO | 30/12/2025 SE INTENTA COMUNICACION CON EL USUARIO PARA VALIDAR SI YA RECIBIO LOS ROLLOS PERO NO HAY CONTACTO | 30/12/2025 SE REALIZA ENVIO DE 10 ROLLOS, CON LA GUIA 2235598300 SERVIENTREGA. SE CONFIRMA ENTREGA EXITOSA POR PARTE DEL USUARIO</t>
  </si>
  <si>
    <t>3165574</t>
  </si>
  <si>
    <t>FO-25-2017707</t>
  </si>
  <si>
    <t>22/12/2025 SE ESCALA A COORDINADOR DE ZONA PARA ENTREGA DE ROLLOS EN SITIO | 27/12/2025 SE LLEVÓ A CABO UNA VISITA TÉCNICA PARA LA ENTREGA DE 40 ROLLOS REDEBAN.  
LA ENTREGA SE REALIZÓ DE MANERA EXITOSA Y SIN NOVEDADES. EL USUARIO RECEPTOR PROCEDIÓ A VERIFICAR FÍSICAMENTE LOS ROLLOS, REALIZANDO EL CONTEO CORRESPONDIENTE Y CONFIRMANDO QUE LA CANTIDAD ENTREGADA COINCIDE CON LO SOLICITADO.</t>
  </si>
  <si>
    <t>3165599</t>
  </si>
  <si>
    <t>3007078715</t>
  </si>
  <si>
    <t>PTM FLORIDABLANCA FERRETERIA Y</t>
  </si>
  <si>
    <t>FO-25-2017245</t>
  </si>
  <si>
    <t>22/12/2025 SE ESCALA A COORDINADOR DE ZONA PARA ENTREGA DE ROLLOS EN SITIO | 24/12/2025 SE VISITA COMERCIO SE REALIZA LA ENTREGA DE 20 ROLLOS RBM CB OPERATIVO</t>
  </si>
  <si>
    <t>3165945</t>
  </si>
  <si>
    <t>FO-25-2017239</t>
  </si>
  <si>
    <t>22/12/2025 SE ESCALA A COORDINADOR DE ZONA PARA ENTREGA DE ROLLOS EN SITIO | 23/12/2025 SE ENTREGAN 280 ROLLOS A OSCAR SALDAÑA</t>
  </si>
  <si>
    <t>3165993</t>
  </si>
  <si>
    <t>3007081885</t>
  </si>
  <si>
    <t>PTM LA ESTRELLA MUNDO BEBE MAF</t>
  </si>
  <si>
    <t>FO-25-2017230</t>
  </si>
  <si>
    <t>22/12/2025 SE ESCALA A COORDINADOR DE ZONA PARA ENTREGA DE ROLLOS EN SITIO | 29/12/2025 SE REALIZA ENTREGA DE 20 ROLLOS POR EL OPERADOR VELOCES CON LA GUIA V4002035675</t>
  </si>
  <si>
    <t>3166209</t>
  </si>
  <si>
    <t>3007081655</t>
  </si>
  <si>
    <t>DISTRICOL EL PRIMO</t>
  </si>
  <si>
    <t>FO-25-2017236</t>
  </si>
  <si>
    <t>22/12/2025 SE ESCALA A COORDINADOR DE ZONA PARA ENTREGA DE ROLLOS EN SITIO | 23/12/2025 SE ENTREGA 30 ROLLOS</t>
  </si>
  <si>
    <t>3166266</t>
  </si>
  <si>
    <t>3007081534</t>
  </si>
  <si>
    <t>PTM MEDELLIN DROGUERIA FARMALA</t>
  </si>
  <si>
    <t>FO-25-2016756</t>
  </si>
  <si>
    <t>22/12/2025 SE ESCALA A COORDINADOR DE ZONA PARA ENTREGA DE ROLLOS EN SITIO | 29/12/2025 SE REALIZA ENTREGA DE 40 ROLLOS POR EL OPERADOR VELOCES CON LA GUIA V4002035677</t>
  </si>
  <si>
    <t>3166267</t>
  </si>
  <si>
    <t>3007063189</t>
  </si>
  <si>
    <t>PTM GUARNE TIENDA D Y N</t>
  </si>
  <si>
    <t>FO-25-2016750</t>
  </si>
  <si>
    <t>22/12/2025 SE ESCALA A COORDINADOR DE ZONA PARA ENTREGA DE ROLLOS EN SITIO | 24/12/2025 SE REALIZA LA ENTREGA DE 20 ROLLOS DE CB A LA ENCARAGDA DÍANA VILLEGAS</t>
  </si>
  <si>
    <t>3166276</t>
  </si>
  <si>
    <t>FO-25-2016748</t>
  </si>
  <si>
    <t>22/12/2025 SE ESCALA A COORDINADOR DE ZONA PARA ENTREGA DE ROLLOS EN SITIO | 26/12/2025 SE REALIZA ENTREGA DE 20 ROLLOS REDEBAN EN EL PUNTO SIN NOVEDAD</t>
  </si>
  <si>
    <t>3166281</t>
  </si>
  <si>
    <t>FO-25-2016747</t>
  </si>
  <si>
    <t>22/12/2025 SE ESCALA A COORDINADOR DE ZONA PARA ENTREGA DE ROLLOS EN SITIO | 31/12/2025 SE REALIZA ENTREGA DE 80 ROLLOS POR EL OPERADOR VELOCES CON LA GUIA V4002035678</t>
  </si>
  <si>
    <t>3166304</t>
  </si>
  <si>
    <t>3007082057</t>
  </si>
  <si>
    <t>DISTRICOL MISCELANEA Y ABARROT</t>
  </si>
  <si>
    <t>FO-25-2016759</t>
  </si>
  <si>
    <t>22/12/2025 SE ESCALA A COORDINADOR DE ZONA PARA ENTREGA DE ROLLOS EN SITIO | 23/12/2025 SE LE ENTREGAN 20 ROLLOS DE LA RED REDEBAN, NO SE MANIPULAN EQUIPOS</t>
  </si>
  <si>
    <t>41306</t>
  </si>
  <si>
    <t>3166376</t>
  </si>
  <si>
    <t>3007067503</t>
  </si>
  <si>
    <t>GIGANTE</t>
  </si>
  <si>
    <t>PTM GIGANTE TELECOMUNICACIONES</t>
  </si>
  <si>
    <t>FO-25-2016734</t>
  </si>
  <si>
    <t>22/12/2025 SE ESCALA A COORDINADOR DE ZONA PARA ENTREGA DE ROLLOS EN SITIO | 26/12/2025 SE ENVÍA 10 ROLLOS SIN NOVEDAD , SE ENVÍA FOTO DE LA GUÍA AL CLIENTE PARA SU RECLAMACIÓN</t>
  </si>
  <si>
    <t>3166568</t>
  </si>
  <si>
    <t>3007080141</t>
  </si>
  <si>
    <t>BARRIO SAN JAVIER EL PORTAL SANTA ROSA DE OSOS</t>
  </si>
  <si>
    <t>FO-25-2016740</t>
  </si>
  <si>
    <t>22/12/2025 SE ESCALA A COORDINADOR DE ZONA PARA ENTREGA DE ROLLOS EN SITIO | 27/12/2025 SE REALIZA ENVÍO DE 20 ROLLOS OK Y EL CLIENTE CONFIRMA LA LLEGADA</t>
  </si>
  <si>
    <t>3166715</t>
  </si>
  <si>
    <t>3007047281</t>
  </si>
  <si>
    <t>BARRIO 24 DE OCTUBRE RIOHACHA</t>
  </si>
  <si>
    <t>FO-25-2017053</t>
  </si>
  <si>
    <t>22/12/2025 SE CONFIRMAN DATOS, SE REALIZA ENVIO POR OPERADOR LOGISTICO | 26/12/2025 SE REALIZA ENVIO DE 20 ROLLOS, CON LA GUIA 2278614903 SERVIENTREGA. SE CONFIRMA ENTREGA EXITOSA POR PARTE DE LA TRANSPORTADORA</t>
  </si>
  <si>
    <t>3166758</t>
  </si>
  <si>
    <t>3007074069</t>
  </si>
  <si>
    <t>DISTRICOL MULTISERVICIOS CASAB</t>
  </si>
  <si>
    <t>FO-25-2017220</t>
  </si>
  <si>
    <t>22/12/2025 SE ESCALA A COORDINADOR DE ZONA PARA ENTREGA DE ROLLOS EN SITIO | 23/12/2025 SE REALIZA ENTREGA DE 10 ROLLOS NO SE MANIPULAN EQUIPOS</t>
  </si>
  <si>
    <t>3166786</t>
  </si>
  <si>
    <t>FO-25-2017258</t>
  </si>
  <si>
    <t>22/12/2025 SE CONFIRMAN DATOS, SE REALIZA ENVIO POR OPERADOR LOGISTICO | 30/12/2025 SE REALIZA ENVIO DE 60 ROLLOS, CON LA GUIA 2248145728 SERVIENTREGA. SE CONFIRMA ENTREGA EXITOSA POR PARTE DEL USUARIO</t>
  </si>
  <si>
    <t>3166860</t>
  </si>
  <si>
    <t>3007078992</t>
  </si>
  <si>
    <t>PTM SAMANIEGO DIAZMART</t>
  </si>
  <si>
    <t>FO-25-2017185</t>
  </si>
  <si>
    <t>22/12/2025 SE REALIZA ENVIO DE ROLLOS POR  OPERADOR LOGISTICO | 30/12/2025 SE REALIZA ENVIO DE 10 ROLLOS, CON LA GUIA 2248145729 SERVIENTREGA. SE CONFIRMA ENTREGA EXITOSA POR PARTE DEL USUARIO</t>
  </si>
  <si>
    <t>3166867</t>
  </si>
  <si>
    <t>3007081705</t>
  </si>
  <si>
    <t>DISTRICOL TIENDA EL NIDO</t>
  </si>
  <si>
    <t>FO-25-2017700</t>
  </si>
  <si>
    <t>22/12/2025 SE ESCALA A COORDINADOR DE ZONA PARA ENTREGA DE ROLLOS EN SITIO | 23/12/2025 SE REALIZA ENTREGA DE 20 ROLLOS REDEBAN</t>
  </si>
  <si>
    <t>3166908</t>
  </si>
  <si>
    <t>FO-25-2017227</t>
  </si>
  <si>
    <t>22/12/2025 SE ESCALA A COORDINADOR DE ZONA PARA ENTREGA DE ROLLOS EN SITIO | 23/12/2025 SE REALIZA VISITA TÉCNICA, SE ENTREGA 90 ROLLOS PARA DATAFONO, EL CLIENTE RECIBE A SATISFACCIÓN, CB OPERATIVO.</t>
  </si>
  <si>
    <t>3167543</t>
  </si>
  <si>
    <t>3007080824</t>
  </si>
  <si>
    <t>OPRAP CENTRO COMERCIAL LA ESTACIÓN</t>
  </si>
  <si>
    <t>FO-25-2021502</t>
  </si>
  <si>
    <t>23/12/2025 SE ESCALA A COORDINADOR DE ZONA PARA ENTREGA DE ROLLOS EN SITIO | 24/12/2025 SE VISITA CORRESPONSAL Y SE REALIZA ENTREGA DE 120 ROLLOS</t>
  </si>
  <si>
    <t>3167581</t>
  </si>
  <si>
    <t>3007075159</t>
  </si>
  <si>
    <t>DISTRICOL NOTAS PAPELERIA</t>
  </si>
  <si>
    <t>FO-25-2021486</t>
  </si>
  <si>
    <t>23/12/2025 SE ESCALA A COORDINADOR DE ZONA PARA ENTREGA DE ROLLOS EN SITIO | 24/12/2025 SE REALIZA VISITA TÉCNICA PARA ENTREGAR 60 ROLLOS EN BUEN ESTADO</t>
  </si>
  <si>
    <t>3167585</t>
  </si>
  <si>
    <t>3007067402</t>
  </si>
  <si>
    <t>DISTRICOL AUTO LAVADO F&amp;B</t>
  </si>
  <si>
    <t>FO-25-2021483</t>
  </si>
  <si>
    <t>23/12/2025 SE ESCALA A COORDINADOR DE ZONA PARA ENTREGA DE ROLLOS EN SITIO | 29/12/2025 SE VISITA COMERCIO SE HACE ENTREGA DE 10 ROLLOS RBM CIERRE EXITOSO</t>
  </si>
  <si>
    <t>3167640</t>
  </si>
  <si>
    <t>3007045993</t>
  </si>
  <si>
    <t>BARRIO KENNEDY BOGOTA 4</t>
  </si>
  <si>
    <t>FO-25-2021499</t>
  </si>
  <si>
    <t>23/12/2025 SE ESCALA A COORDINADOR DE ZONA PARA ENTREGA DE ROLLOS EN SITIO | 26/12/2025 ENTREGA DE 20 ROLLOS PARA DATAFONO NO SE MANIPULA TERMINAL</t>
  </si>
  <si>
    <t>3167648</t>
  </si>
  <si>
    <t>3007048831</t>
  </si>
  <si>
    <t>DISTRICOL VIVERES Y ABARROTES</t>
  </si>
  <si>
    <t>FO-25-2021490</t>
  </si>
  <si>
    <t>23/12/2025 SE ESCALA A COORDINADOR DE ZONA PARA ENTREGA DE ROLLOS EN SITIO | 26/12/2025 SE REALIZA ENTREGA DE 50 ROLLOS RBM POR SOLICITUD DE CLIENTE NO SE MANIPULA DATAFONO</t>
  </si>
  <si>
    <t>3167679</t>
  </si>
  <si>
    <t>3007027663</t>
  </si>
  <si>
    <t>BARRIO ROBLEDO 2 MEDELLIN</t>
  </si>
  <si>
    <t>FO-25-2021478</t>
  </si>
  <si>
    <t>23/12/2025 SE ESCALA A COORDINADOR DE ZONA PARA ENTREGA DE ROLLOS EN SITIO | 26/12/2025 SE LE INFORMA A VELOCES DE LOS VENCIMIENTOS DE LA PROXIMA SEMANA, PARA QUE LO TENGAN EN CUENTA | 31/12/2025 SE REALIZA ENTREGA DE 50 ROLLOS POR EL OPERADOR VELOCES CON LA GUIA V4002043418</t>
  </si>
  <si>
    <t>3167699</t>
  </si>
  <si>
    <t>3007068308</t>
  </si>
  <si>
    <t>BARRIO MATAPALO PALMIRA</t>
  </si>
  <si>
    <t>FO-25-2021469</t>
  </si>
  <si>
    <t>23/12/2025 SE ESCALA A COORDINADOR DE ZONA PARA ENTREGA DE ROLLOS EN SITIO | 31/12/2025 EN LA VISITA TÉCNICA SE REALIZÓ LA ENTREGA DE 10 ROLLOS DE REDEBAN PARA EL CB.</t>
  </si>
  <si>
    <t>3167915</t>
  </si>
  <si>
    <t>3007033706</t>
  </si>
  <si>
    <t>BARRIO CENTRO POPAYAN 3</t>
  </si>
  <si>
    <t>FO-25-2022485</t>
  </si>
  <si>
    <t>23/12/2025 SE ESCALA A COORDINADOR DE ZONA PARA ENTREGA DE ROLLOS EN SITIO | 27/12/2025 SE INGRESA SE ENTREGA 30 ROLLOS RBM</t>
  </si>
  <si>
    <t>3167933</t>
  </si>
  <si>
    <t>3007057491</t>
  </si>
  <si>
    <t>PTM GUARNE GRANERO MIXTO EL RO</t>
  </si>
  <si>
    <t>FO-25-2021476</t>
  </si>
  <si>
    <t>23/12/2025 SE ESCALA A COORDINADOR DE ZONA PARA ENTREGA DE ROLLOS EN SITIO | 24/12/2025 SE REALIZA L ENTREGA DE 20 ROLLOS DE CB SE DEJAN CON STIVEN ZAPATA</t>
  </si>
  <si>
    <t>3167955</t>
  </si>
  <si>
    <t>3007081357</t>
  </si>
  <si>
    <t>DISTRICOL AUTOSERVICIO JAIMITO</t>
  </si>
  <si>
    <t>FO-25-2021467</t>
  </si>
  <si>
    <t>23/12/2025 SE ESCALA A COORDINADOR DE ZONA PARA ENTREGA DE ROLLOS EN SITIO | 29/12/2025 SE ENVIAN 30 ROLLOS, 1CLIENTE INDICA QUE YA RECIBIÓ LOS ROLLOS</t>
  </si>
  <si>
    <t>3167968</t>
  </si>
  <si>
    <t>3007010357</t>
  </si>
  <si>
    <t>NECOCLI III</t>
  </si>
  <si>
    <t>FO-25-2022537</t>
  </si>
  <si>
    <t>23/12/2025 SE ESCALA A COORDINADOR DE ZONA PARA ENTREGA DE ROLLOS EN SITIO | 27/12/2025 ENVIO ROLLOS CON EL CONDUCTOR, ENTREGA CONFIRMADA CON EL CLIENTE.</t>
  </si>
  <si>
    <t>3167969</t>
  </si>
  <si>
    <t>FO-25-2021943</t>
  </si>
  <si>
    <t>23/12/2025 SE REALIZA ENVIO DE ROLLOS POR  OPERADOR LOGISTICO | 27/12/2025 SE REALIZA ENVIO DE 150 ROLLOS, CON LA GUIA 380284318 SERVIENTREGA. SE CONFIRMA ENTREGA EXITOSA POR PARTE DEL USUARIO</t>
  </si>
  <si>
    <t>3168190</t>
  </si>
  <si>
    <t>3007038830</t>
  </si>
  <si>
    <t>PTM B MANGA JAIMES</t>
  </si>
  <si>
    <t>FO-25-2022519</t>
  </si>
  <si>
    <t>23/12/2025 SE ESCALA A COORDINADOR DE ZONA PARA ENTREGA DE ROLLOS EN SITIO | 24/12/2025 SE REALIZA ENTREGA DE 20 ROLLOS CON VISITA NO SÉ MANIPULA TERMINAL</t>
  </si>
  <si>
    <t>41807</t>
  </si>
  <si>
    <t>3168191</t>
  </si>
  <si>
    <t>3007064878</t>
  </si>
  <si>
    <t>TIMANA</t>
  </si>
  <si>
    <t>DISTRICOL PUNTO SERVICE</t>
  </si>
  <si>
    <t>FO-25-2021948</t>
  </si>
  <si>
    <t>23/12/2025 SE REALIZA ENVIO DE ROLLOS POR  OPERADOR LOGISTICO | 27/12/2025 SE REALIZA ENVIO DE 8 ROLLOS, CON LA GUIA 2235598301 SERVIENTREGA. SE CONFIRMA ENTREGA EXITOSA POR PARTE DE LA TRANSPORTADORA</t>
  </si>
  <si>
    <t>3168192</t>
  </si>
  <si>
    <t>3007050655</t>
  </si>
  <si>
    <t>PTM  PASTO  DONDE LUCHO EXPRES</t>
  </si>
  <si>
    <t>FO-25-2022510</t>
  </si>
  <si>
    <t>23/12/2025 SE ESCALA A COORDINADOR DE ZONA PARA ENTREGA DE ROLLOS EN SITIO | 24/12/2025 SE VISITA EL CB PARA ENTREGAR 70 ROLLOS, ENTREGA OK</t>
  </si>
  <si>
    <t>3168331</t>
  </si>
  <si>
    <t>3007037813</t>
  </si>
  <si>
    <t>PTM TURBO SURTIVARIEDADES</t>
  </si>
  <si>
    <t>FO-25-2022528</t>
  </si>
  <si>
    <t>23/12/2025 SE ESCALA A COORDINADOR DE ZONA PARA ENTREGA DE ROLLOS EN SITIO | 26/12/2025 ENVIO ROLLOS DIRECTONCON EL CONDUCTOR, ENTREGA CONFIRMADA CON EL CLIENTE.</t>
  </si>
  <si>
    <t>3168336</t>
  </si>
  <si>
    <t>3007080989</t>
  </si>
  <si>
    <t>BARRIO PASO ANCHO ZIPAQUIRÁ</t>
  </si>
  <si>
    <t>FO-25-2022526</t>
  </si>
  <si>
    <t>23/12/2025 SE ESCALA A COORDINADOR DE ZONA PARA ENTREGA DE ROLLOS EN SITIO | 26/12/2025 SE REALIZA ENTREGA DE 10 ROLLOS</t>
  </si>
  <si>
    <t>76845</t>
  </si>
  <si>
    <t>3168348</t>
  </si>
  <si>
    <t>3007076070</t>
  </si>
  <si>
    <t>ULLOA</t>
  </si>
  <si>
    <t>BARRIO SECTOR MOCTEZUMA ULLOA</t>
  </si>
  <si>
    <t>FO-25-2022513</t>
  </si>
  <si>
    <t>23/12/2025 SE ESCALA A COORDINADOR DE ZONA PARA ENTREGA DE ROLLOS EN SITIO | 27/12/2025 SE ENTREGAN 10 ROLLOS EN LA MZ 8 CS 13 POR PETICIÓN DEL CLIENTE.</t>
  </si>
  <si>
    <t>3168405</t>
  </si>
  <si>
    <t>FO-25-2022037</t>
  </si>
  <si>
    <t>23/12/2025 SE REALIZA ENVIO DE ROLLOS POR  OPERADOR LOGISTICO | 30/12/2025 SE REALIZA ENVIO DE 20 ROLLOS, CON LA GUIA 2282137939 SERVIENTREGA. SE CONFIRMA ENTREGA EXITOSA POR PARTE DE LA TRANSPORTADORA</t>
  </si>
  <si>
    <t>25612</t>
  </si>
  <si>
    <t>3169694</t>
  </si>
  <si>
    <t>3007048525</t>
  </si>
  <si>
    <t>BARRIO CENTRO RICAURTE 1</t>
  </si>
  <si>
    <t>FO-25-2022849</t>
  </si>
  <si>
    <t>23/12/2025 SE CONFIRMAN DATOS, SE REALIZA ENVIO POR OPERADOR LOGISTICO | 26/12/2025 SE REALIZA ENVIO DE 20 ROLLOS, CON LA GUIA 2235598350 SERVIENTREGA. SE CONFIRMA ENTREGA EXITOSA POR PARTE DE LA TRANSPORTADORA</t>
  </si>
  <si>
    <t>3169724</t>
  </si>
  <si>
    <t>3007079153</t>
  </si>
  <si>
    <t>BARRIO PRIMERO DE MAYO VALLEDU</t>
  </si>
  <si>
    <t>FO-25-2022888</t>
  </si>
  <si>
    <t>23/12/2025 SE ESCALA A COORDINADOR DE ZONA PARA ENTREGA DE ROLLOS EN SITIO | 24/12/2025 SE REALIZA ENTREGA DE 20 ROLLOS EN SITIO</t>
  </si>
  <si>
    <t>3169773</t>
  </si>
  <si>
    <t>3007049691</t>
  </si>
  <si>
    <t>PTM BARBOSA DROGUERIA SANTA MA</t>
  </si>
  <si>
    <t>FO-25-2022882</t>
  </si>
  <si>
    <t>23/12/2025 SE ESCALA A COORDINADOR DE ZONA PARA ENTREGA DE ROLLOS EN SITIO | 27/12/2025 SE LLEVÓ A CABO UNA VISITA TÉCNICA PARA LA ENTREGA DE 30 ROLLOS REDEBAN.  
LA ENTREGA SE REALIZÓ DE MANERA EXITOSA Y SIN NOVEDADES. EL USUARIO RECEPTOR PROCEDIÓ A VERIFICAR FÍSICAMENTE LOS ROLLOS, REALIZANDO EL CONTEO CORRESPONDIENTE Y CONFIRMANDO QUE LA CANTIDAD ENTREGADA COINCIDE CON LO SOLICITADO.</t>
  </si>
  <si>
    <t>3170051</t>
  </si>
  <si>
    <t>3007055263</t>
  </si>
  <si>
    <t>BARRIO CENTRO POBLADO TORIBIO</t>
  </si>
  <si>
    <t>FO-25-2023034</t>
  </si>
  <si>
    <t>23/12/2025 SE CONFIRMAN DATOS, SE REALIZA ENVIO POR OPERADOR LOGISTICO | 24/12/2025 SE ENVIAN 30 ROLLOS RBM</t>
  </si>
  <si>
    <t>3170215</t>
  </si>
  <si>
    <t>3007081733</t>
  </si>
  <si>
    <t>DISTRICOL DROG ECOFARMA 28</t>
  </si>
  <si>
    <t>FO-25-2022875</t>
  </si>
  <si>
    <t>23/12/2025 SE ESCALA A COORDINADOR DE ZONA PARA ENTREGA DE ROLLOS EN SITIO | 24/12/2025 SE REALIZA ENTREGA DE 20 ROLLOS TERMICOS REDEBAN</t>
  </si>
  <si>
    <t>3170569</t>
  </si>
  <si>
    <t>3007034794</t>
  </si>
  <si>
    <t>BARRIO LOS ROBLES SOLEDAD</t>
  </si>
  <si>
    <t>FO-25-2023184</t>
  </si>
  <si>
    <t>23/12/2025 SE ESCALA A COORDINADOR DE ZONA PARA ENTREGA DE ROLLOS EN SITIO | 23/12/2025 SE REALIZA VISITA TÉCNICA, SE ENTREGA 10 ROLLOS PARA DATAFONO, EL CLIENTE RECIBE A SATISFACCIÓN, CB OPERATIVO.</t>
  </si>
  <si>
    <t>3170616</t>
  </si>
  <si>
    <t>FO-25-2023191</t>
  </si>
  <si>
    <t>23/12/2025 SE ESCALA A COORDINADOR DE ZONA PARA ENTREGA DE ROLLOS EN SITIO | 24/12/2025 SE REALIZA ENTREGA DE 30 ROLLOS REDEBAN</t>
  </si>
  <si>
    <t>3170658</t>
  </si>
  <si>
    <t>FO-25-2022967</t>
  </si>
  <si>
    <t>23/12/2025 SE REALIZA ENVIO DE ROLLOS POR  OPERADOR LOGISTICO | 30/12/2025 SE REALIZA ENVIO DE 70 ROLLOS, CON LA GUIA 2278614927 SERVIENTREGA. SE CONFIRMA ENTREGA EXITOSA POR PARTE DEL USUARIO</t>
  </si>
  <si>
    <t>3171016</t>
  </si>
  <si>
    <t>3007028963</t>
  </si>
  <si>
    <t>BARRIO GUARNE AUTOPISTA MEDELL</t>
  </si>
  <si>
    <t>FO-25-2023412</t>
  </si>
  <si>
    <t>23/12/2025 SE ESCALA A COORDINADOR DE ZONA PARA ENTREGA DE ROLLOS EN SITIO | 29/12/2025 SE ENTREGAN 10 ROLLOS OK</t>
  </si>
  <si>
    <t>3171112</t>
  </si>
  <si>
    <t>3007079532</t>
  </si>
  <si>
    <t>BARRIO BOSA BASILIA BOGOTA</t>
  </si>
  <si>
    <t>FO-25-2023407</t>
  </si>
  <si>
    <t>23/12/2025 SE ESCALA A COORDINADOR DE ZONA PARA ENTREGA DE ROLLOS EN SITIO | 24/12/2025 ENTREGA DE 20 ROLLOS NO SE MANIPULAN EQUIPOS</t>
  </si>
  <si>
    <t>3171116</t>
  </si>
  <si>
    <t>3007040484</t>
  </si>
  <si>
    <t>DISTRICOL FERRETERIA LA HORMIG</t>
  </si>
  <si>
    <t>FO-25-2023405</t>
  </si>
  <si>
    <t>23/12/2025 SE ESCALA A COORDINADOR DE ZONA PARA ENTREGA DE ROLLOS EN SITIO | 27/12/2025 SE REALIZA ENTREGA DE 40 UNIDADES DE ROLLOS REDEBAN</t>
  </si>
  <si>
    <t>3171262</t>
  </si>
  <si>
    <t>FO-25-2025533</t>
  </si>
  <si>
    <t>23/12/2025 SE ESCALA A COORDINADOR DE ZONA PARA ENTREGA DE ROLLOS EN SITIO | 27/12/2025 SE REALIZA ENVÍO DE 20 ROLLOS POR SOLICITUD DEL CLIENTE, ALA DIRECCIÓN ASIGNADA.</t>
  </si>
  <si>
    <t>3171389</t>
  </si>
  <si>
    <t>3007080871</t>
  </si>
  <si>
    <t>BARRIO TERRON COLORADO CALI 2</t>
  </si>
  <si>
    <t>FO-25-2025529</t>
  </si>
  <si>
    <t>23/12/2025 SE ESCALA A COORDINADOR DE ZONA PARA ENTREGA DE ROLLOS EN SITIO | 26/12/2025 EN LA VISTA TÉCNICA REALIZADA AL COMERCIO SE LLEGA AL SITIO SE INFORMA EL MOTIVO DE LA VISITA SE ENTREGAN 40 ROLLOS TÉRMICOS AL CLIENTE.</t>
  </si>
  <si>
    <t>3171571</t>
  </si>
  <si>
    <t>3007080427</t>
  </si>
  <si>
    <t>PTM MEDELLIN GRANDIOSA PAPELER</t>
  </si>
  <si>
    <t>FO-25-2025528</t>
  </si>
  <si>
    <t>23/12/2025 SE ESCALA A COORDINADOR DE ZONA PARA ENTREGA DE ROLLOS EN SITIO | 26/12/2025 SE LE INFORMA A VELOCES DE LOS VENCIMIENTOS DE LA PROXIMA SEMANA, PARA QUE LO TENGAN EN CUENTA | 31/12/2025 SE REALIZA ENTREGA DE 20 ROLLOS POR EL OPERADOR VELOCES CON LA GUIA V4002043428</t>
  </si>
  <si>
    <t>3171592</t>
  </si>
  <si>
    <t>FO-25-2025143</t>
  </si>
  <si>
    <t>23/12/2025 SE ESCALA A COORDINADOR DE ZONA PARA ENTREGA DE ROLLOS EN SITIO | 24/12/2025 SE VISITA CORRESPONSAL Y SE REALIZA ENTREGA DE 130 ROLLOS</t>
  </si>
  <si>
    <t>3171809</t>
  </si>
  <si>
    <t>3007079760</t>
  </si>
  <si>
    <t>BARRIO EL CAMELLO CAUCASIA 1</t>
  </si>
  <si>
    <t>FO-25-2025523</t>
  </si>
  <si>
    <t>23/12/2025 SE ESCALA A COORDINADOR DE ZONA PARA ENTREGA DE ROLLOS EN SITIO | 29/12/2025 SE ENTREGAN 40 ROLLOS RBM CON VISITA OK</t>
  </si>
  <si>
    <t>3171994</t>
  </si>
  <si>
    <t>3007079889</t>
  </si>
  <si>
    <t>DISTRICOL PHARMACYPC</t>
  </si>
  <si>
    <t>FO-25-2025127</t>
  </si>
  <si>
    <t>23/12/2025 SE ESCALA A COORDINADOR DE ZONA PARA ENTREGA DE ROLLOS EN SITIO | 26/12/2025 SE ENTREGA 10 ROLLOS SE REDEBAN</t>
  </si>
  <si>
    <t>3172116</t>
  </si>
  <si>
    <t>FO-25-2024344</t>
  </si>
  <si>
    <t>23/12/2025 SE REALIZA ENVIO DE ROLLOS POR  OPERADOR LOGISTICO | 30/12/2025 SE REALIZA ENVIO DE 30 ROLLOS, CON LA GUIA 2265100636 SERVIENTREGA. SE CONFIRMA ENTREGA EXITOSA POR PARTE DE LA TRANSPORTADORA</t>
  </si>
  <si>
    <t>3172612</t>
  </si>
  <si>
    <t>3007071973</t>
  </si>
  <si>
    <t>SARAVENA JOSE VICENTE</t>
  </si>
  <si>
    <t>FO-25-2025260</t>
  </si>
  <si>
    <t>23/12/2025 SE CONFIRMAN DATOS, SE REALIZA ENVIO POR OPERADOR LOGISTICO | 31/12/2025 SE REALIZA ENVIO DE 20 ROLLOS, CON LA GUIA 2282137943 SERVIENTREGA. SE CONFIRMA ENTREGA EXITOSA POR PARTE DE LA TRANSPORTADORA</t>
  </si>
  <si>
    <t>3172758</t>
  </si>
  <si>
    <t>3007046136</t>
  </si>
  <si>
    <t>BARRIO CENTRO CORDOBA</t>
  </si>
  <si>
    <t>FO-25-2025521</t>
  </si>
  <si>
    <t>23/12/2025 SE ESCALA A COORDINADOR DE ZONA PARA ENTREGA DE ROLLOS EN SITIO | 26/12/2025 SE VISITA EL CB PARA ENTREGAR 80 ROLLOS. ENTREGA OK</t>
  </si>
  <si>
    <t>3173088</t>
  </si>
  <si>
    <t>3007031219</t>
  </si>
  <si>
    <t>COMCARD PIEDECUESTA ANCLAR</t>
  </si>
  <si>
    <t>FO-25-2025875</t>
  </si>
  <si>
    <t>24/12/2025 SE ESCALA A COORDINADOR DE ZONA PARA ENTREGA DE ROLLOS EN SITIO | 24/12/2025 SE VISITA COMERCIO SE REALIZA LA ENTREGA DE 30 ROLLOS RBM CB OPERATIVO</t>
  </si>
  <si>
    <t>3173138</t>
  </si>
  <si>
    <t>3007061817</t>
  </si>
  <si>
    <t>BARRIO LINARES MANIZALES 1</t>
  </si>
  <si>
    <t>FO-25-2025571</t>
  </si>
  <si>
    <t>23/12/2025 SE ESCALA A COORDINADOR DE ZONA PARA ENTREGA DE ROLLOS EN SITIO | 26/12/2025 SE REALIZA ENTREGA DE 10 ROLLOS EN EL COMERCIO NO SE MANIPULAN EQUIPOS</t>
  </si>
  <si>
    <t>3173403</t>
  </si>
  <si>
    <t>3007060699</t>
  </si>
  <si>
    <t>DISTRICOL FUNSALUD</t>
  </si>
  <si>
    <t>FO-25-2025883</t>
  </si>
  <si>
    <t>24/12/2025 SE ESCALA A COORDINADOR DE ZONA PARA ENTREGA DE ROLLOS EN SITIO | 29/12/2025 ENTREGA DE 90 ROLLOS PARA DATAFONO NO SE MANIPULA TERMINAL</t>
  </si>
  <si>
    <t>3173410</t>
  </si>
  <si>
    <t>FO-25-2025880</t>
  </si>
  <si>
    <t>24/12/2025 SE ESCALA A COORDINADOR DE ZONA PARA ENTREGA DE ROLLOS EN SITIO | 30/12/2025 SE VISITA COMERCIO SE REALIZA ENTREGA DE 170 ROLLOS DE PAPEL PARA DATÁFONO REDEBAN</t>
  </si>
  <si>
    <t>3173419</t>
  </si>
  <si>
    <t>3007068402</t>
  </si>
  <si>
    <t>PUEBLO NUEVO ORTEGA</t>
  </si>
  <si>
    <t>FO-25-2026291</t>
  </si>
  <si>
    <t>24/12/2025 SE REALIZA ENVIO DE ROLLOS POR  OPERADOR LOGISTICO | 31/12/2025 SE REALIZA ENVIO DE 10 ROLLOS, CON LA GUIA 2235598371 SERVIENTREGA. SE CONFIRMA ENTREGA EXITOSA POR PARTE DE LA TRANSPORTADORA</t>
  </si>
  <si>
    <t>3173425</t>
  </si>
  <si>
    <t>3007019476</t>
  </si>
  <si>
    <t>PTM VARIEDADES JDS</t>
  </si>
  <si>
    <t>FO-25-2026292</t>
  </si>
  <si>
    <t>24/12/2025 SE REALIZA ENVIO DE ROLLOS POR FLOTA | 27/12/2025 SE ENVIAN 70 ROLLOS, EL SEÑOR DIEGO CONFIRMA RECEPCIÓN DE ROLLOS</t>
  </si>
  <si>
    <t>3173434</t>
  </si>
  <si>
    <t>3007069768</t>
  </si>
  <si>
    <t>PTM CARTAGENA CRISTO TE AMA PA</t>
  </si>
  <si>
    <t>FO-25-2025861</t>
  </si>
  <si>
    <t>24/12/2025 SE ESCALA A COORDINADOR DE ZONA PARA ENTREGA DE ROLLOS EN SITIO | 26/12/2025 SE REALIZA ENTREGA DE 40 ROLLOS REDEBAN</t>
  </si>
  <si>
    <t>3173503</t>
  </si>
  <si>
    <t>3007064916</t>
  </si>
  <si>
    <t>DISTRICOL DISTRICERDOS MARSELL</t>
  </si>
  <si>
    <t>FO-25-2025568</t>
  </si>
  <si>
    <t>23/12/2025 SE ESCALA A COORDINADOR DE ZONA PARA ENTREGA DE ROLLOS EN SITIO | 26/12/2025 SE LE INFORMA A VELOCES DE LOS VENCIMIENTOS DE LA PROXIMA SEMANA, PARA QUE LO TENGAN EN CUENTA | 31/12/2025 SE REALIZA ENTREGA DE 60 ROLLOS POR EL OPERADOR VELOCES CON LA GUIA V4002043429</t>
  </si>
  <si>
    <t>3173519</t>
  </si>
  <si>
    <t>3007034113</t>
  </si>
  <si>
    <t>COMCARD B MANGA TIENDA SHADDAY</t>
  </si>
  <si>
    <t>FO-25-2025869</t>
  </si>
  <si>
    <t>24/12/2025 SE ESCALA A COORDINADOR DE ZONA PARA ENTREGA DE ROLLOS EN SITIO | 24/12/2025 SE VISITA COMERCIO SE HACE ENTREGA DE 20 ROLLOS</t>
  </si>
  <si>
    <t>3173523</t>
  </si>
  <si>
    <t>3007026550</t>
  </si>
  <si>
    <t>CENTRO MONTERREY II   CASANARE</t>
  </si>
  <si>
    <t>FO-25-2025863</t>
  </si>
  <si>
    <t>24/12/2025 SE ESCALA A COORDINADOR DE ZONA PARA ENTREGA DE ROLLOS EN SITIO | 24/12/2025 EN COMUNICACIÓN CON LA SEÑORA ALEJANDRA VANEGAS AL NUMERO 3124186196,  INDICA SE ENVIEN LOS ROLLOS POR SERVICIO DE TAXIS. RECIBIDO OK</t>
  </si>
  <si>
    <t>3173561</t>
  </si>
  <si>
    <t>3007043476</t>
  </si>
  <si>
    <t>PTM PEREIRA VARIEDADES ELINET</t>
  </si>
  <si>
    <t>FO-25-2026248</t>
  </si>
  <si>
    <t>24/12/2025 SE ESCALA A COORDINADOR DE ZONA PARA ENTREGA DE ROLLOS EN SITIO | 30/12/2025 SE VISITA COMERCIO SE REALIZA ENTREGA DE 140 ROLLOS DE PAPEL PARA DATÁFONO REDEBAN</t>
  </si>
  <si>
    <t>3173636</t>
  </si>
  <si>
    <t>3007082030</t>
  </si>
  <si>
    <t>DISTRICOL ARTIKA CALI</t>
  </si>
  <si>
    <t>FO-25-2026257</t>
  </si>
  <si>
    <t>24/12/2025 SE ESCALA A COORDINADOR DE ZONA PARA ENTREGA DE ROLLOS EN SITIO | 30/12/2025 SE REALIZA ENTREGA DE 30 ROLLOS TÉRMICOS REDEBAN</t>
  </si>
  <si>
    <t>3173638</t>
  </si>
  <si>
    <t>FO-25-2026255</t>
  </si>
  <si>
    <t>24/12/2025 SE ESCALA A COORDINADOR DE ZONA PARA ENTREGA DE ROLLOS EN SITIO | 30/12/2025 SE REALIZA ENTREGA DE 110 ROLLOS POR EL OPERADOR VELOCES CON LA GUIA V4002043430</t>
  </si>
  <si>
    <t>3174156</t>
  </si>
  <si>
    <t>3007049028</t>
  </si>
  <si>
    <t>DISTRICOL EDDYJAID</t>
  </si>
  <si>
    <t>FO-25-2026665</t>
  </si>
  <si>
    <t>24/12/2025 SE ESCALA A COORDINADOR DE ZONA PARA ENTREGA DE ROLLOS EN SITIO | 29/12/2025 EN LA VISITA TÉCNICA SE REALIZÓ LA ENTREGA DE 20 ROLLOS TERMICOS DE REDEBAN PARA EL CB.</t>
  </si>
  <si>
    <t>3174293</t>
  </si>
  <si>
    <t>3007066058</t>
  </si>
  <si>
    <t>DISTRICOL EURO CYBER COM</t>
  </si>
  <si>
    <t>FO-25-2026688</t>
  </si>
  <si>
    <t>24/12/2025 SE REALIZA ENVIO DE ROLLOS POR  OPERADOR LOGISTICO | 31/12/2025 SE INTENTA COMUNICACION CON EL USUARIO PARA VALIDAR SI YA RECIBIO LOS ROLLOS PERO NO HAY CONTACTO | 31/12/2025 SE REALIZA ENVIO DE 40 ROLLOS, CON LA GUIA 2282137947 SERVIENTREGA. SE CONFIRMA ENTREGA EXITOSA POR PARTE DEL USUARIO</t>
  </si>
  <si>
    <t>3174715</t>
  </si>
  <si>
    <t>3007082127</t>
  </si>
  <si>
    <t>DISTRICOL FERRETERIA CORONDOS</t>
  </si>
  <si>
    <t>FO-25-2027088</t>
  </si>
  <si>
    <t>24/12/2025 SE ESCALA A COORDINADOR DE ZONA PARA ENTREGA DE ROLLOS EN SITIO | 30/12/2025 SE ENTREGAN 10 ROLLOS OK</t>
  </si>
  <si>
    <t>3174887</t>
  </si>
  <si>
    <t>3007059678</t>
  </si>
  <si>
    <t>FO-25-2027555</t>
  </si>
  <si>
    <t>24/12/2025 SE CONFIRMAN DATOS, SE REALIZA ENVIO POR OPERADOR LOGISTICO | 30/12/2025 SE REALIZA ENVIO DE 40 ROLLOS, CON LA GUIA 2282137948 SERVIENTREGA. SE CONFIRMA ENTREGA EXITOSA POR PARTE DE LA TRANSPORTADORA</t>
  </si>
  <si>
    <t>3175114</t>
  </si>
  <si>
    <t>3007080770</t>
  </si>
  <si>
    <t>BARRIO SAN JOSE ARMENIA 1</t>
  </si>
  <si>
    <t>FO-25-2027417</t>
  </si>
  <si>
    <t>24/12/2025 SE ESCALA A COORDINADOR DE ZONA PARA ENTREGA DE ROLLOS EN SITIO | 30/12/2025 VISITAMOS COMERCIO REALIZAMOS ENTREGA DE 30 ROLLOS</t>
  </si>
  <si>
    <t>3175212</t>
  </si>
  <si>
    <t>3007045077</t>
  </si>
  <si>
    <t>DISTRICOL SALON DE BELLEZA DIM</t>
  </si>
  <si>
    <t>FO-25-2027414</t>
  </si>
  <si>
    <t>24/12/2025 SE ESCALA A COORDINADOR DE ZONA PARA ENTREGA DE ROLLOS EN SITIO | 26/12/2025 SE VISITA COMERCIO SE REALIZA LA ENTREGA DE 40 ROLLOS RBM CB OPERATIVO</t>
  </si>
  <si>
    <t>3175460</t>
  </si>
  <si>
    <t>3007059423</t>
  </si>
  <si>
    <t>DISTRICOL MULTIPAGOS SJM</t>
  </si>
  <si>
    <t>FO-25-2027683</t>
  </si>
  <si>
    <t>24/12/2025 SE ESCALA A COORDINADOR DE ZONA PARA ENTREGA DE ROLLOS EN SITIO | 29/12/2025 SE REALIZA ENTREGA DE 30 ROLLOS TÉRMICOS REDEBAN</t>
  </si>
  <si>
    <t>3176090</t>
  </si>
  <si>
    <t>3007067184</t>
  </si>
  <si>
    <t>DISTRICOL VARIEDADES COMPRA</t>
  </si>
  <si>
    <t>FO-25-2028624</t>
  </si>
  <si>
    <t>25/12/2025 SE ESCALA A COORDINADOR DE ZONA PARA ENTREGA DE ROLLOS EN SITIO | 29/12/2025 SE VISITA SITIO PERO EL COMERCIO SE ENCUENTRA CERRADO, SE INTENTA COMUNICAR CON EL CLIENTE PERO SIN NINGÚN RESULTADO. VISITA FALLIDA.</t>
  </si>
  <si>
    <t>3176114</t>
  </si>
  <si>
    <t>3007015100</t>
  </si>
  <si>
    <t>BARRIO PICACHO III MEDELLIN</t>
  </si>
  <si>
    <t>FO-25-2028626</t>
  </si>
  <si>
    <t>25/12/2025 SE ESCALA A COORDINADOR DE ZONA PARA ENTREGA DE ROLLOS EN SITIO | 31/12/2025 SE REALIZA ENTREGA DE 150 ROLLOS POR EL OPERADOR VELOCES CON LA GUIA V4002043432</t>
  </si>
  <si>
    <t>3176133</t>
  </si>
  <si>
    <t>3007019292</t>
  </si>
  <si>
    <t>BARRIO SECTOR MERCADO CAMPESIN</t>
  </si>
  <si>
    <t>FO-25-2028618</t>
  </si>
  <si>
    <t>25/12/2025 SE ESCALA A COORDINADOR DE ZONA PARA ENTREGA DE ROLLOS EN SITIO | 31/12/2025 SE REALIZA ENTREGA DE 50 ROLLOS REDEBAN CON VISITA.</t>
  </si>
  <si>
    <t>3176136</t>
  </si>
  <si>
    <t>3007078190</t>
  </si>
  <si>
    <t>BARRIO CENTRO GUACARI 3</t>
  </si>
  <si>
    <t>FO-25-2028616</t>
  </si>
  <si>
    <t>25/12/2025 SE ESCALA A COORDINADOR DE ZONA PARA ENTREGA DE ROLLOS EN SITIO | 29/12/2025 SE LLEGA A LA DIRECCION Y SE ENCUENTRA EL CB CERRADO, SE CONTACTA CON EL WELOR JORGE HE INDICA QUE SE LO DEJE EN LA DROGUERIA ENSEGUIDA.
SE REALIZA ENTREGA SIN NOVEDAD.</t>
  </si>
  <si>
    <t>3176186</t>
  </si>
  <si>
    <t>3007020893</t>
  </si>
  <si>
    <t>BARRIO LAS AMERICAS SANTA MART</t>
  </si>
  <si>
    <t>FO-25-2029476</t>
  </si>
  <si>
    <t>26/12/2025 SE ESCALA A COORDINADOR DE ZONA PARA ENTREGA DE ROLLOS EN SITIO | 27/12/2025 SE REALIZA ENTREGA DE 20 ROLLOS PARA DATÁFONO A SATISFACCIÓN DEL CLIENTE</t>
  </si>
  <si>
    <t>3176187</t>
  </si>
  <si>
    <t>3007055519</t>
  </si>
  <si>
    <t>DISTRICOL PUNTO LA 64</t>
  </si>
  <si>
    <t>FO-25-2030019</t>
  </si>
  <si>
    <t>26/12/2025 SE CONFIRMAN DATOS, SE REALIZA ENVIO POR OPERADOR LOGISTICO | 27/12/2025 SE REALIZA ENVIO DE 100 ROLLOS, CON LA GUIA 46778000673 COORDINADORA. SE CONFIRMA ENTREGA EXITOSA POR PARTE DE LA TRANSPORTADORA</t>
  </si>
  <si>
    <t>3176215</t>
  </si>
  <si>
    <t>3007067597</t>
  </si>
  <si>
    <t>BARRIO MORASURCO PASTO 2</t>
  </si>
  <si>
    <t>FO-25-2042712</t>
  </si>
  <si>
    <t>28/12/2025 SE ESCALA A COORDINADOR DE ZONA PARA ENTREGA DE ROLLOS EN SITIO | 30/12/2025 SE REALIZÓ LA ENTREGA DE PAPELERÍA SOLICITADA NO SE MANIPULA CB CLIENTE INFORMA QUE SE ENCUENTRA OPERATIVO</t>
  </si>
  <si>
    <t>3176280</t>
  </si>
  <si>
    <t>FO-25-2029472</t>
  </si>
  <si>
    <t>26/12/2025 SE ESCALA A COORDINADOR DE ZONA PARA ENTREGA DE ROLLOS EN SITIO | 27/12/2025 SE REALIZA ENTREGA DE 100 ROLLOS REDEBAN</t>
  </si>
  <si>
    <t>3177102</t>
  </si>
  <si>
    <t>3007062877</t>
  </si>
  <si>
    <t>BARRIO JUAN GRANDE DUITAMA 4</t>
  </si>
  <si>
    <t>FO-25-2029466</t>
  </si>
  <si>
    <t>26/12/2025 SE ESCALA A COORDINADOR DE ZONA PARA ENTREGA DE ROLLOS EN SITIO | 26/12/2025 SE REALIZA ENTREGA DE 50 ROLLOS CON VISITA.</t>
  </si>
  <si>
    <t>3177111</t>
  </si>
  <si>
    <t>FO-25-2029464</t>
  </si>
  <si>
    <t>26/12/2025 SE ESCALA A COORDINADOR DE ZONA PARA ENTREGA DE ROLLOS EN SITIO | 31/12/2025 SE REALIZA ENTREGA DE 170 ROLLOS POR EL OPERADOR VELOCES CON LA GUIA V4002043433</t>
  </si>
  <si>
    <t>99524</t>
  </si>
  <si>
    <t>3177113</t>
  </si>
  <si>
    <t>3007076548</t>
  </si>
  <si>
    <t>LA PRIMAVERA</t>
  </si>
  <si>
    <t>BARRIO EL CENTRO LA PRIMAVERA</t>
  </si>
  <si>
    <t>FO-25-2030018</t>
  </si>
  <si>
    <t>26/12/2025 SE CONFIRMAN DATOS, SE REALIZA ENVIO POR OPERADOR LOGISTICO | 31/12/2025 SE REALIZA ENVIO DE 60 ROLLOS, CON LA GUIA 2235598384 SERVIENTREGA. SE CONFIRMA ENTREGA EXITOSA POR PARTE DE LA TRANSPORTADORA</t>
  </si>
  <si>
    <t>3177210</t>
  </si>
  <si>
    <t>FO-25-2029911</t>
  </si>
  <si>
    <t>26/12/2025 SE ESCALA A COORDINADOR DE ZONA PARA ENTREGA DE ROLLOS EN SITIO | 27/12/2025 ENTREGA DE 90 ROLLOS PARA DATAFONO NO SE MANIPULA TERMINAL</t>
  </si>
  <si>
    <t>3177296</t>
  </si>
  <si>
    <t>FO-25-2029894</t>
  </si>
  <si>
    <t>26/12/2025 SE ESCALA A COORDINADOR DE ZONA PARA ENTREGA DE ROLLOS EN SITIO | 27/12/2025 SE REALIZA ENTREGA DE 80 ROLLOS REDEBAN</t>
  </si>
  <si>
    <t>3177358</t>
  </si>
  <si>
    <t>FO-25-2029901</t>
  </si>
  <si>
    <t>26/12/2025 SE ESCALA A COORDINADOR DE ZONA PARA ENTREGA DE ROLLOS EN SITIO | 29/12/2025 SE ENTREGA 60 ROLLOS</t>
  </si>
  <si>
    <t>3177370</t>
  </si>
  <si>
    <t>3007039868</t>
  </si>
  <si>
    <t>PTM BOGOTA MEGACOMSTORE</t>
  </si>
  <si>
    <t>FO-25-2029899</t>
  </si>
  <si>
    <t>26/12/2025 SE ESCALA A COORDINADOR DE ZONA PARA ENTREGA DE ROLLOS EN SITIO | 27/12/2025 ENTREGA DE 70 ROLLOS PARA DATAFONO NO SE MANIPULA TERMINAL</t>
  </si>
  <si>
    <t>3177507</t>
  </si>
  <si>
    <t>FO-25-2042739</t>
  </si>
  <si>
    <t>28/12/2025 SE CIERRA ACTIVIDAD SE INTENTO COMUNICACION CON USUARIO EN DIAS Y HORARIOS NO FUE POSIBLE EL CONTACTO</t>
  </si>
  <si>
    <t>3177576</t>
  </si>
  <si>
    <t>3007011291</t>
  </si>
  <si>
    <t>PAGO FACIL  NIQUIA</t>
  </si>
  <si>
    <t>FO-25-2037164</t>
  </si>
  <si>
    <t>26/12/2025 SE ESCALA A COORDINADOR DE ZONA PARA ENTREGA DE ROLLOS EN SITIO | 30/12/2025 SE REALIZA ENTREGA DE 160 ROLLOS POR EL OPERADOR VELOCES CON LA GUIA V4002053452</t>
  </si>
  <si>
    <t>3177741</t>
  </si>
  <si>
    <t>3007079665</t>
  </si>
  <si>
    <t>BARRIOI CATUMARE VILLAVICENCIO</t>
  </si>
  <si>
    <t>FO-25-2037161</t>
  </si>
  <si>
    <t>26/12/2025 SE ESCALA A COORDINADOR DE ZONA PARA ENTREGA DE ROLLOS EN SITIO | 29/12/2025 SE VISITA CB Y SE REALIZA ENTREGA DE 20 ROLLOS DE PAPEL TERMICO PARA DATÁFONO</t>
  </si>
  <si>
    <t>3177774</t>
  </si>
  <si>
    <t>3007048643</t>
  </si>
  <si>
    <t>BARRIO VEREDA EL CABUYAL COPAC</t>
  </si>
  <si>
    <t>FO-25-2037534</t>
  </si>
  <si>
    <t>26/12/2025 SE ESCALA A COORDINADOR DE ZONA PARA ENTREGA DE ROLLOS EN SITIO | 27/12/2025 SE LLEVÓ A CABO UNA VISITA TÉCNICA PARA LA ENTREGA DE 30 ROLLOS REDEBAN.  
LA ENTREGA SE REALIZÓ DE MANERA EXITOSA Y SIN NOVEDADES. EL USUARIO RECEPTOR PROCEDIÓ A VERIFICAR FÍSICAMENTE LOS ROLLOS, REALIZANDO EL CONTEO CORRESPONDIENTE Y CONFIRMANDO QUE LA CANTIDAD ENTREGADA COINCIDE CON LO SOLICITADO.</t>
  </si>
  <si>
    <t>3177959</t>
  </si>
  <si>
    <t>FO-25-2030110</t>
  </si>
  <si>
    <t>26/12/2025 SE CONFIRMAN DATOS, SE REALIZA ENVIO POR OPERADOR LOGISTICO | 30/12/2025 SE REALIZA ENVIO DE 10 ROLLOS, CON LA GUIA 2282137949 SERVIENTREGA. SE CONFIRMA ENTREGA EXITOSA POR PARTE DE LA TRANSPORTADORA</t>
  </si>
  <si>
    <t>3178057</t>
  </si>
  <si>
    <t>FO-25-2037154</t>
  </si>
  <si>
    <t>26/12/2025 SE ESCALA A COORDINADOR DE ZONA PARA ENTREGA DE ROLLOS EN SITIO | 30/12/2025 SE REALIZA ENTREGA DE 20 ROLLOS POR EL OPERADOR VELOCES CON LA GUIA V4002053453</t>
  </si>
  <si>
    <t>3178354</t>
  </si>
  <si>
    <t>3007078637</t>
  </si>
  <si>
    <t>PTM BOGOTA TEAMS TECNOLOGY</t>
  </si>
  <si>
    <t>FO-25-2037150</t>
  </si>
  <si>
    <t>26/12/2025 SE ESCALA A COORDINADOR DE ZONA PARA ENTREGA DE ROLLOS EN SITIO | 30/12/2025 SE LLEGA A COMERCIO, PARA ENTREGA DE ROLLOS ENCONTRANDO CERRADO, SE LLAMA AL CONTACTO NÚMERO 3202576419 NO SE LOGRA CONTACTARLO. SE DEJA EVIDENCIA FOTOGRÁFICA</t>
  </si>
  <si>
    <t>3178428</t>
  </si>
  <si>
    <t>FO-25-2037392</t>
  </si>
  <si>
    <t>26/12/2025 SE REALIZA ENVIO DE ROLLOS POR FLOTA | 29/12/2025 SE ENVIAN 40 ROLLOS, CLIENTE INDICA QUE YA RECIBIÓ LOS ROLLOS</t>
  </si>
  <si>
    <t>3178438</t>
  </si>
  <si>
    <t>3007044756</t>
  </si>
  <si>
    <t>DISTRICOL DROGUERIA ROYAL</t>
  </si>
  <si>
    <t>FO-25-2037523</t>
  </si>
  <si>
    <t>26/12/2025 SE ESCALA A COORDINADOR DE ZONA PARA ENTREGA DE ROLLOS EN SITIO | 29/12/2025 ENTREGA DE 20 ROLLOS PARA DATAFONO NO SE MANIPULA TERMINAL</t>
  </si>
  <si>
    <t>3178545</t>
  </si>
  <si>
    <t>FO-25-2037520</t>
  </si>
  <si>
    <t>26/12/2025 SE ESCALA A COORDINADOR DE ZONA PARA ENTREGA DE ROLLOS EN SITIO | 29/12/2025 SE ENTREGAN 30 ROLLOS RBM CON VISITA OK</t>
  </si>
  <si>
    <t>3178691</t>
  </si>
  <si>
    <t>FO-25-2037733</t>
  </si>
  <si>
    <t>26/12/2025 SE ESCALA A COORDINADOR DE ZONA PARA ENTREGA DE ROLLOS EN SITIO | 29/12/2025 EN LA VISITA TÉCNICA SE REALIZÓ LA ENTREGA DE 10 ROLLOS DE REDEBAN PARA EL CB.</t>
  </si>
  <si>
    <t>3178987</t>
  </si>
  <si>
    <t>3007072914</t>
  </si>
  <si>
    <t>BARRIO TEORAMA TEORAMA</t>
  </si>
  <si>
    <t>FO-25-2038214</t>
  </si>
  <si>
    <t>26/12/2025 SE CONFIRMAN DATOS, SE REALIZA ENVIO POR OPERADOR LOGISTICO. USUARIO INDICA QUE TEORAMA LE QUEDA MUY LEJOS QUE MEJOR ENVIARSELOS A OCAÑA Y QUE SIEMPRE SE LOS ENVIEN A ESTA MISMA DIRECCION | 30/12/2025 SE REALIZA ENVIO DE 10 ROLLOS, CON LA GUIA 2282137951 SERVIENTREGA. SE CONFIRMA ENTREGA EXITOSA POR PARTE DE LA TRANSPORTADORA</t>
  </si>
  <si>
    <t>3178995</t>
  </si>
  <si>
    <t>3007072915</t>
  </si>
  <si>
    <t>BARRIO EL ASERRIO TEORAMA</t>
  </si>
  <si>
    <t>FO-25-2038212</t>
  </si>
  <si>
    <t>3179076</t>
  </si>
  <si>
    <t>3007062721</t>
  </si>
  <si>
    <t>PTM DOSQUEBRADAS PAPELERIA Y V</t>
  </si>
  <si>
    <t>FO-25-2037730</t>
  </si>
  <si>
    <t>26/12/2025 SE ESCALA A COORDINADOR DE ZONA PARA ENTREGA DE ROLLOS EN SITIO | 29/12/2025 SE ENTREGAN 60 ROLLOS.</t>
  </si>
  <si>
    <t>3179110</t>
  </si>
  <si>
    <t>3007051612</t>
  </si>
  <si>
    <t>BARRIO CORREGIMIENTO EL ASERRI</t>
  </si>
  <si>
    <t>FO-25-2038216</t>
  </si>
  <si>
    <t>3179138</t>
  </si>
  <si>
    <t>3007048928</t>
  </si>
  <si>
    <t>DISTRICOL CENTRO DE CONEXIONES</t>
  </si>
  <si>
    <t>FO-25-2037717</t>
  </si>
  <si>
    <t>26/12/2025 SE ESCALA A COORDINADOR DE ZONA PARA ENTREGA DE ROLLOS EN SITIO | 29/12/2025 SE REALIZA VISITA AL COMERCIO SE ENTREGAN 100 ROLLOS DE REDEBAN</t>
  </si>
  <si>
    <t>3179162</t>
  </si>
  <si>
    <t>3007044846</t>
  </si>
  <si>
    <t>DISTRICOL MYM SYSTEM</t>
  </si>
  <si>
    <t>FO-25-2037862</t>
  </si>
  <si>
    <t>26/12/2025 SE ESCALA A COORDINADOR DE ZONA PARA ENTREGA DE ROLLOS EN SITIO | 27/12/2025 SE VISITA COMERCIO, SE ENTREGAN 60 ROLLOS RBM, NO SE MANIPULAN DISPOSITIVOS</t>
  </si>
  <si>
    <t>3179197</t>
  </si>
  <si>
    <t>3007075076</t>
  </si>
  <si>
    <t>BARRIO MANZANARES NEIVA 2</t>
  </si>
  <si>
    <t>FO-25-2037851</t>
  </si>
  <si>
    <t>26/12/2025 SE ESCALA A COORDINADOR DE ZONA PARA ENTREGA DE ROLLOS EN SITIO | 27/12/2025 SE ENTREGA 30 ROLLOS SIN NOVEDAD</t>
  </si>
  <si>
    <t>3179203</t>
  </si>
  <si>
    <t>3007031826</t>
  </si>
  <si>
    <t>BARRIO BOSA BRASILIA 3 BOGOTA</t>
  </si>
  <si>
    <t>FO-25-2037754</t>
  </si>
  <si>
    <t>26/12/2025 SE ESCALA A COORDINADOR DE ZONA PARA ENTREGA DE ROLLOS EN SITIO | 27/12/2025 SE REALIZA ENTREGA DE ROLLOS REDEBAN 40</t>
  </si>
  <si>
    <t>3179230</t>
  </si>
  <si>
    <t>3007072917</t>
  </si>
  <si>
    <t>BARRIO CRR ASERRIO TEORAMA</t>
  </si>
  <si>
    <t>FO-25-2038208</t>
  </si>
  <si>
    <t>3179283</t>
  </si>
  <si>
    <t>3007071254</t>
  </si>
  <si>
    <t>PTM MEDELLIN  DROGUERIA MAKRO</t>
  </si>
  <si>
    <t>FO-25-2038377</t>
  </si>
  <si>
    <t>26/12/2025 SE ESCALA A COORDINADOR DE ZONA PARA ENTREGA DE ROLLOS EN SITIO | 30/12/2025 SE REALIZA ENTREGA DE 70 ROLLOS POR EL OPERADOR VELOCES CON LA GUIA V4002053442</t>
  </si>
  <si>
    <t>3179300</t>
  </si>
  <si>
    <t>3007072916</t>
  </si>
  <si>
    <t>BARRIO TEORAMA TEORAMA 1</t>
  </si>
  <si>
    <t>FO-25-2038210</t>
  </si>
  <si>
    <t>3179325</t>
  </si>
  <si>
    <t>FO-25-2038316</t>
  </si>
  <si>
    <t>26/12/2025 SE REALIZA ENVIO DE ROLLOS POR FLOTA | 29/12/2025 SE ENVÍAN 20 ROLLOS, CLIENTE INDICA QUE YA RECIBIÓ LOS ROLLOS</t>
  </si>
  <si>
    <t>3179336</t>
  </si>
  <si>
    <t>3007070358</t>
  </si>
  <si>
    <t>BARRIO LA ARROBLEDA CALOTO</t>
  </si>
  <si>
    <t>FO-25-2037859</t>
  </si>
  <si>
    <t>26/12/2025 SE ESCALA A COORDINADOR DE ZONA PARA ENTREGA DE ROLLOS EN SITIO | 30/12/2025 SE REALIZA VISITA TÉCNICA PARA ENTREGAR 30 ROLLOS EN BUEN ESTADO</t>
  </si>
  <si>
    <t>3179394</t>
  </si>
  <si>
    <t>3007080199</t>
  </si>
  <si>
    <t>BARRIO AURES MEDELLIN</t>
  </si>
  <si>
    <t>FO-25-2038373</t>
  </si>
  <si>
    <t>26/12/2025 SE ESCALA A COORDINADOR DE ZONA PARA ENTREGA DE ROLLOS EN SITIO | 31/12/2025 SE REALIZA ENTREGA DE 30 ROLLOS POR EL OPERADOR VELOCES CON LA GUIA V4002053443</t>
  </si>
  <si>
    <t>3179433</t>
  </si>
  <si>
    <t>3007079329</t>
  </si>
  <si>
    <t>BARRIO NORTE VILLA DE SAN DIEG</t>
  </si>
  <si>
    <t>FO-25-2038375</t>
  </si>
  <si>
    <t>26/12/2025 SE ESCALA A COORDINADOR DE ZONA PARA ENTREGA DE ROLLOS EN SITIO | 29/12/2025 SE LLEGA A LA DIRECCIÓN INDICADA Y SE ENTREGAN 10 ROLLOS RBM SIN MANIPULAR EQUIPOS</t>
  </si>
  <si>
    <t>3179470</t>
  </si>
  <si>
    <t>3007081724</t>
  </si>
  <si>
    <t>DISTRICOL TODO EN UNO</t>
  </si>
  <si>
    <t>FO-25-2038360</t>
  </si>
  <si>
    <t>26/12/2025 SE ESCALA A COORDINADOR DE ZONA PARA ENTREGA DE ROLLOS EN SITIO | 29/12/2025 SE REALIZA ENTREGA DE 120 ROLLOS TÉRMICOS REDEBAN</t>
  </si>
  <si>
    <t>3179639</t>
  </si>
  <si>
    <t>3007071694</t>
  </si>
  <si>
    <t>PTM BOGOTA  LA ESTACION PAPELE</t>
  </si>
  <si>
    <t>FO-25-2038365</t>
  </si>
  <si>
    <t>26/12/2025 SE ESCALA A COORDINADOR DE ZONA PARA ENTREGA DE ROLLOS EN SITIO | 27/12/2025 ENTREGA DE ROLLOS EJECUTADO OK</t>
  </si>
  <si>
    <t>3179640</t>
  </si>
  <si>
    <t>3007082124</t>
  </si>
  <si>
    <t>DISTRICOL CENTER ELECTRONICS</t>
  </si>
  <si>
    <t>FO-25-2038363</t>
  </si>
  <si>
    <t>26/12/2025 SE ESCALA A COORDINADOR DE ZONA PARA ENTREGA DE ROLLOS EN SITIO | 29/12/2025 SE ENTREGAN 10 ROLLOS A STEVEN HERNANDEZ</t>
  </si>
  <si>
    <t>3179815</t>
  </si>
  <si>
    <t>3007064388</t>
  </si>
  <si>
    <t>DISTRICOL PAPELERIA 3 COLORES</t>
  </si>
  <si>
    <t>FO-25-2038357</t>
  </si>
  <si>
    <t>26/12/2025 SE ESCALA A COORDINADOR DE ZONA PARA ENTREGA DE ROLLOS EN SITIO | 27/12/2025 SE VISITA COMERCIO SE ENTREGA ROLLOS EN SITIO</t>
  </si>
  <si>
    <t>3179826</t>
  </si>
  <si>
    <t>3007020828</t>
  </si>
  <si>
    <t>BARRIO LA MANCHA ROJA PALMIRA</t>
  </si>
  <si>
    <t>FO-25-2038351</t>
  </si>
  <si>
    <t>26/12/2025 SE ESCALA A COORDINADOR DE ZONA PARA ENTREGA DE ROLLOS EN SITIO | 29/12/2025 EN LA VISITA TÉCNICA SE REALIZÓ LA ENTREGA DE 140 ROLLOS DE REDEBAN PARA EL CB.</t>
  </si>
  <si>
    <t>3179928</t>
  </si>
  <si>
    <t>3007062128</t>
  </si>
  <si>
    <t>BARRIO MIRAVALLE BOGOTA</t>
  </si>
  <si>
    <t>FO-25-2038589</t>
  </si>
  <si>
    <t>26/02/2025 SE ESCALA A COORDINADOR DE ZONA PARA ENTREGA DE ROLLOS EN SITIO | 27/12/2025 SE VISITA COMERCIO, SE ENTREGAN 10 ROLLOS RBM, NO SE MANIPULAN DISPOSITIVOS</t>
  </si>
  <si>
    <t>3179975</t>
  </si>
  <si>
    <t>3007028105</t>
  </si>
  <si>
    <t>REDY PASEO LA CASTELLANA</t>
  </si>
  <si>
    <t>FO-25-2038791</t>
  </si>
  <si>
    <t>26/12/2025 SE ESCALA A COORDINADOR DE ZONA PARA ENTREGA DE ROLLOS EN SITIO | 27/12/2025 SE REALIZA ENTREGA DE 330 ROLLOS PARA EL CORRESPONSAL</t>
  </si>
  <si>
    <t>3179984</t>
  </si>
  <si>
    <t>3007073580</t>
  </si>
  <si>
    <t>DISTRICOL INTERNET ASPRILLA</t>
  </si>
  <si>
    <t>FO-25-2038788</t>
  </si>
  <si>
    <t>26/12/2025 SE ESCALA A COORDINADOR DE ZONA PARA ENTREGA DE ROLLOS EN SITIO | 29/12/2025 SE REALIZA ENTREGA DE 70 ROLLOS REDEBAN CON VISITA, NO SE INTERVIENE EQUIPOS</t>
  </si>
  <si>
    <t>3180008</t>
  </si>
  <si>
    <t>3007070902</t>
  </si>
  <si>
    <t>PTMCANDELARIASALON DE BELLEZA</t>
  </si>
  <si>
    <t>FO-25-2038584</t>
  </si>
  <si>
    <t>26/02/2025 SE ESCALA A COORDINADOR DE ZONA PARA ENTREGA DE ROLLOS EN SITIO | 29/12/2025 SE COMUNICA CON EL SEÑOR BREINER E INFORMA QUE SE DEJE LOS ROLLOS EN PORTERÍA</t>
  </si>
  <si>
    <t>3180301</t>
  </si>
  <si>
    <t>3007071180</t>
  </si>
  <si>
    <t>PTM ITAGUI  LEGUMBRERIA Y ALGO</t>
  </si>
  <si>
    <t>FO-25-2038953</t>
  </si>
  <si>
    <t>26/12/2025 SE ESCALA A COORDINADOR DE ZONA PARA ENTREGA DE ROLLOS EN SITIO | 30/12/2025 SE REALIZA ENTREGA DE 30 ROLLOS POR EL OPERADOR VELOCES CON LA GUIA V4002053438</t>
  </si>
  <si>
    <t>3180365</t>
  </si>
  <si>
    <t>FO-25-2040505</t>
  </si>
  <si>
    <t>27/12/2025 SE ESCALA A COORDINADOR DE ZONA PARA ENTREGA DE ROLLOS EN SITIO | 29/12/2025 SE HACE ENTREGA DE 30 ROLLOS REDEBAN DE MANERA EXITOSA</t>
  </si>
  <si>
    <t>3180388</t>
  </si>
  <si>
    <t>3007074053</t>
  </si>
  <si>
    <t>DISTRICOL VARIEDADES KAJU</t>
  </si>
  <si>
    <t>FO-25-2040050</t>
  </si>
  <si>
    <t>27/12/2025 SE REALIZA ENVIO DE ROLLOS POR  OPERADOR LOGISTICO | 31/12/2025 SE REALIZA ENVIO DE 100 ROLLOS, CON LA GUIA 380284321 SERVIENTREGA. SE CONFIRMA ENTREGA EXITOSA POR PARTE DE LA TRANSPORTADORA</t>
  </si>
  <si>
    <t>3180561</t>
  </si>
  <si>
    <t>3007046626</t>
  </si>
  <si>
    <t>PTM  BUCARAMANGA  LA GRAN ESQU</t>
  </si>
  <si>
    <t>FO-25-2040512</t>
  </si>
  <si>
    <t>27/12/2025 SE ESCALA A COORDINADOR DE ZONA PARA ENTREGA DE ROLLOS EN SITIO | 29/12/2025 ENTREGA DE 20 ROLLOS PARA DATAFONO</t>
  </si>
  <si>
    <t>3180639</t>
  </si>
  <si>
    <t>3007068307</t>
  </si>
  <si>
    <t>BARRIO FUEMAYOR GUADALAJARA DE</t>
  </si>
  <si>
    <t>FO-25-2040517</t>
  </si>
  <si>
    <t>27/12/2025 SE ESCALA A COORDINADOR DE ZONA PARA ENTREGA DE ROLLOS EN SITIO | 29/12/2025 SE REALIZA ENTREGA DE 20 ROLLOS TÉRMICOS EN EL CB SIN NOVEDAD.</t>
  </si>
  <si>
    <t>3180645</t>
  </si>
  <si>
    <t>3007078981</t>
  </si>
  <si>
    <t>PTM CALI VARIEDADES LUISANGEL</t>
  </si>
  <si>
    <t>FO-25-2042710</t>
  </si>
  <si>
    <t>28/12/2025 SE ESCALA A COORDINADOR DE ZONA PARA ENTREGA DE ROLLOS EN SITIO | 29/12/2025 SE REALIZA ENTREGA DE 30 ROLLOS TÉRMICOS REDEBAN</t>
  </si>
  <si>
    <t>3180671</t>
  </si>
  <si>
    <t>FO-25-2040493</t>
  </si>
  <si>
    <t>27/12/2025 SE ESCALA A COORDINADOR DE ZONA PARA ENTREGA DE ROLLOS EN SITIO | 29/12/2025 SE VISITA SITIO SE VERIFICA INFORMACIÓN SE REALIZA ENTREGA DE ROLLOS, NO SE MANIPULA EQUIPOS. FIRMA QUIEN RECIBE LOS ROLLOS.</t>
  </si>
  <si>
    <t>3180691</t>
  </si>
  <si>
    <t>3007082047</t>
  </si>
  <si>
    <t>DISTRICOL COFFE MARK 3</t>
  </si>
  <si>
    <t>FO-25-2040485</t>
  </si>
  <si>
    <t>27/12/2025 SE ESCALA A COORDINADOR DE ZONA PARA ENTREGA DE ROLLOS EN SITIO | 29/12/2025 SE REALIZA LA ENTREGA DE 60 ROLLOS DE LA RED REDEBAN, NO SE MANIPULAN EQUIPOS</t>
  </si>
  <si>
    <t>3180701</t>
  </si>
  <si>
    <t>3007044865</t>
  </si>
  <si>
    <t>PTM PIEDECUESTA MISCELANEA Y C</t>
  </si>
  <si>
    <t>FO-25-2040498</t>
  </si>
  <si>
    <t>27/12/2025 SE ESCALA A COORDINADOR DE ZONA PARA ENTREGA DE ROLLOS EN SITIO | 29/12/2025 SE VISITA COMERCIO SE REALIZA LA ENTREGA DE 50 ROLLOS RBM CB OPERATIVO</t>
  </si>
  <si>
    <t>3180729</t>
  </si>
  <si>
    <t>FO-25-2040251</t>
  </si>
  <si>
    <t>27/12/2025 SE ESCALA A COORDINADOR DE ZONA PARA ENTREGA DE ROLLOS EN SITIO | 29/12/2025 SE REALIZA ENTREGA DE 170 ROLLOS REDEBAN CON VISITA, NO SE INTERVIENE EQUIPOS</t>
  </si>
  <si>
    <t>3180734</t>
  </si>
  <si>
    <t>3007066343</t>
  </si>
  <si>
    <t>BARRIO TIBABUYES BOGOTA</t>
  </si>
  <si>
    <t>FO-25-2040243</t>
  </si>
  <si>
    <t>27/12/2025 SE ESCALA A COORDINADOR DE ZONA PARA ENTREGA DE ROLLOS EN SITIO | 31/12/2025 SE VISITA COMERCIO CB BANCOLOMBIA, SE ENTREGAN ROLLOS DE PAPELERÍA PARA EL DATAFONO SOLICITADOS POR EL CLIENTE, NO UPS, NO SE MANIPULAN EQUIPOS.</t>
  </si>
  <si>
    <t>3180737</t>
  </si>
  <si>
    <t>3007065661</t>
  </si>
  <si>
    <t>PTM FLORIDABLANCA VILLANET COM</t>
  </si>
  <si>
    <t>FO-25-2040239</t>
  </si>
  <si>
    <t>27/12/2025 SE ESCALA A COORDINADOR DE ZONA PARA ENTREGA DE ROLLOS EN SITIO | 29/12/2025 POR SOLICITUD DEL CLIENTE SE ENTREGA 30 ROLLOS EN SITIO DIFERENTE</t>
  </si>
  <si>
    <t>3180798</t>
  </si>
  <si>
    <t>3007049138</t>
  </si>
  <si>
    <t>PTM TIBU FARMA YURI</t>
  </si>
  <si>
    <t>FO-25-2048703</t>
  </si>
  <si>
    <t>29/12/2025 SE ESCALA A COORDINADOR DE ZONA PARA ENTREGA DE ROLLOS EN SITIO | 30/12/2025 SE ENTREGAN 30 ROLLOS OK</t>
  </si>
  <si>
    <t>3180841</t>
  </si>
  <si>
    <t>3007081075</t>
  </si>
  <si>
    <t>BARRIO LA CUMBRE FLORIDABLANCA  12</t>
  </si>
  <si>
    <t>FO-25-2040227</t>
  </si>
  <si>
    <t>27/12/2025 SE ESCALA A COORDINADOR DE ZONA PARA ENTREGA DE ROLLOS EN SITIO | 29/12/2025 SE VISITA COMERCIO SE ENTREGA 40 ROLLOS EN SITIO</t>
  </si>
  <si>
    <t>3180847</t>
  </si>
  <si>
    <t>FO-25-2040779</t>
  </si>
  <si>
    <t>27/12/2025 SE ESCALA A COORDINADOR DE ZONA PARA ENTREGA DE ROLLOS EN SITIO | 30/12/2025 SE VISITA COMERCIO, SE ENTREGAN 100 ROLLOS RBM, NO SE MANIPULAN DISPOSITIVOS</t>
  </si>
  <si>
    <t>3180848</t>
  </si>
  <si>
    <t>FO-25-2040774</t>
  </si>
  <si>
    <t>27/12/2025 SE ESCALA A COORDINADOR DE ZONA PARA ENTREGA DE ROLLOS EN SITIO | 29/12/2025 EN LA VISITA TÉCNICA SE REALIZÓ LA ENTREGA DE 170 ROLLOS DE REDEBAN PARA EL CB.</t>
  </si>
  <si>
    <t>3180867</t>
  </si>
  <si>
    <t>3007080780</t>
  </si>
  <si>
    <t>BARRIO AMBERES CARTAGENA DE INDIAS 3</t>
  </si>
  <si>
    <t>FO-25-2041246</t>
  </si>
  <si>
    <t>27/12/2025 SE ESCALA A COORDINADOR DE ZONA PARA ENTREGA DE ROLLOS EN SITIO | 29/12/2025 SE REALIZA ENTREGA DE 30 ROLLOS REDEBAN</t>
  </si>
  <si>
    <t>3180876</t>
  </si>
  <si>
    <t>FO-25-2041236</t>
  </si>
  <si>
    <t>27/12/2025 SE ESCALA A COORDINADOR DE ZONA PARA ENTREGA DE ROLLOS EN SITIO | 29/12/2025 SE REALIZA VISITA TÉCNICA PARA ENTREGAR 100 ROLLOS EN BUEN ESTADO</t>
  </si>
  <si>
    <t>3180895</t>
  </si>
  <si>
    <t>FO-25-2041228</t>
  </si>
  <si>
    <t>27/12/2025 SE ESCALA A COORDINADOR DE ZONA PARA ENTREGA DE ROLLOS EN SITIO | 29/12/2025 SE REALIZA ENTREGA DE 90 ROLLOS A LA SRA VANESSA RONDÓN</t>
  </si>
  <si>
    <t>3181332</t>
  </si>
  <si>
    <t>3007082248</t>
  </si>
  <si>
    <t>PTM CORREGIMIENTO DE jONGOVITO</t>
  </si>
  <si>
    <t>FO-25-2040772</t>
  </si>
  <si>
    <t>27/12/2025 SE ESCALA A COORDINADOR DE ZONA PARA ENTREGA DE ROLLOS EN SITIO | 31/12/2025 SE VISITA CB. SE REALIZA LA ENTREGA DE 20 ROLLOS. EL CLIENTE INFORMA QUE EL CB FUNCIONA CORRECTAMENTE. NO SÉ MANIPULA DATAFONO</t>
  </si>
  <si>
    <t>3181363</t>
  </si>
  <si>
    <t>FO-25-2040762</t>
  </si>
  <si>
    <t>27/12/2025 SE ESCALA A COORDINADOR DE ZONA PARA ENTREGA DE ROLLOS EN SITIO | 30/12/2025 SE HACE ENTREGA DE 110 ROLLOS REDEBAN DE MANERA EXITOSA</t>
  </si>
  <si>
    <t>3181365</t>
  </si>
  <si>
    <t>3007018215</t>
  </si>
  <si>
    <t>BARRIO LA ESPERANZA GUADALAJAR</t>
  </si>
  <si>
    <t>FO-25-2040760</t>
  </si>
  <si>
    <t>27/12/2025 SE ESCALA A COORDINADOR DE ZONA PARA ENTREGA DE ROLLOS EN SITIO | 29/12/2025 SE REALIZA ENTREGA DE 80 ROLLOS TÉRMICOS EN EL CB SIN NOVEDAD.</t>
  </si>
  <si>
    <t>3181387</t>
  </si>
  <si>
    <t>FO-25-2041232</t>
  </si>
  <si>
    <t>27/12/2025 SE ESCALA A COORDINADOR DE ZONA PARA ENTREGA DE ROLLOS EN SITIO | 30/12/2025 SE VISITA COMERCIO SE ENTREGAN 20 ROLLOS RBM, NO SE MANIPULAN DISPOSITIVOS</t>
  </si>
  <si>
    <t>3181561</t>
  </si>
  <si>
    <t>FO-25-2043016</t>
  </si>
  <si>
    <t>28/12/2025 SE ESCALA A COORDINADOR DE ZONA PARA ENTREGA DE ROLLOS EN SITIO | 29/12/2025 SE REALIZA VISITA A COMERCIO Y SE ENTREGAN 30 ROLLOS CON VISITA NO SE MANIPULA EQUIPOS</t>
  </si>
  <si>
    <t>3181564</t>
  </si>
  <si>
    <t>3007070538</t>
  </si>
  <si>
    <t>EL CANEY CALI 3</t>
  </si>
  <si>
    <t>FO-25-2043249</t>
  </si>
  <si>
    <t>29/12/2025 SE REALIZA ENTREGA DE 110 ROLLOS REDEBAN CON VISITA, NO SE INTERVIENE EQUIPOS</t>
  </si>
  <si>
    <t>3181602</t>
  </si>
  <si>
    <t>FO-25-2045198</t>
  </si>
  <si>
    <t>29/12/2025 SE CONFIRMAN DATOS, SE REALIZA ENVIO POR OPERADOR LOGISTICO | 31/12/2025 SE REALIZA ENVIO DE 80 ROLLOS, CON LA GUIA 2278614931 SERVIENTREGA. SE CONFIRMA ENTREGA EXITOSA POR PARTE DE LA TRANSPORTADORA</t>
  </si>
  <si>
    <t>3181620</t>
  </si>
  <si>
    <t>FO-25-2045195</t>
  </si>
  <si>
    <t>29/12/2025 SE CONFIRMAN DATOS, SE REALIZA ENVIO POR OPERADOR LOGISTICO | 31/12/2025 SE REALIZA ENVIO DE 70 ROLLOS, CON LA GUIA 2235598412 SERVIENTREGA. SE CONFIRMA ENTREGA EXITOSA POR PARTE DE LA TRANSPORTADORA</t>
  </si>
  <si>
    <t>3181628</t>
  </si>
  <si>
    <t>3007067071</t>
  </si>
  <si>
    <t>PTM MEDELLIN MINIMERCADO SANTA</t>
  </si>
  <si>
    <t>FO-25-2042451</t>
  </si>
  <si>
    <t>28/12/2025 SE ESCALA A COORDINADOR DE ZONA PARA ENTREGA DE ROLLOS EN SITIO | 31/12/2025 SE REALIZA ENTREGA DE 70 ROLLOS POR EL OPERADOR VELOCES CON LA GUIA V4002055634</t>
  </si>
  <si>
    <t>3181629</t>
  </si>
  <si>
    <t>3007075973</t>
  </si>
  <si>
    <t>PTM BOGOTA CAFE INTERNET JS JU</t>
  </si>
  <si>
    <t>FO-25-2042448</t>
  </si>
  <si>
    <t>28/12/2025 SE ESCALA A COORDINADOR DE ZONA PARA ENTREGA DE ROLLOS EN SITIO | 29/12/2025 SE VISITA COMERCIO CB BANCOLOMBIA, SE ENTREGAN ROLLOS DE PAPELERÍA PARA EL DATAFONO SOLICITADOS POR EL CLIENTE, NO UPS, NO SE MANIPULAN EQUIPOS.</t>
  </si>
  <si>
    <t>3181630</t>
  </si>
  <si>
    <t>3007048475</t>
  </si>
  <si>
    <t>BARRIO MOCHUELO BOGOTA</t>
  </si>
  <si>
    <t>FO-25-2042445</t>
  </si>
  <si>
    <t>28/12/2025 SE ESCALA A COORDINADOR DE ZONA PARA ENTREGA DE ROLLOS EN SITIO | 30/12/2025 SE VISITA COMERCIO, SE ENTREGAN 50 ROLLOS DE RBM, NO SE MANIPULAN DISPOSITIVOS</t>
  </si>
  <si>
    <t>3181655</t>
  </si>
  <si>
    <t>3007014860</t>
  </si>
  <si>
    <t>BARRIO INGLES III BOGOTA</t>
  </si>
  <si>
    <t>FO-25-2042814</t>
  </si>
  <si>
    <t>28/12/2025 SE ESCALA A COORDINADOR DE ZONA PARA ENTREGA DE ROLLOS EN SITIO | 30/12/2025 ENTREGA DE ROLLOS EJECUTADO OK</t>
  </si>
  <si>
    <t>3181659</t>
  </si>
  <si>
    <t>FO-25-2043018</t>
  </si>
  <si>
    <t>28/12/2025 SE ESCALA A COORDINADOR DE ZONA PARA ENTREGA DE ROLLOS EN SITIO | 29/12/2025 SE HACE ENTREGA DE 90 ROLLOS REDEBAN</t>
  </si>
  <si>
    <t>3181702</t>
  </si>
  <si>
    <t>3007073655</t>
  </si>
  <si>
    <t>DISTRICOL JOHEPLAST</t>
  </si>
  <si>
    <t>FO-25-2041299</t>
  </si>
  <si>
    <t>3181717</t>
  </si>
  <si>
    <t>3007026353</t>
  </si>
  <si>
    <t>BARRIO GARUPAL III   VALLEDUPA</t>
  </si>
  <si>
    <t>FO-25-2042443</t>
  </si>
  <si>
    <t>28/12/2025 SE ESCALA A COORDINADOR DE ZONA PARA ENTREGA DE ROLLOS EN SITIO | 30/12/2025 SE REALIZA ENTREGA DE 30 ROLLOS EN DIRECCIÓN INDICADA POR EL CLIENTE</t>
  </si>
  <si>
    <t>3181720</t>
  </si>
  <si>
    <t>3007041033</t>
  </si>
  <si>
    <t>BARRIO CENTRO BARRANCABERMEJA</t>
  </si>
  <si>
    <t>FO-25-2042501</t>
  </si>
  <si>
    <t>28/12/2025 SE REALIZA ENVIO DE ROLLOS POR  OPERADOR LOGISTICO | 30/12/2025 SE REALIZA ENVIO DE 60 ROLLOS, CON LA GUIA 2282137956 SERVIENTREGA. SE CONFIRMA ENTREGA EXITOSA POR PARTE DE LA TRANSPORTADORA</t>
  </si>
  <si>
    <t>3182441</t>
  </si>
  <si>
    <t>3007082133</t>
  </si>
  <si>
    <t>DISTRICOL SUPERTIENDA JESSICA</t>
  </si>
  <si>
    <t>FO-25-2045146</t>
  </si>
  <si>
    <t>29/12/2025 SE ESCALA A COORDINADOR DE ZONA PARA ENTREGA DE ROLLOS EN SITIO | 31/12/2025 SE ENTREGA 10 ROLLOS CON VISITA</t>
  </si>
  <si>
    <t>3182597</t>
  </si>
  <si>
    <t>3007046936</t>
  </si>
  <si>
    <t>BARRIO SAN CRISTOBAL BOGOTA 3</t>
  </si>
  <si>
    <t>FO-25-2045111</t>
  </si>
  <si>
    <t>29/12/2025 SE ESCALA A COORDINADOR DE ZONA PARA ENTREGA DE ROLLOS EN SITIO | 31/12/2025 SE LLEGA A COMERCIO, SE ENTREGAN ROLLOS, SIN MANIPULACIÓN DEL EQUIPO SIN NOVEDAD</t>
  </si>
  <si>
    <t>3183104</t>
  </si>
  <si>
    <t>FO-25-2045457</t>
  </si>
  <si>
    <t>29/12/2025 SE ESCALA A COORDINADOR DE ZONA PARA ENTREGA DE ROLLOS EN SITIO | 29/12/2025 SE VISITA COMERCIO SE ENTREGA ROLLOS EN SITIO</t>
  </si>
  <si>
    <t>3183179</t>
  </si>
  <si>
    <t>FO-25-2045444</t>
  </si>
  <si>
    <t>29/12/2025 SE ESCALA A COORDINADOR DE ZONA PARA ENTREGA DE ROLLOS EN SITIO | 30/12/2025 SE ENTREGAN 120 ROLLOS PARA DATAFONO</t>
  </si>
  <si>
    <t>3183316</t>
  </si>
  <si>
    <t>3007027601</t>
  </si>
  <si>
    <t>BARRIO MADELENA 5   BOGOTA</t>
  </si>
  <si>
    <t>FO-25-2045450</t>
  </si>
  <si>
    <t>3183559</t>
  </si>
  <si>
    <t>3007054409</t>
  </si>
  <si>
    <t>PTM BARRANCABERMEJA AFILIAR B</t>
  </si>
  <si>
    <t>FO-25-2046353</t>
  </si>
  <si>
    <t>29/12/2025 SE CONFIRMAN DATOS, SE REALIZA ENVIO POR OPERADOR LOGISTICO | 31/12/2025 SE REALIZA ENVIO DE 10 ROLLOS, CON LA GUIA 2282137958 SERVIENTREGA. SE CONFIRMA ENTREGA EXITOSA POR PARTE DE LA TRANSPORTADORA</t>
  </si>
  <si>
    <t>3183938</t>
  </si>
  <si>
    <t>3007038266</t>
  </si>
  <si>
    <t>BARRIO VILLAS DE LA CANDELARIA</t>
  </si>
  <si>
    <t>FO-25-2045968</t>
  </si>
  <si>
    <t>29/12/2025 SE ESCALA A COORDINADOR DE ZONA PARA ENTREGA DE ROLLOS EN SITIO | 30/12/2025 SE REALIZA ENTREGA DE 40 ROLLOS REDEBAN</t>
  </si>
  <si>
    <t>3183950</t>
  </si>
  <si>
    <t>3007056901</t>
  </si>
  <si>
    <t>PTM MANI DROGUERIA DONA AURA</t>
  </si>
  <si>
    <t>FO-25-2046187</t>
  </si>
  <si>
    <t>29/12/2025 SE ESCALA A COORDINADOR DE ZONA PARA ENTREGA DE ROLLOS EN SITIO | 30/12/2025 SE VISITA COMERCIO, SE ENTREGAN 30 ROLLOS OK</t>
  </si>
  <si>
    <t>3184430</t>
  </si>
  <si>
    <t>3007067172</t>
  </si>
  <si>
    <t>PTM CALI INTERBYTES</t>
  </si>
  <si>
    <t>FO-25-2046163</t>
  </si>
  <si>
    <t>29/12/2025 SE ESCALA A COORDINADOR DE ZONA PARA ENTREGA DE ROLLOS EN SITIO | 30/12/2025 SE REALIZA ENTREGA DE 60 ROLLOS TÉRMICOS EN EL CB SIN NOVEDAD.</t>
  </si>
  <si>
    <t>3184643</t>
  </si>
  <si>
    <t>3007078656</t>
  </si>
  <si>
    <t>DISTRICOL MAKROS EXPRES</t>
  </si>
  <si>
    <t>FO-25-2046529</t>
  </si>
  <si>
    <t>29/12/2025 SE ESCALA A COORDINADOR DE ZONA PARA ENTREGA DE ROLLOS EN SITIO | 31/12/2025 SE VISITA EL CB PARA ENTREGAR 10 ROLLOS, ENTREGA OK</t>
  </si>
  <si>
    <t>3184704</t>
  </si>
  <si>
    <t>3007023457</t>
  </si>
  <si>
    <t>BR PLAZOLETA TRIBUNAS PERE</t>
  </si>
  <si>
    <t>FO-25-2046537</t>
  </si>
  <si>
    <t>29/12/2025 SE ESCALA A COORDINADOR DE ZONA PARA ENTREGA DE ROLLOS EN SITIO | 30/12/2025 SE ENTREGAN 40 ROLLOS EN LA SEDE</t>
  </si>
  <si>
    <t>3185153</t>
  </si>
  <si>
    <t>FO-25-2046787</t>
  </si>
  <si>
    <t>29/12/2025 SE ESCALA A COORDINADOR DE ZONA PARA ENTREGA DE ROLLOS EN SITIO | 30/12/2025 ENTREGA DE 70 ROLLOS</t>
  </si>
  <si>
    <t>3185156</t>
  </si>
  <si>
    <t>3007080221</t>
  </si>
  <si>
    <t>PTM PEREIRA SUPER SERVICIOS PU</t>
  </si>
  <si>
    <t>FO-25-2046782</t>
  </si>
  <si>
    <t>29/12/2025 SE ESCALA A COORDINADOR DE ZONA PARA ENTREGA DE ROLLOS EN SITIO | 30/12/2025 SE ENTREGAN 30 ROLLOS EN LA SEDE</t>
  </si>
  <si>
    <t>3185231</t>
  </si>
  <si>
    <t>FO-25-2046792</t>
  </si>
  <si>
    <t>29/12/2025 SE ESCALA A COORDINADOR DE ZONA PARA ENTREGA DE ROLLOS EN SITIO | 30/12/2025 ENTREGA DE 80 ROLLOS</t>
  </si>
  <si>
    <t>3185347</t>
  </si>
  <si>
    <t>3007081100</t>
  </si>
  <si>
    <t>BARRIO CIUDADELA UNIVERSITARIA SINCELEJO</t>
  </si>
  <si>
    <t>FO-25-2047179</t>
  </si>
  <si>
    <t>29/12/2025 SE ESCALA A COORDINADOR DE ZONA PARA ENTREGA DE ROLLOS EN SITIO | 30/12/2025 SE VISITA COMERCIO Y SE HACE ENTREGA DE 20 ROLLOS AL SEÑOR ALFREDO DE JESÚS SALAZAR.</t>
  </si>
  <si>
    <t>3185441</t>
  </si>
  <si>
    <t>FO-25-2047185</t>
  </si>
  <si>
    <t>29/12/2025 SE ESCALA A COORDINADOR DE ZONA PARA ENTREGA DE ROLLOS EN SITIO | 30/12/2025 SE ENTREGAN 20 ROLLOS</t>
  </si>
  <si>
    <t>3185541</t>
  </si>
  <si>
    <t>3007066539</t>
  </si>
  <si>
    <t>DISTRICOL SERVICIOS LERD</t>
  </si>
  <si>
    <t>FO-25-2047181</t>
  </si>
  <si>
    <t>29/12/2025 SE ESCALA A COORDINADOR DE ZONA PARA ENTREGA DE ROLLOS EN SITIO | 30/12/2025 SE REALIZA VISITA A COMERCIO Y SE ENTREGAN 30 ROLLOS</t>
  </si>
  <si>
    <t>3185590</t>
  </si>
  <si>
    <t>3007082040</t>
  </si>
  <si>
    <t>DISTRICOL LA PAPELERIA NET</t>
  </si>
  <si>
    <t>FO-25-2047474</t>
  </si>
  <si>
    <t>29/12/2025 SE ESCALA A COORDINADOR DE ZONA PARA ENTREGA DE ROLLOS EN SITIO | 30/12/2025 SE REALIZA ENTREGA DE 20 ROLLOS REDEBAN CON VISITA, NO SE INTERVIENE EQUIPOS</t>
  </si>
  <si>
    <t>3186090</t>
  </si>
  <si>
    <t>3007045570</t>
  </si>
  <si>
    <t>DISTRICOL MULTISERVICIOS LA RI</t>
  </si>
  <si>
    <t>FO-25-2048053</t>
  </si>
  <si>
    <t>29/12/2025 SE ESCALA A COORDINADOR DE ZONA PARA ENTREGA DE ROLLOS EN SITIO | 30/12/2025 SE VISITA COMERCIO SE REALIZA LA ENTREGA DE 20 ROLLOS RBM CB OPERATIVO</t>
  </si>
  <si>
    <t>3186447</t>
  </si>
  <si>
    <t>3007024848</t>
  </si>
  <si>
    <t>BARRIO MUTIS IV BUCARAMANGA</t>
  </si>
  <si>
    <t>FO-25-2050712</t>
  </si>
  <si>
    <t>30/12/2025 SE ESCALA A COORDINADOR DE ZONA PARA ENTREGA DE ROLLOS EN SITIO | 31/12/2025 SE HACE ENTREGA DE 20 ROLLOS A LA SRA ALBA LUZ CARREÑO</t>
  </si>
  <si>
    <t>3186889</t>
  </si>
  <si>
    <t>FO-25-2050695</t>
  </si>
  <si>
    <t>30/12/2025 SE ESCALA A COORDINADOR DE ZONA PARA ENTREGA DE ROLLOS EN SITIO | 31/12/2025 SE ENTREGA 280 ROLLOS DE REDEBAN PARA EL CORRESPONSAL</t>
  </si>
  <si>
    <t>3187033</t>
  </si>
  <si>
    <t>3007079913</t>
  </si>
  <si>
    <t>DISTRICOL DROGAS C&amp;P</t>
  </si>
  <si>
    <t>FO-25-2050700</t>
  </si>
  <si>
    <t>30/12/2025 SE ESCALA A COORDINADOR DE ZONA PARA ENTREGA DE ROLLOS EN SITIO | 31/12/2025 SE VISITA SITIO SE VERIFICA INFORMACIÓN SE REALIZA ENTREGA DE ROLLOS, NO SE MANIPULA EQUIPOS. FIRMA QUIEN RECIBE LOS ROLLOS.</t>
  </si>
  <si>
    <t>3187218</t>
  </si>
  <si>
    <t>3007080728</t>
  </si>
  <si>
    <t>BARRIO TRIGAL DEL NORTE CUCUTA 9</t>
  </si>
  <si>
    <t>FO-25-2050687</t>
  </si>
  <si>
    <t>30/12/2025 SE ESCALA A COORDINADOR DE ZONA PARA ENTREGA DE ROLLOS EN SITIO | 31/12/2025 SE REALIZA ENTREGA DE 20 ROLLOS RBM OK</t>
  </si>
  <si>
    <t>3188189</t>
  </si>
  <si>
    <t>FO-25-2050983</t>
  </si>
  <si>
    <t>30/12/2025 SE ESCALA A COORDINADOR DE ZONA PARA ENTREGA DE ROLLOS EN SITIO | 31/12/2025 SE REALIZA ENTREGA DE 130 ROLLOS CON VISITA.</t>
  </si>
  <si>
    <t>3188775</t>
  </si>
  <si>
    <t>3007079227</t>
  </si>
  <si>
    <t>DISTRICOL TIENDA MIXTA ANNY</t>
  </si>
  <si>
    <t>FO-25-2051518</t>
  </si>
  <si>
    <t>30/12/2025 SE ESCALA A COORDINADOR DE ZONA PARA ENTREGA DE ROLLOS EN SITIO | 31/12/2025 SE REALIZA ENTREGA DE 20 ROLLOS REDEBAN CON VISITA, NO SE INTERVIENE EQUIPOS</t>
  </si>
  <si>
    <t>3189974</t>
  </si>
  <si>
    <t>3007070026</t>
  </si>
  <si>
    <t>REDY PEREIRA</t>
  </si>
  <si>
    <t>FO-25-2052657</t>
  </si>
  <si>
    <t>30/12/2025 SE ESCALA A COORDINADOR DE ZONA PARA ENTREGA DE ROLLOS EN SITIO | 31/12/2025 VISITAMOS COMERCIO REALIZAMOS ENTREGA DE 200 ROLLOS.</t>
  </si>
  <si>
    <t>3189985</t>
  </si>
  <si>
    <t>FO-25-2052785</t>
  </si>
  <si>
    <t>30/12/2025 SE ESCALA A COORDINADOR DE ZONA PARA ENTREGA DE ROLLOS EN SITIO | 31/12/2025 ENTREGA DE 90 ROLLOS PARA DATÁFONO</t>
  </si>
  <si>
    <t>3190256</t>
  </si>
  <si>
    <t>FO-25-2053066</t>
  </si>
  <si>
    <t>30/12/2025 SE ESCALA A COORDINADOR DE ZONA PARA ENTREGA DE ROLLOS EN SITIO | 31/12/2025 SE ENTREGAN 20 ROLLOS A VIVIANA ANDREA MEDINA</t>
  </si>
  <si>
    <t>3190317</t>
  </si>
  <si>
    <t>3007082131</t>
  </si>
  <si>
    <t>PTM DOSQUEBRADAS PETVITALIA</t>
  </si>
  <si>
    <t>FO-25-2053072</t>
  </si>
  <si>
    <t>30/12/2025 SE ESCALA A COORDINADOR DE ZONA PARA ENTREGA DE ROLLOS EN SITIO | 31/12/2025 SE ENTREGAN 20 ROLLOS DE DATAFONO</t>
  </si>
  <si>
    <t>3190989</t>
  </si>
  <si>
    <t>3007063583</t>
  </si>
  <si>
    <t>DISTRICOL MEDICOFARMA</t>
  </si>
  <si>
    <t>FO-25-2055179</t>
  </si>
  <si>
    <t>03/01/2026 SE ESCALA A COORDINADOR DE ZONA PARA ENTREGA DE ROLLOS EN SITIO | 31/12/2025 SE REALIZA VISITA A COMERCIO Y SE ENTREGAN 40 ROLLOS CON VISITA NO SE MANIPULA EQUIPOS</t>
  </si>
  <si>
    <t>3191134</t>
  </si>
  <si>
    <t>FO-25-2054613</t>
  </si>
  <si>
    <t>30/12/2025 SE ESCALA A COORDINADOR DE ZONA PARA ENTREGA DE ROLLOS EN SITIO | 31/12/2025 SE REALIZA ENTREGA DE 10 ROLLOS REDEBAN CON VISITA.</t>
  </si>
  <si>
    <t>3191136</t>
  </si>
  <si>
    <t>FO-25-2054609</t>
  </si>
  <si>
    <t>30/12/2025 SE ESCALA A COORDINADOR DE ZONA PARA ENTREGA DE ROLLOS EN SITIO | 31/12/2025 SE ENTREGA 20 ROLLOS DE REDEBAN PARA EL CORRESPONSAL</t>
  </si>
  <si>
    <t>TA-25-1338985</t>
  </si>
  <si>
    <t>FO-25-1904507</t>
  </si>
  <si>
    <t>01/12/2025 SE ESCALA A COORDINADOR DE ZONA PARA ENTREGA DE ROLLOS EN SITIO | 02/12/2025 SE ENVÍAN 10 ROLLOS POR FLOTA, CLIENTE CONFIRMA RECIBIDO</t>
  </si>
  <si>
    <t>CODIGO AVAL</t>
  </si>
  <si>
    <t>TARJETA DE SEMBRADO</t>
  </si>
  <si>
    <t>DIAS ACTIVIDAD FACTURABLES A LA RED</t>
  </si>
  <si>
    <t>VALOR DIAS ACTIVIDAD FACTURABLES A LA RED</t>
  </si>
  <si>
    <t>VALOR FACTURABLE A LA RED</t>
  </si>
  <si>
    <t>TA-25-1297135</t>
  </si>
  <si>
    <t>90847921</t>
  </si>
  <si>
    <t>SUPERMERCADO Y CHARCUTERIADISTRI TODO</t>
  </si>
  <si>
    <t>AVAL</t>
  </si>
  <si>
    <t>FO-25-1829333</t>
  </si>
  <si>
    <t>14/11/2025 14-11-2025 SE REALIZA LLAMADA AL CLIENTE, SE HABLA CON LA SRA YULIETH CARRASCAL TORRADO  SE VALIDA DIRECCIÓN OK, CANAL OK, TARJETA DE SEMBRADO OK, DISPONIBILIDAD TOTAL, SE CONFIRMA 4 ULTIMOS DIGITOS DE LA TARJETA: OK, LLAMAR EL DÍA LA INSTALACIÓN PARA CONFIRMAR VISITA// CONTACTO REALIZADO POR WHATSAPP // FECHA PROGRAMADA: 27/11/2025 | 27/11/2025 SE COMUNICA CON LA CLIENTE YULIETH CARRASCAL TORRADO AL #3202029593, NOS INFORMA QUE DEBIDO A LA ZONA ROJA CATATUMBO ESTA A LA ESPERA DE VIAJAR A CUCUTA, NOS ESTA INFORMANDO CUANDO PUEDE VIAJAR PARA REALIZAR LA INSTALACION DEL CORRESPONSAL AVAL. | 02/12/2025 SE COMUNICA CON LA CLIENTE YULIETH CARRASCAL TORRADO AL #3202029593, NOS INFORMA QUE EL DIA DE HOY 02/12/25 SE ACERCA A BODEGA LA PERSONA KELLY CARRASCAL CON NUMERO DE CEDULA 1004861092, PARA IR ATENDER LA INSTALACION DE APERTURA AVAL A LAS 9 AM. | 04/12/2025 SE REALIZA APERTURA AVAL, SE ATIENDE VISITA DEL CLIENTE EN BODEGA CUCUTA PARA LA APERTURA AVAL, YA QUE DEBIDO A QUE EL CB ES DE ZONA CATATUMBO, TIBU POR MOTIVOS DE ORDEN PUBLICO Y SEGURIDAD.
 SE REALIZA SEMBRADO DE TARJETA # 2067, SE INSTALA LECTOR, BASE, SE HACEN PRUEBAS OK, CONVENIO TELETON NO HABILITADO, CB OPERATIVO.</t>
  </si>
  <si>
    <t>AE004264</t>
  </si>
  <si>
    <t>97161</t>
  </si>
  <si>
    <t>TA-25-1327330</t>
  </si>
  <si>
    <t>90699759</t>
  </si>
  <si>
    <t>CARURU</t>
  </si>
  <si>
    <t>DEPOSITO Y MISCELANEA MAOMA</t>
  </si>
  <si>
    <t>FO-25-1876009</t>
  </si>
  <si>
    <t>25/11/2025 24-11-2025 SE REALIZA LLAMADA AL NUMERO DE LA LISTA EL CUAL TIMBRA PERO NADIE CONTESTA, SE INTENTARA NUEVA GESTION EN OTRO MOMENTO // 25-11-2025 SE REALIZA LLAMADA AL CLIENTE, SE HABLA CON LA SR JISLAINER GONZALEZ GALINDO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4/12/2025 | 04/12/2025 POR DISPONIBILIDAD DE VUELO SE APLAZA LA INSTALACIÓN PARA EL DÍA 05/12/2025 | 10/12/2025 INSTALACION DE CB BANCO BOGOTÁ OK, PRUEBAS TELETÓN FALLIDAS POR CONVENIOS USUARIOS OK</t>
  </si>
  <si>
    <t>SRZZZ151</t>
  </si>
  <si>
    <t>TA-25-1328504</t>
  </si>
  <si>
    <t>90849732</t>
  </si>
  <si>
    <t>DROGUERIA SION MC</t>
  </si>
  <si>
    <t>FO-25-1910225 | FO-25-1879549</t>
  </si>
  <si>
    <t>CANCELADO | EJECUTADO/CANCELADO</t>
  </si>
  <si>
    <t>[FO-25-1910225] 03/12/2025 EN COMUNICACIÓN CON LA LÍNEA 3203597716 CLIENTE MAYRA LICETH CIFUENTES ROBLES INFORMA QUE AÚN NO CUENTA CON EL PUNTO FÍSICO DE INTERNET YA QUE SOLO CUENTA CON WIFI, ADICIONAL INFORMA QUE POR DILIGENCIAS PERSONALES NO PUEDE ATENDERNOS. SE LE INFORMA AL CLIENTE QUE SE DEBE COMUNICAR CON LA LÍNEA NACIONAL Y/O CON EL ASESOR COMERCIAL PARA FIJAR LA FECHA DE INSTALACIÓN PARA CUANDO ELLA DISPONGA DEL TIEMPO Y TENGA LISTO TAMBIÉN EL PUNTO FÍSICO DE LA RED. || [FO-25-1879549] 25/11/2025 25-11-2025 SE REALIZA LLAMADA AL CLIENTE, SE HABLA CON LA SRA MAYRA LICETH CIFUENTES ROBLES SE VALIDA DIRECCIÓN OK, CANAL OK, TARJETA DE SEMBRADO OK, DISPONIBILIDAD TOTAL, SE CONFIRMA 4 ULTIMOS DIGITOS DE LA TARJETA: OK, LLAMAR EL DÍA LA INSTALACIÓN PARA CONFIRMAR VISITA// CONTACTO REALIZADO POR WHATSAPP // FECHA PROGRAMADA: 27/11/2025 | 27/11/2025 EN COMUNICACIÓN CON LA LÍNEA 3203597716 RESPONDE LA SEÑORA MAYRA LICETH CIFUENTES ROBLES INFORMANDO QUE PUEDE RECIBIR VISITA EL DÍA DE MAÑANA 28/11 A PARTIR DE LAS TRES DE LA TARDE DEBIDO A DILIGENCIAS PERSONALES. SE ATENDERÁ VISITA A PETICIÓN DEL CLIENTE EN ESE HORARIO | 01/12/2025 SE LLEGA A PUNTO, PERO CLIENTE INFORMA QUE EN EL MOMENTO TIENE INTERNET POR RED INALÁMBRICA WIFI, INDICA QUE ESTÁ HACIENDO REMODELACIONES LOCATIVAS PARA TENER INTERNET VÍA CABLE, INFORMA QUE PARA EL DÍA MIÉRCOLES YA TENDRÁ LISTA LA CONEXIÓN PARA PODER REALIZAR LA INSTALACIÓN. SE LE COMUNICA QUE CUANDO YA TENGA EL PUNTO DE INTERNET QUE SE COMUNIQUE CON EL BANCO PARA GENERAR UNA NUEVA VISITA</t>
  </si>
  <si>
    <t>TA-25-1328511</t>
  </si>
  <si>
    <t>90139461</t>
  </si>
  <si>
    <t>GRUPO MAXIFAMA GUAIMARAL</t>
  </si>
  <si>
    <t>FO-25-1910088</t>
  </si>
  <si>
    <t>01/12/2025 SE REALIZA NUEVAMENTE COMUNICACIÓN AL NÚMERO 300 6569037 SE HABLÓ CON EL SR JAVIER MANIFIESTA QUE EL DÍA DE HOY NO VA IR EL ING PARA VERIFICAR LOS PUNTOS DE RED DE INTERNET PARA EL DATAFONO, INDICA QUE EL DÍA DE MAÑANA 02/12/2025 EN HORAS AM | 01/12/2025 EN COMUNICACIÓN CON EL SR JAVIER FIGUEREDO 3006569037 MANIFIESTA QUE EL DÍA DE HOY NO VA IR EL ING PARA VERIFICAR LOS PUNTOS DE RED DE INTERNET PARA EL DATAFONO, INDICA QUE POR FAVOR PROGRAMAR VISITA PARA EL DÍA DE MAÑANA 02/12/2025  A LA ESPERA DE DISPONIBILIDAD POR PARTE DEL ING A CARGO DE LA RED PRINCIPAL | 02/12/2025 SE REALIZA INSTALACIÓN DE ACCESORIOS Y BASE, SE DEJA NUEVA VERSIÓN CIERRES Y PRUEBAS OK 
NO SÉ PUDO REALIZAR PRUEBA TELETÓN YA QUE SE ENCUENTRA CAÍDO DICHO CONVENIO, CLIENTE NO CUENTA CON CONVENIO PARA REALIZAR OTRA PRUEBA,SE REALIZA LECTURA DE UN CÓDIGO DE BARRAS Y SE CANCELA YA QUE SE ENCUENTRA YA CANCELADA LA FACTURA</t>
  </si>
  <si>
    <t>TA-25-1330801</t>
  </si>
  <si>
    <t>90792861</t>
  </si>
  <si>
    <t>TIENDA LA BELLA SUIZA</t>
  </si>
  <si>
    <t>FO-25-1884412</t>
  </si>
  <si>
    <t>26/11/2025 26-11-2025 SE REALIZA LLAMADA AL CLIENTE, SE HABLA CON EL SR JULIO CESAR ARIAS CLOPATOFSKY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01/12/2025 | 01/12/2025 SE REALIZA INSTALACIÓN DE CB AVAL, SE INSTALA LECTOR Y BASE PARA DATAFONO EQUIPO EXISTENTE EN COMERCIO, SE SIEMBRA TARJETA (5985); NO ES POSIBLE REALIZAR PRUEBA EXITOSA CON CONVENIO TELETÓN RG PERO EL CLIENTE INDICA REALIZAR PRUEBA CON FACTURA DE CÓDIGO DE BARRAS OK.</t>
  </si>
  <si>
    <t>CA002588</t>
  </si>
  <si>
    <t>TA-25-1330802</t>
  </si>
  <si>
    <t>90852637</t>
  </si>
  <si>
    <t>DON PAGO QUINTANARES J&amp;A</t>
  </si>
  <si>
    <t>FO-25-1910063 | FO-25-1884416</t>
  </si>
  <si>
    <t>[FO-25-1910063] 29/12/2025 SE REALIZA APERTURA AVAL SE CONFIGURA EQUIPO SE REALIZAN PRUEBAS DE TRANSACCIÓN OK PRUEBA TELETÓN FALLIDA Y PRUEBA CON OTRO CONVENIO EXITOSA || [FO-25-1884416] 26/11/2025 26-11-2025 SE REALIZA LLAMADA AL CLIENTE, SE HABLA CON LA SRA NATALI BRICEÑO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REPROGRAMA VISITA LA TERMINAL ASOCIADA EN SYTEX ES DISTINTA A LA QUE LE DEJARON EN FÍSICO AL COMERCIO SE ESCALA CON REDEBAN LA NOVEDAD</t>
  </si>
  <si>
    <t>DA0038</t>
  </si>
  <si>
    <t>25183</t>
  </si>
  <si>
    <t>TA-25-1330806</t>
  </si>
  <si>
    <t>91361763</t>
  </si>
  <si>
    <t>CHOCONTA</t>
  </si>
  <si>
    <t>EMPORIUM DIGITAL</t>
  </si>
  <si>
    <t>FO-25-1884430</t>
  </si>
  <si>
    <t>26/11/2025 26-11-2025 SE REALIZA LLAMADA AL CLIENTE, SE HABLA CON LA SRA OLGA JANETH MONTENEGRO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01/12/2025 SE ESTABLECE COMUNICACIÓN CON LA SEÑORA OLGA JANETH MONTENEGRO DIAZ AL NÚMERO DE CONTACTO 3102809523 CLIENTE CONFIRMA TENER LA DISPONIBILIDAD PARA ATENDER LA VISITA EL DÍA DE HOY ROUTER DE INTERNET CERCA A DONDE VA QUEDAR INSTALADO EL DATÁFONO TARJETA DE SEMBRADO OK. | 01/12/2025 SE EJECUTA APERTURA AVAL EXITOSA INTALANDO EQUIPOS PRUEBA TELETON NO EXITOSA TRANSACCIÓN DECLINADA PRUEBAS DE ADQUIRENCIA OK CIERRES HABILITADOS NOVEDAD CON LA NOMENCLATURA DEL ESTABLECIMIENTO SE ESCALA CON REDEBAN QUIENES INDICAN PROCEDER CON LA INSTALACIÓN.</t>
  </si>
  <si>
    <t>OB000657</t>
  </si>
  <si>
    <t>76823</t>
  </si>
  <si>
    <t>TA-25-1335116</t>
  </si>
  <si>
    <t>90854874</t>
  </si>
  <si>
    <t>TORO</t>
  </si>
  <si>
    <t>MULTISERVICIOS SILVANA</t>
  </si>
  <si>
    <t>FO-25-1898402</t>
  </si>
  <si>
    <t>27/11/2025 27-11-2025 SE REALIZA LLAMADA AL CLIENTE, SE HABLA CON LA SRA ASTRID SILVANA HENAO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02/12/2025 | 02/12/2025 SE VISITA COMERCIO SE REALIZA APERTURA AVAL SE CONFIGURA DATÁFONO EXISTENTE SE INSTALA LECTORA Y BASE SE REALIZA PRUEBA DE TELETÓN CON RECHAZO AÚN SE SIGUE PRESENTANDO LA NOVEDAD CON LA ENTIDAD.</t>
  </si>
  <si>
    <t>TA-25-1335118</t>
  </si>
  <si>
    <t>90858193</t>
  </si>
  <si>
    <t>LA ESQUINA DE CAROLA</t>
  </si>
  <si>
    <t>FO-25-1898407</t>
  </si>
  <si>
    <t>27/11/2025 27-11-2025 SE REALIZA LLAMADA AL CLIENTE, SE HABLA CON LA SRA GABRIELA DEL SOCORRO GAVIRIA PATIÑO SE VALIDA DIRECCIÓN OK, CANAL OK, TARJETA DE SEMBRADO OK, DISPONIBILIDAD TOTAL, SE CONFIRMA 4 ULTIMOS DIGITOS DE LA TARJETA: OK, LLAMAR EL DÍA LA INSTALACIÓN PARA CONFIRMAR VISITA// CONTACTO REALIZADO POR LA APP // FECHA PROGRAMADA: 01/12/2025 | 01/12/2025 SE INSTALAN EQUIPOS A PETICIÓN DEL USUARIO, SE DEJAN SERVICIOS FUNCIONANDO CORRECTAMENTE, PRUEBAS DE COMERCIO OK, PRUEBAS DE TELETÓN CON RECHAZO, PROBLEMA POR PARTE DE LA ENTIDAD</t>
  </si>
  <si>
    <t>FB000129</t>
  </si>
  <si>
    <t>TA-25-1341878</t>
  </si>
  <si>
    <t>90852650</t>
  </si>
  <si>
    <t>SOLUCIONES INTEGRALES ANGEL MICAN SAS</t>
  </si>
  <si>
    <t>FO-25-1912288</t>
  </si>
  <si>
    <t>28/11/2025 28-11-2025 SE REALIZA LLAMADA AL CLIENTE, SE HABLA CON SOLUCIONES INTEGRALES ANGEL MICAN SAS SE VALIDA DIRECCIÓN OK, CANAL OK, TARJETA DE SEMBRADO OK, DISPONIBILIDAD TOTAL, SE CONFIRMA 4 ULTIMOS DIGITOS DE LA TARJETA: OK, LLAMAR EL DÍA LA INSTALACIÓN PARA CONFIRMAR VISITA// CONTACTO REALIZADO POR LA APP // FECHA PROGRAMADA: 02/12/2025 | 02/12/2025 EN EL TRAYECTO SE COGE UN HUECO CON EL VEHÍCULO LO CUAL CAUSA UN DAÑO GRANDE EN LA LLANTA DELANTERA EN SU ÚNICO ARREGLO CAMBIAR LLANTA, ME DEMORO 50 MINUTOS CONSIGUIENDO E INSTALANDO LA LLANTA | 02/12/2025 SE REALIZA INSTALACIÓN DE CB AVAL, SE CONFIGURA DATÁFONO, SE INSTALA LECTORA Y BASE Y SE REALIZA CAPACITACIÓN BÁSICA DEL EQUIPO, TÍTULAR INDICA QUE VA REALIZAR UNA REMODELACIÓN PARA UBICAR SE MEJOR FORMA EL DATÁFONO POR ESTO SE DEJA SIN PEGAR LA BASE. SE REALIZA PRUEBA TELETON SALE RECHAZADA YA QUE SE ENCUENTRA INACTIVA, SOLO SE PUDO CONSULTAR SALDO0</t>
  </si>
  <si>
    <t>CA003430</t>
  </si>
  <si>
    <t>TA-25-1341879</t>
  </si>
  <si>
    <t>90856898</t>
  </si>
  <si>
    <t>JEICONTRY EL REY DEL SABOR</t>
  </si>
  <si>
    <t>FO-25-1912292</t>
  </si>
  <si>
    <t>28/11/2025 28-11-2025 SE REALIZA LLAMADA AL CLIENTE, SE HABLA CON EL SÑR JEISON JOSE CONTRERAS JULIO SE VALIDA DIRECCIÓN OK, CANAL OK, TARJETA DE SEMBRADO OK, DISPONIBILIDAD TOTAL, SE CONFIRMA 4 ULTIMOS DIGITOS DE LA TARJETA: OK, LLAMAR EL DÍA LA INSTALACIÓN PARA CONFIRMAR VISITA// CONTACTO REALIZADO POR WHATSAPP // FECHA PROGRAMADA: 03/12/2025 | 03/12/2025 SE REALIZA APERTURA DE CB AVAL, SE INSTALA DATAFONO Y LECTOR, SE ENTREGAN 40 ROLLOS, SE REALIZAN PRUEBAS, EN DONDE SE EVIDENCIA QUE LA PRUEBA DE CONVENIO DE LA TELETON SALE CON RECHAZO GENERAL, SE REALIZA CON OTRA CUENTA Y SALE EFECTIVA, SE DEJA SERVICIO FUNCIONAL AL 100 %</t>
  </si>
  <si>
    <t>FB000092</t>
  </si>
  <si>
    <t>TA-25-1341880</t>
  </si>
  <si>
    <t>90852435</t>
  </si>
  <si>
    <t>INTERNET LA LEGUA 02</t>
  </si>
  <si>
    <t>FO-25-1912294</t>
  </si>
  <si>
    <t>28/11/2025 28-11-2025 SE REALIZA LLAMADA AL CLIENTE, SE HABLA CON LA SEÑORA YEIMY ANDREA YOMAYUZA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02/12/2025 | 02/12/2025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t>
  </si>
  <si>
    <t>DA003637</t>
  </si>
  <si>
    <t>TA-25-1341881</t>
  </si>
  <si>
    <t>91361732</t>
  </si>
  <si>
    <t>LEITON ALONSO ARANGO TOBON</t>
  </si>
  <si>
    <t>FO-25-1912298</t>
  </si>
  <si>
    <t>28/11/2025 28-11-2025 SE REALIZA LLAMADA AL CLIENTE, SE HABLA CON EL SÑR LEITON ALONSO ARANGO TOBON  SE VALIDA DIRECCIÓN OK, CANAL OK, TARJETA DE SEMBRADO OK, DISPONIBILIDAD TOTAL, SE CONFIRMA 4 ULTIMOS DIGITOS DE LA TARJETA: OK, LLAMAR EL DÍA LA INSTALACIÓN PARA CONFIRMAR VISITA// CONTACTO REALIZADO POR LA APP // FECHA PROGRAMADA: 03/12/2025 | 03/12/2025 SE REALIZA INSTALACIÓN EXITOSA. SE REALIZA INSTALACIÓN EXITOSA PRUEBA DE TELETÓN EN RG SE ADJUNTA EVIDENCIA SE HACE UNA TRANSACCIÓN EXITOSA A LA CUENTA DEL CLIENTE</t>
  </si>
  <si>
    <t>OB001555</t>
  </si>
  <si>
    <t>TA-25-1341882</t>
  </si>
  <si>
    <t>90858222</t>
  </si>
  <si>
    <t>EL PORTAL NO 2 SUR</t>
  </si>
  <si>
    <t>FO-25-1912302</t>
  </si>
  <si>
    <t>EJECUTADO/CANCELADO</t>
  </si>
  <si>
    <t>28/11/2025 28-11-2025 SE REALIZA LLAMADA AL CLIENTE, SE HABLA CON LA SEÑORA LUZ MERY BETANCUR GOMEZ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02/12/2025 | 10/12/2025 SE CONTACTA CON USUARIO Y SE VALIDA DISPONIBILIDAD Y TARJETA DE SEMBRADO, TODO OK | 12/12/2025 SE REALIZA VISITA A PUNTO, SE CONTACTA A USUARIO DESDE EL DIA ANTERIOR MEDIANTE LLAMADA Y POR WHATSAPP PARA LA DISPONIBILIDAD, SE LLEGA AL PUNTO Y USUARIO NO ATIENDE, NO DISPONIBLE, SE CANCELA APERTURA</t>
  </si>
  <si>
    <t>TA-25-1345284</t>
  </si>
  <si>
    <t>90844888</t>
  </si>
  <si>
    <t>SOLUCIONES INTEGRALES LOS CAPACHOS</t>
  </si>
  <si>
    <t>FO-25-1917599</t>
  </si>
  <si>
    <t>01/12/2025 01-12-2025 SE REALIZA LLAMADA AL CLIENTE, SE HABLA CON EL SÑR SAMUEL RIVERA MANRIQUE SE VALIDA DIRECCIÓN OK, CANAL OK, TARJETA DE SEMBRADO OK, DISPONIBILIDAD TOTAL, SE CONFIRMA 4 ULTIMOS DIGITOS DE LA TARJETA: OK, LLAMAR EL DÍA LA INSTALACIÓN PARA CONFIRMAR VISITA// CONTACTO REALIZADO POR WHATSAPP // FECHA PROGRAMADA: 03/12/2025 | 03/12/2025 APERTURA AVAL OK SEMBRADO DE TARJETA OK USUARIOS OK SERVICIO OPERATIVO CONVENIO DE TELETÓN EN DAÑO CONFIRMA RBM</t>
  </si>
  <si>
    <t>AE001661</t>
  </si>
  <si>
    <t>TA-25-1345285</t>
  </si>
  <si>
    <t>90858280</t>
  </si>
  <si>
    <t>AQUI YO COMPRO</t>
  </si>
  <si>
    <t>FO-25-1917601</t>
  </si>
  <si>
    <t>01/12/2025 01-12-2025 SE REALIZA LLAMADA AL CLIENTE, SE HABLA CON LA SEÑORA MERLYN GINNETH TABARES MUÑOZ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04/12/2025 | 04/12/2025 SE INSTALA EQUIPO, LECTOR Y ACCESORIOS, LUEGO SE REALIZA SEMBRADO DE TARJETA VIRTUAL Y SE CREA USUARIO, APERTURA CB AVAL BANCO DE BOGOTÁ,  PRUEBA DE TELETÓN CON RECHAZO AÚN SE SIGUE PRESENTANDO LA NOVEDAD CON LA ENTIDAD, SE REALIZA PRUEBA CON OTRO CONVENIO QUEDANDO EXITOSA.</t>
  </si>
  <si>
    <t>FB000717</t>
  </si>
  <si>
    <t>TA-25-1345286</t>
  </si>
  <si>
    <t>90858621</t>
  </si>
  <si>
    <t>COFFEE &amp; HOBBIES</t>
  </si>
  <si>
    <t>FO-25-1917606</t>
  </si>
  <si>
    <t>01/12/2025 01-12-2025 SE REALIZA LLAMADA AL CLIENTE, SE HABLA CON LA LA HIJA DEL SEÑOR LUIS ERNESTO SIERRA PINEDA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SE REALIZA RECONFIGURACION DE EQUIPO SE REALIZA SEMBRADO DE TARJETA, SE REALIZA PRUEBA TELETON 4998 EN FALLA SE REALIZA PRUEBA DE ADQUIERENCIA EXITOSA SE INTALA BASE Y LECTORA</t>
  </si>
  <si>
    <t>TA-25-1345287</t>
  </si>
  <si>
    <t>90851371</t>
  </si>
  <si>
    <t>PAPELERIA MATHIS</t>
  </si>
  <si>
    <t>FO-25-1917610</t>
  </si>
  <si>
    <t>01/12/2025 01-12-2025 SE REALIZA LLAMADA AL CLIENTE, SE HABLA CON LA SÑRA MARIA FERNANDA LEON CHACON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INSTALACIÓN AVAL CON DATAFONO LECTORA ROLLOS BASE FUENTE DATOS SERVICIO OPERATIVO PRUEBAS OK TRNA RBM SEMBRADO DE TARJETA CC MÓDULO COMPRA OK, CONVENIO TELETÓN CAÍDO SE REALIZA UNA CONSIGNACIÓN APROBADA POR CLIENTE</t>
  </si>
  <si>
    <t>CA002774</t>
  </si>
  <si>
    <t>TA-25-1345288</t>
  </si>
  <si>
    <t>91363445</t>
  </si>
  <si>
    <t>MY RELIABLE PERSON</t>
  </si>
  <si>
    <t>FO-25-1917614</t>
  </si>
  <si>
    <t>01/12/2025 01-12-2025 SE REALIZA LLAMADA AL CLIENTE, SE HABLA CON EL SÑR JEAN CARLOS MENDOZA PIMIENTO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SE REALIZA VISITA AL COMERCIO PARA REALIZAR LA INSTALACIÓN DEL CORRESPONSAL AVAL ÉXITOSO SE CREAN USUARIOS SE CAPACITA AL CLIENTE SOBRE EL MANEJO DEL DATÁFONO SE REALIZAN PRUEBAS DE TELETÓN PERO SALE RECHAZO GENERAL SE REALIZAN PRUEBAS CON UNA CUENTA QUE DA EL CLIENTE EXITOSAS Y EL CB QUEDA OPERATIVO</t>
  </si>
  <si>
    <t>OB002167</t>
  </si>
  <si>
    <t>TA-25-1345289</t>
  </si>
  <si>
    <t>14251599</t>
  </si>
  <si>
    <t>GJ ASESORES CONSULTORES</t>
  </si>
  <si>
    <t>FO-25-1928245 | FO-25-1917618</t>
  </si>
  <si>
    <t>[FO-25-1928245] 04/12/2025 SE LLEGA A COMERCIO A REALIZAR ACTIVACIÓN DEL CORRESPONSAL AVAL AL LLEGA SE EVIDENCIA QUE YA HAY UN DATAFONO ACTIVÓ Y OPERATIVO DE CB AVAL. SE REALIZAN PRUEBA LAS CUAL SON EXITOSAS. SE INDAGA CON COMERCIO EL CUAL SOLICITA ES UN DATAFONO ADICIONAL. TARJETA DE SEMBRADO LA CUAL ESTÁ ACTIVA 6637 SE ESCALA SOBRE EL CASO A COORDINADOR Y SE CIERRA ACTIVIDADES PRUEBAS REALIZADAS OK || [FO-25-1917618] 01/12/2025 01-12-2025 SE REALIZA LLAMADA AL CLIENTE, SE HABLA CON LA SÑRA MERCEDES GONZALEZ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WHTASAPP // FECHA PROGRAMADA: 03/12/2025 | 04/12/2025 SE VISITA COMERCIO, SE EVIDENCIA QUE EL CLIENTE NO CUENTA CON EL DATAFONO PARA REALIZAR LA ACTIVACIÓN E INSTALACIÓN DEL CB AVAL AÚN CUANDO LA ORDEN DECÍA QUE NO REQUERIMOS INSTALAR POS, PERO SI NECESITA UN EQUIPO, SE ESCALA INFORMACIÓN AL COORDINADOR PARA QUE PUEDAN REPROGRAMAR LA VISITA Y CON ELLO TRAER UN DATAFONO PREINSTALADO CON UNA TERMINAL Y CON ELLO DEJAR EL CB ACTIVO, SE TOMAN EVIDENCIAS DE LA VISITA Y NOS RETIRAMOS.</t>
  </si>
  <si>
    <t>AXZZZ050</t>
  </si>
  <si>
    <t>TA-25-1345290</t>
  </si>
  <si>
    <t>89308761</t>
  </si>
  <si>
    <t>LAURA LUCIA MORENO GONZALEZ</t>
  </si>
  <si>
    <t>FO-25-1917620</t>
  </si>
  <si>
    <t>02/12/2025 01-12-2025 SE REALIZA LLAMADA A LOS NUMEROS DE LA LISTA NO CONTESTAN SE VA A CORREO DE VOZ // 02-12-2025 SE REALIZA LLAMADA AL CLIENTE, SE HABLA CON LA SÑRA ANYELA SE VALIDA DIRECCIÓN OK, CANAL OK, TARJETA DE SEMBRADO OK, DISPONIBILIDAD TOTAL, SE CONFIRMA 4 ULTIMOS DIGITOS DE LA TARJETA: NO - CLIENTE NO LA TIENE A LA MANO (SE LE COMPARTE DIGITOS ENVIADOS EN LISTA), LLAMAR EL DÍA LA INSTALACIÓN PARA CONFIRMAR VISITA// CONTACTO REALIZADO POR WHTASAPP // FECHA PROGRAMADA: 03/12/2025 | 03/12/2025 SE VISITA COMERCIO, SE REALIZA INSTALACIÓN DE CB AVAL, CLIENTE YA CONTABA CON DATAFONO, LECTOR DE BARRAS, HUB Y PINPAD, SE REALIZA ACTUACIÓN DE EQUIPO CON LA TARJETA # 6617 YA QUE LA #6603 NO ESTÁ EN BUEN ESTADO (NO TIENE LA BANDA MAGNÉTICA), YA QUE EL CLIENTE SOLICITÓ UN CAMBIO DE TARJETA Y LE ENTREGARON LA 6617, SE REALIZA PRUEBAS CON CONVENIO DADO POR PAOLA GARZÓN DE RBM 4999 Y FUNCIONA, Y CON UNA CONSIGNACIÓN REALIZADA POR EL CB, TRANSACCIONES DE RETIRO, CONSULTA DE SALDO Y PAGO DE TARJETA DE CRÉDITO NO FUNCIONA, SE ESCALÓ EL CASO PARA QUE VALIDEN EL FALLO E INDICAN QUE ES POR PARTE DE LA ENTIDAD.</t>
  </si>
  <si>
    <t>A1VZZ340</t>
  </si>
  <si>
    <t>TA-25-1345292</t>
  </si>
  <si>
    <t>90855390</t>
  </si>
  <si>
    <t>DROGUERIA FARMAPUNTOZB</t>
  </si>
  <si>
    <t>FO-25-1917625</t>
  </si>
  <si>
    <t>02/12/2025 01-12-2025 SE REALIZA LLAMADA A LOS NUMEROS DE LA LISTA NO CONTESTAN SE VA A CORREO DE VOZ // 02-12-2025 SE REALIZA LLAMADA AL CLIENTE, SE HABLA CON LA SÑRA CLAUDIA MARCELA ZULUAGA BOLAÑOS SE VALIDA DIRECCIÓN OK, CANAL OK, TARJETA DE SEMBRADO OK, DISPONIBILIDAD TOTAL, SE CONFIRMA 4 ULTIMOS DIGITOS DE LA TARJETA: OK, LLAMAR EL DÍA LA INSTALACIÓN PARA CONFIRMAR VISITA// CONTACTO REALIZADO POR LLAMADA WHTASAPP // FECHA PROGRAMADA: 03/12/2025 // COMPLEMENTO DE LA DIRECCION: VIA PRINCIPAL BARRIO BRISAS SAN ANTONIO // COMERCIO CIERRA DE 12PM A 3 PM | 03/12/2025 SE INSTALA EQUIPO, LECTOR Y ACCESORIOS, LUEGO SE REALIZA SEMBRADO DE TARJETA VIRTUAL Y SE CREA USUARIO, APERTURA CB AVAL BANCO DE BOGOTÁ, PRUEBAS OK. PRUEBA DE TELETÓN CON RECHAZO AÚN SE SIGUE PRESENTANDO LA NOVEDAD CON LA ENTIDAD, SE REALIZA PRUEBA CON OTRO CONVENIO QUEDANDO EXITOSA.</t>
  </si>
  <si>
    <t>CA004734</t>
  </si>
  <si>
    <t>TA-25-1345293</t>
  </si>
  <si>
    <t>90848368</t>
  </si>
  <si>
    <t>ARTE XXI SERVICIOS DIGITALES</t>
  </si>
  <si>
    <t>FO-25-1917627</t>
  </si>
  <si>
    <t>01/12/2025 01-12-2025 SE REALIZA LLAMADA AL CLIENTE, SE HABLA CON EL SÑR ELIAS MAURICIO MENDOZA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SE REALIZA VISITA AL PUNTO, SE VERIFICA DIRECCIÓN, SE REALIZA APERTURA AVAL, LA PRUEBA DE TELETÓN NO FUE EXITOSA, SE REALIZA PRUEBA DE CONSIGNACIÓN AVAL POR UN PESO, SE REALIZA PRUEBAS DE ADQUIRENCIA, TODO OK</t>
  </si>
  <si>
    <t>AE004156</t>
  </si>
  <si>
    <t>TA-25-1345295</t>
  </si>
  <si>
    <t>90858828</t>
  </si>
  <si>
    <t>BOMBASTIC MIX</t>
  </si>
  <si>
    <t>FO-25-1917635</t>
  </si>
  <si>
    <t>01/12/2025 01-12-2025 SE REALIZA LLAMADA AL CLIENTE, SE HABLA CON EL SÑR DENISSE CATHERINE MALDONADO CONTRERAS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DATÁFONO YA ESTABA EN SITIO, SE INSTALA LECTOR DE BARRAS, BASE DATÁFONO, CUBRE CLAVE Y SE ENTREGA 20 ROLLOS REDEBAN, SE INSTALA VERSIÓN, SE REALIZA PRUEBAS EXITOSA, TARJETA DE SEMBRADO # 0021, PRUEBAS DE TELETÓN PRESENTA RECHAZO GENERAL.</t>
  </si>
  <si>
    <t>FB001485</t>
  </si>
  <si>
    <t>TA-25-1360981</t>
  </si>
  <si>
    <t>90858955</t>
  </si>
  <si>
    <t>DISTRIBUIDORA K&amp;D</t>
  </si>
  <si>
    <t>FO-25-1924181</t>
  </si>
  <si>
    <t>03/12/2025 02-12-2025 SE REALIZA LLAMADA AL NUMERO DE LA LISTA EL 3142993110 EL CUAL TIMBRA PERO NADIE CONTESTA, SE DEJO MENSAJE A LAS 10:36 AM POR WHATSAPP PERO SIENDO LAS 11:43 A. M. EL CLIENTE AUN NO RESPONDE // 03-12-2025 SE REALIZA LLAMADA AL CLIENTE, SE HABLA CON EL ESPOSO DE LA LUZ MAYERLIS ACERO QUIROZ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04/12/2025 | 04/12/2025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t>
  </si>
  <si>
    <t>OB000668</t>
  </si>
  <si>
    <t>TA-25-1360982</t>
  </si>
  <si>
    <t>90852129</t>
  </si>
  <si>
    <t>DISTRIBUIDORA CERVEJEIROS</t>
  </si>
  <si>
    <t>FO-25-1924182</t>
  </si>
  <si>
    <t>02/12/2025 02-12-2025 SE REALIZA LLAMADA AL CLIENTE, SE HABLA CON LA SRA YANETH FELISA SANCHEZ RIVERA SE VALIDA DIRECCIÓN OK, CANAL OK, TARJETA DE SEMBRADO OK, DISPONIBILIDAD TOTAL, SE CONFIRMA 4 ULTIMOS DIGITOS DE LA TARJETA: OK, LLAMAR EL DÍA LA INSTALACIÓN PARA CONFIRMAR VISITA// CONTACTO REALIZADO POR LA APP // FECHA PROGRAMADA: 04/12/2025 | 04/12/2025 EN COMUNICACIÓN CO EL COMERCIO 3156314450 , LA SRA YANETH INFORMA RECIBIR EL DÍA 05-12-2025.  HOY NO PUEDE RECIBIR. | 05/12/2025 INSTALACIÓN AVAL CON DATAFONO LECTORA ROLLOS BASE FUENTE DATOS SERVICIO OPERATIVO PRUEBAS OK TRNA RBM SEMBRADO DE TARJETA CC MÓDULO COMPRA OK CONVENIO TELETÓN CAÍDO SE REALIZA CONSIGNACIÓN APROBADA POR CLIENTE A CUENTA DE AHORROS</t>
  </si>
  <si>
    <t>CA002796</t>
  </si>
  <si>
    <t>TA-25-1364114</t>
  </si>
  <si>
    <t>90792614</t>
  </si>
  <si>
    <t>GRATAMIRA MINIMARKET</t>
  </si>
  <si>
    <t>FO-25-1929996</t>
  </si>
  <si>
    <t>04/12/2025 3-12-2025 SE COMUNICA A EL NUMERO 3045994668 NO CONTESTAN // 04-12-2025 SE REALIZA LLAMADA AL CLIENTE, SE HABLA CON LA SRA DIANA CAROLINA BARAJAS CELIS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05/12/2025 | 05/12/2025 SE REALIZA BORRADO Y CAMBIO DE SISTEMA OPERATIVO Y VERSIÓN 10.6 SEMBRADO DE TARJETA INSTALACIÓN DE BASE FUENTE PRUEBAS EXITOSAS SIN CONVENIO TELETÓN YA QUE NO SE ENCUENTRA ACTIVO CONVENIO PROPORCIONADO POR EL USUARIO</t>
  </si>
  <si>
    <t>VXZZZ304</t>
  </si>
  <si>
    <t>TA-25-1364115</t>
  </si>
  <si>
    <t>91364632</t>
  </si>
  <si>
    <t>VARIEDADES KARHEZ</t>
  </si>
  <si>
    <t>FO-25-1929997</t>
  </si>
  <si>
    <t>03/12/2025 03-12-2025 SE REALIZA LLAMADA AL CLIENTE, SE HABLA CON EL SÑR CARLOS DANIEL ORTEGA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05/12/2025 | 05/12/2025 SE REALIZA VISITA PARA INSTALACIÓN DE CB AVAL PERO AL LLEGAR SE ENCUENTRA QUÉ YA TIENEN DATÁFONO EN EL LUGAR POR LO CUAL SOLO SE INSTALA BASE CON LECTORA DE BARRAS Y CÚBRETECLADO, SE CONFIGURA OK PARÁMETROS OK Y SE REALIZAN PRUEBAS EXITOSAS DE TRANSACCIONES, SE ENTREGA 20 ROLLOS DE PAPELERÍA</t>
  </si>
  <si>
    <t>OB002814</t>
  </si>
  <si>
    <t>TA-25-1364116</t>
  </si>
  <si>
    <t>91364878</t>
  </si>
  <si>
    <t>MOVICEL TECNOLOGIA</t>
  </si>
  <si>
    <t>FO-25-1929999</t>
  </si>
  <si>
    <t>03/12/2025 03-12-2025 SE REALIZA LLAMADA AL CLIENTE, SE HABLA CON EL SÑR JUAN CARLOS MEJIA GAIVAO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05/12/2025 | 09/12/2025 SE INSTALA CB AVAL OK, SE DEJA DATAFONO EN VR 10.6 OK, PRUEBAS DE ADQUIRENCIA OK, SE ENTREGAN 20 ROLLOS, DATAFONO YA SE ENCONTRABA EN SITIO, PRUEBA TELETÓN CON RECHAZO GENERAL, POR TAL MOTIVO LOS CIERRES PARCIAL Y TOTOL NO LOS GENERA EL DATAFONO, SE SACAN LOS CIERRES DE ADQUIRENCIA</t>
  </si>
  <si>
    <t>OB003345</t>
  </si>
  <si>
    <t>TA-25-1364117</t>
  </si>
  <si>
    <t>91362828</t>
  </si>
  <si>
    <t>LA ESQUINA DE DANIEL</t>
  </si>
  <si>
    <t>FO-25-1930003</t>
  </si>
  <si>
    <t>03/12/2025 03-12-2025 SE REALIZA LLAMADA AL CLIENTE, SE HABLA CON EL SÑR SERGIO DANIEL ALVIRA SUAZA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09/12/2025 | 05/12/2025 EN COMUNICACIÓN CON EL SEÑOR SERGIO ALVIRA AL CELULAR 3144871342, SE CONFIRMA DIRECCIÓN  PERO CLIENTE INDICA QUE A ÉL LE AVISARON EN LLAMADA QUE LA INSTALACIÓN ESTABA PARA EL DÍA MARTES POR LO TANTO LA TARJETA DE SEMBRADO ESTÁ EN NEIVA , CLIENTE SE COMPROMETE ENVIARLA EL DÍA DE HOY DE NEIVA PARA ALGECIRAS Y EL DÍA DE MAÑANA REALIZAR LA INSTALACIÓN | 06/12/2025 SE CONFIGURA DATAFONO CON SOPORTE, LECTOR DE BARRAS, CABLEADO PARA LOS EQUIPOS, SE ENTREGA 20 ROLLOS DE PAPEL RBM, SE SIEMBRA TARJETA XXXX-XXXX-XXXX-0004, SE CREA USUARIO Y CLAVE CON EL CLIENTE, SE REALIZA PRUEBAS DE BANCO Y COMERCIO. PRUEBA DE TELETÓN CON RECHAZO AÚN SE SIGUE PRESENTANDO LA NOVEDAD CON LA ENTIDAD, SE REALIZA PRUEBA CON OTRO CONVENIO QUEDANDO EXITOSA. DATAFONO YA SE ENCONTRABA EN EL COMERCIO</t>
  </si>
  <si>
    <t>TA-25-1364118</t>
  </si>
  <si>
    <t>90850722</t>
  </si>
  <si>
    <t>RAPITIENDA CIUDAD DEL VALLE</t>
  </si>
  <si>
    <t>FO-25-1930007</t>
  </si>
  <si>
    <t>04/12/2025 3-12-2025 SE COMUNICA A EL NUMERO 3175473565 NO CONTESTAN // 04-12-2025 SE REALIZA LLAMADA AL CLIENTE, SE HABLA CON LA SRA ANGIE ESTEFANI BELALCAZAR ARCOS SE VALIDA DIRECCIÓN OK, CANAL OK, TARJETA DE SEMBRADO OK, DISPONIBILIDAD TOTAL, SE CONFIRMA 4 ULTIMOS DIGITOS DE LA TARJETA: OK, LLAMAR EL DÍA LA INSTALACIÓN PARA CONFIRMAR VISITA// CONTACTO REALIZADO POR LA APP // FECHA PROGRAMADA: 05/12/2025 | 05/12/2025 SE REALIZA APERTURA DE CB AVAL, SE INSTALA EQUIPO Y ACCESORIOS, SE REALIZA CAMBIO DE EQUIPO DEBIDO A QUE NO ACEPTA VERSIÓN, SE INICIALIZA TERMINAL, SE REALIZA SEMBRADO DE TARJETA, SE HABILITA CIERRE Y PRUEBA DE TELETÓN ARROJA RG, SE REALIZA PRUEBA DE MÓDULO DE CB CON PAGO DE FACTURA OK, SE REALIZA PRUEBA MÓDULO DE ADQUIRENCIA OK. SE ENTREGAN 20 ROLLOS.</t>
  </si>
  <si>
    <t>CA000700</t>
  </si>
  <si>
    <t>TA-25-1364119</t>
  </si>
  <si>
    <t>91363410</t>
  </si>
  <si>
    <t>INVERSIONES GERA CVS CC NUESTRO</t>
  </si>
  <si>
    <t>FO-25-1930011</t>
  </si>
  <si>
    <t>04/12/2025 3-12-2025 SE COMUNICA A EL NUMERO 3104043189 NO CONTESTAN // 04-12-2025 SE REALIZA LLAMADA AL CLIENTE, SE HABLA CON LA SRA ASTRID GOMEZ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05/12/2025 | 05/12/2025 SE LLEGA AL SITIO E INFORMAN QUE LA PERSONA QUE ATENDIÓ LA LLAMADA EL DIA DE AYER SE ENCUENTRA EN MONTERÍA Y ENVIÓ LA TARJETA POR SERVIENTREGA Y LA CAJERA INFORMA QUE VA LLEGANDO EN EL TRANSCURSO DEL DIA DE MAÑANA SE VA COMUNICAR APENAS LA TENGA EN EL LOCAL | 09/12/2025 SE VALIDA VIA TELÉFONICA INFORMA QUE AUN NO LE A LLEGADO LA TARJETA DE SEMBRADO | 12/12/2025 EN SITIO GESTIONANDO LA INSTALACIÓN YA QUE YA LLEGO LA TARJETA | 12/12/2025 SE REALIZA INSTALACIÓN DE CORRESPONSAL AVAL EXITOSAMENTE SE CONFIGURA TODO OK SE HACE PRUEBA DE TELETON FALLIDA ,CLIENTE PRUEBA CON UN CLIENTE REALIZA UNA OPERACIÓN LA CUAL SE ADJUNTA DE FORMA EXITOSA,  SE HACE PRUEBA DE LECTURA DE BARRAS OK NO SE PRUEBA TARJETA YA QUE NO HAY TARJETA DE PRUEBA Y CLIENTE NO TIENE DEL GRUPO AVAL SE DEJA TODO INSTALADO OK</t>
  </si>
  <si>
    <t>CA005395</t>
  </si>
  <si>
    <t>TA-25-1364120</t>
  </si>
  <si>
    <t>90785734</t>
  </si>
  <si>
    <t>VARIEDADES SADELMI</t>
  </si>
  <si>
    <t>FO-25-1930014</t>
  </si>
  <si>
    <t>03/12/2025 03-12-2025 SE REALIZA LLAMADA AL CLIENTE, SE HABLA CON EL SÑR DARIO ALEXANDER MONTENEGRO POTOSI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09/12/2025 | 09/12/2025 SE REALIZA INSTALACIÓN DE CB BANCO DE BOGOTÁ. SE INSTALA VERSIÓN 10.6 SE REALIZA SEMBRADO DE TARJETA, SE EXPLICA MANEJO BÁSICO DE DATAFONO. SE ENTREGAN 20 ROLLOS. SE CREA USUARIO. SE REALIZAN PRUEBAS EXITOSAS DE COMERCIO. INSTALACIÓN EXITOSA. PRUEBA DE TELETÓN CON RECHAZO AÚN SE SIGUE PRESENTANDO LA NOVEDAD CON LA ENTIDAD</t>
  </si>
  <si>
    <t>VQZZZ782</t>
  </si>
  <si>
    <t>TA-25-1364121</t>
  </si>
  <si>
    <t>90703749</t>
  </si>
  <si>
    <t>LALI VARIEDADES</t>
  </si>
  <si>
    <t>FO-25-1930018</t>
  </si>
  <si>
    <t>03/12/2025 03-12-2025 SE REALIZA LLAMADA AL CLIENTE, SE HABLA CON LA SÑRA LEIDY YULIETH RICO VEGA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05/12/2025 | 05/12/2025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 DATAFONO YA SE ENCONTRABA EN EL COMERCIO</t>
  </si>
  <si>
    <t>TA-25-1364122</t>
  </si>
  <si>
    <t>90178855</t>
  </si>
  <si>
    <t>PAPELERIA Y CACHARERIA ACUARIOS.COM</t>
  </si>
  <si>
    <t>FO-25-1930021</t>
  </si>
  <si>
    <t>03/12/2025 03-12-2025 SE REALIZA LLAMADA AL CLIENTE, SE HABLA CON LA SÑRA ROSA HELLEN TALERO HERRERA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09/12/2025 | 05/12/2025 SE VISITA CB Y SE REALIZA INSTALACIÓN DE DATÁFONO, BASE Y LECTORA DE BARRAS. SE INICIALIZA POS, SE SIEMBRA TARJETA Y SE REALIZAN PRUEBAS DE COMERCIO OK. PRUEBA TELETÓN NO FUNCIONA</t>
  </si>
  <si>
    <t>CA002686</t>
  </si>
  <si>
    <t>TA-25-1364123</t>
  </si>
  <si>
    <t>90859575</t>
  </si>
  <si>
    <t>VARIEDADES 4 ESQUINAS</t>
  </si>
  <si>
    <t>FO-25-1930026</t>
  </si>
  <si>
    <t>04/12/2025 3-12-2025 SE COMUNICA A EL NUMERO 3005512925 NO CONTESTAN // 04-12-2025 SE REALIZA LLAMADA AL CLIENTE, SE HABLA CON LA SRA DIANA CAROLINA BARAJAS CELIS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05/12/2025 | 05/12/2025 SE REALIZA VISITA TÉCNICA PARA LA INSTALACIÓN DEL CORRESPONSAL DEL BANCO DE BOGOTÁ. EL USUARIO CONFIRMA LA IDENTIFICACIÓN DEL TÉCNICO Y PRESENTA EL ÁREA DESTINADA PARA LA INSTALACIÓN, LA CUAL ES VALIDADA Y UTILIZADA CONFORME A SUS INDICACIONES. SE PROCEDE CON LA INSTALACIÓN DE LOS EQUIPOS Y SE EJECUTAN PRUEBAS DEL MÓDULO DE ADQUIRENCIA, OBTENIENDO RESULTADOS EXITOSOS. AL INTENTAR REALIZAR UNA PRUEBA CON EL CONVENIO TELETÓN, ESTA PRESENTA FALLA; SE ANEXA TIRILLA CON RECHAZO GENERAL COMO EVIDENCIA. PARA VERIFICAR EL FUNCIONAMIENTO COMPLETO DEL SISTEMA, SE SOLICITA AL USUARIO REALIZAR UNA TRANSACCIÓN DE DEPÓSITO, LA CUAL SE PROCESA EXITOSAMENTE. SE CAPACITA AL USUARIO SOBRE EL FUNCIONAMIENTO DE LOS EQUIPOS Y LAS PRUEBAS REALIZADAS, QUEDANDO EL CORRESPONSAL INSTALADO Y OPERATIVO.</t>
  </si>
  <si>
    <t>FB002957</t>
  </si>
  <si>
    <t>TA-25-1364412</t>
  </si>
  <si>
    <t>91365351</t>
  </si>
  <si>
    <t>MIAPP MOVIL</t>
  </si>
  <si>
    <t>FO-25-1930855</t>
  </si>
  <si>
    <t>04/12/2025 05-12-2025 SE REALIZA LLAMADA AL CLIENTE, SE HABLA CON LA SRA LAURA MANCERA PARRA SE VALIDA DIRECCIÓN OK, CANAL OK, TARJETA DE SEMBRADO OK, DISPONIBILIDAD TOTAL, SE CONFIRMA 4 ULTIMOS DIGITOS DE LA TARJETA: OK, LLAMAR EL DÍA LA INSTALACIÓN PARA CONFIRMAR VISITA// CONTACTO REALIZADO POR LA APP // FECHA PROGRAMADA: 15/12/2025 | 15/12/2025 SE ESTABLECE CONTACTO VÍA WHATSAPP CON LA SEÑORA LAURA MANCERA PARRA, AL NÚMERO DE CONTACTO 318 437 6786. SE LE INFORMA QUE, UNA VEZ FINALIZADO EL PARO ARMADO, SE REALIZARÁ EL DESPLAZAMIENTO CORRESPONDIENTE PARA LA ATENCIÓN Y EJECUCIÓN DEL PROCESO DE APERTURA DEL CORRESPONSAL. | 18/12/2025 SE ESTABLECE CONTACTO VÍA WHATSAPP CON LA SEÑORA LAURA MANCERA PARRA, AL NÚMERO DE CONTACTO 318 437 6786. QUIEN NOS CONFIRMA DISPONIBILIDAD PARA ATENDER VISITA EL DIA DE HOY CONFIRMA TENER EN SU PODER TARJETA DE SEMBRADO Y EQUIPO | 18/12/2025 SE REALIZA BORRADO DE DATAFONO  CAMBIO DE S.O Y VERSIÓN 10.6 SEMBRADO DE TARJETA 5798 CREACIÓN DE USUARIOS PRUEBAS OK SERVICIO OPERATIVO INSTALACIÓN DE BASE DATAFONO Y LECTORA DE BARRAS CONVENIO TELETON NO HABILITADO RECHAZO GENERAL PRUEBAS CON CONVENIO INDICADO POR USUARIO PRUEBAS OK SERVICIO OPERATIVO</t>
  </si>
  <si>
    <t>OB004786</t>
  </si>
  <si>
    <t>TA-25-1364413</t>
  </si>
  <si>
    <t>91365086</t>
  </si>
  <si>
    <t>CENTRO DE CONEXIONES SOFI</t>
  </si>
  <si>
    <t>FO-25-1930856</t>
  </si>
  <si>
    <t>04/12/2025 05-12-2025 SE REALIZA LLAMADA AL CLIENTE, SE HABLA CON LA SRA SANDRA PATRICIA DURAN SE VALIDA DIRECCIÓN OK, CANAL OK, TARJETA DE SEMBRADO OK, DISPONIBILIDAD TOTAL, SE CONFIRMA 4 ULTIMOS DIGITOS DE LA TARJETA: OK, LLAMAR EL DÍA LA INSTALACIÓN PARA CONFIRMAR VISITA// CONTACTO REALIZADO POR LA APP // FECHA PROGRAMADA: 10/12/2025 | 10/12/2025 DATÁFONO YA ESTABA EN COMERCIO, SE INSTALA LECTOR DE BARRAS, BASE DATÁFONO Y 20 ROLLOS REDEBAN, TARJETA DE SEMBRADO # 0199, PRUEBA DE TELETÓN PRESENTA FALLA RECHAZO GENERAL.</t>
  </si>
  <si>
    <t>OB003719</t>
  </si>
  <si>
    <t>TA-25-1364414</t>
  </si>
  <si>
    <t>91366560</t>
  </si>
  <si>
    <t>VARIEDADES GOLOCITOS</t>
  </si>
  <si>
    <t>FO-25-1930858</t>
  </si>
  <si>
    <t>04/12/2025 05-12-2025 SE REALIZA LLAMADA AL CLIENTE, SE HABLA CON EL SR CAMILO ALEXANDER URBINA BENAVIDES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EL COMERCIO PARA INSTALAR DATÁFONO AVAL, SE INSTALA CON BASE, LECTORA, CABLEADO, SE DEJA ROLLOS, SE SIEMBRA TARJETA OK, PRUEBA TELETON DA RECHAZO GENERAL, SE HACE OTRA PRUEBA DE PAGO FACTURA SALE OK, PRUEBA ADQ OK CORRESPONSAL OPERATIVO</t>
  </si>
  <si>
    <t>AE006279</t>
  </si>
  <si>
    <t>TA-25-1364415</t>
  </si>
  <si>
    <t>91366686</t>
  </si>
  <si>
    <t>SURYTEL COMUNICACIONES GUAMO 2</t>
  </si>
  <si>
    <t>FO-25-1930862</t>
  </si>
  <si>
    <t>04/12/2025 05-12-2025 SE REALIZA LLAMADA AL CLIENTE, SE HABLA CON  SURITEL COMUNICACIONES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09/12/2025 SE REALIZA VISITA AL PUNTO, SE IMPLEMENTA CON ÉXITO BASE DATÁFONO, LECTORA, SE ENTREGAN 20 ROLLOS PAPEL RBM, SE DEJA EQUIPO CON VR 10.6, PRUEBAS MIXTAS OK, SE SIEMBRA TARJETA #7647 .SE INICIALIZA EQUIPO, IMPLEMENTACIÓN EXITOSA. PRUEBA DE TELETÓN CON RECHAZO AÚN SE SIGUE PRESENTANDO LA NOVEDAD CON LA ENTIDAD, SE REALIZA PRUEBA CON OTRO CONVENIO QUEDANDO EXITOSA.</t>
  </si>
  <si>
    <t>AE005811</t>
  </si>
  <si>
    <t>TA-25-1364416</t>
  </si>
  <si>
    <t>91360447</t>
  </si>
  <si>
    <t>CELLFIX JS</t>
  </si>
  <si>
    <t>FO-25-1930864</t>
  </si>
  <si>
    <t>04/12/2025 05-12-2025 SE REALIZA LLAMADA AL CLIENTE, SE HABLA CON EL SR JAVIER ARLEY SUAREZ AVILES SE VALIDA DIRECCIÓN OK, CANAL OK, TARJETA DE SEMBRADO OK, DISPONIBILIDAD TOTAL, SE CONFIRMA 4 ULTIMOS DIGITOS DE LA TARJETA: OK, LLAMAR EL DÍA LA INSTALACIÓN PARA CONFIRMAR VISITA// CONTACTO REALIZADO POR LA APP // FECHA PROGRAMADA: 10/12/2025 | 09/12/2025 CIERRE PARCIAL POR PROTESTAS EN VÍA NEIVA -SALDAÑA | 17/12/2025 SE REALIZA VISITA AL PUNTO , SE IMPLEMENTA CON ÉXITO BASE DATÁFONO, LECTORA, SE ENTREGAN 20 ROLLOS PAPEL RBM, SE DEJA EQUIPO CON VR 10.6, , SE SIEMBRA TARJETA #1185 .SE INICIALIZA EQUIPO  , IMPLEMENTACIÓN EXITOSA. NO SE REALIZAN PRUEBAS ÉXITOSAS YA QUE AL MOMENTO DE REALIZAR LA PRUEBA CON TELETON SALEN "CUANTA INVALIDA ", SE REALIZA GESTIÓN CON RBM MAYRA SILVA, QUIEN INDICA QUE EL ERROR SE GENERA POR LA ENTIDAD Y QUE ELLOS ESTÁN TRABAJANDO PARA SOLUCIONARLO LA NOVEDAD , NDICA QUE ME PUEDO RETIRAR DEL PUNTO. E INDICARLE AL CLIENTE QUE HAGA PRUEBAS EL DÍA DE MAÑANA .</t>
  </si>
  <si>
    <t>OB004889</t>
  </si>
  <si>
    <t>TA-25-1364417</t>
  </si>
  <si>
    <t>90855107</t>
  </si>
  <si>
    <t>SAN MIGUEL NUMERO UNO</t>
  </si>
  <si>
    <t>FO-25-1930870</t>
  </si>
  <si>
    <t>04/12/2025 05-12-2025 SE REALIZA LLAMADA AL CLIENTE, SE HABLA CON EL SR NOEL AUGUSTO ORTEGON BUITRAGO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09/12/2025 | 09/12/2025 SE REALIZA VISITA A CB PARA REALIZAR INSTALACIÓN DE CB AVAL CLIENTE INDICA NO TENER LA TARJETA DE SEMBRADO</t>
  </si>
  <si>
    <t>TA-25-1364418</t>
  </si>
  <si>
    <t>90848120</t>
  </si>
  <si>
    <t>DON PAGO LA FRAGUA TECHNOLOGY</t>
  </si>
  <si>
    <t>FO-25-1930872</t>
  </si>
  <si>
    <t>04/12/2025 05-12-2025 SE REALIZA LLAMADA AL CLIENTE, SE HABLA CON EL SR MICHAEL MUÑOZ BARBOSA SE VALIDA DIRECCIÓN OK, CANAL OK, TARJETA DE SEMBRADO OK, DISPONIBILIDAD TOTAL, SE CONFIRMA 4 ULTIMOS DIGITOS DE LA TARJETA: OK, LLAMAR EL DÍA LA INSTALACIÓN PARA CONFIRMAR VISITA// CONTACTO REALIZADO POR LA APP // FECHA PROGRAMADA: 09/12/2025 | 09/12/2025 SE REALIZA APERTURA DE CORRESPONSAL AVAL, SE INSTALA LECTORA, CABLE DE RED, BASE Y SE REALIZA CAPACITACIÓN BÁSICA A LA PERSONA ENCARGADA. PRUEBA DE TELETÓN CON RECHAZO AÚN SE SIGUE PRESENTANDO LA NOVEDAD CON LA ENTIDAD, SE REALIZA PRUEBA CON OTRO CONVENIO QUEDANDO EXITOSA.</t>
  </si>
  <si>
    <t>CA000852</t>
  </si>
  <si>
    <t>15814</t>
  </si>
  <si>
    <t>TA-25-1373402</t>
  </si>
  <si>
    <t>91361909</t>
  </si>
  <si>
    <t>TOCA</t>
  </si>
  <si>
    <t>DROGUERIA MACLAU</t>
  </si>
  <si>
    <t>FO-25-1937667</t>
  </si>
  <si>
    <t>05/12/2025 05-12-2025 SE REALIZA LLAMADA AL CLIENTE, SE HABLA CON LA SRA ANDRES MAURICIO VARGAS CAMARGO SE VALIDA DIRECCIÓN OK, CANAL OK, TARJETA DE SEMBRADO OK, DISPONIBILIDAD TOTAL, SE CONFIRMA 4 ULTIMOS DIGITOS DE LA TARJETA: OK, LLAMAR EL DÍA LA INSTALACIÓN PARA CONFIRMAR VISITA// CONTACTO REALIZADO POR LA APP // FECHA PROGRAMADA: 10/12/2025 | 10/12/2025 INSTALACIÓN CB AVAL EXITOSA, PRUEBAS OK PRUEBAS COMERCIO CON TARJETA OK</t>
  </si>
  <si>
    <t>OB002460</t>
  </si>
  <si>
    <t>TA-25-1373403</t>
  </si>
  <si>
    <t>91361798</t>
  </si>
  <si>
    <t>PUNTADAS Y ESTILO</t>
  </si>
  <si>
    <t>FO-25-1937670</t>
  </si>
  <si>
    <t>05/12/2025 05-12-2025 SE REALIZA LLAMADA AL CLIENTE, SE HABLA CON LA SRA ANGELA PAOLA VELASQUEZ MELO SE VALIDA DIRECCIÓN OK, CANAL OK, TARJETA DE SEMBRADO OK, DISPONIBILIDAD TOTAL, SE CONFIRMA 4 ULTIMOS DIGITOS DE LA TARJETA: OK, LLAMAR EL DÍA LA INSTALACIÓN PARA CONFIRMAR VISITA// CONTACTO REALIZADO POR LA APP // FECHA PROGRAMADA: 10/12/2025 | 10/12/2025 SE REALIZA INSTALACIÓN DE CB AVAL SIN NOVEDAD. ‎SE REALIZARON PRUEBAS OPERATIVAS OKEY. ‎SE HABILITO CIERRE Y SE DEJAN CREADOS LOS USUARIOS. ‎SE DEJAN 20 ROLLOS. ‎CB QUEDA OKEY. PRUEBA DE TELETÓN CON RECHAZO AÚN SE SIGUE PRESENTANDO LA NOVEDAD CON LA ENTIDAD, SE REALIZA PRUEBA CON OTRO CONVENIO QUEDANDO EXITOSA.</t>
  </si>
  <si>
    <t>OB000998</t>
  </si>
  <si>
    <t>TA-25-1373404</t>
  </si>
  <si>
    <t>91365194</t>
  </si>
  <si>
    <t>PAPELERIA CLIPS PASTO</t>
  </si>
  <si>
    <t>FO-25-1937673</t>
  </si>
  <si>
    <t>05/12/2025 05-12-2025 SE REALIZA LLAMADA AL CLIENTE, SE HABLA CON LA SRA UBEIMAR DUBAN CRIOLLO CANCIMANCE  SE VALIDA DIRECCIÓN OK, CANAL OK, TARJETA DE SEMBRADO OK, DISPONIBILIDAD TOTAL, SE CONFIRMA 4 ULTIMOS DIGITOS DE LA TARJETA: OK, LLAMAR EL DÍA LA INSTALACIÓN PARA CONFIRMAR VISITA// CONTACTO REALIZADO POR LA APP // FECHA PROGRAMADA: 10/12/2025 | 10/12/2025 SE REALIZÓ LA INSTALACIÓN DE EQUIPOS Y ACCESORIOS PARA APERTURA CB BANCO DE BOGOTÁ SE SIEMBRA TARJETA SE EJECUTAN PRUEBAS DE COMERCIO EXITOSAS PERO AL REALIZAR PRUEBAS DE CB TELETON SALE RECHAZO GENERAL CLIENTE NO TENIA FACTURA O PAGO A LA MANO PARA REALIZAR PRUEBAS QUEDA OPERATIVO</t>
  </si>
  <si>
    <t>OB003535</t>
  </si>
  <si>
    <t>TA-25-1373405</t>
  </si>
  <si>
    <t>91363524</t>
  </si>
  <si>
    <t>MOVIACCES</t>
  </si>
  <si>
    <t>FO-25-1937677</t>
  </si>
  <si>
    <t>05/12/2025 05-12-2025 SE REALIZA LLAMADA AL CLIENTE, SE HABLA CON LA SRA YUDY VIVIANA NUÑEZ TAFUR SE VALIDA DIRECCIÓN OK, CANAL OK, TARJETA DE SEMBRADO OK, DISPONIBILIDAD TOTAL, SE CONFIRMA 4 ULTIMOS DIGITOS DE LA TARJETA: OK, LLAMAR EL DÍA LA INSTALACIÓN PARA CONFIRMAR VISITA// CONTACTO REALIZADO POR LA APP // FECHA PROGRAMADA: 10/12/2025 | 11/12/2025 SE REALIZA INSTALACIÓN DE CORRESPONSAL AVAL, SE INSTALAN EQUIPOS, SEMBRADO DE TARJETA, CB QUEDA OPERATIVO. PRUEBA DE TELETÓN CON RECHAZO AÚN SE SIGUE PRESENTANDO LA NOVEDAD CON LA ENTIDAD, SE REALIZA PRUEBA CON OTRO CONVENIO QUEDANDO EXITOSA.</t>
  </si>
  <si>
    <t>OB003338</t>
  </si>
  <si>
    <t>TA-25-1373406</t>
  </si>
  <si>
    <t>91366505</t>
  </si>
  <si>
    <t>FARMACIA Y MINIMARKET EL BOQUERON</t>
  </si>
  <si>
    <t>FO-25-1937682</t>
  </si>
  <si>
    <t>05/12/2025 05-12-2025 SE REALIZA LLAMADA AL CLIENTE, SE HABLA CON LA SRA YENY VEGA QUINTERO SE VALIDA DIRECCIÓN OK, CANAL OK, TARJETA DE SEMBRADO OK, DISPONIBILIDAD TOTAL, SE CONFIRMA 4 ULTIMOS DIGITOS DE LA TARJETA: OK, LLAMAR EL DÍA LA INSTALACIÓN PARA CONFIRMAR VISITA// CONTACTO REALIZADO POR LA APP // FECHA PROGRAMADA: 10/12/2025 | 10/12/2025 SE CONFIGURA DATAFONO CON SOPORTE, LECTOR DE BARRAS, CABLEADO PARA LOS EQUIPOS, SE ENTREGA 20 ROLLOS DE PAPEL RBM, SE SIEMBRA TARJETA XXXX-XXXX-XXXX-3006, SE CREA USUARIO Y CLAVE CON EL CLIENTE, PRUEBA DE TELETÓN CON RECHAZO AÚN SE SIGUE PRESENTANDO LA NOVEDAD CON LA ENTIDAD, SE REALIZA PRUEBA CON OTRO CONVENIO QUEDANDO EXITOSA.</t>
  </si>
  <si>
    <t>TA-25-1373407</t>
  </si>
  <si>
    <t>91365483</t>
  </si>
  <si>
    <t>MINIMARKET LINA</t>
  </si>
  <si>
    <t>FO-25-1937686</t>
  </si>
  <si>
    <t>05/12/2025 05-12-2025 SE REALIZA LLAMADA AL CLIENTE, SE HABLA CON LA SRA LINA MARCELA LOPEZ CUELLAR SE VALIDA DIRECCIÓN OK, CANAL OK, TARJETA DE SEMBRADO OK, DISPONIBILIDAD TOTAL, SE CONFIRMA 4 ULTIMOS DIGITOS DE LA TARJETA: OK, LLAMAR EL DÍA LA INSTALACIÓN PARA CONFIRMAR VISITA// CONTACTO REALIZADO POR LA APP // FECHA PROGRAMADA: 10/12/2025 | 10/12/2025 SE CONFIGURA DATAFONO CON SOPORTE, LECTOR DE BARRAS, CABLEADO PARA LOS EQUIPOS, SE ENTREGA 20 ROLLOS DE PAPEL RBM, SE SIEMBRA TARJETA XXXX-XXXX-XXXX-7920, SE CREA USUARIO Y CLAVE CON EL CLIENTE, SE REALIZA PRUEBAS DE BANCO Y COMERCIO, PRUEBA DE TELETÓN CON RECHAZO AÚN SE SIGUE PRESENTANDO LA NOVEDAD CON LA ENTIDAD, SE REALIZA PRUEBA CON OTRO CONVENIO QUEDANDO EXITOSA. DATAFONO YA SE ENCONTRABA EN EL COMERCIO</t>
  </si>
  <si>
    <t>25535</t>
  </si>
  <si>
    <t>TA-25-1373408</t>
  </si>
  <si>
    <t>91365089</t>
  </si>
  <si>
    <t>PASCA</t>
  </si>
  <si>
    <t>AMY COMUNICACIONES C B</t>
  </si>
  <si>
    <t>FO-25-1937693</t>
  </si>
  <si>
    <t>05/12/2025 05-12-2025 SE REALIZA LLAMADA AL CLIENTE, SE HABLA CON EL SR SEBASTIAN FERNANDO RAMIREZ ORDOÑEZ SE VALIDA DIRECCIÓN OK, CANAL OK, TARJETA DE SEMBRADO OK, DISPONIBILIDAD TOTAL, SE CONFIRMA 4 ULTIMOS DIGITOS DE LA TARJETA: OK, LLAMAR EL DÍA LA INSTALACIÓN PARA CONFIRMAR VISITA// CONTACTO REALIZADO POR LA APP // FECHA PROGRAMADA: 10/12/2025 | 10/12/2025 INSTALACIÓN AVAL CON DATAFONO LECTORA ROLLOS BASE FUENTE DATOS SERVICIO OPERATIVO PRUEBAS OK TRNA RBM SEMBRADO DE TARJETA CC MÓDULO COMPRA OK PRUEBA TELETÓN CON RECHAZO CONVENIO CAÍDO, SE REALIZA CONSIGNACIÓN A CUENTA DE AHORROS AUTORIZADOS POR CLIENTE</t>
  </si>
  <si>
    <t>OB004890</t>
  </si>
  <si>
    <t>TA-25-1373409</t>
  </si>
  <si>
    <t>91366572</t>
  </si>
  <si>
    <t>PAPELERIA DANI LA CUARTA</t>
  </si>
  <si>
    <t>FO-25-1937699</t>
  </si>
  <si>
    <t>05/12/2025 05-12-2025 SE REALIZA LLAMADA AL CLIENTE, SE HABLA CON LA SRA ERIKA DANIELA CASTILLO MEDINA SE VALIDA DIRECCIÓN OK, CANAL OK, TARJETA DE SEMBRADO OK, DISPONIBILIDAD TOTAL, SE CONFIRMA 4 ULTIMOS DIGITOS DE LA TARJETA: OK, LLAMAR EL DÍA LA INSTALACIÓN PARA CONFIRMAR VISITA// CONTACTO REALIZADO POR LA APP // FECHA PROGRAMADA: 10/12/2025 | 10/12/2025 APERTURA AVAL POS SI
INSTALACIÓN AVAL CON DATAFONO LECTORA, ROLLOS, BASE, FUENTE, DATOS SERVICIO OPERATIVO, PRUEBAS OK,TRNA RBM SEMBRADO DE TARJETA CC MÓDULO COMPRA OK, PRUEBA A CONVENIO TELETÓN NO EXITOSA CONVENIO SE ENCUENTRA INHABILITADO POR ENTIDAD EN ESPERA DE UNO NUEVO PARA PRUEBAS</t>
  </si>
  <si>
    <t>AE005588</t>
  </si>
  <si>
    <t>TA-25-1373410</t>
  </si>
  <si>
    <t>91361548</t>
  </si>
  <si>
    <t>PAPELERIA MISCELANEA ESTEBINA</t>
  </si>
  <si>
    <t>FO-25-1937704</t>
  </si>
  <si>
    <t>05/12/2025 05-12-2025 SE REALIZA LLAMADA AL CLIENTE, SE HABLA CON LA SRA ESTEBINA RAMIREZ DELGADO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COMERCIO, SE INSTALA CB AVAL, CLIENTE TE YA CONTABA CON EL DATAFONO, PERO ESTE GENERABA RG, SE CAMBIA Y SE DEJA UNO FUNCIONANDO, SE INSTALA LECTOR DE BARRAS Y BASE, SE SIEMBRA TARJETA #9080, SE REALIZAN PRUEBAS OK, SE BRINDA CAPACITACIÓN DE USO BÁSICO, SE HABILITAN CIERRES. PRUEBA DE TELETÓN CON RECHAZO AÚN SE SIGUE PRESENTANDO LA NOVEDAD CON LA ENTIDAD</t>
  </si>
  <si>
    <t>OB001313</t>
  </si>
  <si>
    <t>TA-25-1373411</t>
  </si>
  <si>
    <t>91363084</t>
  </si>
  <si>
    <t>SOLUCIONES ADOQUINADA 2</t>
  </si>
  <si>
    <t>FO-25-1937708</t>
  </si>
  <si>
    <t>05/12/2025 05-12-2025 SE REALIZA LLAMADA AL CLIENTE, SE HABLA CON LA SRA ESTEBINA RAMIREZ DELGADO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COMERCIO, SE INSTALA CB AVAL, EL CLIENTE YA CONTABA CON EL DATAFONO, SE INSTALA LECTOR DE BARRAS Y BASE, SE DEJAN USUARIOS DEL CLIENTE, SE REALIZAN PRUEBAS OK, SE SIEMBRA TARJETA #9197, SE HABILITAN CIERRES.</t>
  </si>
  <si>
    <t>OB002134</t>
  </si>
  <si>
    <t>TA-25-1373412</t>
  </si>
  <si>
    <t>91363097</t>
  </si>
  <si>
    <t>PAPELERIA VILLA CINDY</t>
  </si>
  <si>
    <t>FO-25-1937713</t>
  </si>
  <si>
    <t>05/12/2025 05-12-2025 SE REALIZA LLAMADA AL CLIENTE, SE HABLA CON LA SRA ESTEBINA RAMIREZ DELGADO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COMERCIO, SE INSTALA CB AVAL, SE EVIDENCIA QUE EL EQUIPO NO CUENTA CON EL PERFIL DE CB AVAL, SE ESCALA EL CASO CON PAOLA GARZÓN DE RBM, LUEGO DEL IMPACTE SE DEJAN USUARIOS DEL CLIENTE, SE REALIZAN PRUEBAS, SE BRINDA CAPACITACIÓN BÁSICA DE USO, SE SIEMBRA TARJETA #2969, SE HABILITAN CIERRES. PRUEBA DE TELETÓN CON RECHAZO AÚN SE SIGUE PRESENTANDO LA NOVEDAD CON LA ENTIDAD</t>
  </si>
  <si>
    <t>OB002911</t>
  </si>
  <si>
    <t>TA-25-1373413</t>
  </si>
  <si>
    <t>91364906</t>
  </si>
  <si>
    <t>MEGANET BRITALIA</t>
  </si>
  <si>
    <t>FO-25-1937715</t>
  </si>
  <si>
    <t>05/12/2025 05-12-2025 SE REALIZA LLAMADA AL CLIENTE, SE HABLA CON LA SRA CARMELINA ARAUJO GAMBOA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REALIZA RESEMBRADO DE TARJETA SE REALIZAN PRUEBAS OK YA TIENE DATAFONO Y LECTOR. PRUEBA DE TELETÓN CON RECHAZO AÚN SE SIGUE PRESENTANDO LA NOVEDAD CON LA ENTIDAD</t>
  </si>
  <si>
    <t>OB003505</t>
  </si>
  <si>
    <t>TA-25-1373414</t>
  </si>
  <si>
    <t>91364855</t>
  </si>
  <si>
    <t>MARIA DEL CARMEN OCHOA MADERA</t>
  </si>
  <si>
    <t>FO-25-1937719</t>
  </si>
  <si>
    <t>05/12/2025 05-12-2025 SE REALIZA LLAMADA AL CLIENTE, SE HABLA CON LA SRA MARIA DEL CARMEN OCHOA MADERA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REALIZA INSTALACIÓN DE CB AVAL PRUEBA OK SE CREAN USUARIOS Y SE HABILITAN CIERRES OK SE REALIZA CAPACITACIÓN DE MANEJO DEL DATAFONO E INGRESO AL MÓDULO DE CB CON PRUEBA FÍSICAS OK. PRUEBA DE TELETÓN CON RECHAZO AÚN SE SIGUE PRESENTANDO LA NOVEDAD CON LA ENTIDAD</t>
  </si>
  <si>
    <t>OB003619</t>
  </si>
  <si>
    <t>TA-25-1373415</t>
  </si>
  <si>
    <t>91364816</t>
  </si>
  <si>
    <t>VARIEDADES LOREN'SS III</t>
  </si>
  <si>
    <t>FO-25-1954581 | FO-25-1937722</t>
  </si>
  <si>
    <t>[FO-25-1954581] 11/12/2025 APERTURA AVAL OK SEMBRADO DE TARJETA OK USUARIOS OK SERVICIO OPERATIVO CONVENIO TELETÓN EN DAÑO SE REALIZAN PRUEBAS LOS DATOS QUE EL CLIENTE SUMINISTRO || [FO-25-1937722] 05/12/2025 05-12-2025 SE REALIZA LLAMADA AL CLIENTE, SE HABLA CON LA SRA NAYIBE LORENA CARRILLO PARDO SE VALIDA DIRECCIÓN OK, CANAL OK, TARJETA DE SEMBRADO OK, DISPONIBILIDAD TOTAL, SE CONFIRMA 4 ULTIMOS DIGITOS DE LA TARJETA: OK, LLAMAR EL DÍA LA INSTALACIÓN PARA CONFIRMAR VISITA// CONTACTO REALIZADO POR LA APP // FECHA PROGRAMADA: 10/12/2025 | 10/12/2025 SE LLEGA A COMERCIO EL CUAL SE ENCUENTRA CERRADO SE REALIZA COMUNICACIÓN CON CLIENTE NAYIBE LORENA A NÚMERO REGISTRADO 3192507659 LA CUAL INDICA QUE A ELLA LE INFORMARON QUE SE COMUNICABAN CON ANTERIORIDAD PARA REALIZAR LA ACTIVIDAD.  Y EL DÍA DE HOY DA APERTURA EN HORAS DE LA TARDE NO TIENE HORA ESTIMADA  .  SE ESCALA CON COORDINADOR DE ZONA Y SE REPOGRAMA</t>
  </si>
  <si>
    <t>OB004730</t>
  </si>
  <si>
    <t>TA-25-1373416</t>
  </si>
  <si>
    <t>90759981</t>
  </si>
  <si>
    <t>INTERNET PAPELERIA JULXI</t>
  </si>
  <si>
    <t>FO-25-1980526 | FO-25-1937725</t>
  </si>
  <si>
    <t>[FO-25-1980526] 16/12/2025 SE INTENTA COMUNICACIÓN AL NÚMERO CELULAR CELULAR 3017819452 A NOMBRE BDE LA SEÑORA NANXY EDITH ROJAS EL CUAL NO ES POSIBLE SE VA BUZON DE VOZ SE VISITARA EN FRIO PARA CONFIRMAR QUE YA SE ENCUENTRE OPERATIVO O SI LA FALLA DE RECHAZO PERSISTE | 16/12/2025 SE LLEGA A SITIO, SE E EVIDENCIA EL COMERCIO CERRADO , LLAMA AL NÚMERO REGISTRADO EN LA ORDEN DE TRABAJO CLIENTE NO RESPONDE , SE DEJA MENSAJES VIA WHATSAPP Y TAMPOCO HAY RESPUESTA , SE SEGUIRA INTENTANDO CONTACTAR AL USUARIO A LA SEÑORA NANCY EDITH ROJAS | 16/12/2025 SE REALIZA CAMBIO DE EQUIPO POR DAÑO REINICIO, NO CARGA SISTEMA OPERATIVO SE CAMBIA MAGIC BOX POR MANTENIMIENTO PREVENTIVO , SE REALIZA SEMBRADO TARJETA 0110 EL CONVENIO TELETON ESTA CON RECHAZO GENERAL , NO SE DEJAN PRUEBAS EXITOSAS RECHAZO GENERAL O LLAME AL EMISOR SE ENVIA INFORMACIÓN AL COORDINADOR DE ZONA PARA SU RESPECTIVO ESCALAMIENTO CON LA RED RBM REDEBAN. DONDE INDICAN QUE , NO NOS HA LLEGADO ACUSE RECIBIDO, EL DIA DE HOY  SE ACTIVA LA TARJETA , PARA QUE EL DIA DE MAÑANA REALICEN PRUEBAS.
SE PROCEDE A CERRAR ORDEN || [FO-25-1937725] 05/12/2025 05-12-2025 SE REALIZA LLAMADA AL CLIENTE, SE HABLA CON LA SRA NANCY EDITH ROJAS MONTAÑEZ SE VALIDA DIRECCIÓN OK, CANAL OK, TARJETA DE SEMBRADO OK, DISPONIBILIDAD TOTAL, SE CONFIRMA 4 ULTIMOS DIGITOS DE LA TARJETA: OK, LLAMAR EL DÍA LA INSTALACIÓN PARA CONFIRMAR VISITA// CONTACTO REALIZADO POR LA APP // FECHA PROGRAMADA: 11/12/2025 | 11/12/2025 SE VISITA COMERCIO APERTURA DE CB INSTALACION EQUIPOS CAPACITACION MANEJO POS PRUEBAS CON RECHAZO GENERAL TELETON Y PAGO DE FACTURA... PRUEBA ADQUIRENCIA EXITOSA, SE ESCALA CON REDEBAN CASO DESPUÉS DE HORA DE ALMUERZO.. CLIENTE CONFIRMA VISITA DESPUÉS DE HORA DE ALMUERZO SE VUELVE A SITIO Y SE ENCUENTRA CERRADO... PENDIENTE PRUEBAS DE FUNCIONAMIENTO DE EQUIPO CON CLIENTE</t>
  </si>
  <si>
    <t>SRZZZ304</t>
  </si>
  <si>
    <t>TA-25-1373417</t>
  </si>
  <si>
    <t>90168038</t>
  </si>
  <si>
    <t>BIG PAPER GAIRA</t>
  </si>
  <si>
    <t>FO-25-1937727</t>
  </si>
  <si>
    <t>05/12/2025 05-12-2025 SE REALIZA LLAMADA AL CLIENTE, SE HABLA CON LA SRA ERICA MARGARITA SEVERICHE LOPEZ SE VALIDA DIRECCIÓN OK, CANAL OK, TARJETA DE SEMBRADO OK, DISPONIBILIDAD TOTAL, SE CONFIRMA 4 ULTIMOS DIGITOS DE LA TARJETA: NO (CONFIRMO TODA LA INFORMACIÓN MENOS LOS DÍGITOS DE LA TARJETA, AHÍ ME CORTO LA CONVERSACIÓN Y ME DIJO QUE NO IBA A RESPONDER MÁS PORQUE NO LE HAN AVISADO NADA DEL BANCO, ASÍ QUE SE VA A COMUNICAR CON EL ASESOR PARA VALIDAR SOBRE MI LLAMADA ), LLAMAR EL DÍA LA INSTALACIÓN PARA CONFIRMAR VISITA// CONTACTO REALIZADO POR LA APP // FECHA PROGRAMADA: 10/12/2025 | 10/12/2025 SE REALIZA VISITA AL PUNTO, SE INSTALA CB AVAL, SE REALIZAN PRUEBAS, PRUEBA DE TELETÓN FALLIDA, SE REALIZA PRUEBA DE CONSIGNACIÓN AVAL EXITOSA, TODO OK</t>
  </si>
  <si>
    <t>LLZZZ993</t>
  </si>
  <si>
    <t>TA-25-1373418</t>
  </si>
  <si>
    <t>90855683</t>
  </si>
  <si>
    <t>FARMACIA HOME FARMA S.A.S</t>
  </si>
  <si>
    <t>FO-25-1937730</t>
  </si>
  <si>
    <t>05/12/2025 05-12-2025 SE REALIZA LLAMADA AL CLIENTE, SE HABLA CON FARMACIA HOME FARMA S.A.S SE VALIDA DIRECCIÓN OK, CANAL OK, TARJETA DE SEMBRADO OK, DISPONIBILIDAD TOTAL, SE CONFIRMA 4 ULTIMOS DIGITOS DE LA TARJETA: OK, LLAMAR EL DÍA LA INSTALACIÓN PARA CONFIRMAR VISITA// CONTACTO REALIZADO POR LA APP // FECHA PROGRAMADA: 10/12/2025 | 10/12/2025 SE REALIZÓ LA INSTALACIÓN DE EQUIPOS Y ACCESORIOS PARA APERTURA CB BANCO DE BOGOTÁ SE SIEMBRA TARJETA SE EJECUTAN PRUEBAS TX DE COMERCIO EXITOSAS PERO AL REALIZAR PRUEBAS DE CB TELETON SALE TRANSACCIÓN RECHAZA, NO SE TIENE FACTURA DEL CLIENTE A LA MANO PARA REALIZAR PRUEBAS, QUEDA OPERATIVO.</t>
  </si>
  <si>
    <t>CA004995</t>
  </si>
  <si>
    <t>13160</t>
  </si>
  <si>
    <t>TA-25-1380990</t>
  </si>
  <si>
    <t>91362555</t>
  </si>
  <si>
    <t>CANTAGALLO</t>
  </si>
  <si>
    <t>TIENDA LA NIÑA ELEN</t>
  </si>
  <si>
    <t>FO-25-1947808</t>
  </si>
  <si>
    <t>09/12/2025 05-12-2025 SE REALIZA LLAMADA A LOS NUMEROS DE LA LISTA LOS CUALES TIMBRAN PERO NADIE CONTESTA, SE REALIZARA GESTION EN OTRA OCASION // 09-12-2025 SE REALIZA LLAMADA AL CLIENTE, SE HABLA CON LA SRA NOHEMI URBINA BELTRAN SE VALIDA DIRECCIÓN OK, CANAL OK, TARJETA DE SEMBRADO OK, DISPONIBILIDAD TOTAL, SE CONFIRMA 4 ULTIMOS DIGITOS DE LA TARJETA: OK, LLAMAR EL DÍA LA INSTALACIÓN PARA CONFIRMAR VISITA// CONTACTO REALIZADO POR LA APP // FECHA PROGRAMADA: | 15/12/2025 SE ESTABLECE CONTACTO VÍA WHATSAPP CON LA SEÑORA NOHEMÍ URBINA BELTRÁN, AL NÚMERO DE CONTACTO 317 819 4223. SE LE INFORMA QUE, UNA VEZ FINALIZADO EL PARO ARMADO, SE PROCEDERÁ A REALIZAR EL DESPLAZAMIENTO CORRESPONDIENTE PARA LA ATENCIÓN Y EJECUCIÓN DE LA APERTURA DEL CORRESPONSAL. | 18/12/2025 SE REALIZA INSTALACIÓN DE DATÁFONO, CAMBIO DE S.O Y VERSIÓN 10.6, INSTALACIÓN DE BASE CREACIÓN DE USUARIOS SEMBRADO DE TARJETA CAPACITACIÓN OPERATIVA PRUEBAS OK SE ENTREGA SERVICIO OPERATIVO</t>
  </si>
  <si>
    <t>OB001047</t>
  </si>
  <si>
    <t>TA-25-1380992</t>
  </si>
  <si>
    <t>91365348</t>
  </si>
  <si>
    <t>PAPERIA THOMAS</t>
  </si>
  <si>
    <t>FO-25-1947811</t>
  </si>
  <si>
    <t>09/12/2025 05-12-2025 SE REALIZA LLAMADA A LOS NUMEROS DE LA LISTA LOS CUALES TIMBRAN PERO NADIE CONTESTA, SE REALIZARA GESTION EN OTRA OCASION // 09-12-2025 SE REALIZA LLAMADA AL CLIENTE, SE HABLA CON EL SR DANIEL LOPEZ ARBOLEDA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11/12/2025 | 11/12/2025 VISITAMOS COMERCIO INSTALAMOS LECTOR DE BARRAS CON BASE DATAFONO LO CONFIGURAMOS SEMBRAMOS TARJETA REALIZAMOS PRUEBAS PERO NO SON EXITOSAS CON EL CONVENIO DE TELETON YA QUE SALE RECHAZO GENERAL NO ES POSIBLE HACER PRUEBAS DE OTRA FORMA YA QUE EL CLIENTE NO TIENE COMO HACERLAS Y NO ES POSIBLE SACAR LOS CIERRES YA QUE NO SE PUEDEN HACER PRUEBAS Y NO IMPRIME NADA, ANEXAMOS EL RECHAZO DE LA TRANZACCION DE TELETON NO INSTALAMOS EL DATAFONO YA QUE EL COMERCIO TIENE EL DATAFONO.</t>
  </si>
  <si>
    <t>OB003780</t>
  </si>
  <si>
    <t>TA-25-1380995</t>
  </si>
  <si>
    <t>90792886</t>
  </si>
  <si>
    <t>AGROPECUARIA MESETAS F.B</t>
  </si>
  <si>
    <t>FO-25-1947815</t>
  </si>
  <si>
    <t>09/12/2025 05-12-2025 SE REALIZA LLAMADA A LOS NUMEROS DE LA LISTA LOS CUALES TIMBRAN PERO NADIE CONTESTA, SE REALIZARA GESTION EN OTRA OCASION // 09-12-2025 SE REALIZA LLAMADA AL CLIENTE, SE HABLA CON EL SR LUIS FERNANDO BECERRA GUTIERREZ SE VALIDA DIRECCIÓN OK, CANAL OK, TARJETA DE SEMBRADO OK, DISPONIBILIDAD TOTAL, SE CONFIRMA 4 ULTIMOS DIGITOS DE LA TARJETA: OK, LLAMAR EL DÍA LA INSTALACIÓN PARA CONFIRMAR VISITA// CONTACTO REALIZADO POR LA APP // FECHA PROGRAMADA: 11/12/2025 | 11/12/2025 SE REALIZA INSTALACIÓN DE CORRESPONSAL AVAL, SE INSTALAN EQUIPOS, SEMBRADO DE TARJETA, CB QUEDA OPERATIVO. PRUEBA DE TELETÓN CON RECHAZO AÚN SE SIGUE PRESENTANDO LA NOVEDAD CON LA ENTIDAD, SE REALIZA PRUEBA CON OTRO CONVENIO QUEDANDO EXITOSA.</t>
  </si>
  <si>
    <t>VYZZZ341</t>
  </si>
  <si>
    <t>27077</t>
  </si>
  <si>
    <t>TA-25-1380996</t>
  </si>
  <si>
    <t>90163660</t>
  </si>
  <si>
    <t>BAJO BAUDO</t>
  </si>
  <si>
    <t>TRASPORTES PLAYA MAR</t>
  </si>
  <si>
    <t>FO-25-1947823</t>
  </si>
  <si>
    <t>09/12/2025 05-12-2025 SE REALIZA CONTACTO POR WHATSAPP COMO INDICA LAS OBSERVACIONES, SIN EMBARGO LOS MENSAJES NO LE LLEGAN, SE DEJA PENDIENTE EN ESPERA DE REPUESTA POR PARTE DEL CLIENTE // 9/12/2025 SE REALIZA GESTION POR MEDIO DE WHTASAPP CON EL SEÑOR JESUS Y LA SEÑORA LEYDA QUIEN CONFIRMA LA INFORMACION DEL PUNTO (DIRECCION, CIUDAD, DEPARTAMENTO Y TARJETA), SIN EMBARGO ME INDICAN QUE EL EQUIPO NO LES HA LLEGADO Y NO LO TIENEN EN NINGUNA SEDE ALTERNA. SE VALIDA CON EL TECNICO QUE REALIZO LA ULTIMA VISITA AL COMERCIO, CORROBORANDO LA INFORMACION DEL DATAFONO (COMERCIO SIN EQUIPO).SE DEJA PROGRAMADO PARA VALIDACION Y EJECUCION | 22/12/2025 PUNTO NO SE LOGRA VISITAR HOY DEBIDO A NOVEDAD DE ORDEN PUBLICO NACIONAL POR GRUPOS ARMADOS. SE CONFIRMÓ CON USUARIO QUE TRANSPORTE ESTÁ RESTRINGIDO EN TODA LA ZONA Y NO ES POSIBLE VISITAR HASTA QUE SE LEVANTE EL PARO. VISITA PENDIENTE. | 22/12/2025 SE PRESENTA TRANCON EN LA VIA HACIA ISTMINA PARA LLEGAR A LA TERMINAL DE ISTMINA | 23/12/2025 SE REALIZA INSTALACION DE CB CON AUTORIZACIÓN DEL COORDINADOR SEBASTIÁN RIOS. SE REALIZA INSTALACIÓN CB AVAL, DE DATÁFONO Y LECTOR + BASE Y SE ENTREGAN 20 ROLLOS. SE REALIZA SEMBRADO TARJETA, CONFIGURACIÓN Y VERSIONAMIENTO OK, USUARIO, Y SE HABILITAN CIERRES. SE CAPACITA AL CB EN EL MANEJO DEL DATAFONO: MENÚ OPERATIVO. PRUEBA DE TELETÓN CON RECHAZO AÚN SE SIGUE PRESENTANDO LA NOVEDAD CON LA ENTIDAD, SE REALIZA PRUEBA CON OTRO CONVENIO QUEDANDO EXITOSA.</t>
  </si>
  <si>
    <t>FLZZZ006</t>
  </si>
  <si>
    <t>TA-25-1380998</t>
  </si>
  <si>
    <t>90847935</t>
  </si>
  <si>
    <t>VARIEDADES FERCHO MEGA MODA SOTAQUIRA</t>
  </si>
  <si>
    <t>FO-25-1947827</t>
  </si>
  <si>
    <t>09/12/2025 05-12-2025 SE REALIZA LLAMADA A LOS NUMEROS DE LA LISTA LOS CUALES TIMBRAN PERO NADIE CONTESTA, SE REALIZARA GESTION EN OTRA OCASION //  09-12-2025 SE REALIZA LLAMADA AL CLIENTE, SE HABLA CON LA SRA YEIMY PAOLA SALAMANCA PALACIOS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ESTABLECE COMUNICACIÓN CON LA SEÑORA YEIMY PAOLA SALAMANCA PALACIOS AL NÚMERO DE CONTACTO 3115563010 CLIENTE CONFIRMA TENER LISTO EL PUNTO DE INTERNET EN EL LUGAR DONDE VA QUEDAR INSTALADO EL DATÁFONO TARJETA DE SEMBRADO OK. | 10/12/2025 SE EJECUTA APERTURA AVAL EXITOSA INSTALANDO EQUIPOS PRUEBA TELETÓN NO EXITOSA TRANSACCIÓN DECLINADA PRUEBAS DE ADQUIRENCIA OK CLIENTE CONFORME.</t>
  </si>
  <si>
    <t>AE003490</t>
  </si>
  <si>
    <t>TA-25-1384953</t>
  </si>
  <si>
    <t>91362377</t>
  </si>
  <si>
    <t>TRANSPORTES COLOMBIA S.A TRANSCOLOMBIA S.A</t>
  </si>
  <si>
    <t>FO-25-1953354</t>
  </si>
  <si>
    <t>09/12/2025 09-12-2025 SE REALIZA LLAMADA AL CLIENTE, SE HABLA CON  TRANSPORTES COLOMBIA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12/12/2025 | 12/12/2025 NO RESPONDE TELÉFONO DE CONTACTO 3165343307, PARA VALIDAR DISPONIBILIDAD Y TARJETA, SE REALIZA VISITA EN CALIENTE. | 12/12/2025 INSTALACIÓN DE CB AVAL, INSTALACION Y ADECUACION DE DATAFONO LECTORA FUENTE CABLE PACTHCORD Y BASE, INSTALACION DE CUBRE CLAVE OK, SEMBRADO DE TARJETA #4192, PRUEBAS OK, CONVENIO DE TELETON EN FALLA.</t>
  </si>
  <si>
    <t>OB000529</t>
  </si>
  <si>
    <t>TA-25-1384954</t>
  </si>
  <si>
    <t>91362850</t>
  </si>
  <si>
    <t>PAPELERIA Y VARIEDADES MUNDO MAGICO AGUACLARA</t>
  </si>
  <si>
    <t>FO-25-1953358</t>
  </si>
  <si>
    <t>10/12/2025 09-12-2025 SE REALIZA LLAMADA AL NUMERO DE LA LISTA EL CUAL TIMBRA PERO NO CONTESTAN, SE DEJA MENSAJE DE WHATSAPP A LA ESPERA DE RESPUESTA  // 10-12-2025 SE REALIZA LLAMADA AL CLIENTE, SE HABLA CON EL SR LUIS ALEJANDRO MURILLO CRUZ SE VALIDA DIRECCIÓN OK, CANAL OK, TARJETA DE SEMBRADO OK, DISPONIBILIDAD TOTAL, SE CONFIRMA 4 ULTIMOS DIGITOS DE LA TARJETA: OK, LLAMAR EL DÍA LA INSTALACIÓN PARA CONFIRMAR VISITA// CONTACTO REALIZADO POR WHATSAPP // FECHA PROGRAMADA: 12/12/2025 | 12/12/2025 SE VISITA COMERCIO Y SE INSTALA LECTOR DE BARRAS, BASE, CUBRE CLAVE, SE REALIZA SEMBRADO, CIERRES Y PRUEBAS ÉXITOSAS. PRUEBA DE TELETÓN CON RECHAZO AÚN SE SIGUE PRESENTANDO LA NOVEDAD CON LA ENTIDAD, SE REALIZA PRUEBA CON OTRO CONVENIO QUEDANDO EXITOSA. ADQUIRENCIA EXITOSAS CLIENTE CONFORME</t>
  </si>
  <si>
    <t>OB001286</t>
  </si>
  <si>
    <t>TA-25-1384955</t>
  </si>
  <si>
    <t>91363143</t>
  </si>
  <si>
    <t>PAPELERIA Y VARIEDADES LIROS</t>
  </si>
  <si>
    <t>FO-25-1953361</t>
  </si>
  <si>
    <t>09/12/2025 09-12-2025 SE REALIZA LLAMADA AL CLIENTE, SE HABLA CON LA SÑRA MARIA CAMILA BARAJAS ROJAS SE VALIDA DIRECCIÓN OK, CANAL OK, TARJETA DE SEMBRADO OK, DISPONIBILIDAD TOTAL, SE CONFIRMA 4 ULTIMOS DIGITOS DE LA TARJETA: OK, LLAMAR EL DÍA LA INSTALACIÓN PARA CONFIRMAR VISITA// CONTACTO REALIZADO POR WHATSAPP // FECHA PROGRAMADA: 12/12/2025 | 12/12/2025 SE ESTABLECE COMUNICACIÓN CON LA SEÑORA MARIA CAMILA BARAJAS ROJAS AL NÚMERO DE CONTACTO 3235246967 CLIENTE CONFIRMA TENER LA DISPONIBILIDAD PARA ATENDER LA VISITA EL DÍA DE HOY ROUTER DE INTERNET CERCA A DONDE VA QUEDAR INSTALADO EL DATÁFONO TARJETA DE SEMBRADO OK. | 12/12/2025 SE EJECUTA APERTURA AVAL EXITOSA INSTALANDO EQUIPOS PRUEBA TELETÓN NO EXITOSA TRANSACCIÓN DECLINADA PRUEBAS DE ADQUIRENCIA EXITOSAS CLIENTE CONFORME</t>
  </si>
  <si>
    <t>OB002664</t>
  </si>
  <si>
    <t>TA-25-1384956</t>
  </si>
  <si>
    <t>91362043</t>
  </si>
  <si>
    <t>PAPELERIA 107</t>
  </si>
  <si>
    <t>FO-25-1953364</t>
  </si>
  <si>
    <t>09/12/2025 09-12-2025 SE REALIZA LLAMADA AL CLIENTE, SE HABLA CON EL SÑR ESNEIDER GONZALEZ CARO SE VALIDA DIRECCIÓN OK, CANAL OK, TARJETA DE SEMBRADO OK, DISPONIBILIDAD TOTAL, SE CONFIRMA 4 ULTIMOS DIGITOS DE LA TARJETA: OK, LLAMAR EL DÍA LA INSTALACIÓN PARA CONFIRMAR VISITA// CONTACTO REALIZADO POR LA APP // FECHA PROGRAMADA: 12/12/2025 | 12/12/2025 INSTALACIÓN CB AVAL OK, SE CAMBIA EQUIPO POR ALERT IRUPTION</t>
  </si>
  <si>
    <t>OB000431</t>
  </si>
  <si>
    <t>41359</t>
  </si>
  <si>
    <t>TA-25-1384959</t>
  </si>
  <si>
    <t>91366539</t>
  </si>
  <si>
    <t>ISNOS</t>
  </si>
  <si>
    <t>PAPELERIA PAPEL Y COLOR HERMANOS</t>
  </si>
  <si>
    <t>FO-25-1953368</t>
  </si>
  <si>
    <t>09/12/2025 09-12-2025 SE REALIZA LLAMADA AL CLIENTE, SE HABLA CON LA SÑRA VANESSA PABON MURCIA SE VALIDA DIRECCIÓN OK, CANAL OK, TARJETA DE SEMBRADO OK, DISPONIBILIDAD TOTAL, SE CONFIRMA 4 ULTIMOS DIGITOS DE LA TARJETA: OK, LLAMAR EL DÍA LA INSTALACIÓN PARA CONFIRMAR VISITA// CONTACTO REALIZADO POR LA APP // FECHA PROGRAMADA: 12/12/2025 | 12/12/2025 SE CONFIGURA DATAFONO CON SOPORTE, LECTOR DE BARRAS, CABLEADO PARA LOS EQUIPOS, SE ENTREGA 20 ROLLOS DE PAPEL RBM, SE SIEMBRA TARJETA XXXX-XXXX-XXXX-8195, SE CREA USUARIO Y CLAVE CON EL CLIENTE, SE REALIZA PRUEBAS DE BANCO Y COMERCIO OK. PRUEBA DE TELETÓN CON RECHAZO AÚN SE SIGUE PRESENTANDO LA NOVEDAD CON LA ENTIDAD, SE REALIZA PRUEBA CON OTRO CONVENIO QUEDANDO EXITOSA.</t>
  </si>
  <si>
    <t>TA-25-1384960</t>
  </si>
  <si>
    <t>91366278</t>
  </si>
  <si>
    <t>MANA PAPELERIA Y ALGO MAS</t>
  </si>
  <si>
    <t>FO-25-1953373</t>
  </si>
  <si>
    <t>09/12/2025 09-12-2025 SE REALIZA LLAMADA AL CLIENTE, SE HABLA CON LA SÑRA MAGDA LILIANA ORDOÑEZ JIMENEZ SE VALIDA DIRECCIÓN OK, CANAL OK, TARJETA DE SEMBRADO OK, DISPONIBILIDAD TOTAL, SE CONFIRMA 4 ULTIMOS DIGITOS DE LA TARJETA: OK, LLAMAR EL DÍA LA INSTALACIÓN PARA CONFIRMAR VISITA// CONTACTO REALIZADO POR LA APP // FECHA PROGRAMADA: 12/12/2025 | 12/12/2025 SE CONFIGURA DATAFONO CON SOPORTE, LECTOR DE BARRAS, CABLEADO PARA LOS EQUIPOS, SE ENTREGA 20 ROLLOS DE PAPEL RBM, SE SIEMBRA TARJETA XXXX-XXXX-XXXX-5089, SE CREA USUARIO Y CLAVE CON EL CLIENTE, SE REALIZA PRUEBAS DE BANCO Y COMERCIO. PRUEBA DE TELETÓN CON RECHAZO AÚN SE SIGUE PRESENTANDO LA NOVEDAD CON LA ENTIDAD, SE REALIZA PRUEBA CON OTRO CONVENIO QUEDANDO EXITOSA.</t>
  </si>
  <si>
    <t>TA-25-1384961</t>
  </si>
  <si>
    <t>91364828</t>
  </si>
  <si>
    <t>INMOBILIARIA N&amp;G SAS</t>
  </si>
  <si>
    <t>FO-25-1953377</t>
  </si>
  <si>
    <t>09/12/2025 09-12-2025 SE REALIZA LLAMADA AL CLIENTE, SE HABLA CON INMOBILIARIA N&amp;G SAS SE VALIDA DIRECCIÓN OK, CANAL OK, TARJETA DE SEMBRADO OK, DISPONIBILIDAD TOTAL, SE CONFIRMA 4 ULTIMOS DIGITOS DE LA TARJETA: OK, LLAMAR EL DÍA LA INSTALACIÓN PARA CONFIRMAR VISITA// CONTACTO REALIZADO POR LA APP // FECHA PROGRAMADA: 12/12/2025 | 11/12/2025 SE REALIZA INSTALACIÓN DE CORRESPONSAL AVAL, SE INSTALAN EQUIPOS, SEMBRADO DE TARJETA, CB QUEDA OPERATIVO. PRUEBA DE TELETÓN CON RECHAZO AÚN SE SIGUE PRESENTANDO LA NOVEDAD CON LA ENTIDAD, SE REALIZA PRUEBA CON OTRO CONVENIO QUEDANDO EXITOSA.</t>
  </si>
  <si>
    <t>OB003396</t>
  </si>
  <si>
    <t>TA-25-1384962</t>
  </si>
  <si>
    <t>91366594</t>
  </si>
  <si>
    <t>HAPPY, GO</t>
  </si>
  <si>
    <t>FO-25-1953383</t>
  </si>
  <si>
    <t>10/12/2025 09-12-2025 SE REALIZA LLAMADA AL NUMERO DE LA LISTA EL CUAL TIMBRA PERO NO CONTESTAN, SE INTENTARA EN UNA NUEVA GESTION EN OTRO MOMENTO // 10/12/2025 SE REALIZA LLAMADA AL CLIENTE, SE HABLA CON LA SÑRA MARLY GALVIS ORTEGA SE VALIDA DIRECCIÓN OK, CANAL OK, TARJETA DE SEMBRADO OK, DISPONIBILIDAD TOTAL, SE CONFIRMA 4 ULTIMOS DIGITOS DE LA TARJETA: OK, LLAMAR EL DÍA LA INSTALACIÓN PARA CONFIRMAR VISITA// CONTACTO REALIZADO POR LA APP // FECHA PROGRAMADA: 11/12/2025 | 11/12/2025 SE VISITA COMERCIO, SE INSTALA CB AVAL, CLIENTE YA CONTABA CON EL DATAFONO, SE INSTALA BASE Y LECTOR DE BARRAS, SE CREAN USUARIOS DEL CLIENTE, SE REALIZAN PRUEBAS OK, SE BRINDA CAPACITACIÓN DE USO BÁSICO, SE HABILITAN CIERRES, SE SIEMBRA TARJETA #2201. PRUEBA DE TELETÓN CON RECHAZO AÚN SE SIGUE PRESENTANDO LA NOVEDAD CON LA ENTIDAD</t>
  </si>
  <si>
    <t>AE005493</t>
  </si>
  <si>
    <t>TA-25-1384963</t>
  </si>
  <si>
    <t>91364836</t>
  </si>
  <si>
    <t>INTERWAS LA 56</t>
  </si>
  <si>
    <t>FO-25-1953388</t>
  </si>
  <si>
    <t>10/12/2025 09-12-2025 SE REALIZA LLAMADA AL NUMERO DE LA LISTA EL CUAL TIMBRA PERO NO CONTESTAN, SE INTENTARA EN UNA NUEVA GESTION EN OTRO MOMENTO // 10-12-2025 SE REALIZA LLAMADA AL CLIENTE, SE HABLA CON EL SR WASHINGTON ROSERO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11/12/2025 | 11/12/2025 APERTURA AVAL OK SEMBRADO DE TARJETA OK USUARIOS OK SERVICIO OPERATIVO CONVENIO TELETÓN EN DAÑO SE REALIZAN PRUEBAS CON INFORMACIÓN QUE SUMINISTRA EL CLIENTE</t>
  </si>
  <si>
    <t>OB003340</t>
  </si>
  <si>
    <t>TA-25-1384964</t>
  </si>
  <si>
    <t>91364914</t>
  </si>
  <si>
    <t>IMPRESIONES COPIAS MATIAS DE SAN PEDRO</t>
  </si>
  <si>
    <t>FO-25-1953391</t>
  </si>
  <si>
    <t>10/12/2025 09-12-2025 SE REALIZA LLAMADA AL NUMERO DE LA LISTA EL CUAL TIMBRA PERO NO CONTESTAN, SE INTENTARA EN UNA NUEVA GESTION EN OTRO MOMENTO // 10/12/2025 SE REALIZA LLAMADA AL CLIENTE, SE HABLA CON EL SÑR JAIME LEONARDO SIERRA PEÑARANDA SE VALIDA DIRECCIÓN OK, CANAL OK, TARJETA DE SEMBRADO OK, DISPONIBILIDAD TOTAL, SE CONFIRMA 4 ULTIMOS DIGITOS DE LA TARJETA: OK, LLAMAR EL DÍA LA INSTALACIÓN PARA CONFIRMAR VISITA// CONTACTO REALIZADO POR LA APP // FECHA PROGRAMADA: 11/12/2025 | 11/12/2025 SE REALIZA INSHALACIONS DE BASE Y LECTOR DE BARRAS SE REALIZAN PRUEBAS SE CREAN USUARIOS OK</t>
  </si>
  <si>
    <t>OB003346</t>
  </si>
  <si>
    <t>TA-25-1384965</t>
  </si>
  <si>
    <t>91365813</t>
  </si>
  <si>
    <t>M&amp;H DISTRIBUCIONES</t>
  </si>
  <si>
    <t>FO-25-1953396</t>
  </si>
  <si>
    <t>10/12/2025 09-12-2025 SE REALIZA LLAMADA AL NUMERO DE LA LISTA EL CUAL TIMBRA PERO NO CONTESTAN, SE INTENTARA EN UNA NUEVA GESTION EN OTRO MOMENTO // 10-12-2025 SE REALIZA LLAMADA AL CLIENTE, SE HABLA CON LA SRA LEIDY YOHANA TOVAR MORA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11/12/2025 | 29/12/2025 SE VISITA COMERCIO, SE INSTALA POS OK, PRUEBAS OK , LECTORA OK, PRUEBAS OK, CAPACITACIÓN OK,  + 20 ROLLOS RBM 
PRUEBA A CONVENIO TELETÓN NO EXITOSA CONVENIO SE ENCUENTRA INHABILITADO POR ENTIDAD EN ESPERA DE UNO NUEVO PARA PRUEBAS</t>
  </si>
  <si>
    <t>AE008552</t>
  </si>
  <si>
    <t>TA-25-1384966</t>
  </si>
  <si>
    <t>91366538</t>
  </si>
  <si>
    <t>MULTISERVICIOS D.R</t>
  </si>
  <si>
    <t>FO-25-1953398</t>
  </si>
  <si>
    <t>10/12/2025 09-12-2025 SE REALIZA LLAMADA AL NUMERO DE LA LISTA EL CUAL TIMBRA PERO NO CONTESTAN, SE INTENTARA EN UNA NUEVA GESTION EN OTRO MOMENTO // 10-12-2025 SE REALIZA LLAMADA AL CLIENTE, SE HABLA CON LA SRA CAROLINA RODRIGUEZ SANCHEZ SE VALIDA DIRECCIÓN OK, CANAL OK, TARJETA DE SEMBRADO OK, DISPONIBILIDAD TOTAL, SE CONFIRMA 4 ULTIMOS DIGITOS DE LA TARJETA: OK, LLAMAR EL DÍA LA INSTALACIÓN PARA CONFIRMAR VISITA// CONTACTO REALIZADO POR LLAMADA DE WHATSAPP // FECHA PROGRAMADA: 11/12/2025 | 11/12/2025 SE INTALA DATAFONO LECTORA BASE SE ENTREGAN ROLLOS SE HACEN PRUEBAS DE TELETON PERO SALE RECHAZO CLIENTE HACE UNA TRANSFERENCIA Y QUEDA FUNCIONANDO CORRECTAMENTE</t>
  </si>
  <si>
    <t>AE005584</t>
  </si>
  <si>
    <t>TA-25-1384967</t>
  </si>
  <si>
    <t>91368485</t>
  </si>
  <si>
    <t>INVERSIONES JYC 1919</t>
  </si>
  <si>
    <t>FO-25-1953402</t>
  </si>
  <si>
    <t>10/12/2025 09-12-2025 SE REALIZA LLAMADA AL NUMERO DE LA LISTA EL CUAL TIMBRA PERO NO CONTESTAN, SE INTENTARA EN UNA NUEVA GESTION EN OTRO MOMENTO // 10/12/2025 SE REALIZA LLAMADA AL CLIENTE, SE HABLA CON EL SÑR ANDRES MAURICIO VALENCIA  GONZALEZ SE VALIDA DIRECCIÓN OK, CANAL OK, TARJETA DE SEMBRADO OK, DISPONIBILIDAD TOTAL, SE CONFIRMA 4 ULTIMOS DIGITOS DE LA TARJETA: OK, LLAMAR EL DÍA LA INSTALACIÓN PARA CONFIRMAR VISITA// CONTACTO REALIZADO POR LA APP // FECHA PROGRAMADA: 11/12/2025 | 12/12/2025 SE REALIZA APERTURA DE CB AVAL, SE INSTALA EQUIPO Y ACCESORIOS, SE INICIALIZA TERMINAL, SE REALIZA SEMBRADO DE TARJETA, SE HABILITA CIERRE, SE REALIZAN PRUEBAS DE MÓDULO DE ADQUIRENCIA OK, PRUEBA DE TELETÓN ARROJA RG Y SE REALIZA PRUEBA CON OTRA TRX. SE ENTREGAN 20 ROLLOS TERMICOS DE REDEBAN.</t>
  </si>
  <si>
    <t>AE007313</t>
  </si>
  <si>
    <t>TA-25-1393221</t>
  </si>
  <si>
    <t>90858691</t>
  </si>
  <si>
    <t>EXPANSION NASUR</t>
  </si>
  <si>
    <t>FO-25-1958774</t>
  </si>
  <si>
    <t>10/12/2025 10-12-2025 SE REALIZA LLAMADA AL CLIENTE, SE HABLA CON LA SRA NATALI ESPINOSA URBANO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12/12/2025 SE CONFIGURA DATAFONO CON SOPORTE, LECTOR DE BARRAS, CABLEADO PARA LOS EQUIPOS, SE ENTREGA 20 ROLLOS DE PAPEL RBM, SE SIEMBRA TARJETA XXXX-XXXX-XXXX-9889, SE CREA USUARIO Y CLAVE CON EL CLIENTE, SE REALIZA PRUEBAS DE BANCO Y COMERCIO. PRUEBA DE TELETÓN CON RECHAZO AÚN SE SIGUE PRESENTANDO LA NOVEDAD CON LA ENTIDAD, SE REALIZA PRUEBA CON OTRO CONVENIO QUEDANDO EXITOSA. ADQUIRENCIA EXITOSAS CLIENTE CONFORME</t>
  </si>
  <si>
    <t>TA-25-1393223</t>
  </si>
  <si>
    <t>91363661</t>
  </si>
  <si>
    <t>GRUPO ITAPEMIRIN</t>
  </si>
  <si>
    <t>FO-25-1958775</t>
  </si>
  <si>
    <t>10/12/2025 10-12-2025 SE REALIZA LLAMADA AL CLIENTE, SE HABLA CON LA SRA RANDY ROMERO SOUZA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22/12/2025 | 22/12/2025 SE REALIZA APERTURA DE CB AVAL, SE ENTREGA DATÁFONO, LECTORA, 20 ROLLOS, BASE, CABLE DE RED Y SE REALIZA CAPACITACIÓN BÁSICA DEL CORRESPONSAL</t>
  </si>
  <si>
    <t>OB004977</t>
  </si>
  <si>
    <t>TA-25-1393224</t>
  </si>
  <si>
    <t>91366791</t>
  </si>
  <si>
    <t>VARIEDADES LUPES</t>
  </si>
  <si>
    <t>FO-25-1958778</t>
  </si>
  <si>
    <t>10/12/2025 10-12-2025 SE LLAMA A EL NUMERO 3104759209 NO CONTESTAN // 10-12-2025 SE REALIZA LLAMADA AL CLIENTE, SE HABLA CON LA SRA LEIDY MARCELA PARRA LOPEZ SE VALIDA DIRECCIÓN OK, CANAL OK, TARJETA DE SEMBRADO OK, DISPONIBILIDAD TOTAL, SE CONFIRMA 4 ULTIMOS DIGITOS DE LA TARJETA: OK, LLAMAR EL DÍA LA INSTALACIÓN PARA CONFIRMAR VISITA// CONTACTO REALIZADO POR WHATSAPP // FECHA PROGRAMADA: 13/12/2025 | 13/12/2025 SE REALIZÓ VISITA TÉCNICA PARA INSTALACIÓN DEL CORRESPONSAL BANCO DE BOGOTÁ EL USUARIO CONFIRMA IDENTIFICACIÓN Y SEÑALA EL PUNTO DE INSTALACIÓN SE VALIDA LA INFORMACIÓN Y TODO ESTÁ EN ORDEN SE EFECTÚA CONFIGURACIÓN E INSTALACIÓN DEL EQUIPO QUEDANDO CORRECTAMENTE IMPLEMENTADO SE EJECUTAN PRUEBAS INICIALES CON TELETON LAS CUALES ARROJAN RECHAZO GENERAL POR INCONVENIENTES PROPIOS DEL SISTEMA SE SOLICITA AL CLIENTE REALIZAR PRUEBA OPERATIVA DIRECTAMENTE EN EL EQUIPO ESTA SE EJECUTA DE MANERA EXITOSA CONFIRMANDO CORRECTO FUNCIONAMIENTO EL EQUIPO QUEDA INSTALADO CONFIGURADO Y OPERATIVO</t>
  </si>
  <si>
    <t>AE006308</t>
  </si>
  <si>
    <t>TA-25-1393225</t>
  </si>
  <si>
    <t>91366220</t>
  </si>
  <si>
    <t>SPC COMERCIAL RESTREPO</t>
  </si>
  <si>
    <t>FO-25-1958783</t>
  </si>
  <si>
    <t>10/12/2025 10-12-2025 SE REALIZA LLAMADA AL CLIENTE, SE HABLA CON SPC COMERCIAL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12/12/2025 | 12/12/2025 SE REALIZA INSTALACIÓN DE CORRESPONSAL AVAL, SE INSTALAN EQUIPOS, SEMBRADO DE TARJETA, CB QUEDA OPERATIVO. PRUEBA DE TELETÓN CON RECHAZO AÚN SE SIGUE PRESENTANDO LA NOVEDAD CON LA ENTIDAD, SE REALIZA PRUEBA CON OTRO CONVENIO QUEDANDO EXITOSA.ADQUIRENCIA EXITOSAS CLIENTE CONFORME</t>
  </si>
  <si>
    <t>CA005718</t>
  </si>
  <si>
    <t>TA-25-1393226</t>
  </si>
  <si>
    <t>91368518</t>
  </si>
  <si>
    <t>TIENDA LA ESQUINA TATIS</t>
  </si>
  <si>
    <t>FO-25-1958785</t>
  </si>
  <si>
    <t>10/12/2025 10-12-2025 SE REALIZA LLAMADA AL CLIENTE, SE HABLA CON EL SÑR YEIDER ALEXANDER PATIÑO PASCUMAL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12/12/2025 | 12/12/2025 SE REALIZÓ LA INSTALACIÓN DE EQUIPOS Y ACCESORIOS PARA APERTURA CB BANCO DE BOGOTÁ SE SIEMBRA TARJETA SE EJECUTAN PRUEBAS DE COMERCIO EXITOSAS PERO AL REALIZAR PRUEBAS DE CB SALE RECHAZO GENERAL EN TELETON, CLIENTE NO TIENE COMO REALIZAR PRUEBAS SE LEE SOLO UNA FACTURA DE PRUEBA PERO NO SE EJECUTA, QUEDA OPERATIVO.</t>
  </si>
  <si>
    <t>AE007487</t>
  </si>
  <si>
    <t>TA-25-1393227</t>
  </si>
  <si>
    <t>90849099</t>
  </si>
  <si>
    <t>CMULTIOPERADOR</t>
  </si>
  <si>
    <t>FO-25-1958789</t>
  </si>
  <si>
    <t>10/12/2025 10-12-2025 SE REALIZA LLAMADA AL CLIENTE, SE HABLA CON LA SRA VANESSA HENAO CASTAÑO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13/12/2025 | 13/12/2025 SE REALIZA VISITA TÉCNICA PARA LA INSTALACIÓN DEL CORRESPONSAL BANCO DE BOGOTÁ EL USUARIO INDICA EL LUGAR DESTINADO PARA LA INSTALACIÓN EL CUAL SE VALIDA Y SE ENCUENTRA EN CONDICIONES ADECUADAS SE PROCEDE CON LA CONFIGURACIÓN DEL EQUIPO Y LA INSTALACIÓN CORRESPONDIENTE DURANTE LA PRUEBA DE TELETON LA TRANSACCIÓN ARROJA RECHAZO GENERAL SE ADJUNTA TIRILLA COMO EVIDENCIA SE SOLICITA AL CLIENTE REALIZAR UNA PRUEBA ADICIONAL LA CUAL IGUALMENTE RESULTA EN RECHAZO GENERAL SE ADJUNTA LA TIRILLA RESPECTIVA EL RECHAZO SE ATRIBUYE A PROBLEMAS DE LA ENTIDAD FINALMENTE SE EJECUTA PRUEBA DEL MÓDULO DE COMERCIO LA CUAL SE COMPLETA DE MANERA EXITOSA</t>
  </si>
  <si>
    <t>AE004949</t>
  </si>
  <si>
    <t>TA-25-1393228</t>
  </si>
  <si>
    <t>FO-25-1958792</t>
  </si>
  <si>
    <t>10/12/2025 10-12-2025 SE REALIZA LLAMADA AL CLIENTE, SE HABLA CON LA SÑRA MAYRA LICETH CIFUENTES ROBLES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15/12/2025 SE ESTABLECE COMUNICACIÓN CON LA SEÑORA MAYRA LICETH CIFUENTES ROBLES AL NÚMERO DE CONTACTO 3203597716 CLIENTE CONFIRMA TENER LA DISPONIBILIDAD PARA ATENDER LA VISITA EL DÍA DE HOY ROUTER DE INTERNET CERCA DEL LUGAR DONDE VA QUEDAR INSTALADO EL DATÁFONO TARJETA DE SEMBRADO OK | 15/12/2025 SE EJECUTA APERTURA AVAL EXITOSA INSTALANDO EQUIPOS PRUEBA TELETÓN NO EXITOSA TRANSACCIÓN DECLINADA PRUEBAS DE ADQUIRENCIA OK CLIENTE CONFORME</t>
  </si>
  <si>
    <t>DA004441</t>
  </si>
  <si>
    <t>TA-25-1402963</t>
  </si>
  <si>
    <t>90175754</t>
  </si>
  <si>
    <t>SURTIDORA SARU</t>
  </si>
  <si>
    <t>FO-25-1982392 | FO-25-1965610</t>
  </si>
  <si>
    <t>[FO-25-1982392] 16/12/2025 SE REALIZA APERTURA CB AVAL SE INSTALA DATAFONO LECTOR DE BARRAS BASE DE DATAFONO SEMBRADO DE TARJETA PRUEBAS OK CAPACITACIÓN OK ROLLOS. PRUEBA DE TELETÓN CON RECHAZO AÚN SE SIGUE PRESENTANDO LA NOVEDAD CON LA ENTIDAD, SE REALIZA PRUEBA CON OTRO CONVENIO QUEDANDO EXITOSA || [FO-25-1965610] 11/12/2025 11-12-2025 SE REALIZA LLAMADA AL CLIENTE, SE HABLA CON LA SRA GLORIA SILENIA RUEDA GUERRA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16/12/2025 | 16/12/2025 SE INTENTA LA COMUNICACIÓN CON EL CLIENTE 3187726236 PARA VALIDAR DISPONIBILIDAD PERO NO HA SIDO POSIBLE, SE ESPERA DE LO CONTRARIO DE VISITARÁ EN FRÍO | 16/12/2025 SE INTENTA LA COMUNICACIÓN CON EL CLIENTE AL NÚMERO DE TELÉFONO 3187726236 , NO FUE POSIBLE , SE VISITA EN FRÍO PERO COMERCIO SE ENCUENTRA CERRADO , SE LLAMA POR MEDIO DE WHATSAPP DONDE CLIENTE INDICA NO ESTAR EN EL COMERCIO , LA SEÑORITA GLORIA RUEDA SOLICITA QUE POR FAVOR PASAR EN LAS HORAS DE LA TARDE Y QUE YA CUENTA CON TARJETA DE SEMBRADO Y DATAFONO EN PUNTO  " REPROGRAMAR"</t>
  </si>
  <si>
    <t>SMZZZ040</t>
  </si>
  <si>
    <t>25326</t>
  </si>
  <si>
    <t>TA-25-1402966</t>
  </si>
  <si>
    <t>90856750</t>
  </si>
  <si>
    <t>GUATAVITA</t>
  </si>
  <si>
    <t>J.K FASHION</t>
  </si>
  <si>
    <t>FO-25-1965615</t>
  </si>
  <si>
    <t>11/12/2025 11-12-2025 SE REALIZA LLAMADA AL CLIENTE, SE HABLA CON LA SRA WENDY JOHANNA VENTURA PINZON SE VALIDA DIRECCIÓN OK, CANAL OK, TARJETA DE SEMBRADO OK, DISPONIBILIDAD TOTAL, SE CONFIRMA 4 ULTIMOS DIGITOS DE LA TARJETA: OK, LLAMAR EL DÍA LA INSTALACIÓN PARA CONFIRMAR VISITA// CONTACTO REALIZADO POR LA APP // FECHA PROGRAMADA: 15/12/2025 // COMERCIO ABRE DESPUES DE LAS 9 | 15/12/2025 SE REALIZA INSTALACIÓN DE DATÁFONO, LECTORA, BASE, SE ENTREGAN 20 ROLLOS, SE SIEMBRA TARJETA, SE REALIZA PRUEBA AUTORIZADA DE TELETÓN LA CUAL SALE FALLIDA</t>
  </si>
  <si>
    <t>AE005285</t>
  </si>
  <si>
    <t>TA-25-1402967</t>
  </si>
  <si>
    <t>91364622</t>
  </si>
  <si>
    <t>MERCADOS LA GRAN ESQUINA LOS MONOS</t>
  </si>
  <si>
    <t>FO-25-1965619</t>
  </si>
  <si>
    <t>11/12/2025 11-12-2025 SE REALIZA LLAMADA AL CLIENTE, SE HABLA CON EL SR JOHN FERNANDO ZULUAGA PAMPLONA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15/12/2025 SE REALIZA INSTALACION DE CORRESPONSAL AVAL, SE INSTALAN EQUIPOS, SEMBRADO DE TARJETA, CB QUEDA OPERATIVO. PRUEBA DE TELETÓN CON RECHAZO AÚN SE SIGUE PRESENTANDO LA NOVEDAD CON LA ENTIDAD</t>
  </si>
  <si>
    <t>OB003521</t>
  </si>
  <si>
    <t>TA-25-1402970</t>
  </si>
  <si>
    <t>91365077</t>
  </si>
  <si>
    <t>MISCELANEA ANGGY</t>
  </si>
  <si>
    <t>FO-25-1965629</t>
  </si>
  <si>
    <t>11/12/2025 11-12-2025 SE REALIZA LLAMADA AL CLIENTE, SE HABLA CON LA SRA FLOR NELLY TORRES DIAZ SE VALIDA DIRECCIÓN OK, CANAL OK, TARJETA DE SEMBRADO OK, DISPONIBILIDAD TOTAL, SE CONFIRMA 4 ULTIMOS DIGITOS DE LA TARJETA: OK, LLAMAR EL DÍA LA INSTALACIÓN PARA CONFIRMAR VISITA// CONTACTO REALIZADO POR LA APP // FECHA PROGRAMADA: 16/12/2025 | 16/12/2025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100 PESOS A UNA CUENTA DE AHORROS AUTORIZADOS POR CLIENTE</t>
  </si>
  <si>
    <t>OB004884</t>
  </si>
  <si>
    <t>TA-25-1402972</t>
  </si>
  <si>
    <t>91366779</t>
  </si>
  <si>
    <t>TIENDA NATURISTA Y MISCELANEA BIONUTRICION</t>
  </si>
  <si>
    <t>FO-25-1965631</t>
  </si>
  <si>
    <t>11/12/2025 11-12-2025 SE REALIZA LLAMADA AL CLIENTE, SE HABLA CON LA SRA LIDA ROCIO ZAMORA BALLEN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15/12/2025 SE REALIZA LA VISTA AL CB POR SOLICITUD DE CRECIMIENTO NUEVO AVAL, NOS ATIENDA LA VISITA LA SEÑORA LIDIA ZAMORA 3228740590, PROCEDEMOS A REALIZAR LA VERIFICACIÓN DE DIRECCIÓN Y PREGUNTÁNDOLE AL USUARIO EN QUÉ PARTE DESEA LA INSTALACIÓN DEL EQUIPO, SE PROCEDE A REALIZAR LA INSTALACIÓN SE TIENE NOVEDAD QUE NO SALE APARTADO MAGIC BOX 2600 SE VINCULA EN OPCIÓN HUB POR ÓRDENES DEL COORDINADOR. SE REALIZAN LAS PRUEBAS DONDE SE EVIDENCIA QUE SE DEJA FUNCIONAL EL PUNTO</t>
  </si>
  <si>
    <t>AE006215</t>
  </si>
  <si>
    <t>TA-25-1402977</t>
  </si>
  <si>
    <t>91365986</t>
  </si>
  <si>
    <t>OIN COMERCIAL 2</t>
  </si>
  <si>
    <t>FO-25-1965642</t>
  </si>
  <si>
    <t>11/12/2025 11-12-2025 SE REALIZA LLAMADA AL CLIENTE, SE HABLA CON EL SÑR RICARDO CARRANZA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15/12/2025 | 15/12/2025 SE VISITA COMERCIO, SE EVIDENCIA QUE LA DIRECCIÓN DADA EN LA ORDEN NO CORRESPONDE A LA DEL ESTABLECIMIENTO, SE LE INDICA AL CLIENTE QUE DEBE DE ACTUALIZAR LA DIRECCIÓN EN CÁMARA Y COMERCIO PARA QUE REGISTREN ESOS DATOS Y PODER REALIZAR LA IMPLEMENTACIÓN EN EL SITIO CORRECTO, SE TOMAN EVIDENCIAS DE LA VISITA Y SE ESCALA CON COORDINACIÓN Y CON JHON SAMBONY DE RBM QUIEN AUTORIZA A NO REALIZAR IMPLEMENTACIÓN HASTA NO TENER LOS DATOS CORRECTOS.</t>
  </si>
  <si>
    <t>TA-25-1402980</t>
  </si>
  <si>
    <t>91366196</t>
  </si>
  <si>
    <t>DROGUERIA EL BOSQUE SOFI</t>
  </si>
  <si>
    <t>FO-25-1965648</t>
  </si>
  <si>
    <t>11/12/2025 11-12-2025 SE REALIZA LLAMADA AL CLIENTE, SE HABLA CON LA SRA MONICA PATRICIA MURCIA MURCIA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16/12/2025 | 15/12/2025 COMUNICACION CON CLIENTE AL NÚMERO TELÉFONICO 3144328580 LA SEÑORA ANGELA MANIFIESTA QUE LE CONFIRMARON VISITA EL DIA MARTES Y EL DIA DE HOY NO PUEDE BRINDAR ATENCIÓN....INDICA ATENCIÓN DE VISITA EL DIA SABADO | 16/12/2025 SE VISITA COMERCIO APERTURA DE CB INSTALACIÓN EQUIPOS CAPACITACIÓN MANEJO DE POS PRUEBAS EXITOSAS. PRUEBA DE TELETÓN CON RECHAZO AÚN SE SIGUE PRESENTANDO LA NOVEDAD CON LA ENTIDAD, SE REALIZA PRUEBA CON OTRO CONVENIO QUEDANDO EXITOSA.</t>
  </si>
  <si>
    <t>AE005477</t>
  </si>
  <si>
    <t>TA-25-1402990</t>
  </si>
  <si>
    <t>90852952</t>
  </si>
  <si>
    <t>INTERNET Y PAPELERIA QUIGUA</t>
  </si>
  <si>
    <t>FO-25-1965657</t>
  </si>
  <si>
    <t>11/12/2025 11-12-2025 SE REALIZA LLAMADA AL CLIENTE, SE HABLA CON LA SRA NORALBA QUIGUA OROZCO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16/12/2025 | 16/12/2025 SE CONFIGURA DATAFONO CON SOPORTE, LECTOR DE BARRAS , CABLEADO PARA LOS EQUIPOS, SE ENTREGA 20 ROLLOS DE PAPEL RBM, SE SIEMBRA TARJETA XXXX-XXXX-XXXX-0237, SE CREA USUARIO Y CLAVE CON EL CLIENTE, SE REALIZA PRUEBAS DE BANCO Y COMERCIO. PRUEBA DE TELETÓN CON RECHAZO AÚN SE SIGUE PRESENTANDO LA NOVEDAD CON LA ENTIDAD, SE REALIZA PRUEBA CON OTRO CONVENIO QUEDANDO EXITOSA.</t>
  </si>
  <si>
    <t>TA-25-1402991</t>
  </si>
  <si>
    <t>90858369</t>
  </si>
  <si>
    <t>COFFEEMARK</t>
  </si>
  <si>
    <t>FO-25-1965660</t>
  </si>
  <si>
    <t>11/12/2025 11-12-2025 SE REALIZA LLAMADA AL CLIENTE, SE HABLA CON EL SR KEVIN CONTRERAS GUTIERREZ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15/12/2025 | 15/12/2025 SE REALIZA APERTURA DE CORRESPONSAL AVAL, SE CREAN USUARIOO(OPERADOR Y ADMINISTRADOR) SE REALIZA PRUEBA DE ADQUIRENCIA POR VALOR DE UN 1 PESO RESULTANDO EXITOSA, LA PRUEBA DE TELETON CON RECHAZO GENERAL POR TAL MOTIVO EL MODULO DE CB NO ARROJA CIERRE, SE INSTALA BASE, SE REALIZA PRUEBAS DE LECTORA DE BARRAS OK CB OPERANDO CON NORMALIDAD</t>
  </si>
  <si>
    <t>FB000804</t>
  </si>
  <si>
    <t>TA-25-1423520</t>
  </si>
  <si>
    <t>91363481</t>
  </si>
  <si>
    <t>SOLUCIONES EN 123</t>
  </si>
  <si>
    <t>FO-25-1980725</t>
  </si>
  <si>
    <t>15/12/2025 15-12-2025 SE REALIZA LLAMADA AL CLIENTE, SE HABLA CON LA SRA NENA YINETH RUIZ VILLAMIZAR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17/12/2025 APERTURA AVAL 
SE REALIZA VISITA AL PUNTO , SE IMPLEMENTA CON ÉXITO BASE DATÁFONO, LECTORA, SE ENTREGAN 20 ROLLOS PAPEL RBM, SE DEJA EQUIPO CON VR 10.5PRUEBAS MIXTAS OK, SE SIEMBRA TARJETA #7105 .SE INICIALIZA EQUIPO  , IMPLEMENTACIÓN EXITOSA</t>
  </si>
  <si>
    <t>OB003367</t>
  </si>
  <si>
    <t>TA-25-1423524</t>
  </si>
  <si>
    <t>91367101</t>
  </si>
  <si>
    <t>DROGUERIA DINAMICA</t>
  </si>
  <si>
    <t>FO-25-1987356 | FO-25-1980726</t>
  </si>
  <si>
    <t>[FO-25-1987356] 19/12/2025 SE HACE IMPLEMENTACIÓN OK SE DA PEQUEÑA CAPACITACIÓN DEL MANEJO DEL EQUIPO COMO INGRESAR AL MENÚ, COMO SOLICITAR ROLLOS SE HACEN PRUEBAS LA DE TELETÓN SALE EN RECHAZO, PERO LAS DEMÁS COMO CÓDIGO DE BARRAS SALE OK PERO NO SE PUEDEN PAGAR POR INDICACIÓN DEL CLIENTE. SE ANEXA EVIDENCIA EQUIPOS OPERATIVO || [FO-25-1980726] 15/12/2025 15-12-2025 SE REALIZA LLAMADA AL CLIENTE, SE HABLA CON EL SR JUAN ALEJANDRO AYALA AYALA SE VALIDA DIRECCIÓN OK, CANAL OK, TARJETA DE SEMBRADO OK, DISPONIBILIDAD TOTAL, SE CONFIRMA 4 ULTIMOS DIGITOS DE LA TARJETA: OK, LLAMAR EL DÍA LA INSTALACIÓN PARA CONFIRMAR VISITA// CONTACTO REALIZADO POR LA APP // FECHA PROGRAMADA: 17/12/2025 | 17/12/2025 SE VISITA COMERCIO Y NO SE ENCUENTRA ENCARGADO, EL SEÑOR NELSON SE COMUNICA CON EL SEÑOR JUAN QUÉ IDICA QUÉ NO SE ENCUENTRA EN ESTE MOMENTO DISPONIBLE Y QUE EL DATAFONO ESTA EN EL COMERCIO PERO LA TARJETA DE SEMBRADO LA TIENE EL. EL SEÑOR JUAN NOS PIDE REPROGRAMAR LA VISTA PARA FINAL DE SEMANA</t>
  </si>
  <si>
    <t>AE006363</t>
  </si>
  <si>
    <t>76100</t>
  </si>
  <si>
    <t>TA-25-1423527</t>
  </si>
  <si>
    <t>91368998</t>
  </si>
  <si>
    <t>VARIEDADES GC TIC TAC</t>
  </si>
  <si>
    <t>FO-25-1980729</t>
  </si>
  <si>
    <t>15/12/2025 15-12-2025 SE REALIZA LLAMADA AL CLIENTE, SE HABLA CON LA SRA CLAUDIA XIMENA MUÑOZ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VISITAMOS COMERCIO REALIZAMOS INSTALACIÓN DE DATÁFONO, LECTOR DE BARRAS Y MAGIC BOX DESK 2600 CON BASE DATAFONO LO CONFIGURAMOS SEMBRAMOS TARJETA REALIZAMOS PRUEBAS PERO NO SON EXITOSAS CON EL CONVENIO DE TELETON NO ES POSIBLE HACER OTRAS PRUEBAS YA QUE EL CLIENTE NO TIENE COMO HACER UNA PRUEBA ANEXAMOS LA TRX DEL RECHAZO, NO ES POSIBLE HACER EL CIERRE YA QUE NO TIENE TRANSACCIONES.</t>
  </si>
  <si>
    <t>AE007888</t>
  </si>
  <si>
    <t>TA-25-1423531</t>
  </si>
  <si>
    <t>91366116</t>
  </si>
  <si>
    <t>AUTOSERVICIO MANTILLA</t>
  </si>
  <si>
    <t>FO-25-1980734</t>
  </si>
  <si>
    <t>15/12/2025 15-12-2025 SE REALIZA LLAMADA AL CLIENTE, SE HABLA CON LA SRA LUZ DARYS CACERES GALVIS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19/12/2025 | 18/12/2025 SE ESTABLECE CONTACTO TELEFÓNICO Y VÍA WHATSAPP CON LA USUARIA LUZ DARYS CACERES GALVIS AL NÚMERO 3112590424 QUIEN NOS INDICA QUE SE ENCUENTRA DISPONIBLE PARA PODERNOS ATENDER | 18/12/2025 SE REALIZA CAMBIO DE DATAFONO EL CUAL NO RECONOCE IP SE HACE CAMBIO DE S.O Y VERSIÓN 10.6 CLIENTE POSEE CUBICULO ENCERRADO SE SOLICITÓ CON COORDINADOR DE ZONA AUTORIZACIÓN PARA IMPLEMENTACIÓN DE PIN PAD SE REALIZA SEMBRADO DE TARJETA , CREACIÓN DE USUARIOS Y PRUEBAS EXITOSAS SE LE INDICA AL USUARIO MANEJO DEL EQUIPO Y RECOMENDACIONES GENERALES PRUEBA TELETON CON RECHAZO GENERAL</t>
  </si>
  <si>
    <t>AE005808</t>
  </si>
  <si>
    <t>TA-25-1423543</t>
  </si>
  <si>
    <t>91366113</t>
  </si>
  <si>
    <t>PUNTOCELL.COM</t>
  </si>
  <si>
    <t>FO-25-1980739</t>
  </si>
  <si>
    <t>15/12/2025 15-12-2025 SE REALIZA LLAMADA AL CLIENTE, SE HABLA CON LA SRA YURI JOHANNA PASUY ERAZO SE VALIDA DIRECCIÓN OK, CANAL OK, TARJETA DE SEMBRADO OK, DISPONIBILIDAD TOTAL, SE CONFIRMA 4 ULTIMOS DIGITOS DE LA TARJETA: OK, LLAMAR EL DÍA LA INSTALACIÓN PARA CONFIRMAR VISITA// CONTACTO REALIZADO POR LA APP // FECHA PROGRAMADA: 17/12/2025 | 17/12/2025 SE INSTAKA DATÁFONO, LECTOR,PINPAD, HUD SE ENTREGAN 20 ROLLOS SE HACEN PRUEBAS DE TELETON SALE RECHAZÓ EN EL MOMENTO NO SE CUENTA CON MAS TRANSACCIONES PARA HACER PRUEBAS</t>
  </si>
  <si>
    <t>AE005268</t>
  </si>
  <si>
    <t>TA-25-1423552</t>
  </si>
  <si>
    <t>90762131</t>
  </si>
  <si>
    <t>PAPELERIA Y VARIEDADES IXEL</t>
  </si>
  <si>
    <t>FO-25-1980745</t>
  </si>
  <si>
    <t>16/12/2025 15-12-2025 SE REALIZA LLAMADA A LOS NUMEROS DE LA LISTA LOS CUALES TIMBRAN PERO NADIE CONTESTA, SE DEJA MENSAJE DE WHATSAPP // 16-12-2025 SE REALIZA LLAMADA AL CLIENTE, SE HABLA CON EL SR JOSE ANGELINO VARGAS ARIAS SE VALIDA DIRECCIÓN OK, CANAL OK, TARJETA DE SEMBRADO OK, DISPONIBILIDAD TOTAL, SE CONFIRMA 4 ULTIMOS DIGITOS DE LA TARJETA: OK, LLAMAR EL DÍA LA INSTALACIÓN PARA CONFIRMAR VISITA// CONTACTO REALIZADO POR WHATSAPP // FECHA PROGRAMADA: 17/12/2025 | 17/12/2025 INSTALACIÓN AVAL CON DATAFONO LECTORA ROLLOS BASE FUENTE DATOS SERVICIO OPERATIVO PRUEBAS OK TRNA RBM SEMBRADO DE TARJETA CC MÓDULO COMPRA OK PRUEBAS CON CONSIGNACIÓN EN EFECTIVO NO HAY COMO REALIZAR RETIRO CON TARJETA O TRANFERENCIA</t>
  </si>
  <si>
    <t>SSZZZ690</t>
  </si>
  <si>
    <t>TA-25-1423562</t>
  </si>
  <si>
    <t>90845089</t>
  </si>
  <si>
    <t>PAPELERIA ALPES JAKN</t>
  </si>
  <si>
    <t>FO-25-1980753</t>
  </si>
  <si>
    <t>15/12/2025 15-12-2025 SE REALIZA LLAMADA AL CLIENTE, SE HABLA CON LA SRA NENA YINETH RUIZ VILLAMIZAR SE VALIDA DIRECCIÓN OK, CANAL OK, TARJETA DE SEMBRADO OK, DISPONIBILIDAD TOTAL, SE CONFIRMA 4 ULTIMOS DIGITOS DE LA TARJETA: OK, LLAMAR EL DÍA LA INSTALACIÓN PARA CONFIRMAR VISITA// CONTACTO REALIZADO POR LA APP // FECHA PROGRAMADA: 17/12/2025 | 17/12/2025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 PESOS A UNA CUENTA DE AHORROS AUTORIZADOS POR CLIENTE</t>
  </si>
  <si>
    <t>AE002874</t>
  </si>
  <si>
    <t>TA-25-1423569</t>
  </si>
  <si>
    <t>91366492</t>
  </si>
  <si>
    <t>VARIEDADES SAGU</t>
  </si>
  <si>
    <t>FO-25-1980757</t>
  </si>
  <si>
    <t>16/12/2025 15-12-2025 SE REALIZA LLAMADA AL NUMERO FIJO DE LA LISTA "NUMERO NO ESTA EN SERVICIO", SE ESCALA A REDEBAN PARA SOLICITAR MAS NUMEROS // 16-12-2025 SE REALIZA LLAMADA AL CLIENTE, SE HABLA CON EL SR GUSTAVO ADOLFO COLMENARES NIETO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SE REALIZA INSTALACION DE CORRESPONSAL AVAL, SE INSTALAN EQUIPOS, SEMBRADO DE TARJETA, CB QUEDA OPERATIVO. PRUEBA DE TELETÓN CON RECHAZO AÚN SE SIGUE PRESENTANDO LA NOVEDAD CON LA ENTIDAD</t>
  </si>
  <si>
    <t>AE005572</t>
  </si>
  <si>
    <t>TA-25-1423570</t>
  </si>
  <si>
    <t>91363609</t>
  </si>
  <si>
    <t>PAPELERIA MISCELANIA JANG</t>
  </si>
  <si>
    <t>FO-25-1980759</t>
  </si>
  <si>
    <t>15/12/2025 15-12-2025 SE REALIZA LLAMADA AL CLIENTE, SE HABLA CON LA SRA JEIMMY ASTRID NIÑO GALVIS SE VALIDA DIRECCIÓN OK, CANAL OK, TARJETA DE SEMBRADO OK, DISPONIBILIDAD TOTAL, SE CONFIRMA 4 ULTIMOS DIGITOS DE LA TARJETA: OK, LLAMAR EL DÍA LA INSTALACIÓN PARA CONFIRMAR VISITA// CONTACTO REALIZADO POR LA APP // FECHA PROGRAMADA: 17/12/2025 | 17/12/2025 SE REALIZA APERTURA AVAL, DONDE SE SIEMBRA TARJETA, SE INSTALA LECTORA, BASE, SE ENTREGAN 20 ROLLOS, SE REALIZA PRUEBAS DE TELETÓN QUE ES LA ÚNICA AUTORIDAD, QUE SALE FALLIDA POR CAÍDA DE CONVENIO</t>
  </si>
  <si>
    <t>AE007869</t>
  </si>
  <si>
    <t>TA-25-1423573</t>
  </si>
  <si>
    <t>91366136</t>
  </si>
  <si>
    <t>PAPELERIA DEXE</t>
  </si>
  <si>
    <t>FO-25-1980763</t>
  </si>
  <si>
    <t>15/12/2025 15-12-2025 SE REALIZA LLAMADA AL CLIENTE, SE HABLA CON LA SRA MARIA DEL SOCORRO QUINTERO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SE REALIZA APERTURA AVAL, DONDE SE SIEMBRA TARJETA, SE INSTALA LECTORA, BASE, SE ENTREGAN 20 ROLLOS, SE REALIZA PRUEBAS DE TELETÓN QUE ES LA ÚNICA AUTORIZADA, QUE SALE FALLIDA POR CAÍDA DE CONVENIO</t>
  </si>
  <si>
    <t>AE005330</t>
  </si>
  <si>
    <t>TA-25-1423577</t>
  </si>
  <si>
    <t>91367241</t>
  </si>
  <si>
    <t>OFI PAGOS FABIAN</t>
  </si>
  <si>
    <t>FO-25-1980769</t>
  </si>
  <si>
    <t>16/12/2025 15-12-2025 SE REALIZA LLAMADA A LOS NUMEROS DE LA LISTA LOS CUALES TIMBRAN PERO NADIE CONTESTA, SE DEJA MENSAJE DE WHATSAPP // 16-12-2025 SE REALIZA LLAMADA AL CLIENTE, SE HABLA CON LA SRA OLGA LUCIA PEÑARANDA CALDERON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17/12/2025 | 17/12/2025 SE VISITA COMERCIO, SE REALIZA APARTURA AVAL, SE HACE SEMBRADO DE TARJETA # 0796, SE INSTALA LECTOR DE CODIGOS, BASE, SE HACEN PRUEBA TELETON, SALE RG, SE HACE PRUEBA CONVENIO DEL CLIENTE OK. CB OPERATIVO. SE CREAN USUARIOS OK.</t>
  </si>
  <si>
    <t>AE006498</t>
  </si>
  <si>
    <t>TA-25-1423579</t>
  </si>
  <si>
    <t>91369748</t>
  </si>
  <si>
    <t>CEL UNION QUIROGA</t>
  </si>
  <si>
    <t>FO-25-1980773</t>
  </si>
  <si>
    <t>16/12/2025 15-12-2025 SE REALIZA LLAMADA A LOS NUMEROS 3667554 -2784948 LOS CUALES SE FINALIZA LA LLAMADA SIN NISIQUIERA TIMBRAR, NO HAY MAS NUMEROS DE CONTACTO // 16-12-2025 SE REALIZA LLAMADA AL CLIENTE, SE HABLA CON CEL UNION LTDA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SE REALIZA INSTALACIÓN DE DATAFONO Y LECTOR BASE SE CREAN USUARIOS SIN PRUEBAS YA QUE ARROJA RECHAZO GENERAL EL CONVENIO DE TELETÓN</t>
  </si>
  <si>
    <t>CA005657</t>
  </si>
  <si>
    <t>TA-25-1423586</t>
  </si>
  <si>
    <t>90164014</t>
  </si>
  <si>
    <t>PORTAL GENESIS</t>
  </si>
  <si>
    <t>FO-25-1980775</t>
  </si>
  <si>
    <t>15/12/2025 15-12-2025 SE REALIZA LLAMADA AL CLIENTE, SE HABLA CON EL SR WILLIAM LEONARDO AYALA TASCON SE VALIDA DIRECCIÓN OK, CANAL OK, TARJETA DE SEMBRADO OK, DISPONIBILIDAD TOTAL, SE CONFIRMA 4 ULTIMOS DIGITOS DE LA TARJETA: OK, LLAMAR EL DÍA LA INSTALACIÓN PARA CONFIRMAR VISITA// CONTACTO REALIZADO POR LA APP // FECHA PROGRAMADA: 18/12/2025 | 18/12/2025 SE REALIZA INSTALACIÓN DE CB AVAL, SE INSTALA LECTOR DE CÓDIGO DE BARRAS Y BASE PARA DATAFONO. NO SÉ REALIZA PRUEBA CON CONVENIO ASIGNADO POR LA ENTIDAD RECHAZO GENERAL. SE SIEMBRA TARJETA NÚMERO (1370). CLIENTE REALIZA PRUEBAS DE RECAUDO POR 1 PESO PARA VALIDAR FUNCIONAMIENTO DEL EQUIPO.</t>
  </si>
  <si>
    <t>FLZZZ156</t>
  </si>
  <si>
    <t>TA-25-1423589</t>
  </si>
  <si>
    <t>91365481</t>
  </si>
  <si>
    <t>MISCELANEA INTERRAPIDISIMO</t>
  </si>
  <si>
    <t>FO-25-1980781</t>
  </si>
  <si>
    <t>15/12/2025 15-12-2025 SE REALIZA LLAMADA AL CLIENTE, SE HABLA CON LA SRA HEIDY DAYANA PARRA SUAREZ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18/12/2025 NO HAY CONTACTO PREVIO AL NÚMERO 3202359023 TÉCNICO REALIZA VISITA EN FRÍO POR SER INSTALACIÓN AL LLEGAR A SITIO LA SEÑORITA HEIDI INDICA NO TENER LA TARJETA DE SEMBRADO NO LA HA PODIDO RECLAMAR Y NO SABE CUÁNDO PUEDA HACERLO, SOLICITARÁ AL BANCO QUE UN TERCERO PUEDA RECLAMARLA POR EL MOMENTO SE INFORMA QUE UNA VEZ TENGA LA TARJETA DE COMUNIQUE PARA VOLVER A PROGRAMAR LA VISITA ESTÁ TA SE CERRARÁ</t>
  </si>
  <si>
    <t>TA-25-1426838</t>
  </si>
  <si>
    <t>FO-25-1986781</t>
  </si>
  <si>
    <t>16/12/2025 16-12-2025 SE REALIZA LLAMADA AL CLIENTE, SE HABLA CON LA SRA LUZ MERY BETANCUR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CLIENTE REITERA Y DEJA COMO OBSERVACION IMPORTANTE QUE LA DISPONIBILIDAD DE ELLA ES DESPUES DE LAS 3, ANTES DE ESA HORA NO TIENE TIEMPO PARA RECIBIR AL TECNICO, POR FAVOR PROGRAMAR EN ESE HORARIO | 18/12/2025 SE VISITA PUNTO Y USUARIO MANIFISTA QUÉ NO DESEA INSTALAR EL CORRESPONSAL. PREVIAMENTE YA NOS HABÍA INFORMADO POR LLAMADA QUÉ IBA A CANCELAR LA IMPLEMENTACION</t>
  </si>
  <si>
    <t>TA-25-1426839</t>
  </si>
  <si>
    <t>91366178</t>
  </si>
  <si>
    <t>PAPELERIA Y VARIEDADES COPY COLORS</t>
  </si>
  <si>
    <t>FO-25-1986782</t>
  </si>
  <si>
    <t>17/12/2025 16-12-2025 SE REALIZA LLAMADA AL NUMERO QUE ESTA EN LA LISTA,EL CONTACTO PERTENECE A OTRO CLIENTE, ME CONFIRMA QUE SI ESTA ESPERANDO POR UN CORRESPONSAL PERO LOS DATOS NO SON LOS DE SU COMERCIO, SE SOLICITA A REDEBAN OTROS NUMEROS // 17-12-2025 SE REALIZA LLAMADA AL CLIENTE, SE HABLA CON LA SRA LUISA FERNANDA CARO RENDON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19/12/2025 SE INSTALA CB AVAL EXITOSAMENTE</t>
  </si>
  <si>
    <t>AE005270</t>
  </si>
  <si>
    <t>TA-25-1432816</t>
  </si>
  <si>
    <t>DATAFONO ADICIONAL</t>
  </si>
  <si>
    <t>FO-25-1994371</t>
  </si>
  <si>
    <t>17/12/2025 17-12-2025 SE REALIZA LLAMADA AL CLIENTE, SE HABLA CON LA SRA MERCEDES GONZALEZ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19/12/2025 | 22/12/2025 SE REALIZA RECONFIGURACIÓN DE EQUIPO SE REALIZA SEMBRADO DE TARJETA, SE REALIZA PRUEBA TELETÓN 4998 EN FALLA SE REALIZA PRUEBA DE PAGO EXITOSA NO SE REALIZA PRUEBA DE ADQUIERENCIA NO SE CUENTA CON TARJETA DE PRUEBAS SE INSTALA BASE Y LECTORA</t>
  </si>
  <si>
    <t>FB009684</t>
  </si>
  <si>
    <t>TA-25-1432817</t>
  </si>
  <si>
    <t>73334187</t>
  </si>
  <si>
    <t>VARIEDADES TECNOMOON NATSTAR</t>
  </si>
  <si>
    <t>FO-25-1994377</t>
  </si>
  <si>
    <t>17/12/2025 17-12-2025 SE REALIZA LLAMADA AL CLIENTE, SE HABLA CON EL SR CRISTIAN CAMILO PENA CABALLERO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19/12/2025 | 19/12/2025 SE LLEGA A LA DIRECCIÓN INDICADA Y SE REALIZA APERTURA CB AVAL , SE INSTALA BASE , LECTOR Y DATAFONO YA EXISTENTE. SE ENTREGAN 20 ROLLOS RBM , CONFIGURACIÓN Y VERSIONAMIENTO OK, USURARIOS OK, CIERRES HABILITADOS. SE CAPACITA CON LAS FUNCIONES BÁSICAS Y SE PROMUEVE EL BUEN USO Y CUIDADO DEL EQUIPO.SE REALIZA PRUEBA CONVENIO 4998 AÚN CON NOVEDAD , PERO CONVENIO 4999 EXITOSA. Y SE REALIZA PRUEBA DE LECTOR DE BARRAS, NO SE TIENE TARJETA PARA PRUEBA LECTOR DE CHIPS.</t>
  </si>
  <si>
    <t>A17ZZ813</t>
  </si>
  <si>
    <t>TA-25-1434114</t>
  </si>
  <si>
    <t>18734079</t>
  </si>
  <si>
    <t>LEFCOM CYS VELEZ</t>
  </si>
  <si>
    <t>FO-25-1996966</t>
  </si>
  <si>
    <t>18/12/2025 18-12-2025 SE REALIZA LLAMADA AL CLIENTE, SE HABLA CON LEFCOM S.A.S. SE VALIDA DIRECCIÓN OK, CANAL OK, TARJETA DE SEMBRADO OK, DISPONIBILIDAD TOTAL, SE CONFIRMA 4 ULTIMOS DIGITOS DE LA TARJETA: OK, LLAMAR EL DÍA LA INSTALACIÓN PARA CONFIRMAR VISITA// CONTACTO REALIZADO POR LA APP // FECHA PROGRAMADA: 22/12/2025 | 22/12/2025 SE COMUNICA CON EL CLIENTE AL NÚMERO DE TELÉFONO 3163166091 PARA VALIDAR DISPONIBILIDAD , CLIENTE JUAN SOLICITA QUE POR FAVOR VISITAR EL DÍA DE MAÑANA EN LAS HORAS DE LA MAÑANA PARA REALIZAR APERTURA, CLIENTE INDICA TENER LA TARJETA DE SEMBRADO EN SITIO | 23/12/2025 SE REALIZA APERTURA CB AVAL SE INSTALA DATAFONO LECTOR DE BARRAS , PINPAD, HUB , BASE DE DATAFONO , SEMBRADO DE TARJETA PRUEBAS OK CUBRE CLAVE OK , SE CAPACITA AL CB EN EL MANEJO DEL DATAFONO: MENÚ OPERATIVO. Y USUARIO OK</t>
  </si>
  <si>
    <t>FB008811</t>
  </si>
  <si>
    <t>TA-25-1434116</t>
  </si>
  <si>
    <t>91366011</t>
  </si>
  <si>
    <t>FERRELECTRICOS BYB</t>
  </si>
  <si>
    <t>FO-25-1996967</t>
  </si>
  <si>
    <t>18/12/2025 18-12-2025 SE REALIZA LLAMADA AL CLIENTE, SE HABLA CON LA SRA MARTHA CECILIA GAVIRIA DE OCAMPO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22/12/2025 | 22/12/2025 INSTALACIÓN DE CORRESPONSAL AVAL OK PRUEBAS OK CAPACITACIÓN DE MENU OK</t>
  </si>
  <si>
    <t>FB008926</t>
  </si>
  <si>
    <t>TA-25-1434117</t>
  </si>
  <si>
    <t>91364833</t>
  </si>
  <si>
    <t>SIQUIMA EXPRESS SA</t>
  </si>
  <si>
    <t>FO-25-2017557 | FO-25-1996971</t>
  </si>
  <si>
    <t>[FO-25-2017557] 23/12/2025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 SE EXPLICA A CLIENTE MANEJO BÁSICO DEL DATÁFONO OKAY SIN NOVEDAD || [FO-25-1996971] 18/12/2025 18-12-2025 SE REALIZA LLAMADA AL CLIENTE, SE HABLA CON SIQUIMA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22/12/2025 | 22/12/2025 SE LLEGA COMERCIO PARA LA INSTALACIÓN DEL CORRESPONSAL AVAL EN EL PRIMER PISO TIENE LA SEÑORA DE LA CAFETERÍA INDICA NO TENER CONOCIMIENTO EN EL SEGUNDO PISO EN LAS OFICINAS NO SE ENCUENTRA LA RECEPCIONISTA SE ENCUENTRA UNA PERSONA LA CUAL INDICA QUE NO TIENE CONOCIMIENTO QUE LA RECEPCIONISTA LLEGA EN TRES O CUATRO HORAS. SE ECALA CASO SE REPROGRAMA VISITA</t>
  </si>
  <si>
    <t>AE005564</t>
  </si>
  <si>
    <t>TA-25-1439458</t>
  </si>
  <si>
    <t>91362029</t>
  </si>
  <si>
    <t>CHARCUTERIA LA SOLITA</t>
  </si>
  <si>
    <t>FO-25-2014072</t>
  </si>
  <si>
    <t>19/12/2025 19-12-2025 SE REALIZA LLAMADA AL CLIENTE, SE HABLA CON EL SR GERARDO ALBERTO CASTAÑO CIRO SE VALIDA DIRECCIÓN OK, CANAL OK, TARJETA DE SEMBRADO OK, DISPONIBILIDAD TOTAL, SE CONFIRMA 4 ULTIMOS DIGITOS DE LA TARJETA: SI, LLAMAR EL DÍA LA INSTALACIÓN PARA CONFIRMAR VISITA// CONTACTO REALIZADO POR LA APP // FECHA PROGRAMADA: 23/12/2025 | 23/12/2025 SE LLEGÓ A SITIO EL SEÑOR GERARDO NOS INFORMA QUE EL DÍA DE HOY NO NOS PUEDE ATENDER PORQUE ESTÁ ESPERANDO MERCANCÍA Y NECESITO OCUPARSE DE LLENO EN ELLA ADICIONAL EN LISTA DE CHEQUEO LLEGÓ LA DIRECCIÓN ERRADA (CARRERA 20 NO 16-67) SE ADJUNTA CÁMARA DE COMERCIO CON DIRECCIÓN CORRECTA. LA DIRECCIÓN REAL DEL COMERCIO VALIDADA CON CÁMARA Y NOMENCLATURA FÍSICA ES: CARRERA 20 NO 16-57</t>
  </si>
  <si>
    <t>TA-25-1439459</t>
  </si>
  <si>
    <t>91369509</t>
  </si>
  <si>
    <t>SURTITIENDAS LA SIMPATIA</t>
  </si>
  <si>
    <t>FO-25-2014073</t>
  </si>
  <si>
    <t>19/12/2025 19-12-2025 SE REALIZA LLAMADA AL CLIENTE, SE HABLA CON LA SRA MARTHA CECILIA LOPEZ TORO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23/12/2025 | 23/12/2025 SE VISITA COMERCIO SE REALIZÓ APERTURA CB AVAL, SE INSTALÓ LECTOR, BASE, ROLLOS, SE CONFIGURA DATAFONO EXISTENTE EN COMERCIO.  PRUEBAS OK. SE CAPACITA AL CB EN EL MANEJO DEL DATAFONO: MENÚ OPERATIVO.</t>
  </si>
  <si>
    <t>AE009286</t>
  </si>
  <si>
    <t>TA-25-1439460</t>
  </si>
  <si>
    <t>91366484</t>
  </si>
  <si>
    <t>CORRESPONSAL MALEJA</t>
  </si>
  <si>
    <t>FO-25-2024788 | FO-25-2014077</t>
  </si>
  <si>
    <t>[FO-25-2024788] 26/12/2025 INSTALACIÓN AVAL CON DATAFONO,LECTORA, ROLLOS, BASE, FUENTE, DATOS, SERVICIO OPERATIVO PRUEBAS OK TRNA RBM SEMBRADO DE TARJETA CC MÓDULO COMPRA OK, SE REALIZA PAGO A UN CRÉDITO DE $1 EXITOSO, PRUEBA TELETÓN NO EXITOSA CONVENIO SE ENCUENTRA INHABILITADO POR ENTIDAD EN ESPERA DE UNO NUEVO PARA PRUEBAS, SE EXPLICA A CLIENTE MANEJO BÁSICO DEL DATÁFONO OKAY SIN NOVEDAD || [FO-25-2014077] 19/12/2025 19-12-2025 SE REALIZA LLAMADA AL CLIENTE, SE HABLA CON LA SRA ALISON VALENTINA RAMIREZ ARIZA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23/12/2025 | 23/12/2025 SE VISITA COMERCIO PARA ATENDER APERTURA CORRESPONSAL BANCARIO, PERO AL LLEGAR AL PUNTO SE ENCUENTRA CERRADO SE INTENTÓ COMUNICACIÓN CON ANTERIORIDAD SIN RESPUESTA 3223223629. SE LOGRA CONTACTO CON EL CLIENTE YA EN HORAS DE LA TARDE, SE REPROGRAMA ACTIVIDAD PARA EL VIERNES 26/12.</t>
  </si>
  <si>
    <t>AE009061</t>
  </si>
  <si>
    <t>TA-25-1439461</t>
  </si>
  <si>
    <t>91372342</t>
  </si>
  <si>
    <t>PAPELERIA Y MISCELANEA MYJ 1</t>
  </si>
  <si>
    <t>FO-25-2014080</t>
  </si>
  <si>
    <t>19/12/2025 19-12-2025 SE REALIZA LLAMADA AL CLIENTE, SE HABLA CON LA SRA CECILIA HERNANDEZ DE VARON SE VALIDA DIRECCIÓN OK, CANAL OK, TARJETA DE SEMBRADO OK, DISPONIBILIDAD TOTAL, SE CONFIRMA 4 ULTIMOS DIGITOS DE LA TARJETA: SI, LLAMAR EL DÍA LA INSTALACIÓN PARA CONFIRMAR VISITA// CONTACTO REALIZADO POR LA APP // FECHA PROGRAMADA: 23/12/2025 | 23/12/2025 INSTALACIÓN AVAL CON DATAFONO LECTORA ROLLOS BASE FUENTE DATOS SERVICIO OPERATIVO PRUEBAS OK TRNA RBM SEMBRADO DE TARJETA CC MÓDULO COMPRA OK PRUEBA A CONVENIO TELETÓN NO EXITOSA CONVENIO SE ENCUENTRA INHABILITADO POR ENTIDAD EN ESPERA DE UNO NUEVO PARA PRUEBAS, SE EXPLICA A CLIENTE MANEJO BÁSICO DEL DATÁFONO: MENÚ OPERATIVO. OKAY SIN NOVEDAD</t>
  </si>
  <si>
    <t>DA008039</t>
  </si>
  <si>
    <t>TA-25-1439466</t>
  </si>
  <si>
    <t>91378320</t>
  </si>
  <si>
    <t>J &amp; P ASESORIOS</t>
  </si>
  <si>
    <t>FO-25-2014092</t>
  </si>
  <si>
    <t>22/12/2025 19-12-2025 SE REALIZA LLAMADA EN REPETIDAS OCASIONES, AL NUMERO DE LA LISTA DADO POR BANCO DE BOGOTA, NO CONTESTAN. SE DEJA MENSAJE POR WHATSAPP, EN ESPERA DE RESPUESTA // 22-12-2025 SE REALIZA LLAMADA AL CLIENTE, SE HABLA CON EL SR IRENARCO CASTILLO CORREA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23/12/2025 | 23/12/2025 SE REALIZA VISITA AL COMERCIO PARA REALIZAR LA INSTALACIÓN DEL CORRESPONSAL AVAL EXITOSO SE CREAN USUARIOS SE CAPACITA AL CB EN EL MANEJO DEL DATAFONO: MENÚ OPERATIVO. SE REALIZAN PRUEBAS EXITOSAS Y EL CB QUEDA OPERATIVO SE REALIZAN PRUEBAS CON TELETÓN Y SALE RECHAZO GENERAL LO CUAL EL CLIENTE REALIZA PRUEBAS CON OTRO CONVENIO</t>
  </si>
  <si>
    <t>OB006718</t>
  </si>
  <si>
    <t>25312</t>
  </si>
  <si>
    <t>TA-25-1439467</t>
  </si>
  <si>
    <t>90852980</t>
  </si>
  <si>
    <t>FLORISTERIA Y VARIEDADES LUDY</t>
  </si>
  <si>
    <t>FO-25-2014093</t>
  </si>
  <si>
    <t>19/12/2025 19-12-2025 SE REALIZA LLAMADA AL CLIENTE, SE HABLA CON LA SRA SANDRA MILENA CORTES MUÑOZ SE VALIDA DIRECCIÓN OK, CANAL OK, TARJETA DE SEMBRADO OK, DISPONIBILIDAD TOTAL, SE CONFIRMA 4 ULTIMOS DIGITOS DE LA TARJETA: SI, LLAMAR EL DÍA LA INSTALACIÓN PARA CONFIRMAR VISITA// CONTACTO REALIZADO POR LA APP // FECHA PROGRAMADA: 23/12/2025 | 23/12/2025 SE REALIZA APERTURA AVAL, DONDE SE SIEMBRA TARJETA, SE ENTREGAN ROLLOS, SE INSTALA BASE, SE CAPACITA AL CB EN EL MANEJO DEL DATAFONO: MENÚ OPERATIVO, SE REALIZA PRUEBA DE TELETÓN DONDE EL CONVENIO SE ENCUENTRA CAÍDO, SE ADJUNTA PRUEBAS FALLIDA.</t>
  </si>
  <si>
    <t>AE005680</t>
  </si>
  <si>
    <t>TA-25-1439468</t>
  </si>
  <si>
    <t>90851380</t>
  </si>
  <si>
    <t>LA MIRLA AZ</t>
  </si>
  <si>
    <t>FO-25-2014095</t>
  </si>
  <si>
    <t>22/12/2025 19-12-2025 SE REALIZA LLAMADA EN REPETIDAS OCASIONES, AL NUMERO DE LA LISTA DADO POR BANCO DE BOGOTA, SE VA DIRECTO A BUZÓN DE VOZ. SE DEJA MENSAJE POR WHATSAPP, EN ESPERA DE RESPUESTA // 22-12-2025 SE REALIZA LLAMADA AL CLIENTE, SE HABLA CON EL SR TRINO URIEL CERON RAMIREZ SE VALIDA DIRECCIÓN OK, CANAL OK, TARJETA DE SEMBRADO OK, DISPONIBILIDAD TOTAL, SE CONFIRMA 4 ULTIMOS DIGITOS DE LA TARJETA: OK, LLAMAR EL DÍA LA INSTALACIÓN PARA CONFIRMAR VISITA// CONTACTO REALIZADO POR LA APP // FECHA PROGRAMADA: 23/12/2025 | 23/12/2025 SE REALIZA INSTALACIÓN APERTURA CB AVAL, INSTALADO EQUIPO DESK 2600-LECTOR CB - MAGIC BOX - BASE SOPORTE -FUENTE DE PODER 2600- CABLE DATÁFONO 2600- 20 ROLLOS REDEBAN CUBRE CLAVE, CLIENTE CUENTA CON CABLE TCP INTERNÉT PROPIO DISTANCIA MODEN,TARJETA SEMBRADA, PRUEBAS OK , SE EXPLICA INGRESO AL MODULO AVAL - ADQUIRENCIA - DUPLICADO -ANULACION, CIERRE PARCIAL Y TOTAL</t>
  </si>
  <si>
    <t>CA001532</t>
  </si>
  <si>
    <t>TA-25-1445377</t>
  </si>
  <si>
    <t>90792615</t>
  </si>
  <si>
    <t>PAPELERIA GERALDINE</t>
  </si>
  <si>
    <t>FO-25-2022123</t>
  </si>
  <si>
    <t>22/12/2025 22-12-2025 SE REALIZA LLAMADA AL CLIENTE, SE HABLA CON LA SRA GLORIA GERMILA BERROCAL CAUSIL SE VALIDA DIRECCIÓN OK, CANAL OK, TARJETA DE SEMBRADO OK, DISPONIBILIDAD TOTAL, SE CONFIRMA 4 ULTIMOS DIGITOS DE LA TARJETA: OK, LLAMAR EL DÍA LA INSTALACIÓN PARA CONFIRMAR VISITA// CONTACTO REALIZADO POR LA APP // FECHA PROGRAMADA: 24/12/2025 | 24/12/2025 BUENOS DÍAS SE VISITA COMERCIIO Y SE LE HACE APERTURA DE CORRESPONSAL.
SE HACEN PRUEBAS DE TRANSACCIONES Y EL CONVENIO 4998 SALE RECHAZO GENERAL PERO LA DE ADQUIRENCIA SI SALE OK</t>
  </si>
  <si>
    <t>VXZZZ308</t>
  </si>
  <si>
    <t>TA-25-1445378</t>
  </si>
  <si>
    <t>49371776</t>
  </si>
  <si>
    <t>SUPERMERCADO DUARTE</t>
  </si>
  <si>
    <t>FO-25-2022125</t>
  </si>
  <si>
    <t>22/12/2025 22-12-2025 SE REALIZA LLAMADA AL CLIENTE, SE HABLA CON SUPERMERCADO DUARTE S.A.S. SE VALIDA DIRECCIÓN OK, CANAL OK, TARJETA DE SEMBRADO OK, DISPONIBILIDAD TOTAL, SE CONFIRMA 4 ULTIMOS DIGITOS DE LA TARJETA: OK, LLAMAR EL DÍA LA INSTALACIÓN PARA CONFIRMAR VISITA// CONTACTO REALIZADO POR LA APP // FECHA PROGRAMADA: 24/12/2025 | 27/12/2025 SE REALIZA INSTALACIÓN DE CORRESPONSAL BANCARIO CON DATAFONO, SE CREAN USUARIOS DE CB INDICADOS POR EL CLIENTE, SE CAPACITA AL CB EN EL MANEJO DEL DATAFONO: MENU OPERATIVO. SE REALIZA PRUEBAS DE TELETON CIN RG POR CAIDA DE CONVENIO DE CB. CIERRES OK A CONFORMIDAD DE CORRESPONSAL SIN NOVEDAD EN INSTALACIÓN</t>
  </si>
  <si>
    <t>TV00U568</t>
  </si>
  <si>
    <t>TA-25-1445379</t>
  </si>
  <si>
    <t>91367057</t>
  </si>
  <si>
    <t>PUNTO JPG DIGITAL 4</t>
  </si>
  <si>
    <t>FO-25-2022130</t>
  </si>
  <si>
    <t>22/12/2025 22-12-2025 SE REALIZA LLAMADA AL CLIENTE, SE HABLA CON EL SR JUAN MANUEL MESA POSADA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24/12/2025 | 24/12/2025 SE LLEGA A LA DIRECCIÓN INDICADA Y SE REALIZA INSTALACIÓN CB AVAL, DE DATÁFONO Y LECTOR + BASE Y SE ENTREGAN 20 ROLLOS. SE REALIZA SEMBRADO TARJETA, CONFIGURACIÓN Y VERSIONAMIENTO OK, USUARIO, Y SE HABILITAN CIERRES, SE CAPACITA AL CB EN EL MANEJO DEL DATAFONO: MENU OPERATIVO.</t>
  </si>
  <si>
    <t>AE006277</t>
  </si>
  <si>
    <t>TA-25-1445381</t>
  </si>
  <si>
    <t>91369767</t>
  </si>
  <si>
    <t>PAPELERIA Y MISCELANEA OTI</t>
  </si>
  <si>
    <t>FO-25-2022131</t>
  </si>
  <si>
    <t>23/12/2025 22-12-2025 SE REALIZA LLAMADA AL NUMERO DE LA LISTA EL CUAL TIMBRA PERO NADIE CONTESTA, SE DEJA MENSAJE DE WHATSAPP EN ESPERA DE RESPUESTA // 23-12-2025 SE REALIZA LLAMADA AL CLIENTE, SE HABLA CON LA SÑRA NICOLLE TATIANA BAEZ RANGEL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26/12/2025 | 26/12/2025 SE REALIZA VISITA AL COMERCIO SE INSTALA DATAFONO Y LECTORA CON SUS RESPECTIVOS ACCESORIOS SE REALIZA SEMBRADO DE TARJETA #2166 SE REALIZAN PRUEBAS CON EL CONVENIO AUTORIZADO 4998 RECHAZO GENERAL EL CLIENTE NO TIENE TARJETA DEL GRUPO AVAL</t>
  </si>
  <si>
    <t>CA005346</t>
  </si>
  <si>
    <t>TA-25-1445382</t>
  </si>
  <si>
    <t>91369488</t>
  </si>
  <si>
    <t>DON PAGO AVENIDA CALI</t>
  </si>
  <si>
    <t>FO-25-2022134</t>
  </si>
  <si>
    <t>22/12/2025 22-12-2025 SE REALIZA LLAMADA AL CLIENTE, SE HABLA CON LA SRA LUNA SARAI VIASUS VASQUEZ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24/12/2025 | 26/12/2025 SE VISITA COMERCIO, SE INSTALA CB AVAL, CLIENTE YA CONTABA CON EL DATAFONO, PINPAD Y HUB LOS CUALES INDICA PAOLA GARZÓN DE RBM QUE LOS DEJEMOS ALLI, SE DEJAN LECTOR DE BARRAS Y BASE, SE DEJAN USUARIOS DEL CLIENTE, SE REALIZAN PRUEBA DE TELETÓN CON RECHAZO AÚN SE SIGUE PRESENTANDO LA NOVEDAD CON LA ENTIDAD, SE BRINDA CAPACITACIÓN BÁSICA DE USO, NO UPS, SE SIEMBRA TARJETA #3784, SE HABILITAN CIERRES.</t>
  </si>
  <si>
    <t>CA005731</t>
  </si>
  <si>
    <t>TA-25-1445385</t>
  </si>
  <si>
    <t>91372621</t>
  </si>
  <si>
    <t>INVERSIONES JJM TELECOMUNICACIONES 3</t>
  </si>
  <si>
    <t>FO-25-2029036 | FO-25-2022147</t>
  </si>
  <si>
    <t>[FO-25-2029036] 26/12/2025 SE REALIZA VISITA AL PUNTO, NO SE REALIZA INSTALACIÓN DE CB, SE INFORMA QUE EL COMERCIO SE ENCUENTRA EN CORRECCIÓN DE DIRECCIÓN DEBIDO A QUE HAY ERROR EN LA MISMA, YA SE ENCUENTRAN EN PROCESO DE CORRECCIÓN DE DIRECCIÓN || [FO-25-2022147] 23/12/2025 22-12-2025 SE INTENTA COMUNICACIÓN A EL NUMERO 3105639444 - 3118642618 - 3154445144  NO CONTESTAN // 23-12-2025 SE REALIZA LLAMADA AL CLIENTE, SE HABLA CON INVERSIONES JJM TELECOMUNICACIONES S.A.S SE VALIDA DIRECCIÓN OK, CANAL OK, TARJETA DE SEMBRADO OK, DISPONIBILIDAD TOTAL, SE CONFIRMA 4 ULTIMOS DIGITOS DE LA TARJETA: OK, LLAMAR EL DÍA LA INSTALACIÓN PARA CONFIRMAR VISITA// CONTACTO REALIZADO POR WHATSAPP // FECHA PROGRAMADA: 24/12/2025 | 24/12/2025 SE REALIZA VISITA AL PUNTO, NO SE PUEDE REALIZAR INSTALACIÓN EL LOCAL NO CUENTA CON INTERNET, SE REPROGRAMA VISITA PARA EL 26 DE DICIEMBRE EN LA TARDE | 24/12/2025 SE REALIZA VISITA AL SITIO NO SE PUEDE REALIZAR INSTALACIÓN DEL CORRESPONSAL DEBIDO A QUE EL COMERCIO EN EL MOMENTO NO CUENTA CON INTERNET SE REALIZA REPROGRAMACIÓN PARA EL DÍA 26</t>
  </si>
  <si>
    <t>TA-25-1445386</t>
  </si>
  <si>
    <t>91372736</t>
  </si>
  <si>
    <t>MASIVOS MS</t>
  </si>
  <si>
    <t>FO-25-2022152</t>
  </si>
  <si>
    <t>22/12/2025 22-12-2025 SE REALIZA LLAMADA AL CLIENTE, SE HABLA CON LA SRA ALISSON DALLAN RAMIREZ JIMENEZ SE VALIDA DIRECCIÓN OK, CANAL OK, TARJETA DE SEMBRADO OK, DISPONIBILIDAD TOTAL, SE CONFIRMA 4 ULTIMOS DIGITOS DE LA TARJETA, LLAMAR EL DÍA LA INSTALACIÓN PARA CONFIRMAR VISITA// CONTACTO REALIZADO POR LA APP // FECHA PROGRAMADA: 24/12/2025 | 26/12/2025 INSTALACIÓN AVAL CON DATAFONO,LECTORA, ROLLOS, BASE, FUENTE, DATOS, SERVICIO OPERATIVO PRUEBAS OK TRNA RBM SEMBRADO DE TARJETA CC MÓDULO COMPRA OK PRUEBA A CONVENIO TELETÓN NO EXITOSA CONVENIO SE ENCUENTRA INHABILITADO POR ENTIDAD EN ESPERA DE UNO NUEVO PARA PRUEBAS, SE EXPLICA A CLIENTE MANEJO BÁSICO DEL DATÁFONO OKAY SIN NOVEDAD, (CLIENTE REALIZA PAGO POR 100MIL PTM - PAGO OK)</t>
  </si>
  <si>
    <t>DA005918</t>
  </si>
  <si>
    <t>TA-25-1445388</t>
  </si>
  <si>
    <t>19986272</t>
  </si>
  <si>
    <t>INVERSIONES HERNANDEZ HERMANO</t>
  </si>
  <si>
    <t>FO-25-2022154</t>
  </si>
  <si>
    <t>22/12/2025 22-12-2025 SE REALIZA LLAMADA AL CLIENTE, SE HABLA CON EL SR SAIRO ANTONIO HERNANDEZ ORTIZ SE VALIDA DIRECCIÓN OK, CANAL OK, TARJETA DE SEMBRADO OK, DISPONIBILIDAD TOTAL, SE CONFIRMA 4 ULTIMOS DIGITOS DE LA TARJETA, LLAMAR EL DÍA LA INSTALACIÓN PARA CONFIRMAR VISITA// CONTACTO REALIZADO POR LA APP // FECHA PROGRAMADA: 26/12/2025 | 26/12/2025 SE REALIZA INSTALACIÓN DE CORRESPONSAL GRUPO AVAL BANCO DE BOGOTÁ OK, SEMBRADO DE TARJETA 6928 EXITOSAS, CIERRES HABILITADO OK,SE CAPACITA AL CLIENTE EN EL USO DEL DATAFONO, SE CREAN USUARIOS OK, CAPACITACIÓN EN EL MENÚ OPERATIVO DEL CB OK, SE REALIZAN PRUEBAS DE PAGO PRODUCTO EXITOSAS, PRUEBAS TELETÓN REZACHO, CB SE DEJA OPERATIVO OK, EQUIPOS INSTALADOS OPERATIVOS OK</t>
  </si>
  <si>
    <t>TR09Z201</t>
  </si>
  <si>
    <t>TA-25-1445389</t>
  </si>
  <si>
    <t>91366555</t>
  </si>
  <si>
    <t>IBARRA COMUNICACIONES</t>
  </si>
  <si>
    <t>FO-25-2022159</t>
  </si>
  <si>
    <t>23/12/2025 22-12-2025 SE INTENTA COMUNICACIÓN A EL NUMERO 3193042009 NO CONTESTAN // 23-12-2025 SE REALIZA LLAMADA AL CLIENTE, SE HABLA CON LA SÑRA MARIA LIGIA IBARRA FAJARDO SE VALIDA DIRECCIÓN OK, CANAL OK, TARJETA DE SEMBRADO OK, DISPONIBILIDAD TOTAL, SE CONFIRMA 4 ULTIMOS DIGITOS DE LA TARJETA: OK, LLAMAR EL DÍA LA INSTALACIÓN PARA CONFIRMAR VISITA// CONTACTO REALIZADO POR LA APP // FECHA PROGRAMADA: 24/12/2025 | 26/12/2025 SE REALIZA VISITA AL PUNTO , SE IMPLEMENTA CON ÉXITO BASE DATÁFONO, LECTORA, SE ENTREGAN 20 ROLLOS PAPEL RBM, SE DEJA EQUIPO CON VR 10.6, PRUEBAS MIXTAS OK, SE SIEMBRA TARJETA #3607 SE INICIALIZA EQUIPO  , IMPLEMENTACIÓN EXITOSA</t>
  </si>
  <si>
    <t>AE005538</t>
  </si>
  <si>
    <t>TA-25-1445391</t>
  </si>
  <si>
    <t>91369563</t>
  </si>
  <si>
    <t>VARIEDAD CRISTAL</t>
  </si>
  <si>
    <t>FO-25-2022163</t>
  </si>
  <si>
    <t>23/12/2025 22-12-2025 SE LLAMA A EL NUMERO SE VA A CORREO DE VOZ3014411744  SE LLAMA A EL NUMERO  312 6409395 SUENA OCUPADO // 23-12-2025 SE REALIZA LLAMADA AL CLIENTE, SE HABLA CON INVERSIONES Y MISCELANEA DEL CARIBE S.A.S SE VALIDA DIRECCIÓN OK, CANAL OK, TARJETA DE SEMBRADO OK, DISPONIBILIDAD TOTAL, SE CONFIRMA 4 ULTIMOS DIGITOS DE LA TARJETA: OK, LLAMAR EL DÍA LA INSTALACIÓN PARA CONFIRMAR VISITA// CONTACTO REALIZADO POR LA APP // FECHA PROGRAMADA: 24/12/2025 | 24/12/2025 SE REALIZA APERTURA AVAL, SE HACE ENTREGA DE LECTOR, BASE Y CABLES, TODO QUEDA FUNCIONANDO CORRECTAMENTE, SE ACTIVA EL CB AVAL, SE CAPACITA AL CB EN EL MANEJO DEL DATAFONO: MENU OPERATIVO. SE HACE PRUEBA DE TELETÓN SALE RECHAZADA, SE ANEXA TIRILLA Y SE CREAN LOS USUARIOS.</t>
  </si>
  <si>
    <t>AE009289</t>
  </si>
  <si>
    <t>TA-25-1445392</t>
  </si>
  <si>
    <t>91366179</t>
  </si>
  <si>
    <t>TECNONICO</t>
  </si>
  <si>
    <t>FO-25-2022164</t>
  </si>
  <si>
    <t>22/12/2025 22-12-2025 SE REALIZA LLAMADA AL CLIENTE, SE HABLA CON LA SRA DIANA MARCELA GOMEZ SANCHEZ SE VALIDA DIRECCIÓN OK, CANAL OK, TARJETA DE SEMBRADO OK, DISPONIBILIDAD TOTAL, SE CONFIRMA 4 ULTIMOS DIGITOS DE LA TARJETA, LLAMAR EL DÍA LA INSTALACIÓN PARA CONFIRMAR VISITA// CONTACTO REALIZADO POR LA APP // FECHA PROGRAMADA: 26/12/2025 | 26/12/2025 SE REALIZA INSTALACIÓN DE BASE LECTOR SE SIEMBRA TARJETA SE CREAN USUARIOS SE CAPACITA COMERCIO DE LA PARTE OPERATIVA SE HABILITAN CIERRES. NO ES POSIBLE REALIZAR PRUEBAS CON EL CONVENIO DE TELETÓN POR RECHAZO SE REALIZA PRUEBA CON AUTORIZACIÓN DEL CLIENTE</t>
  </si>
  <si>
    <t>AE006352</t>
  </si>
  <si>
    <t>TA-25-1445393</t>
  </si>
  <si>
    <t>91370014</t>
  </si>
  <si>
    <t>DROGUERIA Y VARIEDADES FARMACOSTA PLUS</t>
  </si>
  <si>
    <t>FO-25-2022167</t>
  </si>
  <si>
    <t>23/12/2025 22-12-2025 SE LLAMA A EL NUMERO 3004944147 NO CONTESTAN SE LLAMA A EL NUMERO 3003169070 NO ESTA DISPONIBLE // 23-12-2025 SE REALIZA LLAMADA AL CLIENTE, SE HABLA CON EL SR RAFAEL ANGEL GARCIA CAÑAS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26/12/2025 | 27/12/2025 SE REALIZA VISITA AL COMERCIO PARA REALIZAR LA INSTALACIÓN DEL CORRESPONSAL AVAL DE CREAN USUARIOS SE CAPACITA AL CLIENTE SOBRE EL MANEJO DEL DATÁFONO SE REALIZAN PRUEBAS EXITOSAS Y EL CB QUEDA OPERATIVO SE REALIZAN PRUEBAS CON TELÉTON PERO SALE RECHAZO GENERAL SE REALIZAN PRUEBAS CON UN CONVENIO QUE TIENE EL CLIENTE LO CUAL ES EXITOSO</t>
  </si>
  <si>
    <t>OB008251</t>
  </si>
  <si>
    <t>TA-25-1445394</t>
  </si>
  <si>
    <t>91372329</t>
  </si>
  <si>
    <t>EFECTY SAN PEDRO 2</t>
  </si>
  <si>
    <t>FO-25-2022170</t>
  </si>
  <si>
    <t>22/12/2025 22-12-2025 SE REALIZA LLAMADA AL CLIENTE, SE HABLA CON LA SRA DALIA AMERICA VARGAS VARGAS SE VALIDA DIRECCIÓN OK, CANAL OK, TARJETA DE SEMBRADO OK, DISPONIBILIDAD TOTAL, SE CONFIRMA 4 ULTIMOS DIGITOS DE LA TARJETA, LLAMAR EL DÍA LA INSTALACIÓN PARA CONFIRMAR VISITA// CONTACTO REALIZADO POR LA APP // FECHA PROGRAMADA: 24/12/2025 | 24/12/2025 SE VISITA COMERCIO, SE INSTALA CB AVAL, SE INSTALA DATAFONO, LECTOR DE BARRAS, BASE Y CABLEADO, NO UPS, SE BRINDA CAPACITACIÓN DE USO BÁSICO, SE REALIZAN PRUEBA DE TELETÓN CON RECHAZO AÚN SE SIGUE PRESENTANDO LA NOVEDAD CON LA ENTIDAD, SIN MÁS MEDIOS PARA LAS PRUEBAS, SE HABILITAN CIERRES, SE SIEMBRA TARJETA #7699</t>
  </si>
  <si>
    <t>DA008038</t>
  </si>
  <si>
    <t>TA-25-1445395</t>
  </si>
  <si>
    <t>91376558</t>
  </si>
  <si>
    <t>TECNODYLL - 4</t>
  </si>
  <si>
    <t>FO-25-2022173</t>
  </si>
  <si>
    <t>22/12/2025 22-12-2025 SE REALIZA LLAMADA AL CLIENTE, SE HABLA CON LA SRA YOVANA CASTILLO FLOR SE VALIDA DIRECCIÓN OK, CANAL OK, TARJETA DE SEMBRADO OK, DISPONIBILIDAD TOTAL, SE CONFIRMA 4 ULTIMOS DIGITOS DE LA TARJETA, LLAMAR EL DÍA LA INSTALACIÓN PARA CONFIRMAR VISITA// CONTACTO REALIZADO POR LA APP // FECHA PROGRAMADA: 24/12/2025 | 24/12/2025 INSTALACIÓN DE CORRESPONSAL AVAL OK CAPACITACIÓN DE MENU Y USUARIOS OK PRUEBAS OK NO SE REALIZAN PRUEBAS DE ADQUIRENCIA YA QUE NO SE CUENTA CON TARJETA DE PRUEBA</t>
  </si>
  <si>
    <t>FB005459</t>
  </si>
  <si>
    <t>TA-25-1445396</t>
  </si>
  <si>
    <t>90780026</t>
  </si>
  <si>
    <t>MINI MARKET ALCAPARRO</t>
  </si>
  <si>
    <t>FO-25-2022179</t>
  </si>
  <si>
    <t>23/12/2025 22-12-2025 SE LLAMA A EL NUMERO 3058136818 PERO NO SUENA NO SE LOGRA COMUNICACIÓN // 23-12-2025 SE REALIZA LLAMADA AL CLIENTE, SE HABLA CON LA SRA AMMY YULAND SALAMANCA SUAREZ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24/12/2025 | 24/12/2025 SE REALIZA APERTURA AVAL SE CONFIGURA EQUIPO, SE CAPACITA AL CB EN EL MANEJO DEL DATAFONO: MENÚ OPERATIVO. SE REALIZAN PRUEBAS DE TRANSACCIÓN SE REALIZA PRUEBA TELETÓN SALE FALLIDA POR CAÍDA DE CONVENIO SE REALIZA OTRA PRUEBA CLARO SALE OK</t>
  </si>
  <si>
    <t>VSZZZ713</t>
  </si>
  <si>
    <t>TA-25-1445412</t>
  </si>
  <si>
    <t>91365339</t>
  </si>
  <si>
    <t>VARIEDADES DE TODO EN UNO SOLO</t>
  </si>
  <si>
    <t>FO-25-2022227</t>
  </si>
  <si>
    <t>22/12/2025 22-12-2025 SE REALIZA LLAMADA AL CLIENTE, SE HABLA CON EL SR OMAR AUGUSTO LINARES BELTRAN SE VALIDA DIRECCIÓN OK, CANAL OK, TARJETA DE SEMBRADO OK, DISPONIBILIDAD TOTAL, SE CONFIRMA 4 ULTIMOS DIGITOS DE LA TARJETA: OK, LLAMAR EL DÍA LA INSTALACIÓN PARA CONFIRMAR VISITA// CONTACTO REALIZADO POR LA APP // FECHA PROGRAMADA: 24/12/2025 | 29/12/2025 SE REALIZA APERTURA AVAL SE CONFIGURA EQUIPO, SE CAPACITA AL CB EN EL MANEJO DEL DATAFONO: MENU OPERATIVO. SE REALIZAN PRUEBAS DE TRANSACCIÓN OK PRUEBA TELETÓN FALLIDA POR CAÍDA DE CONVENIO SE REALIZA OTRA PRUEBA SALE FACTURA YA PAGADA</t>
  </si>
  <si>
    <t>OB003839</t>
  </si>
  <si>
    <t>TA-25-1445424</t>
  </si>
  <si>
    <t>91366510</t>
  </si>
  <si>
    <t>AGROVETERINARIA ESTANCIA LA TAMAREÑA</t>
  </si>
  <si>
    <t>FO-25-2022228</t>
  </si>
  <si>
    <t>22/12/2025 22-12-2025 SE REALIZA LLAMADA AL CLIENTE, SE HABLA CON EL SR WILSON ARDILA SANABRIA SE VALIDA DIRECCIÓN OK, CANAL OK, TARJETA DE SEMBRADO OK, DISPONIBILIDAD TOTAL, SE CONFIRMA 4 ULTIMOS DIGITOS DE LA TARJETA: OK, LLAMAR EL DÍA LA INSTALACIÓN PARA CONFIRMAR VISITA// CONTACTO REALIZADO POR WHATSAPP // FECHA PROGRAMADA: 26/12/2025 | 26/12/2025 SE VISITA COMERCIO, SE INSTALA BASE LECTOR Y CUBRE TECLADO, DATAFONO YA SE ENCONTRABA EN EL COMERCIO. PRUEBA DE TELETÓN CON RECHAZO AÚN SE SIGUE PRESENTANDO LA NOVEDAD CON LA ENTIDAD, SE REALIZA PRUEBA CON OTRO CONVENIO QUEDANDO EXITOSA. SE CAPACITA AL CB EN EL MANEJO DEL DATAFONO: MENU OPERATIVO.SE REALIZA SEMBRADO DE TARJETA NUMERO 3113</t>
  </si>
  <si>
    <t>TA-25-1446148</t>
  </si>
  <si>
    <t>90852149</t>
  </si>
  <si>
    <t>V40 ACCESORIOS Y MAS</t>
  </si>
  <si>
    <t>FO-25-2023948</t>
  </si>
  <si>
    <t>23/12/2025 23-12-2025 SE REALIZA LLAMADA AL CLIENTE, SE HABLA CON LA SÑRA YULIANA ALEJANDRA ROMERO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29/12/2025 | 26/12/2025 SE REALIZA SEMBRADO DE TARJETA 8611, SE INSTALA BASE PARA DATAFONO, SE INSTALA LECTOR DE BARRAS, SE HABILITA CIERRES, PRUEBA TELETÓN RG, PRUEBA PAGO DE FACTURAS OK, SE EXPLICA MANEJO BÁSICO DE DATAFONO. DATAFONO YA SE ENCONTRABA EN EL COMERCIO.</t>
  </si>
  <si>
    <t>73873</t>
  </si>
  <si>
    <t>TA-25-1446149</t>
  </si>
  <si>
    <t>91370272</t>
  </si>
  <si>
    <t>VILLARRICA</t>
  </si>
  <si>
    <t>PANADERIA Y CAFETERIA VILLAPAN</t>
  </si>
  <si>
    <t>FO-25-2023950</t>
  </si>
  <si>
    <t>23/12/2025 23-12-2025 SE REALIZA LLAMADA AL CLIENTE, SE HABLA CON LA SÑRA MARTHA LILIANA CONTRERAS MARTINEZ SE VALIDA DIRECCIÓN OK, CANAL OK, TARJETA DE SEMBRADO OK, DISPONIBILIDAD TOTAL, SE CONFIRMA 4 ULTIMOS DIGITOS DE LA TARJETA: OK, LLAMAR EL DÍA LA INSTALACIÓN PARA CONFIRMAR VISITA// CONTACTO REALIZADO POR LA APP // FECHA PROGRAMADA: 29/12/2025 | 29/12/2025 INSTALACIÓN DE DATÁFONO, LECTOR, BASE, FUENTE DE PODER, CABLE PASCOR,CUBRE CLAVE,20 ROLLOS CAPACITACIÓN MENÚ DE CB Y ADQUIRENCIA, COMPARTE NÚMEROS TELEFÓNICO DE SOPORTE VÍA WHATSAPP, CAPACITACIÓN CREACIÓN, ELIMINACIÓN, DE USUARIO, TRANSACCIONES DE PRUEBA O.K   " LA PRUEBA TELETÓN DE CONVENIO 4998 SALE RECHAZO.</t>
  </si>
  <si>
    <t>CA008116</t>
  </si>
  <si>
    <t>TA-25-1446151</t>
  </si>
  <si>
    <t>91363069</t>
  </si>
  <si>
    <t>LIQUIX SAS</t>
  </si>
  <si>
    <t>FO-25-2023956</t>
  </si>
  <si>
    <t>23/12/2025 23-12-2025 SE REALIZA LLAMADA AL CLIENTE, SE HABLA CON LIQUIX SAS SE VALIDA DIRECCIÓN OK, CANAL OK, TARJETA DE SEMBRADO OK, DISPONIBILIDAD TOTAL, SE CONFIRMA 4 ULTIMOS DIGITOS DE LA TARJETA: OK, LLAMAR EL DÍA LA INSTALACIÓN PARA CONFIRMAR VISITA// CONTACTO REALIZADO POR LA APP // FECHA PROGRAMADA: 29/12/2025 | 29/12/2025 SE REALIZÓ LA INSTALACIÓN DE EQUIPOS Y ACCESORIOS POR APERTURA CB BANCO DE BOGOTÁ SE SIEMBRA TARJETA, SE CAPACITA AL CB EN EL MANEJO DEL DATAFONO: MENU OPERATIVO. SE EJECUTAN PRUEBA DE TELETÓN CON RECHAZO AÚN SE SIGUE PRESENTANDO LA NOVEDAD CON LA ENTIDAD.</t>
  </si>
  <si>
    <t>OB001529</t>
  </si>
  <si>
    <t>TA-25-1446152</t>
  </si>
  <si>
    <t>91372848</t>
  </si>
  <si>
    <t>PAPELERIA CUROS</t>
  </si>
  <si>
    <t>FO-25-2023960</t>
  </si>
  <si>
    <t>23/12/2025 23-12-2025 SE REALIZA LLAMADA AL CLIENTE, SE HABLA CON EL SÑR JUAN DIEGO AMAYA RINCON SE VALIDA DIRECCIÓN OK, CANAL OK, TARJETA DE SEMBRADO OK, DISPONIBILIDAD TOTAL, SE CONFIRMA 4 ULTIMOS DIGITOS DE LA TARJETA: OK, LLAMAR EL DÍA LA INSTALACIÓN PARA CONFIRMAR VISITA// CONTACTO REALIZADO POR LA APP // FECHA PROGRAMADA: 26/12/2025 | 26/12/2025 SE ESTABLECE COMUNICACIÓN CON EL SEÑOR JUAN DIEGO AL NÚMERO DE CONTACTO 3124779761 INFORMA QUE TIENES DISPONIBILIDAD A PARTIR DE MEDIO DIA PARA RECIBIR LA VISITA | 26/12/2025 SE REALIZA APERTURA AVAL, SE INSTA BASE, LECTOR DE BARRAS, CUBRE CLAVES, SE HACE SEMBRADO DE TARJETA 2665, SE CREAN USUARIOS, SE CAPACITA AL CB EN EL MANEJO DEL DATAFONO: MENU OPERATIVO. PRUEBAS OK, NO SE PUDO HACER PRUEBA TELETÓN YA QUE EL CONVENIO ESTE CAIDO, SE HACE PRUEBA CON CONVENIO PROPORCIONADO POR EL CLIENTE, SE DEJA TODO OK, CLIENTE YA TENÍA EL DATÁFONO EN EL PUNTO</t>
  </si>
  <si>
    <t>TA-25-1447878</t>
  </si>
  <si>
    <t>91369194</t>
  </si>
  <si>
    <t>LOS PATRONES</t>
  </si>
  <si>
    <t>FO-25-2029062</t>
  </si>
  <si>
    <t>24/12/2025 24-12-2025 SE REALIZA LLAMADA AL CLIENTE, SE HABLA CON EL SR JORGE ARMANDO CORAL CHAMORRO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30/12/2025 | 29/12/2025 EN LA VISITA TÉCNICA SE REALIZÓ EL CAMBIO DE DATÁFONO POR TECNOLOGÍA,SE INSTALA LA BASE SOPORTE DE DATÁFONO, LECTOR DE CÓDIGO DE BARRAS,SE IMPLEMENTARON LOS ROLLOS DE REDEBAN,SE REALIZÓ EL SEMBRADO DE TARJETA,SE REALIZÓ LA CAPACITACIÓN SOBRE MENU OPERATIVO DEL DATÁFONO,Y LA CREACIÓN DE USUARIO OPERATIVO,SE REALIZA LA INSTALACIÓN DE CUBRE CLAVE,SE REALIZARON LAS PRUEBAS CON EL CLIENTE DEJANDO EL SERVICIO OPERANDO SIN FALLAS Y SIN NOVEDAD.</t>
  </si>
  <si>
    <t>AE008342</t>
  </si>
  <si>
    <t>TA-25-1447879</t>
  </si>
  <si>
    <t>91368648</t>
  </si>
  <si>
    <t>SURTI - BRIELA</t>
  </si>
  <si>
    <t>FO-25-2029063</t>
  </si>
  <si>
    <t>24/12/2025 24-12-2025 SE REALIZA LLAMADA AL CLIENTE, SE HABLA CON EL SR CARLOS ALBERTO RIVERA DIAZ SE VALIDA DIRECCIÓN OK, CANAL OK, TARJETA DE SEMBRADO OK, DISPONIBILIDAD TOTAL, SE CONFIRMA 4 ULTIMOS DIGITOS DE LA TARJETA: OK, LLAMAR EL DÍA LA INSTALACIÓN PARA CONFIRMAR VISITA// CONTACTO REALIZADO POR LA APP // FECHA PROGRAMADA: 30/12/2025 | 29/12/2025 SE REALIZÓ LA INSTALACIÓN DE EQUIPOS Y ACCESORIOS PARA APERTURA CB BANCO DE BOGOTÁ SE SIEMBRA TARJETA, SE DIO CAPACITACIÓN MANEJO DE DATÁFONO MENU DE ADQUIRENCIA, CREACIÓN DE USUARIO Y ACCESO A MÓDULO CB, SE EJECUTAN PRUEBAS TX DE COMERCIO EXITOSAS PERO DE CB SALE RECHAZO GENERAL EN TELETON, QUEDA OPERATIVO</t>
  </si>
  <si>
    <t>AE007717</t>
  </si>
  <si>
    <t>TA-25-1459944</t>
  </si>
  <si>
    <t>91364794</t>
  </si>
  <si>
    <t>TIENDA Y VARIEDADES LA VICTORIA</t>
  </si>
  <si>
    <t>FO-25-2037597</t>
  </si>
  <si>
    <t>26/12/2025 26-12-2025 SE REALIZA LLAMADA AL CLIENTE, SE HABLA CON EL SR MARCO ANTONIO MORENO VICTORIA SE VALIDA DIRECCIÓN OK, CANAL OK, TARJETA DE SEMBRADO OK, DISPONIBILIDAD TOTAL, SE CONFIRMA 4 ULTIMOS DIGITOS DE LA TARJETA: OK, LLAMAR EL DÍA LA INSTALACIÓN PARA CONFIRMAR VISITA// CONTACTO REALIZADO POR LA APP // FECHA PROGRAMADA: 29/12/2025 | 30/12/2025 SE REALIZA INSTALACIÓN DE CORRESPONSAL AVAL, SE INSTALAN EQUIPOS, SEMBRADO DE TARJETA, CB QUEDA OPERATIVO. SE CAPACITA AL CB EN EL MANEJO DEL DATAFONO: MENÚ OPERATIVO. PRUEBA DE TELETÓN CON RECHAZO AÚN SE SIGUE PRESENTANDO LA NOVEDAD CON LA ENTIDAD</t>
  </si>
  <si>
    <t>OB003395</t>
  </si>
  <si>
    <t>TA-25-1459947</t>
  </si>
  <si>
    <t>91377487</t>
  </si>
  <si>
    <t>DULCERIA PAPELERIA Y ALGO MAS</t>
  </si>
  <si>
    <t>FO-25-2037604</t>
  </si>
  <si>
    <t>26/12/2025 26-12-2025 SE REALIZA LLAMADA AL CLIENTE, SE HABLA CON EL SR JORGE ARMANDO RIANO DIAZ SE VALIDA DIRECCIÓN OK, CANAL OK, TARJETA DE SEMBRADO OK, DISPONIBILIDAD TOTAL, SE CONFIRMA 4 ULTIMOS DIGITOS DE LA TARJETA: OK, LLAMAR EL DÍA LA INSTALACIÓN PARA CONFIRMAR VISITA// CONTACTO REALIZADO POR WHATSAPP // FECHA PROGRAMADA: 30/12/2025 | 30/12/2025 SE REALIZA INSTALACIÓN APERTURA CB AVAL, INSTALADO EQUIPO DESK 2600-LECTOR CB - MAGIC BOX - BASE SOPORTE -FUENTE DE PODER 2600- CABLE DATÁFONO 2600- 20 ROLLOS REDEBAN CUBRE CLAVE, CABLE PATCH CORD 3 METROS , TARJETA SEMBRADA 2920, PRUEBAS OK , SE EXPLICA INGRESO AL MODULO AVAL - ADQUIRENCIA - DUPLICADO -ANULACION, CIERRE PARCIAL Y TOTAL</t>
  </si>
  <si>
    <t>FB006226</t>
  </si>
  <si>
    <t>TA-25-1459948</t>
  </si>
  <si>
    <t>91373385</t>
  </si>
  <si>
    <t>A TINTIAR</t>
  </si>
  <si>
    <t>FO-25-2037607</t>
  </si>
  <si>
    <t>26/12/2025 26-12-2025 SE REALIZA LLAMADA AL CLIENTE, SE HABLA CON LA SRA STEPHANIE DAVID ZULUAGA SE VALIDA DIRECCIÓN OK, CANAL OK, TARJETA DE SEMBRADO OK, DISPONIBILIDAD TOTAL, SE CONFIRMA 4 ULTIMOS DIGITOS DE LA TARJETA: OK, LLAMAR EL DÍA LA INSTALACIÓN PARA CONFIRMAR VISITA// CONTACTO REALIZADO POR LLAMADA DE WHATSAPP (CLIENTE DEVUELVE LLAMADA)  // FECHA PROGRAMADA: 29/12/2025 | 29/12/2025 COMERCIO NO CUENTA CON MODEM DE INTERNET EN EL LOCAL. EL COMERCIO ESTÁ DENTRO DE UN CENTRO COMERCIAL Y SU MODEM ESTÁ EN UNA COLUMNA COMO A 20 METROS FIGURADO, Y PARA PODER HACER LA INSTALACIÓN DEL CABLEADO HAY QUE PEDIR PERMISO A LA ADMINISTRACIÓN DEL CENTRO COMERCIAL. SE LE INFORMA LA NOVEDAD A LA USUARIA Y NOS INFORMA QUE VA A LLAMAR AL OPERADOR DE RED (TIGO) PARA QUE LE AYUDEN CON EL TRASLADO DEL MODEM, LA USUARIO SE COMPROMETE  VOLVER A LLAMARBUNA VEZ SOLUCIONEN EL TEMA DEL INTERNET.</t>
  </si>
  <si>
    <t>TA-25-1462603</t>
  </si>
  <si>
    <t>18376293</t>
  </si>
  <si>
    <t>RAPITIENDA CRISTINA</t>
  </si>
  <si>
    <t>FO-25-2046066</t>
  </si>
  <si>
    <t>29/12/2025 29-12-2025 SE REALIZA LLAMADA AL CLIENTE, SE HABLA CON LA SRA MARIA CRISTINA RAMIREZ ESCOBAR SE VALIDA DIRECCIÓN OK, CANAL OK, TARJETA DE SEMBRADO OK, DISPONIBILIDAD TOTAL, SE CONFIRMA 4 ULTIMOS DIGITOS DE LA TARJETA: OK, LLAMAR EL DÍA LA INSTALACIÓN PARA CONFIRMAR VISITA// CONTACTO REALIZADO POR WHATSAPP // FECHA PROGRAMADA: 30/12/2025 | 30/12/2025 SE LLAMA AL CLIENTE, SE VÁLIDA LA INSTALACIÓN DE CB AVAL, DIRECCIÓN Y DISPONIBILIDAD, SE VISITA EL COMERCIO INSTALÓ DATAFONO, LECTORA, PINPAD, HUB EN ADICIONAL CB AVAL MIXTO, SE INICIALIZA TERMINALES EXITOSAMENTE, SE CAPACITA AL CB EN EL MANEJO DEL DATAFONO: MENU OPERATIVO. TARJETA DE SEMBRADO 1644, PRUEBAS OK, TELECARGA TRNA</t>
  </si>
  <si>
    <t>AE00D109</t>
  </si>
  <si>
    <t>TA-25-1462605</t>
  </si>
  <si>
    <t>91379726</t>
  </si>
  <si>
    <t>INTERRAPIDISIMO CYM</t>
  </si>
  <si>
    <t>FO-25-2046069</t>
  </si>
  <si>
    <t>29/12/2025 29-12-2025 SE REALIZA LLAMADA AL CLIENTE, SE HABLA CON LA SRA ANGIE LORENA LOPEZ LOPEZ SE VALIDA DIRECCIÓN OK, CANAL OK, TARJETA DE SEMBRADO OK, DISPONIBILIDAD TOTAL, SE CONFIRMA 4 ULTIMOS DIGITOS DE LA TARJETA: OK, LLAMAR EL DÍA LA INSTALACIÓN PARA CONFIRMAR VISITA// CONTACTO REALIZADO POR WHATSAPP // FECHA PROGRAMADA: 30/12/2025 // CLIENTE COMPLEMENTA DIRECCION: BOSA LA AMISTAD | 30/12/2025 SE REALIZA IMPLEMENTACIÓN  CB AVAL CLIENTE YA CUENTA CON DATAFONO  SE INSTALA BASE FUENTE DATOS Y LECTORA ,EL CABLEADO QUEDA POR DEBAJO DE LA MESA DEL CLIENTE, SE CREA USUARIO OPERATIVO Y SE CAPACITA SOBRE FUNCIONES BÁSICAS DEL EQUIPO,NO SE REALIZA PRUEBA CON TELETON  YA QUE ESTA PRESENTANDO FALLAS .SE REALIZAN PRUEBAS CON OTRA TRANSACCIÓN</t>
  </si>
  <si>
    <t>FB008486</t>
  </si>
  <si>
    <t>TA-25-1462606</t>
  </si>
  <si>
    <t>91377525</t>
  </si>
  <si>
    <t>FERRETERIA Y PAPELERIA BETY.COM</t>
  </si>
  <si>
    <t>FO-25-2046072</t>
  </si>
  <si>
    <t>29/12/2025 29-12-2025 SE REALIZA LLAMADA AL CLIENTE, SE HABLA CON LA SRA BEATRIZ POSADA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30/12/2025 | 30/12/2025 VISITAMOS COMERCIO CLIENTE YA TIENE EL DATAFONO EN EL COMERCIO, INSTALAMOS LECTOR DE BARRAS CON BASE DATAFONO LO CONFIGURAMOS, SEMBRAMOS TARJETA REALIZAMOS PRUEBAS PERO NO SON EXITOSAS YA QUE NO FUNCIONA EL EL CONVENIO DE TELETON EL CLIENTE NO TIENE COMO HACER PRUEBAS, CAPACITAMOS AL CLIENTE EN EL MANEJO DEL DATAFONO COMO HACER LOS CIERRES, CREACIÓN DE USUARIOS, NO ES POSIBLE HACER CIERRE YA QUE NO TIENE TRANSACCIONES.</t>
  </si>
  <si>
    <t>FB006211</t>
  </si>
  <si>
    <t>TA-25-1462607</t>
  </si>
  <si>
    <t>91377897</t>
  </si>
  <si>
    <t>MINIMARKET FULL HOGAR</t>
  </si>
  <si>
    <t>FO-25-2046076</t>
  </si>
  <si>
    <t>29/12/2025 29-12-2025 SE REALIZA LLAMADA AL CLIENTE, SE HABLA CON EL SR FRANCISCO JAVIER IRURITA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30/12/2025 | 30/12/2025 SE VISTA ESTABLECIMIENTO, SE REALIZA INSTALACIÓN CORRESPONSAL AVAL. TRANSACCIONES DE PRUEBA EXITOSAS.SE CAPACITA PARA MANEJO OPERATIVO.</t>
  </si>
  <si>
    <t>FB006577</t>
  </si>
  <si>
    <t>TA-25-1468680</t>
  </si>
  <si>
    <t>90847888</t>
  </si>
  <si>
    <t>DROGUERIA HIPERFARMA RINCON</t>
  </si>
  <si>
    <t>FO-25-2052503</t>
  </si>
  <si>
    <t>30/12/2025 30-12-2025 SE REALIZA LLAMADA AL CLIENTE, SE HABLA CON LA SRA DANIELA SOFIA GIRON HOYOS  SE VALIDA DIRECCIÓN OK, CANAL OK, TARJETA DE SEMBRADO OK, DISPONIBILIDAD TOTAL, SE CONFIRMA 4 ULTIMOS DIGITOS DE LA TARJETA: OK, LLAMAR EL DÍA LA INSTALACIÓN PARA CONFIRMAR VISITA// CONTACTO REALIZADO POR WHATSAPP // FECHA PROGRAMADA: 31/12/2025 | 02/01/2026 INSTALACIÓN AVAL CON DATAFONO LECTORA ROLLOS BASE FUENTE DATOS SERVICIO OPERATIVO PRUEBAS OK TRNA RBM CONVENIO TELETÓN CAÍDO SE REALIZA PRUEBA CON UNA CONSIGNACIÓN APROBADA POR CLIENTE NO HAY COMO HACER CONSULTA O RETIRO SEMBRADO DE TARJETA CC MÓDULO COMPRA OK</t>
  </si>
  <si>
    <t>AE00D581</t>
  </si>
  <si>
    <t>TA-25-1468683</t>
  </si>
  <si>
    <t>91378317</t>
  </si>
  <si>
    <t>TIENDA BOOM 131</t>
  </si>
  <si>
    <t>FO-25-2052517</t>
  </si>
  <si>
    <t>30/12/2025 30-12-2025 SE REALIZA LLAMADA AL CLIENTE, SE HABLA CON LA SRA ISABEL CRISTINA CHAZATAR GUERRERO SE VALIDA DIRECCIÓN OK, CANAL OK, TARJETA DE SEMBRADO OK, DISPONIBILIDAD TOTAL, SE CONFIRMA 4 ULTIMOS DIGITOS DE LA TARJETA: OK, LLAMAR EL DÍA LA INSTALACIÓN PARA CONFIRMAR VISITA// CONTACTO REALIZADO POR LA APP // FECHA PROGRAMADA: 31/12/2025 | 31/12/2025 SE REALIZA INSTALACIÓN DE CORRESPONSAL BANCARIO GRUPO AVAL SE CONFIGURA PARÁMETROS SE INICIALIZA SE REALIZA SEMBRADO DE TARJETA CREACIÓN DE USUARIOS PRUEBAS DE FUNCIONAMIENTO EXITOSAS SE EXPLICA INGRESO A MÓDULO DE CB Y MENÚ OPERACIONAL INSTALACIÓN OK</t>
  </si>
  <si>
    <t>FB007332</t>
  </si>
  <si>
    <t>ENTIDAD BANCARIA</t>
  </si>
  <si>
    <t>5893913</t>
  </si>
  <si>
    <t>20477527</t>
  </si>
  <si>
    <t>MULTISERVICIOS BAHAMON</t>
  </si>
  <si>
    <t>FO-25-1853582</t>
  </si>
  <si>
    <t>USUARIO</t>
  </si>
  <si>
    <t>CAPACITACION MANIPULACION DE COMERCIO</t>
  </si>
  <si>
    <t>20/11/2025 20-11 SE ESCALA PARA VISITA. LLAMAR ANTES DE VISITAR, CONFIRMAR FALLA Y DATOS. | 04/12/2025 SE REALIZA VISITA AL PUNTO, CLIENTE INDICA QUE EL CÓDIGO DE BARRAS NO ENCIENDE , SE HACE VALIDACIÓN Y SE CONECTA NUEVAMENTE SE REINCIA EQUIPO , SE HACEN PRUEBAS NUEVAMENTE CÓDIGO DE BARRAS OPERA CON NORMALIDAD. PRUEBAS OK, LECTOR MAL CONECTADO</t>
  </si>
  <si>
    <t>TRTZZ397</t>
  </si>
  <si>
    <t>5901185</t>
  </si>
  <si>
    <t>28678217</t>
  </si>
  <si>
    <t>INVERSIONES SVH</t>
  </si>
  <si>
    <t>FO-25-1882527</t>
  </si>
  <si>
    <t>26/11/2025 26-11 SE ESCALA PARA VISITA. LLAMAR ANTES DE VISITAR, CONFIRMAR FALLA Y DATOS. | 02/12/2025 SE CAMBIA DATÁFONO POR ALERT IRRUPTION. SE CAMBIA LECTOR DE BARRAS POR FALLA CONSTANTE. SE HACEN LAS PRUEBAS DE TRANSACCIONES TODO OK</t>
  </si>
  <si>
    <t>9L1ZZ233</t>
  </si>
  <si>
    <t>5904537</t>
  </si>
  <si>
    <t>19464742</t>
  </si>
  <si>
    <t>FINANSER COLOMBIA</t>
  </si>
  <si>
    <t>FO-25-1906988 | FO-25-1900971</t>
  </si>
  <si>
    <t>ENTIDAD</t>
  </si>
  <si>
    <t>AVAL TARJETA DE SEMBRADO</t>
  </si>
  <si>
    <t>RESEMBRADO EXITOSO</t>
  </si>
  <si>
    <t>[FO-25-1906988] 02/12/2025 SE REALIZA VISITA AL PUNTO, SE SIEMBRA TARJETA #7436, SE ACTUALIZA E INICIALIZA EQUIPO A VR 10.6 ,PRUEBAS OK, CB OPERATIVO || [FO-25-1900971] 27/11/2025 27-11 SE INTENTA COMUNICACIÓN CON EL USUARIO PERO NO HAY CONTACTO,** SE ESCALA A LA RED CON EL SIGUIENTE MENSAJE BUEN DÍA
SE INTENTA COMUNICACIÓN CON EL CB PERO NO FUE POSIBLE VALIDAR LA SOLICITUD. POR FAVOR, INDÍQUENOS CÓMO PROCEDER.**28-11 LA RED:POR FAVOR PROCEDER CON EL CORRESPONDIENTE RESEMBRADO DE TARJETA. GRACIAS. | 29/11/2025 SE REALIZA VISITA AL PUNTO, SE EVIDENCIA COMERCIO SE ENCUENTRA CERRADO , EN COMUNICACIÓN CON CLIENTE EL SEÑOR NÉSTOR DUSSAS INDICAN QUE NO TRABAJAN LOS SÁBADOS . PIDE Y SE REALICE VISITA A PARTIR DEL DÍA LUNES .</t>
  </si>
  <si>
    <t>MA004422</t>
  </si>
  <si>
    <t>5905310</t>
  </si>
  <si>
    <t>16702698</t>
  </si>
  <si>
    <t>COPIEXPRESS MIRANDA</t>
  </si>
  <si>
    <t>FO-25-1900819</t>
  </si>
  <si>
    <t>TIPO DE TARJETA INVALIDA</t>
  </si>
  <si>
    <t>28/11/2025 28-11 SE ESCALA PARA VISITA. LLAMAR ANTES DE VISITAR, CONFIRMAR FALLA Y DATOS. | 29/11/2025 SE VALIDA CON EL CLIENTE PERO INDICA QUE EL RECHAZO EN TRANSACCIONES DE RETIRO ES SOLO CON UNAS TARJETAS, DE RESTO OPERA CON NORMALIDAD, SE ESCALARA CON REDEBAN PARA DESCARTAR PROBLEMAS DE LA RED, PERO HOY NO HAY RESPUESTA DE REDEBAN SE DEBE VALIDAR EL DIA LUNES. | 01/12/2025 SE REALIZA VALIDACION CON EL CLIENTE E INDICA QUE ALGUNOS RETIROS CON TARJETA LE SALEN TARJETA INVALIDA EN EL DATAFONO, SE ESCALA CON REDEBAN QUIENES VALIDAN Y ENCUENTRAN QUE EL RECHAZO ES DE LA ENTIDAD YA QUE NO ES DE TODAS LAS TRANSACCIONES SINO ALGUNOS RETIROS</t>
  </si>
  <si>
    <t>5905598</t>
  </si>
  <si>
    <t>26006338</t>
  </si>
  <si>
    <t>LA BODEGA DEL BOLSO</t>
  </si>
  <si>
    <t>FO-25-1901563</t>
  </si>
  <si>
    <t>28/11/2025 28-11 SE ESCALA PARA VISITA. LLAMAR ANTES DE VISITAR, CONFIRMAR FALLA Y DATOS. | 01/12/2025 SE ESTA PENDIENTE DE ESCALAMIENTO CON REDEBAN YA QUE ES LA UNICA TRANSACCION QUE FALLA. | 01/12/2025 SE HABLA CON EL CLIENTE INDICA QUE EL RECHAZO ES CON LAS TARJETAS DE LA CEDULA CAFETERA,  SE ESCALA A REDEBAN Y SE ENCUENTRA QUE EL RECHAZO ES POR ENTIDAD, REDEBAN AUTORIZA CERRAR LA ACTIVIDAD</t>
  </si>
  <si>
    <t>5905845</t>
  </si>
  <si>
    <t>90768913</t>
  </si>
  <si>
    <t>MODA Y HOGAR PACIFICO</t>
  </si>
  <si>
    <t>FO-25-1902189</t>
  </si>
  <si>
    <t>CONEXIONES DE COMERCIO</t>
  </si>
  <si>
    <t>28/11/2025 28-11 EN COMUNICACION OCN EL USUARIO NOS CONFIRMA SOLICITUD Y DATOS, SE ESCALA PARA VISITA | 01/12/2025 NO SE PUEDE REALIZAR DESPLAZAMIENTO EL DIA DE HOY HACIA BUENAVENTURA YA QUE LA VIA EN LOBO GUERRERO SE ENCUENTRA CON RESTRICCION , SE REALIZARA EL DIA DE MAÑANA. | 02/12/2025 SE COMUNICA CON EL CLIENTE ANTES DE REALIZAR LA VISITA Y DICE QUE EL DATAFONO YA SE ENCUENTRA OPERANDO CON NORMALIDAD, INDICA NO SER NECESARIO REALIZAR LA VISITA.</t>
  </si>
  <si>
    <t>5905920</t>
  </si>
  <si>
    <t>16785321</t>
  </si>
  <si>
    <t>CLARO SION</t>
  </si>
  <si>
    <t>FO-25-1902310</t>
  </si>
  <si>
    <t>CONVENIOS NO HABILITADOS</t>
  </si>
  <si>
    <t>28/11/2025 28-11 SE ESCALA PARA VISITA. LLAMAR ANTES DE VISITAR, CONFIRMAR FALLA Y DATOS. | 01/12/2025 CLIENTE INDICA QUE LE PRESENTA INCONVENIENTE DE SALDO CUANDO REALIZA UNA TRANSACCIÓN CON UNA TARJETA EN ESPECÍFICO CLIENTE INDICA QUE ES UNA TARJETA BLANCO CON ROJO LA QUE SOLO LE PRESENTA LA NOVEDAD SE LE INDICA QUE DEBE COMUNICARSE CON EL BANCO RESPECTIVO Y LE HAGAN LA DEBIDA ACTIVACIÓN DE ESE CONVENIO YA QUE LA CLIENTE INDICA QUE CUALQUIER OTRO PROCESO QUE REALIZA LE SALE EXITOSO</t>
  </si>
  <si>
    <t>5906101</t>
  </si>
  <si>
    <t>14690481</t>
  </si>
  <si>
    <t>MISCELANEA LA SOLUCION</t>
  </si>
  <si>
    <t>FO-25-1911655 | FO-25-1903053</t>
  </si>
  <si>
    <t>[FO-25-1911655] 01/12/2025 SE REALIZA VISITA DE CAMPO ENCONTRADO QUE EQUIPO PRESENTA DAÑO EN EL PUERTO USB, POR LO ANTERIOR SE PROCEDE A CAMBIAR EQUIPO, PRUEBAS CUPO Y USUARIO OK. || [FO-25-1903053] 28/11/2025 28-11 SE ESCALA PARA VISITA. LLAMAR ANTES DE VISITAR, CONFIRMAR FALLA Y DATOS. | 29/11/2025 ESPERANDO RESPUESTA DE REDEBAN PARA EN CAMBIO DE EQUIPO | 29/11/2025 SE REPROGRAMA VISITA PARA EL DÍA LUNES NO SE CUENTAN CON EQUIPOS DE BACK UP EL DAÑO DEL POS VA HACIA EL PUERTO USB SE ENCUENTRA PARTIDO</t>
  </si>
  <si>
    <t>AAAQZ102</t>
  </si>
  <si>
    <t>5906633</t>
  </si>
  <si>
    <t>20489043</t>
  </si>
  <si>
    <t>MULTISERVICIOS JWILFO</t>
  </si>
  <si>
    <t>FO-25-1904668</t>
  </si>
  <si>
    <t>28/11/2025 28-11 SE ESCALA PARA VISITA. LLAMAR ANTES DE VISITAR, CONFIRMAR FALLA Y DATOS. | 29/11/2025 EN COMUNICACIÓN VÍA WASHAP AL NUMERO 3135763876 CON EL SEÑOR WILFRIDO PIMIENTO, ME INFORMA QUE EL DÍA DE HOY SALIO DEL PUEBLO Y TIENE LA TARJETA SE SEMBRADO CON EL, QUE REGRESA EN HORAS DE LA TARDE 
SE REPROMAGA LA VISITA PARA EL DÍA LUNES 1 DE DICIEMBRE | 01/12/2025 SE REMPLAZA DATAFONO, TENIAS TECLAS 7 Y 8 MOLESTANDO</t>
  </si>
  <si>
    <t>F1SZZ153</t>
  </si>
  <si>
    <t>5906967</t>
  </si>
  <si>
    <t>90187781</t>
  </si>
  <si>
    <t>PAPELERIA Y DETALLES XPERTA</t>
  </si>
  <si>
    <t>FO-25-1915057</t>
  </si>
  <si>
    <t>MONTO INVALIDO</t>
  </si>
  <si>
    <t>01/12/2025 "29-11 SE ESCALA A LA RED: NOS LLEGA ESTE CASO SIN CÓDIGO ÚNICO TANTO EN CORREO COMO EN ARANDA, SE BUSCA EN MATRIZ CON DATOS ASOCIADOS Y ENCONTRAMOS EL CU 90187781, SE REALIZA GESTIÓN TELEFÓNICA AL NUMERO RELACIONADO RESPONDE LA SRA LEIDY QUIEN INDICA QUE LE SALE ERROR MONTO INVALIDO CON TODOS LOS RETIROS Y ENVIA EVIDENCIA, POR FAVOR NOS INDICAS COMO PROCEDER SI VISITAMOS O SE PUEDE SOLUCIONAR REMOTAMENTE. ADJUNTO EVIDENCIA ENVIADA POR CB 01-12 RESPUESTA DE LA RED: DE ACUERDO CON TU SOLICITUD SERÁ QUE PODEMOS TENER UNA PRUEBA MAS RECIENTE? ES QUE PUEDE PASAR QUE CONSULTAMOS CON ESA FECHA PERO HOY YA SE SOLUCIONÓ ENTONCES POR ESO NECESITAMOS QUE LA EVIDENCIA EN LO POSIBLE SEA DE HOY PARA VALIDAR CON LA ENTIDAD. ...SE COMUNICA CON LA SRA LEIDY AL NUMERO  3123487627 DONDE INDICA QUE PERSISTE LA FALLA MONTO INVALIDO. ADJUNTO EVIDENCIA ENVIADA POR EL USUARIO, TS 6607 ...01-12 15:12 RESPUESTA DE LA RED: TE CONFIRMO VAMOS A REALIZAR EL CORRESPONDIENTE ESCALAMIENTO CON LA ENTIDAD, POR FAVOR PROCEDER CON EL CIERRE DEL CASO. GRACIAS. "</t>
  </si>
  <si>
    <t>AYALA ROMERO MAYKOL DANILO</t>
  </si>
  <si>
    <t>27491</t>
  </si>
  <si>
    <t>5907022</t>
  </si>
  <si>
    <t>15846520</t>
  </si>
  <si>
    <t>NOVITA</t>
  </si>
  <si>
    <t>GRANERO EL SEVERO</t>
  </si>
  <si>
    <t>FO-25-1906921</t>
  </si>
  <si>
    <t>TRANSACCION NO PERMITIDA</t>
  </si>
  <si>
    <t>29/11/2025 29-11 SE INTENTA COMUNICACION CON EL CB AL 320 6364798 EN REPETIDAS OCASIONES SIN RESPUESTA SE ESCALA PARA VISITA FAVOR LLAMAR AL CB ANTES DE DESPLAZARSE AL SITIO PARA VALIDAR FALLA Y DATOS | 02/12/2025 SE COMUNICA CON EL USUARIO, SE VALIDA CON ENTIDAD DE REDEBAN Y TRAS LAS VALIDACIONES REALIZADAS, CONFIRMAMOS QUE EL DATÁFONO FUNCIONA CORRECTAMENTE, YA QUE PRESENTA TRANSACCIONES EXITOSAS RECIENTES. LAS DECLINACIONES OBSERVADAS PROVIENEN DE LA ENTIDAD BANCARIA, ESPECIALMENTE EN OPERACIONES CON CUENTAS CORRIENTES, POR LO QUE EL RECHAZO NO ESTÁ RELACIONADO CON EL EQUIPO. ADICIONALMENTE, SE RECOMIENDA AL CLIENTE COMUNICARSE DIRECTAMENTE CON SU ENTIDAD BANCARIA PARA VALIDAR EL MOTIVO DEL RECHAZO.</t>
  </si>
  <si>
    <t>5907058</t>
  </si>
  <si>
    <t>62034368</t>
  </si>
  <si>
    <t>COMUNICATE YA.COM</t>
  </si>
  <si>
    <t>FO-25-1907070</t>
  </si>
  <si>
    <t>29/11/2025 "29-11 SE REALIZA CONTACTO CON EL SR HECTOR INDICA QUE LE SALE ERROR CUENTA INVALIDA EN LA MAYORIA DE RETIROS ENVIA EVIDENCIA SE CONFIRMA DATOS Y SE ESCALA PARA VISITA TECNICA " | 01/12/2025 SE REALIZA VALIDACION Y SE ENCUENTRA QUE EL CB TIENE PROBLEMAS CON RETIROS PARA ALGUNAS TARJETAS, SE ESCALA A REDEBAN QUIEN AUTORIZA CERRAR EL CASO YA QUE SE ESTABA PRESENTANDO UN PROBLEMA DESDE ENTIDAD</t>
  </si>
  <si>
    <t>5907076</t>
  </si>
  <si>
    <t>14794689</t>
  </si>
  <si>
    <t>ALMACEN MARYLU</t>
  </si>
  <si>
    <t>FO-25-1906762</t>
  </si>
  <si>
    <t>29/11/2025 29-11 SE ESCALA PARA VISITA. LLAMAR ANTES DE VISITAR, CONFIRMAR FALLA Y DATOS. | 01/12/2025 SE PRESENTA NOVEDAD EN LA VIA SECTOR DON DIEGO-RETIRO. POR CHOQUE. A LA ESPERA DE QUE REABRAN LA VIA | 01/12/2025 SE LOGRA LLEGAR A SITIO NO ENCONTAMOS ATENDIENDO INCIDENTE | 01/12/2025 NOS ENCONTRAMOS EN SITIO PERO ESTAMOS A LA ESPERA DE UN ESCALAMIENTO DE OPERACIONES REDEBAN POR FALLAS EN MO | 01/12/2025 SE LLAGA A PUNTO SE HACE VALIDACIONES SE HACE ESCALAMIENTO A RDB POR RECHAZO EN TRX Y EN RESPUESTA ES QUE USUARIO DEBE AJUSTAR CUPO EN LA LINEA Y ABONAR A CUPO.</t>
  </si>
  <si>
    <t>9999G297</t>
  </si>
  <si>
    <t>5907122</t>
  </si>
  <si>
    <t>13223797</t>
  </si>
  <si>
    <t>AUTOSERVICIO MORAVIA</t>
  </si>
  <si>
    <t>FO-25-1906800</t>
  </si>
  <si>
    <t>29/11/2025 29-11 SE ESCALA PARA VISITA. LLAMAR ANTES DE VISITAR, CONFIRMAR FALLA Y DATOS. | 30/11/2025 SE CONTACTA USUARIO BRAYAN VARGAS - 3123819895, SE VALIDA LA FALLA DE IMPRESIÓN Y LAS TIRILLAS ESTÁN COMPLETAMENTE BORROSAS, NINGUNA INFORMACIÓN ES VISIBLE. SE REQUIERE CAMBIO DE EQUIPO Y NO ES POSIBLE REALIZAR VISITA PORQ NO SE PROCESAN CAMBIOS DE EQUIPO LOS DÍAS DOMINGOS | 01/12/2025 SE REALIZA VISITA TÉCNICA AL CORRESPONSAL BANCO DE BOGOTÁ POR INCIDENTE REPORTADO EN EL DATÁFONO. EL USUARIO CONFIRMA SU IDENTIFICACIÓN Y MANIFIESTA QUE EL VOUCHER IMPRESO SALE BORROSO, DIFICULTANDO LA LECTURA DE LA INFORMACIÓN.  SE PROCEDE A REALIZAR MANTENIMIENTO PREVENTIVO Y CORRECTIVO, SIN EMBARGO LA NOVEDAD PERSISTE. SE IDENTIFICA QUE EL RODILLO DEL EQUIPO ESTÁ AVERIADO, POR LO CUAL SE EFECTÚA EL CAMBIO DEL DATÁFONO.  EL NUEVO EQUIPO QUEDA OPERATIVO Y SE VALIDA CON UNA PRUEBA TELETON, DONDE ARROJA RECHAZO GENERAL DEBIDO AL PROBLEMA QUE PRESENTA LA PRUEBA TELETON. POSTERIORMENTE, SE SOLICITA AL USUARIO REALIZAR UNA PRUEBA ADICIONAL; LA PRUEBA SE EJECUTA Y RESULTA EXITOSA, CONFIRMANDO EL CORRECTO FUNCIONAMIENTO DEL EQUIPO.</t>
  </si>
  <si>
    <t>IZ00N126</t>
  </si>
  <si>
    <t>5907211</t>
  </si>
  <si>
    <t>48315626</t>
  </si>
  <si>
    <t>CONECTIVIDAD MOVIL TOCAIMA CVS</t>
  </si>
  <si>
    <t>FO-25-1917453</t>
  </si>
  <si>
    <t>SIN CUPO HABILITADO</t>
  </si>
  <si>
    <t>5907213</t>
  </si>
  <si>
    <t>16891236</t>
  </si>
  <si>
    <t>R P J INGENIERIA</t>
  </si>
  <si>
    <t>FO-25-1907182</t>
  </si>
  <si>
    <t>29/11/2025 29-11 SE ESCALA PARA VISITA. LLAMAR ANTES DE VISITAR, CONFIRMAR FALLA Y DATOS. | 29/11/2025 SE REAGENDA VISITA YA QUE NO SE CUENTA CON SOPORTE REDEBAN EL FIN DE SEMANA PARA VALIDAR FALLO DE RECHAZO GENERAL EN TODAS LAS TRANSACCIONES | 03/12/2025 SE REPISAN PARÁMETROS SE INICIALIZA DISPOSITIVOS DATÁFONO, SE REALIZAN PRUEBAS, PRUEBAS OK</t>
  </si>
  <si>
    <t>SXOZZ440</t>
  </si>
  <si>
    <t>5907441</t>
  </si>
  <si>
    <t>20312500</t>
  </si>
  <si>
    <t>NARANCAR</t>
  </si>
  <si>
    <t>FO-25-1908752</t>
  </si>
  <si>
    <t>30/11/2025 SE REALIZA CONTACTO CON USUARIO YURLEDY- 3013908182 EL CUAL INDICA QUE NO ABRE EL DÍA DOMINGO | 01/12/2025 DURANTE LA VISITA TÉCNICA REALIZADA AL CORRESPONSAL BANCO DE BOGOTÁ, EL USUARIO REPORTA QUE EL DATÁFONO PRESENTA UNA TECLA DEFECTUOSA.  
PARA PROCEDER CON EL MANTENIMIENTO SE SOLICITA LA TARJETA DE SEMBRADO CORRESPONDIENTE; SIN EMBARGO, EL CLIENTE INFORMA QUE NO DISPONE DE DICHA TARJETA EN EL PUNTO.  
DEBIDO A ESTA AUSENCIA, NO ES POSIBLE EJECUTAR EL MANTENIMIENTO REQUERIDO EN EL EQUIPO.</t>
  </si>
  <si>
    <t>9CDZZ475</t>
  </si>
  <si>
    <t>5908221</t>
  </si>
  <si>
    <t>22222222</t>
  </si>
  <si>
    <t>SITIO SIN INFORMACION</t>
  </si>
  <si>
    <t>FO-25-1915480</t>
  </si>
  <si>
    <t>01/12/2025 01-12 SE ESCALA A LA RED YA QUE LLEGA CASO BANCOLOMBIA ...RESPUESTA DE LA RED: POR FAVOR PROCEDER CON LA ATENCIÓN. GRACIAS. SE PROCEDE A CERRAR ESTE CASO YA QUE PERTENECE AL CB BANCOLOMBIA Y SE CREA COMO BANCOLOMBIA</t>
  </si>
  <si>
    <t>5908246</t>
  </si>
  <si>
    <t>90128032</t>
  </si>
  <si>
    <t>CENTRO DE SERVICIOS MULTIPAGOS SAS 2</t>
  </si>
  <si>
    <t>FO-25-1911142</t>
  </si>
  <si>
    <t>01/12/2025 SE REALIZA CAMBIO DE EQUIPO POR DAÑO EN LECTOR DE CHIP, SE CREA USUARIO, SE HABILITA CIERRES, SE INSTALA CUBRE TECLADO, SE REALIZA SEMBRADO DE TARJETA 0803, PRUEBA CONVENIO TELETÓN RG, CONSULTA SALDO CON TARJETA CLIENTE PIN INVÁLIDO.</t>
  </si>
  <si>
    <t>F9ZZZ546</t>
  </si>
  <si>
    <t>5908255</t>
  </si>
  <si>
    <t>21125208</t>
  </si>
  <si>
    <t>CELU-COMPUTO LA FLORESTA</t>
  </si>
  <si>
    <t>FO-25-1911143</t>
  </si>
  <si>
    <t>EXCEDE INTENTOS DE PIN</t>
  </si>
  <si>
    <t>02/12/2025 01-12 SE CONTACTA CB POR WSP  MANDA TIIRILLA Y TS. SE ESCALA A LA RED PARA REVISION ..RESPUESTA DE LA RED: RESPUESTA DE LA ENTIDAD: VALIDANDO LA TARJETA SE ENCUENTRA ACTIVA Y BIEN PARAMETRIZADA CON CUPO DE SOBREGIRO ACTIVO. VALIDAMOS CON EL CLIENTE HOY SI YA ESTÁ OPERANDO POR FAVOR ... SE VALIDA CON EL USUARIO DONDE CONFIRMA QUE ESTA OPERANDO CORRECTAMENTE, SE PROCEDE A CERRAR EL CASO | 02/12/2025 01-12 SE CONTACTA CB POR WSP  MANDA TIIRILLA Y TS. SE ESCALA A LA RED PARA REVISION ..RESPUESTA DE LA RED: RESPUESTA DE LA ENTIDAD: VALIDANDO LA TARJETA SE ENCUENTRA ACTIVA Y BIEN PARAMETRIZADA CON CUPO DE SOBREGIRO ACTIVO. VALIDAMOS CON EL CLIENTE HOY SI YA ESTÁ OPERANDO POR FAVOR ...SE VALIDA CON EL USUARIO DONDE CONFIRMA QUE ESTA OPERANDO CORRECTAMENTE, SE PROCEDE A CERRAR EL CASO</t>
  </si>
  <si>
    <t>5908272</t>
  </si>
  <si>
    <t>16738940</t>
  </si>
  <si>
    <t>PAPELERIA TODO TERRENO NET</t>
  </si>
  <si>
    <t>FO-25-1911153</t>
  </si>
  <si>
    <t>01/12/2025 SE CAMBIA EQUIPO POR TECLADO DURO</t>
  </si>
  <si>
    <t>9A000191</t>
  </si>
  <si>
    <t>5908308</t>
  </si>
  <si>
    <t>FO-25-1918251</t>
  </si>
  <si>
    <t>02/12/2025 01-12 SE ESCALA A LA RED: NOS LLEGA EL CASO 5908308 CON EL CU 16126658, POR FAVOR NOS CONFIRMAN SI ESTA ACTIVIDAD LA ATENDEMOS NOSOTROS DEBIDO A QUE NO SE ENCUENTRA EN LA MATRIZ DE PUNTOS ACTIVOS  CB AVAL ...RESPUESTA DE LA RED: BUEN DÍA, EQUIPO.@SERVICIO.CLIENTE, POR FAVOR SU AYUDA RADICANDO CASO A LA FUERZA COMERCIAL DE REDEBAN, SERVICIO VA DIRIGIDO PARA UN DATÁFONO INALÁMBRICO MOVE. @'CG_LINEACOM', POR FAVOR, DOCUMENTAR Y CERRAR CASO. ¡GRACIAS POR SU AYUDA Y GESTIÓN!</t>
  </si>
  <si>
    <t>5908393</t>
  </si>
  <si>
    <t>12449476</t>
  </si>
  <si>
    <t>DROGUERIA Y MISC MI LLANURA</t>
  </si>
  <si>
    <t>FO-25-1911890</t>
  </si>
  <si>
    <t>02/12/2025 SE VALIDA CON REDEBAN Y SE DEJA ESCALADO  POR QUÉ LA TERMINAL ESTÁ INACTIVA | 02/12/2025 SE REALIZA VISITA AL BC POR SOLICITUD DE EQUIPO CON DETERIORO, SE VERIFICA EL EQUIPO Y EFECTIVAMENTE LAS TECLAS NO LE FUNCIONAN BIEN A LA HORA DE OPRIMIRLAS TAMBIÉN SE OBSERVA QUE EL DATÁFONO LLEVA TIEMPO SIN UTILIZARSE Y QUE SE ENCUENTRA BLOQUEADO POR LA ENTIDAD, SE ESCALA EL CASO CON REDEBAN DONDE NOS INFORMA QUE PROCEDAMOS CON EL CAMBIO Y DEJÉMOSLO TODO FUNCIONAL E INTENTEMOS REALIZAR LAS PRUEBAS AUNQUE HASTA LA TARDE ESTARÍA DESBLOQUEADO SE DEJA ESCALADO 981353 PLACA , EL OTRO DATÁFONO TIENE UNA VERSIÓN DESACTUALIZADA 964049 SE REALIZA LA ACTUALIZACIÓN Y CAMBIO DE LA LECTORA Y SE REALIZAN PRUEBAS Y TODO OK EL OTRO DATÁFONO PRESENTABA LA FALLA DE ALERT SE PROCEDE A REALIZAR EL CAMBIO Y SE REALIZAN PRUEBAS Y TODO OK, LA TERMINAL BL01Q880 PLACA 981353 NO SE PUDO INICALIZAR ESTÁ BLOQUEADO POR LA ENTIDAD Y NO SE PUDO REALIZAR PRUEBAS SE DEJA CONFIGURADO</t>
  </si>
  <si>
    <t>BL01Q880-9A3ZZ751-Y1W01001</t>
  </si>
  <si>
    <t>5908603</t>
  </si>
  <si>
    <t>15052780</t>
  </si>
  <si>
    <t>XBOX NET</t>
  </si>
  <si>
    <t>FO-25-1912583</t>
  </si>
  <si>
    <t>02/12/2025 CAMBIO DE DATAFONO Y LECTOR DE BARRAS POR DAÑO LECTOR TARJETA</t>
  </si>
  <si>
    <t>ABC3Z933</t>
  </si>
  <si>
    <t>5908786</t>
  </si>
  <si>
    <t>21260161</t>
  </si>
  <si>
    <t>JORGE ANDRES VALDERRAMA PEREZ</t>
  </si>
  <si>
    <t>FO-25-1918714</t>
  </si>
  <si>
    <t>TRANSACCIÓN NO PERMITIDA</t>
  </si>
  <si>
    <t>02/12/2025 01-12 SE CONTACTA CB POR WSP  MANDA TIIRILLA Y TS. SE ESCALA A LA RED PARA REVISION ...RESPUESTA DE LA RED:TE DEJO RESPUESTA DE LA ENTIDAD: LOS DOS VÁUCHERS ANTERIORES TIENEN FECHA DE DÍA 29, VALIDANDO ESOS CB'S CUENTAN CON TRANSACCIONES EXITOSAS DE LA FECHA, POR FAVOR QUE VUELVAN A PROBAR Y EN CASO QUE SALGA EL MISMO RECHAZO NOS INFORMEN POR AQUÍ CON LA IMAGEN QUE TENGA LA FECHA DEL DÍA DE HOY ...SE COMUNICA CON EL USUARIO DONDE INDICA QUE ALGUNAS TRANSACCIONES SALEN Y OTRAS EN RG SE ENVIA EVENCIA A LA RED ...02-12 SE ESCALA A LA RED DONDE EL USUARIO EL DÍA DE HOY REALIZA PRUEBAS DONDE SALEN CON LA FALLA LLAME AL EMISOR ...02-12 RESPUESTA DE LA RED: MAYKOL TE CONFIRMO QUE LA TARJETA NO FUNCIONA POR FAVOR INDICARLE AL CLIENTE Y PROCEDER CON EL CIERRE DEL CASO. GRACIAS. ...SE LE INFORMA AL USUARIO</t>
  </si>
  <si>
    <t>5908787</t>
  </si>
  <si>
    <t>15946775</t>
  </si>
  <si>
    <t>DROGUERIA FARMA HOGAR</t>
  </si>
  <si>
    <t>FO-25-1912584</t>
  </si>
  <si>
    <t>02/12/2025 SE REALIZA VISITA AL COMERCIO SE REALIZA BORRADO DE SO Y VERSIÓN SE ACTUALIZA SE REALIZA PRUEBAS Y TRANSACCIONES OK EXCEPTO LOS RETIROS SE REALIZA ESCALAMIENTO A LA ENTIDAD RBM NOS AUTORIZA A RETIRARNOS DEL COMERCIO NO SE REALIZA PRUBA DE TELETON CONCENIO EN DAÑO CONFIRMA RBM</t>
  </si>
  <si>
    <t>BBBIZ084</t>
  </si>
  <si>
    <t>52385</t>
  </si>
  <si>
    <t>5908879</t>
  </si>
  <si>
    <t>60015708</t>
  </si>
  <si>
    <t>LA LLANADA</t>
  </si>
  <si>
    <t>DROGUERIA DANNY CENTRO</t>
  </si>
  <si>
    <t>FO-25-1912901</t>
  </si>
  <si>
    <t>03/12/2025 SE VISITA CB. SE ENCUENTRA DATAFONO CON ALERT IRRUPTION. SE REALIZA CAMBIO DE DATAFONO. SE REALIZA TAMBIÉN CAMBIO DE LECTORA YA QUE PERDIÓ CONFIGURACIÓN. SE REALIZAN PRUEBAS DE COMERCIO EXITOSAS PERO EN PRUEBAS DE CB MUESTRA TRANSACCION DECLINADA. SE ESCALA Y SE EVIDENCIA BLOQUEO POR PARTE DE LA ENTIDAD POR COMPENSACIÓN. SE INFORMA A CLIENTE QUE DEBE COMUNICARSE CON LA ENTIDAD PARA DESBLOQUEAR CORRESPONSAL</t>
  </si>
  <si>
    <t>10RZZ535</t>
  </si>
  <si>
    <t>5909020</t>
  </si>
  <si>
    <t>87310317</t>
  </si>
  <si>
    <t>DIANA CAROLINA HERNANDEZ ROMERO</t>
  </si>
  <si>
    <t>FO-25-1916605 | FO-25-1913251</t>
  </si>
  <si>
    <t>[FO-25-1916605] 02/12/2025 SE REALIZA VISITA AL COMERCIO SE ENCUENTRA CERRADO SE ESTABLECE COMUNICACIÓN AL NÚMERO 3005266624 NO SE OBTIENE RESPUESTA || [FO-25-1913251] 01/12/2025 SE COMUNICA CON EL CLIENTE AL NÚMERO DE TELÉFONO 3005266324 , INDICA VISITAR A LAS 3 PM , SE LLEGA A SITIO SE ENCUENTRA CERRADO , SE ESPERA POR MÁS DE MEDIA HORA  , SE COMUNICA NUEVAMENTE CON EL CLIENTE PERO LA SEÑORITA CAROLINA INDICA QUE SE DEMORA UN POCO MÁS Y QUE NO SABE A QUÉ HORAS LLEGUE , SE LE INDICA AL CLIENTE QUE SE REPROGRAMA LA VISITA PARA EL DÍA DE MAÑANA EN LA MAÑANA , CLIENTE INDICA NO TENER INCONVENIENTE : REPROGRAMAR VISITA: , EN ORDEN NO HAY ÍTEM DE REPROGRAMAR</t>
  </si>
  <si>
    <t>5909066</t>
  </si>
  <si>
    <t>18310680</t>
  </si>
  <si>
    <t>PAPELERIA VILLAS DE BOLIVAR</t>
  </si>
  <si>
    <t>FO-25-1913627</t>
  </si>
  <si>
    <t>01/12/2025 01-12 SE ESCALA PARA VISITA. LLAMAR ANTES DE VISITAR, CONFIRMAR FALLA Y DATOS. | 02/12/2025 SE CONTACTA TELEFÓNICAMENTE PARA VERIFICAR TARJETA DE SEMBRADO, ADICIONAL SE ESCALA CON PAOLA DE REDEBAN QUIÉN NOS INFORMA QUE EL RECHAZO ES DIRECTAMENTE DE LA ENTIDAD POR TANTO SE CIERRA CASI</t>
  </si>
  <si>
    <t>5909175</t>
  </si>
  <si>
    <t>90779945</t>
  </si>
  <si>
    <t>EMMANUEL COMUNICACIONES.</t>
  </si>
  <si>
    <t>FO-25-1919078</t>
  </si>
  <si>
    <t>02/12/2025 01-12 SE CONTACTA CB POR WSP  MANDA TIIRILLA Y TS. SE ESCALA A LA RED PARA REVISION ...RESPUESTA DE LA RED: DEBEN ABONAR A LA CUENTA PARA QUE PUEDAN SEGUIR UTILIZANDO EL CUPO DE SOBREGIRO, PROCEDER CON EL CIERRE DEL CASO. GRACIAS ...02-12 SE LE INFORMA AL USARIO  Y SE PROCEDE A CERRAR CASO</t>
  </si>
  <si>
    <t>52354</t>
  </si>
  <si>
    <t>5909176</t>
  </si>
  <si>
    <t>63164552</t>
  </si>
  <si>
    <t>IMUES</t>
  </si>
  <si>
    <t>FARMA ALEJANDRA</t>
  </si>
  <si>
    <t>FO-25-1913863</t>
  </si>
  <si>
    <t>[FO-25-1913863] 01/12/2025 01-12 SE ESCALA PARA VISITA. LLAMAR ANTES DE VISITAR, CONFIRMAR FALLA Y DATOS. | 02/12/2025 SE VISITA EL CORRESPONSAL PARA REVISAR FALLA EN CONEXIÓN SE OBSERVA QUE EL CABLEADO EN MAL ESTADO, SE REALIZA CONEXION CON OTRO CABLE ETHERNET Y FUNCIONA OK PRUEBAS OK CORRESPONSAL OPERATIVO. || [FO-25-1913863] 01/12/2025 01-12 SE ESCALA PARA VISITA. LLAMAR ANTES DE VISITAR, CONFIRMAR FALLA Y DATOS. | 02/12/2025 SE VISITA EL CORRESPONSAL PARA REVISAR FALLA EN CONEXIÓN SE OBSERVA QUE EL CABLEADO EN MAL ESTADO, SE REALIZA CONEXION CON OTRO CABLE ETHERNET Y FUNCIONA OK PRUEBAS OK CORRESPONSAL OPERATIVO.</t>
  </si>
  <si>
    <t>SA00L885</t>
  </si>
  <si>
    <t>5909183</t>
  </si>
  <si>
    <t>49334840</t>
  </si>
  <si>
    <t>C.MULTIOPERADOR</t>
  </si>
  <si>
    <t>FO-25-1913864</t>
  </si>
  <si>
    <t>01/12/2025 01-12 LA RED: POR FAVOR PROCEDER CON EL CORRESPONDIENTE RESEMBRADO DE TARJETA. GRACIAS. | 02/12/2025 DURANTE LA VISITA TÉCNICA REALIZADA AL CORRESPONSAL DEL BANCO DE BOGOTÁ, SE PROCEDIÓ CON EL RESEMBRADO DE LA TARJETA DEL DATÁFONO AFECTADO. SIN EMBARGO, AL INTENTAR EJECUTAR LA TRANSACCIÓN, EL SISTEMA INDICÓ QUE LA OPERACIÓN NO ESTABA PERMITIDA. SE ESTABLECIÓ COMUNICACIÓN CON LA ENTIDAD BANCARIA PARA VALIDAR Y GESTIONAR LA SITUACIÓN, PERO NO SE OBTUVO UNA SOLUCIÓN DEFINITIVA EN EL MOMENTO DE LA INTERVENCIÓN.</t>
  </si>
  <si>
    <t>5909469</t>
  </si>
  <si>
    <t>90848079</t>
  </si>
  <si>
    <t>PROYECCIONES Y SOLUCIONES DRD SAS</t>
  </si>
  <si>
    <t>FO-25-1914859</t>
  </si>
  <si>
    <t>01/12/2025 01-12 SE ESCALA PARA VISITA. LLAMAR ANTES DE VISITAR, CONFIRMAR FALLA Y DATOS. | 02/12/2025 SE VISITA COMERCIO POR FALLA, EL ENCARGADO ME INDICA QUE EL DATÁFONO SE QUEDA PASMADO Y NO LO DEJA REALIZAR TRX, SE VERIFICA EL EQUIPO, SE REALIZAN TRANSACCIONES DE PRUEBAS CON ( CÓDIGO DE BARRAS, CONVENIO Y VENTA ) Y FUNCIONA CORRECTAMENTE, SE REALIZA PRUEBA  CON EL CONVENIO TELETON SALE RECHAZO GENERAL, SE INICIALIZA LA TERMINAL Y SE ACTIVA EL LECTOR DE BARRAS, SE DEJA CON LA VERSIÓN 10.6 Y SE REALIZA CIERRE.</t>
  </si>
  <si>
    <t>CA002359</t>
  </si>
  <si>
    <t>5909530</t>
  </si>
  <si>
    <t>41790270</t>
  </si>
  <si>
    <t>COMERCIALIZADORA CASA MITA</t>
  </si>
  <si>
    <t>FO-25-1919079</t>
  </si>
  <si>
    <t>02/12/2025 01-12 SE CONTACTA CB POR WSP  MANDA TIIRILLA Y TS. SE ESCALA A LA RED PARA REVISION ...RESPUESTA DE LA RED: TE CONFIRMO QUE LA LA TARJETA NO FUNCIONA POR FAVOR PROCEDER CON LE CIERRE DEL CASO POR FAVOR LE INDICAS AL CLIENTE QUE DEBEN SOLICITAR LA REEXPEDICIÓN DE UNA NUEVA TARJETA. GRACIAS. ...02-12 SE LE INFORMA AL USUARIO Y SE PROCEDE A CERRAR CASO</t>
  </si>
  <si>
    <t>5909591</t>
  </si>
  <si>
    <t>15540875</t>
  </si>
  <si>
    <t>AUTOSERVICIO EL MACROSURTIDOR</t>
  </si>
  <si>
    <t>FO-25-1915204</t>
  </si>
  <si>
    <t>01/12/2025 01-12 SE ESCALA PARA VISITA. LLAMAR ANTES DE VISITAR, CONFIRMAR FALLA Y DATOS. | 03/12/2025 POR BLOQUES Y CIERRES EN LA VIA MARGINAL Y AVENIDA PRINCIPAL. NO HAY FORMA DE DESPLAZAMIENTO AL MUNICIPIO. | 03/12/2025 EN COMUNICACIÓN CON LA SEÑORA LAURA TIBADUIZA AL NUMERO 3123600741, SE LE INDICA SE ESCALO EL CASO A RBM PAOLA GARZON, LA CUAL NOS INFORMA QUE LA FALLA PRESENTADA ES POR PARTE DE LA ENTIDAD.</t>
  </si>
  <si>
    <t>5909611</t>
  </si>
  <si>
    <t>17591462</t>
  </si>
  <si>
    <t>PDV POPULAR 2</t>
  </si>
  <si>
    <t>FO-25-1914860</t>
  </si>
  <si>
    <t>TARJETA INACTIVA</t>
  </si>
  <si>
    <t>01/12/2025 01-12 SE ESCALA PARA VISITA. LLAMAR ANTES DE VISITAR, CONFIRMAR FALLA Y DATOS. | 02/12/2025 SE REALIZA VISITA A COMERCIO, RECHAZO GENERAL SE REALIZAN VALIDACIONES TS 8391 NO ACTIVA VERSIÓN OK SERÍAN OK SE REALIZA VALIDACIONES CON REDEBAN PAOLA GARZÓN INFORMA SE DEBE REALIZAR REEXPEDICIÓN DE TS SE LE INFORMA AL TITULAR</t>
  </si>
  <si>
    <t>GA001489</t>
  </si>
  <si>
    <t>5909612</t>
  </si>
  <si>
    <t>15088545</t>
  </si>
  <si>
    <t>CONSUERTE MANUELA BELTRAN</t>
  </si>
  <si>
    <t>FO-25-1914861</t>
  </si>
  <si>
    <t>01/12/2025 01-12 SE ESCALA PARA VISITA. LLAMAR ANTES DE VISITAR, CONFIRMAR FALLA Y DATOS. | 02/12/2025 SE REALIZA VISITA A COMERCIO, RECHAZO GENERAL SE REALIZAN VALIDACIONES TS NO ACTIVA 8824 VERSIÓN OK SERÍAN OK SE REALIZA VALIDACIONES CON REDEBAN PAOLA GARZÓN INFORMA SE DEBE REALIZAR REEXPEDICIÓN DE TS SE LE INFORMA AL TITULAR</t>
  </si>
  <si>
    <t>ABCWZ273</t>
  </si>
  <si>
    <t>5909660</t>
  </si>
  <si>
    <t>64290927</t>
  </si>
  <si>
    <t>VARIEDADES SAK</t>
  </si>
  <si>
    <t>FO-25-1915205</t>
  </si>
  <si>
    <t>01/12/2025 01-12 SE ESCALA PARA VISITA. LLAMAR ANTES DE VISITAR, CONFIRMAR FALLA Y DATOS. | 02/12/2025 SE REALIZA RESEMBRADO DE TARJETA,  YA QUE LA QUE TENIA ESTABA DESACTIVADA</t>
  </si>
  <si>
    <t>SX00X845</t>
  </si>
  <si>
    <t>5909746</t>
  </si>
  <si>
    <t>48660633</t>
  </si>
  <si>
    <t>VARIEDADES ADRIANA SLP</t>
  </si>
  <si>
    <t>FO-25-1915207</t>
  </si>
  <si>
    <t>01/12/2025 01-12 SE ESCALA PARA VISITA. LLAMAR ANTES DE VISITAR, CONFIRMAR FALLA Y DATOS. | 03/12/2025 SE VISITA COMERCIO, SE ACTUALIZA A VERSION 10.6. SE REALIZAN PRUEBA DE CONVENIO OK. SE PRESENTA ERROR EN TRANSACCIONES, RETIROS Y CONSULTAS DE SALDO. SE ESCALA A PAOLA GARZON DE RBM, INDICA LA FALLA ES POR PARTE DE LA ENTIDAD. AUTORIZA EL RETIRO DEL CB</t>
  </si>
  <si>
    <t>LN00U532</t>
  </si>
  <si>
    <t>5909747</t>
  </si>
  <si>
    <t>90848382</t>
  </si>
  <si>
    <t>BF CO</t>
  </si>
  <si>
    <t>FO-25-1915210</t>
  </si>
  <si>
    <t>01/12/2025 01-12 SE ESCALA PARA VISITA. LLAMAR ANTES DE VISITAR, CONFIRMAR FALLA Y DATOS. | 02/12/2025 SE INICIALIZA A LLAVE TETRA POR RECHAZO GENERAL SE HACEN PRUEBAS EXITOSAS CLIENTE NO PERMITE CIERRES POR QUÉ EL ADMINISTRATIVO NO ESTÁ Y SOLO EL ESTÁ AUTORIZADO A REALIZARLO Y NO CONTESTA</t>
  </si>
  <si>
    <t>FB000063</t>
  </si>
  <si>
    <t>5909901</t>
  </si>
  <si>
    <t>17926585</t>
  </si>
  <si>
    <t>CONNECTION WEB</t>
  </si>
  <si>
    <t>FO-25-1916311</t>
  </si>
  <si>
    <t>03/12/2025 SE LLEGA A COMERCIO SE OBSERVA QUE NO TIENE SERVICIO DE LUZ CLIENTE SOLICITA QUE SE VISITE A LAS 14:00 PM | 03/12/2025 SE HACE PRESENCIA EN COMERCIO SE REALIZA CAMBIÓ DE EQUIPO DEBIDO A QUE TIENE EL TECLADO DAÑADO 
PRUEBA DE TELETON NO EXITOSA SE REALIZA PRUEBA CON UN CONVENIO BRINDADO POR EL CLIENTE 
SE CREA USUARIO Y CONTRASEÑA SE REALIZA SEMBRADO DE TARJETA # 2372</t>
  </si>
  <si>
    <t>9B003344</t>
  </si>
  <si>
    <t>5910019</t>
  </si>
  <si>
    <t>44587822</t>
  </si>
  <si>
    <t>LIZETH KARINA ROCHA NIÑO</t>
  </si>
  <si>
    <t>FO-25-1916839</t>
  </si>
  <si>
    <t>USUARIOS</t>
  </si>
  <si>
    <t>MALA MANIPULACION POS</t>
  </si>
  <si>
    <t>02/12/2025 SE REALIZA COMUNICACIÓN CON LA SEÑORA LISHET ROCHA PARA VALIDAR FALLA ,CLIENTE NO RECORDABA EL USUARIO Y CONTRASEÑA PARA INGRESAR ,SE LE EXPLICA COMO INGRESAR AL MÓDULO DEL CB Y SE LE RECUERDA EL USUARIO CLIENTE INDICA QUE TIENE EL DATAFONO OPERATIVO</t>
  </si>
  <si>
    <t>5910186</t>
  </si>
  <si>
    <t>16087801</t>
  </si>
  <si>
    <t>MI OFICINA BETTY</t>
  </si>
  <si>
    <t>FO-25-1916840</t>
  </si>
  <si>
    <t>03/12/2025 SE TIENE CONTACTO TELEFÓNICO CON LA SEÑORA BEATRIZ CASTAÑEDA PARA VERIFICAR TARJETA DE SEMBRADO, ADICIONAL SE LE INFORMA AL CLIENTE QUE EL ERROR YA FUE REPORTADO A ENTIDAD POR MEDIO DE PAOLA DE REDEBAN YA QUE ES DE ENTIDAD Y NO DE DATAFONO</t>
  </si>
  <si>
    <t>5910190</t>
  </si>
  <si>
    <t>21431259</t>
  </si>
  <si>
    <t>SERVIPAGOS DE NARINO CL 20</t>
  </si>
  <si>
    <t>FO-25-1916843</t>
  </si>
  <si>
    <t>02/12/2025 SE VERIFICÓ FALLA DE REINICIO DE SISTEMA AL REALIZAR TX DE RECAUDO MANUAL O CON CÓDIGO DE BARRAS, INFORMA QUE SE LE REINICIA CONSTANTEMENTE AL REALIZAR VARIAS TX, SE VERIFICO CABLEADO Y CONEXIONES PERO FALLA PERSISTE YA SE LE HABÍA ACTUALIZADO Y VERIFICADO VERSIÓN Y LA FALLA CONTINUA, POR LO CUAL SE REALIZA CAMBIO DE DATÁFONO CON OTRA COMPATIBILIDAD DE PINPAD, SE EJECUTAN PRUEBAS TX EXITOSAS QUEDA OPERATIVO.</t>
  </si>
  <si>
    <t>KA00L177 // JA00K707</t>
  </si>
  <si>
    <t>5910271</t>
  </si>
  <si>
    <t>90849755</t>
  </si>
  <si>
    <t>PUNTOSERVISABANABANK</t>
  </si>
  <si>
    <t>FO-25-1916993</t>
  </si>
  <si>
    <t>03/12/2025 SE HACE PRESENCIA EN COMERCIO SE REALIZA CAMBIO DE EQUIPO DEBIDO A QUE TIENE EL TECLADO DURO SE REALIZA PRUEBA TELETON LA CUAL SALE RECHAZADA SE REALIZA PRUEBA CON CONVENIO QUE BRINDA EL CLIENTE OK 
SE CREA USUARIO Y CONTRASEÑA</t>
  </si>
  <si>
    <t>DA004858</t>
  </si>
  <si>
    <t>5910278</t>
  </si>
  <si>
    <t>89251516</t>
  </si>
  <si>
    <t>MISCELANEA VALERIE</t>
  </si>
  <si>
    <t>FO-25-1917577</t>
  </si>
  <si>
    <t>03/12/2025 SE REALIZA RESEMBRADO DE TARJETA BANCO DE BOGOTÁ NO SE REALIZA PRUEBA DE TELETÓN POR RECHAZO SE REALIZA PRUEBAS CON AUTORIZACIÓN DE CLIENTE 50</t>
  </si>
  <si>
    <t>LATZZ382</t>
  </si>
  <si>
    <t>5910411</t>
  </si>
  <si>
    <t>24779373</t>
  </si>
  <si>
    <t>VARIEDADES REYMAR 30V</t>
  </si>
  <si>
    <t>FO-25-1917578</t>
  </si>
  <si>
    <t>02/12/2025 SE REALIZO VISITA AL COMERCIO Y SE REALIZA RESEMBRADO DE TARJETA BLANCA, PRUEBAS EXITOSAS</t>
  </si>
  <si>
    <t>5A00Z716</t>
  </si>
  <si>
    <t>5910552</t>
  </si>
  <si>
    <t>90094946</t>
  </si>
  <si>
    <t>MIL DETALLES GRN</t>
  </si>
  <si>
    <t>FO-25-1918037</t>
  </si>
  <si>
    <t>02/12/2025 EN COMUNICACIÓN CON EL SEÑOR SEBASTIAN AL MOVIL 3224198533, INDICA QUE NO REQUIERE VISITA DEBIDO A QUE YA EL EQUIPO ESTÁ OPERANDO CORRECTAMENTE, SE LE INFORMA QUE SI PRESENTA UNA NUEVA NOVEDAD DEBE SOLICITAR NUEVAMENTE UNA VISITA TÉCNICA.</t>
  </si>
  <si>
    <t>5910571</t>
  </si>
  <si>
    <t>12043162</t>
  </si>
  <si>
    <t>ELECTRO AO</t>
  </si>
  <si>
    <t>FO-25-1927666</t>
  </si>
  <si>
    <t>03/12/2025 02-12 SE REALIZA COMUNICACION CON EL USARIO DONDE SE LE SOLICITA LA TS Y LA FOTO DEL VAUCHER DONDE INDICA QUE NO HAN LLEGADO CLIENTES POR LO CUAL NO HA REALIZADO PRUEBAS ...03-12 SE REALIZA COMUNICACION EN REPETIDAS OCASIONES CON EL USUARIO DONDE NO BRINDA LA INFORMACION SOLICITADA ...SE ESCALA A LA RED PARA VALIDAR COMO PROCEDEMOS ...REPUESTA DE LA RED: CASO ESCALADO CON ENTIDAD, EN UN MOMENTO TE CONFIRMAMOS EL PASO A SEGUIR... TE COMPARTO COMENTARIOS DE LA ENTIDAD: BUEN DÍA LA TARJETA SE ENCUENTRA ACTIVA Y BIEN PARAMETRIZADA, VOY A VALIDAR CON OPERACIONES Y YA TE CUENTO. ES POSIBLE INSISTIR BUSCANDO EL VÁUCHER, VOY A ESCALAR EL CASO CON EL ÁREA TÉCNICA (NIVEL III) CON ENTIDAD ...EL BANCO DICE QUE ESTÁ TODO OK, PERO LOS RECHAZOS SON POR ELLOS Y CONSULTA TAMBIÉN SI LA NOVEDAD ES CON UNA TRANSACCIÓN EN ESPECIAL O CON TODAS ...03-12 SE COMUNICA NUEVAMENTE CON EL USUARIO DONDE INDICA QUE SE REALICE COMUNICACION CON EL CB 5 MIN DESPUES PARA VALIDAR EL ESTADO DEL DATAFONO ...RESPUESTA DE LA RED: ESCALADO AL ÁREA SWITCH DE LA ENTIDAD ...LA RED AUTORIZA CERRAR EL CASO</t>
  </si>
  <si>
    <t>25839</t>
  </si>
  <si>
    <t>5910688</t>
  </si>
  <si>
    <t>90094160</t>
  </si>
  <si>
    <t>UBALA</t>
  </si>
  <si>
    <t>VARIEDADES CHIMICHA</t>
  </si>
  <si>
    <t>FO-25-1918876</t>
  </si>
  <si>
    <t>04/12/2025 SE REALIZA VISITA Y SE ACTUALIZA EQUIPO, SE VALIDA CON ALEJANDRA DE RBM LO CUAL INDICA QUE EL DAÑO PROVIENE DEL BANCO Y QUE YA FUE ESCALADO AL BANCO Y SE ESPERA RESPUESTA DEL BANCO</t>
  </si>
  <si>
    <t>SEZZZ052</t>
  </si>
  <si>
    <t>5910750</t>
  </si>
  <si>
    <t>FO-25-1920055</t>
  </si>
  <si>
    <t>RESEMBRADO DE TARJETA</t>
  </si>
  <si>
    <t>02/12/2025 02-12 SE PROCEDE A CERRAR SOLICITUD YA QUE EN COMUNICACIÓN CON LA USUARIA ISABEL TERESA URZOLA PÉREZ AL NÚMERO 3113681389  INFORMA QUE EN EL RADICADO 5909660 LE SOLUCIONARON LA FALLA. | 02/12/2025 02-12 SE PROCEDE A CERRAR SOLICITUD YA QUE EN COMUNICACIÓN CON LA USUARIA ISABEL TERESA URZOLA PÉREZ AL NÚMERO 3113681389  INFORMA QUE EN EL RADICADO 5909660 LE SOLUCIONARON LA FALLA.</t>
  </si>
  <si>
    <t>5910872</t>
  </si>
  <si>
    <t>14609820</t>
  </si>
  <si>
    <t>SUPERMERCADO BELALCAZAR ROZO</t>
  </si>
  <si>
    <t>FO-25-1921862</t>
  </si>
  <si>
    <t>COMERCIO SIN TARJETA DE SEMBRADO</t>
  </si>
  <si>
    <t>03/12/2025 SE LLEGA AL SITIO,SE DA LA ESPERA EN EL COMERCIO YA QUE NO SE ENCUENTRA LA PERSONA QUE RECIBIÓ LA TARJETA ENVIADA POR EL BANCO PARA REALIZAR EL PROCEDIMIENTO,Y POR PARTE DEL ÁREA DE ADMINISTRACIÓN ESTÁN TRATANDO DE ESTABLECER COMUNICACIÓN PARA SABER DONDE FUE GUARDADA LA TARJETA. | 03/12/2025 EN LA VISITA TÉCNICA ME PRESENTE E INFORME EL TRABAJO QUE ME ENVÍAN A REALIZAR,EL PERSONAL ENCARGADO LUEGO DE BUSCAR Y PREGUNTAR AL ÁREA ADMINISTRATIVA ME INFORMA QUE NO TIENEN LA TARJETA DE SEMBRADO,DICEN QUE NO LES HA LLEGADO,SE LES INFORMA QUE DEBEN COMUNICARSE AL BANCO A SOLICITAR LA INFORMACIÓN DE LA TARJETA O SOLICITAR NUEVAMENTE,ESTAR ATENTOS Y CUANDO LLEGUE LA TARJETA HACER LA SOLICITUD NUEVAMENTE PARA REALIZAR EL SEMBRADO DE TARJETA.</t>
  </si>
  <si>
    <t>NO SE REALIZÓ EL PROCEDIMIENTO</t>
  </si>
  <si>
    <t>5910950</t>
  </si>
  <si>
    <t>51232429</t>
  </si>
  <si>
    <t>MARIA ALEJANDRA LOPEZ BASTIDAS</t>
  </si>
  <si>
    <t>FO-25-1918998</t>
  </si>
  <si>
    <t>03/12/2025 SE REALIZA VISITA DE CAMPO ENCONTRADO QUE EQUIPO NO IMPRIME CIERRE, POR LO ANTERIOR SE PROCEDE A ACTIVAR FUNCIÓN YA QUE ESTABA DESABILITADS, SE HACEN PRUEBAS DE TELETON PERO ARROJA RECHAZO GENERAL POR VAIDA DE CONVENIO, CUPO Y USUARIO OK.</t>
  </si>
  <si>
    <t>ON0JZ830</t>
  </si>
  <si>
    <t>5911169</t>
  </si>
  <si>
    <t>FO-25-1925680</t>
  </si>
  <si>
    <t>03/12/2025 02-12 SE ESCALA A LA RED: NOS LLEGA EL CASO 5911169 CON EL CU 15846520  EL CUAL YA SE HABIA ATENDIDO EL DIA DE HOY 02-12 CON EL RADICADO 5907022, DONDE LA SOLUCION FUE LA SIGUIENTE: 02-12 / SOLUCIÓN: SE COMUNICA CON EL USUARIO, SE VALIDA CON ENTIDAD DE REDEBAN Y TRAS LAS VALIDACIONES REALIZADAS, CONFIRMAMOS QUE EL DATÁFONO FUNCIONA CORRECTAMENTE, YA QUE PRESENTA TRANSACCIONES EXITOSAS RECIENTES. LAS DECLINACIONES OBSERVADAS PROVIENEN DE LA ENTIDAD BANCARIA, ESPECIALMENTE EN OPERACIONES CON CUENTAS CORRIENTES, POR LO QUE EL RECHAZO NO ESTÁ RELACIONADO CON EL EQUIPO. ADICIONALMENTE, SE RECOMIENDA AL CLIENTE COMUNICARSE DIRECTAMENTE CON SU ENTIDAD BANCARIA PARA VALIDAR EL MOTIVO DEL RECHAZO. / USUARIO: JANETH MEDINA  TELEFONO: 3206364798 CORREO: CONTROLDEVISITADIGITAL@GMAIL.COM  SE COMUNICACION CON LA SRA DARLY MEDINA DONDE CONFIRMA QUE LA FALLA CUENTA INVALIDA PERSISTE ADJUNTO EVIDENCIA. NOS INDICAN PORFAVOR COMO PROCEDER? ...03-12 RESPUESTA DE LA RED: POR FAVOR PROCEDER CON EL CIERRE DEL CASO, ESA NOVEDAD ES ATRIBUIBLE A LA ENTIDAD VAMOS A REALIZAR EL CORRESPONDIENTE ESCALAMIENTO PARA SU VALIDACIÓN. GRACIAS.</t>
  </si>
  <si>
    <t>5911285</t>
  </si>
  <si>
    <t>FO-25-1920364</t>
  </si>
  <si>
    <t>03/12/2025 SE VISITA COMERCIO, SE REALIZA INSTALACIÓN DE CB AVAL, CLIENTE YA CONTABA CON DATAFONO, LECTOR DE BARRAS, HUB Y PINPAD, SE REALIZA ACTUACIÓN DE EQUIPO CON LA TARJETA # 6617 YA QUE LA #6603 NO ESTÁ EN BUEN ESTADO (NO TIENE LA BANDA MAGNÉTICA), YA QUE EL CLIENTE SOLICITÓ UN CAMBIO DE TARJETA Y LE ENTREGARON LA 6617, SE REALIZA PRUEBAS CON CONVENIO DADO POR PAOLA GARZÓN DE RBM 4999 Y FUNCIONA, Y CON UNA CONSIGNACIÓN REALIZADA POR EL CB, TRANSACCIONES DE RETIRO, CONSULTA DE SALDO Y PAGO DE TARJETA DE CRÉDITO NO FUNCIONA, SE ESCALÓ EL CASO PARA QUE VALIDEN EL FALLO E INDICAN QUE ES POR PARTE DE LA ENTIDAD.</t>
  </si>
  <si>
    <t>5911300</t>
  </si>
  <si>
    <t>90763719</t>
  </si>
  <si>
    <t>EL COFRE DEL TESORO</t>
  </si>
  <si>
    <t>FO-25-1920365</t>
  </si>
  <si>
    <t>04/12/2025 SE PRESENTA ALTO FLUJO VEHÍCULO POR CIERRE PARCIAL DE LA VÍA. | 04/12/2025 SE REALIZA VISITA DE CAMPO DONDE SE CLIENTE INFORMA QUE EL CB SE ENCUENTRA FUNCIONANDO CON NORMALIDAD POR LO CUAL NO SE REALIZA RESEMBRADO DE TARJETA, SE REALIZA PRUEBA DE TELETON CON RG DEBIDO A CAÍDA DE CONVENIO, NO SE REALIZA CIERRE POR INDICACION DE USUARIO, CUPO Y USUARIO OK</t>
  </si>
  <si>
    <t>FWZZZ540</t>
  </si>
  <si>
    <t>5911314</t>
  </si>
  <si>
    <t>24905978</t>
  </si>
  <si>
    <t>PAP Y VARIEDADES IKERNATHAN</t>
  </si>
  <si>
    <t>FO-25-1921864</t>
  </si>
  <si>
    <t>03/12/2025 SE REALIZA LLAMADA A LA SEÑORA GIANINA CERVERA NÚMERO DE CONTACTO 310 4402478 , EL CUAL  INFORMA QUE NO TIENE EL DATAFONO EN LA DIRECCIÓN DEL COMERCIO Y QUE LE ES IMPOSIBLE LLEVARLO HASTA EL SITIO SE LE INDICA QUE SE COMUNIQUE A LA LINEA CUANDO PUEDA LLEVARLO AL ESTABLECIMIENTO COMERCIAL PARA ATENDER LA FALLA</t>
  </si>
  <si>
    <t>5911390</t>
  </si>
  <si>
    <t>87175704</t>
  </si>
  <si>
    <t>AN-DA PAPELERIA 2</t>
  </si>
  <si>
    <t>FO-25-1920276</t>
  </si>
  <si>
    <t>03/12/2025 SE REALIZA CAMBIO DE EQUIPO POR ALERT IRRUPTION</t>
  </si>
  <si>
    <t>SXMZZ674</t>
  </si>
  <si>
    <t>5911551</t>
  </si>
  <si>
    <t>89437250</t>
  </si>
  <si>
    <t>LACUSPIDE VARIEDADES</t>
  </si>
  <si>
    <t>FO-25-1920277</t>
  </si>
  <si>
    <t>03/12/2025 SE REALIZA TRX DE PRUEBA EXITOSAS, SE LE INDICA AL CLIENTE QUE EL EQUIPO ESTÁ TRABAJANDO EXITOSAMENTE Y QUE SE COMUNIQUE CON LA ENTIDAD PARA VALIDAR EL CUPO Y EL MONTO MÁXIMO PERMITIDO PARA RETIRAR DIARIAMENTE.</t>
  </si>
  <si>
    <t>SAVZZ493</t>
  </si>
  <si>
    <t>5911583</t>
  </si>
  <si>
    <t>82009465</t>
  </si>
  <si>
    <t>PAPELERIA Y VARIEDADES MATIAS AAA</t>
  </si>
  <si>
    <t>FO-25-1920278</t>
  </si>
  <si>
    <t>03/12/2025 NOS ENCONTRAMOS REALIZANDO PRUEBAS CON REDEBAN Y ESCALAMIENTO A LA ENTIDAD EN PROCESO SEGUIMOS A LA ESPERA DE RESPUESTA POR PARTE DE RBM | 03/12/2025 SE RALAZA BORRADO DE SO Y VERSION OK SE REALIZA ESCALAMIENTO A RBM Y A LA ENTIDAD SE REALIZAN PRUEBAS OK CONVENIO TELETÓN EN DAÑO CB OPERATIVO RBM NOS AUTORIZA ARETIRARNO</t>
  </si>
  <si>
    <t>10MZZ241</t>
  </si>
  <si>
    <t>5911587</t>
  </si>
  <si>
    <t>89141598</t>
  </si>
  <si>
    <t>LA SEPTIMA PARADA 5 - 1</t>
  </si>
  <si>
    <t>FO-25-1926170</t>
  </si>
  <si>
    <t>MANTENIMIENTO</t>
  </si>
  <si>
    <t>MANTENIMIENTO GENERAL</t>
  </si>
  <si>
    <t>03/12/2025 02-12 SE REALIZA COMUNICACION CON EL USUARIO SOLITANDO LA INFORMACION Y NO LA ENVIA ...03-12 SE REALIZA COMUNICACION CON EL USUARIO DONDE INDICA QUE VA A ENVIAR LA EVIDENCIA DE LA FALLA Y CONFIRMAR LOS ULTIMOS 4 DIGITOS DE LA TS - 03-12 SE PROCEDE A CERRAR LA SOLICITUD YA QUE NO HAY RESPUESTA POR PARTE DEL USUARIO, SE LE INFORMA COMUNICARSE NUEVAMENTE | 03/12/2025 02-12 SE REALIZA COMUNICACION CON EL USUARIO SOLITANDO LA INFORMACION Y NO LA ENVIA ...03-12 SE REALIZA COMUNICACION CON EL USUARIO DONDE INDICA QUE VA A ENVIAR LA EVIDENCIA DE LA FALLA Y CONFIRMAR LOS ULTIMOS 4 DIGITOS DE LA TS - 03-12 SE PROCEDE A CERRAR LA SOLICITUD YA QUE NO HAY RESPUESTA POR PARTE DEL USUARIO, SE LE INFORMA COMUNICARSE NUEVAMENTE</t>
  </si>
  <si>
    <t>5911625</t>
  </si>
  <si>
    <t>18734004</t>
  </si>
  <si>
    <t>LEFCOM BARBOSA</t>
  </si>
  <si>
    <t>FO-25-1920943</t>
  </si>
  <si>
    <t>CREACION DE USUARIOS</t>
  </si>
  <si>
    <t>03/12/2025 SE REALIZA CREACIÓN DE USUARIO OPERATIVO Y ADMINISTRADOR , NO SE REALIZAN PRUEBAS EXITOSAS RECHAZO GENERAL , NO SE PUEDE ACTUALIZAR NI CAMBIAR EQUIPO POR RECHAZO GENERAL YA QUE NO CUENTAN CON LA TARJETA DE SEMBRADO , SOLICITARAN UNA NUEVA Y APENAS LLEGUE GENERARAN MANTENIMIENTO PARA SEMBRAR Y VALIDAR QUE EL PUNTO QUEDE OPERATIVO , INDICAN QUE ELLOS SOLICITARON EL BLOQUEO DEL EQUIPO PERO HASTA EL MOMENTO NO ES CONFORMADO QUE QUE LA ENTIDAD LO HAYA DESBLOQUEADO , SE PROCEDE A CERRAR ORDEN YA QUE LA FALLA SOLICITADA ESTA POR INGRESO DE USUARIO CREANDO USUARIO EXITOSO , CLIENTE MUESTRA FOTO DE LA TARJETA PERDIDA</t>
  </si>
  <si>
    <t>AB1GZ030</t>
  </si>
  <si>
    <t>5911658</t>
  </si>
  <si>
    <t>15088495</t>
  </si>
  <si>
    <t>CONSUERTE CCO LA SABANA</t>
  </si>
  <si>
    <t>FO-25-1920948</t>
  </si>
  <si>
    <t>03/12/2025 SE AJUSTA TAPA DEL DATAFONO ENTREGANDO OPERATIVO MOLESTA LA TECLA 9 PERO POR DETERIORO DE LA TARJETA NO SE PUEDE CAMBIAR EQUIPO</t>
  </si>
  <si>
    <t>ABCSZ714</t>
  </si>
  <si>
    <t>5911862</t>
  </si>
  <si>
    <t>14870158</t>
  </si>
  <si>
    <t>FAMI EXPRESS POPAYAN</t>
  </si>
  <si>
    <t>FO-25-1921785</t>
  </si>
  <si>
    <t>05/12/2025 SE INGRESA SE CONFIGURA LECTOR DE CODIGO DE BARRAS SE HACEN PRUEBAS OK EQUIPO CON VERSION 10.5 NO SE ACTUALIZA YA QUE EL USUARIO NO CUENTA CON TARJETA SEMBRADO NO SABE DONDENLA GUARDO</t>
  </si>
  <si>
    <t>5911926</t>
  </si>
  <si>
    <t>89403428</t>
  </si>
  <si>
    <t>PAPELERIA Y MISCELANEA BRILLA MAR</t>
  </si>
  <si>
    <t>FO-25-1921866</t>
  </si>
  <si>
    <t>04/12/2025 SE REALIZA RESEMBRADO DE LA TARJETA, SE VERIFICAN TRANSACCIONES, REALIZANDO PRUEBA TELETON Y OTRA FACTURA DE 1 PESO POR CONVENIO, SE REALIZAN PRUEBAS DE LECTORA LA CUAL FUNCIONA CON NORMALIDAD, SE DEJAN SERVICIOS OK</t>
  </si>
  <si>
    <t>FAVZZ555</t>
  </si>
  <si>
    <t>5911994</t>
  </si>
  <si>
    <t>15478043</t>
  </si>
  <si>
    <t>CAPI ASESORIAS CARIMAGUA II</t>
  </si>
  <si>
    <t>FO-25-1925758</t>
  </si>
  <si>
    <t>03/12/2025 03-12 SE REALIZA COMUNICACION CON LA SRA GLORIA YANETH PÉREZ DONDE SE LE SOLICTA LA INFORMACION E INDICA QUE LA VA A ENVIAR MEDIANTE WHATSAPP, SE ESTA A LA ESPERA DE LOS DATOS ...USUARIO ENVIA DATOS, SE ESCALA A LA RED ...RESPUESTA DE LA RED: COMPARTO RESPUESTA DE ENTIDAD: TIENE BLOQUEO EN EL CUPO DE SOBREGIRO, SE LE INFORMARÁ AL COMERCIAL. INFORMAR AL CB QUE ABONÉ ALA CUENTA Y LLAME A LA SERVILINEA PARA QUE LO DESBLOQUEEN. ...SE LE INFORMA ALUSUARIO, SE PROCEDE A CERRAR EL CASO</t>
  </si>
  <si>
    <t>5912009</t>
  </si>
  <si>
    <t>23791619</t>
  </si>
  <si>
    <t>VARIEDADES ANGELITA NAVISOY</t>
  </si>
  <si>
    <t>FO-25-1923442</t>
  </si>
  <si>
    <t>04/12/2025 SE REALIZA COMUNICACIÓN TELEFÓNICA CON LA CLIENTE E INFORMA QUE SU DATAFONO YA ESTÁ OPERANDO CON NORMALIDAD, LA FALLA SE PRESENTÓ FALLAS EN EL SISTEMA ELÉCTRICO PERO YA SE RESTABLECIÓ. CLIENTE AUTORIZA CERRAR LA ACTIVIDAD</t>
  </si>
  <si>
    <t>5912109</t>
  </si>
  <si>
    <t>89346018</t>
  </si>
  <si>
    <t>MULTIPAGOS S Y S</t>
  </si>
  <si>
    <t>FO-25-1923444</t>
  </si>
  <si>
    <t>03/12/2025 SE LLEGA A CORRESPONSAL EL CUAL SE ENCUENTRA CERRADO | 03/12/2025 SE LLEGA A CORRESPONSAL EL CUAL SE ENCUENTRA CERRADO, MARCO AL NÚMERO 3227153903 PERO ESTÁ APAGADO Y SE DIRECTAMENTE A BUZÓN DE VOZ, ESPERO MÁS DE 30 MIN Y NO ABREN LOCAL. WILLIAM ROZO INDICA CERRAR ORDEN</t>
  </si>
  <si>
    <t>LMYZZ719</t>
  </si>
  <si>
    <t>5912351</t>
  </si>
  <si>
    <t>15528821</t>
  </si>
  <si>
    <t>CACHARRERIA MADRUGON DEL SUR</t>
  </si>
  <si>
    <t>FO-25-1923831</t>
  </si>
  <si>
    <t>03/12/2025 SE REALIZA VISITA AL COMERCIO, SE REALIZA CAMBIO DE EQUIPO POR DAÑO YA QUE EQUIPO SE REINICIA, SE REALIZAN PRUEBAS DE TELETON FALLIDA, CONVENIO CON FALLA, DEMAS PRUEBAS OK.</t>
  </si>
  <si>
    <t>11DZZ282</t>
  </si>
  <si>
    <t>5912369</t>
  </si>
  <si>
    <t>87162405</t>
  </si>
  <si>
    <t>TIENDA CASA AZUL CERCA DE MADERA</t>
  </si>
  <si>
    <t>FO-25-1923832</t>
  </si>
  <si>
    <t>03/12/2025 SE CONTACTA A LA SEÑORA DARLY AL NÚMERO 3164997456 QUIEN INFORMA QUE LA FALLA PRESENTADA ES POR PARTE DEL BANCO QUE ELLA SE COMUNICÓ CON EL ASESOR QUIEN LA BRINDO ESA INFORMACIÓN POR TAL MOTIVO YA NO DESEA LA VISITA TÉCNICA Y SE PROCEDE A CERRAR ORDEN DE TRABAJO GENERADA</t>
  </si>
  <si>
    <t>5912413</t>
  </si>
  <si>
    <t>19409911</t>
  </si>
  <si>
    <t>DON PAGO BOSA PARQUES D BOGOTA</t>
  </si>
  <si>
    <t>FO-25-1923870</t>
  </si>
  <si>
    <t>03/12/2025 SE LLEGA A COMERCIO SE VÁLIDAN PARÁMETROS OK ,ME COMUNICO CON SOPORTE REDEBAN INDICA CERRAR FALLA ENTIDAD</t>
  </si>
  <si>
    <t>XP02Z241</t>
  </si>
  <si>
    <t>5912493</t>
  </si>
  <si>
    <t>46814125</t>
  </si>
  <si>
    <t>MARY NET.COM</t>
  </si>
  <si>
    <t>FO-25-1924442</t>
  </si>
  <si>
    <t>04/12/2025 SE VISITA SITIO SE VERIFICA INFORMACIÓN, SE REALIZA CAMBIO DE EQUIPO POR DAÑO ALERT IRRUPTION, SE REALIZA PRUEBA TRX EXITOSA.</t>
  </si>
  <si>
    <t>MN00P527</t>
  </si>
  <si>
    <t>5912500</t>
  </si>
  <si>
    <t>FO-25-1927667</t>
  </si>
  <si>
    <t>COMERCIO SIN AUTORIZACION DE LA ENTIDAD</t>
  </si>
  <si>
    <t>03/12/2025 03-12 SE COMUNICA CON EL USUARIO SE SOLICITA LOS 4 ULTIMOS DIGITOS DE LA TS, USUARIO COMPARTE INFO ...SE ESCALA CASO A LA RED PARA VALIDAR ATENCION  ...RESPUESTA DE LA RED:  POR FAVOR INFORMARLE AL CLIENTE QUÉ DEBE DAR EL &lt;&lt;ACUSE DE RECIBIDO CON EL BANCO&gt;&gt; PARA QUÉ SEAN ELLOS QUIENES NOS DEL EL VO. BO. Y HAGAN LA SOLICITUD DIRECTA DE RESEMBRADO, POR LO ANTERIOR, INFORMAR AL CLIENTE, DOCUMENTAR Y CERRAR ACTIVIDAD, SE CONTACTA NUEVAMENTE AL USUARIO SE LE BRINDA INFORMACION SE PROCEDE AL CIERRE DE LA ACTIVIDAD</t>
  </si>
  <si>
    <t>5912513</t>
  </si>
  <si>
    <t>13726328</t>
  </si>
  <si>
    <t>DROGUERIA APOLO VJ</t>
  </si>
  <si>
    <t>FO-25-1924445</t>
  </si>
  <si>
    <t>03/12/2025 SE VERIFICÓ FALLA DE DATÁFONO ERROR ALERT IRRUPTION, SE CAMBIA EQUIPO SE SIEMBRA TARJETA SE EJECUTAN PRUEBAS TX DE COMERCIO EXITOSAS LA PRUEBA DE CB CON TELETON SALE RECHAZO GENERAL NO HAY OTRA TRANSACCIÓN POR PARTE DEL CLIENTE PARA REALIZAR PRUEBAS, QUEDA OPERATIVO.</t>
  </si>
  <si>
    <t>GZ00O868</t>
  </si>
  <si>
    <t>5912620</t>
  </si>
  <si>
    <t>66736034</t>
  </si>
  <si>
    <t>CIBER YURLEY FORERO VARGAS</t>
  </si>
  <si>
    <t>FO-25-1924448</t>
  </si>
  <si>
    <t>03/12/2025 SE CAMBIO DATAFONO POR DAÑO EN EL PUERTO DE VOLTAJE DE LA FUENTE, SE INSTALA NUEVA VERSIÓN CIERRES Y PRUEBAS OK</t>
  </si>
  <si>
    <t>A40BZ477</t>
  </si>
  <si>
    <t>5912680</t>
  </si>
  <si>
    <t>FO-25-1925078</t>
  </si>
  <si>
    <t>04/12/2025 SE LLEGA AL CB AVAL BOGOTÁ, SE ESCALA EN CASO CON REDEBAN EL RECHAZO GENERAL PARA UNA SOLUCIÓN, PERO ME INDICA LA SEÑORA MAYRA SILVA QUE EL PROBLEMA NO ES DE REDEBAN O EL DATÁFONO, QUE DEL BANCO Y QUE FUE ESCALADO. ME RETIRO POR ORDEN DE MAYRA SILVA. SE LE EXPLICA AL CLIENTE QUE EL CASO FUE ESCALADO CON EL BANCO EN EL ÁREA SWITCH Y QUE SIGAN INTENTANDO.</t>
  </si>
  <si>
    <t>5912701</t>
  </si>
  <si>
    <t>14934228</t>
  </si>
  <si>
    <t>EPOKA VARIEDADES</t>
  </si>
  <si>
    <t>FO-25-1925080</t>
  </si>
  <si>
    <t>03/12/2025 SE REALIZA VISITA SE PROCEDE A VALIDAR EQUIPOS Y SE INSERTA TARJETA Y PINPAD REINICIA LOS EQUIPOS ,SE CAMBIA SE HACEN PRUEBAS Y TODO OK ,NO REINICIA LOS EQUIPOS, TAMBIÉN ADICIONAL SE CAMBIA HUB, YA QUE TIENE EL CABLE MUY DETERIORADO, CB OPERATIVO NOTA: NO SE REALIZA EXITOSA LA PRUEBAS DE TELETON ,YA QUE SALE RECHAZO GENERAL NO PERMITE NI LLEGAR A LA OPCION DE COLOCAR EL VALOR SALE RECHAZO GENERAL,ADICIONAL CLIENTE SE REALIZA CONSIGNACION PARA PROBAR EL MODULO CB</t>
  </si>
  <si>
    <t>ABC07248</t>
  </si>
  <si>
    <t>5912794</t>
  </si>
  <si>
    <t>87846735</t>
  </si>
  <si>
    <t>CORRESPONSAL Y PAPELERIA SEUZ</t>
  </si>
  <si>
    <t>FO-25-1925082</t>
  </si>
  <si>
    <t>04/12/2025 SE REPISAN PARÁMETROS, SE INICIALIZA DATAFONO CONTINÚA LA FALLA SE VALIDA CON RBM E INDICA FALLA CON ENTIDAD, SE ESCALA, PRUEBA A CONVENIO TELETÓN NO EXITOSA CONVENIO SE ENCUENTRA INHABILITADO POR ENTIDAD EN ESPERA DE UNO NUEVO PARA PRUEBAS</t>
  </si>
  <si>
    <t>FALZZ883</t>
  </si>
  <si>
    <t>5912899</t>
  </si>
  <si>
    <t>89382098</t>
  </si>
  <si>
    <t>NATY FIESTAS Y EVENTOS</t>
  </si>
  <si>
    <t>FO-25-1925299</t>
  </si>
  <si>
    <t>04/12/2025 SE REALIZA VISITA, DATAFONO REQUIERE CAMBIO POR FALLA EN IMPRESORA, TAPA ROTA Y NO IMPRIME, NO SE PROCEDE CON EL CAMBIO YA QUE EL CLIENTE NO TIENE LA TARJETA DE SEMBRADO, SE CANCELA, SE INDICA A CLIENTE CONTAR CON TARJETA Y COMUNICAR PARA HACER EL CAMBIO</t>
  </si>
  <si>
    <t>F1VZZ161</t>
  </si>
  <si>
    <t>5912924</t>
  </si>
  <si>
    <t>87961826</t>
  </si>
  <si>
    <t>ALMACEN Y TALLER DE MECANICA VILLA RICA</t>
  </si>
  <si>
    <t>FO-25-1925364</t>
  </si>
  <si>
    <t>04/12/2025 SE VISITA CORRESPONSAL Y SE REALIZAN TRANSACCIONES DE PRUEBA QUE EVIDENCIAN BUEN FUNCIONAMIENTO DE CORRESPONSAL EXCEPTO BANCO DE BOGOTÁ PARA RETIROS CON TARJETA, SE VALIDA CON ENTIDAD Y ES DAÑO MASIVO DE ESE PRODUCTO. SE CIERRA VISITA</t>
  </si>
  <si>
    <t>SAOZZ202</t>
  </si>
  <si>
    <t>5912934</t>
  </si>
  <si>
    <t>51152056</t>
  </si>
  <si>
    <t>MAGIC PAPELERIA Y MISCELANEA</t>
  </si>
  <si>
    <t>FO-25-1925399</t>
  </si>
  <si>
    <t>04/12/2025 EN LA VISITA TÉCNICA SE REALIZÓ EL CAMBIO DE DATÁFONO YA QUE SE ENCONTRÓ CON EL LECTOR DE CHIP DE TARJETA,SE CAMBIÓ EL LECTOR YA QUE ESTE SE ESTABA QUEDANDO BLOQUEADO,SE CAMBIÓ EL CABLE MAGIC BOX Y FUENTE DE PODER, SISTEMA OPERATIVO Y VERSIÓN 10.6, CONFIGURACIÓN E INICIALIZACIÓN OK, SE CREARON LOS USUARIOS,SE REALIZA EL SEMBRADO DE TARJETA Y SE REALIZARON LAS PRUEBAS DEJANDO EL SERVICIO OPERTIVO, CONVENIO DE TELETON SALE RECHAZO GENERAL YA QUE ESTA PRESENTANDO NOVEDAD.</t>
  </si>
  <si>
    <t>NN0FZ486</t>
  </si>
  <si>
    <t>5913008</t>
  </si>
  <si>
    <t>13562129</t>
  </si>
  <si>
    <t>PAPELERIA MORIAH</t>
  </si>
  <si>
    <t>FO-25-1925546</t>
  </si>
  <si>
    <t>04/12/2025 SE ENVIÓ CAMBIO DE EQUIPO, EN ESPERA POR PARTE DE RBM | 04/12/2025 SE REALIZA CAMBIO DE EQUIPO POR DAÑO REINICIO CONSTANTE, ES NECESARIO CAMBIAR PINPAD E INSTALAR MAGIC BOX TRANSACCIÓN CON UN DEPÓSITO A CUENTA DE AHORROS AUTORIZADOS POR CLIENTE NO HAY COMO HACER LAS TRANSACCIONES CONVENIO TELETÓN CAÍDO</t>
  </si>
  <si>
    <t>IZ3ZZ079</t>
  </si>
  <si>
    <t>5913015</t>
  </si>
  <si>
    <t>FO-25-1925571</t>
  </si>
  <si>
    <t>03/12/2025 SE LE INFORMA AL CLIENTE QUE ES PROBLEMA DE ENTIDAD SE REPORTO CON  PAOLA Y SEBASTIAN INDICAN QUE ESA FALLA ESTÁ MASIVA YA QUE ES DEBIDO CON UNA TARJETA EN ESPECÍFICO LOS DEMÁS TARJETAS LE RECIBEN LA TRANSACCIÓN SIN NINGUNA NOVEDAD SE LE INDICA A LA CLIENTE QUE REALICE EL PROCESO CON RETIRO SIN TARJETA</t>
  </si>
  <si>
    <t>5913236</t>
  </si>
  <si>
    <t>16764995</t>
  </si>
  <si>
    <t>TELEFONIA MYS</t>
  </si>
  <si>
    <t>FO-25-1926484</t>
  </si>
  <si>
    <t>04/12/2025 SE VISITA COMERCIO CB AVAL, CLIENTE INDICA QUE PRESENTA FALLA CON ALGUNAS TARJETAS QUE LE ARROJA EL MENSAJE DE "CUENTA INVALIDA" SE PROCEDE A HACER ACTUALIZACIÓN DE EQUIPO PUES TIENEN LA VERSIÓN ANTERIOR, SE DEJA LA VERSIÓN 10.6, SE REALIZAN PRUEBAS OK, SE DEJAN USUARIOS DEL CLIENTE, SE SIEMBRA TARJETA # 2362, SE HABILITAN CIERRES.</t>
  </si>
  <si>
    <t>9A003973</t>
  </si>
  <si>
    <t>25224</t>
  </si>
  <si>
    <t>5913733</t>
  </si>
  <si>
    <t>87839697</t>
  </si>
  <si>
    <t>CUCUNUBA</t>
  </si>
  <si>
    <t>FERRETERIA DE PEÑAS SAS</t>
  </si>
  <si>
    <t>FO-25-1929267</t>
  </si>
  <si>
    <t>USUARIOS BLOQUEADOS</t>
  </si>
  <si>
    <t>05/12/2025 SE LLAMA VÍA TELEFÓNICA A LA SEÑORA ESPERANZA PARA VERIFICAR LA TARJETA DE SEMBRADO PERO NOS INFORMA QUE EL INCONVENIENTE ERA QUE NO SE ACORDABA DEL USUARIOS PERO YA SE ACORDÓ POR TANTO SE CIERRA</t>
  </si>
  <si>
    <t>5914224</t>
  </si>
  <si>
    <t>42888495</t>
  </si>
  <si>
    <t>PAPELERIA GAMA</t>
  </si>
  <si>
    <t>FO-25-1929270</t>
  </si>
  <si>
    <t>05/12/2025 SE REALIZA CAMBIO DE EQUIPO POR ALERT IRRUPTION SERVICIO OPERATIVO PRUEBAS OK MÓDULO DE COMPRA CONVENIO TELETÓN CAÍDO SE REALIZA CONSIGNACIÓN AUTORIZADA POR CLIENTE A CUENTA DE AHORROS</t>
  </si>
  <si>
    <t>10PZZ029</t>
  </si>
  <si>
    <t>5914469</t>
  </si>
  <si>
    <t>14906929</t>
  </si>
  <si>
    <t>PAPELERIA Y DETALLES CLIP</t>
  </si>
  <si>
    <t>FO-25-1929821</t>
  </si>
  <si>
    <t>04/12/2025 SE REALIZA CAMBIÓ DE LECTOR DE BARRAS, NO ENCIENDE, PRUEBAS EXITOSA, PRUEBA DE TELETÓN FALLA RECHAZO GENERAL.</t>
  </si>
  <si>
    <t>ABC00563</t>
  </si>
  <si>
    <t>5914550</t>
  </si>
  <si>
    <t>24119018</t>
  </si>
  <si>
    <t>IVERO YAS</t>
  </si>
  <si>
    <t>FO-25-1952858</t>
  </si>
  <si>
    <t>10/12/2025 10-12 SE ESCALA PARA VISITA, POR FAVOR LLAMAR ANTES DE DESPLAZARSE | 11/12/2025 NO SÉ REALIZA CAMBIO DEBIDO A QUE NO SE CUENTA CON SOPORTE SE RETOMA OPERACIÓN A EL DÍA DE MAÑANA | 12/12/2025 SE REALIZA VISITA AL PUNTO, SE DETECTA DAÑO EN EL PUERTO USB, SE REALIZA CAMBIO DE EQUIPO, SE REALIZAN PRUEBAS, PRUEBA DE TELETÓN FALLIDA, SE REALIZA CONSIGNACIÓN 1 PESO, TODO OK</t>
  </si>
  <si>
    <t>1A007461</t>
  </si>
  <si>
    <t>5914765</t>
  </si>
  <si>
    <t>17068727</t>
  </si>
  <si>
    <t>COOPENESSA C.A.C CENTRO</t>
  </si>
  <si>
    <t>FO-25-1930584</t>
  </si>
  <si>
    <t>04/12/2025 SE REALIZA AJUSTE EN CONEXIÓNES FISICAS BORRADO E INSTALACIÓN DE S.O Y VERSIÓN 10.5 CREACIÓN DE USUARIOS SEMBRADO DE TARJETA PRUEBAS OK SERVICIO OPERATIVO</t>
  </si>
  <si>
    <t>AB00W186</t>
  </si>
  <si>
    <t>5915106</t>
  </si>
  <si>
    <t>FO-25-1931486</t>
  </si>
  <si>
    <t>05/12/2025 SE REALIZA VISITA A CB SE REALIZA INICIALIZACIÓN VERSIÓN 10.6 PRUEBAS OK SIN NOVEDADES CONVENIO 4998 NO HABILITADO</t>
  </si>
  <si>
    <t>BL01Q880</t>
  </si>
  <si>
    <t>5915159</t>
  </si>
  <si>
    <t>87270255</t>
  </si>
  <si>
    <t>CENTRO DE PAGOS MARIANA</t>
  </si>
  <si>
    <t>FO-25-1931696</t>
  </si>
  <si>
    <t>05/12/2025 RESEMBRADO DE TARJETA Y ACTUALIZACIÓN DE DATAFONO</t>
  </si>
  <si>
    <t>SXMZZ684</t>
  </si>
  <si>
    <t>5915218</t>
  </si>
  <si>
    <t>59916080</t>
  </si>
  <si>
    <t>PAPELERIA Y CAFE INTERNET MIKE WAZOWSKI</t>
  </si>
  <si>
    <t>FO-25-1931488</t>
  </si>
  <si>
    <t>05/12/2025 SE REALIZA VISITA DE CAMPO ENCONTRADO QUE COMERCIO ESTA CERRADO SE REALIZA COMUNICACIÓN A LA LÍNEA 3114842854 NO HAY RESPUESTA, SE INFORMA A SUPERVISOR QUIEN AUTORIZA CIERRE DE SOLICITUD</t>
  </si>
  <si>
    <t>5915235</t>
  </si>
  <si>
    <t>20439105</t>
  </si>
  <si>
    <t>TOTTI STORE</t>
  </si>
  <si>
    <t>FO-25-1931719</t>
  </si>
  <si>
    <t>05/12/2025 SE REVISA DATAFONO SE HACEN PRUEBAS DE TELETON SALE RECHAZO CLIENTE PAGA RECIBOS SALE APROBADO EQUIPO ESTA FUNCIONANDO CORRECTAMENTE</t>
  </si>
  <si>
    <t>9BMZZ922</t>
  </si>
  <si>
    <t>5915360</t>
  </si>
  <si>
    <t>26330795</t>
  </si>
  <si>
    <t>PAPELERIA Y MULTISERVICIOS AND</t>
  </si>
  <si>
    <t>FO-25-1931945</t>
  </si>
  <si>
    <t>05/12/2025 SE COMUNICA CON EL CLIENTE ANTES DE VISITAR INDICA TENER LA TARJETA DE SEMBRADO EN SITIO , AL LLEGAR SE VALIDA QUE NO CUENTA CON TARJETA DE SEMBRADO CLIENTE INDICA QUE NO LE ENTREGARON NINGUNA TARJETA DE SEMBRADO, SE ESCALA CON COORDINADOR Y REDEBAN , DÓNDE LA SEÑORITA MAIRA SILVA INDICA QUE CLIENTE DEBE ACERCARSE A LA ENTIDAD Y SOLICITAR UNA NUEVA TARJETA DE SEMBRADO Y SE LE INFORMA AL COMERCIO QUE APENAS CUENTEN CON LA TARJETA NUEVA, SOLICITE UNA VISITA TÉCNICA</t>
  </si>
  <si>
    <t>A100A522</t>
  </si>
  <si>
    <t>5915366</t>
  </si>
  <si>
    <t>21121082</t>
  </si>
  <si>
    <t>PAPELERIA MISCELANEA CIBER CAFE MR BLUE</t>
  </si>
  <si>
    <t>FO-25-1940101 | FO-25-1931946</t>
  </si>
  <si>
    <t>[FO-25-1940101] 09/12/2025 SE VISITA COMERCIO, SE REPISAN PARÁMETROS, SE INICIALIZA, SE VALIDA CON RBM INDICA NO PRESENTAR BLOQUEOS, SE REPISAN PARÁMETROS, SE REALIZAN PRUEBAS, PRUEBAS OK.
PRUEBA A CONVENIO TELETÓN NO EXITOSA CONVENIO SE ENCUENTRA INHABILITADO POR ENTIDAD EN ESPERA DE UNO NUEVO PARA PRUEBAS || [FO-25-1931946] 06/12/2025 SE VISITA COMERCIO, SE REPISAN PARÁMETROS, SE INICIALIZA POS, CONTINUA NOVEDAD DE CUENTA INVALIDA, NO HAY SOPORTE PARA VALIDAR BLOQUEOS DE TARJETA CB O ENTIDAD, SE REAGENDA PARA EL MARTES
PRUEBA A CONVENIO TELETÓN NO EXITOSA CONVENIO SE ENCUENTRA INHABILITADO POR ENTIDAD EN ESPERA DE UNO NUEVO PARA PRUEBAS</t>
  </si>
  <si>
    <t>SXTZZ611</t>
  </si>
  <si>
    <t>5915554</t>
  </si>
  <si>
    <t>89161029</t>
  </si>
  <si>
    <t>ARCOIRIS ROPA INFANTIL DULCERIA</t>
  </si>
  <si>
    <t>FO-25-1932499</t>
  </si>
  <si>
    <t>06/12/2025 SE REALIZA CAMBIO DE EQUIPO POR FALLA PUERTO DE RED MALO SE CAMBIA LECTOR NO COMUNICA SE REMPLAZA FUENTE DE PODER PRUEBAS NO EXITOSAS CORRESPONSAL BANCARIO BLOQUEADO POR COMPENSACIÓN CLIENTE REALIZA CONFIRMACION CON LA ENTIDAD CLIENTE CONFORME.</t>
  </si>
  <si>
    <t>SXTZZ571</t>
  </si>
  <si>
    <t>5915601</t>
  </si>
  <si>
    <t>43112051</t>
  </si>
  <si>
    <t>INVERSIONES BMS SAS</t>
  </si>
  <si>
    <t>FO-25-1932651</t>
  </si>
  <si>
    <t>06/12/2025 SE VISITA SITIO, SE VERIFICA INFORMACIÓN SE REALIZA PRIMEROS AUXILIOS, SE CAMBIA MAGIC BOX Y FUENTE DE PODER, NO SE PUEDE ACTUALIZAR VR COMERCIO NO ENCUENTRA LA TARJETA DE SEMBRADO, SE INDICA QUE SI NO LA ENCUENTRA DEBE REPORTAR LA PÉRDIDA PARA QUE LE ENTREGUEN  UNA NUEVA, SE REALIZA PRUEBA TRX EXITOSA, SE OBSERVA QUE NO PRESENTA REINICIOS.</t>
  </si>
  <si>
    <t>SV00B999</t>
  </si>
  <si>
    <t>5915620</t>
  </si>
  <si>
    <t>15088578</t>
  </si>
  <si>
    <t>CONSUERTE PUERTO LOPEZ</t>
  </si>
  <si>
    <t>FO-25-1932674</t>
  </si>
  <si>
    <t>05/12/2025 SE REALIZA CAMBIO DE EQUIPO, SE REALIZA SEMBRADO DE TARJETA 4670, SE CREA USUARIO, PRUEBA TELETÓN RG, DEPOSITO A CTA CORRIENTE CLIENTE OK, SE HABILITA CIERRES.</t>
  </si>
  <si>
    <t>ABHZZ161</t>
  </si>
  <si>
    <t>5915664</t>
  </si>
  <si>
    <t>18718247</t>
  </si>
  <si>
    <t>CIBERCAFE.COM</t>
  </si>
  <si>
    <t>FO-25-1932843</t>
  </si>
  <si>
    <t>05/12/2025 SE REALIZA CAMBIO DE EQUIPO ICT250 EL CUAL SE REINICIA, SE INSTALA DESK 3500 SE REALIZA PRUEBA OK</t>
  </si>
  <si>
    <t>A4OZZ951</t>
  </si>
  <si>
    <t>5915794</t>
  </si>
  <si>
    <t>17954157</t>
  </si>
  <si>
    <t>CYBERT SOLUTIONS</t>
  </si>
  <si>
    <t>FO-25-1934246</t>
  </si>
  <si>
    <t>05/12/2025 SE VISITA COMERCIO, SE VERIFICA DATÁFONO NO LEE TARJETA, SE PROCEDE A REALIZAR EL CAMBIO DE EQUIPO, SE REALIZAN PRUEBAS EXITOSAS, PRUEBA DE TELÉTON RECHAZO GENERAL, RETIROS CON TARJETA EXITOSOS, SIN NOVEDAD.</t>
  </si>
  <si>
    <t>9B008818</t>
  </si>
  <si>
    <t>5915803</t>
  </si>
  <si>
    <t>21178272</t>
  </si>
  <si>
    <t>NIK MOBILE</t>
  </si>
  <si>
    <t>FO-25-1937437</t>
  </si>
  <si>
    <t>06/12/2025 SE REALIZA VISITA DE CAMPO DONDE CLIENTE MANIFIESTA QUE EQUIPO FUNCIONA CORRECTAMENTE, SERVICIO OK, PREUBA DE TELETON RG POR CAÍDA DE CONVENIO, SALDO Y USUARIO OK.</t>
  </si>
  <si>
    <t>V1KZZ163</t>
  </si>
  <si>
    <t>5916518</t>
  </si>
  <si>
    <t>90158547</t>
  </si>
  <si>
    <t>MULTISERVICIOS CHESED</t>
  </si>
  <si>
    <t>FO-25-1936067</t>
  </si>
  <si>
    <t>09/12/2025 VISITA SE ESTARÁ ATENDIENDO EL DÍA 10 DE DIECIEMBRE, DEBIDO   ES UNA ACTIVIDAD TIPO 4 POR DESPLAZAMIENTO NO SE ALCANZ  LLEGAR EL DÍA DE HOY, VISITA ES ASIGNADA EL FIN DE SEMANA Y SE DEBE RELAIZAR CAMBIO DE EQUIPO, SE LLAMA AL CLIENTE AL NÚMERO 322908636 SE LE INDICA  QUE ESTAMOS EN DESPLAZAMIENTO Y E LE ESTARÁ VISITANDO EL DÍA DE MAÑANA CLIENTE ACEPTA | 10/12/2025 SE REALIZA CAMBIO DE DATAFONO, TAPA IMPRESORA MALA, SE PROCEDE  REALIZAR CAMBIO DE DATAFONO SE DEJA DSK 2600 SE HACEN PRUEBAS OK VISITA EXITOSA</t>
  </si>
  <si>
    <t>FLZZZ851</t>
  </si>
  <si>
    <t>5916597</t>
  </si>
  <si>
    <t>90176289</t>
  </si>
  <si>
    <t>DROGUERIA ECOSALUD LOS PINOS</t>
  </si>
  <si>
    <t>FO-25-1936249</t>
  </si>
  <si>
    <t>06/12/2025 SE VISITA CB. SE EVIDENCIA LECTORA QUE PERDIÓ LA CONFIGURACIÓN, SE REALIZA CAMBIO DE LECTORA. SE REALIZA. PRUEBAS DE CB Y COMERCIO EXITOSAS. CLIENTE NO TIENE A LA MANO LA TARJETA DE SEMBRADO. QUEDA OPERATIVO</t>
  </si>
  <si>
    <t>SMZZZ154</t>
  </si>
  <si>
    <t>5917132</t>
  </si>
  <si>
    <t>87855574</t>
  </si>
  <si>
    <t>VARIEDADES SR.COM</t>
  </si>
  <si>
    <t>FO-25-1938027</t>
  </si>
  <si>
    <t>06/12/2025 SE VISTA AL CB POR SOLICITUD ERROR TLS SE VERIFICA EL EQUIPO Y SE OBSERVA QUE EL CABLE DEL ETERNETH ESTÁ MAL CONECTADO E IGUALMENTE ESTABA EL  CABLE DE MAGIC BOX ICT  DETERIORADO SE REALIZA EL CAMBIO DE ESTE  Y SE CONECTA BIEN EL CABLE DEL  INTERNET SE REALIZA PRUEBAS Y TODO OK</t>
  </si>
  <si>
    <t>V10ZZ431</t>
  </si>
  <si>
    <t>5917204</t>
  </si>
  <si>
    <t>44965382</t>
  </si>
  <si>
    <t>LA CUNA DEL PAÑAL</t>
  </si>
  <si>
    <t>FO-25-1938113</t>
  </si>
  <si>
    <t>COMERCIO NO REALIZA CIERRE</t>
  </si>
  <si>
    <t>06/12/2025 SE HABLA CON EL CLIENTE Y SE LE EXPLICA LA FORMA CORRECTA DE REALIZAR EL CIERRE POR EL CORRESPONSAL AVAL YA QUE LO ESTABA REALIZANDO POR COMERCIO Y NO LE SALIA NADA</t>
  </si>
  <si>
    <t>5917645</t>
  </si>
  <si>
    <t>48522940</t>
  </si>
  <si>
    <t>PAGOS ANGEL</t>
  </si>
  <si>
    <t>FO-25-1939858</t>
  </si>
  <si>
    <t>06/12/2025 06-12 SE ESCALA PARA VISITA. LLAMAR ANTES DE VISITAR, CONFIRMAR FALLA Y DATOS. | 06/12/2025 SE VALIDA CON EL CLIENTE PERO NO LABORA LOS FINES DE SEMANA SE ATENDERA VISITA EL DIA MARTES. | 09/12/2025 SE CAMBIA DATÁFONO YA QUE EL DEL CLIENTE TIENE MALO EL PUERTO USB PRUEBA TELETON SALE RECHAZO CLIENTE PAGA RECIBOS Y SALE APROBADO EL DATAFONO QUEDA FUNCIONANDO CORRECTAMENTE</t>
  </si>
  <si>
    <t>EG00Y165</t>
  </si>
  <si>
    <t>5917776</t>
  </si>
  <si>
    <t>88041808</t>
  </si>
  <si>
    <t>VARIEDADES EFESO</t>
  </si>
  <si>
    <t>FO-25-1940559</t>
  </si>
  <si>
    <t>06/12/2025 06-12 SE ESCALA PARA VISITA. LLAMAR ANTES DE VISITAR, CONFIRMAR FALLA Y DATOS. | 06/12/2025 EN COMUNICACIÓN CON EL SEÑOR JOHAN MANIFIESTA  Q EL DATADO NO ESTÁ EN PANTALLA BLANC, INDIC Q TRABAJA HASTA MEDIO DÍA, SE LE INDICA Q DEBIDO A Q SE DEBE CAMBIAR EL DATAFONO Y NO HAY SOPORTE DE RBM SE LE ESTARÁ REALIZANDO LA VISITA EL DÍA MERTESS 9 DE DICIEMBRE , EN HORAS EN LA MAÑANA CLIENTE ACEPTA | 09/12/2025 SE VISITA COMERCIO SE REALIZA EL CAMBIO DE EQUIPO DATÁFONO OK, VERSION 10.6 OK, SE REALIZAN PRUEBAS OK, LECTOR DE BARRAS OK, CB OPERATIVO, TARJETA SEMBRADO 2376</t>
  </si>
  <si>
    <t>10UZZ087</t>
  </si>
  <si>
    <t>5919600</t>
  </si>
  <si>
    <t>20416665</t>
  </si>
  <si>
    <t>SOAT ISABEL</t>
  </si>
  <si>
    <t>FO-25-1948118</t>
  </si>
  <si>
    <t>09/12/2025 SE VISITA EL COMERCIO, SE REVISA LOS EQUIPOS Y ACTUALIZO VERSIÓN DEL DATAFONO A 10.6, LA PRUEBA SALE CON TARJETA DE USO RESTRINGIDO, REDEBAN INFORMA QUE ESTÁ BLOQUEADA LA TARJETA, SE LE INFORMA AL CLIENTE PARA HABLÉ CON EL BANCO Y LA DESBLOQUEEN</t>
  </si>
  <si>
    <t>TRLZZ741</t>
  </si>
  <si>
    <t>5919732</t>
  </si>
  <si>
    <t>82055641</t>
  </si>
  <si>
    <t>DROGUERIA DAR VIDA</t>
  </si>
  <si>
    <t>FO-25-1948119</t>
  </si>
  <si>
    <t>09/12/2025 SE LLAMA AL CLIENTE 3229624478 Y SE HABLA CON LA SEÑORA  LEIDY GONZÁLEZ QUIEN NOS INFORMA QUE ESTÁ INTENTA HACER EL CIERRE PERO ME PIDE CONTRASEÑA SE LE INDICA QUE LA CLAVE DE SUPERVISOR ES 1526, SE LE INDICA QUE REALICE EL CIERRE Y SALE EXITOSO TODO OK</t>
  </si>
  <si>
    <t>5919764</t>
  </si>
  <si>
    <t>FO-25-1955024 | FO-25-1948084</t>
  </si>
  <si>
    <t>[FO-25-1955024] 09/12/2025 9-12 EN COMUNICACION CON LA SEÑORA DARLY INFORMA QUE LA FALLA ES POR IMPRESION, SE HACEN VALIDACIONES Y SE ESCALA PARA GESTION | 13/12/2025 SE REALIZA CAMBIO DE EQUIPO POR FALLAS DE REINICIO CONSTANTES Y NO LEE TARJETAS || [FO-25-1948084] 09/12/2025 9-12 EN COMUNICACION CON LA SEÑORA DARLY INFORMA QUE LA FALLA ES POR IMPRESION, SE HACEN VALIDACIONES Y SE ESCALA PARA GESTION | 10/12/2025 SE LLEGA A SITIO, LOCALIDAD PRESENTA FALLAS DEL FLUIDO ELÉCTRICO POR LA TANTO EL EQUIPO NO PUEDE SER MANIPULADO, ADICIONAL EL EQUIPO NO RECONOCE LA BATERÍA (NO CARGA), SE REPROGRAMA NUEVA VISITA CON EQUIPO DE BACK UP</t>
  </si>
  <si>
    <t>BBBB8717</t>
  </si>
  <si>
    <t>15299</t>
  </si>
  <si>
    <t>5919805</t>
  </si>
  <si>
    <t>18720185</t>
  </si>
  <si>
    <t>GARAGOA</t>
  </si>
  <si>
    <t>ANCLU GARAGOA</t>
  </si>
  <si>
    <t>FO-25-1948086</t>
  </si>
  <si>
    <t>09/12/2025 09-12 SE INTENTA COMUNICACION CON CB AL NUMERO SIN RESPUESTA, SE ESCALA PARA ATENCION | 10/12/2025 SE INTENTA CONTACTAR A LA SEÑORA MARCELA FLORES
AL NÚMERO DE CONTACTO 3209770194 PARA VALIDACIÓN DEL SERVICIO SOLICITADO NO ES POSIBLE CONTACTARLA NÚMERO REGISTRADO APAGADO SE DEJA MENSAJE POR WHATSAPP INDICANDO SOBRE LA VISITA NO SE OPTIENE UNA RESPUESTA. | 10/12/2025 SE VÁLIDA EN BASE DE DATOS ENCONTRANDO OTRO NÚMERO DE CONTACTO 3212196974 PERSONA QUE CONTESTA INDICA QUE DESCONOCE EL COMERCIO NÚMERO ERRADO | 11/12/2025 AL NO LOGRAR CONTACTO CON CLIENTE SE PROCEDIO A REALIZAR LOS DESPLAZAMIENTOS HACIA EL SECTOR SIENDO LAS 9:24 SE LOGRA ESTABLECER CONTACTO CON LA SEÑORA MARCELA FLORES AL NÚMERO DE CONTACTO 3212196919 CLIENTE CONFIRMA DISPONIBILIDAD PARA ATENDER LA VISITA EL DÍA DE HOY CLIENTE CUÁNTA CON LA TARJETA DE SEMBRADO EN EL PUNTO. | 11/12/2025 POR TEMAS DE TRASPORTE Y DESPLAZAMIENTOS HACIA DICHA ZONA NO ES POSIBLE LLEGAR AL PUNTO ANTES DE LA HORA DE VENCIMIENTOS DE LA ORDEN SE ESTARÁ REALIZANDO LA VISITA AL PUNTO EL DÍA DE HOY EN HORAS PM | 11/12/2025 SE REALIZA BORRADO AL EQUIPO INSTALANDO VERSIÓN 10.6 SE CAMBIA HUB Y FUENTE DE PODER POR FALLA EQUIPO SE REINICIA PRUEBA TELETÓN NO EXITOSA TRANSACCIÓN DECLINADA PRUEBAS DE ADQUIRENCIA EXITOSAS CLIENTE CONFORME</t>
  </si>
  <si>
    <t>AB1DZ160</t>
  </si>
  <si>
    <t>5919928</t>
  </si>
  <si>
    <t>FO-25-1950223</t>
  </si>
  <si>
    <t>09/12/2025 09-12 SE ESCALA A LA RED PARA VALIDAR SI ES PUNTO ACTIVO - 09-12 LA RED:DE ACUERDO CON TU SOLICITUD TE CONFIRMO QUE EL SIGUIENTE COMERCIO ESTA ACTIVO PERO NO TIENE PERFIL DE CB AVAL. POR FAVOR PROCEDER CON EL CIERRE DEL CASO.</t>
  </si>
  <si>
    <t>5920051</t>
  </si>
  <si>
    <t>89589918</t>
  </si>
  <si>
    <t>PAÑALERA SANTI Y M</t>
  </si>
  <si>
    <t>FO-25-1950502</t>
  </si>
  <si>
    <t>TARJETA USO RESTRINGIDO</t>
  </si>
  <si>
    <t>09/12/2025 09-12 SE ESCALA A LA RED FALLA TARJETA RESTRINGIDA - 09-12 SE PROCEDE A CERRAR SOLICITUD YA QUE LLEGA CASO DE RESEMBRADO DE TARJETA AUTORIZADO Y DEBEN REALIZAR VISITA</t>
  </si>
  <si>
    <t>5920148</t>
  </si>
  <si>
    <t>FO-25-1950224</t>
  </si>
  <si>
    <t>09/12/2025 09-12 SE ESCALA A LA RED:TAN AMABLE NOS BRINDAS LA INFORMACIÓN COMPLETA DE ESTE CASO, EN ARANDA AÚN NO LLEGA EL CASO. - 09-12 LA RED:@SERVICIO.CLIENTE POR FAVOR ME COLABORAS CON EL CASO # 5920148 QUE LLEGO AL PROVEEDOR LÍNEA COM SIN INFORMACIÓN. MUCHAS GRACIAS. @'CG_LINEACOM', POR FAVOR, DOCUMENTAR Y CERRAR CASO.</t>
  </si>
  <si>
    <t>5920247</t>
  </si>
  <si>
    <t>FO-25-1949493</t>
  </si>
  <si>
    <t>10/12/2025 SE REALIZA VISITA DE CAMPO DONDE CLIENTE MANIFIESTA QUE EN DÍAS ANTERIORES YA LE HABÍAN REALIZADO EL PROCESO DE RESEMBADO DE TARJETA DEBIDO A UN REPORTE CON EL CB  Y EL SERVICIO  SE ENCUENTRA OPERATIVO, NO SE MANIPULA EQUIPOS POR LO TANTO NO SE HACEN REALIZA  PRUEBA DE TELETON, NO FIRMA.</t>
  </si>
  <si>
    <t>5920271</t>
  </si>
  <si>
    <t>FO-25-1949529</t>
  </si>
  <si>
    <t>10/12/2025 SE REALIZA VISITA AL COMERCIO PARA REALIZAR EL RESEMBRADO DE TARJETA EXITOSO SE REALIZAN PRUEBAS DE TELETÓN PERO SALE RECHAZO GENERAL EL CLIENTE SE REALIZA PRUEBAS CON OTRO CONVENIO LO CUAL SALE EXITOSO</t>
  </si>
  <si>
    <t>5920280</t>
  </si>
  <si>
    <t>FO-25-1949477</t>
  </si>
  <si>
    <t>DISPONIBILIDAD DEL USUARIO</t>
  </si>
  <si>
    <t>09/12/2025 9-12 SE RECIBE AUTORIZACION DE PARTE DE LA RED PARA PROCEDER CON EL RESEMBRADO DE TARJETA | 11/12/2025 SE LLEGA COMERCIO SE VALIDA SERVICIO YA ESTÁ OK INDICA LA CLIENTE QUE YA LE REALIZARON EL SEMBRADO DE TARJETA</t>
  </si>
  <si>
    <t>5920291</t>
  </si>
  <si>
    <t>FO-25-1949485</t>
  </si>
  <si>
    <t>10/12/2025 SE VISITA CORRESPONSAL, SE PROCEDE A ACTUALIZAR VERSIÓN DE DATÁFONO, SE REALIZA RESEMBRADO DE TARJETA, TRANSACCIONES DE PRUEBA EN ADQUIRENCIA EXITOSAS. SE PROCEDE A REALIZAR PRUEBAS EN EL MÓDULO DE AVAL Y TRANSACCIONES DE PRUEBA RECHAZADAS ( LLAME AL EMISOR) SE ESCALA CON COORDINADOR Y ESTE CONFIRMA QUE ERROR ES POR ENTIDAD POR LO CUAL PIDE CERRAR EL CASO.</t>
  </si>
  <si>
    <t>ON009140</t>
  </si>
  <si>
    <t>5920305</t>
  </si>
  <si>
    <t>FO-25-1950203</t>
  </si>
  <si>
    <t>10/12/2025 SE LLEGA AL COMERCIO SE VALÍA CERRADO SE MARCA EL NÚMERO DE CONTACTO 3142297450 NADIE RESPONDE SE DEJA EVIDENCIA FOTOGRÁFICA DEL SITIO. EL DÍA 5 DE DICIEMBRE SE REALIZÓ EL RESEMBRADO LA TARJETA Y LA ACTUALIZACIÓN DE LA VERSIÓN DEL DATÁFONO SE REALIZARON PRUEBAS ESE DÍA FUNCIONAMIENTO OKAY</t>
  </si>
  <si>
    <t>47258</t>
  </si>
  <si>
    <t>5920346</t>
  </si>
  <si>
    <t>25701756</t>
  </si>
  <si>
    <t>EL PIÑON</t>
  </si>
  <si>
    <t>COOLCARRETO</t>
  </si>
  <si>
    <t>FO-25-1950205</t>
  </si>
  <si>
    <t>10/12/2025 SE REALIZA GESTIÓN TELEFÓNICA, EN COMUNICACIÓN CON LA SRA NELVIS PALLARES, INDICA QUE ESTÁ GESTIONANDO LA REACTIVACIÓN DEL CB CON LA ENTIDAD, INDICA QUE LE QUITARON EL CUPO DEBIDO A QUE DURO MUCHOS DÍAS BLOQUEADO POR NO HABER COMPENSADO.</t>
  </si>
  <si>
    <t>5920356</t>
  </si>
  <si>
    <t>FO-25-1949479</t>
  </si>
  <si>
    <t>09/12/2025 9-12 SE RECIBE AUTORIZACION DE PARTE DE LA RED PARA PROCEDER CON EL RESEMBRADO DE TARJETA | 11/12/2025 SE REALIZA VISITA DONDE CB INDICA QUE YA LES REALIZARON EL SEMBRADO DE TARJETA, INFORMAN QUE PRESENTAN FALLA CON SOLO RETIROS A LO CUAL SE REALIZA ESCALAMIENTO A REDEBAN, QUIENES ESCALAN A ENTIDAD Y DETERMINAN QUE LA FALLA YA ES POR ENTIDAD, PAOLA DE REDEBAN AUTORIZA CIERRE DE ACTIVIDADES  YA QUE ES FALLA DE ENTIDAD</t>
  </si>
  <si>
    <t>5920378</t>
  </si>
  <si>
    <t>89410207</t>
  </si>
  <si>
    <t>MULTISERVICIOS DOCUMARY</t>
  </si>
  <si>
    <t>FO-25-1949490</t>
  </si>
  <si>
    <t>10/12/2025 EN COMUNICACIÓN CN LA SEÑORA MARITZA AL NUMERO 313 8849165 QUIEN NOS INDICA QUE EL DATAFONO YA SE ENCUENTRA OPERATIVO QUE YA NO NECESITA LA VISITA TÉCNICA, SE PROCEDE A CERRAR ORDEN</t>
  </si>
  <si>
    <t>5920388</t>
  </si>
  <si>
    <t>FO-25-1949481</t>
  </si>
  <si>
    <t>10/12/2025 SE REALIZA VISITA AL COMERCIO PARA REALIZAR EL RESEMBRADO DE TARJETA AVAL SE REALIZAN PRUEBAS CON CONVENIO DE TELETÓN PERO SALE RECHAZO GENERAL LA CLIENTE PRUEBA CON UN CONVENIO LO CUAL SALE EXITOSO EL CLIENTE ME DICE QUE ME ACERQUE A LA DIRECCIÓN CALLE 70C # 23C-27 YA QUE EN LA OTRA DIRECCIÓN TIENE UN DAÑO CON LA LUZ</t>
  </si>
  <si>
    <t>3A0CZ004</t>
  </si>
  <si>
    <t>5920421</t>
  </si>
  <si>
    <t>20020467</t>
  </si>
  <si>
    <t>SERVIPAGOS DJ</t>
  </si>
  <si>
    <t>FO-25-1949527</t>
  </si>
  <si>
    <t>11/12/2025 SE REALIZA VISITA DE COMERCIO, CLIENTE INFORMA QUE EL DIA 28 DE NOVIEMBRE YA LO VISITARON Y LE HICIERON EL RESEMBRADO DE TARJETA 8628, QUE EL DATAFONO YA FUNCIONA PERFECTAMENTE, SIN NOVEDAD.</t>
  </si>
  <si>
    <t>5920431</t>
  </si>
  <si>
    <t>21331566</t>
  </si>
  <si>
    <t>MISCELANEAWD2</t>
  </si>
  <si>
    <t>FO-25-1950206</t>
  </si>
  <si>
    <t>10/12/2025 SE LLEGA A CORRESPONSAL DÓNDE ME ATIENDE EL SEÑOR WILSON RODRÍGUEZ, LE INDICO QUE VENGO CON ORDEN DE RESEMBRAR TARJETA PERO ME INDICA QUE YA ESTÁ FUNCIONANDO CORRECTAMENTE, SE REALIZA PRUEBA OK. SE REALIZA PRUEBA DE TELETÓN CON RG</t>
  </si>
  <si>
    <t>V1KZZ134</t>
  </si>
  <si>
    <t>5920450</t>
  </si>
  <si>
    <t>15671571</t>
  </si>
  <si>
    <t>PANADERIA VIVI PAN</t>
  </si>
  <si>
    <t>FO-25-1950414</t>
  </si>
  <si>
    <t>10/12/2025 SE VISITA COMERCIO CB AVAL, SE REALIZA CAMBIO DE DATAFONO PUES PRESENTA FALLAS EN TRANSACCIONES DE RECADOS, SE VÁLIDA PARAMETRIZACION DE LA TARJETA SEMBRADA #5571 CON LA ENTIDAD QUIENES INDICAN QUE ESTA BIEN, SE DEJA EL NUEVO EQUIPO CON LOS USUARIOS DEL CLIENTE, SE REALIZAN PRUEBAS PERO AUN CONTINÚA EL RECHAZO POR LO QUE VALIDAN CON OPERACIONES Y ELLOS VERIFICAN QUE EL RECHAZO ES POR PARTE DE LA ENTIDAD, PAOLA GARZÓN DE REDEBAN INDICA QUE ESCALARA EL CASO Y QUE CERREMOS LA ACTIVIDAD, SE HABILITAN CIERRES Y SE LE MENCIONA AL CLIENTE TE QUE DEBE ESPERAR A QUE LA ENTIDAD SOLUCIONE.</t>
  </si>
  <si>
    <t>99GZZ678</t>
  </si>
  <si>
    <t>5920558</t>
  </si>
  <si>
    <t>FO-25-1950415</t>
  </si>
  <si>
    <t>10/12/2025 SE REALIZA RESEMBRADO DE TARJETA AVAL PRUEBAS OK</t>
  </si>
  <si>
    <t>SBZZZ350</t>
  </si>
  <si>
    <t>5920598</t>
  </si>
  <si>
    <t>12691002</t>
  </si>
  <si>
    <t>SU MERKA AUTOSERVICIO</t>
  </si>
  <si>
    <t>FO-25-1950417</t>
  </si>
  <si>
    <t>09/12/2025 09-12 LA RED: POR FAVOR PROCEDER CON EL CORRESPONDIENTE RESEMBRADO DE TARJETA | 11/12/2025 SE LLEGA AL SITIO Y LA PERSONA YAMILE INDICA QUE EL SERVICIO ESTÁ FUNCIONANDO CON NORMALIDAD, ADICIONAL LA TARJETA DE SEMBRADO LA GUARDO LA DUEÑA EN CAJA FUERTE Y ESTÁ EN MEDELLÍN</t>
  </si>
  <si>
    <t>9999T532</t>
  </si>
  <si>
    <t>5920618</t>
  </si>
  <si>
    <t>FO-25-1953659</t>
  </si>
  <si>
    <t>10/12/2025 10-12 SE ESCALA A LA RED:SI HAY ALGÚN RESEMBRADO AUTORIZADO PARA ESTE PUNTO - 10-12 LA RED: POR FAVOR INFORMARLE AL CLIENTE QUÉ DEBE DAR EL &lt;&lt;ACUSE DE RECIBIDO CON EL BANCO&gt;&gt; PARA QUÉ SEAN ELLOS QUIENES NOS DEL EL VO. BO. Y HAGAN LA SOLICITUD DIRECTA DE RESEMBRADO, POR LO ANTERIOR, INFORMAR AL CLIENTE, DOCUMENTAR Y CERRAR ACTIVIDAD. NOTA: NO TIENE VO. BO. DE LA ENTIDAD A LA FECHA./ SE INFORMA A USUARIO VÍA WHATSAPP | 10/12/2025 10-12 SE ESCALA A LA RED:SI HAY ALGÚN RESEMBRADO AUTORIZADO PARA ESTE PUNTO - 10-12 LA RED: POR FAVOR INFORMARLE AL CLIENTE QUÉ DEBE DAR EL &lt;&lt;ACUSE DE RECIBIDO CON EL BANCO&gt;&gt; PARA QUÉ SEAN ELLOS QUIENES NOS DEL EL VO. BO. Y HAGAN LA SOLICITUD DIRECTA DE RESEMBRADO, POR LO ANTERIOR, INFORMAR AL CLIENTE, DOCUMENTAR Y CERRAR ACTIVIDAD. NOTA: NO TIENE VO. BO. DE LA ENTIDAD A LA FECHA./ SE INFORMA A USUARIO VÍA WHATSAPP</t>
  </si>
  <si>
    <t>5920635</t>
  </si>
  <si>
    <t>16664088</t>
  </si>
  <si>
    <t>PDV SEPTIMA</t>
  </si>
  <si>
    <t>FO-25-1950424</t>
  </si>
  <si>
    <t>10/12/2025 SE REALIZA CAMBIO DE DATAFONO POR DAÑO EN RODILLO Y TAPA DE IMPRESORA, SE CREA USUARIO, SE HABILITA CIERRES, SE REALIZA SEMBRADO DE TARJETA 6015, PRUEBA DE CONVENIO TELETÓN CON RG.</t>
  </si>
  <si>
    <t>BL01Q943</t>
  </si>
  <si>
    <t>5920636</t>
  </si>
  <si>
    <t>17591785</t>
  </si>
  <si>
    <t>PDV LA POLICIA</t>
  </si>
  <si>
    <t>FO-25-1950420</t>
  </si>
  <si>
    <t>10/12/2025 SE REALIZA ESCALAMIENTO CON REDEBAN PAOLA GARZÓN SE REALIZAN PRUEBAS, SE REALIZA SEMBRADO DE TARJETAS SUMINISTRADAS POR EL COMERCIO CON PRUEBAS FALLIDAS, SE REALIZA CAMBIO DE DATAFONO A SOLICITUD DE PAOLA, SE REALIZA SEMBRADO DE TARJETA 9491, EL RG CONTINUA, INDICA PAOLA QUE LUEGO DE REALIZAR VALIDACIÓN DE SERIAL ESTÁ OK, SE REALIZA ESCALAMIENTO A LA ENTIDAD, SE CIERRA TA CON AUTORIZACIÓN DE PAOLA GARZON, RG CORRESPONDE A LA ENTIDAD.</t>
  </si>
  <si>
    <t>GZUZZ671</t>
  </si>
  <si>
    <t>73671</t>
  </si>
  <si>
    <t>5920649</t>
  </si>
  <si>
    <t>89330636</t>
  </si>
  <si>
    <t>SALDAÑA</t>
  </si>
  <si>
    <t>ERYSERVICIOS</t>
  </si>
  <si>
    <t>FO-25-1950519</t>
  </si>
  <si>
    <t>10/12/2025 SE REALIZA VISITA AL PUNTO, PARA REALIZAR RESEMBRANDO SEGÚN INDICACION DE LA ORDEN, SE REALIZA SEMBRADO DE TARJETA #5502, AL MOMENTO DE HACER PRUEBAS PRESENTA ERROR "CUENTA INVALIDA " EN TODAS LAS TRANSACCIONES. SE ESCALA CON RBM, MAYRA SILVA QUIEN INDICA QUE EL CASO QUEDA ESCALADO CON ENTIDAD Y ME INDICA QUE ME RETIRE DEL PUNTO .</t>
  </si>
  <si>
    <t>A1YZZ692</t>
  </si>
  <si>
    <t>5920683</t>
  </si>
  <si>
    <t>21110655</t>
  </si>
  <si>
    <t>CELUCUOTAS D APARTADO</t>
  </si>
  <si>
    <t>FO-25-1950604</t>
  </si>
  <si>
    <t>11/12/2025 DATÁFONO NO DEJA HACER MOVIMIENTOS ARROJA RECHAZO GENERAL. SE PROCEDE A SEMBRAR TARJETA YA QUE EL BANCO LE DIÓ UNA NUEVA A LA USUARIA. SE HACEN PRUEBAS DE PAGO COMERCIO Y SE ANULA EL MOVIMIENTO , SE HACE PRUEBA DE TELETÓN EXITOSA, SE HACE CON CODIGO 4999 ESTE LO SUMINISTRO PERSONAL DE REDEBAN
 SE DEJA TODO FUNCIONANDO CORRECTAMENTE</t>
  </si>
  <si>
    <t>HA000157</t>
  </si>
  <si>
    <t>5920691</t>
  </si>
  <si>
    <t>72155864</t>
  </si>
  <si>
    <t>LUZ Y SANACION</t>
  </si>
  <si>
    <t>FO-25-1950605</t>
  </si>
  <si>
    <t>10/12/2025 SE REALIZA VISITA TÉCNICA AL CORRESPONSAL BANCO DE BOGOTÁ POR INCIDENTE REPORTADO CON EL DATÁFONO EL USUARIO CONFIRMA SU IDENTIFICACIÓN Y SE PROCEDE AL RESEMBRADO DE TARJETAS SE EFECTÚA PRUEBA TELETON QUE PRESENTA NOVEDAD CON RECHAZO GENERAL Y SE ADJUNTA EVIDENCIA DE LA PRUEBA RECHAZADA POSTERIORMENTE SE SOLICITA AL USUARIO DE MANERA CORDIAL REALIZAR UNA TRANSACCIÓN PARA VERIFICAR LA OPERATIVIDAD DEL EQUIPO LA CUAL RESULTA EXITOSA UTILIZANDO EL NÚMERO DE TARJETA RESEMBRADA</t>
  </si>
  <si>
    <t>FACZZ918</t>
  </si>
  <si>
    <t>5921230</t>
  </si>
  <si>
    <t>53510194</t>
  </si>
  <si>
    <t>LEVEL TECNOSHOP</t>
  </si>
  <si>
    <t>FO-25-1952844</t>
  </si>
  <si>
    <t>10/12/2025 10-12 SE ESCALA PARA VISITA, POR FAVOR LLAMAR ANTES DE DESPLAZARSE | 11/12/2025 SE LLEGA AL CB DONDE CB INDICA QUE UN RAYO GOLPEÓ EL MÓDEM, DONDE AL REVISAR LOS  DATÁFONOS, Y HACER PRUEBAS SE DETERMINA QUE EL PUERTO DIAL DE AMBOS DATÁFONO SE QUEMÓ POR LO QUE SE PROCEDE A REALIZAR CAMBIO DE LOS EQUIPOS  SE REALIZA PRUEBA TELETÓN DONDE SALE FALLIDA POR CONVENIO CAÍDO</t>
  </si>
  <si>
    <t>A17ZZ744-V9ZZZ683</t>
  </si>
  <si>
    <t>5921244</t>
  </si>
  <si>
    <t>42314161</t>
  </si>
  <si>
    <t>DISTRIBUIDORA Y SUPERMERCADOS RAPIMAS PUEBLO NUEVO</t>
  </si>
  <si>
    <t>FO-25-1952854</t>
  </si>
  <si>
    <t>10/12/2025 10-12 SE ESCALA PARA VISITA, POR FAVOR LLAMAR ANTES DE DESPLAZARSE | 11/12/2025 SE REALIZA VISITA TÉCNICA Y SE ENCUENTRA DATAFONO APAGADO EL CUAL NO ENCIENDE, SE PROCEDE A REALIZAR LA REVISIÓN ENCONTRANDO LA FUENTE DE PODER QUEMADA, CAMBIAMOS POR UNA NUEVA FUENTE RESTABLECIENDO NUEVAMENTE EL ENCENDIDO DEL EQUIPO DEJANDO CB OPERATIVO.
NOTA: SE REALIZA PRUEBA CON CONVENIO AUTORIZADO ESTANDO ESTE EN RECHAZO, SE PROCEDE A REALIZAR PRUEBAS CON CUENTAS Y TARJETAS DEL USUARIO DE FORMA EXITOSA.</t>
  </si>
  <si>
    <t>EF00C052</t>
  </si>
  <si>
    <t>5921364</t>
  </si>
  <si>
    <t>14531990</t>
  </si>
  <si>
    <t>APUESTAS NALES DE COLOMBIA</t>
  </si>
  <si>
    <t>FO-25-1953411</t>
  </si>
  <si>
    <t>10/12/2025 SE REALIZA CAMBIO DE EQUIPO POR FALLA MÓDULO AVAL, TRANSACCION NO PERMITIDA</t>
  </si>
  <si>
    <t>DA004945</t>
  </si>
  <si>
    <t>5921384</t>
  </si>
  <si>
    <t>15556939</t>
  </si>
  <si>
    <t>MULTI RECAUDOS JB</t>
  </si>
  <si>
    <t>FO-25-1953414</t>
  </si>
  <si>
    <t>10/12/2025 SE LLEGA AL COMERCIO PARA REALIZAR MANTENIMIENTO SE VALÍA CERRADO SE MARCA EL NÚMERO DE CONTACTO 3152197049 EN MÁS DE 10 OCASIONES Y NADIE RESPONDE SE VALIDA CON UNA VECINA LA CUAL INDICA QUE NO SABE POR QUÉ ESTÁ CERRADO Y TAMPOCO TIENE CONOCIMIENTO EN QUÉ HORARIO ABREN, SE ESPERA POR MÁS DE 20 MINUTOS PARA VALIDAR SI LLEGA ALGUIEN CONTINÚA CERRADO, SE DEJA EVIDENCIA FOTOGRÁFICA DEL SITIO</t>
  </si>
  <si>
    <t>5921390</t>
  </si>
  <si>
    <t>14161962</t>
  </si>
  <si>
    <t>APUESTAS NACIONALES DE COLOMBI</t>
  </si>
  <si>
    <t>FO-25-1953420</t>
  </si>
  <si>
    <t>10/12/2025 10-12 SE ESCALA PARA VISITA, POR FAVOR LLAMAR ANTES DE DESPLAZARSE | 12/12/2025 SE REALIZA CAMBIO DE EQUIPOS POR FALLA TECLA 2, SE HACEN PRUEBAS CON NUEVO DATAFONO, FUNCIONA CORRECTAMENTE</t>
  </si>
  <si>
    <t>JAOZZ480</t>
  </si>
  <si>
    <t>5921428</t>
  </si>
  <si>
    <t>FO-25-1954477</t>
  </si>
  <si>
    <t>10/12/2025 10-12 SE ESCALA A LA RED PARA VALIDAR SI ATENDEMOS RESEMBRADO - 10-12  LA RED: POR FAVOR PROCEDER CON EL CORRESPONDIENTE RESEMBRADO DE TARJETA | 11/12/2025 ALTO FLUJO DE TRAFICO ACCIDENTE DE VOLQUETA | 11/12/2025 SE ESPERA RESPUESTA DE REBAN A CONFIRMAR POR NO PASAR LAS TRANSACCIONES SALE CUENTA INVALIDA SE ESTÁ ESPERANDO RESPUESTA DE REDEBAN PERDIDA TIEMPO | 11/12/2025 SE HACE RESEMBRADO DE LA TARJETA SE HACEN PRUEBAS DE PAGOS DE CONVENIOS OK
SE LE INDICA AL CLIENTE QUE EL RECHAZO ES POR PARTE DE LA ENTIDAD QUE VAMOS A REALIZAR EL CORRESPONDIENTE ESCALAMIENTO</t>
  </si>
  <si>
    <t>10OZZ482</t>
  </si>
  <si>
    <t>5921444</t>
  </si>
  <si>
    <t>18375261</t>
  </si>
  <si>
    <t>MISCELANEA AZUL LOC</t>
  </si>
  <si>
    <t>FO-25-1954480</t>
  </si>
  <si>
    <t>10/12/2025 10-12 SE ESCALA A LA RED PARA VALIDAR SI ATENDEMOS RESEMBRADO - 10-12  LA RED: POR FAVOR PROCEDER CON EL CORRESPONDIENTE RESEMBRADO DE TARJETA | 11/12/2025 PROBLEMA DE MOVILIDAD PARA LLEGAR AL LUGAR MUCHO TRÁFICO | 11/12/2025 SE VISITA COMERCIO PERO LA PERSONA ENCARGADA NO TIENE LA TARJETA DE SEMBRADO NO SE PUEDE HACER LA ACTIVIDAD</t>
  </si>
  <si>
    <t>5921523</t>
  </si>
  <si>
    <t>45987021</t>
  </si>
  <si>
    <t>DROGUERIA SUPERFAMILIAR</t>
  </si>
  <si>
    <t>FO-25-1953735</t>
  </si>
  <si>
    <t>10/12/2025 10-12 SE ESCALA PARA VISITA, POR FAVOR LLAMAR ANTES DE DESPLAZARSE | 11/12/2025 SE CAMBIA EQUIPO POR FALLAS EN LA IMPRESORA NO AVANZA PAPEL SE HACEN PRUEBAS EXITOSA ADQUIRENCIA TELETON ESTÁ CAÍDO</t>
  </si>
  <si>
    <t>EF00Q838</t>
  </si>
  <si>
    <t>5921605</t>
  </si>
  <si>
    <t>15001084</t>
  </si>
  <si>
    <t>SOLUCIONES INTEGRALES SOLIDARI</t>
  </si>
  <si>
    <t>FO-25-1954484</t>
  </si>
  <si>
    <t>10/12/2025 SEÑORA MÓNICA INDICA LLEGAR 4PM | 10/12/2025 CAMBIO DE EQUIPO POR DETERIORO Y SE REINICIA CONSTANTE</t>
  </si>
  <si>
    <t>ABC0P577</t>
  </si>
  <si>
    <t>5921614</t>
  </si>
  <si>
    <t>90188027</t>
  </si>
  <si>
    <t>TECNIMOVIL SPORT</t>
  </si>
  <si>
    <t>FO-25-1954490</t>
  </si>
  <si>
    <t>10/12/2025 10-12  LA RED: POR FAVOR PROCEDER CON EL CORRESPONDIENTE RESEMBRADO DE TARJETA | 12/12/2025 SE REALIZA EL SEMBRADO DE TARJETA 4259</t>
  </si>
  <si>
    <t>VIZZZ507</t>
  </si>
  <si>
    <t>5921682</t>
  </si>
  <si>
    <t>13352372</t>
  </si>
  <si>
    <t>DROGAS FRANCIA</t>
  </si>
  <si>
    <t>FO-25-1954496</t>
  </si>
  <si>
    <t>10/12/2025 10-12 SE ESCALA PARA VISITA, POR FAVOR LLAMAR ANTES DE DESPLAZARSE | 11/12/2025 SE VISITA COMERCIO PARA TENDER INCIDENTE REPORTADO PERO AL LLEGAR A LA DIRECCIÓN EL LOCAL SE ENCUENTRA VACÍO SE INTENTA COMUNICACIÓN TELEFÓNICA SIN ÉXITO 3112783487</t>
  </si>
  <si>
    <t>5921874</t>
  </si>
  <si>
    <t>14804702</t>
  </si>
  <si>
    <t>LA GRAN DROGUERIA LA SABANA CA</t>
  </si>
  <si>
    <t>FO-25-1954781</t>
  </si>
  <si>
    <t>10/12/2025 10-12 SE ESCALA PARA VISITA, POR FAVOR LLAMAR ANTES DE DESPLAZARSE | 11/12/2025 SE REALIZA CONTACTO TELEFONICO CON EL SEÑOR ALBERTO EL CUAL INFORMA QUE EL DATAFONO ESTA FUNCIONANDO BIEN QUE LE DAÑO ES EN LA BASE  PERO QUE DEBE ARREGLAR EL VIDRIO DONDE SE VA PONER EL DATAFONO, SE LE INFORMA QUE DEBE SOLICITAR OTRA VISITA CUANDO TENGAN TODO LISTO PARA INSTALAR BASE</t>
  </si>
  <si>
    <t>5921899</t>
  </si>
  <si>
    <t>31401516</t>
  </si>
  <si>
    <t>VAERIEDADES LOREN SS II</t>
  </si>
  <si>
    <t>FO-25-1955665</t>
  </si>
  <si>
    <t>10/12/2025 10-12 EN COMUNICACIÓN AL NÚMERO 3192507659 CON LA SRA LORENA CONFIRMA QUE SE LE PERDIÓ LA LECTORA, SE LE INFORMA QUE DEBE REALIZAR UN DENUNCIÓ CUANDO LO REALICE COMUNICARSE NUEVAMENTE PARA REALIZAR LA REPOSICIÓN, SE CONSULTA PLACA A RBM Y SE LE COMPARTE A USUARIA | 10/12/2025 10-12 EN COMUNICACIÓN AL NÚMERO 3192507659 CON LA SRA LORENA CONFIRMA QUE SE LE PERDIÓ LA LECTORA, SE LE INFORMA QUE DEBE REALIZAR UN DENUNCIÓ CUANDO LO REALICE COMUNICARSE NUEVAMENTE PARA REALIZAR LA REPOSICIÓN, SE CONSULTA PLACA A RBM Y SE LE COMPARTE A USUARIA</t>
  </si>
  <si>
    <t>47545</t>
  </si>
  <si>
    <t>5922074</t>
  </si>
  <si>
    <t>16323263</t>
  </si>
  <si>
    <t>PIJIÑO DEL CARMEN</t>
  </si>
  <si>
    <t>MAC DROGAS N 2</t>
  </si>
  <si>
    <t>FO-25-1955666</t>
  </si>
  <si>
    <t>10/12/2025 10-12  LA RED: POR FAVOR PROCEDER CON EL CORRESPONDIENTE RESEMBRADO DE TARJETA | 11/12/2025 SE REALIZA VISITA AL PUNTO, NO SE PUEDE HACER OPERACIÓN DEBIDO A QUE LA TARJETA DE SEMBRADO NO CORRESPONDE AL COMERCIO EN CUESTIÓN, CÓDIGO NI NOMBRE CONCUERDAN, RESEMBRADO FALLIDO</t>
  </si>
  <si>
    <t>111MZ489</t>
  </si>
  <si>
    <t>5922110</t>
  </si>
  <si>
    <t>FO-25-1955670</t>
  </si>
  <si>
    <t>10/12/2025 10-12 SE ESCALA PARA VISITA, POR FAVOR LLAMAR ANTES DE DESPLAZARSE | 11/12/2025 EN COMUNICACIÓN CON LA SEÑORA ANGELA FLORES AL NÚMERO REGISTRADO EN LA ORDEN DE TRABAJO INDICA LA DISPONIBILIDAD DE ATENDER LA VISITA Y CONFIRMA QUE YA CUENTA CON LA TARJETA DE SEMBRADO EN SITIO | 11/12/2025 SE REALIZA BORRADO DE EQUIPO ACTUALIZANDO VERSIÓN 10.6 Y RESEMBRADO DE TARJETA 0283  DONDE SE EVIDENCIA QUE EL RECHAZO GENERAL CONTINUA , SE PROCEDE A ESCALAMIENTO CON EL COORDINADOR DE LA ZONA Y REMITEN EL CASO AL ÁREA CORRESPONDIENTE A LA RED  RBM REDEBAN MAIRA SILVA DONDE INDICA  PROCEDER  CON  EL CAMBIO DE EQUIPO Y LA FALLA PERSISTE , DONDE INDICAN QUE ES BLOQUEO DE LA ENTIDAD SE PROCEDE A CERRAR ORDEN INDICANDOLE AL CLIENTE QUE DEBEN COMUNICARSE CON LA ENTIDAD SILICITANDO EL LEVANTAMIENTO DEL BLOQUEO</t>
  </si>
  <si>
    <t>5922251</t>
  </si>
  <si>
    <t>18384149</t>
  </si>
  <si>
    <t>SERVI PAGOS LA 97</t>
  </si>
  <si>
    <t>FO-25-1955768</t>
  </si>
  <si>
    <t>10/12/2025 10-12 SE ESCALA PARA VISITA, POR FAVOR LLAMAR ANTES DE DESPLAZARSE | 11/12/2025 SE REALIZA CAMBIO DE HUB HB2 PUERTOS USB MALOS, CB AVAL BANCO DE BOGOTÁ, PRUEBAS OK, SE ADJUNTA PRUEBA TELETÓN CON RECHAZO GENERAL</t>
  </si>
  <si>
    <t>9B06Z306</t>
  </si>
  <si>
    <t>5922358</t>
  </si>
  <si>
    <t>17592551</t>
  </si>
  <si>
    <t>PDV TRANSITO RESTREPO</t>
  </si>
  <si>
    <t>FO-25-1956151</t>
  </si>
  <si>
    <t>10/12/2025 10-12 SE ESCALA PARA VISITA, POR FAVOR LLAMAR ANTES DE DESPLAZARSE | 11/12/2025 SE REALIZA VISITA AL  PUNTO POR SOLICITUD DE REINICIO EL EQUIPO, SE LLEGA AL PUNTO Y SE PIDE LA TARJETA DE SEMBRADO DEL EQUIPO NOS SUMINISTRAN LA TARJETA PERO SE OBSERVA QUE ESTÁ EN MAL ESTADO, SE REALIZA LA PRUEBA DE TEST Y DA ERROR, SE INFORMA AL USUARIO QUE DEBE SOLICITAR LA TARJETA DE SEMBRADO ALA ENTIDAD, NO SE INTERVIENE EL EQUIPO</t>
  </si>
  <si>
    <t>5922374</t>
  </si>
  <si>
    <t>FO-25-1957525</t>
  </si>
  <si>
    <t>TARJETA DE SEMBRADO DIFERENTE</t>
  </si>
  <si>
    <t>10/12/2025 10-12 SE ESCALA A LA RED PARA VALIDAR SI ATENDEMOS RESEMBRADP..11-12  LA RED: POR FAVOR PROCEDER CON EL CORRESPONDIENTE RESEMBRADO DE TARJETA, SE VALIDA INFORMACION DE RECEPCION DE TARJETA CON EL USUARIO SE ESCALA PARA VISITA | 11/12/2025 SE REALIZÓ VISITA TÉCNICA PARA REALIZAR EL RESEMBRADO DE TARJETA POR NOVEDAD TÉCNICA, LAS PERSONAS DEL ÁREA ADMINISTRATIVA BUSCAN LA TARJETA PERO NO LA ENCONTRARON, SE COMUNICAN CON EL ÁREA DE LA OFICINA DE YUMBO,DONDE LES CONFIRMARON QUE ALLA TIENEN LA TARJETA EN LA OFICINA YA QUE ALLA FUE ENVIADA POR EL BANCO,SE LE INDICA QUE TAN PRONTO SEA POSIBLE LA PUEDA TRAER AL COMERCIO Y LLAMAR A SOLICITAR NUEVAMENTE EL SERVICIO.</t>
  </si>
  <si>
    <t>5922480</t>
  </si>
  <si>
    <t>17966573</t>
  </si>
  <si>
    <t>MULTISERVICIO JYD LA AVENIDA</t>
  </si>
  <si>
    <t>FO-25-1956463</t>
  </si>
  <si>
    <t>10/12/2025 10-12 SE ESCALA PARA VISITA, POR FAVOR LLAMAR ANTES DE DESPLAZARSE | 12/12/2025 SE FORMATEA DATAFONO Y SE CARGA SO Y VERSIÓN CON PARCHE PARA PIN PAD, SE INICIALIZA TERMINAL, SE SIEMBRA TARJETA, HABILITA CIERRE, SE REALIZAN PRUEBA DE TELETÓN PERO ARROJA RG, SE REALIZA PRUEBA CON OTRA TRX.</t>
  </si>
  <si>
    <t>AB119865</t>
  </si>
  <si>
    <t>15681</t>
  </si>
  <si>
    <t>5922507</t>
  </si>
  <si>
    <t>16010332</t>
  </si>
  <si>
    <t>SAN PABLO DE BORBUR</t>
  </si>
  <si>
    <t>PHARMEDIC STA B</t>
  </si>
  <si>
    <t>FO-25-1957265</t>
  </si>
  <si>
    <t>11/12/2025 11-12 SE ESCALA PARA VISITA, POR FAVOR LLAMAR ANTES DE DESPLAZARSE | 12/12/2025 SE VISITA CB MANTENIMIENTO DE EQUIPO CAMBIO DE POS POR DAÑO PRUEBAS EXITOSAS</t>
  </si>
  <si>
    <t>BBCZZ668</t>
  </si>
  <si>
    <t>5922746</t>
  </si>
  <si>
    <t>13451422</t>
  </si>
  <si>
    <t>TIENDA DEPORTIVA F &amp; M</t>
  </si>
  <si>
    <t>FO-25-1957618</t>
  </si>
  <si>
    <t>11/12/2025 11-12 SE ESCALA PARA VISITA, POR FAVOR LLAMAR ANTES DE DESPLAZARSE | 12/12/2025 SE CAMBIA POS POR NO FUNCIONA ADECUADAMENTE EL F4 PARA INGRESAR AL CORRESPONSAL AVAL SE HACEN PRUEBA OK</t>
  </si>
  <si>
    <t>IZ0GZ462</t>
  </si>
  <si>
    <t>5922793</t>
  </si>
  <si>
    <t>17591264</t>
  </si>
  <si>
    <t>CONSUERTE PDV GOBERNACION</t>
  </si>
  <si>
    <t>FO-25-1957752</t>
  </si>
  <si>
    <t>11/12/2025 11-12 SE ESCALA PARA VISITA, POR FAVOR LLAMAR ANTES DE DESPLAZARSE | 11/12/2025 SE REALIZA CONTACTO TELEFONICO CON EL SEÑOR ALBERTO UPEGUI EL CUAL NOS INFORMA QUE NO A SOLICITADO SOPORTE TÉCNICO PARA EL PUNTO QUE DE TA, NOS INFORMA QUE LA VISITA ES PARA OTRO CU POR LO CUAL SE LE INFORMA QUE DEBE SOLICITAR MANTENIMIENTO CON LOS DATOS CORRECTOS</t>
  </si>
  <si>
    <t>5922810</t>
  </si>
  <si>
    <t>13237441</t>
  </si>
  <si>
    <t>LA BOBINA PARACOSER</t>
  </si>
  <si>
    <t>FO-25-1957855</t>
  </si>
  <si>
    <t>11/12/2025 11-12 SE ESCALA PARA VISITA, POR FAVOR LLAMAR ANTES DE DESPLAZARSE | 11/12/2025 VISITA FALLIDA EL COMERCIO NO CUENTA CON LA TARJETA DE SEMBRADO PARA PODER REALIZAR EL CAMBIO DE EQUIPO TAMBIEN INFORMAN QUE HACE VARIOS MESES NO UTILIZAN EL CORRESPONSAL AVAL VAN A VERIFICAR EN RBM QUE HACER</t>
  </si>
  <si>
    <t>IZ0ZZ128</t>
  </si>
  <si>
    <t>15248</t>
  </si>
  <si>
    <t>5922924</t>
  </si>
  <si>
    <t>14006340</t>
  </si>
  <si>
    <t>EL ESPINO</t>
  </si>
  <si>
    <t>EDS LA PERLA</t>
  </si>
  <si>
    <t>FO-25-1958400</t>
  </si>
  <si>
    <t>15/12/2025 SE LOGRA COMUNICACION CON LA SEÑORA LAURA PEREZ AL NUMERO TELEFONICO 3213995795 QUIEN NOS INFORMA QUE EL DIA DE HOY NO PUEDE ATENDER LA VISITA EL DIA DE HOY YA QUE PRESENTA FALLAS EN LA RED ELECTRICA POR PROBLEMAS EN EL PUEBLO, SE LE INDICA AL CLIENTE QUE POR TEMAS DE TRANSPORTE HACIA EL LUGAR Y LEJANIA TAMPOCO ES POSIBLE VISITAR EL DIA DE HOY, SE LE INFORMA AL CLIENTE QUE NOS COMUNICAREMOS EL DIA DE MAÑANA PARA CONFIRMAR LA VISITA Y EN DADO EL CASO SE VISITARA A LAS 5PM EL DIA DE MAÑANA. | 16/12/2025 SE REALIZA VISITA AL COMERCIO, SE CAMBIA EQUIPO POR DAÑO, EQUIPO SON LLAVES, SE REALIZAN PRUEBAS, PEUEBA DE TELETON FALLIDA, CONVENIO CON FALLA.</t>
  </si>
  <si>
    <t>JAAWZ213</t>
  </si>
  <si>
    <t>5922927</t>
  </si>
  <si>
    <t>19099183</t>
  </si>
  <si>
    <t>MOVILCO MEDINA</t>
  </si>
  <si>
    <t>FO-25-1963815</t>
  </si>
  <si>
    <t>12/12/2025 SE REALIZA CAMBIO DE TAPA Y ROLLO DE IMPRESORA , COMERCIO QUEDA OK</t>
  </si>
  <si>
    <t>LMPZZ537</t>
  </si>
  <si>
    <t>5922935</t>
  </si>
  <si>
    <t>90858285</t>
  </si>
  <si>
    <t>TIENDA MINUTOS EL MONO</t>
  </si>
  <si>
    <t>FO-25-1958496</t>
  </si>
  <si>
    <t>11/12/2025 SE VISITA COMERCIO, SE REPISAN PARÁMETROS, SE INICIALIZA POS CONTINÚA FALLA REPORTADA, SE VALIDA CON RBM E INDICAN QUE ES POR LA ENTIDAD, SE ESCALARÁ</t>
  </si>
  <si>
    <t>FB000718</t>
  </si>
  <si>
    <t>5922966</t>
  </si>
  <si>
    <t>15571698</t>
  </si>
  <si>
    <t>DROG. PHARMA WORLD N 5</t>
  </si>
  <si>
    <t>FO-25-1958497</t>
  </si>
  <si>
    <t>11/12/2025 SE CAPACITA COMERCIO SOBRE LA REALIZACIÓN DE CIERRE QUEDANDO OK</t>
  </si>
  <si>
    <t>999KZ568</t>
  </si>
  <si>
    <t>5923126</t>
  </si>
  <si>
    <t>FO-25-1959526</t>
  </si>
  <si>
    <t>11/12/2025 SE REALIZA CAMBIO DE EQUIPO POR DAÑO SE ENTREGA OPERATIVO SIN NOVEDAD</t>
  </si>
  <si>
    <t>5923532</t>
  </si>
  <si>
    <t>90762109</t>
  </si>
  <si>
    <t>PAPELERIA CREATIVA JJ</t>
  </si>
  <si>
    <t>FO-25-1961293</t>
  </si>
  <si>
    <t>11/12/2025 11-12 SE ESCALA A LA RED POR FALLA EXCEDE INTENTOS DE PIN - 11-12 LA RED:  POR FAVOR DOCUMENTAR RECHAZO DIRECTAMENTE DE ENTIDAD Y CERRAR EL SERVICIO. | 11/12/2025 11-12 SE ESCALA A LA RED POR FALLA EXCEDE INTENTOS DE PIN - 11-12 LA RED:  POR FAVOR DOCUMENTAR RECHAZO DIRECTAMENTE DE ENTIDAD Y CERRAR EL SERVICIO.</t>
  </si>
  <si>
    <t>5923988</t>
  </si>
  <si>
    <t>90701961</t>
  </si>
  <si>
    <t>SERVICIO INTEGRAL DE LA SABANA MARANATHA 1</t>
  </si>
  <si>
    <t>FO-25-1961758</t>
  </si>
  <si>
    <t>FACTURAS VENCIDAD</t>
  </si>
  <si>
    <t>12/12/2025 SE VISITA COMERCIO SE LE INDICA A LA PERSONA QUE EL RECIBO QUE DESEA PASAR NO TIENE CONVENIO POR EL CORRESPONSAL BANCARIO SE VERIFICA LOS DEMÁS CONVENIOS Y TODO ESTÁ EN FUNCIONAMIENTO</t>
  </si>
  <si>
    <t>FSZZZ753</t>
  </si>
  <si>
    <t>5924089</t>
  </si>
  <si>
    <t>14013379</t>
  </si>
  <si>
    <t>BETOS PAPEL</t>
  </si>
  <si>
    <t>FO-25-1970654 | FO-25-1963064</t>
  </si>
  <si>
    <t>[FO-25-1970654] 19/12/2025 SE ESCALÓ CASI CON REDEBAN Y LA RED PIDE CERRAR CASO DEBIDO A QUE EL FAVOR ES POR ENTIDAD Y LO VAN A ESCALAR DIRECTAMENTE. || [FO-25-1963064] 13/12/2025 SE VISITA CORRESPONSAL Y SE ENCONTRÓ DATÁFONO CON RECHAZO GENERAL. SE PROCEDE A REALIZAR CARGAR NUEVAMENTE VERSIÓN E INICIAR PERO ERROR PERSISTE. SE PROCEDE A REALIZAR CAMBIO DE EQUIPO PERO DAÑO CONTINUA. SE ESCALA CON COORDINADOR Y SE DEJA PARA RE PROGRAMACIÓN.</t>
  </si>
  <si>
    <t>JAAWZ717</t>
  </si>
  <si>
    <t>5924376</t>
  </si>
  <si>
    <t>18881805</t>
  </si>
  <si>
    <t>ECOFARMA TUNJA</t>
  </si>
  <si>
    <t>FO-25-1963065</t>
  </si>
  <si>
    <t>12/12/2025 SE INTENTA COMUNICACIÓN CON EL CLIENTE AL NÚMERO CELULAR 3138106402 SEÑORA CAROLINA , NO ES POSIBLE. EL OBJETIVO DE LA LLAMADA ES PARA CONFIRMAR VISITA Y SI CUENTA CON LA TARJETA DE SEMBRADO , EL DIA DE HOY NO SE PROCEDE CON EL DESPLAZAMIENTO YA QUE ME ENCUENTRO EN RUTA EN LA ZONA DEL DEPARTAMENTO DE SANTANDER Y NO SE LOGRARIA LLEGAR AL PUNTO SE VISITARA EL DIA DE MAÑANA 13 DE DICIEMBRE EN CIUDAD BASE EN EL HORARIO DE AM , POR LO PRONTO SE SEGUIRA REALIZANDO GESTIÓN PARA CONFIRMAR VISITA . | 12/12/2025 SE LOGRA COMUNICACIÓN CON LA SEÑORA CAROLINA AL NÚMERO CELULAR 3138106402 DONDE SE CONFIRMA ATENCION DE VISITA EL DIA DE MAÑANA 13 DE DICIEMBRE YA QUE POR TEMAS DE CALAMIDAD DOMÉSTICA POR PARTE DEL USUARIO INDICA ATENDER APARTIR DE LAS 10:00 AM.  CONFIRMA QUE ELLA TIENE LA TARJETA DE SEMBRADO EN SU PODER Y LA PROPORCIONARA APARTIR DE ESA HORA EN SITIO . ADEMAS YA QUE ME ENCUENTRO EN RUTA EN EL DEPARTAMENTO DE SANTADER NO SERIA POSIBLE LLEGAR A CIUDAD BASE PARA ATENDER VISITA EL DIA HOY AL HABER CONFIRMADO VISITA CON LA USARIA SE PROCEDERÁ A TENDER ORDEN EL DIA DE MAÑANA 13 DE DICIEMBRE EN HORARIO AM INDICADO TAMBIEN POR EL CLIENTE | 13/12/2025 SE VISITA COMERCIO PARA BRINDAR SOLUCION A LA FALLA , SE EVIDENCIA QUE EL COMERCIO ESTA CERRADO , SE INTENTA COMUNICAR CON LA SEÑORA CAROLINA AL NÚMERO CELULAR 3138106402 Y SE VA BUZON DE VOZ ... SE SEGUIRA REALIZANDO GESTIÓN PARA CONFIRMAR NUEVAMENTE ATENCIÓN DE VISITA | 13/12/2025 SE LLEGA A SITIO A LA HORA ACORDADA CON EL CLIENTE SE VIDENCIA QUE EL  COMERCIO ESTA CERRADO , SE LOGRA COMUNICACIÓN CON  LA CLIENTE SEÑORA CAROLINA AL NÚMERO CELULAR 3138106402 PROPORCIONADO EN LA ORDEN DE TRABAJÓ POR VIA WHATSAPP ,  DONDE LA USUARIA INDICA QUE NO ALCAZA ALLEGAR Y NO PUEDE ATENDER VISITA YA QUE EN GESTIÓN TELEFÓNICA PARA CONFIRMAR VISITA HABIA DICHO QUE TENIA UNA CALAMIDAD FAMILIAR SE LE INDICA A LA SEÑORA CAROLINA QUE DEBE COMUNICARSE NUEVAMENTE CON LA ENTIDAD BANCARIA PARA SOLICITAR NUEVAMENTE EL SERVICIO DE MANTENIMIENTO CUANDO YA CUENTE CON LA DISPONIBILIDAD DE RECIBIR LA VISITA , SE PROCEDERA A CERRAR ORDEN</t>
  </si>
  <si>
    <t>5924400</t>
  </si>
  <si>
    <t>89159970</t>
  </si>
  <si>
    <t>LA ROCA TELECOMUNICACIONES</t>
  </si>
  <si>
    <t>FO-25-1966812 | FO-25-1963589</t>
  </si>
  <si>
    <t>[FO-25-1966812] 16/12/2025 SE VISITA COMERCIO, SE REPISAN PARÁMETROS, CONTINUA FALLA, SE VÁLIDA CON RBM || [FO-25-1963589] 12/12/2025 SE LLEGA A COMERCIO SE VÁLIDA FALLA EN TRANSACCIÓN DECLINADA SE RECONFIGURAN PARÁMETROS SE INICIALIZA EQUIPO FALLA PERSISTE SE ESCRIBE SOPORTE REDEBAN NO HAY SOPORTE POR LA HORA PIDA REPROGRAMAR</t>
  </si>
  <si>
    <t>F1SZZ174</t>
  </si>
  <si>
    <t>5924486</t>
  </si>
  <si>
    <t>52997954</t>
  </si>
  <si>
    <t>EL TREBOL KANHI</t>
  </si>
  <si>
    <t>FO-25-1970158</t>
  </si>
  <si>
    <t>13/12/2025 12-12 SE HA INTENTADO COMUNICACIÓN CON CB PERO NO HAY RESPUESTA, TAMPOCO POR WHATSAPP PARA SOLICITARLE  EL VAUCHER Y LA INFORMACIÓN CORRESPONDIENTE PARA ESCALAR A REDEBAN..13-12 SE INTENTA NUEVAMENTE COMUNICACION CON USUARIO SE PROCEDE AL CIERRE DE LA SOLICITUD POR FALTA DE INFORMACION CB DEBE COMUNICARSE NUEVAMENTE CUANDO CUENTE CON DISPONIBILIDAD E INDICAR UN NUEVO DE CONTACTO PARA VALIDAR LA SOLICITUD</t>
  </si>
  <si>
    <t>5924507</t>
  </si>
  <si>
    <t>19970318</t>
  </si>
  <si>
    <t>GABYCOM SA 2</t>
  </si>
  <si>
    <t>FO-25-1965209</t>
  </si>
  <si>
    <t>13/12/2025 SE REALIZA CAMBIÓ DE LECTO L9 CABLE DE COMUNICACIÓN MALO, CB AVAL BANCO DE BOGOTÁ, PRUEBAS OK, SE ADJUNTA PRUEBA TELETÓN CON RECHAZO GENERAL</t>
  </si>
  <si>
    <t>TR06Z710</t>
  </si>
  <si>
    <t>5924664</t>
  </si>
  <si>
    <t>16366361</t>
  </si>
  <si>
    <t>MULTIVARIEDADES LA GRAN FORTUN</t>
  </si>
  <si>
    <t>FO-25-1965669</t>
  </si>
  <si>
    <t>13/12/2025 COMERCIO CERRADO AL MOMENTO DE LA VISITA SE LLAMA AL NÚMERO 3206741408  DE CONTACTO SIN RESPUESTA, SE ESPERA HASTA LAS 9:30 PERO NADIE LLEGA</t>
  </si>
  <si>
    <t>5924711</t>
  </si>
  <si>
    <t>14531883</t>
  </si>
  <si>
    <t>FO-25-1965671</t>
  </si>
  <si>
    <t>13/12/2025 SE REALIZA CAMBIO DE EQUIPOS POR ALERT IRRUPTION, SE HACEN PRUEBAS EFECTIVAS EN NUEVO EQUIPO, OK</t>
  </si>
  <si>
    <t>XZZZZ733</t>
  </si>
  <si>
    <t>5924727</t>
  </si>
  <si>
    <t>14531750</t>
  </si>
  <si>
    <t>FO-25-1965673</t>
  </si>
  <si>
    <t>13/12/2025 SE REALIZA CAMBIO DE EQUIPO POR ALERT IRRUPTION, SE HACEN PRUEBAS EFECTIVAS EN NUEVO DATAFONO, SERVICIO OK</t>
  </si>
  <si>
    <t>F1UZZ847</t>
  </si>
  <si>
    <t>5924801</t>
  </si>
  <si>
    <t>20434627</t>
  </si>
  <si>
    <t>PAPELERIA Y SERVICIOS ESTACION</t>
  </si>
  <si>
    <t>FO-25-1975113</t>
  </si>
  <si>
    <t>15/12/2025 12-12 SE HA INTENTADO COMUNICACIÓN CON CB PERO NO HAY RESPUESTA, TAMPOCO POR WHATSAPP PARA SOLICITARLE  EL VAUCHER Y LA INFORMACIÓN CORRESPONDIENTE PARA ESCALAR A REDEBAN - 12-12 SE ESCALA CASO A LA RED ** 15-12 SE ESCALA CASO A LA ENTIDAD Y RED, LOS CUALES NOS AUTORIZAN EL CIERRE DE LA ACTIVIDAD YA QUE LA TARJETA DE SEMBRADO ESTA EN DAÑO Y SE REALIZARA LA REEXPEDICION DE UNA NUEVA. | 15/12/2025 12-12 SE HA INTENTADO COMUNICACIÓN CON CB PERO NO HAY RESPUESTA, TAMPOCO POR WHATSAPP PARA SOLICITARLE  EL VAUCHER Y LA INFORMACIÓN CORRESPONDIENTE PARA ESCALAR A REDEBAN - 12-12 SE ESCALA CASO A LA RED ** 15-12 SE ESCALA CASO A LA ENTIDAD Y RED, LOS CUALES NOS AUTORIZAN EL CIERRE DE LA ACTIVIDAD YA QUE LA TARJETA DE SEMBRADO ESTA EN DAÑO Y SE REALIZARA LA REEXPEDICION DE UNA NUEVA.</t>
  </si>
  <si>
    <t>5925441</t>
  </si>
  <si>
    <t>44350775</t>
  </si>
  <si>
    <t>PAPELERIA &amp; MISCELANEA ANGELITA</t>
  </si>
  <si>
    <t>FO-25-1968861</t>
  </si>
  <si>
    <t>12/12/2025 12-12 SE ESCALA PARA VISITA, POR FAVOR LLAMAR ANTES DE DESPLAZARSE | 13/12/2025 EN COMUNICACIÓN CON LA SEÑORA ANGELA AL NÚMERO PROPORCIONADO EN LA ORDEN DE TRABAJO 3203396967 INDICA QUE ATIENDE VISITA TÉCNICA , INDICA QUE CUENTA CON LA TARJETA DE SEMBRADO , INDICA QUE YA PASÓ LA ACTUALIZACIÓN  DE DIRECCIÓN DE CAMARA DE COMERCIO  AL BANCO IMDICA QIE SE ENCUENTRA UBICADA CARRERA 16 # 20-52 | 13/12/2025 SE REALIZA ACTUALIZACIÓN VERSIÓN 10.6  INICIALIZANDO TERMINAL , SE REALIZA CAMBIO DE FUENTE DE PODER YA QUE CAUSABA EL REINICIO AL IMPRIMIR SEMBRANDO TARJETA 6220 NO SE REALIZA PRUEBA TELETON CONVENIO CON RECHAZO , PRUEBA DE TRANSACCIONES EXITOSA</t>
  </si>
  <si>
    <t>NN00K947</t>
  </si>
  <si>
    <t>5925480</t>
  </si>
  <si>
    <t>90164865</t>
  </si>
  <si>
    <t>ASESORIA Y TRAMITES ANTE TRANSITO LA DORADA</t>
  </si>
  <si>
    <t>FO-25-1968864</t>
  </si>
  <si>
    <t>12/12/2025 12-12 SE ESCALA PARA VISITA, POR FAVOR LLAMAR ANTES DE DESPLAZARSE | 16/12/2025 SE REALIZA COMUNICACIÓN CON LA CLIENTE Y PIDE SE LA VISITE EL DÍA DE MAÑANA DESPUÉS DE LAS 9 AM HORA QUE ABREN EL CB. | 17/12/2025 SE VISITA CB. SE EVIDENCIA LECTORA QUE MUESTRA FORMATO INVÁLIDO EN LECTURA DE CÓDIGOS DE BARRAS. SE REALIZA CAMBIO DE LECTORA. SE REALIZAN PRUEBAS TX EXITOSAS. QUEDA OPERATIVO</t>
  </si>
  <si>
    <t>FLZZZ858</t>
  </si>
  <si>
    <t>5925638</t>
  </si>
  <si>
    <t>FO-25-1975168</t>
  </si>
  <si>
    <t>15/12/2025 13-12 SE ESCALA CASO A LA RED PARA VALIDAR COMO PROCEDER** 15-12 SE ESCALA CASO A LA ENTIDAD Y RED, LOS CUALES NOS AUTORIZAN EL CIERRE DE LA ACTIVIDAD YA QUE LA TARJETA DE SEMBRADO ESTA EN DAÑO Y SE REALIZARA LA REEXPEDICION DE UNA NUEVA. | 15/12/2025 13-12 SE ESCALA CASO A LA RED PARA VALIDAR COMO PROCEDER** 15-12 SE ESCALA CASO A LA ENTIDAD Y RED, LOS CUALES NOS AUTORIZAN EL CIERRE DE LA ACTIVIDAD YA QUE LA TARJETA DE SEMBRADO ESTA EN DAÑO Y SE REALIZARA LA REEXPEDICION DE UNA NUEVA.</t>
  </si>
  <si>
    <t>5925762</t>
  </si>
  <si>
    <t>17457078</t>
  </si>
  <si>
    <t>DISTRIPAPELES Y VARIEDADES LA ESPERANZA</t>
  </si>
  <si>
    <t>FO-25-1970063</t>
  </si>
  <si>
    <t>13/12/2025 13-12 SE ESCALA PARA VISITA, POR FAVOR LLAMAR ANTES DE DESPLAZARSE | 13/12/2025 SE REALIZA VISITA A COMERCIO SE CAMBIA FUENTE DE PODER SE ACTUALIZA VERSIÓN 10.6 PRUEBAS OK CONVENIO 4998 NO HABILITADO</t>
  </si>
  <si>
    <t>9A2ZZ912</t>
  </si>
  <si>
    <t>5925773</t>
  </si>
  <si>
    <t>88043097</t>
  </si>
  <si>
    <t>ADRIAN.COM</t>
  </si>
  <si>
    <t>FO-25-1970065</t>
  </si>
  <si>
    <t>13/12/2025 13-12 SE ESCALA PARA VISITA, POR FAVOR LLAMAR ANTES DE DESPLAZARSE | 13/12/2025 NO HAY SOPORTE CON REDEBAN PARA REPORTA RECHAZO EN LAS TRANSACCIONES | 15/12/2025 SE VERIFICA CON REDEBAN POR EL TEMA DE TRANSACCIÓN DECLINA SE VERIFICA Y LA ENTIDAD DE REDEBAN A RESPUESTA DESBLOQUEAN EL CORRESPONSAL SE HACEN PRUEBA Y QUE FUNCIONANDO CORRECTAMENTE OK</t>
  </si>
  <si>
    <t>A1PZZ165</t>
  </si>
  <si>
    <t>5926844</t>
  </si>
  <si>
    <t>21174974</t>
  </si>
  <si>
    <t>LAPAPELERIA.NET</t>
  </si>
  <si>
    <t>FO-25-1974164</t>
  </si>
  <si>
    <t>16/12/2025 SE REALIZA VISITA DE CAMPO ENCONTRADO QUE EQUIPO NO IMPRIME DE MANERA CORRECTA Y EN OCASIONES SE REINICIA, DE ACERO A LO ANTERIOR SE EVIDENCIA FALLA EN LA FUENTE DE PODER Y CABLE MAGIC BOX, SE REALIZA CAMBIO PTUEBA DE TELETON CON RG POR CAÍDA DE CONVENIO Y CUPO Y USUARIO OK, NO SE GENERA ACTUALIZACIÓN YA QUE NO CUENTA CON LA TARJETA DE SEMBRADO A LA MANO, NO SE REALIZA CIERRE A PETICIÓN DEL CLIENTE.</t>
  </si>
  <si>
    <t>JA005036</t>
  </si>
  <si>
    <t>5926860</t>
  </si>
  <si>
    <t>87950895</t>
  </si>
  <si>
    <t>TIENDA DE VARIEDADES BETHYORO 1</t>
  </si>
  <si>
    <t>FO-25-1974165</t>
  </si>
  <si>
    <t>15/12/2025 SE VISITA COMERCIO CB AVAL, SE EVIDENCIA QUE EL ADAPTADOR DE CORRIENTE DEL EQUIPO ESTÁ HACIENDO MAL CONTACTO EN LA TOMA ELÉCTRICA, SE AJUSTAN CONEXIONES, SE REALIZAN PRUEBAS OK, NO UPS, NO SE ALTERAN USUARIOS</t>
  </si>
  <si>
    <t>LALZZ709</t>
  </si>
  <si>
    <t>5926904</t>
  </si>
  <si>
    <t>13279666</t>
  </si>
  <si>
    <t>SUBSIDROGAS MADRID</t>
  </si>
  <si>
    <t>FO-25-1974722</t>
  </si>
  <si>
    <t>16/12/2025 SE VISITA COMERCIO CB AVAL, SE CAMBIA DATAFONO POR QUE NO AVANZA EL PAPEL YA QUE EL MOTOR DE LA IMPRESORA ESTÁ FALLANDO, SE DEJA EL NUEVO DESK2600 OK, SE DEJAN USUARIOS DEL CLIENTE, SE REALIZAN PRUEBAS OK, NO UPS, SE SIEMBRA TARJETA #1522, SE HABILITAN CIERRES.</t>
  </si>
  <si>
    <t>10KZZ343</t>
  </si>
  <si>
    <t>5926961</t>
  </si>
  <si>
    <t>23425176</t>
  </si>
  <si>
    <t>MICROMERCADO VILLA 14</t>
  </si>
  <si>
    <t>FO-25-1974723</t>
  </si>
  <si>
    <t>16/12/2025 EN COMUNICACIÓN CON LA SEÑORA JACKELINE AL MOVIL 3152989053, SE LE INFORMA QUE DEBIDO A LAS RESTRICCIONES VEHICULARES INTERMUNICIPAL POR EL PARO ARMADO EN EL. PAÍS, SE ESTARÁ VISITANDO DESPUÉS QUE AYA PASADO ESTA AMENAZA, YA QUE POR SEGURIDAD NO ES POSIBLE REALIZAR EL DESPLAZAMIENTO HACIA LA. ZONA Y PODER CAMBIAR EL DATAFONO, SE LE INFORMA QUE SE ESTARÁ VISITANDO DESPUÉS DEL LEVANTAMIENTO DE ESTA AMENAZA. | 17/12/2025 COMUNICACIÓN CON LA SEÑORA JACKELINE AL MOVIL 3152989053,SE LE INFORMA QUE YA SE RESTABLECIÓ EL TRANSPORTE QUÉ ESTABA PAUSADO DEBIDO AL  ORDEN PÚBLICO, SE LE INFORMA QUE ESTAREMOS EJECUTANDO ACTIVIDAD EL DÍA DE HOY DESPUÉS DE MEDIO DÍA, CLIENTE CONFORME. | 17/12/2025 CB CON ERROR DE CABLE DE RED DESCONECTADO, SE REALIZA VALIDACIÓN DE CANAL DE COMERCIO Y CABLEADO,CABLEADO EN MAL ESTADO, EQUIPO CON TECLADO EN MAL ESTADO, CAMBIO DE CABLE DE ETHERNET Y DATAFONO, BORRADO E INYECCION DE SO +VER 10.6,CONFIGURACION CB OK, SEMBRADO DE TARJETA #3746, PRUEBAS CON ERROR DE RECHAZO GENERAL, SE ESCALA NOVEDAD A LA RED LA CUAL INDICA QUE ESTE RECHAZO ES DE LA ENTIDAD SE LE REPORTA NOVEDAD A CLIENTE.</t>
  </si>
  <si>
    <t>LABZZ206</t>
  </si>
  <si>
    <t>5926979</t>
  </si>
  <si>
    <t>20025086</t>
  </si>
  <si>
    <t>TACTICOS DELTA</t>
  </si>
  <si>
    <t>FO-25-1974725</t>
  </si>
  <si>
    <t>16/12/2025 SE LLEGA AL SITIO, SE REVISA DATÁFONO Y SE ESCALA CON REDEBAN, A ESPERA DE RESPUESTA | 16/12/2025 SE REALIZA VISITA TÉCNICA, DONDE SE ESCALA POR FALLA DE LLAMÉ AL EMISOR, REDEBAN ESCALA A LA ENTIDAD BANCARIA QUIENES DESBLOQUEAN AL CB, CB REALIZA PRUEBAS DE FUNCIONAMIENTO OK,  SE REALIZA PRUEBAS DE TELETÓN FALLIDA POR CONVENIO CAÍDO, SE ADJUNTA PRUEBAS</t>
  </si>
  <si>
    <t>GB0GZ482</t>
  </si>
  <si>
    <t>5927036</t>
  </si>
  <si>
    <t>13796420</t>
  </si>
  <si>
    <t>CONSUERTE CUMARAL</t>
  </si>
  <si>
    <t>FO-25-1974730</t>
  </si>
  <si>
    <t>16/12/2025 SE REALIZA VISITA A COMERCIO SE EVIDENCIA DATÁFONO CON ALERT IRRUPTION SE SOLICITA TARJETA DE SEMBRADO PARA REALIZAR CAMBIO. SEÑORA VIVÍA MANIFIESTA NO TENER TS INFORMA YA SE REALIZÓ SOLICITUD PERO NO HAN LLEGADO AL PUNTO SE LE INFORMA UNA VEZ LLEGUEN AL PUNTO DEBE SOLICITAR VISITA TÉCNICA PARA REALIZAR EL CAMBIO DE DATÁFONO</t>
  </si>
  <si>
    <t>9A00Z865</t>
  </si>
  <si>
    <t>5927058</t>
  </si>
  <si>
    <t>FO-25-1975533</t>
  </si>
  <si>
    <t>15/12/2025 SE ESCALA A LA RED SOLICITANDO AUTORIZACION ** SE RECIBE RESPUESTA DE LA RED: DE ACUERDO CON TU SOLICITUD SI TENEMOS AUTORIZACIÓN PERO LA DIRECCIÓN ESTA ERRADA DEBEN REALIZAR EL CORRESPONDIENTE PROCESO DE ACTUALIZACIÓN CON LA ENTIDAD. PROCEDER CON EL CIERRE DEL CASO. GRACIAS. | 15/12/2025 SE ESCALA A LA RED SOLICITANDO AUTORIZACION ** SE RECIBE RESPUESTA DE LA RED: DE ACUERDO CON TU SOLICITUD SI TENEMOS AUTORIZACIÓN PERO LA DIRECCIÓN ESTA ERRADA DEBEN REALIZAR EL CORRESPONDIENTE PROCESO DE ACTUALIZACIÓN CON LA ENTIDAD. PROCEDER CON EL CIERRE DEL CASO. GRACIAS.</t>
  </si>
  <si>
    <t>5927088</t>
  </si>
  <si>
    <t>21128301</t>
  </si>
  <si>
    <t>I S C CENTRO DE SOLUCIONES</t>
  </si>
  <si>
    <t>FO-25-1975534</t>
  </si>
  <si>
    <t>15/12/2025 FALLA DE TRANSACCIÓNES YA SE ENCUENTRAN SOLUCIONADA, ADICIONAL, SE REALIZA CAMBIO DE LECTORA, SE REALIZA PRUEBAS DE FUNCIONAMIENTO OK , PRUEBA DE TELETÓN FALLIDA YA QUE CONVENIO ESTÁ CAÍDO SE ADJUNTA EVIDENCIA,</t>
  </si>
  <si>
    <t>9L006678</t>
  </si>
  <si>
    <t>5927213</t>
  </si>
  <si>
    <t>81291569</t>
  </si>
  <si>
    <t>PAPELERIA Y CACHARRERIA GRANADA</t>
  </si>
  <si>
    <t>FO-25-1975170</t>
  </si>
  <si>
    <t>16/12/2025 SE REALIZA CAMBIO DE LECTOR DE CÓDIGO DE BARRAS POR SOLICITUD DEL CLIENTE, INDICA QUE SE APAGA CONSTANTEMENTE. NO ES POSIBLE REALIZAR ACTUALIZACIÓN DE VERSIÓN DEBIDO A QUE EL CLIENTE NO CUENTA CON LA TARJETA DE SEMBRADO EN EL COMERCIO. SE VALIDA NÚMERO DE TARJETA MEDIANTE GESTIÓN TELEFÓNICA. IGUALMENTE TAMPOCO SE REALIZA PRUEBAS EXITOSA CONVENIO SE ENCUENTRA EN RECHAZO GENERAL.</t>
  </si>
  <si>
    <t>SAAZZ529</t>
  </si>
  <si>
    <t>5927573</t>
  </si>
  <si>
    <t>12612545</t>
  </si>
  <si>
    <t>ESTANQUILLO Y RAPITIENDA LA ECONOMIA N 1</t>
  </si>
  <si>
    <t>FO-25-1976793</t>
  </si>
  <si>
    <t>16/12/2025 SE VISITA COMERCIO SE IDENTIFICA DATÁFONO NO CARGA SO SE REINICIA USUARIO NO ENCUENTRA TARJETA DE SEMBRADO SE COMUNICARÁ CON ENTIDAD BANCARIA PARA SOLICITARLA NUEVA</t>
  </si>
  <si>
    <t>SX7ZZ478</t>
  </si>
  <si>
    <t>5927893</t>
  </si>
  <si>
    <t>90786336</t>
  </si>
  <si>
    <t>DROGUERIA YAYALU # 2</t>
  </si>
  <si>
    <t>FO-25-1978158</t>
  </si>
  <si>
    <t>16/12/2025 SE REVISA EQUIPO YA QUE EL CLIENTE INDICA QUE NO LE PARA REALIZAR PAGO DE CONVENIO, SE VERIFICA EL EQUIPO Y SE REALIZA MÚLTIPLES PRUEBAS Y FUNCIONA CORRECTAMENTE. CON EL CIERRE TOTAL DE VERIFICACIÓN QUE NO REALIZAN CIERRE TOTAL</t>
  </si>
  <si>
    <t>VRZZZ514</t>
  </si>
  <si>
    <t>5927975</t>
  </si>
  <si>
    <t>56769599</t>
  </si>
  <si>
    <t>CENECOB ZOE 1</t>
  </si>
  <si>
    <t>FO-25-1978161</t>
  </si>
  <si>
    <t>16/12/2025 EN COMUNICACIÓN CON LA SEÑORA LUZ MARINA AL NÚMERO DE CELULAR 3102788590 SE LLAMA PARA VALIDAR VISITA Y CONFIRMAR TARJETA DE SEMBRADO EL CUAL INDICA QUE LA VUELVA A LLAMAR EN 10 MINUTOS PARA CONFIRMAR QUE SI TENGA LA TARJETA | 16/12/2025 EN COMUNICACIÓN CON LA SEÑORA LUZ MARINA AL NÚMERO DE CELULAR 3102788590 SE VALIDA CON LA SEÑORA LIZ QUE NO TIENE LA TARJETA DE SEMBRADO EN SITIO , INDICA QUE LA TIENE EN OTRO COMERCIO INDICA QUE PARA LA 1 PM LA TARJETA YA SE ENCONTRARÁ EN SITIO .SE VISITARA EN HORAS PM | 16/12/2025 SE REALIZA BORRADO DE EQUIPO CARGANDO VERSIÓN 10.6 , SE REALIZA CAMBIO DE FUENTE DE PODER POR POSIBLE REINICIO Y MANTENIMIENTO PREVENTIVO DEJÁNDO PRUEBAS OK SIN TELECARGA NO AUTORIZADA , TARJETA SEMBRADA 7247</t>
  </si>
  <si>
    <t>TVLZZ687</t>
  </si>
  <si>
    <t>5927991</t>
  </si>
  <si>
    <t>48929889</t>
  </si>
  <si>
    <t>ANIMATECH</t>
  </si>
  <si>
    <t>FO-25-1978169</t>
  </si>
  <si>
    <t>16/12/2025 SE REALIZA VISITA Y SE CONFIGURA LECTOR DE BARRAS, COMERCIO QUEDA OPERANDO OK CONVENIO TELETON NO HABILITADO</t>
  </si>
  <si>
    <t>10LZZ800</t>
  </si>
  <si>
    <t>5928210</t>
  </si>
  <si>
    <t>55704092</t>
  </si>
  <si>
    <t>DROGUERIA Y MINI MARKET FARMANDY PLUS</t>
  </si>
  <si>
    <t>FO-25-1979644</t>
  </si>
  <si>
    <t>16/12/2025 SE REALIZA VISITA AL CB POR SOLICITUD FALLA DE CONEXIÓN, NOS ATIENDE LA VISTA EL SEÑOR DUMAR ROMERO 3105804344, SE PROCEDE A REALIZAR PRUEBAS DEL CABLE DONDE SE PRUEBA CON OTRO DATÁFONO Y PERSISTE LA FALLA SE LLEGA ALA CONCLUSIÓN QUE ES EL CABLE QUE ESTÁ MOLESTANDO YA QUE PROBAMOS CON OTRO CABLE Y FUNCIONA CON NORMALIDAD, SE REALIZAN PRUEBAS Y TODO OK</t>
  </si>
  <si>
    <t>EF0ZZ626</t>
  </si>
  <si>
    <t>5928577</t>
  </si>
  <si>
    <t>89527661</t>
  </si>
  <si>
    <t>CHATEAMOS .COM</t>
  </si>
  <si>
    <t>FO-25-1980537</t>
  </si>
  <si>
    <t>16/12/2025 SE REALIZA CAMBIO DE LECTORAL LA CUAL SE ENCUENTRA EN DAÑO SE REALIZA ADECUACION DE BASE DATAFONO PRUEBAS EXITOSA NO ES POSIBLE REALIZAR PRUEBA CON CONVENIO TELETON YA QUE ARROJA RECHAZO GENERAL SE ADJUNTA PRUEBA CON RECHAZO SE ENTREGA SERVICIO OPERATIVO</t>
  </si>
  <si>
    <t>FAZZZ762</t>
  </si>
  <si>
    <t>5928668</t>
  </si>
  <si>
    <t>89115244</t>
  </si>
  <si>
    <t>QUINDIVIAL MYE SAS</t>
  </si>
  <si>
    <t>FO-25-1979646</t>
  </si>
  <si>
    <t>16/12/2025 SE LLEGA A COMERCIO CLIENTE VA DE SALIDA PERO INDICA QUE HACE UN RATO YA LE FUNCIONÓ NORMAL EL DATAFONO, QUE EL LLAMÓ AL BANCO PARA AVISAR QUE YA ESTABA TRABAJANDO CON NORMALIDAD.</t>
  </si>
  <si>
    <t>LMPZZ601</t>
  </si>
  <si>
    <t>5928849</t>
  </si>
  <si>
    <t>20497558</t>
  </si>
  <si>
    <t>COLMENA PRINCIS</t>
  </si>
  <si>
    <t>FO-25-1981473</t>
  </si>
  <si>
    <t>16/12/2025 SE VISITA CORRESPONSAL Y SE PROCEDE A REALIZAR RESEMBRADO DE TARJETA E INICIALIZACION NUEVAMENTE. TRANSACCIONES DE PRUEBA EXITOSAS.</t>
  </si>
  <si>
    <t>XPZZZ529</t>
  </si>
  <si>
    <t>5928888</t>
  </si>
  <si>
    <t>21138771</t>
  </si>
  <si>
    <t>DROGUERIA BETAPHARMA</t>
  </si>
  <si>
    <t>FO-25-1984161</t>
  </si>
  <si>
    <t>16/12/2025 SE ESCALA CASO A LA RED PARA SOLICITAR AUTORIZACION DE RESEMBRADO. LA RED NOS BRINDA LA SIGUIENTE RESPUESTA: POR FAVOR INFORMARLE AL CLIENTE QUÉ DEBE DAR EL &lt;&lt;ACUSE DE RECIBIDO CON EL BANCO&gt;&gt; PARA QUÉ SEAN ELLOS QUIENES NOS DEL EL VO. BO. Y HAGAN LA SOLICITUD DIRECTA DE RESEMBRADO, POR LO ANTERIOR, INFORMAR AL CLIENTE, DOCUMENTAR Y CERRAR ACTIVIDAD, MIL GRACIAS. | 16/12/2025 SE ESCALA CASO A LA RED PARA SOLICITAR AUTORIZACION DE RESEMBRADO. LA RED NOS BRINDA LA SIGUIENTE RESPUESTA: POR FAVOR INFORMARLE AL CLIENTE QUÉ DEBE DAR EL &lt;&lt;ACUSE DE RECIBIDO CON EL BANCO&gt;&gt; PARA QUÉ SEAN ELLOS QUIENES NOS DEL EL VO. BO. Y HAGAN LA SOLICITUD DIRECTA DE RESEMBRADO, POR LO ANTERIOR, INFORMAR AL CLIENTE, DOCUMENTAR Y CERRAR ACTIVIDAD, MIL GRACIAS.</t>
  </si>
  <si>
    <t>5929043</t>
  </si>
  <si>
    <t>FO-25-1982045</t>
  </si>
  <si>
    <t>17/12/2025 SE LLEGA AL COMERCIO Y SE ENCONTRÓ CERRADO, SE REALIZA GESTIÓN TELEFÓNICA Y LA SEÑORA VANESA HENAO INDICA QUE LE TOCÓ SALIR DE URGENCIA QUE LLEGA EN 10 MIN QUE POR FAVOR LE DE UNA ESPERA | 17/12/2025 EL PUNTO ESTÁ SIENDO ESCALADO CON REDEBAN YA QUE TODAS LAS TX ESTÁN RECHAZANDO, POSIBLE DEMORA CON LA RESPUESTA POR PARTE DE REDEBAN | 17/12/2025 SE CAMBIA DATÁFONO CON RECHAZO GENERAL YA QUE SE EVIDENCIA QUE EL SERIAL DEL DATÁFONO NO COINCIDE CON EL QUE ESTÁ EN SISTEMA DE RBM</t>
  </si>
  <si>
    <t>5929055</t>
  </si>
  <si>
    <t>14107015</t>
  </si>
  <si>
    <t>JER SUC PLAZA BOLIVAR</t>
  </si>
  <si>
    <t>FO-25-1982046</t>
  </si>
  <si>
    <t>17/12/2025 SE VISITA COMERCIO , SE EVIDENCIA  QUE EL COMERCIO ESTA TRANSACCIONANDO CORRECTAMENTE , SE REALIZA BORRADO DE EQUIPO CARGANDO S.O Y VERSIÓN 10.5 N SOLUCIONANDO ERROR WARNING KEY,   SEMBRANDO TARJETA 4092 , PRUEBA DE TELETON NO EXITOSA CONVENIO CON RECHAZO , PRUEBA DE TRANSACCIÓN AVAL CON OTRO CONVENIO EXITOSA , SIN TELECARGA NO AUTORIZADA</t>
  </si>
  <si>
    <t>EZZZZ639</t>
  </si>
  <si>
    <t>5929139</t>
  </si>
  <si>
    <t>11017423</t>
  </si>
  <si>
    <t>ARROYAVE AUTOSERVICIO</t>
  </si>
  <si>
    <t>FO-25-1984338</t>
  </si>
  <si>
    <t>16/12/2025 16-12 SE INTENTA COMUNICACION CON CB EN VARIOS NUMEROS DE ATENCION PERO NO FUE POSIBLE, SE ESCALA CASO A LA RED Y NOS AUTORIZAN EL CIERRE DE LA ACTIVIDAD, SE LE ESCRIBE AL WSAP AL USUARIO QUE SE VUELVA A COMUNICAR PARA SOLICITAR ATENCION</t>
  </si>
  <si>
    <t>5929491</t>
  </si>
  <si>
    <t>FO-25-1983822</t>
  </si>
  <si>
    <t>17/12/2025 SE REALIZÓ GESTIÓN TELEFÓNICA PARA CONFIRMAR CON EL CLIENTE SI EFECTIVAMENTE YA TIENEN LA TARJETA DE SEMBRADO EN EL SITIO, LA PERSONA ENCARGADA VALIDA CON EL PERSONAL ADMINISTRATIVO LOS CUALES CONFIRMAN QUE LA TARJETA YA FUE RECIBIDA Y PUEDEN ATENDER LA VISITA A PARTIR DE LAS 2 P.M. | 17/12/2025 EN LA VISITA TÉCNICA SE ENCONTRÓ QUE LA TARJETA DE SEMBRADO LA TIENEN EN  LA OFICINA DE LA TESORERA,LA CUAL NO SE ENCUENTRA Y REGRESA DESPUÉS DE LAS 5:00 PM,SE ESPERA 30 MINUTOS PERO NO HUBO PERSONAL AUTORIZADO PARA ENTRAR A DICHA OFICINA,ME RETIRO DEL COMERCIO INDICANDOLE AL CLIENTE QUE DEBE DE LLAMAR A SOLICITAR NUEVAMENTE EL SERVICIO.</t>
  </si>
  <si>
    <t>NO SE INTERVIENE</t>
  </si>
  <si>
    <t>5930297</t>
  </si>
  <si>
    <t>90775167</t>
  </si>
  <si>
    <t>MAGICO DETALLE YAJU</t>
  </si>
  <si>
    <t>FO-25-1986412</t>
  </si>
  <si>
    <t>17/12/2025 17-12 SE ESCALA PARA VISITA, POR FAVOR LLAMAR ANTES DE DESPLAZARSE | 18/12/2025 SE RECONFIGURA EL EQUIPO YA QUE NO ARROJABA INSERTAR TARJETA DE SEMBRANDO SE SEMBRAR TARJETA SERVICIO OPERATIVO</t>
  </si>
  <si>
    <t>FXZZZ379</t>
  </si>
  <si>
    <t>5930552</t>
  </si>
  <si>
    <t>24093569</t>
  </si>
  <si>
    <t>IP COMUNICACIONES DEL VALLE</t>
  </si>
  <si>
    <t>FO-25-1992686</t>
  </si>
  <si>
    <t>17/12/2025 17-12 SE ESCALA A LA RED POR FALLAS PRESENTADAS EXCEDE INTENTOS DE PIN - TARJETA USO RESTRINGIDO, A LA ESPERA DE COMO PROCEDER - 17-12 SE LE INFORMA A USUARIA REALIZAR PRUEBA YA QUE LA RED INFORMA QUE SE REALZIA EL DESBLOQUEO - 17-12 USUARIA INFORMA QUE YA EL EQUIPO ESTA FUNCIONANDO CORRECTAMENTE. SE PROCEDE A CERRAR | 17/12/2025 17-12 SE ESCALA A LA RED POR FALLAS PRESENTADAS EXCEDE INTENTOS DE PIN - TARJETA USO RESTRINGIDO, A LA ESPERA DE COMO PROCEDER - 17-12 SE LE INFORMA A USUARIA REALIZAR PRUEBA YA QUE LA RED INFORMA QUE SE REALZIA EL DESBLOQUEO - 17-12 USUARIA INFORMA QUE YA EL EQUIPO ESTA FUNCIONANDO CORRECTAMENTE. SE PROCEDE A CERRAR</t>
  </si>
  <si>
    <t>5931170</t>
  </si>
  <si>
    <t>89469432</t>
  </si>
  <si>
    <t>PUNTO LA ROSITA MULTISERVICIOS CR</t>
  </si>
  <si>
    <t>FO-25-1991586</t>
  </si>
  <si>
    <t>18/12/2025 SE ESTABLECE COMUNICACIÓN CON LA SEÑORA CAMILA AL NÚMERO 3163018502 QUIEN INFORMA QUE LA FALLA PRESENTADA EL DIA DE AYER YA SE CORRIGIÓ SE REALIZAN VARIAS PRUEBAS AL MISMO CONVENIO QUE MANEJA EL CLIENTE LAS CUÁLES SON EXITOSAS POR LO QUE SE PROCEDE A CERRAR ORDEN SE ADJUNTA REGISTRO FOTOGRÁFICO</t>
  </si>
  <si>
    <t>5931353</t>
  </si>
  <si>
    <t>15968456</t>
  </si>
  <si>
    <t>SERVICIOS OPORTUNOS JP</t>
  </si>
  <si>
    <t>FO-25-1992238</t>
  </si>
  <si>
    <t>18/12/2025 USUARIO SOLICITA CAMBIO DE EQUIPO Y LECTORA POR DETERIORO, SE REALIZA CAMBIO DE EQUIPO ICT 250 Y LECTORA, SE INSTALA EQUIPO DESK 3500 Y LECTORA. SE REALIZAN PRUEBAS OK. PRUEBA TELETÓN CON RECHAZO GENERAL</t>
  </si>
  <si>
    <t>BBBKZ345</t>
  </si>
  <si>
    <t>5931633</t>
  </si>
  <si>
    <t>90773519</t>
  </si>
  <si>
    <t>VARIEDADES Y PAPELERIA MATY</t>
  </si>
  <si>
    <t>FO-25-1994197</t>
  </si>
  <si>
    <t>18/12/2025 SE REALIZÓ REVISIÓN DE EQUIPO OK, SE VOLVIÓ A INICIALIZAR EL EQUIPO Y SE CONFIRMÓ LA LLAVE EN LA WEB. PRUEBAS OK, TELECARGA DRNA. SE REALIZÓ PRUEBA A TELETÓN CON ERROR DE RECHAZO GENERAL.</t>
  </si>
  <si>
    <t>FWZZZ207</t>
  </si>
  <si>
    <t>5932119</t>
  </si>
  <si>
    <t>FO-25-1997717</t>
  </si>
  <si>
    <t>18/12/2025 18-12 SE LE ESCRIBE AL CB VIA WSAP PARA CONFIRMAR FALLA, QUEDAMOS A LA ESPERA DE LA RESPUESTA. - 18/12 EN COMUNICACIÓN CON LA SRA SANDRA AL NÚMERO 3108804348 VÍA WHATSAPP PERO INFORMA QUE ELLA NO BRINDA LOS DATOS DE LA TARJETA POR SEGURIDAD Y QUE ADEMAS YA LE ESTABA COLABORANDO EL BANCO. SE PROCEDE A CERARR SOLICITUD Y SE LE INFORMA A LA USUARIA. | 18/12/2025 18-12 SE LE ESCRIBE AL CB VIA WSAP PARA CONFIRMAR FALLA, QUEDAMOS A LA ESPERA DE LA RESPUESTA. - 18/12 EN COMUNICACIÓN CON LA SRA SANDRA AL NÚMERO 3108804348 VÍA WHATSAPP PERO INFORMA QUE ELLA NO BRINDA LOS DATOS DE LA TARJETA POR SEGURIDAD Y QUE ADEMAS YA LE ESTABA COLABORANDO EL BANCO. SE PROCEDE A CERARR SOLICITUD Y SE LE INFORMA A LA USUARIA.</t>
  </si>
  <si>
    <t>5932146</t>
  </si>
  <si>
    <t>18715763</t>
  </si>
  <si>
    <t>JANN CELPHONE CVS CENTRO</t>
  </si>
  <si>
    <t>FO-25-1995341</t>
  </si>
  <si>
    <t>18/12/2025 SE REALIZA CAMBIO DE EQUIPO PANTALLA BLANCA PRUEBAS OK SIN NOVEDAD CONVENIO 4998 NO HABILITADO</t>
  </si>
  <si>
    <t>BA00F711</t>
  </si>
  <si>
    <t>5932265</t>
  </si>
  <si>
    <t>89306820</t>
  </si>
  <si>
    <t>CIUDAD FARMA</t>
  </si>
  <si>
    <t>FO-25-1995910</t>
  </si>
  <si>
    <t>18/12/2025 18-12 SE ESCALA PARA VISITA, POR FAVOR LLAMAR ANTES DE DESPLAZARSE | 20/12/2025 SE LLAMA LA USARIA CLARA LILIANA 3134916360 PARA CORROBORAR SI LA FALLA DE CONVENIO NO FUNCIONA PERSISTE, ELLA NOS COMENTA QUE EL DÍA DE HOY YA HA PODIDO REALIZAR VARIOS PAGOS AL CONVENIO QUE NO LE ESTABA PERMITIENDO ASÍ QUE NOS AFIRMA QUE YA NO ES NECESARIA LA VISITA TÉCNICA.</t>
  </si>
  <si>
    <t>5932315</t>
  </si>
  <si>
    <t>15088255</t>
  </si>
  <si>
    <t>CONSUERTE PDV EL REY SAN ANTON</t>
  </si>
  <si>
    <t>FO-25-1995918</t>
  </si>
  <si>
    <t>18/12/2025 SE REALIZA VISTA AL PUNTO, NOS RECIBE LA VISTA LA USUARIA DERLY PARDO 3014278976 LA CUAL NOS INDICA LA BASE QUE SE ENCUENTRA DESPEGADA, REALIZAMOS LA LIMPIEZA DE LA BASE Y REALIZAMOS EL PEGADO LA DEJAMOS FUNCIONAL NO SE INTERVIENE EL EQUIPO SOLO SE PEGA LA BASE , SE ENCUENTRA UNA NOVEDAD NO SE PUEDEN REALIZAR PRUEBAS YA QUE LA USUARIA QUE MANEJA EL EQUIPO NO SE ENCUENTRA Y LA QUE NOS ATIENDA LA VISTA NO ESTÁ AUTORIZADA A MANIPULARLO</t>
  </si>
  <si>
    <t>ABCWZ252</t>
  </si>
  <si>
    <t>5932893</t>
  </si>
  <si>
    <t>FO-25-1997837</t>
  </si>
  <si>
    <t>19/12/2025 SE REALIZA VISITA A COMERCIO Y SE REALIZA CAMBIO DE FUENTE, EQUIPO CON RECHAZO GENERAL, SE REALIZA RESEMBRADO DE TARJETA #3469, EQUIPO CON VERSION 10.6,PRUEBAS OK.</t>
  </si>
  <si>
    <t>5932944</t>
  </si>
  <si>
    <t>20249280</t>
  </si>
  <si>
    <t>VICMAN SERVICES 197</t>
  </si>
  <si>
    <t>FO-25-1998207</t>
  </si>
  <si>
    <t>19/12/2025 SE VISITA COMERCIAL PARA ATENDER INCIDENTE REPORTADO PERO AL LLEGAR AL PUNTO COMERCIOS YA NO EXISTE SE INTENTA COMUNICACIÓN TELEFÓNICA SIN ÉXITO 3016068794</t>
  </si>
  <si>
    <t>5933022</t>
  </si>
  <si>
    <t>FO-25-2000769</t>
  </si>
  <si>
    <t>19/12/2025 18-12 SE ESCALA A LA RED EL CASO DE TARJETA DE USO RESTRINGIDO, SE ENVIA VAUCHER ** LA RED AUTORIZA EL CIERRE DE LA ACTIVIDAD YA QUE SE EVIDENCIA QUE LA TARJETA SE ENCUENTRA DAÑADA Y LA ENTIDAD SOLICITO ESCALAMIENTO PARA UNA NUEVA | 19/12/2025 18-12 SE ESCALA A LA RED EL CASO DE TARJETA DE USO RESTRINGIDO, SE ENVIA VAUCHER ** LA RED AUTORIZA EL CIERRE DE LA ACTIVIDAD YA QUE SE EVIDENCIA QUE LA TARJETA SE ENCUENTRA DAÑADA Y LA ENTIDAD SOLICITO ESCALAMIENTO PARA UNA NUEVA</t>
  </si>
  <si>
    <t>5933030</t>
  </si>
  <si>
    <t>20466116</t>
  </si>
  <si>
    <t>TEMCEL</t>
  </si>
  <si>
    <t>FO-25-1998523</t>
  </si>
  <si>
    <t>19/12/2025 SE HACE MANTENIMIENTO SE OK SE VISITA PUNTO DE HACE UN CHEQUEO DEL EQUIPO SE REVISAN LOS PUERTOS Y EL CABLE Y SE ENVIDENCIA QUE EL PUERTO DEL MONDEN DEL CLIENTE ESTÁ QUDAMADO.SE CAMBIA DE PUERTO Y SUBE LA COMUNICACIÓN EXITOSA PRUEBAS EXITOSAS TELETON SALE EN RECHAZO</t>
  </si>
  <si>
    <t>A1RZZ852</t>
  </si>
  <si>
    <t>5933071</t>
  </si>
  <si>
    <t>53689550</t>
  </si>
  <si>
    <t>DITCOM VILLAMARIA</t>
  </si>
  <si>
    <t>FO-25-1998524</t>
  </si>
  <si>
    <t>19/12/2025 SE REALIZA LLAMADA CON USUARIO EL CUAL INDICA QUE AL REINICIAR EL MODEM LE SUBIO EL SISTEMA Y YA CUENTA CON EL SERVICIO EN BUEN ESTADO</t>
  </si>
  <si>
    <t>5933148</t>
  </si>
  <si>
    <t>FO-25-1998568</t>
  </si>
  <si>
    <t>19/12/2025 SE REALIZA CAMBIO DE DATAFONO, YA QUE SE ENCONTRABA ALERTADO, SE REALIZAN PRUEBAS, SE REALIZA PRUEBA DEL CONVENIO DE LA TELETON PERO PRESENTA PROBLEMAS YA QUE SALE RECHAZO GENERAL, SE HACE PRUEBAS DE RETIRO CON LA CUENTA DEL CLIENTE Y SALE EXITOSA, SE DEJA SERVICIO FUNCIONAL AL 100 %</t>
  </si>
  <si>
    <t>5933168</t>
  </si>
  <si>
    <t>FO-25-2001102</t>
  </si>
  <si>
    <t>19/12/2025 18-12 SE ESCALA A LA RED EL CASO DE TARJETA DE USO RESTRINGIDO, SE ENVIA VAUCHER ** SE RECIBE AUTORIZACION PARA EL CIERRE DE LA ACTIVIDAD YA QUE  EL CASO QUEDO ESCALADO DIRECTAMENTE A LA ENTIDAD, SE LE INDICA AL USUARIO | 19/12/2025 18-12 SE ESCALA A LA RED EL CASO DE TARJETA DE USO RESTRINGIDO, SE ENVIA VAUCHER ** SE RECIBE AUTORIZACION PARA EL CIERRE DE LA ACTIVIDAD YA QUE  EL CASO QUEDO ESCALADO DIRECTAMENTE A LA ENTIDAD, SE LE INDICA AL USUARIO</t>
  </si>
  <si>
    <t>5933220</t>
  </si>
  <si>
    <t>72560469</t>
  </si>
  <si>
    <t>TEAM COMMUNICATIONS CAJICA</t>
  </si>
  <si>
    <t>FO-25-1998840</t>
  </si>
  <si>
    <t>19/12/2025 SE REALIZA CAMBIO DE PILA DEL DATAFONO POR FALLAS DE REINICIO PRUEBA OK . CLIENTE EN EL MOMENTO NO CUENTA CON TARJETA DE SEMBRARDO</t>
  </si>
  <si>
    <t>FACZZ496</t>
  </si>
  <si>
    <t>5933222</t>
  </si>
  <si>
    <t>13604491</t>
  </si>
  <si>
    <t>PAPELERIA FOTOCOPIADORA</t>
  </si>
  <si>
    <t>FO-25-2007396</t>
  </si>
  <si>
    <t>19/12/2025 18-12 A LA ESPERA DEL VAUCHER POR PARTE DEL CLIENTE PARA ESCALAR A LA RED ** SE RECIBE AUTORIZACION DE LA RED PARA EL CIERRE DE LA ACTIVIDAD YA QUE LA FALLA ES POR PARTE DE LA ENTIDAD Y SE ESCALO EL CASO. | 19/12/2025 18-12 A LA ESPERA DEL VAUCHER POR PARTE DEL CLIENTE PARA ESCALAR A LA RED ** SE RECIBE AUTORIZACION DE LA RED PARA EL CIERRE DE LA ACTIVIDAD YA QUE LA FALLA ES POR PARTE DE LA ENTIDAD Y SE ESCALO EL CASO.</t>
  </si>
  <si>
    <t>5933699</t>
  </si>
  <si>
    <t>FO-25-2001103</t>
  </si>
  <si>
    <t>19/12/2025 SE REALIZA HABILITACION DE CIERRES . DATÁFONO MOSTRABA CIERRE NO REGISTRADO .. PRUEBA OK</t>
  </si>
  <si>
    <t>5933915</t>
  </si>
  <si>
    <t>FO-25-2007397</t>
  </si>
  <si>
    <t>19/12/2025 SE PROCEDE A CERRAR ACTIVIDAD, SE RECIBE RESPUESTA POR PARTE DE LA RED: DE ACUERDO CON TU SOLICITUD POR FAVOR PROCEDER CON EL CIERRE DEL CASO POR DIRECCIÓN ERRADA. | 19/12/2025 SE PROCEDE A CERRAR ACTIVIDAD, SE RECIBE RESPUESTA POR PARTE DE LA RED: DE ACUERDO CON TU SOLICITUD POR FAVOR PROCEDER CON EL CIERRE DEL CASO POR DIRECCIÓN ERRADA.</t>
  </si>
  <si>
    <t>5933954</t>
  </si>
  <si>
    <t>FO-25-2001687</t>
  </si>
  <si>
    <t>19/12/2025 19-12 COMERCIO SE VUELVE A COMUNICAR, SE LE VUELVE A EXPLICAR QUE LA NOVEDAD SE PRESENTA POR LA ENTIDAD POR PARTE DE NOSOTROS YA REALIZAMOS EL RESPECTIVO ESCALAMIENTO QUE DEBEMOS ESPERAR LA VALIDACIÓN POR PARTE DE ELLOS, SE PROCEDE A CERRAR ACTIVIDAD | 19/12/2025 19-12 COMERCIO SE VUELVE A COMUNICAR, SE LE VUELVE A EXPLICAR QUE LA NOVEDAD SE PRESENTA POR LA ENTIDAD POR PARTE DE NOSOTROS YA REALIZAMOS EL RESPECTIVO ESCALAMIENTO QUE DEBEMOS ESPERAR LA VALIDACIÓN POR PARTE DE ELLOS, SE PROCEDE A CERRAR ACTIVIDAD</t>
  </si>
  <si>
    <t>5934034</t>
  </si>
  <si>
    <t>11601044</t>
  </si>
  <si>
    <t>COOTRAEMCALI</t>
  </si>
  <si>
    <t>FO-25-2003785</t>
  </si>
  <si>
    <t>19/12/2025 SE CONFIGURA DATAFONO YA QUE LA IP ESTABA DUPLICADA UNO DE LOS DOS DATÁFONOS QUEDA FUNCIONANDO EL OTRO NO SE ENCUENTRA IP DISPONIBLE DE MOMENTO TE TRATO CON EL DE SOPORTE PARA LAS IP Y SOLO FUNCIONA UNA ESA IP SE HACEN PRUEBAS EN LOS DOS DATÁFONOS CON ESA IP Y FUNCIONA SE LE EXPLICA YA QUE ES PROBLEMA DE LA IP Y QUE CUANDO YA CONSIGUE UNA IP DISPONIBLE SOLICITAR LA VISITA</t>
  </si>
  <si>
    <t>LS101001</t>
  </si>
  <si>
    <t>5934045</t>
  </si>
  <si>
    <t>18877233</t>
  </si>
  <si>
    <t>CELULLANO CVS BACHUE</t>
  </si>
  <si>
    <t>FO-25-2003790</t>
  </si>
  <si>
    <t>19/12/2025 19-12 SE ESCALA PARA VISITA, POR FAVOR LLAMAR ANTES DE DESPLAZARSE | 20/12/2025 SE REALIZA VISITA AL CB POR SOLICITUD DATÁFONO NO ENCIENDE NOS RECIBE LA VISTA LA USUARIA EDITH SANTANA NOS INDICA QUE EL DATÁFONO NO ENCIENDE SE PROCEDE A VERIFICAR EL EQUIPO Y SE ENCUENTRA QUE LA FUENTE DE PODER ESTÁ AVERIADA SE REALIZA EL CAMBIO Y FUNCIONA CON NORMALIDAD SE ADICIONA EL PEGADO DE LA BASE YA QUE ESTABA DESPEGADA E INCOMODABA ALA USARÍA, SE REALIZAN PRUEBAS DONDE LA PRUEBA TELETÓN SALE RECHAZO GENERAL PERO SE REALIZA OTRA PRUEBA CON OTRO CONVENIO Y SALE EXITOSA, QUEDA FUNCIONAL EL EQUIPO</t>
  </si>
  <si>
    <t>TR004777</t>
  </si>
  <si>
    <t>5934130</t>
  </si>
  <si>
    <t>90188337</t>
  </si>
  <si>
    <t>DROGUERIA RED FARMA</t>
  </si>
  <si>
    <t>FO-25-2005085</t>
  </si>
  <si>
    <t>19/12/2025 19-12 SE ESCALA PARA VISITA, POR FAVOR LLAMAR ANTES DE DESPLAZARSE | 20/12/2025 SE REALIZA CAMBIO DE DATÁFONO POR DAÑO EN PUERTO DE INTERNET, SE RECONFIGURA OK PARÁMETROS OK Y SE REALIZAN PRUEBAS EXITOSAS DE TRANSACCIONES, SE REALIZA PRUEBA CON CONVENIO TELETON PERO ARROJA RECHAZO GENERAL</t>
  </si>
  <si>
    <t>VIZZZ406</t>
  </si>
  <si>
    <t>5934154</t>
  </si>
  <si>
    <t>50564988</t>
  </si>
  <si>
    <t>WINNER - PACK</t>
  </si>
  <si>
    <t>FO-25-2005091</t>
  </si>
  <si>
    <t>19/12/2025 19-12 SE ESCALA PARA VISITA, POR FAVOR LLAMAR ANTES DE DESPLAZARSE | 21/12/2025 SE REALIZA CONTRATO TELÉFONICO CON CLIENTE HECTOR DANIEL OROSCO CAMACHO A NÚMERO DE CONTACTO 3208783043 PARA VALIDAR HORA DE VISITA CLIENTE INDICA Y FALLA DEL DATAFONO  SERVICIO REQUIERE  CAMBIO DE EQUIPO Y HOY DOMINGO NO SE CUENTA CON SOPORTE REDENBAN | 22/12/2025 SE REALIZA VALIDACIÓNES DE CONEXIONES OK ACTUALIZACIÓN OK PRUEBAS OK NO SE REALIZA PRUEBAS DE ADQUIRENCIA YA QUE NO SE CUENTA CON TARJETA DE PRUEBA</t>
  </si>
  <si>
    <t>SAUZZ989</t>
  </si>
  <si>
    <t>5934179</t>
  </si>
  <si>
    <t>18186031</t>
  </si>
  <si>
    <t>PAUNI EXPRESS AUTOSERVICIO</t>
  </si>
  <si>
    <t>FO-25-2005100</t>
  </si>
  <si>
    <t>19/12/2025 SE LLEGA A AL DIRECCION INDICADA Y SE REALIZA CAMBIO DE LECTOR POR DAÑO NO ENCIENDE . SE REALIZAN PRUEBAS EXITOSAS</t>
  </si>
  <si>
    <t>AC00M481</t>
  </si>
  <si>
    <t>5934245</t>
  </si>
  <si>
    <t>FO-25-2007399</t>
  </si>
  <si>
    <t>19/12/2025 19-12 SE ESCALA A LA RED:ME CONFIRMAS SI ESTE RESEMBRADO DE TARJETA YA SE ENCUENTRA AUTORIZADO POR LA ENTIDAD. - 19-12 SE RECIBE AUTORIZACION DE PARTE DE LA RED PARA PROCEDER CON LA ACTIVIDAD | 20/12/2025 EN LA VISITA TÉCNICA SE REALIZÓ EL RESEMBRADO DE TARJETA POR NOVEDAD TÉCNICA, TAMBIÉN SE REALIZÓ CONFIGURACIÓN E INICIALIZACIÓN OK,SE CREARON LOS USUARIOS Y SE REALIZARON LAS PRUEBAS DEJANDO EL SERVICIO OPERANDO SIN FALLAS Y SIN NOVEDAD.</t>
  </si>
  <si>
    <t>AAAAK603</t>
  </si>
  <si>
    <t>5934437</t>
  </si>
  <si>
    <t>16820573</t>
  </si>
  <si>
    <t>PANALERA LORENA GARZON</t>
  </si>
  <si>
    <t>FO-25-2007402</t>
  </si>
  <si>
    <t>19/12/2025 19-12 SE ESCALA PARA VISITA, POR FAVOR LLAMAR ANTES DE DESPLAZARSE | 20/12/2025 LECTORA NO ARRASTRA INFORMACIÓN, SE REALIZA CAMBIO Y PRUEBA OK</t>
  </si>
  <si>
    <t>GZ005625</t>
  </si>
  <si>
    <t>5934492</t>
  </si>
  <si>
    <t>21861174</t>
  </si>
  <si>
    <t>CORRESPONSALES KT</t>
  </si>
  <si>
    <t>FO-25-2007715</t>
  </si>
  <si>
    <t>19/12/2025 19-12 SE ESCALA PARA VISITA, POR FAVOR LLAMAR ANTES DE DESPLAZARSE | 22/12/2025 SE REALIZA VISITA AL COMERCIO CB, SE VALIDA Y SE ENCUENTRA DAÑO EN EL TECLADO DEL EQUIPO, SE PROCEDE A CAMBIAR, SE HACEN LAS RESPECTIVAS CONFIGURACIONES, SEMBRADO DE TARJETA 8517, SE HACEN PRUEBAS DEJANDO TODO OK , NO SE PUDO HACER PRUEBA TELETON POR CONVENIO CAIDO, SE HACE PRUEBA CON UNO PROPORCIONADO POR EL CLIENTE</t>
  </si>
  <si>
    <t>JA00T072</t>
  </si>
  <si>
    <t>5934995</t>
  </si>
  <si>
    <t>90755111</t>
  </si>
  <si>
    <t>ALELUJA</t>
  </si>
  <si>
    <t>FO-25-2009337</t>
  </si>
  <si>
    <t>20/12/2025 20-12 SE ESCALA PARA VISITA, POR FAVOR LLAMAR ANTES DE DESPLAZARSE | 20/12/2025 SE HABLA CON EL CLIENTE QUIEN INDICA QUE EL LECTOR DE BARRAS NO ENCIENDE, SE LE INDICA AL CLIENTE DESCONECTAR EL LECTOR DEL MAGIC BOX Y CONECTARLO A OTRO PUERTO EL  CLIENTE RELIZA LA LABOR Y CONFIRMA QUE EL LECTOR YA ENCENDIO, SE PROCEDE A REALIZAR PRUEBAS , SE CIERRA CASO</t>
  </si>
  <si>
    <t>5935075</t>
  </si>
  <si>
    <t>87856198</t>
  </si>
  <si>
    <t>FERRYMAS DEL EJE</t>
  </si>
  <si>
    <t>FO-25-2009840</t>
  </si>
  <si>
    <t>20/12/2025 20-12 EN COMUNICACION CON EL USUARIO AL NUMERO 3244150956 NOS INFORMA QUE PRESENTA LA FALLA DE CABLE DE RED DESCONECTADO | 20/12/2025 SE REALIZA LLAMADA AL CLIENTE PARA VALIDAR FALLA PERO ESTE SOLO LABORA LOS SÁBADOS HASTA MEDIO DÍA SE CIERRA CASO Y SE INFORMA DE REGISTAR NUEVO TICKET PARA ATENCION EL DIA LUNES YA QUE NO LABORA LOS DOMINGOS.</t>
  </si>
  <si>
    <t>5935108</t>
  </si>
  <si>
    <t>FO-25-2013586</t>
  </si>
  <si>
    <t>22/12/2025 20-12 SE CONTACTA USUARIO, SE PIDE FOTO DE TIRILLA Y LOS ULTIMOS DIGITOS DE LA TS -SE ESCALA A LA RED PARA SABER COMO PROCEDER**22-12 LA RED: RESPECTO A ESTE CASO, TE COMPARTO LA RESPUESTA QUE NOS DIO SWITCH EL DÍA VIERNES 19/12/2025 SOBRE EL ÚLTIMO ESCALAMIENTO. EN ESTOS MOMENTOS, EL BANCO ESTÁ HACIENDO LAS VALIDACIONES, RESPECTO AL BLOQUEO QUE PRESENTA. INFORMARLE AL CLIENTE QUE SE COMUNIQUE CON EL ASESOR, PODEMOS DOCUMENTAR Y SI AÚN ESTÁ ABIERTO EL CASO, CERRARLO.</t>
  </si>
  <si>
    <t>5936144</t>
  </si>
  <si>
    <t>FO-25-2014450</t>
  </si>
  <si>
    <t>22/12/2025 **22-12 SE CONTACTA CB POR WSP  MANDA TIIRILLA Y TS. SE ESCALA A LA RED PARA REVISION **22-12 RESPUESTA DE LA RED: POR FAVOR REALIZAR PRUEBA,22-12 EN COMUNICACIÓN CON EL USUARIO REALIZA PRUEBA EXITOSA, SE PROCEDE A CERRAR** | 22/12/2025 **22-12 SE CONTACTA CB POR WSP  MANDA TIIRILLA Y TS. SE ESCALA A LA RED PARA REVISION **22-12 RESPUESTA DE LA RED: POR FAVOR REALIZAR PRUEBA,22-12 EN COMUNICACIÓN CON EL USUARIO REALIZA PRUEBA EXITOSA, SE PROCEDE A CERRAR**</t>
  </si>
  <si>
    <t>5936167</t>
  </si>
  <si>
    <t>90852166</t>
  </si>
  <si>
    <t>VARIEDADES RODRIGUEZ</t>
  </si>
  <si>
    <t>FO-25-2013587</t>
  </si>
  <si>
    <t>22/12/2025 22-12 SE ESCALA PARA VISITA, POR FAVOR LLAMAR ANTES DE DESPLAZARSE | 23/12/2025 EN COMUNICACIÓN CON EL CLIENTE EL SEÑOR YONLADIS RODRÍGUEZ, AL NÚMERO 3164962541, INDICA QUE EL EQUIPO YA DE ENCUENTRA FUNCIONANDO CON NORMALIDAD, YA QUE EL DAÑO SE PRESENTÓ EL DÍA DÍA AYER QUE NO RECIBÍA UN CONVENIO. PERO EL DÍA DE HOY YA FUNCIONA CORRECTAMENTE. INDICA QUE NO NECESITA VISITA   CB OPERATIVO</t>
  </si>
  <si>
    <t>5936172</t>
  </si>
  <si>
    <t>FO-25-2014453</t>
  </si>
  <si>
    <t>22/12/2025 22-12 SE ESCALA A LA RED PARA VALIDAR SOLICITUD** LA RED: POR FAVOR PROCEDER CON EL CORRESPONDIENTE RESEMBRADO DE TARJETA. GRACIAS. | 22/12/2025 SE REALIZA VISITA A CB PARA ATENDER  INCIDENTE  CLIENTE INDICA ESTA MAÑANA SE ACERCARON A REALIZAR CAPACITACIÓN  DEL DATAFONO  Y INDICA QUE SE ENCUENTRA OPERATIVO, NO AUTORIZAN INGRESA PERO MUESTRA LOS BAUCHER CON LAS TRANSACCIONES  EXITOSAS ,CONFIRMA QUE LA TARJETA DE SEMBRADO QJE TIENEN ES LA 2900 ,NO FIRMA</t>
  </si>
  <si>
    <t>5936279</t>
  </si>
  <si>
    <t>14959787</t>
  </si>
  <si>
    <t>SERVIMAXONE</t>
  </si>
  <si>
    <t>FO-25-2014913</t>
  </si>
  <si>
    <t>NO EXISTE COMPROBANTE</t>
  </si>
  <si>
    <t>22/12/2025 **22-12 SE CONTACTA CB POR WSP  MANDA TIIRILLA Y TS. SE ESCALA A LA RED PARA REVISION **22-12 RESPUESTA DE LA RED: VALIDANDO EL CB NO TIENE TARJETAS, LA QUE TENÍA SE DAÑO, POR FAVOR SOLICITAR UNA NUEVA,  POR FAVOR INFORMAR AL CLIENTE Y CERRAR EL CASO. GRACIAS.,22-12 SE LE INFORMA AL CLIENTE, SE PROCEDE A CERRAR**</t>
  </si>
  <si>
    <t>5936329</t>
  </si>
  <si>
    <t>49744915</t>
  </si>
  <si>
    <t>ANCLU S.A.S PLAZA</t>
  </si>
  <si>
    <t>FO-25-2014236</t>
  </si>
  <si>
    <t>CANAL DEL COMERCIO</t>
  </si>
  <si>
    <t>22/12/2025 22-12 SE ESCALA PARA VISITA, POR FAVOR LLAMAR ANTES DE DESPLAZARSE | 23/12/2025 SE VISITA CB MANTENIMIENTO... FALLA COMUNICACION RED DE CB</t>
  </si>
  <si>
    <t>EG03Z334</t>
  </si>
  <si>
    <t>5936364</t>
  </si>
  <si>
    <t>FO-25-2014454</t>
  </si>
  <si>
    <t>22/12/2025 22-12 SE ESCALA PARA VISITA, POR FAVOR LLAMAR ANTES DE DESPLAZARSE-RESEMBRADO AUTORIZADO | 22/12/2025 SE REALIZA RESEMBRADO DE TARJETA EXITOSAMENTE, SE REALIZA PRUEBA OK</t>
  </si>
  <si>
    <t>5936408</t>
  </si>
  <si>
    <t>18890491</t>
  </si>
  <si>
    <t>CLARO CEL</t>
  </si>
  <si>
    <t>FO-25-2014749</t>
  </si>
  <si>
    <t>22/12/2025 22-12 SE ESCALA PARA VISITA, POR FAVOR LLAMAR ANTES DE DESPLAZARSE | 23/12/2025 SE REALIZA VISITA AL COMERCIO CB AVAL SE ENCUENTRA QUE EL LECTOR DE BARRAS ESTA EN DAÑO FORMATO INVALIDO, SE HACE CAMBIO DEJANDK TODO OK, NO SE REALIZO PRUEBA TELETON YA QUE EL CONVENIO ESTA CAIDO SE HIZO CON UNO PROPORCIONADO POR EL CLIENTE</t>
  </si>
  <si>
    <t>XP009147</t>
  </si>
  <si>
    <t>5936477</t>
  </si>
  <si>
    <t>FO-25-2014912</t>
  </si>
  <si>
    <t>22/12/2025 22-12 SE ESCALA PARA VISITA, POR FAVOR LLAMAR ANTES DE DESPLAZARSE-RESEMBRADO AUTORIZADO | 22/12/2025 SE LLEGA A LA DIRECCIÓN INDICADA , LA TARJETA DE SEMBRADO NO ESTÁ EN EL SITIO , COMERCIO SOLICITA 15 MINUTOS PARA TRAERLA. EN UN PRIMER MOMENTO SE REALIZA EL RESEMBRADO DE LA TARJETA PERO PARECE RECHAZO POR "CUENTA INVALIDA" SE ESCALA CON SOPORTE RBM Y SOLUCIONAN. VERSIONAMIENTO OK, USUARIO OK , CIERRES HABILITADOS, RESEMBRADO OK. PRUEBAS ÉXITOSAS</t>
  </si>
  <si>
    <t>KA004653</t>
  </si>
  <si>
    <t>5936497</t>
  </si>
  <si>
    <t>17520081</t>
  </si>
  <si>
    <t>BETEL J.M</t>
  </si>
  <si>
    <t>FO-25-2014917</t>
  </si>
  <si>
    <t>22/12/2025 22-12 SE ESCALA PARA VISITA, POR FAVOR LLAMAR ANTES DE DESPLAZARSE-RESEMBRADO AUTORIZADO | 23/12/2025 CLIENTE INDICA QUE DESPUES DE MEDIO DIA SE ENCUENTRA EN EL COMERCIO PARA QUE PORFAVOR PASEN DESPUES DE MEDIO DIA | 23/12/2025 CLIENTE INDICA QUE PUEDE ATENDER AL TECNICO DESPUES DE MEDIO DIA SE LE INFORMA AL CLIENTE QUE POR CUESTIONES DE TIEMPOS DE LA ACTIVIDAD SE DEBE CERRAR Y EL VOLVERSE A COMUNICAR NUEVAMENTE PARA REALIZAR LA SOLICITUD</t>
  </si>
  <si>
    <t>5936506</t>
  </si>
  <si>
    <t>FO-25-2015365</t>
  </si>
  <si>
    <t>22/12/2025 22-12 SE ESCALA A LA RED PARA VALIDAR SOLICITUD** LA RED: POR FAVOR PROCEDER CON EL CORRESPONDIENTE RESEMBRADO DE TARJETA. GRACIAS. | 22/12/2025 EN LA VISITA TÉCNICA SE REALIZÓ EL RESEMBRADO DE TARJETA POR NOVEDAD,SE REALIZÓ LA PRUEBA Y ESTA EN RECHAZO GENERAL,SE ESCALA CON LA ENTIDAD Y DAN RESPUESTA DE QUE LA TARJETA SE ENCUENTRA BIEN,EL RESEMBRADO SE REALIZÓ EXITOSO,SE REALIZÓ INICIALIZACIÓN OK,SE ESCALA NUEVAMENTE YA QUE CONTINÚA CON RECHAZO GENERAL.</t>
  </si>
  <si>
    <t>5936509</t>
  </si>
  <si>
    <t>52820016</t>
  </si>
  <si>
    <t>CLICKCAD</t>
  </si>
  <si>
    <t>FO-25-2015182</t>
  </si>
  <si>
    <t>22/12/2025 22-12 SE ESCALA PARA VISITA, POR FAVOR LLAMAR ANTES DE DESPLAZARSE | 22/12/2025 SE REALIZA AJUSTE DE TAPA DE IMPRESORA ESTABA SUELTA, PRUEBAS Y LIMPIEZA DE EQUIPOS OK, TARJETA DE SEMBRADO # 8974.</t>
  </si>
  <si>
    <t>EF2ZZ515</t>
  </si>
  <si>
    <t>5936856</t>
  </si>
  <si>
    <t>90782844</t>
  </si>
  <si>
    <t>PAPELERIA A &amp; P</t>
  </si>
  <si>
    <t>FO-25-2015992</t>
  </si>
  <si>
    <t>22/12/2025 22-12 SE ESCALA PARA VISITA, POR FAVOR LLAMAR ANTES DE DESPLAZARSE | 23/12/2025 SE LLEGA A CORRESPONSAL SE VERIFICA FALLA EN CONEXIÓN SE REALIZA REVISON DE CONEXIÓNES SE REALIZA BORRADO DE VERSION SE CONFIGURA PARÁMETROS SE INICIALIZA SE REALIZA PRUEBAS DE FUNCIONAMIENTO EXITOSAS CB QUEDA OPERATIVO Y CONEXIÓN OK  CONVENIO TELETON NO ACTIVO NO SE CUENTA CON FACTURA PARA REALIZAR PRUEBAS DE CORRESPONSAL</t>
  </si>
  <si>
    <t>SUZZZ554</t>
  </si>
  <si>
    <t>5936908</t>
  </si>
  <si>
    <t>18205815</t>
  </si>
  <si>
    <t>DROGAS ALCOSTO</t>
  </si>
  <si>
    <t>FO-25-2015996</t>
  </si>
  <si>
    <t>22/12/2025 22-12 SE ESCALA PARA VISITA, POR FAVOR LLAMAR ANTES DE DESPLAZARSE | 23/12/2025 SE CAMBIA DATÁFONO POR REINICIO CONSTANTE. SE HACEN LAS PRUEBAS DE TRANSACCIONES TODO OK</t>
  </si>
  <si>
    <t>9B00R432</t>
  </si>
  <si>
    <t>5937022</t>
  </si>
  <si>
    <t>21330394</t>
  </si>
  <si>
    <t>ABARROTES NOBOGACITA</t>
  </si>
  <si>
    <t>FO-25-2016217</t>
  </si>
  <si>
    <t>22/12/2025 22-12 SE ESCALA PARA VISITA, POR FAVOR LLAMAR ANTES DE DESPLAZARSE | 23/12/2025 SE LLAMA AL CLIENTE SE VALIDA QUE EL DAÑO ESTÁ EN EL CABLE ENSORTIJADO. SE VALIDÓ CON COORDINADOR Y SE PIDE AUTORIZACIÓN PARA HACERLE LLEGAR ENSORTIJADO CON UN PUERTA A PUERTA YA QUE CORREGIMIENTO QUEDA A 2 HORAS DE MUNICIPIO POR CARRETERA DESTAPADA. SE CONSULTO CON USUARIO Y ACEPTÓ ENVÍO DE ESTE CABLE. SE VALIDA QUE LO RECIBA SE LE INDICA COMO CONECTAR EN ENSORTIJADO Y ESTE INFORMA QUE YA QUEDÓ OK. CB OPERATIVO.</t>
  </si>
  <si>
    <t>5937170</t>
  </si>
  <si>
    <t>42228015</t>
  </si>
  <si>
    <t>SERVICER AGENCIA MAGANGUE</t>
  </si>
  <si>
    <t>FO-25-2017021</t>
  </si>
  <si>
    <t>22/12/2025 22-12 SE ESCALA PARA VISITA, POR FAVOR LLAMAR ANTES DE DESPLAZARSE | 23/12/2025 SE VISITA COMERCIO POR FALLA, EL ENCARGADO ME INDICA QUE EL DÍA DE AYER EL LECTOR DE BARRAS NO LE FUNCIONABA, SE REALIZAN TRANSACCIONES DE PRUEBAS CON ( CÓDIGO DE BARRAS Y VENTA ) Y FUNCIONA CORRECTAMENTE, SE REALIZA PRUEBA  CON EL CONVENIO TELETON SALE RECHAZO GENERAL, SE REALIZA CIERRE, SE ACTUALIZA VERSIÓN A LA 10.6, SE INICIALIZA LA TERMINAL Y SE ACTIVA EL LECTOR DE BARRAS, SE REALIZA SEMBRANDO DE TARJETA BAJO ACOMPAÑAMIENTO DEL SEÑOR CARLOS CARPIO.</t>
  </si>
  <si>
    <t>A30JZ349</t>
  </si>
  <si>
    <t>5937188</t>
  </si>
  <si>
    <t>15456999</t>
  </si>
  <si>
    <t>CONSUERTE LA PLAZA</t>
  </si>
  <si>
    <t>FO-25-2017677</t>
  </si>
  <si>
    <t>22/12/2025 22-12 SE ESCALA A LA RED PARA VALIDAR SOLICITUD** LA RED: POR FAVOR PROCEDER CON EL CORRESPONDIENTE RESEMBRADO DE TARJETA. GRACIAS. | 23/12/2025 SE REALIZA CONTACTO TELEFÓNICO CON LA SEÑORA LUCIA SAAVEDRA AL NÚMERO 3165588041 QUIEN INFORMA NO TENER EL PDV LAS TARJETAS DE SEMBRADO</t>
  </si>
  <si>
    <t>5937207</t>
  </si>
  <si>
    <t>FO-25-2017679</t>
  </si>
  <si>
    <t>22/12/2025 22-12 SE ESCALA A LA RED PARA VALIDAR SOLICITUD** LA RED: POR FAVOR PROCEDER CON EL CORRESPONDIENTE RESEMBRADO DE TARJETA. GRACIAS. | 23/12/2025 SE REALIZA CONTACTO TELEFÓNICO CON LA SEÑORA SANDRA MARTINES 3206583303 QUIEN MANIFIESTA NO TENER TARJETAS DE SEMBRADO AÚN NO HAN LLEGADO AL PDV</t>
  </si>
  <si>
    <t>5937224</t>
  </si>
  <si>
    <t>FO-25-2017681</t>
  </si>
  <si>
    <t>22/12/2025 22-12 SE ESCALA A LA RED PARA VALIDAR SOLICITUD** LA RED: POR FAVOR PROCEDER CON EL CORRESPONDIENTE RESEMBRADO DE TARJETA. GRACIAS. | 23/12/2025 SE VISITA COMERCIO SE REALIZA SEMBRADO DE TARJETA OK , PRUEBAS OK CUBRE CLAVE OK</t>
  </si>
  <si>
    <t>5937270</t>
  </si>
  <si>
    <t>FO-25-2017440</t>
  </si>
  <si>
    <t>22/12/2025 22-12 SE ESCALA PARA VISITA, POR FAVOR LLAMAR ANTES DE DESPLAZARSE | 23/12/2025 SE VISITA COMERCIO PARA ATENDER INCIDENTE REPORTADO SE SIEMBRA TARJETA SE ACTUALIZA VERSIÓN PERO EL INCONVENIENTE PERSISTE  EL PROBLEMA ES EN LAS TARJETAS DE CRÉDITO Y CRÉDITOS CON EL BANCO BOGOTÁ SE REALIZA TRANSACCIÓN DE PRUEBA CON UN DEPÓSITO POR $5000 AUTORIZADO POR EL CLIENTE EL CUAL PASA SIN INCONVENIENTE SE CIERRA CASOS YA QUE SE ESCALA CON RBM DIRECTAMENTE</t>
  </si>
  <si>
    <t>IZ8ZZ698</t>
  </si>
  <si>
    <t>5937372</t>
  </si>
  <si>
    <t>71850317</t>
  </si>
  <si>
    <t>PAPELERIA Y VARIEDADES SARASOFI</t>
  </si>
  <si>
    <t>FO-25-2017683</t>
  </si>
  <si>
    <t>22/12/2025 22-12 SE ESCALA PARA VISITA, POR FAVOR LLAMAR ANTES DE DESPLAZARSE | 23/12/2025 SE REALIZA CAMBIO DE LECTOR DE BARRAS DAÑO CABLE VERSIÓN 10.5 PRUEBAS OK SERVICIO OPERATIVO</t>
  </si>
  <si>
    <t>LA2ZZ814</t>
  </si>
  <si>
    <t>5937423</t>
  </si>
  <si>
    <t>16463556</t>
  </si>
  <si>
    <t>LA CASITA DEL CELULAR</t>
  </si>
  <si>
    <t>FO-25-2017810</t>
  </si>
  <si>
    <t>22/12/2025 22-12 SE ESCALA PARA VISITA, POR FAVOR LLAMAR ANTES DE DESPLAZARSE | 23/12/2025 SE REALIZA INSPECCIÓN AL DATAFONO SE EVIDENCIA QUE TIENE LAS TECLAS PRINCIPAL FALLANDO,CLIENTE SE QUEJA POR ESTAN MUY DURAS Y DESGASTADAS SE PROCEDE A REALIZAR EL CAMBIO DE EQUIPO CREAMOS USUARIO OPERADOR SE REALIZA PRUEBA TELETON DANDO COMO RESULTADO RECHAZO GENERAL NO SE ANEXA PRUEBA EXITOSA TBIEN SE REALIZA PRUEBA COMERCIO RESULTADO EXITOSO SE VALIDA FUNCIONAMIENTO DE LECTOR CÓDIGO DE BARRAS OK.
SE SE RECUERDA AL CLIENTE Y SE CAPACITA SOBRE EL BUEN USO DEL DATAFONO CB OPERANDO CON NORMALIDAD</t>
  </si>
  <si>
    <t>11ZZZ223</t>
  </si>
  <si>
    <t>25779</t>
  </si>
  <si>
    <t>5937493</t>
  </si>
  <si>
    <t>89275617</t>
  </si>
  <si>
    <t>SUSA</t>
  </si>
  <si>
    <t>PAPELERIA SAHARA.</t>
  </si>
  <si>
    <t>FO-25-2023391</t>
  </si>
  <si>
    <t>23/12/2025 23-12 SE CONTACTA USUARIO, SE PIDE FOTO DE TIRILLA Y LOS ULTIMOS DIGITOS DE LA TS -SE ESCALA A LA RED PARA SABER COMO PROCEDER**LA RED: PUEDEN HACER PRUEBAS- SE LE INDICA AL USUARIO QUIEN CONFIRMA CB OPERATIVO, SE PROCEDE A CERRAR</t>
  </si>
  <si>
    <t>5937854</t>
  </si>
  <si>
    <t>24639494</t>
  </si>
  <si>
    <t>INSUMOS Y ARTES MUNDO GRAFICO</t>
  </si>
  <si>
    <t>FO-25-2021876</t>
  </si>
  <si>
    <t>23/12/2025 23-12 SE ESCALA PARA VISITA, POR FAVOR LLAMAR ANTES DE DESPLAZARSE | 23/12/2025 BUENOS DÍAS SE VISITA CB Y SE LE HACE CAMBIO DE EQUIPO, SE HACEN PRUEBAS PERO LA DEL CONVENIO 4998 SALE EN RECHAZO GENERAL, LA DE COMPRA DE 1 PESO EN EL COMERCIO SI SALE OK</t>
  </si>
  <si>
    <t>A1RZZ860</t>
  </si>
  <si>
    <t>5937947</t>
  </si>
  <si>
    <t>15044423</t>
  </si>
  <si>
    <t>COMPUCRIS SISTEMAS</t>
  </si>
  <si>
    <t>FO-25-2022322</t>
  </si>
  <si>
    <t>23/12/2025 23-12 SE ESCALA PARA VISITA, POR FAVOR LLAMAR ANTES DE DESPLAZARSE | 23/12/2025 SE REALIZA CAMBIO DE EQUIPO POR DAÑO REINICIO , DEJANDO PRUEBASOK , TARJETA SEMBRADA 0998 DEJANDO PRUEBAS OK SIN TELECARGA NO AUTORIZADA ,</t>
  </si>
  <si>
    <t>EG00C996</t>
  </si>
  <si>
    <t>5937978</t>
  </si>
  <si>
    <t>16607384</t>
  </si>
  <si>
    <t>GALCOM SAS</t>
  </si>
  <si>
    <t>FO-25-2022430</t>
  </si>
  <si>
    <t>23/12/2025 23-12 SE ESCALA PARA VISITA, POR FAVOR LLAMAR ANTES DE DESPLAZARSE | 23/12/2025 VISITAMOS COMERCIO EL LECTOR DE BARRAS NO LEE LOS CÓDIGOS DE LAS FACTURAS ENCONTRAMOS QUE EL CABLE ESTÁ DETERIORADO, REALIZAMOS CAMBIO DE LECTOR DE BARRAS NO ES POSIBLE HACER PRUEBAS EXITOSAS YA QUE EL CONVENIO DE TELETON SALE RECHAZO GENERAL EL CLIENTE NO TIENE COMO HACER OTRA PRUEBA SE ANEXA EL RECHAZO DEL CONVENIO DE TELETON.</t>
  </si>
  <si>
    <t>A4OZZ852</t>
  </si>
  <si>
    <t>50577</t>
  </si>
  <si>
    <t>5938002</t>
  </si>
  <si>
    <t>13796388</t>
  </si>
  <si>
    <t>PUERTO LLERAS</t>
  </si>
  <si>
    <t>CONSUERTE PUERTO LLERAS</t>
  </si>
  <si>
    <t>FO-25-2022548</t>
  </si>
  <si>
    <t>23/12/2025 23-12 SE ESCALA PARA VISITA, POR FAVOR LLAMAR ANTES DE DESPLAZARSE | 26/12/2025 POR LA POCA DISPONIBILIDAD DE TRANSPORTE EN LA FECHAS, | 26/12/2025 SE REALIZA VISTA AL PUNTO ANA FUENTES  3142330531 NOS RECIBE LA VISITA NOS INDICA EL EQUIPO QUE ESTÁ FALLANDO Y SE VERIFICA Y CORRECTAMENTE ESTA PRESENTANDO ALERT INTERRUPTION SE PROCEDE A CAMBIAR EL EQUIPO DONDE PRESENTA UN INCONVENIENTE CON LA IPE FIJA PERO SE LLAMA AL SISTEMAS SE CONSUERTE Y SE DA SOLUCIÓN, SE REALIZAN LAS PRUEBAS DONDE LA TELETÓN SALE RECHAZO GENERAL Y CON OTRO CONVENIO FUNCIONA EXITOSA LA PRUEBA, SEDA SOLUCIÓN ALA FALLA</t>
  </si>
  <si>
    <t>JAADZ962</t>
  </si>
  <si>
    <t>5938003</t>
  </si>
  <si>
    <t>17591652</t>
  </si>
  <si>
    <t>PDV PORFIA ESPECIALIZADO</t>
  </si>
  <si>
    <t>FO-25-2022550</t>
  </si>
  <si>
    <t>23/12/2025 23-12 SE ESCALA PARA VISITA, POR FAVOR LLAMAR ANTES DE DESPLAZARSE | 24/12/2025 SE REALIZA VISITA A COMERCIO NO HAY AUTORIZACIÓN DE INGRESO A PDV | 24/12/2025 SE REALIZA CAMBIO DE EQUIPO ALERT PRUEBAS OK SIN NOVEDAD CONVENIO 4998 NO HABILITADO</t>
  </si>
  <si>
    <t>9AWZZ249</t>
  </si>
  <si>
    <t>5938004</t>
  </si>
  <si>
    <t>FO-25-2022553</t>
  </si>
  <si>
    <t>23/12/2025 23-12 SE ESCALA PARA VISITA, POR FAVOR LLAMAR ANTES DE DESPLAZARSE | 24/12/2025 SE REALIZA VISITA AL PUNTO DONDE NOS RECIBE LA VISTA LA USARÍA CRISTINA ORTIZ 3157308854 LA CUAL NOS INDICA LA FALLA DEL EQUIPO SE REINICIA CUANDO REALIZAN AVECES TRANSFERENCIAS PERO ALA HORA DE PREGUNTARLE ALA USUARIO SI TENÍAN LA TARJETA DE SEMBRADO, ME COMENTA QUE NO TIENEN LA TARJETA DE SEMBRADO ASÍ QUE NO SE PUEDE INTERVENIR EL EQUIPO</t>
  </si>
  <si>
    <t>5938047</t>
  </si>
  <si>
    <t>17715020</t>
  </si>
  <si>
    <t>DROGUERIA MINIMARKET CRUZ VERD</t>
  </si>
  <si>
    <t>FO-25-2022697</t>
  </si>
  <si>
    <t>23/12/2025 23-12 SE ESCALA PARA VISITA, POR FAVOR LLAMAR ANTES DE DESPLAZARSE | 24/12/2025 SE REALIZA CAMBIO DE EQUIPO TECLA F4 NO FUNCIONA PRUEBAS OK CONVENIO 4998 NO HABILITADO</t>
  </si>
  <si>
    <t>GZ6ZZ258</t>
  </si>
  <si>
    <t>5938249</t>
  </si>
  <si>
    <t>22991392</t>
  </si>
  <si>
    <t>GIRON JABELA ALEXANDRA</t>
  </si>
  <si>
    <t>FO-25-2023394</t>
  </si>
  <si>
    <t>23/12/2025 23-12 SE ESCALA PARA VISITA, POR FAVOR LLAMAR ANTES DE DESPLAZARSE | 24/12/2025 SE REALIZA CAMBIO DE LECTOR DATAFONO Y CÓDIGO DE BARRA SIN NOVEDAD.
SE REALIZARON PRUEBAS OPERATIVAS OKEY.
COMERCIO NO TIENE TSRJETA PARA REALIZAR PRUEBA DE COMERCIO.</t>
  </si>
  <si>
    <t>NA00W934</t>
  </si>
  <si>
    <t>5938387</t>
  </si>
  <si>
    <t>15180078</t>
  </si>
  <si>
    <t>CAFE INTERNET ISA COM</t>
  </si>
  <si>
    <t>FO-25-2024616</t>
  </si>
  <si>
    <t>23/12/2025 23-12 SE CONTACTA USUARIO, SE PIDE FOTO DE TIRILLA Y LOS ULTIMOS DIGITOS DE LA TS -SE ESCALA A LA RED PARA SABER COMO PROCEDER**LA RED: RTA. BANCO: LA TARJETA SE DAÑÓ, SE LE INDICÓ COMERCIAL QUE DEBE SOLICITAR UNA NUEVA, SE LE INFORMA AL USUARIO- SE PROCEDE A CERRAR</t>
  </si>
  <si>
    <t>5938581</t>
  </si>
  <si>
    <t>18909663</t>
  </si>
  <si>
    <t>GLOBAL COMUNICACIONES SPC 2</t>
  </si>
  <si>
    <t>FO-25-2024855</t>
  </si>
  <si>
    <t>23/12/2025 23-12 SE ESCALA PARA VISITA, POR FAVOR LLAMAR ANTES DE DESPLAZARSE | 24/12/2025 NO AHI SOPORTE DE REDEBAN PARA REALIZAR CAMBIO DE EQUIPOS YA QUE SE ENCUENTRA ALERTADO | 26/12/2025 SE REALIZA CAMBIO DE EQUIPO POR ALERT IRRUPTION SERVICIO OPERATIVO PRUEBAS DE MÓDULO DE COMPRA OK MÓDULO CB CONVENIO TELETÓN CAÍDO SE REALIZA CONSIGNACIÓN APROBADA POR CLIENTE A CUENTA AHORROS</t>
  </si>
  <si>
    <t>9C007686</t>
  </si>
  <si>
    <t>5938711</t>
  </si>
  <si>
    <t>15335326</t>
  </si>
  <si>
    <t>MISELANEA Y VARIEDADES KRISS</t>
  </si>
  <si>
    <t>FO-25-2025156</t>
  </si>
  <si>
    <t>23/12/2025 23-12 SE ESCALA PARA VISITA, POR FAVOR LLAMAR ANTES DE DESPLAZARSE | 26/12/2025 CAPACIDAD OPERATIVA-SE ATENDERA EL 29 DIC | 29/12/2025 SE VISITA CB Y SE ENCUENTRA ERROR EN EQUIPO ALERT IRUPTION, SE HACE CAMBIO DE EQUIPO Y TODO QUEDA OK , SE HACEN PRUEBAS PERO LAS DE TELETÓN DAN RECHAZO GENERAL, DE RESTO TODO OK</t>
  </si>
  <si>
    <t>BL0EZ109</t>
  </si>
  <si>
    <t>5938800</t>
  </si>
  <si>
    <t>16497257</t>
  </si>
  <si>
    <t>KOKOS SERVI</t>
  </si>
  <si>
    <t>FO-25-2025385</t>
  </si>
  <si>
    <t>23/12/2025 23-12 SE ESCALA PARA VISITA, POR FAVOR LLAMAR ANTES DE DESPLAZARSE | 24/12/2025 SE ENCUENTRA DATAFONO CON EL HUB DESCONECTADO POR TAL MOTIVO EL PINPAD Y LA LECTORA DE BARRAS NO ENCENDÍAN, SE ORGANIZA CONEXIÓN OK, SE REALIZAN PRUEBAS DE COMERCIO OK, PRUEBA DE TELETÓN CON RECHAZO GENERAL</t>
  </si>
  <si>
    <t>1EZZZ956</t>
  </si>
  <si>
    <t>5939113</t>
  </si>
  <si>
    <t>90106226</t>
  </si>
  <si>
    <t>FACIL Y RAPIDO JL</t>
  </si>
  <si>
    <t>FO-25-2026581</t>
  </si>
  <si>
    <t>24/12/2025 24-12 SE ESCALA A LA RED PARA VALIDAR SOLICITUD** LA RED: POR FAVOR PROCEDER CON EL CORRESPONDIENTE RESEMBRADO DE TARJETA. GRACIAS. | 24/12/2025 NO HAY TICKETS EN TERMINAL PARA REALIZAR DESPLAZAMIENTO | 26/12/2025 SE REALIZA PRUEBA DE RESEMBRADO DE LA TARJETA SE REALIZAN PRUEBAS OK PRUEBA DE TELETON SALE FALLIDA POR CAIDA DE CONVENIO SE REALIZA OTRA PRUEBA CON UN CONVENIO DEL COMERCIO Y SALE EXITOSO</t>
  </si>
  <si>
    <t>VAZZZ322</t>
  </si>
  <si>
    <t>5939133</t>
  </si>
  <si>
    <t>FO-25-2026582</t>
  </si>
  <si>
    <t>24/12/2025 24-12 SE ESCALA A LA RED PARA VALIDAR SOLICITUD** LA RED: POR FAVOR PROCEDER CON EL CORRESPONDIENTE RESEMBRADO DE TARJETA. GRACIAS. | 24/12/2025 SE REALIZA VISITA A COMERCIO ATIENDE LUISA PIÑEROS, EL COMERCIO ESTÁ UBICADO EN DIRECCIÓN DIFERENTE A LA ENVIADA EN TA, DIRECCIÓN DE TA CALLE 25 6-115, DIRECCIÓN EN SITIO CALLE 25 12-04, ADICIONAL NO CUENTA CON LA TARJETA DE SEMBRADO RELACIONADA EN LA TA, EN COMERCIO ESTÁN LAS TARJETAS 8824 Y 2107</t>
  </si>
  <si>
    <t>5939274</t>
  </si>
  <si>
    <t>FO-25-2027123</t>
  </si>
  <si>
    <t>24/12/2025 24-12 SE ESCALA A LA RED PARA VALIDAR SOLICITUD** LA RED: POR FAVOR PROCEDER CON EL CORRESPONDIENTE RESEMBRADO DE TARJETA. GRACIAS. | 24/12/2025 SE CAMBIA DATAFONO POR DAÑO EN IMPRESORA Y SE REALIZÓ SEMBRADO DE TARJETA</t>
  </si>
  <si>
    <t>5939313</t>
  </si>
  <si>
    <t>12613204</t>
  </si>
  <si>
    <t>SUPERMERCADO LA ECONOMIA</t>
  </si>
  <si>
    <t>FO-25-2026941</t>
  </si>
  <si>
    <t>24/12/2025 24-12 SE ESCALA PARA VISITA, POR FAVOR LLAMAR ANTES DE DESPLAZARSE | 24/12/2025 EN COMUNICACIÓN CON EL CLIENTE SE VÁLIDA QUE LA PANTALLA DEL EQUIPO SE QUEDA EN BLANCO, SE LE INDICA AL CLIENTE QUE SE ATIENDE EL VIERNES YA QUE A ESTA HORA NO HAY SOPORTE POR PARTE DE REDEBAN PARA CAMBIOS DE EQUIPOS. | 26/12/2025 SE LLEGA A LA DIRECCIÓN CL 14 #13-27, EL CLIENTE INDICA QUE EL SOPORTE ERA PARA EL PUNTO QUE QUEDA EN LA DIRECCIÓN CR 10 B #30 A-606 PORTALES, EN LA TA SALE EL CU 0012613204 DE LA DIRECCIÓN CL 14 #13-27, SE LE INDICA AL CLIENTE QUE DEBE LLAMAR NUEVAMENTE A SOLICITAR EL SOPORTE.</t>
  </si>
  <si>
    <t>5939688</t>
  </si>
  <si>
    <t>18877241</t>
  </si>
  <si>
    <t>CELULLANO CVS COROCORA</t>
  </si>
  <si>
    <t>FO-25-2028581</t>
  </si>
  <si>
    <t>25/12/2025 SE ESCALA PARA VISITA, POR FAVOR LLAMAR ANTES DE DESPLAZARSE | 25/12/2025 ES NECESARIO CAMBIO DE DATAFONO, POR SER FIN DE SEMANA NO SE TIENE SOPORTE DE REDEBAN PARA REALIZAR CAMBIOS | 26/12/2025 SE REALIZA CAMBIO DE DATAFONO POR DAÑO EN CONECTOR DE CARGA, SE REALIZA SEMBRADO DE TARJETA 4339, SE CREA USUARIOS, SE HABILITA CIERRES, PRUEBA TELETÓN CON RG, TRANSACCIÓN RECAUDO EXITOSA.</t>
  </si>
  <si>
    <t>TR004781</t>
  </si>
  <si>
    <t>5939723</t>
  </si>
  <si>
    <t>FO-25-2028582</t>
  </si>
  <si>
    <t>25/12/2025 SE INTENTA CONTACTAR CON LA SEÑORA MARÍA EUGENIA AL NÚMERO TELEFÓNICO 3004772700 NOSÉ LOGRA CONTACTO SE ENVÍA MENSAJE A WHATSAPP SOBRE CIERRE DE CASO Y NUEVA COMUNICACIÓN</t>
  </si>
  <si>
    <t>5940017</t>
  </si>
  <si>
    <t>FO-25-2029239</t>
  </si>
  <si>
    <t>26/12/2025 26-12 SE ESCALA PARA VISITA, POR FAVOR LLAMAR ANTES DE DESPLAZARSE | 26/12/2025 SE LLEGA A LA DIRECCIÓN INDICADA Y SE REALIZA REINSTALACIÓN DE SO Y VERSIÓN , RESEMBRADO DE TARJETA , CREACIÓN DE USUARIO Y HABILITACION DE CIERRES , SE REALIZAN PRUEBAS EXITOSAS.</t>
  </si>
  <si>
    <t>II5ZZ847</t>
  </si>
  <si>
    <t>5940025</t>
  </si>
  <si>
    <t>FO-25-2029240</t>
  </si>
  <si>
    <t>26/12/2025 26-12 SE ESCALA PARA VISITA, POR FAVOR LLAMAR ANTES DE DESPLAZARSE | 26/12/2025 SE VISITA CB MANTENIMIENTO DE EQUIPO CAMBIO TAPA IMPRESORA POR DAÑO PRUEBAS EXITOSAS</t>
  </si>
  <si>
    <t>10NZZ126</t>
  </si>
  <si>
    <t>5940063</t>
  </si>
  <si>
    <t>FO-25-2029526</t>
  </si>
  <si>
    <t>26/12/2025 26-12 SE ESCALA PARA VISITA, POR FAVOR LLAMAR ANTES DE DESPLAZARSE | 26/12/2025 SE VISITA CB MANTENIMIENTO DE EQUIPO BORRADO Y ACTUALIZACION DE POS.  PRUEBAS EXITOSAS</t>
  </si>
  <si>
    <t>11DZZ382</t>
  </si>
  <si>
    <t>5940067</t>
  </si>
  <si>
    <t>FO-25-2029554</t>
  </si>
  <si>
    <t>26/12/2025 26-12 SE ESCALA PARA VISITA, POR FAVOR LLAMAR ANTES DE DESPLAZARSE | 26/12/2025 SE REALIZA CAMBIÓ DE DATÁFONO POR TECLADO EN DAÑO, PRUEBAS Y LIMPIEZA DE EQUIPOS OK.</t>
  </si>
  <si>
    <t>5940873</t>
  </si>
  <si>
    <t>90789578</t>
  </si>
  <si>
    <t>CIGARRERIA PUNTO VERDE</t>
  </si>
  <si>
    <t>FO-25-2038331</t>
  </si>
  <si>
    <t>26/12/2025 26-12 SE ESCALA PARA VISITA, POR FAVOR LLAMAR ANTES DE DESPLAZARSE | 27/12/2025 SE VISITA COMERCIO CB AVAL, SE REALIZA RECONFIGURACION DE PARÁMETROS YA QUE SE DETECTÓ QUE TENÍA UN GRUPO ERRADO (VD79) Y EL CORRECTO ES VD78, SE DEJA CON LA CONFIGURACIÓN CORRECTA, SE VÁLIDAN CONEXIONES, SE REALIZA SEMBRADO DE TARJETA, SE DEJAN USUARIOS DEL CLIENTE, SE HABILITAN CIERRES, PRUEBAS OK.</t>
  </si>
  <si>
    <t>VYZZZ540</t>
  </si>
  <si>
    <t>5940951</t>
  </si>
  <si>
    <t>FO-25-2038529</t>
  </si>
  <si>
    <t>26/12/2025 26-12 SE ESCALA PARA VISITA, POR FAVOR LLAMAR ANTES DE DESPLAZARSE | 27/12/2025 SE CAMBIA DATÁFONO YA QUE NO LEE TARJETAS</t>
  </si>
  <si>
    <t>5941014</t>
  </si>
  <si>
    <t>FO-25-2038642</t>
  </si>
  <si>
    <t>26/12/2025 26-12 SE ESCALA PARA VISITA, POR FAVOR LLAMAR ANTES DE DESPLAZARSE | 27/12/2025 SE REALIZA VISITA DE CAMPO ENCONTRADO QUE COMERCIO ESTA CERRADO SE REALIZA COMUNICACIÓN A LA LÍNEA 3114842854 PERO NO HAY RESPUESTA, SE INFORMA A SUPERVISOR QUIEN AUTORIZA CIERRE DE SOLICITUD</t>
  </si>
  <si>
    <t>5941167</t>
  </si>
  <si>
    <t>14792899</t>
  </si>
  <si>
    <t>DROGUERIA MEGAFARMA J C</t>
  </si>
  <si>
    <t>FO-25-2040314 | FO-25-2039001</t>
  </si>
  <si>
    <t>[FO-25-2040314] 29/12/2025 SE REALIZA VALIDACIÓN DE SERVICIO POR FALLA EXCEDE INTENTOS DE PIN, SE REALIZA RECONFIGURACIÓN Y SEMBRADO DE TARJETA FALLA PERSISTE, DE REALIZA ESCALAMIENTO A RBM LA SEÑORITA PAOLA INFORMA QUE REALIZARÁ ESCALAMIENTO A LA ENTIDAD YA QUE ES UNA FALLA DESDE EL BANCO Y PIDEN ESPERAR, SE ENVÍA CORREO DICE LAS 13:20 DE LA TARDE
SIENDO LAS 14:28 DE DA SOLUCIÓN POR USTED DE LA ENTIDAD ACTIVANDO TARJETA DE SEMBRADO PRUEBAS OK CONSIGNACIÓN A CUENTA AHORROS AUTORIZADOS POR EL CLIENTE MÓDULO DE COMPRA OK CONVENIO TELETÓN CAÍDO || [FO-25-2039001] 26/12/2025 26-12 SE ESCALA PARA VISITA, POR FAVOR LLAMAR ANTES DE DESPLAZARSE | 27/12/2025 SE VISITA COMERCIO PARA ATENDER INCIDENTE REPORTADO, SE VALIDA VERSIÓN DE DATAFONO SE REALIZA RESEMBRADO DE TARJETA PERO ERROR PERSISTE, NO SE ES POSIBLE ESCALAR CON EL BANCO O REDEBAN YA QUE NO TENEMOS SOPORTE EL DÍA DE HOY</t>
  </si>
  <si>
    <t>AAZZZ784</t>
  </si>
  <si>
    <t>5941233</t>
  </si>
  <si>
    <t>13854542</t>
  </si>
  <si>
    <t>DROGUERIA UNIVERSAL CJ</t>
  </si>
  <si>
    <t>FO-25-2039554</t>
  </si>
  <si>
    <t>26/12/2025 27-12 SE ESCALA PARA VISITA, POR FAVOR LLAMAR ANTES DE DESPLAZARSE | 29/12/2025 SE LLEGA AL SITIO SE ENCUENTRA COMERCIO CERRADO SE REALIZA LLAMADA CELULAR CLIENTE NO RESPONDE</t>
  </si>
  <si>
    <t>JAGZZ527</t>
  </si>
  <si>
    <t>5941397</t>
  </si>
  <si>
    <t>11472990</t>
  </si>
  <si>
    <t>SUPERMERCADO ANNY</t>
  </si>
  <si>
    <t>FO-25-2039725</t>
  </si>
  <si>
    <t>27/12/2025 27-12 SE ESCALA PARA VISITA, POR FAVOR LLAMAR ANTES DE DESPLAZARSE | 27/12/2025 SE VISITA CB Y SE REALIZA AJUSTE DE TAPA TRASERA. ESTABA SUELTA. SE REALIZAN PRUEBAS DE IMPRESIÓN EXITOSAS PRUEBAS OK. NO ES POSIBLE REALIZAR PRUEBA TELETÓN POR FALLA EN EL CONVENIO .</t>
  </si>
  <si>
    <t>SX7ZZ456</t>
  </si>
  <si>
    <t>5941429</t>
  </si>
  <si>
    <t>18937227</t>
  </si>
  <si>
    <t>CENTRO DE PAGOS Y SERVICIOS MELTEC DE ORIENTE</t>
  </si>
  <si>
    <t>FO-25-2047757</t>
  </si>
  <si>
    <t>29/12/2025 29-12 SE ESCALA PARA VISITA, POR FAVOR LLAMAR ANTES DE DESPLAZARSE | 31/12/2025 SE LOGRA COMUNICACIÓN CON LA CLIENTE LA SEÑORA ERIKA CANO AL NÚMERO CELULAR 3219296691 DONDE LA SEÑORA ERIKA INDICA QUE YA NO REQUIERE VISITA TÉCNICA QUE EL CORRESPONSAL YA ESTA TRABAJANDO CORRECTAMENTE , INDICA QUE LA SOLICITUD DEL MANTENIMIENTO FUE  POR TEMAS DE INTERNET YA QUE HABIA CAMBIADO DE OPERADOR Y LOS EQUIPOS NO TENÍA COMUNICACIÓN , INDICA QUE EL OPERADOR DE INTERNET HIZO UNA CONFIGURACIÓN EN EL CANAL Y LOS EQUIPOS YA TIENEN CONEXION , INDICA QUE CUALQUIER NOVEDAD SE COMUNICARÁ NUEVAMENTE CON LA ENTIDAD , NO COMPARTE EVIDENCIA BAUCHER YA QUE INDICA QUE  EL DIA DE HOY 31 DE DICIEMBRE NO ESTAN TRABAJANDO EN EL PUNTO, CLIENTE CONFORME</t>
  </si>
  <si>
    <t>5941438</t>
  </si>
  <si>
    <t>15938855</t>
  </si>
  <si>
    <t>FRONTERA CELULAR NO. 7</t>
  </si>
  <si>
    <t>FO-25-2040131</t>
  </si>
  <si>
    <t>27/12/2025 SE REALIZA VISITA AL COMERCIO Y SE REALIZA MANTENIMIENTO GENERAL, SE REALIZA INCIALIZACION OK, RESEMBRADO DE TARGETA BLANCA OK</t>
  </si>
  <si>
    <t>F1KZZ332</t>
  </si>
  <si>
    <t>5941964</t>
  </si>
  <si>
    <t>40849762</t>
  </si>
  <si>
    <t>LONDOÑO CELULARES</t>
  </si>
  <si>
    <t>FO-25-2042246</t>
  </si>
  <si>
    <t>28/12/2025 28-12 SE ESCALA PARA VISITA, POR FAVOR LLAMAR ANTES DE DESPLAZARSE | 28/12/2025 SE REALIZA LLAMADA TELEFÓNICA A LA SEÑORA CAROLINA EN DONDE ME INDICA QUE POR FAVOR SE REALICE LA VISITA UN DÍA OPERATIVO DE LA SEMANA YA QUE LOS FINES DE SEMANA NO ABRE Y NO SE PUEDE REALIZAR CAMBIO DE EQUIPOS EL DÍA DE HOY YA QUE NO HAY SOPORTE, SE VISITARÁ UN DÍA OPERATIVO DE LA SEMANA | 29/12/2025 SE COMUNICA CON EL CLIENTE EL CUAL MANIFIESTA QUE ABRE A PARTIR DE LAS 10 AM, Y QUE PRIMERO VA A BUSCAR LA TARJETA DE SEMBRADO QUÉ NO LA TIENE A LA MANO, DESPUÉS DE LAS 10AM ME CONFIRMA SI LA ENCONTRÓ PARA AGENDAR VISITA EN EL TRANSCURSO DE LA MAÑANA | 29/12/2025 SE VERIFICÓ LA FALLA DE IMPRESIÓN NO SALE PAPEL, SE ENCONTRÓ QUE NO CUENTA CON ENGRANAJE DEL RODILLO, SE ENCONTRÓ BOTADO EN EL PISO POR CAMBIO DE ROLLO EL CLIENTE SE LE CALLO SIN DARSE CUENTA SE AJUSTA SE EJECUTAN PRUEBAS TX EXITOSAS QUEDA OPERATIVO.</t>
  </si>
  <si>
    <t>EF005183</t>
  </si>
  <si>
    <t>5942727</t>
  </si>
  <si>
    <t>20102943</t>
  </si>
  <si>
    <t>SUTIFRUVER SANTA ELENA PGMB</t>
  </si>
  <si>
    <t>FO-25-2044338</t>
  </si>
  <si>
    <t>29/12/2025 29-12 SE ESCALA PARA VISITA, POR FAVOR LLAMAR ANTES DE DESPLAZARSE | 29/12/2025 SE CAMBIA EQUIPO POR ALERTA DE SIEMBRA TARJETA 5670 SE HACEN PRUEBAS EXITOSAS TODO OK</t>
  </si>
  <si>
    <t>9B0TZ875</t>
  </si>
  <si>
    <t>5942920</t>
  </si>
  <si>
    <t>90788833</t>
  </si>
  <si>
    <t>PAPELERIA Y VARIEDADES JACKY</t>
  </si>
  <si>
    <t>FO-25-2046045</t>
  </si>
  <si>
    <t>29/12/2025 29-12 SE ESCALA SOLICITUD PARA VALIDAR ATENCION POR PARTE DE LA RED: RESPUESTA DE LA RED POR FAVOR PROCEDER CON EL CORRESPONDIENTE RESEMBRADO DE TARJETA. GRACIAS. | 30/12/2025 SE VISITA COMERCIO SE REALIZA RE SEMBRADO DE TARJETA SE REALIZA PRUEBAS OK</t>
  </si>
  <si>
    <t>VRZZZ469</t>
  </si>
  <si>
    <t>5943039</t>
  </si>
  <si>
    <t>FO-25-2046091</t>
  </si>
  <si>
    <t>29/12/2025 29-12 SE ESCALA SOLICITUD PARA VALIDAR ATENCION POR PARTE DE LA RED: RESPUESTA DE LA RED POR FAVOR PROCEDER CON EL CORRESPONDIENTE RESEMBRADO DE TARJETA. GRACIAS. | 29/12/2025 SE REALIZA SEMBRADO DE TARJETA, SE REVISA TRANSACCIONES Y SALE RECHAZO EN LAS TRANSACCIONES, SE ESCALA EL CASO E INDICAN QUE LA TARJETA SE ENCUENTRA ACTIVA Y BIEN PARAMETRIZADA PERO EL CB NO CUENTA CON CUPO DE SOBREGIRO.</t>
  </si>
  <si>
    <t>AA0SZ099</t>
  </si>
  <si>
    <t>5943134</t>
  </si>
  <si>
    <t>67609859</t>
  </si>
  <si>
    <t>MAGANET.COM SAS LAS PEÑITAS</t>
  </si>
  <si>
    <t>FO-25-2046611</t>
  </si>
  <si>
    <t>29/12/2025 29-12 EN COMUNICACION CON CB SE VALIDA FALLA QUE PRESENTA INDICA QUE PERDIO EL LECTOR DE BARRAS SE LE INFORMA EL NUMERO DE PLACA 1178535 ADICIONAL SE LE EXPLICA EL PROCEDO DE GENERAR EL DENUNCIA EN LA FISCALIA UNA VEZ LO TENGA SE COMUNIQUE NUEVAMENTE PARA REALIZAR REPOSICION</t>
  </si>
  <si>
    <t>5943192</t>
  </si>
  <si>
    <t>90844169</t>
  </si>
  <si>
    <t>EL SUEÑO DE LOS NIÑOS</t>
  </si>
  <si>
    <t>FO-25-2047753</t>
  </si>
  <si>
    <t>29/12/2025 29-12 SE ESCALA SOLICITUD PARA VALIDAR ATENCION POR PARTE DE LA RED: SE REALIZAN PRUEBAS DE DESBLOQUEO SE VALIDA CON EL USUARIO INFORMA QUE SE ENCUENTRA OPERANDO CON NORMALIDAD SE CIERRA CASO</t>
  </si>
  <si>
    <t>41797</t>
  </si>
  <si>
    <t>5943434</t>
  </si>
  <si>
    <t>18109975</t>
  </si>
  <si>
    <t>TESALIA</t>
  </si>
  <si>
    <t>PLAY SERVICE TECNOLOGY</t>
  </si>
  <si>
    <t>FO-25-2047763</t>
  </si>
  <si>
    <t>29/12/2025 29-12 SE ESCALA SOLICITUD PARA VALIDAR ATENCION POR PARTE DE LA RED: RESPUESTA DE LA RED POR FAVOR PROCEDER CON EL CORRESPONDIENTE RESEMBRADO DE TARJETA. GRACIAS. | 30/12/2025 SE LLEGA AL PUNTO, SE SIEMBRA TARJETA XXXX-XXXX-XXXX-6160, SE REALIZA PRUEBAS DE COMERCIO Y BANCO OK</t>
  </si>
  <si>
    <t>9B00H469</t>
  </si>
  <si>
    <t>5943440</t>
  </si>
  <si>
    <t>87271947</t>
  </si>
  <si>
    <t>PAPELERIA Y MISCELANEA ANGEL</t>
  </si>
  <si>
    <t>FO-25-2047766</t>
  </si>
  <si>
    <t>29/12/2025 29-12 SE ESCALA SOLICITUD PARA VALIDAR ATENCION POR PARTE DE LA RED: RESPUESTA DE LA RED POR FAVOR PROCEDER CON EL CORRESPONDIENTE RESEMBRADO DE TARJETA. GRACIAS. | 30/12/2025 SE REALIZA EL SEMBRADO DE TARJETA BOGOTÁ SE HACEN PRUEBAS EXITOSAS TELETÓN CON RG</t>
  </si>
  <si>
    <t>SXMZZ868</t>
  </si>
  <si>
    <t>5943740</t>
  </si>
  <si>
    <t>21230750</t>
  </si>
  <si>
    <t>MISCELANEAVARIEDADESJORGIN</t>
  </si>
  <si>
    <t>FO-25-2048683</t>
  </si>
  <si>
    <t>29/12/2025 29-12 SE ESCALA SOLICITUD PARA VALIDAR ATENCION POR PARTE DE LA RED: RESPUESTA DE LA RED POR FAVOR PROCEDER CON EL CORRESPONDIENTE RESEMBRADO DE TARJETA. GRACIAS. | 30/12/2025 SE REALIZA VISITA AL COMERCIO, CORRESPONSAL AVAL, SE VALIDA Y HAY QUE REESEMBRAR TARJETA PERO NOS ENCONTRAMOS QUE EL DATÁFONO ESTÁ PRESENTANDO FALLAS EN LA TAPA DE LA IMPRESORA ESTA PARTIDA Y EL TECLADO ES TA DURO, SE PROCEDE A HACER CAMBIO DEL EQUIPO A SEMBRAR TARJETA 6734, SE HACEN LAS RESPECTIVAS CONFIGURACIONES Y SE HACEN PRUEBAS DEJANDO TODO OK , NO SE PUDO REALIZAR PRUEBA CON EL CONVENIO TELETÓN YA QUE DICHO CONVENIO ESTÁ CAÍDO SE REALIZA UNA PRUEBA CON UN CONVENIO PROPORCIONADO POR EL CLIENTE</t>
  </si>
  <si>
    <t>HA00A907</t>
  </si>
  <si>
    <t>5943864</t>
  </si>
  <si>
    <t>54675954</t>
  </si>
  <si>
    <t>MY BEST HISTORY</t>
  </si>
  <si>
    <t>FO-25-2050383</t>
  </si>
  <si>
    <t>30/12/2025 SE REALIZA VALIDACIÓN DE SERVICIO POR FALLA INTERNET AL VERIFICAR EL CABLE DE RED DEL CLIENTE PRESENTA DAÑO, SE REEMPLAZA CABLE DEJANDO SERVICIO OPERATIVO PRUEBAS OK TRNA RBM PRUEBA DE TELETÓN EN RECHAZO CONVENIO CAÍDO DE REALIZA CONSIGNACIÓN A CUENTA DE AHORROS AUTORIZADOS POR CLIENTE NO HAY COMO HACER RETIRO O CONSULTA MODULO DE COMPRA OK</t>
  </si>
  <si>
    <t>TVBZZ641</t>
  </si>
  <si>
    <t>5943898</t>
  </si>
  <si>
    <t>90140237</t>
  </si>
  <si>
    <t>TELNORTE ABREGO</t>
  </si>
  <si>
    <t>FO-25-2050385</t>
  </si>
  <si>
    <t>30/12/2025 SE REALIZA VISITA, SE REALIZA MANTENIMIENTO, SE REALIZA PRUEBA DE TELETÓN PERO EL CONVENIO SE ENCUENTRA CAÍDO.</t>
  </si>
  <si>
    <t>LIZZZ150</t>
  </si>
  <si>
    <t>5944154</t>
  </si>
  <si>
    <t>14875942</t>
  </si>
  <si>
    <t>MERCA CHEBRE DE LA SABANA</t>
  </si>
  <si>
    <t>FO-25-2050740</t>
  </si>
  <si>
    <t>30/12/2025 SE VISITA COMERCIO CB AVAL, SE REALIZA EL CAMBIO TANTO DEL DATAFONO POR QUE TENÍA EL PUERTO USB CON FALLAS Y EL LECTOR DE BARRAS POR QUE NO ENVIABA LA DATA AL EQUIPO, SE DEJAN LOS NUEVOS EQUIPOS OK, SE SIEMBRA TARJETA #0150, SE HABILITAN CIERRES, SE DEJAN USUARIOS DEL CLIENTE.</t>
  </si>
  <si>
    <t>9B00U209</t>
  </si>
  <si>
    <t>5944168</t>
  </si>
  <si>
    <t>90166359</t>
  </si>
  <si>
    <t>RECAUDOS Y ENVIOS BAEZ</t>
  </si>
  <si>
    <t>FO-25-2050742</t>
  </si>
  <si>
    <t>30/12/2025 CB SE REINICIA, CAMBIO DE DATAFONO, BORRADO E INYECCION DE SO +VER 10.6, CONFIGURACION CB OK, SEMBRADO DE TARJETA #1808, PRUEBAS OK.</t>
  </si>
  <si>
    <t>FLZZZ956</t>
  </si>
  <si>
    <t>5944246</t>
  </si>
  <si>
    <t>FO-25-2051452</t>
  </si>
  <si>
    <t>30/12/2025 SE VERIFICÓ FALLA DE DATÁFONO ERROR DE COMUNICACIÓN TLS 1002, PERO AL LLEGAR EL CLIENTE INDICA QUE YA FUNCIONA DESDE LA MAÑANA QUE TENÍAN UNA FALLA DE COMUNICACIÓN INTERNA EN EL COMERCIO, Y EL CB SE ENCUENTRA FUNCIONANDO SIN INCONVENIENTES A LA HORA, NO SE PUEDE EJECUTAR ACTUALIZACIÓN DE VERSIÓN AL EQUIPO EL CUAL SE ENCUENTRA CON UNA VERSIÓN INFERIOR, YA QUE MANIFIESTA EL ENCARGADO DEL CB QUE EL DUEÑO NO SE ENCUENTRA Y DEJO LAS TARJETAS DE SEMBRADO BAJO LLAVE Y  YA NO SE ENCUENTRA DISPONIBLE EL DÍA DE HOY, POR LO CUAL SE LE SUGERIDO REPORTAR LA ACTUALIZACIÓN CUANDO ESTE DISPONIBLE Y A LA MANO LA TARJETA, SE EJECUTAN PRUEBAS TX EXITOSAS QUEDA OPERATIVO.</t>
  </si>
  <si>
    <t>JA00K705</t>
  </si>
  <si>
    <t>5944252</t>
  </si>
  <si>
    <t>17377615</t>
  </si>
  <si>
    <t>MISCELANEA MEGACELL</t>
  </si>
  <si>
    <t>FO-25-2051454</t>
  </si>
  <si>
    <t>31/12/2025 SE LLEGA A COMERCIO SE ENCUENTRA CERRADO ME COMUNICO CON TELEFÓNO DE COMERCIO NO RESPONDE</t>
  </si>
  <si>
    <t>5944438</t>
  </si>
  <si>
    <t>FO-25-2052372</t>
  </si>
  <si>
    <t>30/12/2025 SE VISITA COMERCIO SE IDENTIFICA DATÁFONO ICT 250 NO CARGA SE REALIZA CAMBIO DE DATÁFONO DESK 3500 CLIENTE POSEE PROBLEMAS DE RED SE REVERSA CAMBIO SE DEJA DATÁFONO ICT CON FALLA CLIENTE INDICA SE COMUNICARÁ NUEVAMENTE</t>
  </si>
  <si>
    <t>5944452</t>
  </si>
  <si>
    <t>90129918</t>
  </si>
  <si>
    <t>WOW STORE PASTO</t>
  </si>
  <si>
    <t>FO-25-2052373</t>
  </si>
  <si>
    <t>31/12/2025 SE REALIZA CAMBIO DE DATÁFONO POR DAÑO EN PUERTO USB, SE RECONFIGURA OK PARÁMETROS OK Y SE REALIZAN PRUEBAS EXITOSAS DE TRANSACCIONES, SE ADJUNTA TIRILLA DE PRUEBA TELETON CON RECHAZO GENERAL POR FALLO EN EL CONVENIO</t>
  </si>
  <si>
    <t>FGZZZ360</t>
  </si>
  <si>
    <t>15599</t>
  </si>
  <si>
    <t>5944585</t>
  </si>
  <si>
    <t>90186059</t>
  </si>
  <si>
    <t>RAMIRIQUI</t>
  </si>
  <si>
    <t>PAÑALERA EMILU</t>
  </si>
  <si>
    <t>FO-25-2052375</t>
  </si>
  <si>
    <t>31/12/2025 SE REALIZA VISITA AL COMERCIO, SE REALIZA BORRADO DE EQUIPO, ACTUALIZACION Y RESEMBRADO DE TARJETA, SE REALIZA ESCALAMIENTO A REDEBAN QUIEN INDICA QUE VA A ESCALAR EL CASO A LA ENTIDAD BANCARIA, SE ESPERA A LA RESPUESTA DE LA ENTIDAD PARA VALIDAR LA FALLA PERO NO HAY RESPUESTA, SE DEJA LA NOVEDAD PENDIENTE A LA ESPERA DE LA RESPUESTA DE LA ENTIDAD BANCARIA.</t>
  </si>
  <si>
    <t>VIZZZ308</t>
  </si>
  <si>
    <t>5944676</t>
  </si>
  <si>
    <t>13444724</t>
  </si>
  <si>
    <t>DROGUERIA MARIA D</t>
  </si>
  <si>
    <t>FO-25-2052756</t>
  </si>
  <si>
    <t>30/12/2025 SE REVISA EQUIPO Y SE REINICIA SE CAMBIA MAGIC BOX POR TEMAS DE DAÑO EN PUERTO DE ENERGÍA SE REALIZAN PRUEBAS EXITOSAS SERVICIO OPERATIVO OK 
NOTA: NO DIÓ PARA REALIZAR EL CIERRE GENERAL YA QUE EL USUARIO NO REALIZABA CIERRE GENERAL Y TOCÓ BORRAR TODO YA QUE SE QUEDABA PEGADO EL EQUIPO</t>
  </si>
  <si>
    <t>IZ2ZZ578</t>
  </si>
  <si>
    <t>5944778</t>
  </si>
  <si>
    <t>FO-25-2053584</t>
  </si>
  <si>
    <t>31/12/2025 SE REALIZA VALIDACIÓN POR FALLA EN TRANSACCIONES SE REALIZA RECONFIGURACIÓN DEL EQUIPO Y SEMBRADO DE TARJETA PRUEBAS REALIZADAS CON DEPÓSITO A CUENTA DE AHORROS NO HAY COMO HACER CONSULTA O RETIRO NO HAY COMO  HACER PRUEBA CON EL CONVENIO DEL CONJUNTO SE INDICA A CLIENTE TRABAJARLO Y EN CASO DE VOLVER A PRESENTAR LA FALLA COMUNICARSE POR CONVENIO ESPECÍFICO EN EL MOMENTO SERVICIO QUEDA OPERATIVO PRUEBAS OK MÓDULO DE CB Y COMPRA OK</t>
  </si>
  <si>
    <t>5944978</t>
  </si>
  <si>
    <t>90117612</t>
  </si>
  <si>
    <t>TIENDA KEVINS</t>
  </si>
  <si>
    <t>FO-25-2053611</t>
  </si>
  <si>
    <t>31/12/2025 SE REALIZA VISITA AL COMERCIO, SE REALIZA LIMPIEZA Y MANTENIMIENTO A LA IMPRESORA DEL EQUIPO, SE HACEN PRUEBAS OK.</t>
  </si>
  <si>
    <t>VAZZZ546</t>
  </si>
  <si>
    <t>5945056</t>
  </si>
  <si>
    <t>FO-25-2055291</t>
  </si>
  <si>
    <t>31/12/2025 30-12 SE LLAMA AL CB Y SE SOLICITA TIRILLA Y 4 ULTIMOS DIGITOS DE LA TARJETA DE SEMBRADO- SE ESCALA A LA RED: BUEN DÍA,  POR FAVOR SU AYUDA CON ESTE CASO, CB REPORTA MONTO INVALIDO CON RETIROS MAYORES A 600.000 -30-12 LA RED: LA NOVEDAD PROVIENE DE MONTOS DE ENTIDAD QUE EL CB AJUSTE CUPOS.  LA ENTIDAD INFORMA QUE LA TARJETA ESTA BIEN PARAMETRIZADA Y QUE SE PUEDE HACER PRUEBAS SUPERIORES A 600.    SE LE INFORMA AL USUARIO Y SE CIERRA EL REPORTE</t>
  </si>
  <si>
    <t>TA-25-1361072</t>
  </si>
  <si>
    <t>90847449</t>
  </si>
  <si>
    <t>MOTO SUPREME CHAMPION</t>
  </si>
  <si>
    <t>FO-25-1924553</t>
  </si>
  <si>
    <t>03/12/2025 SE REALIZA VISITA A COMERCIO, SE REALIZA CAMBIO DE EQUIPO SE REALIZAN PRUEBAS OK</t>
  </si>
  <si>
    <t>CA001316</t>
  </si>
  <si>
    <t>TA-25-1437569</t>
  </si>
  <si>
    <t>FO-25-2007725</t>
  </si>
  <si>
    <t>19/12/2025 19-12 SE RECIBE AUTORIZACION DE LA RED PARA PROCEDER CON EL RESEMBRADO | 20/12/2025 SE REALIZA VISITA, SE VALIDA CON USUARIO Y SI TIENE TARJETA DE SEMBRADO, PERO SE VALIDA CON ASESOR DEL BANCO Y LA TARJETA ESTA INACTIVA, SE CANCELA ACTVIDAD, SE INFORMA AL USUARIO CONTACTAR CON ASESOR PARA LA ACTIVACIÓN DE LA TARJETA</t>
  </si>
  <si>
    <t>TA-25-1439367</t>
  </si>
  <si>
    <t>FO-25-2013701</t>
  </si>
  <si>
    <t>22/12/2025 VISITAMOS COMERCIO EL DATÁFONO NO TIENE CONEXIÓN DE RED REVISAMOS DATAFONO, CABLEADO Y TODO ESTA BIEN ENCONTRAMOS QUE LOS PUERTOS DEL MÓDEM NO ESTÁN FUNCIONADO NO ES POSIBLE HACER PRUEBAS EXITOSAS YA QUE LOS PUERTOS DEL  MODEM NO FUNCIONAN, LE EXPLICAMOS AL CLIENTE LA FALLA QUÉ TIENEN Y QUE SE DEBE COMUNICAR CON EL PROVEEDOR DE SERVICIO PARA QUE LE SOLUCIONEN EL INCONVENIENTE.</t>
  </si>
  <si>
    <t>V1OZZ165</t>
  </si>
  <si>
    <t>5906223</t>
  </si>
  <si>
    <t>49327331</t>
  </si>
  <si>
    <t>MOVILLCELL</t>
  </si>
  <si>
    <t>FO-25-1904904</t>
  </si>
  <si>
    <t>02/12/2025 SE REALIZA INSTALACIÓN DE PINPAD SE CONFIGURA Y ACTUALIZA VERSION SE REALIZA PRUEBAS DE FUNCIONAMIENTO EXITOSAS CB QUEDA OPERATIVO Y PINPAD OK</t>
  </si>
  <si>
    <t>SV00X938</t>
  </si>
  <si>
    <t>5906232</t>
  </si>
  <si>
    <t>17943952</t>
  </si>
  <si>
    <t>DISTRI PAPER LA 26</t>
  </si>
  <si>
    <t>FO-25-1904901</t>
  </si>
  <si>
    <t>BANCO DE BOGOTA</t>
  </si>
  <si>
    <t>03/12/2025 SE REALIZA CAMBIO DE EQUIPO PARA INSTALACIÓN DE PINPAD SERVICIO OPERATIVO PRUEBAS CON MÓDULO DE COMPRA Y CONSIGNACIÓN APROBADA POR CLIENTE A UNA CUENTA DE AHORROS YA QUE EL CONVENIO TELETÓN ESTÁ CAÍDO</t>
  </si>
  <si>
    <t>AC005283</t>
  </si>
  <si>
    <t>5909649</t>
  </si>
  <si>
    <t>90849115</t>
  </si>
  <si>
    <t>ALMACEN INTERNET LA CASA DEL BEBE</t>
  </si>
  <si>
    <t>FO-25-1915301</t>
  </si>
  <si>
    <t>02/12/2025 INSTALACIÓN DE PINPAD PRUEBA OK</t>
  </si>
  <si>
    <t>CA000742</t>
  </si>
  <si>
    <t>5915662</t>
  </si>
  <si>
    <t>80988587</t>
  </si>
  <si>
    <t>SUPERMERCADO EL MERCADEO SUPER</t>
  </si>
  <si>
    <t>FO-25-1932827</t>
  </si>
  <si>
    <t>09/12/2025 SE VISITA COMERCIO CB AVAL, SE INSTALA PINPAD SOLICITADO CON HUB, SE DEJAN EQUIPOS FUNCIONANDO OK, NO UPS, NO SE ALTERAN USUARIOS.</t>
  </si>
  <si>
    <t>A1LZZ587</t>
  </si>
  <si>
    <t>5921965</t>
  </si>
  <si>
    <t>90779550</t>
  </si>
  <si>
    <t>JHON EDWARD OSORIO MUÑOZ</t>
  </si>
  <si>
    <t>FO-25-1959887 | FO-25-1954652</t>
  </si>
  <si>
    <t>[FO-25-1959887] 12/12/2025 SE REALIZA INSTALACIÓN DE PIN PAD Y HUB. PRUEBAS OK || [FO-25-1954652] 11/12/2025 SE REALIZA VISITA AL COMERCIO SE ENCUENTRA CERRADO TEL DE CONTACTO NO RESPONDE 3228009977 JHON OSORIO</t>
  </si>
  <si>
    <t>FYZZZ102</t>
  </si>
  <si>
    <t>5921977</t>
  </si>
  <si>
    <t>90851278</t>
  </si>
  <si>
    <t>DONPAGO PERDOMO 2</t>
  </si>
  <si>
    <t>FO-25-1954655</t>
  </si>
  <si>
    <t>12/12/2025 SE REALIZA CAMBIO DE EQUIPO POR INCOMPATIBILIDAD, SE INSTALA HUB Y PIN PAD, CB REALIZA PRUEBAS DE FUNCIONAMIENTO OK, SE REALIZA PRUEBA DE TELETÓN FALLIDA POR CONVENIO CAÍDO</t>
  </si>
  <si>
    <t>CA001757</t>
  </si>
  <si>
    <t>5921982</t>
  </si>
  <si>
    <t>FO-25-1954658</t>
  </si>
  <si>
    <t>15/12/2025 SE VISITA COMERCIO CB AVAL, SE INSTALA PINPAD Y HUB SOLICITADO POR EL CLIENTE, SE REALIZAN PRUEBAS OK, NO UPS, NO SE ALTERAN USUARIOS.</t>
  </si>
  <si>
    <t>5922359</t>
  </si>
  <si>
    <t>17591272</t>
  </si>
  <si>
    <t>PDV COROCORA 20 DE JULIO</t>
  </si>
  <si>
    <t>FO-25-1957385</t>
  </si>
  <si>
    <t>TRASLADO INTERNO</t>
  </si>
  <si>
    <t>11/12/2025 SE REALIZA VISITA AL PUNTO Y CLIENTE INFORMA QUE NO TIENE CONOCIMIENTO DE LOS EQUIPOS, QUE CUANDO HICIERON REMODELACIÓN SE LOS LLEVARON</t>
  </si>
  <si>
    <t>5923664</t>
  </si>
  <si>
    <t>FO-25-1961490</t>
  </si>
  <si>
    <t>16/12/2025 SE REALIZA INSTALACIÓN DE PINPAD, EL CONVENIO ESTÁ CAÍDO POR LA CUAL NO DA PARA REALIZAR LA PRUEBA EXITOSA Y EL CLIENTE NO CUENTA CON TARJETA PERO EL PINPAD QUEDA OPERATIVO</t>
  </si>
  <si>
    <t>5923727</t>
  </si>
  <si>
    <t>FO-25-1960863</t>
  </si>
  <si>
    <t>12/12/2025 SE REALIZA SOPORTE A BASE DATÁFONO SE FIJA BASE DESPEJADA OK SIN NOVEDAD</t>
  </si>
  <si>
    <t>ADZZZ336</t>
  </si>
  <si>
    <t>5927035</t>
  </si>
  <si>
    <t>16664484</t>
  </si>
  <si>
    <t>PDV CLINICA MARTHA</t>
  </si>
  <si>
    <t>FO-25-1974746</t>
  </si>
  <si>
    <t>15/12/2025 SE VISITA CB Y SE REALIZA UBICACIÓN Y PEGADO DE BASE CON CINTA DOBLE FAZ. BASE DESPEGADA</t>
  </si>
  <si>
    <t>BL0EZ233</t>
  </si>
  <si>
    <t>5928785</t>
  </si>
  <si>
    <t>18377507</t>
  </si>
  <si>
    <t>PAPELERIA INTERNET MARCAR.COM</t>
  </si>
  <si>
    <t>FO-25-1981474</t>
  </si>
  <si>
    <t>17/12/2025 SE REALIZA VISITA A COMERCIO SE INSTALA BASE DATÁFONO BASE PARTIDA PRUEBAS OK SIN NOVEDAD</t>
  </si>
  <si>
    <t>LMLZZ716</t>
  </si>
  <si>
    <t>5929457</t>
  </si>
  <si>
    <t>17750696</t>
  </si>
  <si>
    <t>PAPELERIA Y FOTOCOPIADO KAROL</t>
  </si>
  <si>
    <t>FO-25-1984022</t>
  </si>
  <si>
    <t>ATH</t>
  </si>
  <si>
    <t>[FO-25-1984022] 22/12/2025 SE HACE PRESENCIA EN COMERCIO SE REALIZA CAMBIO DE EQUIPO DEBIDO A QUE NO ES COMPATIBLE CON EL PIN PAD QUE SE VA A INSTALAR.
SE REALIZA INSTALACIÓN DE PIN PAD CON SU RESPECTIVO HUB SE REALIZA PRUEBA AUTORIZA POR LA RED CONVENIO 4998 LA CUAL SALE RECHAZADA SE PRUEBA CON UN CONVENIO QUE BRINDA EL CLIENTE OK SE CREA USUARIO Y CONTRASEÑA TARJETA DE SEMBRADO #4565 || [FO-25-1984022] 22/12/2025 SE HACE PRESENCIA EN COMERCIO SE REALIZA CAMBIO DE EQUIPO DEBIDO A QUE NO ES COMPATIBLE CON EL PIN PAD QUE SE VA A INSTALAR.
SE REALIZA INSTALACIÓN DE PIN PAD CON SU RESPECTIVO HUB SE REALIZA PRUEBA AUTORIZA POR LA RED CONVENIO 4998 LA CUAL SALE RECHAZADA SE PRUEBA CON UN CONVENIO QUE BRINDA EL CLIENTE OK SE CREA USUARIO Y CONTRASEÑA TARJETA DE SEMBRADO #4565</t>
  </si>
  <si>
    <t>SAAZZ373</t>
  </si>
  <si>
    <t>5930263</t>
  </si>
  <si>
    <t>FO-25-1986468</t>
  </si>
  <si>
    <t>24/12/2025 SE HABLA CIN EL CLIENTE QUIEN INDICA QUE REQUIERE UNA BASE DIFERENTE PARA EL DATAFONO QUE SEA MAS BAJITA, SE LE INFORMA AUE LA BASE QUE TIENE PUESTA ES LA QUE ENTREGA REDEBAN Y ES ESTANDAR NO VIENE OTRA DIFERENTE</t>
  </si>
  <si>
    <t>5931064</t>
  </si>
  <si>
    <t>FO-25-1991044</t>
  </si>
  <si>
    <t>18/12/2025 SE REALIZA INSTALACIÓN DE PIN PAD VERSIÓN 10.5 PRUEBAS EXITOSAS SE ENTREGA SERVICIO OPERATIVO NO HAY NECESIDAD DE CAMBIO DE EQUIPO CONVENIO TELETON GENERA RECHAZO GENERAL</t>
  </si>
  <si>
    <t>5931075</t>
  </si>
  <si>
    <t>20481321</t>
  </si>
  <si>
    <t>TIENDA LA CEIBA DE FLORIDA</t>
  </si>
  <si>
    <t>FO-25-1991049</t>
  </si>
  <si>
    <t>18/12/2025 SE INTALA PINPAD Y HUD SE HACEN PRUEBAS DE TELETON SALE RECHAZÓ CLIENTE PAGA RECIBOS  Y QUEDA FUNCIONANDO CORRECTAMENTE</t>
  </si>
  <si>
    <t>IISZZ315</t>
  </si>
  <si>
    <t>5933893</t>
  </si>
  <si>
    <t>89141354</t>
  </si>
  <si>
    <t>PAPELERIA NICO GUACARI</t>
  </si>
  <si>
    <t>FO-25-2003794</t>
  </si>
  <si>
    <t>20/12/2025 EN LA VISITA TÉCNICA SE REALIZÓ LA INSTALACIÓN DE PINPAD DESK 1500 Y HUB ,SE REALIZARON LAS PRUEBAS DEJANDO EL SERVICIO OPERANDO SIN FALLAS Y SIN NOVEDAD</t>
  </si>
  <si>
    <t>SXSZZ113</t>
  </si>
  <si>
    <t>5933944</t>
  </si>
  <si>
    <t>90782815</t>
  </si>
  <si>
    <t>MISCELANEA Y PAPELERIA PISCIS.COM</t>
  </si>
  <si>
    <t>FO-25-2007831</t>
  </si>
  <si>
    <t>20/12/2025 SE VISITA COMERCIO SE INSTALA PINPAD SE AGREGA UN HUB , PRUEBAS OK</t>
  </si>
  <si>
    <t>SUZZZ646</t>
  </si>
  <si>
    <t>5934059</t>
  </si>
  <si>
    <t>51639219</t>
  </si>
  <si>
    <t>VICMAN SERVICES ESTACION CALI</t>
  </si>
  <si>
    <t>FO-25-2003807</t>
  </si>
  <si>
    <t>20/12/2025 SE LLEGA A SITIO Y EL CB MANIFIESTAN QUE VA DE SALIDA.
SE LE INDICA QUE DEBE DE LLAMAR DE NUEVO A SOLICITAR EL PINPAD.</t>
  </si>
  <si>
    <t>5936175</t>
  </si>
  <si>
    <t>FO-25-2015600</t>
  </si>
  <si>
    <t>23/12/2025 SE INSTALA PINPAD Y HUD SE HACEN PRUEBAS DE TELETON Y SALE RECHAZÓ EL CB QUEDA FUNCIONANDO CORRECTAMENTE</t>
  </si>
  <si>
    <t>MN0Z927</t>
  </si>
  <si>
    <t>TA-25-1236769</t>
  </si>
  <si>
    <t>21506548</t>
  </si>
  <si>
    <t>CYBER MATE</t>
  </si>
  <si>
    <t>FO-25-1735879 | FO-25-1728983</t>
  </si>
  <si>
    <t>[FO-25-1735879] 04/12/2025 SE REALIZA CONTACTO CON LA SEÑORA LEIDY YOHANA QUINTERO ARIAS PARA CONFIRMAR VISITA CLIENTE INDICA QUE YA DEVOLVIÓ LOS EQUIPOS A REDEBAN PERO QUE NO TIENE A LA MANO EL SOPORTE DE REDEBAN ,CLIENTE NO NECESITA SER VISITADO YA QUE DEVOLVIÓ LOS EQUIPOS || [FO-25-1728983] 25/10/2025 SE REALIZA VISITA A LA DIRECCIÓN COMERCIO SE ENCUENTRA CERRADO TEL DE CONTACTO NO RESPONDE 3194392929</t>
  </si>
  <si>
    <t>TA-25-1327597</t>
  </si>
  <si>
    <t>87944757</t>
  </si>
  <si>
    <t>VARIEDADES PINKC</t>
  </si>
  <si>
    <t>FO-25-1876945</t>
  </si>
  <si>
    <t>29/11/2025 SE COMUNICA CON LA CLIENTE CLAUDIA PATRICIA NAVARRO AL NUMERO 3102005903 NOS IMFORMA QUE EM COMERCIO HAY NO LABORA QUE LA VISITEN EL DIA LUNES...SE PROGRAMA VISITA EL DIA 1-12-2025 POR DISPONIBILIDAD DEL CLIENTE. | 01/12/2025 SE VISITA COMERCIO DE REALIZA CIERRE CORRESPONSAL AVAL EXITOSO</t>
  </si>
  <si>
    <t>FAMZZ020</t>
  </si>
  <si>
    <t>TA-25-1364979</t>
  </si>
  <si>
    <t>50748219</t>
  </si>
  <si>
    <t>METAMORFOSIS</t>
  </si>
  <si>
    <t>FO-25-1931341</t>
  </si>
  <si>
    <t>04/12/2025 SE REALIZA VISITA DE CAMPO DONDE SE RETIRA EQUIPO A PETICIÓN DEL CLIENTE.</t>
  </si>
  <si>
    <t>TVDZZ977</t>
  </si>
  <si>
    <t>TA-25-1373653</t>
  </si>
  <si>
    <t>63216642</t>
  </si>
  <si>
    <t>DROGUERIA DEL META J&amp;A</t>
  </si>
  <si>
    <t>FO-25-1938573</t>
  </si>
  <si>
    <t>PARCIALMENTE EXITOSO ACCESORIOS</t>
  </si>
  <si>
    <t>06/12/2025 SE UBICA COMERCIO DIRECCIÓN, ATIENDE EL SR. LEONARDO VALDERRAMA NUEVO PROPIETARIO DEL COMERCIO INDICA QUE NO TIENE EQUIPOS DE REDEBAN, EXISTE EN SITIO UNA LECTORA OPTICON SIN SERIAL, NO HAY SOPORTE DE REDEBAN PARA INVENTARIO DEL CU | 11/12/2025 SE REALIZA CIERRE DE CB POR SOLITUD DE CLIENTE, SOLO SE RETIRA DATAFONO YA QUE CLIENTE INFORMA NO TENER NI SABER NADA DEL LECTOR DE BARRAS</t>
  </si>
  <si>
    <t>SA00M901</t>
  </si>
  <si>
    <t>TA-25-1373654</t>
  </si>
  <si>
    <t>52127545</t>
  </si>
  <si>
    <t>GRUPEN RESTAURANT MULTIPAGOS Y MASSS</t>
  </si>
  <si>
    <t>FO-25-1941030 | FO-25-1938574</t>
  </si>
  <si>
    <t>[FO-25-1941030] 15/12/2025 SE REALIZA GESTION TELEFÓNICA, INFORMA QUE EL DATÁFONO LO TIENE EN LA GUAJIRA NO ALCANZO A MANDARLO. SE LE INFORMA ALA CLIENTE QUE TIENE QUE SOLICITAR CIERRE CUANDO TENGA EL EQUIPO EN ZONA METROPOLITANA. || [FO-25-1938574] 06/12/2025 SE REALIZA VISITA AL PUNTO, NO SE ENCUENTRA LA PERSONA ENCARGADA, EN COMUNICACIÓN CON EL CLIENTE INFORMA QUE EL EQUIPO LO ENTREGA LA OTRA SEMANA.</t>
  </si>
  <si>
    <t>REPROGRAMADA</t>
  </si>
  <si>
    <t>TA-25-1373655</t>
  </si>
  <si>
    <t>80524713</t>
  </si>
  <si>
    <t>VARIEDADES NIKOL RS</t>
  </si>
  <si>
    <t>FO-25-1938576</t>
  </si>
  <si>
    <t>10/12/2025 SE LLEGA AL CGT PERO NO SE ENCUENTRA COMERCIO EN DIRECCIÓN, SE INTENTA COMUNICACIÓN CON USUARIA PERO NO CONTESTA EL TELÉFONO NI WHATSAPP, TIENE OTRO CONTACTO PERO EL NÚMERO ESTA FUERA DE SERVICIO. NO DAN RAZÓN DE LA PERSONA EN EL SECTOR</t>
  </si>
  <si>
    <t>TA-25-1373656</t>
  </si>
  <si>
    <t>87945712</t>
  </si>
  <si>
    <t>MISCELANEA PLIM</t>
  </si>
  <si>
    <t>FO-25-1938581</t>
  </si>
  <si>
    <t>11/12/2025 SE RETIRA DATAFONO, LECTOR, CABLES, PINPAD, HUB, CIERRE EXITOSO, NO SE PUEDE SACAR TIRILLA DEBIDOS Q ENTREGAN EQUIPOS DESCONECTADOS</t>
  </si>
  <si>
    <t>FAMZZ053</t>
  </si>
  <si>
    <t>TA-25-1373657</t>
  </si>
  <si>
    <t>89130312</t>
  </si>
  <si>
    <t>PAPELERIA EL MAESTRO JC</t>
  </si>
  <si>
    <t>FO-25-1938583</t>
  </si>
  <si>
    <t>06/12/2025 RETIRO DE DATAFONO LECTOR DE CÓDIGO DE BARRAS. EXITOSO.</t>
  </si>
  <si>
    <t>LMRZZ215</t>
  </si>
  <si>
    <t>TA-25-1373658</t>
  </si>
  <si>
    <t>18834390</t>
  </si>
  <si>
    <t>TECNOLAPIZ 130</t>
  </si>
  <si>
    <t>FO-25-1938586</t>
  </si>
  <si>
    <t>09/12/2025 SE VISITA COMERCIO DONDE SE EVIDENCIA QUE EL COMERCIO Y CB AVAL YA NO EXISTE EN ESTA DIRECCIÓN, SE LLAMA AL TELÉFONO DE CONTACTO 3108818081 Y NO HAY RESPUESTA, SE VÁLIDA EN EL COMERCIO EXISTENTE PERO NO TIENEN INFORMACIÓN, SE TOMA EVIDENCIA DE LA VISITA Y NOS RETIRAMOS.</t>
  </si>
  <si>
    <t>TA-25-1373659</t>
  </si>
  <si>
    <t>21443403</t>
  </si>
  <si>
    <t>MULTISERVICIOS BILBAO CENTRO</t>
  </si>
  <si>
    <t>FO-25-1938590</t>
  </si>
  <si>
    <t>09/12/2025 SE VISITA COMERCIO, SE REALIZA RETIRO DE EQUIPOS CB AVAL, SE RETIRA DATAFONO, LECTOR DE BARRAS, PINPAD Y HUB, CABLEADO, NO UPS, NO SE MANIPULAN EQUIPOS, NO TIENE PAPELERÍA PARA ENTREGAR.</t>
  </si>
  <si>
    <t>JA00L970</t>
  </si>
  <si>
    <t>TA-25-1373660</t>
  </si>
  <si>
    <t>80293749</t>
  </si>
  <si>
    <t>PAGOS DONDE LEIDY</t>
  </si>
  <si>
    <t>FO-25-1938592</t>
  </si>
  <si>
    <t>11/12/2025 NO HAY CONTACTO CON CLIENTE AL NÚMERO 3229047279 TÉCNICO SE DESPLAZA A DIRECCIÓN ENCONTRANDO CERRADO SE INTENTA NUEVAMENTE CONTACTO SIN ÉXITO SE DEJA REGISTRO FOTOGRÁFICO</t>
  </si>
  <si>
    <t>TA-25-1373661</t>
  </si>
  <si>
    <t>89201525</t>
  </si>
  <si>
    <t>MERCA PAISA.EG</t>
  </si>
  <si>
    <t>FO-25-1938596</t>
  </si>
  <si>
    <t>15/12/2025 SE VISITA CB PARA REALIZAR CIERRE....CB NO SE ENCUENTRA ABIERTO, CLIENTE NO RESPONDE LINEA TELEFONICA, VECINOS MANIFIESTAN QUE LOCAL FUE CERRADO HACE VARIOS MESES Y NO TIENEN CONTACTO TELEFÓNICO DE PROPIETARIO</t>
  </si>
  <si>
    <t>TA-25-1373662</t>
  </si>
  <si>
    <t>26860486</t>
  </si>
  <si>
    <t>CAPILLAS DE NAZARET AYAPEL</t>
  </si>
  <si>
    <t>FO-25-1938601</t>
  </si>
  <si>
    <t>13/12/2025 SE REALIZA CIERRE DE CORRESPONSAL GRUPO AVAL BANCO DE BOGOTÁ OK, SE DESINSTALAN EQUIPOS Y ACCESORIOS EN BUEN ESTADO OK, EQUIPOS RETIRADOS SE ENVÍAN A BODEGA LÍNEA COMUNICACIONES SEDE MONTERIA OK, CIERRE AVAL EXITOSO OK</t>
  </si>
  <si>
    <t>A300R307</t>
  </si>
  <si>
    <t>25377</t>
  </si>
  <si>
    <t>TA-25-1373663</t>
  </si>
  <si>
    <t>15768518</t>
  </si>
  <si>
    <t>LA CALERA</t>
  </si>
  <si>
    <t>SERVICIOS LORENA</t>
  </si>
  <si>
    <t>FO-25-1938605</t>
  </si>
  <si>
    <t>BBBB9059</t>
  </si>
  <si>
    <t>52378</t>
  </si>
  <si>
    <t>TA-25-1373664</t>
  </si>
  <si>
    <t>21680046</t>
  </si>
  <si>
    <t>LA CRUZ</t>
  </si>
  <si>
    <t>CERAMICA Y ACABADOS LA CRUZ 2</t>
  </si>
  <si>
    <t>FO-25-1938607</t>
  </si>
  <si>
    <t>15/12/2025 SE TRATA DE COMUNICAR CON EL CLIENTE A LOS NÚMEROS REGISTRADOS EN LA TA PERO NO ES POSIBLE. SE LOGRA CONSEGUIR CONTACTO DE EL HERMANO, WILDER ROSERO NÚMERO 3155485059 E INFORMA QUE EL NEGOCIO YA NO FUNCIONA Y QUE EL HERMANO YA NO VIVE EN LA CRUZ. EL SEÑOR WILDER PIDE SE COMUNIQUEN EN LOS PRÓXIMOS DÍAS PARA HACER LA ENTREGA VOLUNTARIA DE LOS EQUIPOS EN LA UNIÓN YA QUE EL SE ENCUENTRA RADICADO ALLA</t>
  </si>
  <si>
    <t>TA-25-1373665</t>
  </si>
  <si>
    <t>25348012</t>
  </si>
  <si>
    <t>LA 12 MULTISERVICIO</t>
  </si>
  <si>
    <t>FO-25-1938611</t>
  </si>
  <si>
    <t>06/12/2025 SE REALIZA VISITA SE ENCONTRÓ QUE EL CB YA NO EXISTE EN LA DIRECCIÓN, INFORMA EL NUEVO COMERCIO QUE NO TIENEN CONOCIMIENTO DE DONDE SE TRASLADARÍA EL PUNTO,NO SE LOGRÓ COMUNICACIÓN CON EL CLIENTE PARA SABER UBICACIÓN DE LOS EQUIPOS</t>
  </si>
  <si>
    <t>TA-25-1373666</t>
  </si>
  <si>
    <t>20471470</t>
  </si>
  <si>
    <t>QUIMIVEN</t>
  </si>
  <si>
    <t>FO-25-1938614</t>
  </si>
  <si>
    <t>09/12/2025 SE RETIRA DATAFONO, LECTOR CABLES CIERRE ÉXITOSO</t>
  </si>
  <si>
    <t>XPTZZ345</t>
  </si>
  <si>
    <t>TA-25-1373667</t>
  </si>
  <si>
    <t>61071767</t>
  </si>
  <si>
    <t>VARIEDADES Y ALGO MAS.COM</t>
  </si>
  <si>
    <t>FO-25-1938618</t>
  </si>
  <si>
    <t>06/12/2025 SE HACE PRESENCIA EN COMERCIO SE ENCUENTRA CERRADO SE LLAMA A NÚMERO 3183688032 NO ES POSIBLE OBTENER RESPUESTA</t>
  </si>
  <si>
    <t>TA-25-1373668</t>
  </si>
  <si>
    <t>72955156</t>
  </si>
  <si>
    <t>MINIMARKET MARY CHICO</t>
  </si>
  <si>
    <t>FO-25-1938622</t>
  </si>
  <si>
    <t>10/12/2025 SE VISITA DIRECCIÓN INDICADA DE RETIRO LA PERSONA QUE ATIENDE HACE ENTREGA DE MANERA VOLUNTARIA DE DATÁFONO, LECTOR,BASE, FUENTE DE PODER,CABLE DE PODER,20 ROLLOS PASCOR</t>
  </si>
  <si>
    <t>A15ZZ081</t>
  </si>
  <si>
    <t>76616</t>
  </si>
  <si>
    <t>TA-25-1373669</t>
  </si>
  <si>
    <t>87248706</t>
  </si>
  <si>
    <t>RIOFRIO</t>
  </si>
  <si>
    <t>MARYURI VANESSA GAMARRA OROZCO</t>
  </si>
  <si>
    <t>FO-25-1938625</t>
  </si>
  <si>
    <t>10/12/2025 SE LLEGA AL COMERCIO PERO SE ENCUENTRA CERRADO SE LLAMA AL CLIENTE E INDICA QUE EL DIA DE HOY NO VA A ESTAR</t>
  </si>
  <si>
    <t>LMOZZ079</t>
  </si>
  <si>
    <t>TA-25-1373670</t>
  </si>
  <si>
    <t>28814341</t>
  </si>
  <si>
    <t>CLUB NUEVO ESTILO GUACARI</t>
  </si>
  <si>
    <t>FO-25-1938629</t>
  </si>
  <si>
    <t>09/12/2025 SE VISITA ESTABLECIMIENTO, NO SE ENCUENTRA EL SEÑOR YESID IBARGUEN EN EL SITIO, SE LLAMA AL NÚMERO DE CONTACTO 3148931456 EN REPETIDAS OCASIONES Y NO CONTESTA. PERSONA QUE ESTÁ A CARGO DEL COMERCIO NO AUTORIZADA PARA ENTREGAR EQUIPOS Y NO FIRMA.</t>
  </si>
  <si>
    <t>9L4ZZ980</t>
  </si>
  <si>
    <t>TA-25-1373671</t>
  </si>
  <si>
    <t>20406302</t>
  </si>
  <si>
    <t>GISEL DAYANNA RICO MORALES</t>
  </si>
  <si>
    <t>FO-25-1938631</t>
  </si>
  <si>
    <t>06/12/2025 SE REALIZA RETIRO DE DATAFONO, LECTOR DE BARRAS, BASE PARA DATAFONO, CABLE MAGICBOX3500, FUENTE DE PODER.</t>
  </si>
  <si>
    <t>FAUZZ137</t>
  </si>
  <si>
    <t>TA-25-1373672</t>
  </si>
  <si>
    <t>68310945</t>
  </si>
  <si>
    <t>REY GUAJIRO TRAVELING ECOLOGIC</t>
  </si>
  <si>
    <t>FO-25-1938636</t>
  </si>
  <si>
    <t>15/12/2025 SE LOGRA COMUNICAR CON EL USUARIO DESPUÉS DE 2 DÍAS DE INTENTOS, S ELE INFORMA QUE SE TIENE UN RETIRO DE CB AVAL QUE PENDIENTE A SU NOMBRE. USUARIO MANIFIESTA QUE NO SE ENCUENTRA EN LA ZONA Y LOS EQUIPOS ESTÁN EN SU CASA. S ELE INFORMA QUE POR FAVOR VUELVA A LLAMAR A LA LÍNEA PARA QUE PROGRAME LA VISITA NUEVAMENTE UNA VEZ SE ENCUENTRA EN NECOCLI.</t>
  </si>
  <si>
    <t>TA-25-1373673</t>
  </si>
  <si>
    <t>47943709</t>
  </si>
  <si>
    <t>DROGUERIA SANTA BARBARA DEL SUR</t>
  </si>
  <si>
    <t>FO-25-1938638</t>
  </si>
  <si>
    <t>09/12/2025 SE REALIZÓ EL RETIRO DE EQUIPOS Y ACCESORIOS POR CIERRE DE CB AVAL SE RECIBE TODO EN BUEN ESTADO CIERRE EXITOSO</t>
  </si>
  <si>
    <t>A33ZZ894</t>
  </si>
  <si>
    <t>TA-25-1373674</t>
  </si>
  <si>
    <t>89246342</t>
  </si>
  <si>
    <t>MAXITODO BERRIO</t>
  </si>
  <si>
    <t>FO-25-1938642</t>
  </si>
  <si>
    <t>11/12/2025 SE REALIZA CIERRE DE CB SE RECOGE 1 DATAFONO, 1 LECTOR SE HACE CIERRE OK</t>
  </si>
  <si>
    <t>SASZZ024</t>
  </si>
  <si>
    <t>TA-25-1373675</t>
  </si>
  <si>
    <t>89218380</t>
  </si>
  <si>
    <t>AGROPECUARIA LA MOJARRA</t>
  </si>
  <si>
    <t>FO-25-1938645</t>
  </si>
  <si>
    <t>12/12/2025 SE LLEGA A COMERCIO, DE REALIZA LA RECOLECCIÓN DE EQUIPO-LECTOR, SIN NOVEDAD</t>
  </si>
  <si>
    <t>FAPZZ835</t>
  </si>
  <si>
    <t>TA-25-1373676</t>
  </si>
  <si>
    <t>15030802</t>
  </si>
  <si>
    <t>CAVTUFARMACIA</t>
  </si>
  <si>
    <t>FO-25-1938648</t>
  </si>
  <si>
    <t>06/12/2025 SE REALIZA CIERRE RETIRO CB BANCO BOGOTA RERITANDO EQUIPO DESK/3500- LECTOR CB - BASE SOPORTE - FUENTE DE PODER - CABLE PACTH CORD 3 METROS ..</t>
  </si>
  <si>
    <t>KA000108</t>
  </si>
  <si>
    <t>TA-25-1373677</t>
  </si>
  <si>
    <t>16771206</t>
  </si>
  <si>
    <t>CAFE INTERNET CLICK</t>
  </si>
  <si>
    <t>FO-25-1938650</t>
  </si>
  <si>
    <t>11/12/2025 SE REALIZA CIERRE DE CORRESPONSAL AVAL, SE RETIRA DATAFONO Y LECTOR DE BARRAS</t>
  </si>
  <si>
    <t>AA002530</t>
  </si>
  <si>
    <t>TA-25-1373678</t>
  </si>
  <si>
    <t>18359562</t>
  </si>
  <si>
    <t>ELECTROFERRETERIA LA 20</t>
  </si>
  <si>
    <t>FO-25-1938653</t>
  </si>
  <si>
    <t>06/12/2025 SE LLEGA A SITIO, COMERCIO CERRADO, SE INDAGA CON LOCALES CERCANOS ESTOS INDICAN QUE EL COMERCIO YA NO EXISTE, SE REALIZA LLAMADAS TELEFÓNICAS AL NÚMERO 3128785269 PARA CONTACTAR AL CLIENTE EL CUAL NO RESPONDE, SE REALIZA CIERRE DE FO.</t>
  </si>
  <si>
    <t>TA-25-1373679</t>
  </si>
  <si>
    <t>87960240</t>
  </si>
  <si>
    <t>MARKET PREMIUM</t>
  </si>
  <si>
    <t>FO-25-1967556 | FO-25-1938657</t>
  </si>
  <si>
    <t>[FO-25-1967556] 13/12/2025 SE LLEGA A COMERCIO, ME TRATÓ DE COMUNICAR CON LA SEÑORA ANDREA Y NO FUE POSIBLE CONTACTARLA, SE ESCALA, ME INDICAN QUE SE CIERRA. || [FO-25-1938657] 12/12/2025 SE LLEGA A COMERCIO ES UN CONJUNTO NO HAY DATOS ME COMUNICO AL NÚMERO DE CELULAR TITULAR INDICA QUE NO SE ENCUENTRA PARA ENTREGAR EQUIPOS</t>
  </si>
  <si>
    <t>TA-25-1373680</t>
  </si>
  <si>
    <t>17550039</t>
  </si>
  <si>
    <t>INTERAUTOLATAS ANACAV</t>
  </si>
  <si>
    <t>FO-25-1938660</t>
  </si>
  <si>
    <t>09/12/2025 SE REALIZA VISITA A COMERCIO, NO EXISTE CB, SE PROCEDE A LLAMAR AL # 3124470139 O 3214199698 NO ES POSIBLE CONTACTARLO, SE ESCALA CON EL COORDINADOR INDICANDO QUE SE CIERRA TA</t>
  </si>
  <si>
    <t>TA-25-1373681</t>
  </si>
  <si>
    <t>15987977</t>
  </si>
  <si>
    <t>DISTRIBUCIONES ENLACE</t>
  </si>
  <si>
    <t>FO-25-1938662</t>
  </si>
  <si>
    <t>11/12/2025 SE REALIZA VISITA AL COMERCIO SE RETIRA DATAFONO Y LECTORA CON SUS RESPECTIVOS ACCESORIOS</t>
  </si>
  <si>
    <t>BBBQZ688</t>
  </si>
  <si>
    <t>TA-25-1373682</t>
  </si>
  <si>
    <t>42739920</t>
  </si>
  <si>
    <t>SERVICIO INTEGRADO CANAAN</t>
  </si>
  <si>
    <t>FO-25-1938666</t>
  </si>
  <si>
    <t>09/12/2025 SE RETIRA DATÁFONO Y LECTORA</t>
  </si>
  <si>
    <t>MN00E563</t>
  </si>
  <si>
    <t>TA-25-1373683</t>
  </si>
  <si>
    <t>16084105</t>
  </si>
  <si>
    <t>CELUNET.AV</t>
  </si>
  <si>
    <t>FO-25-1938668</t>
  </si>
  <si>
    <t>10/12/2025 SE VALIDA LA DIRECCIÓN DEL CB EN LA CUAL NO HAY NINGÚN NEGOCIO DE CELULARES Y SOLAMENTE EXISTE, UN MINIMERCADO. NO CONTESTAN EN LAS LÍNEAS Y OTRA PERSONA CON NEGOCIO COMENTAN QUE YA HACE TIEMPO HABÍAN ENTREGADO EL LOCAL Y QUÉ YA ESA PERSONA SE FUE.</t>
  </si>
  <si>
    <t>TA-25-1373684</t>
  </si>
  <si>
    <t>17383936</t>
  </si>
  <si>
    <t>L@N HOUSE</t>
  </si>
  <si>
    <t>FO-25-1938671</t>
  </si>
  <si>
    <t>11/12/2025 SE VISITA COMERCIO PERO LA PERSONA ENCARGADA NO ESTÁ SE LLAMA INDICA QUE EL NO TIENE CONOCIMIENTO DEL CIERRE Y QUE EN EL MOMENTO NO ETSA EN EL PUNTO NO ENTREGA LOS EQUIPOS</t>
  </si>
  <si>
    <t>TA-25-1373685</t>
  </si>
  <si>
    <t>16344152</t>
  </si>
  <si>
    <t>SUPERMERCADO EL BALCON SANTAND</t>
  </si>
  <si>
    <t>FO-25-1938675</t>
  </si>
  <si>
    <t>10/12/2025 SE RETIRA DATÁFONO Y LECTURA</t>
  </si>
  <si>
    <t>111OZ862</t>
  </si>
  <si>
    <t>TA-25-1373686</t>
  </si>
  <si>
    <t>16241184</t>
  </si>
  <si>
    <t>RECAUDOS BARRERA</t>
  </si>
  <si>
    <t>FO-25-1938677</t>
  </si>
  <si>
    <t>06/12/2025 SE VISITA COMERCIO SE VERIFICA QUE SE ENCUENTRA EL LOCSL ABANDONADO SE LLAMA EN REPETIDAS OCASIONES AL SEÑOR CIRO ALFONSO AL NUMERO 3015145197 SIN RESPUESTA ALGUNA SE PREGUNTA A SUS ALREDEDORES Y NO DAN RAZON ALGUNA</t>
  </si>
  <si>
    <t>TA-25-1373687</t>
  </si>
  <si>
    <t>80288988</t>
  </si>
  <si>
    <t>GLS INMOBILIARIA SAS</t>
  </si>
  <si>
    <t>FO-25-1938680</t>
  </si>
  <si>
    <t>13/12/2025 SE RETIRAN DE OK</t>
  </si>
  <si>
    <t>SX6ZZ337</t>
  </si>
  <si>
    <t>TA-25-1373688</t>
  </si>
  <si>
    <t>71749634</t>
  </si>
  <si>
    <t>GEST MOBILE PLAZUELA</t>
  </si>
  <si>
    <t>FO-25-1938685</t>
  </si>
  <si>
    <t>06/12/2025 BUEN DIA CLIENTE INFORMA QUE TIENE LOS EQUIPOS GUARDADOS EN EL LOCAL PERO SE ENCUENTRA CERRADO EL DIA DE HOY Y LO ABREN EL MARTES QUE PORFAVOR LLEGUEN EN HORAS DE LA TARDE | 09/12/2025 SE REALIZA CIERRE DE CORRESPONSAL AVAL SE RECIBEN EQUIPO COMPLETO CON PIN PAD Y HUB SE RECIBE TODO OK EN DIRECCIÓN DE BODEGA PRINCIPAL</t>
  </si>
  <si>
    <t>SX5ZZ265</t>
  </si>
  <si>
    <t>TA-25-1373689</t>
  </si>
  <si>
    <t>71749642</t>
  </si>
  <si>
    <t>GEST MOBILE RONDA</t>
  </si>
  <si>
    <t>FO-25-1938689</t>
  </si>
  <si>
    <t>06/12/2025 BUEN DIA CLIENTE INFORMA QUE TIENE LOS EQUIPOS GUARDADOS EN EL LOCAL PERO SE ENCUENTRA CERRADO EL DIA DE HOY Y LO ABREN EL MARTES QUE PORFAVOR LLEGUEN EN HORAS DE LA TARDE | 09/12/2025 SE REALIZA CIERRE DE CORRESPONSAL AVAL SE RECIBEN EQUIPO COMPLETO SE RECIBE TODO OK EN BODEGA PRINCIPAL</t>
  </si>
  <si>
    <t>A15ZZ792</t>
  </si>
  <si>
    <t>TA-25-1373690</t>
  </si>
  <si>
    <t>71749659</t>
  </si>
  <si>
    <t>GESTS MOBILE EJECUTIVOS</t>
  </si>
  <si>
    <t>FO-25-1938691</t>
  </si>
  <si>
    <t>06/12/2025 BUEN DIA CLIENTE INFORMA QUE TIENE LOS EQUIPOS GUARDADOS EN EL LOCAL PERO SE ENCUENTRA CERRADO EL DIA DE HOY Y LO ABREN EL MARTES QUE PORFAVOR LLEGUEN EN HORAS DE LA TARDE | 09/12/2025 SE REALIZA CIERRE DE CORRESPONSAL AVAL SE RECIBEN EQUIPO COMPLETO SE RECIBE TODO OK</t>
  </si>
  <si>
    <t>SA1ZZ097</t>
  </si>
  <si>
    <t>TA-25-1373692</t>
  </si>
  <si>
    <t>73213316</t>
  </si>
  <si>
    <t>REDEGESTIONES SAS</t>
  </si>
  <si>
    <t>FO-25-1938695</t>
  </si>
  <si>
    <t>11/12/2025 SE REALIZA CIERRE DE CB SE RECOGE 1 DATAFONO , 1 LECTOR OK</t>
  </si>
  <si>
    <t>FAEZZ009</t>
  </si>
  <si>
    <t>TA-25-1373693</t>
  </si>
  <si>
    <t>43707215</t>
  </si>
  <si>
    <t>SOLUCION DE PROYECTOS INTELIGENTES S.A.S.</t>
  </si>
  <si>
    <t>FO-25-1938697</t>
  </si>
  <si>
    <t>09/12/2025 SE LLEGA A PUNTO Y SE ENCUANTRA COMERCIO CERRADO SE INTENTA COMUNICACIÓN CON LOS 3 NÚMEROS BRINDADOS SIN RESPUESTA, SE ESPERAN 30 MINUTOS SIN RESPUESTA, SE CIERRA</t>
  </si>
  <si>
    <t>TA-25-1373694</t>
  </si>
  <si>
    <t>21460282</t>
  </si>
  <si>
    <t>MATERIALES SURTIOCCIDENTE</t>
  </si>
  <si>
    <t>FO-25-1938700</t>
  </si>
  <si>
    <t>09/12/2025 SE REALIZA VISITA AL COMERCIO, SE REALIZA CIERRE CB AVAL MIXTO POR SOLICITUD DEL BANCO, SE RETIRA DATAFONO, LECTORA, ACCESORIOS, CLIENTE DEVUELVE EQUIPOS EN BUEN ESTADO</t>
  </si>
  <si>
    <t>OA00A483</t>
  </si>
  <si>
    <t>TA-25-1373695</t>
  </si>
  <si>
    <t>81416034</t>
  </si>
  <si>
    <t>SALAS AGAMEZ S,A,S,</t>
  </si>
  <si>
    <t>FO-25-1938704</t>
  </si>
  <si>
    <t>10/12/2025 SE REALIZA CIERRE DE CORRESPONSAL A SOLICITUD DEL BANCO SE RECIBE EQUIPO COMPLETO TODO OK</t>
  </si>
  <si>
    <t>A4IZZ055</t>
  </si>
  <si>
    <t>TA-25-1373696</t>
  </si>
  <si>
    <t>71855795</t>
  </si>
  <si>
    <t>CENTRO INTEGRAL DE ATENCION PARA CONDUCTORES INFRACTORES CIA CONDUMAS SAS</t>
  </si>
  <si>
    <t>FO-25-1938707</t>
  </si>
  <si>
    <t>12/12/2025 SE LLEGA A PUNTO Y JULIANA INDICA QUE NO LE HAN NOTIFICADO DEL RETIRO DE LOS EQUIPOS, ADICIONAL TIENE UN SALDO A FAVOR Y SE DEBE COMUNICAR AL BANCO,</t>
  </si>
  <si>
    <t>TA-25-1373697</t>
  </si>
  <si>
    <t>60686284</t>
  </si>
  <si>
    <t>SOLO MARKAS Y MARKAS SAS</t>
  </si>
  <si>
    <t>FO-25-1938710</t>
  </si>
  <si>
    <t>15/12/2025 SE REALIZA CIERRE DE CORRESPONSAL GRUPO AVAL BANCO DE BOGOTÁ OK, SE RETIRAN EQUIPOS Y ACCESORIOS EN BUEN ESTÁDO, EQUIPOS RETIRADOS DEL PUNTO SE ENVÍAN BODEGA LÍNEA COMUNICACIONES SEDE MONTERIA OK</t>
  </si>
  <si>
    <t>SA003215</t>
  </si>
  <si>
    <t>TA-25-1373698</t>
  </si>
  <si>
    <t>49861206</t>
  </si>
  <si>
    <t>APOTICA DROGUERIAS</t>
  </si>
  <si>
    <t>FO-25-1938713</t>
  </si>
  <si>
    <t>06/12/2025 SE REALIZA VISITA AL PUNTO, SE ENTREGA EN LA DIRECCIÓN AV LIBERTADOR 30 360 SE RECIBEN EQUIPOS LECTOR BASE CABLEADO, SE TOMA REGISTRO TODO OK</t>
  </si>
  <si>
    <t>LN02Z680</t>
  </si>
  <si>
    <t>TA-25-1373699</t>
  </si>
  <si>
    <t>17056045</t>
  </si>
  <si>
    <t>AUTOSERVICIO KAFIR DEL LLANO</t>
  </si>
  <si>
    <t>FO-25-1938716</t>
  </si>
  <si>
    <t>06/12/2025 SE VISTA EL PUNTO CB POR SOLICITUD DE CIERRE, SE LLEGA AL LUGAR DONDE NOS INFORMA EL USUARIO QUE NO LO HAN NOTIFICADO SOBRE EL CIERRE Y NO PERMITE EL RETIRO DE LOS EQUIPOS, SE DEJA LA NOVEDAD CON EL JEFE DE ZONA</t>
  </si>
  <si>
    <t>TA-25-1373700</t>
  </si>
  <si>
    <t>18813667</t>
  </si>
  <si>
    <t>COMUNICACIONES VALLEGRANDE</t>
  </si>
  <si>
    <t>FO-25-1938718</t>
  </si>
  <si>
    <t>09/12/2025 SE LLAMA AL CLIENTE PERO CONTESTA EL HERMANO E INDICA QUE ESTA POR FUERA DEL PAIS Y NO PUEDE ENTREGAR EQUIPOS EN EL MOMENTO</t>
  </si>
  <si>
    <t>TA-25-1373701</t>
  </si>
  <si>
    <t>18835165</t>
  </si>
  <si>
    <t>AUTOSERVICIO DEL CENTRO</t>
  </si>
  <si>
    <t>FO-25-1938721</t>
  </si>
  <si>
    <t>09/12/2025 SE VISITA CORRESPONSAL Y SE RETIRAN EQUIPOS EN BUEN ESTADO.</t>
  </si>
  <si>
    <t>XP002431</t>
  </si>
  <si>
    <t>76497</t>
  </si>
  <si>
    <t>TA-25-1373702</t>
  </si>
  <si>
    <t>30706782</t>
  </si>
  <si>
    <t>OBANDO</t>
  </si>
  <si>
    <t>PRODESECHABLES OBANDO</t>
  </si>
  <si>
    <t>FO-25-1938725</t>
  </si>
  <si>
    <t>09/12/2025 SE VISITA COMERCIO SE REALIZA CIERRE CB AVAL SE RETIRA DATÁFONO BASE Y LECTORA</t>
  </si>
  <si>
    <t>9T8ZZ154</t>
  </si>
  <si>
    <t>TA-25-1395774</t>
  </si>
  <si>
    <t>66447103</t>
  </si>
  <si>
    <t>PAGOS YA SERVIVIENDA</t>
  </si>
  <si>
    <t>FO-25-1960725</t>
  </si>
  <si>
    <t>[FO-25-1960725] 11/12/2025 11-12 13:50 SE INTENTA COMUNICACIÓN AL NÚMERO 3146305934 PERO NO HAY RESPUESTA / 14:00 SE INTENTA COMUNICACIÓN AL NÚMERO 3146305934 PERO NO HABLAN Y CUELGAN / 14:16 SE INTENTA COMUNICACIÓN AL NÚMERO 3146305934 PERO NO HAY RESPUESTA | 16/12/2025 SE LLEGA A EL SITIO Y EL CB YA NO EXISTE EN EL PUNTO.
EL COMERCIO DE ENCUENTRA OCUPADO POR OTRAS PERSONAS Y NO SABEN NADA SE LAS PERSONAS ANTERIORES. || [FO-25-1960725] 11/12/2025 11-12 13:50 SE INTENTA COMUNICACIÓN AL NÚMERO 3146305934 PERO NO HAY RESPUESTA / 14:00 SE INTENTA COMUNICACIÓN AL NÚMERO 3146305934 PERO NO HABLAN Y CUELGAN / 14:16 SE INTENTA COMUNICACIÓN AL NÚMERO 3146305934 PERO NO HAY RESPUESTA | 16/12/2025 SE LLEGA A EL SITIO Y EL CB YA NO EXISTE EN EL PUNTO.
EL COMERCIO DE ENCUENTRA OCUPADO POR OTRAS PERSONAS Y NO SABEN NADA SE LAS PERSONAS ANTERIORES.</t>
  </si>
  <si>
    <t>TA-25-1395780</t>
  </si>
  <si>
    <t>90092666</t>
  </si>
  <si>
    <t>VARIEDADES PAEZ CAJUNA</t>
  </si>
  <si>
    <t>FO-25-1960727</t>
  </si>
  <si>
    <t>11/12/2025 11-12 14:14 EN COMUNICACIÓN AL NÚMERO 3147154359 CONTESTAN PERO INFORMAN QUE ESTOY EQUIVOCADA | 11/12/2025 11-12 14:14 EN COMUNICACIÓN AL NÚMERO 3147154359 CONTESTAN PERO INFORMAN QUE ESTOY EQUIVOCADA | 12/12/2025 SE REALIZA VISITA AL PUNTO , SE RETIRA DATÁFONO LECTORA EN BUEN ESTADO GENERAL , EN SANTIAGO PÉREZ ,EQUIPO EN BUEN ESTADO GENERAL .CIERRE EXITOSO</t>
  </si>
  <si>
    <t>V6ZZZ413</t>
  </si>
  <si>
    <t>TA-25-1406730</t>
  </si>
  <si>
    <t>42279182</t>
  </si>
  <si>
    <t>MISCELANEA ESTRELLITA</t>
  </si>
  <si>
    <t>FO-25-1974252</t>
  </si>
  <si>
    <t>PARCIALMENTE EXITOSO DATAFONO</t>
  </si>
  <si>
    <t>16/12/2025 SE REALIZA LEGALIZACIÓN DE ACTIVO LECTOR SYMBOL PLACA 1217680 ENCONTRADO EN EL CB 60686284 PENDIENTE YA FUE CREADO OK</t>
  </si>
  <si>
    <t>TA-25-1407573</t>
  </si>
  <si>
    <t>16013823</t>
  </si>
  <si>
    <t>SERVICIOS EFECTIVOS INTER</t>
  </si>
  <si>
    <t>FO-25-1975477</t>
  </si>
  <si>
    <t>15/12/2025 SE REALIZA EL RETIRO DE LECTOR DE BARRAS COMO RETIRO VOLUNTARIO</t>
  </si>
  <si>
    <t>TA-25-1423436</t>
  </si>
  <si>
    <t>FO-25-1980539</t>
  </si>
  <si>
    <t>16/12/2025 SE REALIZA VERIFICACIÓN EN SITIO ENCONTRANDO QUE LA BASE QUE SE ENCUENTRA EN SITIO ES UNA BASE NUEVA LA CUAL NO SE LOGRA ADECUAR CORRECTAMENTE AL EQUIPO ESTAS SON LAS ÚNICAS BASES CON LAS QUE CONTAMOS EN STOCK  SE ADECUAN DE MEJOR MANERA SE ENTREGA SERVICIO OPERATIVO</t>
  </si>
  <si>
    <t>TA-25-1429645</t>
  </si>
  <si>
    <t>19092337</t>
  </si>
  <si>
    <t>HOUSECAM PUNTO PAGOS</t>
  </si>
  <si>
    <t>FO-25-1989649</t>
  </si>
  <si>
    <t>17/12/2025 CLIENTE ENTREGA DE FORMA VOLUNTARIA DATAFONO  SIN SOPORTE, LECTOR DE BARRAS, CABLE MAGIC BOX, FUENTE DE PODER DATÁFONO, ROLLOS NO HAY.</t>
  </si>
  <si>
    <t>9C00K925</t>
  </si>
  <si>
    <t>TA-25-1433819</t>
  </si>
  <si>
    <t>17068511</t>
  </si>
  <si>
    <t>COOPENESSA PROVENZA ESSA</t>
  </si>
  <si>
    <t>FO-25-1996596</t>
  </si>
  <si>
    <t>BANCO POPULAR</t>
  </si>
  <si>
    <t>17/12/2025 18-12 11:52AM EN COMUNICACIÓN CON EL SEÑOR JUAN CARLOS ARIZA AL NÚMERO 3187944050 CONFIRMA SOLICITUD E INFORMA QUE SON UNOS EQUIPOS QU EMANDO A RECOGER. SE DEBE VALIDAR SI ESTOS SO PERTENECEN A ESE PUNTO | 19/12/2025 SE REALIZA RECOLECCIÓN DE EQUIPOS EN DIRECCIÓN INDICADA POR EL SEÑOR JUAN CARLOS ARIZA SE REALIZA RETIRO DE 1 DATÁFONO Y 1 LECTOR DE BARRAS EQUIPOS SE LE INFORMA AL CLIENTE QUE HAY VARIOS EQUIPOS PENDIENTE POR RECOGER A LO QUE INFORMA QUE VA A VALIDAR EN LAS DEMAS SEDES Y LLAMARA A SOLICITAR LA RECOLECCIÓN DE LOS MISMO</t>
  </si>
  <si>
    <t>GZ00Y728</t>
  </si>
  <si>
    <t>TA-25-1433822</t>
  </si>
  <si>
    <t>20035531</t>
  </si>
  <si>
    <t>TIENDA MIXTA SARAPA</t>
  </si>
  <si>
    <t>FO-25-1996600</t>
  </si>
  <si>
    <t>18/12/2025 18/12 11:25AM SE INTENTA COMUNICACIÓN AL NÚMERO 3146955607 PERO NO HAY RESPUESTA. /18/12 11:40AM SE INTENTA COMUNICACIÓN AL NÚMERO 3146955607 PERO NO HAY RESPUESTA. / /18/12 11:40AM SE INTENTA COMUNICACIÓN AL NÚMERO 3146955607 PERO SUENA OCUPADO | 22/12/2025 SE LLAMA AL CONTACTO E INFORMA QUE YA NO TIENE LOS EQUIPOS EN JAMUNDI, CERRÓ EL CORRESPONSAL Y SE LLEVÓ LOS EQUIPOS PARA LA CIUDAD DE CALI Y EL DÍA DE HOY NO TIENE DISPONIBILIDAD PARA ENTREGARLOS.</t>
  </si>
  <si>
    <t>15362</t>
  </si>
  <si>
    <t>TA-25-1433823</t>
  </si>
  <si>
    <t>89254870</t>
  </si>
  <si>
    <t>IZA</t>
  </si>
  <si>
    <t>ARTESANIAS NORMA ESQUINA</t>
  </si>
  <si>
    <t>FO-25-1996605</t>
  </si>
  <si>
    <t>18/12/2025 18/12 12:02PM EN COMUNICACIÓN CON LA SEÑORA NORMA LOPEZ AL 3132837764 CONFIRMA SOLICITUD, DATOS CORRECTOS. | 19/12/2025 EN COMUNICACION CON LA SEÑORA NORMA LOPEZ AL NUMERO 3132837764 NOS INDICA QUE REALIZARA LA ENTREGA EL DIA LUNES 22 A LAS 2PM YA QUE NO SE ENCUENTRA EN EL COMERCIO. | 24/12/2025 SE ESTABLECE COMUNICACIÓN CON LA CLIENTE LA SEÑORA NORMA LOPEZ  AL NÚMERO CELULAR 3132837764 DONDE EL OBJETIVO DE LA LLAMDA ES CONFIRMAR ATENCION DE VISITA , EL CLIENTE INDICA ATENCION  EL DIA DE HOY SE VISITARA EL PUNTO APARTIR LAS 11:00 EN ADELANTE | 24/12/2025 SE REALIZA CIERRE RETIRO CB AVAL RETIRANDO EQUIPO ICT 250 - LECTOR CB - BASE SOPORTE - FUENTE DE PODER   ENTREGA LOS EQUIPOS LA SEÑORA NORMA LOPEZ</t>
  </si>
  <si>
    <t>LMYZZ927</t>
  </si>
  <si>
    <t>TA-25-1433824</t>
  </si>
  <si>
    <t>21121009</t>
  </si>
  <si>
    <t>MISCELANEA Y FERRETERIA DULJO</t>
  </si>
  <si>
    <t>FO-25-1996608</t>
  </si>
  <si>
    <t>18/12/2025 18/12 11:40AM SE INTENTA COMUNICACIÓN A LOS NÚMEROS 052-6213790 - 3186069222 - 3168530537 - 3186069322 PERO NO HAY RESPUESTA. /18/12 11:55AM SE INTENTA COMUNICACIÓN A LOS NÚMEROS 052-6213790 - 3186069222 - 3168530537 - 3186069322 PERO NO HAY RESPUESTA. / /18/12 12:08PM SE INTENTA COMUNICACIÓN A LOS NÚMEROS 052-6213790 - 3186069222 - 3168530537 - 3186069322 PERO SUENA OCUPADO | 19/12/2025 SE RETIRA DATAFONO LECTOR BASÉ CABLES TODO OK</t>
  </si>
  <si>
    <t>LA000444</t>
  </si>
  <si>
    <t>TA-25-1433825</t>
  </si>
  <si>
    <t>88027248</t>
  </si>
  <si>
    <t>EL MUNDO DE LUPE</t>
  </si>
  <si>
    <t>FO-25-1996612</t>
  </si>
  <si>
    <t>18/12/2025 18/12 11:45AM SE INTENTA COMUNICACIÓN A LOS NÚMEROS 3022805073 - 3024050463 PERO NO HAY RESPUESTA.PERO NO HAY RESPUESTA. /18/12 11:57AM SE INTENTA COMUNICACIÓN A LOS NÚMEROS 3022805073 - 3024050463 PERO NO HAY RESPUESTA. / /18/12 12:07PM SE INTENTA COMUNICACIÓN A LOS NÚMEROSA LOS NÚMEROS 3022805073 - 3024050463 PERO NO HAY RESPUESTA | 22/12/2025 SE REALIZA GESTIÓN INICIAL MEDIANTE LLAMADA TELEFÓNICA Y CONTACTO POR WHATSAPP SIN OBTENER RESPUESTA SE PROCEDE A VISITA TÉCNICA PROGRAMADA PARA RETIRO DE EQUIPOS REDEBAN DEBIDO AL CIERRE DEL CORRESPONSAL BANCO DE BOGOTÁ EL USUARIO CONFIRMA IDENTIFICACIÓN CONFORME A PROTOCOLO DE SEGURIDAD Y ENTREGA LOS EQUIPOS ASIGNADOS SE EJECUTA VALIDACIÓN FÍSICA Y FUNCIONAL VERIFICANDO NÚMERO DE SERIE ESTADO GENERAL Y CONDICIONES DE USO SE CONSTATA QUE LOS DISPOSITIVOS SE ENCUENTRAN COMPLETOS SIN DAÑOS NI ANOMALÍAS SE DOCUMENTA LA ENTREGA Y SE REGISTRA EN SISTEMA LA DEVOLUCIÓN DE INVENTARIO SE CONFIRMA CIERRE DEL CORRESPONSAL CON ACTA DE RETIRO Y SE ESTABLECE QUE EL PROCEDIMIENTO CULMINA DE MANERA EXITOSA CON EQUIPOS EN BUEN ESTADO Y REGISTRO OPERATIVO ACTUALIZADO</t>
  </si>
  <si>
    <t>V1QZZ410</t>
  </si>
  <si>
    <t>TA-25-1433826</t>
  </si>
  <si>
    <t>89371028</t>
  </si>
  <si>
    <t>DM DEISY MORA SPA</t>
  </si>
  <si>
    <t>FO-25-1996616</t>
  </si>
  <si>
    <t>18/12/2025 18/12 11:50AM SE INTENTA COMUNICACIÓN A LOS NÚMEROS  3233682648 - 3105742261 PERO NO HAY RESPUESTA.PERO NO HAY RESPUESTA. /18/12 12:00PM SE INTENTA COMUNICACIÓN A LOS NÚMEROS 3233682648 - 3105742261 PERO NO HAY RESPUESTA. / /18/12 12:20PM SE INTENTA COMUNICACIÓN A LOS NÚMEROS 3233682648 - 3105742261PERO NO HAY RESPUESTA | 22/12/2025 SE VISITA DIRECCIÓN Y COMERCIO NO EXISTE SE INTENTA CONTACTAR PERSONA EN DISTINTOS NÚMEROS Y NO ES POSIBLE</t>
  </si>
  <si>
    <t>TA-25-1437577</t>
  </si>
  <si>
    <t>17068495</t>
  </si>
  <si>
    <t>COOPENESSA CC ACROPOLIS</t>
  </si>
  <si>
    <t>FO-25-2007782</t>
  </si>
  <si>
    <t>19/12/2025 SE HACE PRESENCIA EN DIRECCIÓN INDICADA POR EL CLIENTE SE REALIZA RETIRO VOLUNTARIO DE 1 DATÁFONO Y 1 PIN PAD  AUTORIZADO POR REDEBAN</t>
  </si>
  <si>
    <t>AB00W095</t>
  </si>
  <si>
    <t>TA-25-1437578</t>
  </si>
  <si>
    <t>15733603</t>
  </si>
  <si>
    <t>COOPENESSA</t>
  </si>
  <si>
    <t>FO-25-2007783</t>
  </si>
  <si>
    <t>19/12/2025 SE HACE PRESENCIA EN DIRECCIÓN INDICADA POR EL CLIENTE SE REALIZA RETIRO VOLUNTARIO DE 1 DATÁFONO AUTORIZADO POR REDEBAN</t>
  </si>
  <si>
    <t>9LZZZ158</t>
  </si>
  <si>
    <t>TA-25-1437625</t>
  </si>
  <si>
    <t>12345252</t>
  </si>
  <si>
    <t>FO-25-2008254</t>
  </si>
  <si>
    <t>22/12/2025 SE VISITA COMERCIO, SE RETIRAN EQUIPOS DE CB AVAL, DATAFONO, LECTOR DE BARRAS, CABLEADO, NO UPS, NO SE MANIPULAN EQUIPOS.</t>
  </si>
  <si>
    <t>V9ZZZ695</t>
  </si>
  <si>
    <t>TA-25-1437626</t>
  </si>
  <si>
    <t>20193025</t>
  </si>
  <si>
    <t>SOLUCIONES ACADEMICAS S&amp;S</t>
  </si>
  <si>
    <t>FO-25-2008258</t>
  </si>
  <si>
    <t>22/12/2025 SE LLEGA A LA DIRECCIÓN INDICADA Y SE RETIRA 1 DATÁFONO Y 1 LECTOR , SE LE INDICA AL COMERCIO QUE EN EL INVENTARIO RBM APARECEN DOS INDICAN QUE DESCONOCEN EL SEGUNDO EQUIPO, SOLO ENTREGAN 1 DATÁFONO Y 1 LECTOR . NO ES POSIBLE TOMAR EVIDENCIA DE LA TIRILLA NO HAY COMO CONECTAR A AL CORRIENTE FUERA DE LA CABINA DE SEGURIDAD.</t>
  </si>
  <si>
    <t>TA-25-1437627</t>
  </si>
  <si>
    <t>17940925</t>
  </si>
  <si>
    <t>PAPELERIA SOFHI</t>
  </si>
  <si>
    <t>FO-25-2008259</t>
  </si>
  <si>
    <t>22/12/2025 RECOGIDA DE EQUIPOS POR CIERRE DE CORRESPONSAL OK</t>
  </si>
  <si>
    <t>GA005099</t>
  </si>
  <si>
    <t>TA-25-1437628</t>
  </si>
  <si>
    <t>12764460</t>
  </si>
  <si>
    <t>COMUNICAC RAPIDAS Y EFECTIVAS</t>
  </si>
  <si>
    <t>FO-25-2008261</t>
  </si>
  <si>
    <t>20/12/2025 20-12-2025 10:02 SE TIENE COMUNICACIÓN CON EL SEÑOR JOHN FREDY ORREGO CORRALES CONFIRMA LOS DATOS ESTAN CORRECTOS, FECHA PROGRAMADA, TODO OK PARA PROCEDER | 22/12/2025 SE INTENTA COMUNICACIÓN CON EL CLIENTE POR LOS DIFERENTES MEDIOS SIN OBTENER RESPUESTA SE PROCEDE A REALIZAR LA VISITA TÉCNICA PARA EL RETIRO DE LOS EQUIPOS REDEBAN CORRESPONDIENTE AL CIERRE DEL CORRESPONSAL BANCO DE BOGOTÁ EL USUARIO MANIFIESTA QUE NO PUEDE ATENDER LA GESTIÓN EN ESE MOMENTO DEBIDO A QUE SE ENCUENTRA OCUPADO CON OTRAS ACTIVIDADES E INFORMA QUE LA ATENCIÓN Y EL RETIRO DE LOS EQUIPOS PODRÁ REALIZARSE A PARTIR DEL MES DE ENERO</t>
  </si>
  <si>
    <t>00BZD001</t>
  </si>
  <si>
    <t>TA-25-1437629</t>
  </si>
  <si>
    <t>52973351</t>
  </si>
  <si>
    <t>DIESTRO SAS</t>
  </si>
  <si>
    <t>FO-25-2008264</t>
  </si>
  <si>
    <t>22/12/2025 SE INTENTA COMUNICACIÓN TELEFÓNICA Y POR WHATSAPP SIN OBTENER RESPUESTA SE PROCEDE A VISITAR EL COMERCIO PARA REALIZAR EL RETIRO DE EQUIPOS REDEBAN CORRESPONDIENTES AL CIERRE DEL CORRESPONSAL BANCO DE BOGOTÁ SE CONSTATA QUE EL COMERCIO NO EXISTE Y AL INDAGAR CON UN VECINO ESTE INFORMA QUE EL ESTABLECIMIENTO FUE CERRADO</t>
  </si>
  <si>
    <t>LN1ZZ922</t>
  </si>
  <si>
    <t>TA-25-1437630</t>
  </si>
  <si>
    <t>24460230</t>
  </si>
  <si>
    <t>INVERSIONES DURVAL</t>
  </si>
  <si>
    <t>FO-25-2008270</t>
  </si>
  <si>
    <t>22/12/2025 SE REALIZA CIERRE CB Y SE RETIRA DATÁFONO DESK 3500 Y LECTORA OPTICON</t>
  </si>
  <si>
    <t>1A00I203</t>
  </si>
  <si>
    <t>TA-25-1437631</t>
  </si>
  <si>
    <t>61304184</t>
  </si>
  <si>
    <t>O.K TEC COL SAS</t>
  </si>
  <si>
    <t>FO-25-2008272</t>
  </si>
  <si>
    <t>[FO-25-2008272] 22/12/2025 EL CB INFORMA QUE NO HA SOLICITADO NINGÚN CIERRE O RECOGIDA DE EQUIPOS POR LO CUAL, NO SE PROCEDE CON LA TA YA QUE ESTÁN UTILIZANDO TODOS LOS SERVICIOS CON NORMALIDAD. || [FO-25-2008272] 22/12/2025 EL CB INFORMA QUE NO HA SOLICITADO NINGÚN CIERRE O RECOGIDA DE EQUIPOS POR LO CUAL, NO SE PROCEDE CON LA TA YA QUE ESTÁN UTILIZANDO TODOS LOS SERVICIOS CON NORMALIDAD.</t>
  </si>
  <si>
    <t>LM9ZZ422</t>
  </si>
  <si>
    <t>TA-25-1437632</t>
  </si>
  <si>
    <t>14189930</t>
  </si>
  <si>
    <t>SUPERMERCADO PUNTO Y FAMA H.O</t>
  </si>
  <si>
    <t>FO-25-2008277</t>
  </si>
  <si>
    <t>CB EN NEGOCIACIÓN CON BANCO</t>
  </si>
  <si>
    <t>23/12/2025 NO HAY TRANSPORTE DISPONIBLE A LA ZONA POR ALTO FLUJO DE PASAJEROS EN LA ZONA | 26/12/2025 SE VISITA COMERCIO Y LA SEÑORITA YULEIMA NOS MANIFIESTA QUE NO TIENE IDEA DEL CB PERO NOS COMUNICA CON EL TITULAR QUIEN NOS MANIFIESTA QUE NO NOS PUEDE ENTREGAR LOS EQUIPOS YA QUE ESTA EN TRAMITE CON EL BANCO PARA LA ACTIVACIÓN NUEVAMENTE, YA SOLICITO UNA NUEVA TARJETA DE SEMBRADO.</t>
  </si>
  <si>
    <t>TA-25-1437633</t>
  </si>
  <si>
    <t>87191824</t>
  </si>
  <si>
    <t>TIENDA NATURISTA CASA VERDE TOTAL PARA LA SALUD</t>
  </si>
  <si>
    <t>FO-25-2008278</t>
  </si>
  <si>
    <t>29/12/2025 SE RETIRA DATÁFONO Y LECTORA</t>
  </si>
  <si>
    <t>LMKZZ806</t>
  </si>
  <si>
    <t>TA-25-1437634</t>
  </si>
  <si>
    <t>91365911</t>
  </si>
  <si>
    <t>JS ZONA DE LA TECNOLOGIA</t>
  </si>
  <si>
    <t>FO-25-2008282</t>
  </si>
  <si>
    <t>CIERRE EXITOSO PREVIO</t>
  </si>
  <si>
    <t>23/12/2025 SE COMUNICA CON EL USUARIO HE INDICA QUE EL EQUIPO YA FUE RECLAMO HACE UNOS DÍAS Y ADJUNTA ACTA DE NOVEDAD</t>
  </si>
  <si>
    <t>5142</t>
  </si>
  <si>
    <t>TA-25-1437635</t>
  </si>
  <si>
    <t>81005498</t>
  </si>
  <si>
    <t>CARACOLI</t>
  </si>
  <si>
    <t>TIENDA Y BAR LA TAPITA</t>
  </si>
  <si>
    <t>FO-25-2008285</t>
  </si>
  <si>
    <t>22/12/2025 SE VISITA COMERCIO Y EL SEÑOR EDWIN NOS MANIFIESTA QUE NO PUEDE ENTREGAR LOS EQUIPOS YA QUE ESTA EN TRAMITE CON EL BANCO PARA CONSERVAR EL CORRESPONSAL ADEMÁS TIENE UN CUPO A FAVOR QUE AUN NO SABE COMO SERIA LA DEVOLUCIÓN. MANIFISTA QUE EL ASESOR LE DIJO QUE DEBÍA IR A LA OFC DE PTO BERRÍO POR LA TERJETA DE SEMBRADO PARA ACTIVAR NUEVAMENTE EL PUNTO</t>
  </si>
  <si>
    <t>TA-25-1437636</t>
  </si>
  <si>
    <t>87144532</t>
  </si>
  <si>
    <t>TIENDA MIXTA EL PORVENIR EDE MATASANO</t>
  </si>
  <si>
    <t>FO-25-2008287</t>
  </si>
  <si>
    <t>27/12/2025 SE REALIZA RETIRADO DE EQUIPO Y CIERRE DEL CORRESPONSAL</t>
  </si>
  <si>
    <t>A1KZZ998</t>
  </si>
  <si>
    <t>TA-25-1437637</t>
  </si>
  <si>
    <t>23176100</t>
  </si>
  <si>
    <t>AUTOSERVICIO SURTIYA</t>
  </si>
  <si>
    <t>FO-25-2008291</t>
  </si>
  <si>
    <t>20/12/2025 SE REALIZA CIERRE RETIRO CB AVAL RETIRANDO EQUIPO ICT 250 - LECTOR CB - BASE SOPORTE - FUENTE DE PODER .</t>
  </si>
  <si>
    <t>LA00Z852</t>
  </si>
  <si>
    <t>TA-25-1437638</t>
  </si>
  <si>
    <t>71927073</t>
  </si>
  <si>
    <t>STILO PARIS MANOS Y PIES</t>
  </si>
  <si>
    <t>FO-25-2010560 | FO-25-2008293</t>
  </si>
  <si>
    <t>[FO-25-2010560] 22/12/2025 SE REALIZA VISITA, SE ENCUENTRA COMERCIO CERRADO, SE INTENTA CONTACTAR TELEFÓNICAMENTE AL CLIENTE, PERO NO RESPONDE EL NÚMERO DE CONTACTO.
3204177721 || [FO-25-2008293] 20/12/2025 SE REALIZA VISITA SE ENCONTRÓ COMERCIO CERRADO NO SE LOGRÓ COMUNICACIÓN CON EL CLIENTE PARA SABER UBICACIÓN DE LOS EQUIPOS</t>
  </si>
  <si>
    <t>TA-25-1437639</t>
  </si>
  <si>
    <t>87312808</t>
  </si>
  <si>
    <t>CORRESPONSAL LA 14</t>
  </si>
  <si>
    <t>FO-25-2008297</t>
  </si>
  <si>
    <t>22/12/2025 SE VISITA EL CB PARA REALIZAR CIERRE, SE RETIRA DATÁFONO CON LECTORA, BASE, CABLEADO, CIERRE OK</t>
  </si>
  <si>
    <t>A1RZZ644</t>
  </si>
  <si>
    <t>TA-25-1437640</t>
  </si>
  <si>
    <t>81401580</t>
  </si>
  <si>
    <t>VARIEDADES MOTTA</t>
  </si>
  <si>
    <t>FO-25-2008299</t>
  </si>
  <si>
    <t>26/12/2025 SE REALIZA VISITA A LA DIRECCIÓN INDICADA EN LA ORDEN, PERO NO ES POSIBLE UBICAR LA SEÑORA NOHORA BELTRÁN , SE INTENTA COMUNICACION CON EL CLIENTE VIA TELEFÓNICA Y POR WHATSAPP PERO NO HAY RESPUESTA. EN ESTA DIRECCIÓN YA NO FUNCIONA EL COMERCIO INDICADO EN LA ORDEN ,VISITA FALLIDA .</t>
  </si>
  <si>
    <t>TA-25-1437641</t>
  </si>
  <si>
    <t>14857692</t>
  </si>
  <si>
    <t>COMUNICACIONE NATALY DE GUAMAL</t>
  </si>
  <si>
    <t>FO-25-2008303</t>
  </si>
  <si>
    <t>20/12/2025 SE REALIZA VISITA A COMERCIO LOCAL NO EXISTE NO ES POSIBLE COMUNICARSE CON EL SEÑOR JOSÉ MIGUEL A LA LÍNEA TELEFÓNICA 3157821952 NI AL WHATSAPP</t>
  </si>
  <si>
    <t>TA-25-1437642</t>
  </si>
  <si>
    <t>17576026</t>
  </si>
  <si>
    <t>DROG UNIVERSAL FARMA GRANJAS</t>
  </si>
  <si>
    <t>FO-25-2008306</t>
  </si>
  <si>
    <t>23/12/2025 CLIENTE ENTREGA DATAFONO, LECTOR DE BARRAS, CABLE MAGIC BOX, FUENTE DE PODER DATÁFONO, ROLLOS NO HAY</t>
  </si>
  <si>
    <t>AB1ZZ728</t>
  </si>
  <si>
    <t>TA-25-1437644</t>
  </si>
  <si>
    <t>19370667</t>
  </si>
  <si>
    <t>ONSALES</t>
  </si>
  <si>
    <t>FO-25-2008314</t>
  </si>
  <si>
    <t>22/12/2025 SE LLEGA A LA DIRECCIÓN INDICADA, PERSONAL DE COMERCIO INDICA QUE NO TIENEN CONOCIMIENTO DEL RETIRO DE LOS EQUIPOS , SE COMUNICAN CON LA PERSONA ENCARGADA E INDICA QUE DESCONOCE ,  COMERCIO NO DA MÁS INFORMACIÓN YA QUE NO TIENEN CONOCIMIENTO ACERCA DEL RETIRO . NO FIRMA</t>
  </si>
  <si>
    <t>TA-25-1437645</t>
  </si>
  <si>
    <t>12798328</t>
  </si>
  <si>
    <t>MULTIPAGO EXPRESS CENTRO</t>
  </si>
  <si>
    <t>FO-25-2008317</t>
  </si>
  <si>
    <t>23/12/2025 SE LLEGA A LA DIRECCIÓN INDICADA Y SE ENCUENTRA COMERCIO CERRADO, SE INTENTA ESTABLECER COMUNICACIÓN CON EL #3123058725 PERO NO ES POSIBLE. SE ESPERA 15 MINUTOS PERO COMERCIO CONTIBUA CERRADO. NO ES POSIBLE RETIRAR LOS EQUIPOS</t>
  </si>
  <si>
    <t>TA-25-1437646</t>
  </si>
  <si>
    <t>16576563</t>
  </si>
  <si>
    <t>MUNDONET RIOSUCIO</t>
  </si>
  <si>
    <t>FO-25-2008320</t>
  </si>
  <si>
    <t>23/12/2025 SE RETIRA DATÁFONO, LECTORA Y UN ROLLO</t>
  </si>
  <si>
    <t>7ZZZZ873</t>
  </si>
  <si>
    <t>TA-25-1445730</t>
  </si>
  <si>
    <t>60667854</t>
  </si>
  <si>
    <t>VARIEDADES MAILOVE</t>
  </si>
  <si>
    <t>FO-25-2023229</t>
  </si>
  <si>
    <t>24/12/2025 SE REALIZA RETIRO DE DATÁFONO Y LECTOR DE BARRA.</t>
  </si>
  <si>
    <t>FA004055</t>
  </si>
  <si>
    <t>TA-25-1445731</t>
  </si>
  <si>
    <t>79496865</t>
  </si>
  <si>
    <t>INPROYELECTE S..S</t>
  </si>
  <si>
    <t>FO-25-2023232</t>
  </si>
  <si>
    <t>26/12/2025 EN COMUNICACION CON LA SEÑORA LEIDY JOHANNA SOTO AL NUMERO TELEFONICO 3107897751 QUIEN NOS REPORTA QUE NO SE ENCUENTRA EN LA CIUDAD, CLIENTE MANIFIESTA QUE CUANDO SE ENCUENTRE EN LA CIUDAD REALIZARA LA ENTREGA DE LOS EQUIPOS DIRECTAMENTE CON LA ENTIDAD O SOLICITARA LA VISITA PARA LA RECOLECCIÓN.</t>
  </si>
  <si>
    <t>TA-25-1445732</t>
  </si>
  <si>
    <t>26643163</t>
  </si>
  <si>
    <t>PANALERA Y VARIEDADES ELI</t>
  </si>
  <si>
    <t>FO-25-2023237</t>
  </si>
  <si>
    <t>26/12/2025 SE LLEGA LA DIRECCIÓN NO SE ENCUENTRA EL CORRESPONSAL SE LLAMA EL CLIENTE EL CUAL NO CONTESTA LA LLAMADA</t>
  </si>
  <si>
    <t>TA-25-1445733</t>
  </si>
  <si>
    <t>24535833</t>
  </si>
  <si>
    <t>MISCELANEA Y TORNILLERIA JP</t>
  </si>
  <si>
    <t>FO-25-2023242</t>
  </si>
  <si>
    <t>27/12/2025 CLIENTE INDICA QUE NO SE EBCUENTRA EN EL COMERCIO EL DIA DE HOY | 30/12/2025 SE LLEGA AL COMERCIO Y NO ESTA EL ENCARGADO DEL CB E INDICA QUE NO PUEDE ENTREGAR LOS EQUIPOS POR QUE NO ESTA EN EL COMERCIO</t>
  </si>
  <si>
    <t>4A00J991</t>
  </si>
  <si>
    <t>TA-25-1445734</t>
  </si>
  <si>
    <t>40168627</t>
  </si>
  <si>
    <t>DROGUERIA EL BOTICARIO</t>
  </si>
  <si>
    <t>FO-25-2023244</t>
  </si>
  <si>
    <t>26/12/2025 VISITA TÉCNICA REALIZADA PARA EL RETIRO DE EQUIPOS REDEBAN CORRESPONDIENTE AL CIERRE DEL CORRESPONSAL BANCO DE BOGOTÁ EN LA CUAL EL USUARIO CONFIRMA SU IDENTIFICACIÓN Y PROCEDE A LA ENTREGA DE LOS DISPOSITIVOS SE VALIDA FÍSICAMENTE EL ESTADO DE LOS EQUIPOS VERIFICANDO QUE NO PRESENTEN DAÑOS NI ALTERACIONES SE CONSTATA QUE EL DATÁFONO ENTREGADO CARECE DE RODILLO DE IMPRESIÓN PERO SE ENCUENTRA FUNCIONAL SE REGISTRA LA RECEPCIÓN CONFORME Y SE DOCUMENTA LA CONDICIÓN DEL EQUIPO SE CONFIRMA LA INTEGRIDAD DEL PROCEDIMIENTO Y SE EJECUTA EL CIERRE DEL CORRESPONSAL DE MANERA EXITOSA QUEDANDO LA OPERACIÓN FINALIZADA Y VALIDADA OK</t>
  </si>
  <si>
    <t>TV001457</t>
  </si>
  <si>
    <t>TA-25-1445735</t>
  </si>
  <si>
    <t>18747048</t>
  </si>
  <si>
    <t>MARYORI RODRIGUEZ CUELLAR</t>
  </si>
  <si>
    <t>FO-25-2023248</t>
  </si>
  <si>
    <t>24/12/2025 SE REALIZA VISITA DE CAMPO ENCONTRADO QUE COMERCIO NO EXISTE EN DIRECCIÓN INDICADA EN RUTA, SE INTENTA COMUNICACIÓN A LA LÍNEA 3057627367 PERO NO HAY RESPUESTA SE INFORMA A SUPERVISOR QUIEN AUTORIZA CIERRE DE SOLICITUD</t>
  </si>
  <si>
    <t>TA-25-1447542</t>
  </si>
  <si>
    <t>FO-25-2027696</t>
  </si>
  <si>
    <t>PARCIAL EXITOSO PTE.  DATAFONO</t>
  </si>
  <si>
    <t>26/12/2025 SE VISITA COMERCIO SE RETIRA DATÁFONO, POR RETIRO DE DATAFONO DE COMERCIO ( SOLO DATÁFONO, NO ES CIERRE DE CORRESPONSAL)</t>
  </si>
  <si>
    <t>NA (0B007904)</t>
  </si>
  <si>
    <t>TA-25-1448662</t>
  </si>
  <si>
    <t>16349524</t>
  </si>
  <si>
    <t>DROGAS JWC</t>
  </si>
  <si>
    <t>FO-25-2030153</t>
  </si>
  <si>
    <t>BANCO AV VILLAS</t>
  </si>
  <si>
    <t>27/12/2025 SE VISITA COMERCIO, ENTREGAN VOLUNTARIAMENTE DATAFONO Y LECTOR.</t>
  </si>
  <si>
    <t>111SZ510</t>
  </si>
  <si>
    <t>TA-25-1460566</t>
  </si>
  <si>
    <t>11218997</t>
  </si>
  <si>
    <t>FO-25-2038875</t>
  </si>
  <si>
    <t>26/12/2025 SE REALIZA VISITA DE CAMPO DONDE SE RETIRA EQUIPO A PETICIÓN DEL CLIENTE, SIN NOVEDAD EN RETIRO.</t>
  </si>
  <si>
    <t>IZ000083</t>
  </si>
  <si>
    <t>TA-25-1468601</t>
  </si>
  <si>
    <t>51335479</t>
  </si>
  <si>
    <t>PAPELERIA Y VARIEDADES GYG</t>
  </si>
  <si>
    <t>FO-25-2052074</t>
  </si>
  <si>
    <t>30/12/2025 SE RECIBE EQUIPO POR PARTE DEL VECINO INFORMA QUE ELLA SE FUE DEL PAÍS Y DEJÓ LOS EQUIPOS PARA SER ENTREGADOS SE RECIBE SOLO LOS EQUIPOS SIN PUBLICIDAD Y SIN PAPELERÍA TODO OK</t>
  </si>
  <si>
    <t>EF0QZ032</t>
  </si>
  <si>
    <t>aperturas bancol</t>
  </si>
  <si>
    <t>Etiquetas de fila</t>
  </si>
  <si>
    <t>Suma de VALOR TOTAL</t>
  </si>
  <si>
    <t>cc</t>
  </si>
  <si>
    <t>valor</t>
  </si>
  <si>
    <t>Suma de valor</t>
  </si>
  <si>
    <t>costa</t>
  </si>
  <si>
    <t>eje</t>
  </si>
  <si>
    <t>sur</t>
  </si>
  <si>
    <t>centro</t>
  </si>
  <si>
    <t>noroccidente</t>
  </si>
  <si>
    <t>oriente</t>
  </si>
  <si>
    <t>santanderes</t>
  </si>
  <si>
    <t>Total general</t>
  </si>
  <si>
    <t>incidentes bancol</t>
  </si>
  <si>
    <t>oc bancol</t>
  </si>
  <si>
    <t xml:space="preserve">Suma de  VALOR TOTAL </t>
  </si>
  <si>
    <t>papeleria</t>
  </si>
  <si>
    <t>apertura aval</t>
  </si>
  <si>
    <t>Suma de VALOR FACTURABLE A LA RED</t>
  </si>
  <si>
    <t>incidente aval</t>
  </si>
  <si>
    <t>oc aval</t>
  </si>
  <si>
    <t>Apertura BBVA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</si>
</sst>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quot;$&quot;#,##0;[Red]\-&quot;$&quot;#,##0"/>
    <numFmt numFmtId="165" formatCode="_-&quot;$&quot;* #,##0.00_-;\-&quot;$&quot;* #,##0.00_-;_-&quot;$&quot;* &quot;-&quot;??_-;_-@_-"/>
    <numFmt numFmtId="166" formatCode="_(&quot;$&quot;\ * #,##0.00_);_(&quot;$&quot;\ * \(#,##0.00\);_(&quot;$&quot;\ * &quot;-&quot;??_);_(@_)"/>
    <numFmt numFmtId="167" formatCode="_-[$$-240A]\ * #,##0_-;\-[$$-240A]\ * #,##0_-;_-[$$-240A]\ * &quot;-&quot;??_-;_-@_-"/>
    <numFmt numFmtId="168" formatCode="_(&quot;$&quot;\ * #,##0_);_(&quot;$&quot;\ * \(#,##0\);_(&quot;$&quot;\ * &quot;-&quot;??_);_(@_)"/>
    <numFmt numFmtId="169" formatCode="_ [$€-2]\ * #,##0.00_ ;_ [$€-2]\ * \-#,##0.00_ ;_ [$€-2]\ * &quot;-&quot;??_ "/>
    <numFmt numFmtId="170" formatCode="_ * #,##0.00_ ;_ * \-#,##0.00_ ;_ * &quot;-&quot;??_ ;_ @_ "/>
    <numFmt numFmtId="171" formatCode="[$-409]d\-m\-yy\ h:mm\ AM/PM;@"/>
    <numFmt numFmtId="172" formatCode="[$-240A]dddd\,\ dd&quot; de &quot;mmmm&quot; de &quot;yyyy"/>
    <numFmt numFmtId="173" formatCode="_ &quot;$&quot;\ * #,##0_ ;_ &quot;$&quot;\ * \-#,##0_ ;_ &quot;$&quot;\ * &quot;-&quot;??_ ;_ @_ "/>
    <numFmt numFmtId="174" formatCode="[$-C0A]d\-mmm\-yy;@"/>
    <numFmt numFmtId="175" formatCode="[$-240A]General"/>
    <numFmt numFmtId="176" formatCode="_-* #,##0.00\ _€_-;\-* #,##0.00\ _€_-;_-* &quot;-&quot;??\ _€_-;_-@_-"/>
    <numFmt numFmtId="177" formatCode="0.000%"/>
    <numFmt numFmtId="178" formatCode="_ * #,##0.00_ ;_ * \-#,##0.00_ ;_ * \-??_ ;_ @_ "/>
    <numFmt numFmtId="179" formatCode="_ &quot;$&quot;\ * #,##0.00_ ;_ &quot;$&quot;\ * \-#,##0.00_ ;_ &quot;$&quot;\ * &quot;-&quot;??_ ;_ @_ "/>
  </numFmts>
  <fonts count="79">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8"/>
      <color theme="1"/>
      <name val="Gelion Thin"/>
    </font>
    <font>
      <sz val="10"/>
      <color theme="1"/>
      <name val="Gelion Thin"/>
    </font>
    <font>
      <sz val="10"/>
      <name val="Gelion Thin"/>
    </font>
    <font>
      <b/>
      <sz val="10"/>
      <color rgb="FF000000"/>
      <name val="Gelion Thin"/>
    </font>
    <font>
      <sz val="10"/>
      <color rgb="FF000000"/>
      <name val="Gelion Thin"/>
    </font>
    <font>
      <b/>
      <sz val="10"/>
      <name val="Gelion Thin"/>
    </font>
    <font>
      <b/>
      <sz val="11"/>
      <color rgb="FFFFFFFF"/>
      <name val="Calibri"/>
      <family val="2"/>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A6A6A6"/>
        <bgColor rgb="FF000000"/>
      </patternFill>
    </fill>
    <fill>
      <patternFill patternType="solid">
        <fgColor rgb="FF001D62"/>
        <bgColor rgb="FF001D62"/>
      </patternFill>
    </fill>
    <fill>
      <patternFill patternType="solid">
        <fgColor rgb="FF00FF00"/>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954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3" fillId="12" borderId="0"/>
    <xf numFmtId="0" fontId="3" fillId="9" borderId="0"/>
    <xf numFmtId="0" fontId="3" fillId="10" borderId="0"/>
    <xf numFmtId="0" fontId="3" fillId="13" borderId="0"/>
    <xf numFmtId="0" fontId="3" fillId="14" borderId="0"/>
    <xf numFmtId="0" fontId="3" fillId="15"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6" borderId="0"/>
    <xf numFmtId="0" fontId="3" fillId="17" borderId="0"/>
    <xf numFmtId="0" fontId="3" fillId="18" borderId="0"/>
    <xf numFmtId="0" fontId="3" fillId="13" borderId="0"/>
    <xf numFmtId="0" fontId="3" fillId="14" borderId="0"/>
    <xf numFmtId="0" fontId="3" fillId="19" borderId="0"/>
    <xf numFmtId="0" fontId="10" fillId="3"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6" fillId="21" borderId="2"/>
    <xf numFmtId="166"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169" fontId="1" fillId="0" borderId="0"/>
    <xf numFmtId="0" fontId="1" fillId="0" borderId="0"/>
    <xf numFmtId="0" fontId="1" fillId="0" borderId="0"/>
    <xf numFmtId="0" fontId="14" fillId="0" borderId="0"/>
    <xf numFmtId="0" fontId="4" fillId="4" borderId="0"/>
    <xf numFmtId="0" fontId="16" fillId="0" borderId="4"/>
    <xf numFmtId="0" fontId="17" fillId="0" borderId="5"/>
    <xf numFmtId="0" fontId="8" fillId="0" borderId="6"/>
    <xf numFmtId="0" fontId="8" fillId="0" borderId="0"/>
    <xf numFmtId="0" fontId="19" fillId="0" borderId="0">
      <alignment vertical="top"/>
      <protection locked="0"/>
    </xf>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7" borderId="1"/>
    <xf numFmtId="0" fontId="7" fillId="0" borderId="3"/>
    <xf numFmtId="43" fontId="22" fillId="0" borderId="0"/>
    <xf numFmtId="0" fontId="1" fillId="0" borderId="0"/>
    <xf numFmtId="43" fontId="22" fillId="0" borderId="0"/>
    <xf numFmtId="43" fontId="2" fillId="0" borderId="0"/>
    <xf numFmtId="43" fontId="2" fillId="0" borderId="0"/>
    <xf numFmtId="170" fontId="2" fillId="0" borderId="0"/>
    <xf numFmtId="166" fontId="22" fillId="0" borderId="0"/>
    <xf numFmtId="166" fontId="2" fillId="0" borderId="0"/>
    <xf numFmtId="166" fontId="2" fillId="0" borderId="0"/>
    <xf numFmtId="166" fontId="22" fillId="0" borderId="0"/>
    <xf numFmtId="166" fontId="22" fillId="0"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 fillId="0" borderId="0"/>
    <xf numFmtId="171" fontId="22" fillId="0" borderId="0"/>
    <xf numFmtId="0" fontId="22" fillId="0" borderId="0"/>
    <xf numFmtId="169" fontId="2" fillId="0" borderId="0"/>
    <xf numFmtId="170" fontId="2" fillId="0" borderId="0"/>
    <xf numFmtId="170" fontId="2" fillId="0" borderId="0"/>
    <xf numFmtId="0" fontId="23" fillId="0" borderId="0"/>
    <xf numFmtId="0" fontId="2" fillId="0" borderId="0"/>
    <xf numFmtId="0" fontId="2" fillId="0" borderId="0"/>
    <xf numFmtId="0" fontId="2" fillId="0" borderId="0"/>
    <xf numFmtId="0" fontId="2" fillId="0" borderId="0"/>
    <xf numFmtId="171" fontId="22" fillId="0" borderId="0"/>
    <xf numFmtId="172" fontId="2" fillId="0" borderId="0"/>
    <xf numFmtId="0" fontId="22" fillId="0" borderId="0"/>
    <xf numFmtId="171" fontId="2" fillId="0" borderId="0"/>
    <xf numFmtId="0" fontId="22" fillId="0" borderId="0"/>
    <xf numFmtId="0" fontId="2" fillId="0" borderId="0"/>
    <xf numFmtId="0" fontId="2" fillId="0" borderId="0"/>
    <xf numFmtId="0" fontId="22" fillId="0" borderId="0"/>
    <xf numFmtId="0" fontId="22" fillId="0" borderId="0"/>
    <xf numFmtId="0" fontId="2" fillId="0" borderId="0"/>
    <xf numFmtId="0" fontId="24"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2" fillId="0" borderId="0"/>
    <xf numFmtId="0" fontId="1" fillId="0" borderId="0"/>
    <xf numFmtId="0" fontId="2" fillId="0" borderId="0"/>
    <xf numFmtId="0" fontId="1" fillId="0" borderId="0"/>
    <xf numFmtId="0" fontId="2" fillId="0" borderId="0"/>
    <xf numFmtId="0" fontId="2" fillId="0" borderId="0"/>
    <xf numFmtId="0" fontId="2" fillId="0" borderId="0"/>
    <xf numFmtId="171" fontId="2" fillId="0" borderId="0"/>
    <xf numFmtId="173" fontId="2" fillId="0" borderId="0"/>
    <xf numFmtId="0" fontId="2" fillId="0" borderId="0"/>
    <xf numFmtId="0" fontId="2" fillId="0" borderId="0"/>
    <xf numFmtId="0" fontId="1" fillId="0" borderId="0"/>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2" fillId="20" borderId="8"/>
    <xf numFmtId="9" fontId="2" fillId="0" borderId="0"/>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2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15" fillId="0" borderId="0"/>
    <xf numFmtId="0" fontId="15" fillId="0" borderId="0"/>
    <xf numFmtId="0" fontId="15" fillId="0" borderId="0"/>
    <xf numFmtId="0" fontId="15" fillId="0" borderId="0"/>
    <xf numFmtId="0" fontId="15" fillId="0" borderId="0"/>
    <xf numFmtId="0" fontId="15" fillId="0" borderId="0"/>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3" fillId="0" borderId="0"/>
    <xf numFmtId="0" fontId="21" fillId="0" borderId="0">
      <alignment wrapText="1"/>
    </xf>
    <xf numFmtId="166" fontId="2" fillId="0" borderId="0"/>
    <xf numFmtId="166" fontId="22" fillId="0" borderId="0"/>
    <xf numFmtId="166" fontId="2" fillId="0" borderId="0"/>
    <xf numFmtId="166" fontId="2" fillId="0" borderId="0"/>
    <xf numFmtId="166" fontId="22" fillId="0" borderId="0"/>
    <xf numFmtId="166" fontId="22" fillId="0" borderId="0"/>
    <xf numFmtId="0" fontId="2" fillId="0" borderId="0"/>
    <xf numFmtId="0" fontId="2" fillId="0" borderId="0"/>
    <xf numFmtId="165" fontId="22" fillId="0"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43" fillId="57" borderId="0"/>
    <xf numFmtId="0" fontId="43" fillId="58" borderId="0"/>
    <xf numFmtId="0" fontId="43" fillId="59" borderId="0"/>
    <xf numFmtId="0" fontId="43" fillId="60" borderId="0"/>
    <xf numFmtId="0" fontId="43" fillId="61" borderId="0"/>
    <xf numFmtId="0" fontId="43" fillId="62"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43" fillId="63" borderId="0"/>
    <xf numFmtId="0" fontId="43" fillId="64" borderId="0"/>
    <xf numFmtId="0" fontId="43" fillId="65" borderId="0"/>
    <xf numFmtId="0" fontId="43" fillId="66" borderId="0"/>
    <xf numFmtId="0" fontId="43" fillId="67" borderId="0"/>
    <xf numFmtId="0" fontId="43" fillId="68"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4" fillId="69" borderId="0"/>
    <xf numFmtId="0" fontId="44" fillId="70" borderId="0"/>
    <xf numFmtId="0" fontId="44" fillId="71" borderId="0"/>
    <xf numFmtId="0" fontId="44" fillId="72" borderId="0"/>
    <xf numFmtId="0" fontId="44" fillId="73" borderId="0"/>
    <xf numFmtId="0" fontId="44" fillId="74"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2" fillId="27" borderId="0"/>
    <xf numFmtId="0" fontId="32" fillId="27" borderId="0"/>
    <xf numFmtId="0" fontId="32" fillId="27" borderId="0"/>
    <xf numFmtId="0" fontId="32" fillId="27" borderId="0"/>
    <xf numFmtId="0" fontId="32" fillId="27" borderId="0"/>
    <xf numFmtId="0" fontId="31" fillId="26" borderId="0"/>
    <xf numFmtId="0" fontId="4" fillId="4" borderId="0"/>
    <xf numFmtId="0" fontId="31" fillId="26" borderId="0"/>
    <xf numFmtId="0" fontId="4" fillId="4" borderId="0"/>
    <xf numFmtId="0" fontId="4" fillId="4" borderId="0"/>
    <xf numFmtId="0" fontId="4" fillId="4" borderId="0"/>
    <xf numFmtId="0" fontId="31" fillId="26" borderId="0"/>
    <xf numFmtId="0" fontId="31" fillId="26" borderId="0"/>
    <xf numFmtId="0" fontId="31" fillId="26" borderId="0"/>
    <xf numFmtId="0" fontId="31" fillId="26" borderId="0"/>
    <xf numFmtId="0" fontId="31" fillId="26" borderId="0"/>
    <xf numFmtId="0" fontId="31" fillId="26" borderId="0"/>
    <xf numFmtId="0" fontId="31" fillId="26" borderId="0"/>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7" fillId="31" borderId="22"/>
    <xf numFmtId="0" fontId="6" fillId="21" borderId="2"/>
    <xf numFmtId="0" fontId="37" fillId="31" borderId="22"/>
    <xf numFmtId="0" fontId="6" fillId="21" borderId="2"/>
    <xf numFmtId="0" fontId="6" fillId="21" borderId="2"/>
    <xf numFmtId="0" fontId="6" fillId="21" borderId="2"/>
    <xf numFmtId="0" fontId="37" fillId="31" borderId="22"/>
    <xf numFmtId="0" fontId="37" fillId="31" borderId="22"/>
    <xf numFmtId="0" fontId="37" fillId="31" borderId="22"/>
    <xf numFmtId="0" fontId="37" fillId="31" borderId="22"/>
    <xf numFmtId="0" fontId="37" fillId="31" borderId="22"/>
    <xf numFmtId="0" fontId="37" fillId="31" borderId="22"/>
    <xf numFmtId="0" fontId="37" fillId="31" borderId="22"/>
    <xf numFmtId="0" fontId="36" fillId="0" borderId="21"/>
    <xf numFmtId="0" fontId="7" fillId="0" borderId="3"/>
    <xf numFmtId="0" fontId="36" fillId="0" borderId="21"/>
    <xf numFmtId="0" fontId="7" fillId="0" borderId="3"/>
    <xf numFmtId="0" fontId="7" fillId="0" borderId="3"/>
    <xf numFmtId="0" fontId="7" fillId="0" borderId="3"/>
    <xf numFmtId="0" fontId="36" fillId="0" borderId="21"/>
    <xf numFmtId="0" fontId="36" fillId="0" borderId="21"/>
    <xf numFmtId="0" fontId="36" fillId="0" borderId="21"/>
    <xf numFmtId="0" fontId="36" fillId="0" borderId="21"/>
    <xf numFmtId="0" fontId="36" fillId="0" borderId="21"/>
    <xf numFmtId="0" fontId="36" fillId="0" borderId="21"/>
    <xf numFmtId="0" fontId="36" fillId="0" borderId="21"/>
    <xf numFmtId="0" fontId="37" fillId="31" borderId="22"/>
    <xf numFmtId="0" fontId="37" fillId="31" borderId="22"/>
    <xf numFmtId="0" fontId="37" fillId="31" borderId="22"/>
    <xf numFmtId="0" fontId="37" fillId="31" borderId="22"/>
    <xf numFmtId="0" fontId="37" fillId="31" borderId="22"/>
    <xf numFmtId="43" fontId="2" fillId="0" borderId="0"/>
    <xf numFmtId="0" fontId="30" fillId="0" borderId="0"/>
    <xf numFmtId="0" fontId="8" fillId="0" borderId="0"/>
    <xf numFmtId="0" fontId="30" fillId="0" borderId="0"/>
    <xf numFmtId="0" fontId="8" fillId="0" borderId="0"/>
    <xf numFmtId="0" fontId="8" fillId="0" borderId="0"/>
    <xf numFmtId="0" fontId="8"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3" fillId="29" borderId="19"/>
    <xf numFmtId="0" fontId="9" fillId="7" borderId="1"/>
    <xf numFmtId="0" fontId="33" fillId="29" borderId="19"/>
    <xf numFmtId="0" fontId="9" fillId="7" borderId="1"/>
    <xf numFmtId="0" fontId="9" fillId="7" borderId="1"/>
    <xf numFmtId="0" fontId="9" fillId="7" borderId="1"/>
    <xf numFmtId="0" fontId="33" fillId="29" borderId="19"/>
    <xf numFmtId="0" fontId="33" fillId="29" borderId="19"/>
    <xf numFmtId="0" fontId="33" fillId="29" borderId="19"/>
    <xf numFmtId="0" fontId="33" fillId="29" borderId="19"/>
    <xf numFmtId="0" fontId="33" fillId="29" borderId="19"/>
    <xf numFmtId="0" fontId="33" fillId="29" borderId="19"/>
    <xf numFmtId="0" fontId="33" fillId="29" borderId="19"/>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1" fillId="0" borderId="0"/>
    <xf numFmtId="175" fontId="45" fillId="0" borderId="0"/>
    <xf numFmtId="0" fontId="39" fillId="0" borderId="0"/>
    <xf numFmtId="0" fontId="39" fillId="0" borderId="0"/>
    <xf numFmtId="0" fontId="39" fillId="0" borderId="0"/>
    <xf numFmtId="0" fontId="39" fillId="0" borderId="0"/>
    <xf numFmtId="0" fontId="39" fillId="0" borderId="0"/>
    <xf numFmtId="0" fontId="31" fillId="26" borderId="0"/>
    <xf numFmtId="0" fontId="31" fillId="26" borderId="0"/>
    <xf numFmtId="0" fontId="31" fillId="26" borderId="0"/>
    <xf numFmtId="0" fontId="31" fillId="26" borderId="0"/>
    <xf numFmtId="0" fontId="31" fillId="26" borderId="0"/>
    <xf numFmtId="0" fontId="28" fillId="0" borderId="16"/>
    <xf numFmtId="0" fontId="28" fillId="0" borderId="16"/>
    <xf numFmtId="0" fontId="28" fillId="0" borderId="16"/>
    <xf numFmtId="0" fontId="28" fillId="0" borderId="16"/>
    <xf numFmtId="0" fontId="28" fillId="0" borderId="16"/>
    <xf numFmtId="0" fontId="29" fillId="0" borderId="17"/>
    <xf numFmtId="0" fontId="29" fillId="0" borderId="17"/>
    <xf numFmtId="0" fontId="29" fillId="0" borderId="17"/>
    <xf numFmtId="0" fontId="29" fillId="0" borderId="17"/>
    <xf numFmtId="0" fontId="29" fillId="0" borderId="17"/>
    <xf numFmtId="0" fontId="30" fillId="0" borderId="18"/>
    <xf numFmtId="0" fontId="30" fillId="0" borderId="18"/>
    <xf numFmtId="0" fontId="30" fillId="0" borderId="18"/>
    <xf numFmtId="0" fontId="30" fillId="0" borderId="18"/>
    <xf numFmtId="0" fontId="30" fillId="0" borderId="18"/>
    <xf numFmtId="0" fontId="30" fillId="0" borderId="0"/>
    <xf numFmtId="0" fontId="30" fillId="0" borderId="0"/>
    <xf numFmtId="0" fontId="30" fillId="0" borderId="0"/>
    <xf numFmtId="0" fontId="30" fillId="0" borderId="0"/>
    <xf numFmtId="0" fontId="30" fillId="0" borderId="0"/>
    <xf numFmtId="0" fontId="19" fillId="0" borderId="0"/>
    <xf numFmtId="0" fontId="46" fillId="0" borderId="0">
      <alignment vertical="top"/>
      <protection locked="0"/>
    </xf>
    <xf numFmtId="0" fontId="47" fillId="0" borderId="0"/>
    <xf numFmtId="0" fontId="46" fillId="0" borderId="0">
      <alignment vertical="top"/>
      <protection locked="0"/>
    </xf>
    <xf numFmtId="0" fontId="48" fillId="0" borderId="0">
      <alignment vertical="top"/>
      <protection locked="0"/>
    </xf>
    <xf numFmtId="174" fontId="47" fillId="0" borderId="0"/>
    <xf numFmtId="0" fontId="32" fillId="27" borderId="0"/>
    <xf numFmtId="0" fontId="32" fillId="27" borderId="0"/>
    <xf numFmtId="0" fontId="32" fillId="27" borderId="0"/>
    <xf numFmtId="0" fontId="32" fillId="27" borderId="0"/>
    <xf numFmtId="0" fontId="32" fillId="27" borderId="0"/>
    <xf numFmtId="0" fontId="33" fillId="29" borderId="19"/>
    <xf numFmtId="0" fontId="33" fillId="29" borderId="19"/>
    <xf numFmtId="0" fontId="33" fillId="29" borderId="19"/>
    <xf numFmtId="0" fontId="33" fillId="29" borderId="19"/>
    <xf numFmtId="0" fontId="33" fillId="29" borderId="19"/>
    <xf numFmtId="0" fontId="36" fillId="0" borderId="21"/>
    <xf numFmtId="0" fontId="36" fillId="0" borderId="21"/>
    <xf numFmtId="0" fontId="36" fillId="0" borderId="21"/>
    <xf numFmtId="0" fontId="36" fillId="0" borderId="21"/>
    <xf numFmtId="0" fontId="36" fillId="0" borderId="21"/>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43" fontId="22" fillId="0" borderId="0"/>
    <xf numFmtId="170" fontId="2" fillId="0" borderId="0"/>
    <xf numFmtId="170" fontId="2" fillId="0" borderId="0"/>
    <xf numFmtId="43" fontId="49" fillId="0" borderId="0"/>
    <xf numFmtId="170" fontId="2" fillId="0" borderId="0"/>
    <xf numFmtId="170" fontId="2" fillId="0" borderId="0"/>
    <xf numFmtId="170" fontId="2" fillId="0" borderId="0"/>
    <xf numFmtId="177" fontId="2" fillId="0" borderId="0"/>
    <xf numFmtId="170" fontId="2" fillId="0" borderId="0"/>
    <xf numFmtId="43" fontId="2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8"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0" fontId="2" fillId="0" borderId="0"/>
    <xf numFmtId="170" fontId="2" fillId="0" borderId="0"/>
    <xf numFmtId="176" fontId="22"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6" fontId="22" fillId="0" borderId="0"/>
    <xf numFmtId="176" fontId="2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6" fontId="22" fillId="0" borderId="0"/>
    <xf numFmtId="176" fontId="2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6" fontId="22" fillId="0" borderId="0"/>
    <xf numFmtId="170" fontId="2" fillId="0" borderId="0"/>
    <xf numFmtId="176" fontId="22" fillId="0" borderId="0"/>
    <xf numFmtId="170" fontId="2" fillId="0" borderId="0"/>
    <xf numFmtId="176" fontId="22" fillId="0" borderId="0"/>
    <xf numFmtId="176" fontId="22" fillId="0" borderId="0"/>
    <xf numFmtId="170" fontId="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0" fontId="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6"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9" fontId="2" fillId="0" borderId="0"/>
    <xf numFmtId="166" fontId="22" fillId="0" borderId="0"/>
    <xf numFmtId="179" fontId="2" fillId="0" borderId="0"/>
    <xf numFmtId="166" fontId="22" fillId="0" borderId="0"/>
    <xf numFmtId="179" fontId="2" fillId="0" borderId="0"/>
    <xf numFmtId="166" fontId="22" fillId="0" borderId="0"/>
    <xf numFmtId="179" fontId="2" fillId="0" borderId="0"/>
    <xf numFmtId="166" fontId="22" fillId="0" borderId="0"/>
    <xf numFmtId="179" fontId="2" fillId="0" borderId="0"/>
    <xf numFmtId="179" fontId="2" fillId="0" borderId="0"/>
    <xf numFmtId="179" fontId="2" fillId="0" borderId="0"/>
    <xf numFmtId="179" fontId="2" fillId="0" borderId="0"/>
    <xf numFmtId="179" fontId="2" fillId="0" borderId="0"/>
    <xf numFmtId="166" fontId="2" fillId="0" borderId="0"/>
    <xf numFmtId="166"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5" fontId="22" fillId="0" borderId="0"/>
    <xf numFmtId="179" fontId="2" fillId="0" borderId="0"/>
    <xf numFmtId="179" fontId="2" fillId="0" borderId="0"/>
    <xf numFmtId="179" fontId="2" fillId="0" borderId="0"/>
    <xf numFmtId="179" fontId="2" fillId="0" borderId="0"/>
    <xf numFmtId="179" fontId="2" fillId="0" borderId="0"/>
    <xf numFmtId="165" fontId="22" fillId="0" borderId="0"/>
    <xf numFmtId="165"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0" fontId="22"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4"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2" fillId="0" borderId="0"/>
    <xf numFmtId="0" fontId="2" fillId="0" borderId="0"/>
    <xf numFmtId="174" fontId="2" fillId="0" borderId="0"/>
    <xf numFmtId="0"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49"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4"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4"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4"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4"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4"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4"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4"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1" fontId="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1" fontId="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1" fontId="2" fillId="0" borderId="0"/>
    <xf numFmtId="171" fontId="2" fillId="0" borderId="0"/>
    <xf numFmtId="171" fontId="2" fillId="0" borderId="0"/>
    <xf numFmtId="171"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0" fontId="2" fillId="0" borderId="0">
      <alignment vertical="top"/>
    </xf>
    <xf numFmtId="171" fontId="2" fillId="0" borderId="0"/>
    <xf numFmtId="174" fontId="22" fillId="0" borderId="0"/>
    <xf numFmtId="171" fontId="2" fillId="0" borderId="0"/>
    <xf numFmtId="174" fontId="22" fillId="0" borderId="0"/>
    <xf numFmtId="171" fontId="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1" fontId="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1"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 fillId="0" borderId="0"/>
    <xf numFmtId="174" fontId="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1"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0" fontId="2" fillId="0" borderId="0"/>
    <xf numFmtId="174" fontId="2" fillId="0" borderId="0"/>
    <xf numFmtId="0"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174" fontId="22" fillId="0" borderId="0"/>
    <xf numFmtId="174" fontId="22" fillId="0" borderId="0"/>
    <xf numFmtId="174" fontId="22" fillId="0" borderId="0"/>
    <xf numFmtId="174" fontId="2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 fillId="0" borderId="0"/>
    <xf numFmtId="0" fontId="22" fillId="0" borderId="0"/>
    <xf numFmtId="174" fontId="22" fillId="0" borderId="0"/>
    <xf numFmtId="0" fontId="2" fillId="0" borderId="0"/>
    <xf numFmtId="0" fontId="2" fillId="0" borderId="0"/>
    <xf numFmtId="174" fontId="2" fillId="0" borderId="0"/>
    <xf numFmtId="0" fontId="2" fillId="0" borderId="0"/>
    <xf numFmtId="0" fontId="2" fillId="0" borderId="0"/>
    <xf numFmtId="174" fontId="2" fillId="0" borderId="0"/>
    <xf numFmtId="0" fontId="2" fillId="0" borderId="0"/>
    <xf numFmtId="0" fontId="2" fillId="0" borderId="0"/>
    <xf numFmtId="174" fontId="2" fillId="0" borderId="0"/>
    <xf numFmtId="0" fontId="2" fillId="0" borderId="0"/>
    <xf numFmtId="0" fontId="2" fillId="0" borderId="0"/>
    <xf numFmtId="174" fontId="2"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alignment vertical="top"/>
    </xf>
    <xf numFmtId="0" fontId="2" fillId="0" borderId="0">
      <alignment vertical="top"/>
    </xf>
    <xf numFmtId="0" fontId="2" fillId="0" borderId="0"/>
    <xf numFmtId="174" fontId="49" fillId="0" borderId="0"/>
    <xf numFmtId="0" fontId="2" fillId="0" borderId="0"/>
    <xf numFmtId="0" fontId="2" fillId="0" borderId="0"/>
    <xf numFmtId="174" fontId="2" fillId="0" borderId="0"/>
    <xf numFmtId="0" fontId="2" fillId="0" borderId="0"/>
    <xf numFmtId="0" fontId="2" fillId="0" borderId="0"/>
    <xf numFmtId="174" fontId="49" fillId="0" borderId="0"/>
    <xf numFmtId="0" fontId="2" fillId="0" borderId="0"/>
    <xf numFmtId="0" fontId="2" fillId="0" borderId="0"/>
    <xf numFmtId="174" fontId="2" fillId="0" borderId="0"/>
    <xf numFmtId="0" fontId="2" fillId="0" borderId="0"/>
    <xf numFmtId="0" fontId="2" fillId="0" borderId="0"/>
    <xf numFmtId="174" fontId="49" fillId="0" borderId="0"/>
    <xf numFmtId="0" fontId="2" fillId="0" borderId="0"/>
    <xf numFmtId="0" fontId="2" fillId="0" borderId="0"/>
    <xf numFmtId="174" fontId="2" fillId="0" borderId="0"/>
    <xf numFmtId="0" fontId="2" fillId="0" borderId="0"/>
    <xf numFmtId="0" fontId="2" fillId="0" borderId="0"/>
    <xf numFmtId="174" fontId="49"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0" fontId="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0"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0" fontId="2" fillId="0" borderId="0"/>
    <xf numFmtId="174" fontId="2" fillId="0" borderId="0"/>
    <xf numFmtId="0" fontId="2" fillId="0" borderId="0"/>
    <xf numFmtId="0" fontId="2" fillId="0" borderId="0"/>
    <xf numFmtId="0" fontId="43" fillId="0" borderId="0"/>
    <xf numFmtId="174" fontId="49" fillId="0" borderId="0"/>
    <xf numFmtId="0" fontId="2" fillId="0" borderId="0"/>
    <xf numFmtId="0" fontId="2" fillId="0" borderId="0"/>
    <xf numFmtId="0" fontId="43" fillId="0" borderId="0"/>
    <xf numFmtId="174" fontId="49" fillId="0" borderId="0"/>
    <xf numFmtId="0" fontId="2" fillId="0" borderId="0"/>
    <xf numFmtId="0" fontId="2" fillId="0" borderId="0"/>
    <xf numFmtId="0" fontId="51" fillId="0" borderId="0"/>
    <xf numFmtId="0" fontId="43" fillId="0" borderId="0"/>
    <xf numFmtId="0" fontId="51" fillId="0" borderId="0"/>
    <xf numFmtId="0" fontId="51" fillId="0" borderId="0"/>
    <xf numFmtId="0" fontId="43" fillId="0" borderId="0"/>
    <xf numFmtId="174" fontId="49" fillId="0" borderId="0"/>
    <xf numFmtId="0" fontId="51" fillId="0" borderId="0"/>
    <xf numFmtId="0" fontId="43" fillId="0" borderId="0"/>
    <xf numFmtId="0" fontId="51" fillId="0" borderId="0"/>
    <xf numFmtId="0" fontId="2" fillId="0" borderId="0"/>
    <xf numFmtId="0" fontId="2" fillId="0" borderId="0"/>
    <xf numFmtId="0" fontId="43" fillId="0" borderId="0"/>
    <xf numFmtId="174" fontId="2" fillId="0" borderId="0"/>
    <xf numFmtId="0" fontId="2" fillId="0" borderId="0"/>
    <xf numFmtId="0" fontId="2" fillId="0" borderId="0"/>
    <xf numFmtId="0" fontId="43" fillId="0" borderId="0"/>
    <xf numFmtId="174" fontId="49" fillId="0" borderId="0"/>
    <xf numFmtId="0" fontId="2" fillId="0" borderId="0"/>
    <xf numFmtId="0" fontId="2" fillId="0" borderId="0"/>
    <xf numFmtId="0" fontId="51" fillId="0" borderId="0"/>
    <xf numFmtId="174" fontId="2"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171" fontId="4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2" fillId="0" borderId="0"/>
    <xf numFmtId="0" fontId="43" fillId="0" borderId="0"/>
    <xf numFmtId="0" fontId="2" fillId="0" borderId="0"/>
    <xf numFmtId="0" fontId="43" fillId="0" borderId="0"/>
    <xf numFmtId="0" fontId="43" fillId="0" borderId="0"/>
    <xf numFmtId="0" fontId="2" fillId="0" borderId="0"/>
    <xf numFmtId="0" fontId="43" fillId="0" borderId="0"/>
    <xf numFmtId="0" fontId="2" fillId="0" borderId="0"/>
    <xf numFmtId="171" fontId="49" fillId="0" borderId="0"/>
    <xf numFmtId="0" fontId="2"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49" fillId="0" borderId="0"/>
    <xf numFmtId="0" fontId="49" fillId="0" borderId="0"/>
    <xf numFmtId="0" fontId="2" fillId="0" borderId="0"/>
    <xf numFmtId="171" fontId="49" fillId="0" borderId="0"/>
    <xf numFmtId="0" fontId="2" fillId="0" borderId="0"/>
    <xf numFmtId="0" fontId="43" fillId="0" borderId="0"/>
    <xf numFmtId="174" fontId="49" fillId="0" borderId="0"/>
    <xf numFmtId="0" fontId="43" fillId="0" borderId="0"/>
    <xf numFmtId="171" fontId="49" fillId="0" borderId="0"/>
    <xf numFmtId="0" fontId="43" fillId="0" borderId="0"/>
    <xf numFmtId="0" fontId="43" fillId="0" borderId="0"/>
    <xf numFmtId="0" fontId="43" fillId="0" borderId="0"/>
    <xf numFmtId="0" fontId="43" fillId="0" borderId="0"/>
    <xf numFmtId="0" fontId="2" fillId="0" borderId="0"/>
    <xf numFmtId="0" fontId="2" fillId="0" borderId="0"/>
    <xf numFmtId="174" fontId="2" fillId="0" borderId="0"/>
    <xf numFmtId="171" fontId="2" fillId="0" borderId="0"/>
    <xf numFmtId="0" fontId="2" fillId="0" borderId="0"/>
    <xf numFmtId="0" fontId="2" fillId="0" borderId="0"/>
    <xf numFmtId="0" fontId="2" fillId="0" borderId="0"/>
    <xf numFmtId="0" fontId="2" fillId="0" borderId="0"/>
    <xf numFmtId="0" fontId="2" fillId="0" borderId="0"/>
    <xf numFmtId="171" fontId="2" fillId="0" borderId="0"/>
    <xf numFmtId="174"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2" fillId="0" borderId="0"/>
    <xf numFmtId="0" fontId="2" fillId="0" borderId="0"/>
    <xf numFmtId="0" fontId="2" fillId="0" borderId="0"/>
    <xf numFmtId="174" fontId="2" fillId="0" borderId="0"/>
    <xf numFmtId="0" fontId="2" fillId="0" borderId="0"/>
    <xf numFmtId="0" fontId="2" fillId="0" borderId="0"/>
    <xf numFmtId="174" fontId="49" fillId="0" borderId="0"/>
    <xf numFmtId="0" fontId="2" fillId="0" borderId="0"/>
    <xf numFmtId="0"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0" fontId="2"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49" fillId="0" borderId="0"/>
    <xf numFmtId="0" fontId="2" fillId="0" borderId="0"/>
    <xf numFmtId="174" fontId="2" fillId="0" borderId="0"/>
    <xf numFmtId="0" fontId="43"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1" fontId="22" fillId="0" borderId="0"/>
    <xf numFmtId="171" fontId="22" fillId="0" borderId="0"/>
    <xf numFmtId="174" fontId="2" fillId="0" borderId="0"/>
    <xf numFmtId="0" fontId="51" fillId="0" borderId="0"/>
    <xf numFmtId="174" fontId="2" fillId="0" borderId="0"/>
    <xf numFmtId="174" fontId="2" fillId="0" borderId="0"/>
    <xf numFmtId="174" fontId="2" fillId="0" borderId="0"/>
    <xf numFmtId="174" fontId="2" fillId="0" borderId="0"/>
    <xf numFmtId="0" fontId="2" fillId="0" borderId="0"/>
    <xf numFmtId="174" fontId="49" fillId="0" borderId="0"/>
    <xf numFmtId="174" fontId="2" fillId="0" borderId="0"/>
    <xf numFmtId="0" fontId="2" fillId="0" borderId="0"/>
    <xf numFmtId="174" fontId="2" fillId="0" borderId="0"/>
    <xf numFmtId="0" fontId="43" fillId="0" borderId="0"/>
    <xf numFmtId="174" fontId="2" fillId="0" borderId="0"/>
    <xf numFmtId="0" fontId="51" fillId="0" borderId="0"/>
    <xf numFmtId="174" fontId="2" fillId="0" borderId="0"/>
    <xf numFmtId="0" fontId="51" fillId="0" borderId="0"/>
    <xf numFmtId="174" fontId="2" fillId="0" borderId="0"/>
    <xf numFmtId="174"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2" fillId="0" borderId="0"/>
    <xf numFmtId="0" fontId="2" fillId="0" borderId="0"/>
    <xf numFmtId="0" fontId="2" fillId="0" borderId="0"/>
    <xf numFmtId="0" fontId="2" fillId="0" borderId="0"/>
    <xf numFmtId="0"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0" fontId="2"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49" fillId="0" borderId="0"/>
    <xf numFmtId="174" fontId="2" fillId="0" borderId="0"/>
    <xf numFmtId="0" fontId="2" fillId="0" borderId="0"/>
    <xf numFmtId="174" fontId="49"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174" fontId="2" fillId="0" borderId="0"/>
    <xf numFmtId="0" fontId="2" fillId="0" borderId="0"/>
    <xf numFmtId="174" fontId="2" fillId="0" borderId="0"/>
    <xf numFmtId="0" fontId="2" fillId="0" borderId="0"/>
    <xf numFmtId="0" fontId="2" fillId="0" borderId="0"/>
    <xf numFmtId="171" fontId="2" fillId="0" borderId="0"/>
    <xf numFmtId="0" fontId="2" fillId="0" borderId="0"/>
    <xf numFmtId="171" fontId="2" fillId="0" borderId="0"/>
    <xf numFmtId="0" fontId="2" fillId="0" borderId="0"/>
    <xf numFmtId="0" fontId="2" fillId="0" borderId="0"/>
    <xf numFmtId="0" fontId="2" fillId="0" borderId="0"/>
    <xf numFmtId="174"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2" fillId="0" borderId="0"/>
    <xf numFmtId="0" fontId="2" fillId="0" borderId="0"/>
    <xf numFmtId="0" fontId="50" fillId="0" borderId="0"/>
    <xf numFmtId="0" fontId="2" fillId="0" borderId="0"/>
    <xf numFmtId="0" fontId="2" fillId="0" borderId="0"/>
    <xf numFmtId="174" fontId="2" fillId="0" borderId="0"/>
    <xf numFmtId="0" fontId="2" fillId="0" borderId="0"/>
    <xf numFmtId="0" fontId="50" fillId="0" borderId="0"/>
    <xf numFmtId="174" fontId="2" fillId="0" borderId="0"/>
    <xf numFmtId="0" fontId="2" fillId="0" borderId="0"/>
    <xf numFmtId="0" fontId="2" fillId="0" borderId="0"/>
    <xf numFmtId="0" fontId="2" fillId="0" borderId="0"/>
    <xf numFmtId="174" fontId="2" fillId="0" borderId="0"/>
    <xf numFmtId="0"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50"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171" fontId="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4" fontId="2" fillId="0" borderId="0"/>
    <xf numFmtId="0" fontId="2" fillId="0" borderId="0"/>
    <xf numFmtId="0" fontId="2" fillId="0" borderId="0"/>
    <xf numFmtId="0" fontId="2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4" fontId="49"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4" fontId="49"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174" fontId="22"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2" fillId="0" borderId="0"/>
    <xf numFmtId="0" fontId="2" fillId="0" borderId="0">
      <alignment vertical="top"/>
    </xf>
    <xf numFmtId="174" fontId="49" fillId="0" borderId="0"/>
    <xf numFmtId="0" fontId="2" fillId="0" borderId="0">
      <alignment vertical="top"/>
    </xf>
    <xf numFmtId="0" fontId="2"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 fillId="0" borderId="0"/>
    <xf numFmtId="0" fontId="2" fillId="0" borderId="0"/>
    <xf numFmtId="174" fontId="49"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 fillId="0" borderId="0">
      <alignment vertical="top"/>
    </xf>
    <xf numFmtId="171" fontId="2" fillId="0" borderId="0"/>
    <xf numFmtId="0" fontId="2" fillId="0" borderId="0">
      <alignment vertical="top"/>
    </xf>
    <xf numFmtId="174" fontId="49"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2" fillId="0" borderId="0"/>
    <xf numFmtId="0" fontId="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174" fontId="49"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2" fillId="0" borderId="0"/>
    <xf numFmtId="0" fontId="2" fillId="0" borderId="0"/>
    <xf numFmtId="0" fontId="22" fillId="0" borderId="0"/>
    <xf numFmtId="0" fontId="22" fillId="0" borderId="0"/>
    <xf numFmtId="174"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4" fontId="2" fillId="0" borderId="0"/>
    <xf numFmtId="0" fontId="50" fillId="0" borderId="0"/>
    <xf numFmtId="0" fontId="22" fillId="0" borderId="0"/>
    <xf numFmtId="0" fontId="53" fillId="0" borderId="0"/>
    <xf numFmtId="0" fontId="50" fillId="0" borderId="0"/>
    <xf numFmtId="0" fontId="53" fillId="0" borderId="0"/>
    <xf numFmtId="171" fontId="22" fillId="0" borderId="0"/>
    <xf numFmtId="0" fontId="53" fillId="0" borderId="0"/>
    <xf numFmtId="0" fontId="50" fillId="0" borderId="0"/>
    <xf numFmtId="0" fontId="22" fillId="0" borderId="0"/>
    <xf numFmtId="0" fontId="22" fillId="0" borderId="0"/>
    <xf numFmtId="0" fontId="53" fillId="0" borderId="0"/>
    <xf numFmtId="0" fontId="50" fillId="0" borderId="0"/>
    <xf numFmtId="0" fontId="53" fillId="0" borderId="0"/>
    <xf numFmtId="0" fontId="53" fillId="0" borderId="0"/>
    <xf numFmtId="0" fontId="50" fillId="0" borderId="0"/>
    <xf numFmtId="0" fontId="53" fillId="0" borderId="0"/>
    <xf numFmtId="0" fontId="53" fillId="0" borderId="0"/>
    <xf numFmtId="0" fontId="50" fillId="0" borderId="0"/>
    <xf numFmtId="0" fontId="54" fillId="0" borderId="0"/>
    <xf numFmtId="0" fontId="50" fillId="0" borderId="0"/>
    <xf numFmtId="0" fontId="54" fillId="0" borderId="0"/>
    <xf numFmtId="0" fontId="50" fillId="0" borderId="0"/>
    <xf numFmtId="0" fontId="53"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174"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55" fillId="0" borderId="0"/>
    <xf numFmtId="0" fontId="22" fillId="0" borderId="0"/>
    <xf numFmtId="0" fontId="2" fillId="0" borderId="0"/>
    <xf numFmtId="0" fontId="2" fillId="0" borderId="0"/>
    <xf numFmtId="0" fontId="2" fillId="0" borderId="0"/>
    <xf numFmtId="0" fontId="2" fillId="0" borderId="0"/>
    <xf numFmtId="173" fontId="2" fillId="0" borderId="0"/>
    <xf numFmtId="174"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2" fillId="0" borderId="0"/>
    <xf numFmtId="0" fontId="2" fillId="0" borderId="0"/>
    <xf numFmtId="0" fontId="22" fillId="0" borderId="0"/>
    <xf numFmtId="171" fontId="2" fillId="0" borderId="0"/>
    <xf numFmtId="171" fontId="2" fillId="0" borderId="0"/>
    <xf numFmtId="171" fontId="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23" borderId="7"/>
    <xf numFmtId="0" fontId="1" fillId="32" borderId="23"/>
    <xf numFmtId="0" fontId="2" fillId="23" borderId="7"/>
    <xf numFmtId="0" fontId="1" fillId="32" borderId="23"/>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22" fillId="32" borderId="23"/>
    <xf numFmtId="0" fontId="22" fillId="32" borderId="23"/>
    <xf numFmtId="0" fontId="22" fillId="32" borderId="23"/>
    <xf numFmtId="0" fontId="22" fillId="0" borderId="0"/>
    <xf numFmtId="0" fontId="22" fillId="0" borderId="0"/>
    <xf numFmtId="0" fontId="22"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2" fillId="32" borderId="23"/>
    <xf numFmtId="0" fontId="22" fillId="32" borderId="23"/>
    <xf numFmtId="0" fontId="22" fillId="32" borderId="23"/>
    <xf numFmtId="0" fontId="22" fillId="0" borderId="0"/>
    <xf numFmtId="0" fontId="22" fillId="0" borderId="0"/>
    <xf numFmtId="0" fontId="22" fillId="32" borderId="23"/>
    <xf numFmtId="0" fontId="1"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22" fillId="0" borderId="0"/>
    <xf numFmtId="0" fontId="34" fillId="30" borderId="2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0" fontId="22" fillId="0" borderId="0"/>
    <xf numFmtId="0" fontId="34" fillId="30" borderId="20"/>
    <xf numFmtId="0" fontId="12" fillId="20" borderId="8"/>
    <xf numFmtId="0" fontId="12" fillId="20" borderId="8"/>
    <xf numFmtId="0" fontId="22" fillId="0" borderId="0"/>
    <xf numFmtId="0" fontId="34" fillId="30" borderId="2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56" fillId="0" borderId="0"/>
    <xf numFmtId="0" fontId="56" fillId="0" borderId="0"/>
    <xf numFmtId="0" fontId="56" fillId="0" borderId="0"/>
    <xf numFmtId="0" fontId="22" fillId="0" borderId="0"/>
    <xf numFmtId="0" fontId="22" fillId="0" borderId="0"/>
    <xf numFmtId="0" fontId="56" fillId="0" borderId="0"/>
    <xf numFmtId="0" fontId="38" fillId="0" borderId="0"/>
    <xf numFmtId="0" fontId="38" fillId="0" borderId="0"/>
    <xf numFmtId="0" fontId="22" fillId="0" borderId="0"/>
    <xf numFmtId="0" fontId="22" fillId="0" borderId="0"/>
    <xf numFmtId="0" fontId="38" fillId="0" borderId="0"/>
    <xf numFmtId="0" fontId="38" fillId="0" borderId="0"/>
    <xf numFmtId="0" fontId="13" fillId="0" borderId="0"/>
    <xf numFmtId="0" fontId="38"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22" fillId="0" borderId="0"/>
    <xf numFmtId="0" fontId="39" fillId="0" borderId="0"/>
    <xf numFmtId="0" fontId="14" fillId="0" borderId="0"/>
    <xf numFmtId="0" fontId="14" fillId="0" borderId="0"/>
    <xf numFmtId="0" fontId="22" fillId="0" borderId="0"/>
    <xf numFmtId="0" fontId="39"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8" fillId="0" borderId="16"/>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9" fillId="0" borderId="17"/>
    <xf numFmtId="0" fontId="17" fillId="0" borderId="5"/>
    <xf numFmtId="0" fontId="17" fillId="0" borderId="5"/>
    <xf numFmtId="0" fontId="22" fillId="0" borderId="0"/>
    <xf numFmtId="0" fontId="29" fillId="0" borderId="17"/>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2" fillId="0" borderId="0"/>
    <xf numFmtId="0" fontId="22" fillId="0" borderId="0"/>
    <xf numFmtId="0" fontId="30" fillId="0" borderId="18"/>
    <xf numFmtId="0" fontId="8" fillId="0" borderId="6"/>
    <xf numFmtId="0" fontId="8" fillId="0" borderId="6"/>
    <xf numFmtId="0" fontId="22" fillId="0" borderId="0"/>
    <xf numFmtId="0" fontId="30" fillId="0" borderId="18"/>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22"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22" fillId="0" borderId="0"/>
    <xf numFmtId="0" fontId="15"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40" fillId="0" borderId="24"/>
    <xf numFmtId="0" fontId="40" fillId="0" borderId="24"/>
    <xf numFmtId="0" fontId="22" fillId="0" borderId="0"/>
    <xf numFmtId="0" fontId="22" fillId="0" borderId="0"/>
    <xf numFmtId="0" fontId="40" fillId="0" borderId="24"/>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22" fillId="0" borderId="0"/>
    <xf numFmtId="0" fontId="22" fillId="0" borderId="0"/>
    <xf numFmtId="0" fontId="38" fillId="0" borderId="0"/>
    <xf numFmtId="0" fontId="57" fillId="26" borderId="0"/>
    <xf numFmtId="0" fontId="58" fillId="27" borderId="0"/>
    <xf numFmtId="0" fontId="44" fillId="75" borderId="0"/>
    <xf numFmtId="0" fontId="44" fillId="76" borderId="0"/>
    <xf numFmtId="0" fontId="44" fillId="77" borderId="0"/>
    <xf numFmtId="0" fontId="44" fillId="78" borderId="0"/>
    <xf numFmtId="0" fontId="44" fillId="79" borderId="0"/>
    <xf numFmtId="0" fontId="44" fillId="80" borderId="0"/>
    <xf numFmtId="0" fontId="59" fillId="0" borderId="0"/>
    <xf numFmtId="0" fontId="60" fillId="0" borderId="25"/>
    <xf numFmtId="0" fontId="61" fillId="0" borderId="26"/>
    <xf numFmtId="0" fontId="62" fillId="0" borderId="27"/>
    <xf numFmtId="0" fontId="62" fillId="0" borderId="0"/>
    <xf numFmtId="0" fontId="63" fillId="31" borderId="22"/>
    <xf numFmtId="0" fontId="64" fillId="0" borderId="28"/>
    <xf numFmtId="0" fontId="43" fillId="32" borderId="23"/>
    <xf numFmtId="0" fontId="65" fillId="0" borderId="0"/>
    <xf numFmtId="0" fontId="66" fillId="0" borderId="0"/>
    <xf numFmtId="0" fontId="67" fillId="30" borderId="19"/>
    <xf numFmtId="0" fontId="68" fillId="29" borderId="19"/>
    <xf numFmtId="0" fontId="69" fillId="30" borderId="20"/>
    <xf numFmtId="0" fontId="70" fillId="28" borderId="0"/>
    <xf numFmtId="0" fontId="71" fillId="0" borderId="21"/>
    <xf numFmtId="0" fontId="47" fillId="0" borderId="0"/>
    <xf numFmtId="0" fontId="23" fillId="0" borderId="0"/>
    <xf numFmtId="0" fontId="27" fillId="0" borderId="0"/>
    <xf numFmtId="0" fontId="27"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165" fontId="22" fillId="0" borderId="0"/>
    <xf numFmtId="0" fontId="22" fillId="0" borderId="0"/>
    <xf numFmtId="0" fontId="22" fillId="0" borderId="0"/>
  </cellStyleXfs>
  <cellXfs count="60">
    <xf numFmtId="0" fontId="0" fillId="0" borderId="0" xfId="0"/>
    <xf numFmtId="0" fontId="25" fillId="0" borderId="0" xfId="0" applyFont="1"/>
    <xf numFmtId="166" fontId="25" fillId="0" borderId="0" xfId="388" applyFont="1"/>
    <xf numFmtId="0" fontId="25" fillId="0" borderId="0" xfId="0" applyFont="1" applyAlignment="1">
      <alignment horizontal="center"/>
    </xf>
    <xf numFmtId="0" fontId="72" fillId="0" borderId="0" xfId="0" applyFont="1"/>
    <xf numFmtId="0" fontId="72" fillId="0" borderId="0" xfId="0" applyFont="1" applyAlignment="1">
      <alignment horizontal="center"/>
    </xf>
    <xf numFmtId="0" fontId="73" fillId="0" borderId="0" xfId="0" applyFont="1"/>
    <xf numFmtId="0" fontId="75" fillId="25" borderId="10" xfId="0" applyFont="1" applyFill="1" applyBorder="1" applyAlignment="1">
      <alignment horizontal="center" vertical="center" wrapText="1"/>
    </xf>
    <xf numFmtId="0" fontId="76" fillId="0" borderId="11" xfId="0" applyFont="1" applyBorder="1" applyAlignment="1">
      <alignment horizontal="center" vertical="center" wrapText="1" readingOrder="1"/>
    </xf>
    <xf numFmtId="164" fontId="76" fillId="0" borderId="13" xfId="0" applyNumberFormat="1" applyFont="1" applyBorder="1" applyAlignment="1">
      <alignment horizontal="center" vertical="center" wrapText="1" readingOrder="1"/>
    </xf>
    <xf numFmtId="0" fontId="76" fillId="0" borderId="10" xfId="0" applyFont="1" applyBorder="1" applyAlignment="1">
      <alignment horizontal="center" vertical="center" wrapText="1" readingOrder="1"/>
    </xf>
    <xf numFmtId="167" fontId="73" fillId="0" borderId="0" xfId="0" applyNumberFormat="1" applyFont="1"/>
    <xf numFmtId="0" fontId="74" fillId="0" borderId="12" xfId="0" applyFont="1" applyBorder="1" applyAlignment="1">
      <alignment wrapText="1"/>
    </xf>
    <xf numFmtId="168" fontId="73" fillId="0" borderId="0" xfId="388" applyNumberFormat="1" applyFont="1"/>
    <xf numFmtId="0" fontId="75" fillId="25" borderId="10" xfId="0" applyFont="1" applyFill="1" applyBorder="1" applyAlignment="1">
      <alignment horizontal="left" vertical="center" wrapText="1"/>
    </xf>
    <xf numFmtId="166" fontId="73" fillId="0" borderId="0" xfId="388" applyFont="1"/>
    <xf numFmtId="0" fontId="75" fillId="25" borderId="10" xfId="0" applyFont="1" applyFill="1" applyBorder="1" applyAlignment="1">
      <alignment vertical="center" wrapText="1"/>
    </xf>
    <xf numFmtId="0" fontId="73" fillId="0" borderId="0" xfId="0" applyFont="1" applyAlignment="1">
      <alignment horizontal="center"/>
    </xf>
    <xf numFmtId="164" fontId="73" fillId="0" borderId="0" xfId="0" applyNumberFormat="1" applyFont="1"/>
    <xf numFmtId="10" fontId="73" fillId="81" borderId="10" xfId="0" applyNumberFormat="1" applyFont="1" applyFill="1" applyBorder="1" applyAlignment="1">
      <alignment horizontal="center" vertical="center"/>
    </xf>
    <xf numFmtId="164" fontId="76" fillId="82" borderId="13" xfId="0" applyNumberFormat="1" applyFont="1" applyFill="1" applyBorder="1" applyAlignment="1">
      <alignment horizontal="center" vertical="center" wrapText="1" readingOrder="1"/>
    </xf>
    <xf numFmtId="0" fontId="76" fillId="0" borderId="29" xfId="0" applyFont="1" applyBorder="1" applyAlignment="1">
      <alignment horizontal="center" vertical="center" wrapText="1" readingOrder="1"/>
    </xf>
    <xf numFmtId="164" fontId="76" fillId="82" borderId="10" xfId="0" applyNumberFormat="1" applyFont="1" applyFill="1" applyBorder="1" applyAlignment="1">
      <alignment horizontal="center" vertical="center" wrapText="1" readingOrder="1"/>
    </xf>
    <xf numFmtId="0" fontId="76" fillId="82" borderId="10" xfId="0" applyFont="1" applyFill="1" applyBorder="1" applyAlignment="1">
      <alignment horizontal="center" vertical="center" wrapText="1" readingOrder="1"/>
    </xf>
    <xf numFmtId="0" fontId="74" fillId="82" borderId="10" xfId="0" applyFont="1" applyFill="1" applyBorder="1" applyAlignment="1">
      <alignment wrapText="1"/>
    </xf>
    <xf numFmtId="0" fontId="73" fillId="83" borderId="0" xfId="0" applyFont="1" applyFill="1"/>
    <xf numFmtId="0" fontId="74" fillId="0" borderId="10" xfId="0" applyFont="1" applyBorder="1"/>
    <xf numFmtId="0" fontId="74" fillId="0" borderId="31" xfId="0" applyFont="1" applyBorder="1"/>
    <xf numFmtId="0" fontId="74" fillId="0" borderId="32" xfId="0" applyFont="1" applyBorder="1"/>
    <xf numFmtId="0" fontId="77" fillId="84" borderId="10" xfId="0" applyFont="1" applyFill="1" applyBorder="1"/>
    <xf numFmtId="0" fontId="77" fillId="84" borderId="31" xfId="0" applyFont="1" applyFill="1" applyBorder="1"/>
    <xf numFmtId="0" fontId="77" fillId="84" borderId="32" xfId="0" applyFont="1" applyFill="1" applyBorder="1"/>
    <xf numFmtId="0" fontId="74" fillId="0" borderId="31" xfId="0" applyFont="1" applyBorder="1" applyAlignment="1">
      <alignment horizontal="center"/>
    </xf>
    <xf numFmtId="168" fontId="22" fillId="0" borderId="10" xfId="388" applyNumberFormat="1" applyBorder="1"/>
    <xf numFmtId="0" fontId="74" fillId="0" borderId="33" xfId="0" applyFont="1" applyBorder="1"/>
    <xf numFmtId="14" fontId="0" fillId="0" borderId="0" xfId="0" applyNumberFormat="1"/>
    <xf numFmtId="0" fontId="78" fillId="85" borderId="0" xfId="0" applyFont="1" applyFill="1" applyAlignment="1">
      <alignment horizontal="center" vertical="center" wrapText="1"/>
    </xf>
    <xf numFmtId="1" fontId="0" fillId="0" borderId="0" xfId="0" applyNumberFormat="1"/>
    <xf numFmtId="0" fontId="75" fillId="24" borderId="14" xfId="0" applyFont="1" applyFill="1" applyBorder="1" applyAlignment="1">
      <alignment horizontal="center" vertical="center" wrapText="1" readingOrder="1"/>
    </xf>
    <xf numFmtId="0" fontId="0" fillId="0" borderId="15" xfId="0" applyBorder="1"/>
    <xf numFmtId="0" fontId="75" fillId="25" borderId="10" xfId="0" applyFont="1" applyFill="1" applyBorder="1" applyAlignment="1">
      <alignment horizontal="center" vertical="center" wrapText="1"/>
    </xf>
    <xf numFmtId="0" fontId="0" fillId="0" borderId="35" xfId="0" applyBorder="1"/>
    <xf numFmtId="0" fontId="73" fillId="0" borderId="10" xfId="0" applyFont="1" applyBorder="1" applyAlignment="1">
      <alignment horizontal="left" vertical="center" wrapText="1"/>
    </xf>
    <xf numFmtId="0" fontId="0" fillId="0" borderId="36" xfId="0" applyBorder="1"/>
    <xf numFmtId="0" fontId="0" fillId="0" borderId="37" xfId="0" applyBorder="1"/>
    <xf numFmtId="0" fontId="0" fillId="0" borderId="39" xfId="0" applyBorder="1"/>
    <xf numFmtId="0" fontId="0" fillId="0" borderId="40" xfId="0" applyBorder="1"/>
    <xf numFmtId="0" fontId="0" fillId="0" borderId="41" xfId="0" applyBorder="1"/>
    <xf numFmtId="0" fontId="0" fillId="0" borderId="38" xfId="0" applyBorder="1"/>
    <xf numFmtId="0" fontId="73" fillId="82" borderId="10" xfId="0" applyFont="1" applyFill="1" applyBorder="1" applyAlignment="1">
      <alignment horizontal="left" vertical="center" wrapText="1"/>
    </xf>
    <xf numFmtId="0" fontId="77" fillId="0" borderId="31" xfId="0" applyFont="1" applyBorder="1" applyAlignment="1">
      <alignment horizontal="right"/>
    </xf>
    <xf numFmtId="0" fontId="0" fillId="0" borderId="34" xfId="0" applyBorder="1"/>
    <xf numFmtId="0" fontId="77" fillId="84" borderId="30" xfId="0" applyFont="1" applyFill="1" applyBorder="1" applyAlignment="1">
      <alignment horizontal="center"/>
    </xf>
    <xf numFmtId="0" fontId="0" fillId="0" borderId="0" xfId="0"/>
    <xf numFmtId="0" fontId="74" fillId="0" borderId="31" xfId="0" applyFont="1" applyBorder="1" applyAlignment="1">
      <alignment horizontal="right"/>
    </xf>
    <xf numFmtId="0" fontId="0" fillId="0" borderId="0" xfId="0" applyAlignment="1">
      <alignment horizontal="left"/>
    </xf>
    <xf numFmtId="0" fontId="0" fillId="0" borderId="0" xfId="0" applyAlignment="1">
      <alignment horizontal="left" indent="1"/>
    </xf>
    <xf numFmtId="0" fontId="0" fillId="0" borderId="0" xfId="0" pivotButton="1"/>
    <xf numFmtId="0" fontId="0" fillId="0" borderId="0" xfId="0" applyNumberFormat="1"/>
    <xf numFmtId="0" fontId="0" fillId="86" borderId="0" xfId="0" applyFill="1"/>
  </cellXfs>
  <cellStyles count="39543">
    <cellStyle name="20% - Accent1" xfId="1" xr:uid="{00000000-0005-0000-0000-000001000000}"/>
    <cellStyle name="20% - Accent1 2" xfId="553" xr:uid="{00000000-0005-0000-0000-000029020000}"/>
    <cellStyle name="20% - Accent1 3" xfId="554" xr:uid="{00000000-0005-0000-0000-00002A020000}"/>
    <cellStyle name="20% - Accent1 4" xfId="555" xr:uid="{00000000-0005-0000-0000-00002B020000}"/>
    <cellStyle name="20% - Accent1 5" xfId="556" xr:uid="{00000000-0005-0000-0000-00002C020000}"/>
    <cellStyle name="20% - Accent1 6" xfId="552" xr:uid="{00000000-0005-0000-0000-000028020000}"/>
    <cellStyle name="20% - Accent2" xfId="2" xr:uid="{00000000-0005-0000-0000-000002000000}"/>
    <cellStyle name="20% - Accent2 2" xfId="558" xr:uid="{00000000-0005-0000-0000-00002E020000}"/>
    <cellStyle name="20% - Accent2 3" xfId="559" xr:uid="{00000000-0005-0000-0000-00002F020000}"/>
    <cellStyle name="20% - Accent2 4" xfId="560" xr:uid="{00000000-0005-0000-0000-000030020000}"/>
    <cellStyle name="20% - Accent2 5" xfId="561" xr:uid="{00000000-0005-0000-0000-000031020000}"/>
    <cellStyle name="20% - Accent2 6" xfId="557" xr:uid="{00000000-0005-0000-0000-00002D020000}"/>
    <cellStyle name="20% - Accent3" xfId="3" xr:uid="{00000000-0005-0000-0000-000003000000}"/>
    <cellStyle name="20% - Accent3 2" xfId="563" xr:uid="{00000000-0005-0000-0000-000033020000}"/>
    <cellStyle name="20% - Accent3 3" xfId="564" xr:uid="{00000000-0005-0000-0000-000034020000}"/>
    <cellStyle name="20% - Accent3 4" xfId="565" xr:uid="{00000000-0005-0000-0000-000035020000}"/>
    <cellStyle name="20% - Accent3 5" xfId="566" xr:uid="{00000000-0005-0000-0000-000036020000}"/>
    <cellStyle name="20% - Accent3 6" xfId="562" xr:uid="{00000000-0005-0000-0000-000032020000}"/>
    <cellStyle name="20% - Accent4" xfId="4" xr:uid="{00000000-0005-0000-0000-000004000000}"/>
    <cellStyle name="20% - Accent4 2" xfId="568" xr:uid="{00000000-0005-0000-0000-000038020000}"/>
    <cellStyle name="20% - Accent4 3" xfId="569" xr:uid="{00000000-0005-0000-0000-000039020000}"/>
    <cellStyle name="20% - Accent4 4" xfId="570" xr:uid="{00000000-0005-0000-0000-00003A020000}"/>
    <cellStyle name="20% - Accent4 5" xfId="571" xr:uid="{00000000-0005-0000-0000-00003B020000}"/>
    <cellStyle name="20% - Accent4 6" xfId="567" xr:uid="{00000000-0005-0000-0000-000037020000}"/>
    <cellStyle name="20% - Accent5" xfId="5" xr:uid="{00000000-0005-0000-0000-000005000000}"/>
    <cellStyle name="20% - Accent5 2" xfId="573" xr:uid="{00000000-0005-0000-0000-00003D020000}"/>
    <cellStyle name="20% - Accent5 3" xfId="574" xr:uid="{00000000-0005-0000-0000-00003E020000}"/>
    <cellStyle name="20% - Accent5 4" xfId="575" xr:uid="{00000000-0005-0000-0000-00003F020000}"/>
    <cellStyle name="20% - Accent5 5" xfId="576" xr:uid="{00000000-0005-0000-0000-000040020000}"/>
    <cellStyle name="20% - Accent5 6" xfId="572" xr:uid="{00000000-0005-0000-0000-00003C020000}"/>
    <cellStyle name="20% - Accent6" xfId="6" xr:uid="{00000000-0005-0000-0000-000006000000}"/>
    <cellStyle name="20% - Accent6 2" xfId="578" xr:uid="{00000000-0005-0000-0000-000042020000}"/>
    <cellStyle name="20% - Accent6 3" xfId="579" xr:uid="{00000000-0005-0000-0000-000043020000}"/>
    <cellStyle name="20% - Accent6 4" xfId="580" xr:uid="{00000000-0005-0000-0000-000044020000}"/>
    <cellStyle name="20% - Accent6 5" xfId="581" xr:uid="{00000000-0005-0000-0000-000045020000}"/>
    <cellStyle name="20% - Accent6 6" xfId="577" xr:uid="{00000000-0005-0000-0000-000041020000}"/>
    <cellStyle name="20% - Énfasis1 10" xfId="7" xr:uid="{00000000-0005-0000-0000-000007000000}"/>
    <cellStyle name="20% - Énfasis1 11" xfId="8" xr:uid="{00000000-0005-0000-0000-000008000000}"/>
    <cellStyle name="20% - Énfasis1 12" xfId="9" xr:uid="{00000000-0005-0000-0000-000009000000}"/>
    <cellStyle name="20% - Énfasis1 2" xfId="10" xr:uid="{00000000-0005-0000-0000-00000A000000}"/>
    <cellStyle name="20% - Énfasis1 2 2" xfId="582" xr:uid="{00000000-0005-0000-0000-000046020000}"/>
    <cellStyle name="20% - Énfasis1 3" xfId="11" xr:uid="{00000000-0005-0000-0000-00000B000000}"/>
    <cellStyle name="20% - Énfasis1 4" xfId="12" xr:uid="{00000000-0005-0000-0000-00000C000000}"/>
    <cellStyle name="20% - Énfasis1 5" xfId="13" xr:uid="{00000000-0005-0000-0000-00000D000000}"/>
    <cellStyle name="20% - Énfasis1 5 2" xfId="583" xr:uid="{00000000-0005-0000-0000-000047020000}"/>
    <cellStyle name="20% - Énfasis1 6" xfId="14" xr:uid="{00000000-0005-0000-0000-00000E000000}"/>
    <cellStyle name="20% - Énfasis1 6 2" xfId="584" xr:uid="{00000000-0005-0000-0000-000048020000}"/>
    <cellStyle name="20% - Énfasis1 7" xfId="15" xr:uid="{00000000-0005-0000-0000-00000F000000}"/>
    <cellStyle name="20% - Énfasis1 7 2" xfId="585" xr:uid="{00000000-0005-0000-0000-000049020000}"/>
    <cellStyle name="20% - Énfasis1 8" xfId="16" xr:uid="{00000000-0005-0000-0000-000010000000}"/>
    <cellStyle name="20% - Énfasis1 8 2" xfId="586" xr:uid="{00000000-0005-0000-0000-00004A020000}"/>
    <cellStyle name="20% - Énfasis1 9" xfId="17" xr:uid="{00000000-0005-0000-0000-000011000000}"/>
    <cellStyle name="20% - Énfasis2 10" xfId="18" xr:uid="{00000000-0005-0000-0000-000012000000}"/>
    <cellStyle name="20% - Énfasis2 11" xfId="19" xr:uid="{00000000-0005-0000-0000-000013000000}"/>
    <cellStyle name="20% - Énfasis2 12" xfId="20" xr:uid="{00000000-0005-0000-0000-000014000000}"/>
    <cellStyle name="20% - Énfasis2 2" xfId="21" xr:uid="{00000000-0005-0000-0000-000015000000}"/>
    <cellStyle name="20% - Énfasis2 2 2" xfId="587" xr:uid="{00000000-0005-0000-0000-00004B020000}"/>
    <cellStyle name="20% - Énfasis2 3" xfId="22" xr:uid="{00000000-0005-0000-0000-000016000000}"/>
    <cellStyle name="20% - Énfasis2 4" xfId="23" xr:uid="{00000000-0005-0000-0000-000017000000}"/>
    <cellStyle name="20% - Énfasis2 5" xfId="24" xr:uid="{00000000-0005-0000-0000-000018000000}"/>
    <cellStyle name="20% - Énfasis2 5 2" xfId="588" xr:uid="{00000000-0005-0000-0000-00004C020000}"/>
    <cellStyle name="20% - Énfasis2 6" xfId="25" xr:uid="{00000000-0005-0000-0000-000019000000}"/>
    <cellStyle name="20% - Énfasis2 6 2" xfId="589" xr:uid="{00000000-0005-0000-0000-00004D020000}"/>
    <cellStyle name="20% - Énfasis2 7" xfId="26" xr:uid="{00000000-0005-0000-0000-00001A000000}"/>
    <cellStyle name="20% - Énfasis2 7 2" xfId="590" xr:uid="{00000000-0005-0000-0000-00004E020000}"/>
    <cellStyle name="20% - Énfasis2 8" xfId="27" xr:uid="{00000000-0005-0000-0000-00001B000000}"/>
    <cellStyle name="20% - Énfasis2 8 2" xfId="591" xr:uid="{00000000-0005-0000-0000-00004F020000}"/>
    <cellStyle name="20% - Énfasis2 9" xfId="28" xr:uid="{00000000-0005-0000-0000-00001C000000}"/>
    <cellStyle name="20% - Énfasis3 10" xfId="29" xr:uid="{00000000-0005-0000-0000-00001D000000}"/>
    <cellStyle name="20% - Énfasis3 11" xfId="30" xr:uid="{00000000-0005-0000-0000-00001E000000}"/>
    <cellStyle name="20% - Énfasis3 12" xfId="31" xr:uid="{00000000-0005-0000-0000-00001F000000}"/>
    <cellStyle name="20% - Énfasis3 2" xfId="32" xr:uid="{00000000-0005-0000-0000-000020000000}"/>
    <cellStyle name="20% - Énfasis3 2 2" xfId="592" xr:uid="{00000000-0005-0000-0000-000050020000}"/>
    <cellStyle name="20% - Énfasis3 3" xfId="33" xr:uid="{00000000-0005-0000-0000-000021000000}"/>
    <cellStyle name="20% - Énfasis3 4" xfId="34" xr:uid="{00000000-0005-0000-0000-000022000000}"/>
    <cellStyle name="20% - Énfasis3 5" xfId="35" xr:uid="{00000000-0005-0000-0000-000023000000}"/>
    <cellStyle name="20% - Énfasis3 5 2" xfId="593" xr:uid="{00000000-0005-0000-0000-000051020000}"/>
    <cellStyle name="20% - Énfasis3 6" xfId="36" xr:uid="{00000000-0005-0000-0000-000024000000}"/>
    <cellStyle name="20% - Énfasis3 6 2" xfId="594" xr:uid="{00000000-0005-0000-0000-000052020000}"/>
    <cellStyle name="20% - Énfasis3 7" xfId="37" xr:uid="{00000000-0005-0000-0000-000025000000}"/>
    <cellStyle name="20% - Énfasis3 7 2" xfId="595" xr:uid="{00000000-0005-0000-0000-000053020000}"/>
    <cellStyle name="20% - Énfasis3 8" xfId="38" xr:uid="{00000000-0005-0000-0000-000026000000}"/>
    <cellStyle name="20% - Énfasis3 8 2" xfId="596" xr:uid="{00000000-0005-0000-0000-000054020000}"/>
    <cellStyle name="20% - Énfasis3 9" xfId="39" xr:uid="{00000000-0005-0000-0000-000027000000}"/>
    <cellStyle name="20% - Énfasis4 10" xfId="40" xr:uid="{00000000-0005-0000-0000-000028000000}"/>
    <cellStyle name="20% - Énfasis4 11" xfId="41" xr:uid="{00000000-0005-0000-0000-000029000000}"/>
    <cellStyle name="20% - Énfasis4 12" xfId="42" xr:uid="{00000000-0005-0000-0000-00002A000000}"/>
    <cellStyle name="20% - Énfasis4 2" xfId="43" xr:uid="{00000000-0005-0000-0000-00002B000000}"/>
    <cellStyle name="20% - Énfasis4 2 2" xfId="597" xr:uid="{00000000-0005-0000-0000-000055020000}"/>
    <cellStyle name="20% - Énfasis4 3" xfId="44" xr:uid="{00000000-0005-0000-0000-00002C000000}"/>
    <cellStyle name="20% - Énfasis4 4" xfId="45" xr:uid="{00000000-0005-0000-0000-00002D000000}"/>
    <cellStyle name="20% - Énfasis4 5" xfId="46" xr:uid="{00000000-0005-0000-0000-00002E000000}"/>
    <cellStyle name="20% - Énfasis4 5 2" xfId="598" xr:uid="{00000000-0005-0000-0000-000056020000}"/>
    <cellStyle name="20% - Énfasis4 6" xfId="47" xr:uid="{00000000-0005-0000-0000-00002F000000}"/>
    <cellStyle name="20% - Énfasis4 6 2" xfId="599" xr:uid="{00000000-0005-0000-0000-000057020000}"/>
    <cellStyle name="20% - Énfasis4 7" xfId="48" xr:uid="{00000000-0005-0000-0000-000030000000}"/>
    <cellStyle name="20% - Énfasis4 7 2" xfId="600" xr:uid="{00000000-0005-0000-0000-000058020000}"/>
    <cellStyle name="20% - Énfasis4 8" xfId="49" xr:uid="{00000000-0005-0000-0000-000031000000}"/>
    <cellStyle name="20% - Énfasis4 8 2" xfId="601" xr:uid="{00000000-0005-0000-0000-000059020000}"/>
    <cellStyle name="20% - Énfasis4 9" xfId="50" xr:uid="{00000000-0005-0000-0000-000032000000}"/>
    <cellStyle name="20% - Énfasis5 10" xfId="51" xr:uid="{00000000-0005-0000-0000-000033000000}"/>
    <cellStyle name="20% - Énfasis5 11" xfId="52" xr:uid="{00000000-0005-0000-0000-000034000000}"/>
    <cellStyle name="20% - Énfasis5 12" xfId="53" xr:uid="{00000000-0005-0000-0000-000035000000}"/>
    <cellStyle name="20% - Énfasis5 2" xfId="54" xr:uid="{00000000-0005-0000-0000-000036000000}"/>
    <cellStyle name="20% - Énfasis5 2 2" xfId="602" xr:uid="{00000000-0005-0000-0000-00005A020000}"/>
    <cellStyle name="20% - Énfasis5 3" xfId="55" xr:uid="{00000000-0005-0000-0000-000037000000}"/>
    <cellStyle name="20% - Énfasis5 4" xfId="56" xr:uid="{00000000-0005-0000-0000-000038000000}"/>
    <cellStyle name="20% - Énfasis5 5" xfId="57" xr:uid="{00000000-0005-0000-0000-000039000000}"/>
    <cellStyle name="20% - Énfasis5 5 2" xfId="603" xr:uid="{00000000-0005-0000-0000-00005B020000}"/>
    <cellStyle name="20% - Énfasis5 6" xfId="58" xr:uid="{00000000-0005-0000-0000-00003A000000}"/>
    <cellStyle name="20% - Énfasis5 6 2" xfId="604" xr:uid="{00000000-0005-0000-0000-00005C020000}"/>
    <cellStyle name="20% - Énfasis5 7" xfId="59" xr:uid="{00000000-0005-0000-0000-00003B000000}"/>
    <cellStyle name="20% - Énfasis5 7 2" xfId="605" xr:uid="{00000000-0005-0000-0000-00005D020000}"/>
    <cellStyle name="20% - Énfasis5 8" xfId="60" xr:uid="{00000000-0005-0000-0000-00003C000000}"/>
    <cellStyle name="20% - Énfasis5 8 2" xfId="606" xr:uid="{00000000-0005-0000-0000-00005E020000}"/>
    <cellStyle name="20% - Énfasis5 9" xfId="61" xr:uid="{00000000-0005-0000-0000-00003D000000}"/>
    <cellStyle name="20% - Énfasis6 10" xfId="62" xr:uid="{00000000-0005-0000-0000-00003E000000}"/>
    <cellStyle name="20% - Énfasis6 11" xfId="63" xr:uid="{00000000-0005-0000-0000-00003F000000}"/>
    <cellStyle name="20% - Énfasis6 12" xfId="64" xr:uid="{00000000-0005-0000-0000-000040000000}"/>
    <cellStyle name="20% - Énfasis6 2" xfId="65" xr:uid="{00000000-0005-0000-0000-000041000000}"/>
    <cellStyle name="20% - Énfasis6 2 2" xfId="607" xr:uid="{00000000-0005-0000-0000-00005F020000}"/>
    <cellStyle name="20% - Énfasis6 3" xfId="66" xr:uid="{00000000-0005-0000-0000-000042000000}"/>
    <cellStyle name="20% - Énfasis6 4" xfId="67" xr:uid="{00000000-0005-0000-0000-000043000000}"/>
    <cellStyle name="20% - Énfasis6 5" xfId="68" xr:uid="{00000000-0005-0000-0000-000044000000}"/>
    <cellStyle name="20% - Énfasis6 5 2" xfId="608" xr:uid="{00000000-0005-0000-0000-000060020000}"/>
    <cellStyle name="20% - Énfasis6 6" xfId="69" xr:uid="{00000000-0005-0000-0000-000045000000}"/>
    <cellStyle name="20% - Énfasis6 6 2" xfId="609" xr:uid="{00000000-0005-0000-0000-000061020000}"/>
    <cellStyle name="20% - Énfasis6 7" xfId="70" xr:uid="{00000000-0005-0000-0000-000046000000}"/>
    <cellStyle name="20% - Énfasis6 7 2" xfId="610" xr:uid="{00000000-0005-0000-0000-000062020000}"/>
    <cellStyle name="20% - Énfasis6 8" xfId="71" xr:uid="{00000000-0005-0000-0000-000047000000}"/>
    <cellStyle name="20% - Énfasis6 8 2" xfId="611" xr:uid="{00000000-0005-0000-0000-000063020000}"/>
    <cellStyle name="20% - Énfasis6 9" xfId="72" xr:uid="{00000000-0005-0000-0000-000048000000}"/>
    <cellStyle name="20% - 强调文字颜色 1" xfId="612" xr:uid="{00000000-0005-0000-0000-000064020000}"/>
    <cellStyle name="20% - 强调文字颜色 2" xfId="613" xr:uid="{00000000-0005-0000-0000-000065020000}"/>
    <cellStyle name="20% - 强调文字颜色 3" xfId="614" xr:uid="{00000000-0005-0000-0000-000066020000}"/>
    <cellStyle name="20% - 强调文字颜色 4" xfId="615" xr:uid="{00000000-0005-0000-0000-000067020000}"/>
    <cellStyle name="20% - 强调文字颜色 5" xfId="616" xr:uid="{00000000-0005-0000-0000-000068020000}"/>
    <cellStyle name="20% - 强调文字颜色 6" xfId="617" xr:uid="{00000000-0005-0000-0000-000069020000}"/>
    <cellStyle name="40% - Accent1" xfId="73" xr:uid="{00000000-0005-0000-0000-000049000000}"/>
    <cellStyle name="40% - Accent1 2" xfId="619" xr:uid="{00000000-0005-0000-0000-00006B020000}"/>
    <cellStyle name="40% - Accent1 3" xfId="620" xr:uid="{00000000-0005-0000-0000-00006C020000}"/>
    <cellStyle name="40% - Accent1 4" xfId="621" xr:uid="{00000000-0005-0000-0000-00006D020000}"/>
    <cellStyle name="40% - Accent1 5" xfId="622" xr:uid="{00000000-0005-0000-0000-00006E020000}"/>
    <cellStyle name="40% - Accent1 6" xfId="618" xr:uid="{00000000-0005-0000-0000-00006A020000}"/>
    <cellStyle name="40% - Accent2" xfId="74" xr:uid="{00000000-0005-0000-0000-00004A000000}"/>
    <cellStyle name="40% - Accent2 2" xfId="624" xr:uid="{00000000-0005-0000-0000-000070020000}"/>
    <cellStyle name="40% - Accent2 3" xfId="625" xr:uid="{00000000-0005-0000-0000-000071020000}"/>
    <cellStyle name="40% - Accent2 4" xfId="626" xr:uid="{00000000-0005-0000-0000-000072020000}"/>
    <cellStyle name="40% - Accent2 5" xfId="627" xr:uid="{00000000-0005-0000-0000-000073020000}"/>
    <cellStyle name="40% - Accent2 6" xfId="623" xr:uid="{00000000-0005-0000-0000-00006F020000}"/>
    <cellStyle name="40% - Accent3" xfId="75" xr:uid="{00000000-0005-0000-0000-00004B000000}"/>
    <cellStyle name="40% - Accent3 2" xfId="629" xr:uid="{00000000-0005-0000-0000-000075020000}"/>
    <cellStyle name="40% - Accent3 3" xfId="630" xr:uid="{00000000-0005-0000-0000-000076020000}"/>
    <cellStyle name="40% - Accent3 4" xfId="631" xr:uid="{00000000-0005-0000-0000-000077020000}"/>
    <cellStyle name="40% - Accent3 5" xfId="632" xr:uid="{00000000-0005-0000-0000-000078020000}"/>
    <cellStyle name="40% - Accent3 6" xfId="628" xr:uid="{00000000-0005-0000-0000-000074020000}"/>
    <cellStyle name="40% - Accent4" xfId="76" xr:uid="{00000000-0005-0000-0000-00004C000000}"/>
    <cellStyle name="40% - Accent4 2" xfId="634" xr:uid="{00000000-0005-0000-0000-00007A020000}"/>
    <cellStyle name="40% - Accent4 3" xfId="635" xr:uid="{00000000-0005-0000-0000-00007B020000}"/>
    <cellStyle name="40% - Accent4 4" xfId="636" xr:uid="{00000000-0005-0000-0000-00007C020000}"/>
    <cellStyle name="40% - Accent4 5" xfId="637" xr:uid="{00000000-0005-0000-0000-00007D020000}"/>
    <cellStyle name="40% - Accent4 6" xfId="633" xr:uid="{00000000-0005-0000-0000-000079020000}"/>
    <cellStyle name="40% - Accent5" xfId="77" xr:uid="{00000000-0005-0000-0000-00004D000000}"/>
    <cellStyle name="40% - Accent5 2" xfId="639" xr:uid="{00000000-0005-0000-0000-00007F020000}"/>
    <cellStyle name="40% - Accent5 3" xfId="640" xr:uid="{00000000-0005-0000-0000-000080020000}"/>
    <cellStyle name="40% - Accent5 4" xfId="641" xr:uid="{00000000-0005-0000-0000-000081020000}"/>
    <cellStyle name="40% - Accent5 5" xfId="642" xr:uid="{00000000-0005-0000-0000-000082020000}"/>
    <cellStyle name="40% - Accent5 6" xfId="638" xr:uid="{00000000-0005-0000-0000-00007E020000}"/>
    <cellStyle name="40% - Accent6" xfId="78" xr:uid="{00000000-0005-0000-0000-00004E000000}"/>
    <cellStyle name="40% - Accent6 2" xfId="644" xr:uid="{00000000-0005-0000-0000-000084020000}"/>
    <cellStyle name="40% - Accent6 3" xfId="645" xr:uid="{00000000-0005-0000-0000-000085020000}"/>
    <cellStyle name="40% - Accent6 4" xfId="646" xr:uid="{00000000-0005-0000-0000-000086020000}"/>
    <cellStyle name="40% - Accent6 5" xfId="647" xr:uid="{00000000-0005-0000-0000-000087020000}"/>
    <cellStyle name="40% - Accent6 6" xfId="643" xr:uid="{00000000-0005-0000-0000-000083020000}"/>
    <cellStyle name="40% - Énfasis1 10" xfId="79" xr:uid="{00000000-0005-0000-0000-00004F000000}"/>
    <cellStyle name="40% - Énfasis1 11" xfId="80" xr:uid="{00000000-0005-0000-0000-000050000000}"/>
    <cellStyle name="40% - Énfasis1 12" xfId="81" xr:uid="{00000000-0005-0000-0000-000051000000}"/>
    <cellStyle name="40% - Énfasis1 2" xfId="82" xr:uid="{00000000-0005-0000-0000-000052000000}"/>
    <cellStyle name="40% - Énfasis1 2 2" xfId="648" xr:uid="{00000000-0005-0000-0000-000088020000}"/>
    <cellStyle name="40% - Énfasis1 3" xfId="83" xr:uid="{00000000-0005-0000-0000-000053000000}"/>
    <cellStyle name="40% - Énfasis1 4" xfId="84" xr:uid="{00000000-0005-0000-0000-000054000000}"/>
    <cellStyle name="40% - Énfasis1 5" xfId="85" xr:uid="{00000000-0005-0000-0000-000055000000}"/>
    <cellStyle name="40% - Énfasis1 5 2" xfId="649" xr:uid="{00000000-0005-0000-0000-000089020000}"/>
    <cellStyle name="40% - Énfasis1 6" xfId="86" xr:uid="{00000000-0005-0000-0000-000056000000}"/>
    <cellStyle name="40% - Énfasis1 6 2" xfId="650" xr:uid="{00000000-0005-0000-0000-00008A020000}"/>
    <cellStyle name="40% - Énfasis1 7" xfId="87" xr:uid="{00000000-0005-0000-0000-000057000000}"/>
    <cellStyle name="40% - Énfasis1 7 2" xfId="651" xr:uid="{00000000-0005-0000-0000-00008B020000}"/>
    <cellStyle name="40% - Énfasis1 8" xfId="88" xr:uid="{00000000-0005-0000-0000-000058000000}"/>
    <cellStyle name="40% - Énfasis1 8 2" xfId="652" xr:uid="{00000000-0005-0000-0000-00008C020000}"/>
    <cellStyle name="40% - Énfasis1 9" xfId="89" xr:uid="{00000000-0005-0000-0000-000059000000}"/>
    <cellStyle name="40% - Énfasis2 10" xfId="90" xr:uid="{00000000-0005-0000-0000-00005A000000}"/>
    <cellStyle name="40% - Énfasis2 11" xfId="91" xr:uid="{00000000-0005-0000-0000-00005B000000}"/>
    <cellStyle name="40% - Énfasis2 12" xfId="92" xr:uid="{00000000-0005-0000-0000-00005C000000}"/>
    <cellStyle name="40% - Énfasis2 2" xfId="93" xr:uid="{00000000-0005-0000-0000-00005D000000}"/>
    <cellStyle name="40% - Énfasis2 2 2" xfId="653" xr:uid="{00000000-0005-0000-0000-00008D020000}"/>
    <cellStyle name="40% - Énfasis2 3" xfId="94" xr:uid="{00000000-0005-0000-0000-00005E000000}"/>
    <cellStyle name="40% - Énfasis2 4" xfId="95" xr:uid="{00000000-0005-0000-0000-00005F000000}"/>
    <cellStyle name="40% - Énfasis2 5" xfId="96" xr:uid="{00000000-0005-0000-0000-000060000000}"/>
    <cellStyle name="40% - Énfasis2 5 2" xfId="654" xr:uid="{00000000-0005-0000-0000-00008E020000}"/>
    <cellStyle name="40% - Énfasis2 6" xfId="97" xr:uid="{00000000-0005-0000-0000-000061000000}"/>
    <cellStyle name="40% - Énfasis2 6 2" xfId="655" xr:uid="{00000000-0005-0000-0000-00008F020000}"/>
    <cellStyle name="40% - Énfasis2 7" xfId="98" xr:uid="{00000000-0005-0000-0000-000062000000}"/>
    <cellStyle name="40% - Énfasis2 7 2" xfId="656" xr:uid="{00000000-0005-0000-0000-000090020000}"/>
    <cellStyle name="40% - Énfasis2 8" xfId="99" xr:uid="{00000000-0005-0000-0000-000063000000}"/>
    <cellStyle name="40% - Énfasis2 8 2" xfId="657" xr:uid="{00000000-0005-0000-0000-000091020000}"/>
    <cellStyle name="40% - Énfasis2 9" xfId="100" xr:uid="{00000000-0005-0000-0000-000064000000}"/>
    <cellStyle name="40% - Énfasis3 10" xfId="101" xr:uid="{00000000-0005-0000-0000-000065000000}"/>
    <cellStyle name="40% - Énfasis3 11" xfId="102" xr:uid="{00000000-0005-0000-0000-000066000000}"/>
    <cellStyle name="40% - Énfasis3 12" xfId="103" xr:uid="{00000000-0005-0000-0000-000067000000}"/>
    <cellStyle name="40% - Énfasis3 2" xfId="104" xr:uid="{00000000-0005-0000-0000-000068000000}"/>
    <cellStyle name="40% - Énfasis3 2 2" xfId="658" xr:uid="{00000000-0005-0000-0000-000092020000}"/>
    <cellStyle name="40% - Énfasis3 3" xfId="105" xr:uid="{00000000-0005-0000-0000-000069000000}"/>
    <cellStyle name="40% - Énfasis3 4" xfId="106" xr:uid="{00000000-0005-0000-0000-00006A000000}"/>
    <cellStyle name="40% - Énfasis3 5" xfId="107" xr:uid="{00000000-0005-0000-0000-00006B000000}"/>
    <cellStyle name="40% - Énfasis3 5 2" xfId="659" xr:uid="{00000000-0005-0000-0000-000093020000}"/>
    <cellStyle name="40% - Énfasis3 6" xfId="108" xr:uid="{00000000-0005-0000-0000-00006C000000}"/>
    <cellStyle name="40% - Énfasis3 6 2" xfId="660" xr:uid="{00000000-0005-0000-0000-000094020000}"/>
    <cellStyle name="40% - Énfasis3 7" xfId="109" xr:uid="{00000000-0005-0000-0000-00006D000000}"/>
    <cellStyle name="40% - Énfasis3 7 2" xfId="661" xr:uid="{00000000-0005-0000-0000-000095020000}"/>
    <cellStyle name="40% - Énfasis3 8" xfId="110" xr:uid="{00000000-0005-0000-0000-00006E000000}"/>
    <cellStyle name="40% - Énfasis3 8 2" xfId="662" xr:uid="{00000000-0005-0000-0000-000096020000}"/>
    <cellStyle name="40% - Énfasis3 9" xfId="111" xr:uid="{00000000-0005-0000-0000-00006F000000}"/>
    <cellStyle name="40% - Énfasis4 10" xfId="112" xr:uid="{00000000-0005-0000-0000-000070000000}"/>
    <cellStyle name="40% - Énfasis4 11" xfId="113" xr:uid="{00000000-0005-0000-0000-000071000000}"/>
    <cellStyle name="40% - Énfasis4 12" xfId="114" xr:uid="{00000000-0005-0000-0000-000072000000}"/>
    <cellStyle name="40% - Énfasis4 2" xfId="115" xr:uid="{00000000-0005-0000-0000-000073000000}"/>
    <cellStyle name="40% - Énfasis4 2 2" xfId="663" xr:uid="{00000000-0005-0000-0000-000097020000}"/>
    <cellStyle name="40% - Énfasis4 3" xfId="116" xr:uid="{00000000-0005-0000-0000-000074000000}"/>
    <cellStyle name="40% - Énfasis4 4" xfId="117" xr:uid="{00000000-0005-0000-0000-000075000000}"/>
    <cellStyle name="40% - Énfasis4 5" xfId="118" xr:uid="{00000000-0005-0000-0000-000076000000}"/>
    <cellStyle name="40% - Énfasis4 5 2" xfId="664" xr:uid="{00000000-0005-0000-0000-000098020000}"/>
    <cellStyle name="40% - Énfasis4 6" xfId="119" xr:uid="{00000000-0005-0000-0000-000077000000}"/>
    <cellStyle name="40% - Énfasis4 6 2" xfId="665" xr:uid="{00000000-0005-0000-0000-000099020000}"/>
    <cellStyle name="40% - Énfasis4 7" xfId="120" xr:uid="{00000000-0005-0000-0000-000078000000}"/>
    <cellStyle name="40% - Énfasis4 7 2" xfId="666" xr:uid="{00000000-0005-0000-0000-00009A020000}"/>
    <cellStyle name="40% - Énfasis4 8" xfId="121" xr:uid="{00000000-0005-0000-0000-000079000000}"/>
    <cellStyle name="40% - Énfasis4 8 2" xfId="667" xr:uid="{00000000-0005-0000-0000-00009B020000}"/>
    <cellStyle name="40% - Énfasis4 9" xfId="122" xr:uid="{00000000-0005-0000-0000-00007A000000}"/>
    <cellStyle name="40% - Énfasis5 10" xfId="123" xr:uid="{00000000-0005-0000-0000-00007B000000}"/>
    <cellStyle name="40% - Énfasis5 11" xfId="124" xr:uid="{00000000-0005-0000-0000-00007C000000}"/>
    <cellStyle name="40% - Énfasis5 12" xfId="125" xr:uid="{00000000-0005-0000-0000-00007D000000}"/>
    <cellStyle name="40% - Énfasis5 2" xfId="126" xr:uid="{00000000-0005-0000-0000-00007E000000}"/>
    <cellStyle name="40% - Énfasis5 2 2" xfId="668" xr:uid="{00000000-0005-0000-0000-00009C020000}"/>
    <cellStyle name="40% - Énfasis5 3" xfId="127" xr:uid="{00000000-0005-0000-0000-00007F000000}"/>
    <cellStyle name="40% - Énfasis5 4" xfId="128" xr:uid="{00000000-0005-0000-0000-000080000000}"/>
    <cellStyle name="40% - Énfasis5 5" xfId="129" xr:uid="{00000000-0005-0000-0000-000081000000}"/>
    <cellStyle name="40% - Énfasis5 5 2" xfId="669" xr:uid="{00000000-0005-0000-0000-00009D020000}"/>
    <cellStyle name="40% - Énfasis5 6" xfId="130" xr:uid="{00000000-0005-0000-0000-000082000000}"/>
    <cellStyle name="40% - Énfasis5 6 2" xfId="670" xr:uid="{00000000-0005-0000-0000-00009E020000}"/>
    <cellStyle name="40% - Énfasis5 7" xfId="131" xr:uid="{00000000-0005-0000-0000-000083000000}"/>
    <cellStyle name="40% - Énfasis5 7 2" xfId="671" xr:uid="{00000000-0005-0000-0000-00009F020000}"/>
    <cellStyle name="40% - Énfasis5 8" xfId="132" xr:uid="{00000000-0005-0000-0000-000084000000}"/>
    <cellStyle name="40% - Énfasis5 8 2" xfId="672" xr:uid="{00000000-0005-0000-0000-0000A0020000}"/>
    <cellStyle name="40% - Énfasis5 9" xfId="133" xr:uid="{00000000-0005-0000-0000-000085000000}"/>
    <cellStyle name="40% - Énfasis6 10" xfId="134" xr:uid="{00000000-0005-0000-0000-000086000000}"/>
    <cellStyle name="40% - Énfasis6 11" xfId="135" xr:uid="{00000000-0005-0000-0000-000087000000}"/>
    <cellStyle name="40% - Énfasis6 12" xfId="136" xr:uid="{00000000-0005-0000-0000-000088000000}"/>
    <cellStyle name="40% - Énfasis6 2" xfId="137" xr:uid="{00000000-0005-0000-0000-000089000000}"/>
    <cellStyle name="40% - Énfasis6 2 2" xfId="673" xr:uid="{00000000-0005-0000-0000-0000A1020000}"/>
    <cellStyle name="40% - Énfasis6 3" xfId="138" xr:uid="{00000000-0005-0000-0000-00008A000000}"/>
    <cellStyle name="40% - Énfasis6 4" xfId="139" xr:uid="{00000000-0005-0000-0000-00008B000000}"/>
    <cellStyle name="40% - Énfasis6 5" xfId="140" xr:uid="{00000000-0005-0000-0000-00008C000000}"/>
    <cellStyle name="40% - Énfasis6 5 2" xfId="674" xr:uid="{00000000-0005-0000-0000-0000A2020000}"/>
    <cellStyle name="40% - Énfasis6 6" xfId="141" xr:uid="{00000000-0005-0000-0000-00008D000000}"/>
    <cellStyle name="40% - Énfasis6 6 2" xfId="675" xr:uid="{00000000-0005-0000-0000-0000A3020000}"/>
    <cellStyle name="40% - Énfasis6 7" xfId="142" xr:uid="{00000000-0005-0000-0000-00008E000000}"/>
    <cellStyle name="40% - Énfasis6 7 2" xfId="676" xr:uid="{00000000-0005-0000-0000-0000A4020000}"/>
    <cellStyle name="40% - Énfasis6 8" xfId="143" xr:uid="{00000000-0005-0000-0000-00008F000000}"/>
    <cellStyle name="40% - Énfasis6 8 2" xfId="677" xr:uid="{00000000-0005-0000-0000-0000A5020000}"/>
    <cellStyle name="40% - Énfasis6 9" xfId="144" xr:uid="{00000000-0005-0000-0000-000090000000}"/>
    <cellStyle name="40% - 强调文字颜色 1" xfId="678" xr:uid="{00000000-0005-0000-0000-0000A6020000}"/>
    <cellStyle name="40% - 强调文字颜色 2" xfId="679" xr:uid="{00000000-0005-0000-0000-0000A7020000}"/>
    <cellStyle name="40% - 强调文字颜色 3" xfId="680" xr:uid="{00000000-0005-0000-0000-0000A8020000}"/>
    <cellStyle name="40% - 强调文字颜色 4" xfId="681" xr:uid="{00000000-0005-0000-0000-0000A9020000}"/>
    <cellStyle name="40% - 强调文字颜色 5" xfId="682" xr:uid="{00000000-0005-0000-0000-0000AA020000}"/>
    <cellStyle name="40% - 强调文字颜色 6" xfId="683" xr:uid="{00000000-0005-0000-0000-0000AB020000}"/>
    <cellStyle name="60% - Accent1" xfId="145" xr:uid="{00000000-0005-0000-0000-000091000000}"/>
    <cellStyle name="60% - Accent1 2" xfId="685" xr:uid="{00000000-0005-0000-0000-0000AD020000}"/>
    <cellStyle name="60% - Accent1 3" xfId="686" xr:uid="{00000000-0005-0000-0000-0000AE020000}"/>
    <cellStyle name="60% - Accent1 4" xfId="687" xr:uid="{00000000-0005-0000-0000-0000AF020000}"/>
    <cellStyle name="60% - Accent1 5" xfId="688" xr:uid="{00000000-0005-0000-0000-0000B0020000}"/>
    <cellStyle name="60% - Accent1 6" xfId="684" xr:uid="{00000000-0005-0000-0000-0000AC020000}"/>
    <cellStyle name="60% - Accent2" xfId="146" xr:uid="{00000000-0005-0000-0000-000092000000}"/>
    <cellStyle name="60% - Accent2 2" xfId="690" xr:uid="{00000000-0005-0000-0000-0000B2020000}"/>
    <cellStyle name="60% - Accent2 3" xfId="691" xr:uid="{00000000-0005-0000-0000-0000B3020000}"/>
    <cellStyle name="60% - Accent2 4" xfId="692" xr:uid="{00000000-0005-0000-0000-0000B4020000}"/>
    <cellStyle name="60% - Accent2 5" xfId="693" xr:uid="{00000000-0005-0000-0000-0000B5020000}"/>
    <cellStyle name="60% - Accent2 6" xfId="689" xr:uid="{00000000-0005-0000-0000-0000B1020000}"/>
    <cellStyle name="60% - Accent3" xfId="147" xr:uid="{00000000-0005-0000-0000-000093000000}"/>
    <cellStyle name="60% - Accent3 2" xfId="695" xr:uid="{00000000-0005-0000-0000-0000B7020000}"/>
    <cellStyle name="60% - Accent3 3" xfId="696" xr:uid="{00000000-0005-0000-0000-0000B8020000}"/>
    <cellStyle name="60% - Accent3 4" xfId="697" xr:uid="{00000000-0005-0000-0000-0000B9020000}"/>
    <cellStyle name="60% - Accent3 5" xfId="698" xr:uid="{00000000-0005-0000-0000-0000BA020000}"/>
    <cellStyle name="60% - Accent3 6" xfId="694" xr:uid="{00000000-0005-0000-0000-0000B6020000}"/>
    <cellStyle name="60% - Accent4" xfId="148" xr:uid="{00000000-0005-0000-0000-000094000000}"/>
    <cellStyle name="60% - Accent4 2" xfId="700" xr:uid="{00000000-0005-0000-0000-0000BC020000}"/>
    <cellStyle name="60% - Accent4 3" xfId="701" xr:uid="{00000000-0005-0000-0000-0000BD020000}"/>
    <cellStyle name="60% - Accent4 4" xfId="702" xr:uid="{00000000-0005-0000-0000-0000BE020000}"/>
    <cellStyle name="60% - Accent4 5" xfId="703" xr:uid="{00000000-0005-0000-0000-0000BF020000}"/>
    <cellStyle name="60% - Accent4 6" xfId="699" xr:uid="{00000000-0005-0000-0000-0000BB020000}"/>
    <cellStyle name="60% - Accent5" xfId="149" xr:uid="{00000000-0005-0000-0000-000095000000}"/>
    <cellStyle name="60% - Accent5 2" xfId="705" xr:uid="{00000000-0005-0000-0000-0000C1020000}"/>
    <cellStyle name="60% - Accent5 3" xfId="706" xr:uid="{00000000-0005-0000-0000-0000C2020000}"/>
    <cellStyle name="60% - Accent5 4" xfId="707" xr:uid="{00000000-0005-0000-0000-0000C3020000}"/>
    <cellStyle name="60% - Accent5 5" xfId="708" xr:uid="{00000000-0005-0000-0000-0000C4020000}"/>
    <cellStyle name="60% - Accent5 6" xfId="704" xr:uid="{00000000-0005-0000-0000-0000C0020000}"/>
    <cellStyle name="60% - Accent6" xfId="150" xr:uid="{00000000-0005-0000-0000-000096000000}"/>
    <cellStyle name="60% - Accent6 2" xfId="710" xr:uid="{00000000-0005-0000-0000-0000C6020000}"/>
    <cellStyle name="60% - Accent6 3" xfId="711" xr:uid="{00000000-0005-0000-0000-0000C7020000}"/>
    <cellStyle name="60% - Accent6 4" xfId="712" xr:uid="{00000000-0005-0000-0000-0000C8020000}"/>
    <cellStyle name="60% - Accent6 5" xfId="713" xr:uid="{00000000-0005-0000-0000-0000C9020000}"/>
    <cellStyle name="60% - Accent6 6" xfId="709" xr:uid="{00000000-0005-0000-0000-0000C5020000}"/>
    <cellStyle name="60% - Énfasis1 10" xfId="151" xr:uid="{00000000-0005-0000-0000-000097000000}"/>
    <cellStyle name="60% - Énfasis1 11" xfId="152" xr:uid="{00000000-0005-0000-0000-000098000000}"/>
    <cellStyle name="60% - Énfasis1 12" xfId="153" xr:uid="{00000000-0005-0000-0000-000099000000}"/>
    <cellStyle name="60% - Énfasis1 2" xfId="154" xr:uid="{00000000-0005-0000-0000-00009A000000}"/>
    <cellStyle name="60% - Énfasis1 2 2" xfId="714" xr:uid="{00000000-0005-0000-0000-0000CA020000}"/>
    <cellStyle name="60% - Énfasis1 3" xfId="155" xr:uid="{00000000-0005-0000-0000-00009B000000}"/>
    <cellStyle name="60% - Énfasis1 4" xfId="156" xr:uid="{00000000-0005-0000-0000-00009C000000}"/>
    <cellStyle name="60% - Énfasis1 5" xfId="157" xr:uid="{00000000-0005-0000-0000-00009D000000}"/>
    <cellStyle name="60% - Énfasis1 5 2" xfId="715" xr:uid="{00000000-0005-0000-0000-0000CB020000}"/>
    <cellStyle name="60% - Énfasis1 6" xfId="158" xr:uid="{00000000-0005-0000-0000-00009E000000}"/>
    <cellStyle name="60% - Énfasis1 6 2" xfId="716" xr:uid="{00000000-0005-0000-0000-0000CC020000}"/>
    <cellStyle name="60% - Énfasis1 7" xfId="159" xr:uid="{00000000-0005-0000-0000-00009F000000}"/>
    <cellStyle name="60% - Énfasis1 7 2" xfId="717" xr:uid="{00000000-0005-0000-0000-0000CD020000}"/>
    <cellStyle name="60% - Énfasis1 8" xfId="160" xr:uid="{00000000-0005-0000-0000-0000A0000000}"/>
    <cellStyle name="60% - Énfasis1 8 2" xfId="718" xr:uid="{00000000-0005-0000-0000-0000CE020000}"/>
    <cellStyle name="60% - Énfasis1 9" xfId="161" xr:uid="{00000000-0005-0000-0000-0000A1000000}"/>
    <cellStyle name="60% - Énfasis2 10" xfId="162" xr:uid="{00000000-0005-0000-0000-0000A2000000}"/>
    <cellStyle name="60% - Énfasis2 11" xfId="163" xr:uid="{00000000-0005-0000-0000-0000A3000000}"/>
    <cellStyle name="60% - Énfasis2 12" xfId="164" xr:uid="{00000000-0005-0000-0000-0000A4000000}"/>
    <cellStyle name="60% - Énfasis2 2" xfId="165" xr:uid="{00000000-0005-0000-0000-0000A5000000}"/>
    <cellStyle name="60% - Énfasis2 2 2" xfId="719" xr:uid="{00000000-0005-0000-0000-0000CF020000}"/>
    <cellStyle name="60% - Énfasis2 3" xfId="166" xr:uid="{00000000-0005-0000-0000-0000A6000000}"/>
    <cellStyle name="60% - Énfasis2 4" xfId="167" xr:uid="{00000000-0005-0000-0000-0000A7000000}"/>
    <cellStyle name="60% - Énfasis2 5" xfId="168" xr:uid="{00000000-0005-0000-0000-0000A8000000}"/>
    <cellStyle name="60% - Énfasis2 5 2" xfId="720" xr:uid="{00000000-0005-0000-0000-0000D0020000}"/>
    <cellStyle name="60% - Énfasis2 6" xfId="169" xr:uid="{00000000-0005-0000-0000-0000A9000000}"/>
    <cellStyle name="60% - Énfasis2 6 2" xfId="721" xr:uid="{00000000-0005-0000-0000-0000D1020000}"/>
    <cellStyle name="60% - Énfasis2 7" xfId="170" xr:uid="{00000000-0005-0000-0000-0000AA000000}"/>
    <cellStyle name="60% - Énfasis2 7 2" xfId="722" xr:uid="{00000000-0005-0000-0000-0000D2020000}"/>
    <cellStyle name="60% - Énfasis2 8" xfId="171" xr:uid="{00000000-0005-0000-0000-0000AB000000}"/>
    <cellStyle name="60% - Énfasis2 8 2" xfId="723" xr:uid="{00000000-0005-0000-0000-0000D3020000}"/>
    <cellStyle name="60% - Énfasis2 9" xfId="172" xr:uid="{00000000-0005-0000-0000-0000AC000000}"/>
    <cellStyle name="60% - Énfasis3 10" xfId="173" xr:uid="{00000000-0005-0000-0000-0000AD000000}"/>
    <cellStyle name="60% - Énfasis3 11" xfId="174" xr:uid="{00000000-0005-0000-0000-0000AE000000}"/>
    <cellStyle name="60% - Énfasis3 12" xfId="175" xr:uid="{00000000-0005-0000-0000-0000AF000000}"/>
    <cellStyle name="60% - Énfasis3 2" xfId="176" xr:uid="{00000000-0005-0000-0000-0000B0000000}"/>
    <cellStyle name="60% - Énfasis3 2 2" xfId="724" xr:uid="{00000000-0005-0000-0000-0000D4020000}"/>
    <cellStyle name="60% - Énfasis3 3" xfId="177" xr:uid="{00000000-0005-0000-0000-0000B1000000}"/>
    <cellStyle name="60% - Énfasis3 4" xfId="178" xr:uid="{00000000-0005-0000-0000-0000B2000000}"/>
    <cellStyle name="60% - Énfasis3 5" xfId="179" xr:uid="{00000000-0005-0000-0000-0000B3000000}"/>
    <cellStyle name="60% - Énfasis3 5 2" xfId="725" xr:uid="{00000000-0005-0000-0000-0000D5020000}"/>
    <cellStyle name="60% - Énfasis3 6" xfId="180" xr:uid="{00000000-0005-0000-0000-0000B4000000}"/>
    <cellStyle name="60% - Énfasis3 6 2" xfId="726" xr:uid="{00000000-0005-0000-0000-0000D6020000}"/>
    <cellStyle name="60% - Énfasis3 7" xfId="181" xr:uid="{00000000-0005-0000-0000-0000B5000000}"/>
    <cellStyle name="60% - Énfasis3 7 2" xfId="727" xr:uid="{00000000-0005-0000-0000-0000D7020000}"/>
    <cellStyle name="60% - Énfasis3 8" xfId="182" xr:uid="{00000000-0005-0000-0000-0000B6000000}"/>
    <cellStyle name="60% - Énfasis3 8 2" xfId="728" xr:uid="{00000000-0005-0000-0000-0000D8020000}"/>
    <cellStyle name="60% - Énfasis3 9" xfId="183" xr:uid="{00000000-0005-0000-0000-0000B7000000}"/>
    <cellStyle name="60% - Énfasis4 10" xfId="184" xr:uid="{00000000-0005-0000-0000-0000B8000000}"/>
    <cellStyle name="60% - Énfasis4 11" xfId="185" xr:uid="{00000000-0005-0000-0000-0000B9000000}"/>
    <cellStyle name="60% - Énfasis4 12" xfId="186" xr:uid="{00000000-0005-0000-0000-0000BA000000}"/>
    <cellStyle name="60% - Énfasis4 2" xfId="187" xr:uid="{00000000-0005-0000-0000-0000BB000000}"/>
    <cellStyle name="60% - Énfasis4 2 2" xfId="729" xr:uid="{00000000-0005-0000-0000-0000D9020000}"/>
    <cellStyle name="60% - Énfasis4 3" xfId="188" xr:uid="{00000000-0005-0000-0000-0000BC000000}"/>
    <cellStyle name="60% - Énfasis4 4" xfId="189" xr:uid="{00000000-0005-0000-0000-0000BD000000}"/>
    <cellStyle name="60% - Énfasis4 5" xfId="190" xr:uid="{00000000-0005-0000-0000-0000BE000000}"/>
    <cellStyle name="60% - Énfasis4 5 2" xfId="730" xr:uid="{00000000-0005-0000-0000-0000DA020000}"/>
    <cellStyle name="60% - Énfasis4 6" xfId="191" xr:uid="{00000000-0005-0000-0000-0000BF000000}"/>
    <cellStyle name="60% - Énfasis4 6 2" xfId="731" xr:uid="{00000000-0005-0000-0000-0000DB020000}"/>
    <cellStyle name="60% - Énfasis4 7" xfId="192" xr:uid="{00000000-0005-0000-0000-0000C0000000}"/>
    <cellStyle name="60% - Énfasis4 7 2" xfId="732" xr:uid="{00000000-0005-0000-0000-0000DC020000}"/>
    <cellStyle name="60% - Énfasis4 8" xfId="193" xr:uid="{00000000-0005-0000-0000-0000C1000000}"/>
    <cellStyle name="60% - Énfasis4 8 2" xfId="733" xr:uid="{00000000-0005-0000-0000-0000DD020000}"/>
    <cellStyle name="60% - Énfasis4 9" xfId="194" xr:uid="{00000000-0005-0000-0000-0000C2000000}"/>
    <cellStyle name="60% - Énfasis5 10" xfId="195" xr:uid="{00000000-0005-0000-0000-0000C3000000}"/>
    <cellStyle name="60% - Énfasis5 11" xfId="196" xr:uid="{00000000-0005-0000-0000-0000C4000000}"/>
    <cellStyle name="60% - Énfasis5 12" xfId="197" xr:uid="{00000000-0005-0000-0000-0000C5000000}"/>
    <cellStyle name="60% - Énfasis5 2" xfId="198" xr:uid="{00000000-0005-0000-0000-0000C6000000}"/>
    <cellStyle name="60% - Énfasis5 2 2" xfId="734" xr:uid="{00000000-0005-0000-0000-0000DE020000}"/>
    <cellStyle name="60% - Énfasis5 3" xfId="199" xr:uid="{00000000-0005-0000-0000-0000C7000000}"/>
    <cellStyle name="60% - Énfasis5 4" xfId="200" xr:uid="{00000000-0005-0000-0000-0000C8000000}"/>
    <cellStyle name="60% - Énfasis5 5" xfId="201" xr:uid="{00000000-0005-0000-0000-0000C9000000}"/>
    <cellStyle name="60% - Énfasis5 5 2" xfId="735" xr:uid="{00000000-0005-0000-0000-0000DF020000}"/>
    <cellStyle name="60% - Énfasis5 6" xfId="202" xr:uid="{00000000-0005-0000-0000-0000CA000000}"/>
    <cellStyle name="60% - Énfasis5 6 2" xfId="736" xr:uid="{00000000-0005-0000-0000-0000E0020000}"/>
    <cellStyle name="60% - Énfasis5 7" xfId="203" xr:uid="{00000000-0005-0000-0000-0000CB000000}"/>
    <cellStyle name="60% - Énfasis5 7 2" xfId="737" xr:uid="{00000000-0005-0000-0000-0000E1020000}"/>
    <cellStyle name="60% - Énfasis5 8" xfId="204" xr:uid="{00000000-0005-0000-0000-0000CC000000}"/>
    <cellStyle name="60% - Énfasis5 8 2" xfId="738" xr:uid="{00000000-0005-0000-0000-0000E2020000}"/>
    <cellStyle name="60% - Énfasis5 9" xfId="205" xr:uid="{00000000-0005-0000-0000-0000CD000000}"/>
    <cellStyle name="60% - Énfasis6 10" xfId="206" xr:uid="{00000000-0005-0000-0000-0000CE000000}"/>
    <cellStyle name="60% - Énfasis6 11" xfId="207" xr:uid="{00000000-0005-0000-0000-0000CF000000}"/>
    <cellStyle name="60% - Énfasis6 12" xfId="208" xr:uid="{00000000-0005-0000-0000-0000D0000000}"/>
    <cellStyle name="60% - Énfasis6 2" xfId="209" xr:uid="{00000000-0005-0000-0000-0000D1000000}"/>
    <cellStyle name="60% - Énfasis6 2 2" xfId="739" xr:uid="{00000000-0005-0000-0000-0000E3020000}"/>
    <cellStyle name="60% - Énfasis6 3" xfId="210" xr:uid="{00000000-0005-0000-0000-0000D2000000}"/>
    <cellStyle name="60% - Énfasis6 4" xfId="211" xr:uid="{00000000-0005-0000-0000-0000D3000000}"/>
    <cellStyle name="60% - Énfasis6 5" xfId="212" xr:uid="{00000000-0005-0000-0000-0000D4000000}"/>
    <cellStyle name="60% - Énfasis6 5 2" xfId="740" xr:uid="{00000000-0005-0000-0000-0000E4020000}"/>
    <cellStyle name="60% - Énfasis6 6" xfId="213" xr:uid="{00000000-0005-0000-0000-0000D5000000}"/>
    <cellStyle name="60% - Énfasis6 6 2" xfId="741" xr:uid="{00000000-0005-0000-0000-0000E5020000}"/>
    <cellStyle name="60% - Énfasis6 7" xfId="214" xr:uid="{00000000-0005-0000-0000-0000D6000000}"/>
    <cellStyle name="60% - Énfasis6 7 2" xfId="742" xr:uid="{00000000-0005-0000-0000-0000E6020000}"/>
    <cellStyle name="60% - Énfasis6 8" xfId="215" xr:uid="{00000000-0005-0000-0000-0000D7000000}"/>
    <cellStyle name="60% - Énfasis6 8 2" xfId="743" xr:uid="{00000000-0005-0000-0000-0000E7020000}"/>
    <cellStyle name="60% - Énfasis6 9" xfId="216" xr:uid="{00000000-0005-0000-0000-0000D8000000}"/>
    <cellStyle name="60% - 强调文字颜色 1" xfId="744" xr:uid="{00000000-0005-0000-0000-0000E8020000}"/>
    <cellStyle name="60% - 强调文字颜色 2" xfId="745" xr:uid="{00000000-0005-0000-0000-0000E9020000}"/>
    <cellStyle name="60% - 强调文字颜色 3" xfId="746" xr:uid="{00000000-0005-0000-0000-0000EA020000}"/>
    <cellStyle name="60% - 强调文字颜色 4" xfId="747" xr:uid="{00000000-0005-0000-0000-0000EB020000}"/>
    <cellStyle name="60% - 强调文字颜色 5" xfId="748" xr:uid="{00000000-0005-0000-0000-0000EC020000}"/>
    <cellStyle name="60% - 强调文字颜色 6" xfId="749" xr:uid="{00000000-0005-0000-0000-0000ED020000}"/>
    <cellStyle name="Accent1" xfId="217" xr:uid="{00000000-0005-0000-0000-0000D9000000}"/>
    <cellStyle name="Accent1 2" xfId="751" xr:uid="{00000000-0005-0000-0000-0000EF020000}"/>
    <cellStyle name="Accent1 3" xfId="752" xr:uid="{00000000-0005-0000-0000-0000F0020000}"/>
    <cellStyle name="Accent1 4" xfId="753" xr:uid="{00000000-0005-0000-0000-0000F1020000}"/>
    <cellStyle name="Accent1 5" xfId="754" xr:uid="{00000000-0005-0000-0000-0000F2020000}"/>
    <cellStyle name="Accent1 6" xfId="750" xr:uid="{00000000-0005-0000-0000-0000EE020000}"/>
    <cellStyle name="Accent2" xfId="218" xr:uid="{00000000-0005-0000-0000-0000DA000000}"/>
    <cellStyle name="Accent2 2" xfId="756" xr:uid="{00000000-0005-0000-0000-0000F4020000}"/>
    <cellStyle name="Accent2 3" xfId="757" xr:uid="{00000000-0005-0000-0000-0000F5020000}"/>
    <cellStyle name="Accent2 4" xfId="758" xr:uid="{00000000-0005-0000-0000-0000F6020000}"/>
    <cellStyle name="Accent2 5" xfId="759" xr:uid="{00000000-0005-0000-0000-0000F7020000}"/>
    <cellStyle name="Accent2 6" xfId="755" xr:uid="{00000000-0005-0000-0000-0000F3020000}"/>
    <cellStyle name="Accent3" xfId="219" xr:uid="{00000000-0005-0000-0000-0000DB000000}"/>
    <cellStyle name="Accent3 2" xfId="761" xr:uid="{00000000-0005-0000-0000-0000F9020000}"/>
    <cellStyle name="Accent3 3" xfId="762" xr:uid="{00000000-0005-0000-0000-0000FA020000}"/>
    <cellStyle name="Accent3 4" xfId="763" xr:uid="{00000000-0005-0000-0000-0000FB020000}"/>
    <cellStyle name="Accent3 5" xfId="764" xr:uid="{00000000-0005-0000-0000-0000FC020000}"/>
    <cellStyle name="Accent3 6" xfId="760" xr:uid="{00000000-0005-0000-0000-0000F8020000}"/>
    <cellStyle name="Accent4" xfId="220" xr:uid="{00000000-0005-0000-0000-0000DC000000}"/>
    <cellStyle name="Accent4 2" xfId="766" xr:uid="{00000000-0005-0000-0000-0000FE020000}"/>
    <cellStyle name="Accent4 3" xfId="767" xr:uid="{00000000-0005-0000-0000-0000FF020000}"/>
    <cellStyle name="Accent4 4" xfId="768" xr:uid="{00000000-0005-0000-0000-000000030000}"/>
    <cellStyle name="Accent4 5" xfId="769" xr:uid="{00000000-0005-0000-0000-000001030000}"/>
    <cellStyle name="Accent4 6" xfId="765" xr:uid="{00000000-0005-0000-0000-0000FD020000}"/>
    <cellStyle name="Accent5" xfId="221" xr:uid="{00000000-0005-0000-0000-0000DD000000}"/>
    <cellStyle name="Accent5 2" xfId="771" xr:uid="{00000000-0005-0000-0000-000003030000}"/>
    <cellStyle name="Accent5 3" xfId="772" xr:uid="{00000000-0005-0000-0000-000004030000}"/>
    <cellStyle name="Accent5 4" xfId="773" xr:uid="{00000000-0005-0000-0000-000005030000}"/>
    <cellStyle name="Accent5 5" xfId="774" xr:uid="{00000000-0005-0000-0000-000006030000}"/>
    <cellStyle name="Accent5 6" xfId="770" xr:uid="{00000000-0005-0000-0000-000002030000}"/>
    <cellStyle name="Accent6" xfId="222" xr:uid="{00000000-0005-0000-0000-0000DE000000}"/>
    <cellStyle name="Accent6 2" xfId="776" xr:uid="{00000000-0005-0000-0000-000008030000}"/>
    <cellStyle name="Accent6 3" xfId="777" xr:uid="{00000000-0005-0000-0000-000009030000}"/>
    <cellStyle name="Accent6 4" xfId="778" xr:uid="{00000000-0005-0000-0000-00000A030000}"/>
    <cellStyle name="Accent6 5" xfId="779" xr:uid="{00000000-0005-0000-0000-00000B030000}"/>
    <cellStyle name="Accent6 6" xfId="775" xr:uid="{00000000-0005-0000-0000-000007030000}"/>
    <cellStyle name="Bad" xfId="223" xr:uid="{00000000-0005-0000-0000-0000DF000000}"/>
    <cellStyle name="Bad 2" xfId="781" xr:uid="{00000000-0005-0000-0000-00000D030000}"/>
    <cellStyle name="Bad 3" xfId="782" xr:uid="{00000000-0005-0000-0000-00000E030000}"/>
    <cellStyle name="Bad 4" xfId="783" xr:uid="{00000000-0005-0000-0000-00000F030000}"/>
    <cellStyle name="Bad 5" xfId="784" xr:uid="{00000000-0005-0000-0000-000010030000}"/>
    <cellStyle name="Bad 6" xfId="780" xr:uid="{00000000-0005-0000-0000-00000C030000}"/>
    <cellStyle name="Buena 10" xfId="224" xr:uid="{00000000-0005-0000-0000-0000E0000000}"/>
    <cellStyle name="Buena 11" xfId="225" xr:uid="{00000000-0005-0000-0000-0000E1000000}"/>
    <cellStyle name="Buena 12" xfId="226" xr:uid="{00000000-0005-0000-0000-0000E2000000}"/>
    <cellStyle name="Buena 2" xfId="227" xr:uid="{00000000-0005-0000-0000-0000E3000000}"/>
    <cellStyle name="Buena 2 2" xfId="785" xr:uid="{00000000-0005-0000-0000-000011030000}"/>
    <cellStyle name="Buena 2 2 2" xfId="786" xr:uid="{00000000-0005-0000-0000-000012030000}"/>
    <cellStyle name="Buena 2 2 2 2" xfId="787" xr:uid="{00000000-0005-0000-0000-000013030000}"/>
    <cellStyle name="Buena 2 2 2 2 2" xfId="788" xr:uid="{00000000-0005-0000-0000-000014030000}"/>
    <cellStyle name="Buena 2 2 3" xfId="789" xr:uid="{00000000-0005-0000-0000-000015030000}"/>
    <cellStyle name="Buena 2 2 4" xfId="790" xr:uid="{00000000-0005-0000-0000-000016030000}"/>
    <cellStyle name="Buena 2 3" xfId="791" xr:uid="{00000000-0005-0000-0000-000017030000}"/>
    <cellStyle name="Buena 2 4" xfId="792" xr:uid="{00000000-0005-0000-0000-000018030000}"/>
    <cellStyle name="Buena 3" xfId="228" xr:uid="{00000000-0005-0000-0000-0000E4000000}"/>
    <cellStyle name="Buena 4" xfId="229" xr:uid="{00000000-0005-0000-0000-0000E5000000}"/>
    <cellStyle name="Buena 5" xfId="230" xr:uid="{00000000-0005-0000-0000-0000E6000000}"/>
    <cellStyle name="Buena 5 2" xfId="793" xr:uid="{00000000-0005-0000-0000-000019030000}"/>
    <cellStyle name="Buena 6" xfId="231" xr:uid="{00000000-0005-0000-0000-0000E7000000}"/>
    <cellStyle name="Buena 6 2" xfId="794" xr:uid="{00000000-0005-0000-0000-00001A030000}"/>
    <cellStyle name="Buena 7" xfId="232" xr:uid="{00000000-0005-0000-0000-0000E8000000}"/>
    <cellStyle name="Buena 7 2" xfId="795" xr:uid="{00000000-0005-0000-0000-00001B030000}"/>
    <cellStyle name="Buena 8" xfId="233" xr:uid="{00000000-0005-0000-0000-0000E9000000}"/>
    <cellStyle name="Buena 8 2" xfId="796" xr:uid="{00000000-0005-0000-0000-00001C030000}"/>
    <cellStyle name="Buena 9" xfId="234" xr:uid="{00000000-0005-0000-0000-0000EA000000}"/>
    <cellStyle name="Buena 9 2" xfId="797" xr:uid="{00000000-0005-0000-0000-00001D030000}"/>
    <cellStyle name="Calculation" xfId="235" xr:uid="{00000000-0005-0000-0000-0000EB000000}"/>
    <cellStyle name="Calculation 2" xfId="799" xr:uid="{00000000-0005-0000-0000-00001F030000}"/>
    <cellStyle name="Calculation 3" xfId="800" xr:uid="{00000000-0005-0000-0000-000020030000}"/>
    <cellStyle name="Calculation 4" xfId="801" xr:uid="{00000000-0005-0000-0000-000021030000}"/>
    <cellStyle name="Calculation 5" xfId="802" xr:uid="{00000000-0005-0000-0000-000022030000}"/>
    <cellStyle name="Calculation 6" xfId="798" xr:uid="{00000000-0005-0000-0000-00001E030000}"/>
    <cellStyle name="Cálculo 10" xfId="236" xr:uid="{00000000-0005-0000-0000-0000EC000000}"/>
    <cellStyle name="Cálculo 11" xfId="237" xr:uid="{00000000-0005-0000-0000-0000ED000000}"/>
    <cellStyle name="Cálculo 12" xfId="238" xr:uid="{00000000-0005-0000-0000-0000EE000000}"/>
    <cellStyle name="Cálculo 2" xfId="239" xr:uid="{00000000-0005-0000-0000-0000EF000000}"/>
    <cellStyle name="Cálculo 2 2" xfId="803" xr:uid="{00000000-0005-0000-0000-000023030000}"/>
    <cellStyle name="Cálculo 3" xfId="240" xr:uid="{00000000-0005-0000-0000-0000F0000000}"/>
    <cellStyle name="Cálculo 4" xfId="241" xr:uid="{00000000-0005-0000-0000-0000F1000000}"/>
    <cellStyle name="Cálculo 5" xfId="242" xr:uid="{00000000-0005-0000-0000-0000F2000000}"/>
    <cellStyle name="Cálculo 5 2" xfId="804" xr:uid="{00000000-0005-0000-0000-000024030000}"/>
    <cellStyle name="Cálculo 6" xfId="243" xr:uid="{00000000-0005-0000-0000-0000F3000000}"/>
    <cellStyle name="Cálculo 6 2" xfId="805" xr:uid="{00000000-0005-0000-0000-000025030000}"/>
    <cellStyle name="Cálculo 7" xfId="244" xr:uid="{00000000-0005-0000-0000-0000F4000000}"/>
    <cellStyle name="Cálculo 7 2" xfId="806" xr:uid="{00000000-0005-0000-0000-000026030000}"/>
    <cellStyle name="Cálculo 8" xfId="245" xr:uid="{00000000-0005-0000-0000-0000F5000000}"/>
    <cellStyle name="Cálculo 8 2" xfId="807" xr:uid="{00000000-0005-0000-0000-000027030000}"/>
    <cellStyle name="Cálculo 9" xfId="246" xr:uid="{00000000-0005-0000-0000-0000F6000000}"/>
    <cellStyle name="Celda de comprobación 10" xfId="247" xr:uid="{00000000-0005-0000-0000-0000F7000000}"/>
    <cellStyle name="Celda de comprobación 11" xfId="248" xr:uid="{00000000-0005-0000-0000-0000F8000000}"/>
    <cellStyle name="Celda de comprobación 12" xfId="249" xr:uid="{00000000-0005-0000-0000-0000F9000000}"/>
    <cellStyle name="Celda de comprobación 2" xfId="250" xr:uid="{00000000-0005-0000-0000-0000FA000000}"/>
    <cellStyle name="Celda de comprobación 2 2" xfId="808" xr:uid="{00000000-0005-0000-0000-000028030000}"/>
    <cellStyle name="Celda de comprobación 2 2 2" xfId="809" xr:uid="{00000000-0005-0000-0000-000029030000}"/>
    <cellStyle name="Celda de comprobación 2 2 2 2" xfId="810" xr:uid="{00000000-0005-0000-0000-00002A030000}"/>
    <cellStyle name="Celda de comprobación 2 2 2 2 2" xfId="811" xr:uid="{00000000-0005-0000-0000-00002B030000}"/>
    <cellStyle name="Celda de comprobación 2 2 3" xfId="812" xr:uid="{00000000-0005-0000-0000-00002C030000}"/>
    <cellStyle name="Celda de comprobación 2 2 4" xfId="813" xr:uid="{00000000-0005-0000-0000-00002D030000}"/>
    <cellStyle name="Celda de comprobación 2 3" xfId="814" xr:uid="{00000000-0005-0000-0000-00002E030000}"/>
    <cellStyle name="Celda de comprobación 2 4" xfId="815" xr:uid="{00000000-0005-0000-0000-00002F030000}"/>
    <cellStyle name="Celda de comprobación 3" xfId="251" xr:uid="{00000000-0005-0000-0000-0000FB000000}"/>
    <cellStyle name="Celda de comprobación 4" xfId="252" xr:uid="{00000000-0005-0000-0000-0000FC000000}"/>
    <cellStyle name="Celda de comprobación 5" xfId="253" xr:uid="{00000000-0005-0000-0000-0000FD000000}"/>
    <cellStyle name="Celda de comprobación 5 2" xfId="816" xr:uid="{00000000-0005-0000-0000-000030030000}"/>
    <cellStyle name="Celda de comprobación 6" xfId="254" xr:uid="{00000000-0005-0000-0000-0000FE000000}"/>
    <cellStyle name="Celda de comprobación 6 2" xfId="817" xr:uid="{00000000-0005-0000-0000-000031030000}"/>
    <cellStyle name="Celda de comprobación 7" xfId="255" xr:uid="{00000000-0005-0000-0000-0000FF000000}"/>
    <cellStyle name="Celda de comprobación 7 2" xfId="818" xr:uid="{00000000-0005-0000-0000-000032030000}"/>
    <cellStyle name="Celda de comprobación 8" xfId="256" xr:uid="{00000000-0005-0000-0000-000000010000}"/>
    <cellStyle name="Celda de comprobación 8 2" xfId="819" xr:uid="{00000000-0005-0000-0000-000033030000}"/>
    <cellStyle name="Celda de comprobación 9" xfId="257" xr:uid="{00000000-0005-0000-0000-000001010000}"/>
    <cellStyle name="Celda de comprobación 9 2" xfId="820" xr:uid="{00000000-0005-0000-0000-000034030000}"/>
    <cellStyle name="Celda vinculada 10" xfId="258" xr:uid="{00000000-0005-0000-0000-000002010000}"/>
    <cellStyle name="Celda vinculada 11" xfId="259" xr:uid="{00000000-0005-0000-0000-000003010000}"/>
    <cellStyle name="Celda vinculada 12" xfId="260" xr:uid="{00000000-0005-0000-0000-000004010000}"/>
    <cellStyle name="Celda vinculada 2" xfId="261" xr:uid="{00000000-0005-0000-0000-000005010000}"/>
    <cellStyle name="Celda vinculada 2 2" xfId="821" xr:uid="{00000000-0005-0000-0000-000035030000}"/>
    <cellStyle name="Celda vinculada 2 2 2" xfId="822" xr:uid="{00000000-0005-0000-0000-000036030000}"/>
    <cellStyle name="Celda vinculada 2 2 2 2" xfId="823" xr:uid="{00000000-0005-0000-0000-000037030000}"/>
    <cellStyle name="Celda vinculada 2 2 2 2 2" xfId="824" xr:uid="{00000000-0005-0000-0000-000038030000}"/>
    <cellStyle name="Celda vinculada 2 2 3" xfId="825" xr:uid="{00000000-0005-0000-0000-000039030000}"/>
    <cellStyle name="Celda vinculada 2 2 4" xfId="826" xr:uid="{00000000-0005-0000-0000-00003A030000}"/>
    <cellStyle name="Celda vinculada 2 3" xfId="827" xr:uid="{00000000-0005-0000-0000-00003B030000}"/>
    <cellStyle name="Celda vinculada 2 4" xfId="828" xr:uid="{00000000-0005-0000-0000-00003C030000}"/>
    <cellStyle name="Celda vinculada 3" xfId="262" xr:uid="{00000000-0005-0000-0000-000006010000}"/>
    <cellStyle name="Celda vinculada 4" xfId="263" xr:uid="{00000000-0005-0000-0000-000007010000}"/>
    <cellStyle name="Celda vinculada 5" xfId="264" xr:uid="{00000000-0005-0000-0000-000008010000}"/>
    <cellStyle name="Celda vinculada 5 2" xfId="829" xr:uid="{00000000-0005-0000-0000-00003D030000}"/>
    <cellStyle name="Celda vinculada 6" xfId="265" xr:uid="{00000000-0005-0000-0000-000009010000}"/>
    <cellStyle name="Celda vinculada 6 2" xfId="830" xr:uid="{00000000-0005-0000-0000-00003E030000}"/>
    <cellStyle name="Celda vinculada 7" xfId="266" xr:uid="{00000000-0005-0000-0000-00000A010000}"/>
    <cellStyle name="Celda vinculada 7 2" xfId="831" xr:uid="{00000000-0005-0000-0000-00003F030000}"/>
    <cellStyle name="Celda vinculada 8" xfId="267" xr:uid="{00000000-0005-0000-0000-00000B010000}"/>
    <cellStyle name="Celda vinculada 8 2" xfId="832" xr:uid="{00000000-0005-0000-0000-000040030000}"/>
    <cellStyle name="Celda vinculada 9" xfId="268" xr:uid="{00000000-0005-0000-0000-00000C010000}"/>
    <cellStyle name="Celda vinculada 9 2" xfId="833" xr:uid="{00000000-0005-0000-0000-000041030000}"/>
    <cellStyle name="Check Cell" xfId="269" xr:uid="{00000000-0005-0000-0000-00000D010000}"/>
    <cellStyle name="Check Cell 2" xfId="835" xr:uid="{00000000-0005-0000-0000-000043030000}"/>
    <cellStyle name="Check Cell 3" xfId="836" xr:uid="{00000000-0005-0000-0000-000044030000}"/>
    <cellStyle name="Check Cell 4" xfId="837" xr:uid="{00000000-0005-0000-0000-000045030000}"/>
    <cellStyle name="Check Cell 5" xfId="838" xr:uid="{00000000-0005-0000-0000-000046030000}"/>
    <cellStyle name="Check Cell 6" xfId="834" xr:uid="{00000000-0005-0000-0000-000042030000}"/>
    <cellStyle name="Coma 2" xfId="839" xr:uid="{00000000-0005-0000-0000-000047030000}"/>
    <cellStyle name="Currency 2" xfId="270" xr:uid="{00000000-0005-0000-0000-00000E010000}"/>
    <cellStyle name="Currency 2 2" xfId="543" xr:uid="{00000000-0005-0000-0000-00001F020000}"/>
    <cellStyle name="Encabezado 4 10" xfId="271" xr:uid="{00000000-0005-0000-0000-00000F010000}"/>
    <cellStyle name="Encabezado 4 11" xfId="272" xr:uid="{00000000-0005-0000-0000-000010010000}"/>
    <cellStyle name="Encabezado 4 12" xfId="273" xr:uid="{00000000-0005-0000-0000-000011010000}"/>
    <cellStyle name="Encabezado 4 2" xfId="274" xr:uid="{00000000-0005-0000-0000-000012010000}"/>
    <cellStyle name="Encabezado 4 2 2" xfId="840" xr:uid="{00000000-0005-0000-0000-000048030000}"/>
    <cellStyle name="Encabezado 4 2 2 2" xfId="841" xr:uid="{00000000-0005-0000-0000-000049030000}"/>
    <cellStyle name="Encabezado 4 2 2 2 2" xfId="842" xr:uid="{00000000-0005-0000-0000-00004A030000}"/>
    <cellStyle name="Encabezado 4 2 2 2 2 2" xfId="843" xr:uid="{00000000-0005-0000-0000-00004B030000}"/>
    <cellStyle name="Encabezado 4 2 2 3" xfId="844" xr:uid="{00000000-0005-0000-0000-00004C030000}"/>
    <cellStyle name="Encabezado 4 2 2 4" xfId="845" xr:uid="{00000000-0005-0000-0000-00004D030000}"/>
    <cellStyle name="Encabezado 4 2 3" xfId="846" xr:uid="{00000000-0005-0000-0000-00004E030000}"/>
    <cellStyle name="Encabezado 4 2 4" xfId="847" xr:uid="{00000000-0005-0000-0000-00004F030000}"/>
    <cellStyle name="Encabezado 4 3" xfId="275" xr:uid="{00000000-0005-0000-0000-000013010000}"/>
    <cellStyle name="Encabezado 4 4" xfId="276" xr:uid="{00000000-0005-0000-0000-000014010000}"/>
    <cellStyle name="Encabezado 4 5" xfId="277" xr:uid="{00000000-0005-0000-0000-000015010000}"/>
    <cellStyle name="Encabezado 4 5 2" xfId="848" xr:uid="{00000000-0005-0000-0000-000050030000}"/>
    <cellStyle name="Encabezado 4 6" xfId="278" xr:uid="{00000000-0005-0000-0000-000016010000}"/>
    <cellStyle name="Encabezado 4 6 2" xfId="849" xr:uid="{00000000-0005-0000-0000-000051030000}"/>
    <cellStyle name="Encabezado 4 7" xfId="279" xr:uid="{00000000-0005-0000-0000-000017010000}"/>
    <cellStyle name="Encabezado 4 7 2" xfId="850" xr:uid="{00000000-0005-0000-0000-000052030000}"/>
    <cellStyle name="Encabezado 4 8" xfId="280" xr:uid="{00000000-0005-0000-0000-000018010000}"/>
    <cellStyle name="Encabezado 4 8 2" xfId="851" xr:uid="{00000000-0005-0000-0000-000053030000}"/>
    <cellStyle name="Encabezado 4 9" xfId="281" xr:uid="{00000000-0005-0000-0000-000019010000}"/>
    <cellStyle name="Encabezado 4 9 2" xfId="852" xr:uid="{00000000-0005-0000-0000-000054030000}"/>
    <cellStyle name="Énfasis1 10" xfId="282" xr:uid="{00000000-0005-0000-0000-00001A010000}"/>
    <cellStyle name="Énfasis1 11" xfId="283" xr:uid="{00000000-0005-0000-0000-00001B010000}"/>
    <cellStyle name="Énfasis1 12" xfId="284" xr:uid="{00000000-0005-0000-0000-00001C010000}"/>
    <cellStyle name="Énfasis1 2" xfId="285" xr:uid="{00000000-0005-0000-0000-00001D010000}"/>
    <cellStyle name="Énfasis1 2 2" xfId="853" xr:uid="{00000000-0005-0000-0000-000055030000}"/>
    <cellStyle name="Énfasis1 3" xfId="286" xr:uid="{00000000-0005-0000-0000-00001E010000}"/>
    <cellStyle name="Énfasis1 4" xfId="287" xr:uid="{00000000-0005-0000-0000-00001F010000}"/>
    <cellStyle name="Énfasis1 5" xfId="288" xr:uid="{00000000-0005-0000-0000-000020010000}"/>
    <cellStyle name="Énfasis1 5 2" xfId="854" xr:uid="{00000000-0005-0000-0000-000056030000}"/>
    <cellStyle name="Énfasis1 6" xfId="289" xr:uid="{00000000-0005-0000-0000-000021010000}"/>
    <cellStyle name="Énfasis1 6 2" xfId="855" xr:uid="{00000000-0005-0000-0000-000057030000}"/>
    <cellStyle name="Énfasis1 7" xfId="290" xr:uid="{00000000-0005-0000-0000-000022010000}"/>
    <cellStyle name="Énfasis1 7 2" xfId="856" xr:uid="{00000000-0005-0000-0000-000058030000}"/>
    <cellStyle name="Énfasis1 8" xfId="291" xr:uid="{00000000-0005-0000-0000-000023010000}"/>
    <cellStyle name="Énfasis1 8 2" xfId="857" xr:uid="{00000000-0005-0000-0000-000059030000}"/>
    <cellStyle name="Énfasis1 9" xfId="292" xr:uid="{00000000-0005-0000-0000-000024010000}"/>
    <cellStyle name="Énfasis2 10" xfId="293" xr:uid="{00000000-0005-0000-0000-000025010000}"/>
    <cellStyle name="Énfasis2 11" xfId="294" xr:uid="{00000000-0005-0000-0000-000026010000}"/>
    <cellStyle name="Énfasis2 12" xfId="295" xr:uid="{00000000-0005-0000-0000-000027010000}"/>
    <cellStyle name="Énfasis2 2" xfId="296" xr:uid="{00000000-0005-0000-0000-000028010000}"/>
    <cellStyle name="Énfasis2 2 2" xfId="858" xr:uid="{00000000-0005-0000-0000-00005A030000}"/>
    <cellStyle name="Énfasis2 3" xfId="297" xr:uid="{00000000-0005-0000-0000-000029010000}"/>
    <cellStyle name="Énfasis2 4" xfId="298" xr:uid="{00000000-0005-0000-0000-00002A010000}"/>
    <cellStyle name="Énfasis2 5" xfId="299" xr:uid="{00000000-0005-0000-0000-00002B010000}"/>
    <cellStyle name="Énfasis2 5 2" xfId="859" xr:uid="{00000000-0005-0000-0000-00005B030000}"/>
    <cellStyle name="Énfasis2 6" xfId="300" xr:uid="{00000000-0005-0000-0000-00002C010000}"/>
    <cellStyle name="Énfasis2 6 2" xfId="860" xr:uid="{00000000-0005-0000-0000-00005C030000}"/>
    <cellStyle name="Énfasis2 7" xfId="301" xr:uid="{00000000-0005-0000-0000-00002D010000}"/>
    <cellStyle name="Énfasis2 7 2" xfId="861" xr:uid="{00000000-0005-0000-0000-00005D030000}"/>
    <cellStyle name="Énfasis2 8" xfId="302" xr:uid="{00000000-0005-0000-0000-00002E010000}"/>
    <cellStyle name="Énfasis2 8 2" xfId="862" xr:uid="{00000000-0005-0000-0000-00005E030000}"/>
    <cellStyle name="Énfasis2 9" xfId="303" xr:uid="{00000000-0005-0000-0000-00002F010000}"/>
    <cellStyle name="Énfasis3 10" xfId="304" xr:uid="{00000000-0005-0000-0000-000030010000}"/>
    <cellStyle name="Énfasis3 11" xfId="305" xr:uid="{00000000-0005-0000-0000-000031010000}"/>
    <cellStyle name="Énfasis3 12" xfId="306" xr:uid="{00000000-0005-0000-0000-000032010000}"/>
    <cellStyle name="Énfasis3 2" xfId="307" xr:uid="{00000000-0005-0000-0000-000033010000}"/>
    <cellStyle name="Énfasis3 2 2" xfId="863" xr:uid="{00000000-0005-0000-0000-00005F030000}"/>
    <cellStyle name="Énfasis3 3" xfId="308" xr:uid="{00000000-0005-0000-0000-000034010000}"/>
    <cellStyle name="Énfasis3 4" xfId="309" xr:uid="{00000000-0005-0000-0000-000035010000}"/>
    <cellStyle name="Énfasis3 5" xfId="310" xr:uid="{00000000-0005-0000-0000-000036010000}"/>
    <cellStyle name="Énfasis3 5 2" xfId="864" xr:uid="{00000000-0005-0000-0000-000060030000}"/>
    <cellStyle name="Énfasis3 6" xfId="311" xr:uid="{00000000-0005-0000-0000-000037010000}"/>
    <cellStyle name="Énfasis3 6 2" xfId="865" xr:uid="{00000000-0005-0000-0000-000061030000}"/>
    <cellStyle name="Énfasis3 7" xfId="312" xr:uid="{00000000-0005-0000-0000-000038010000}"/>
    <cellStyle name="Énfasis3 7 2" xfId="866" xr:uid="{00000000-0005-0000-0000-000062030000}"/>
    <cellStyle name="Énfasis3 8" xfId="313" xr:uid="{00000000-0005-0000-0000-000039010000}"/>
    <cellStyle name="Énfasis3 8 2" xfId="867" xr:uid="{00000000-0005-0000-0000-000063030000}"/>
    <cellStyle name="Énfasis3 9" xfId="314" xr:uid="{00000000-0005-0000-0000-00003A010000}"/>
    <cellStyle name="Énfasis4 10" xfId="315" xr:uid="{00000000-0005-0000-0000-00003B010000}"/>
    <cellStyle name="Énfasis4 11" xfId="316" xr:uid="{00000000-0005-0000-0000-00003C010000}"/>
    <cellStyle name="Énfasis4 12" xfId="317" xr:uid="{00000000-0005-0000-0000-00003D010000}"/>
    <cellStyle name="Énfasis4 2" xfId="318" xr:uid="{00000000-0005-0000-0000-00003E010000}"/>
    <cellStyle name="Énfasis4 2 2" xfId="868" xr:uid="{00000000-0005-0000-0000-000064030000}"/>
    <cellStyle name="Énfasis4 3" xfId="319" xr:uid="{00000000-0005-0000-0000-00003F010000}"/>
    <cellStyle name="Énfasis4 4" xfId="320" xr:uid="{00000000-0005-0000-0000-000040010000}"/>
    <cellStyle name="Énfasis4 5" xfId="321" xr:uid="{00000000-0005-0000-0000-000041010000}"/>
    <cellStyle name="Énfasis4 5 2" xfId="869" xr:uid="{00000000-0005-0000-0000-000065030000}"/>
    <cellStyle name="Énfasis4 6" xfId="322" xr:uid="{00000000-0005-0000-0000-000042010000}"/>
    <cellStyle name="Énfasis4 6 2" xfId="870" xr:uid="{00000000-0005-0000-0000-000066030000}"/>
    <cellStyle name="Énfasis4 7" xfId="323" xr:uid="{00000000-0005-0000-0000-000043010000}"/>
    <cellStyle name="Énfasis4 7 2" xfId="871" xr:uid="{00000000-0005-0000-0000-000067030000}"/>
    <cellStyle name="Énfasis4 8" xfId="324" xr:uid="{00000000-0005-0000-0000-000044010000}"/>
    <cellStyle name="Énfasis4 8 2" xfId="872" xr:uid="{00000000-0005-0000-0000-000068030000}"/>
    <cellStyle name="Énfasis4 9" xfId="325" xr:uid="{00000000-0005-0000-0000-000045010000}"/>
    <cellStyle name="Énfasis5 10" xfId="326" xr:uid="{00000000-0005-0000-0000-000046010000}"/>
    <cellStyle name="Énfasis5 11" xfId="327" xr:uid="{00000000-0005-0000-0000-000047010000}"/>
    <cellStyle name="Énfasis5 12" xfId="328" xr:uid="{00000000-0005-0000-0000-000048010000}"/>
    <cellStyle name="Énfasis5 2" xfId="329" xr:uid="{00000000-0005-0000-0000-000049010000}"/>
    <cellStyle name="Énfasis5 2 2" xfId="873" xr:uid="{00000000-0005-0000-0000-000069030000}"/>
    <cellStyle name="Énfasis5 3" xfId="330" xr:uid="{00000000-0005-0000-0000-00004A010000}"/>
    <cellStyle name="Énfasis5 4" xfId="331" xr:uid="{00000000-0005-0000-0000-00004B010000}"/>
    <cellStyle name="Énfasis5 5" xfId="332" xr:uid="{00000000-0005-0000-0000-00004C010000}"/>
    <cellStyle name="Énfasis5 5 2" xfId="874" xr:uid="{00000000-0005-0000-0000-00006A030000}"/>
    <cellStyle name="Énfasis5 6" xfId="333" xr:uid="{00000000-0005-0000-0000-00004D010000}"/>
    <cellStyle name="Énfasis5 6 2" xfId="875" xr:uid="{00000000-0005-0000-0000-00006B030000}"/>
    <cellStyle name="Énfasis5 7" xfId="334" xr:uid="{00000000-0005-0000-0000-00004E010000}"/>
    <cellStyle name="Énfasis5 7 2" xfId="876" xr:uid="{00000000-0005-0000-0000-00006C030000}"/>
    <cellStyle name="Énfasis5 8" xfId="335" xr:uid="{00000000-0005-0000-0000-00004F010000}"/>
    <cellStyle name="Énfasis5 8 2" xfId="877" xr:uid="{00000000-0005-0000-0000-00006D030000}"/>
    <cellStyle name="Énfasis5 9" xfId="336" xr:uid="{00000000-0005-0000-0000-000050010000}"/>
    <cellStyle name="Énfasis6 10" xfId="337" xr:uid="{00000000-0005-0000-0000-000051010000}"/>
    <cellStyle name="Énfasis6 11" xfId="338" xr:uid="{00000000-0005-0000-0000-000052010000}"/>
    <cellStyle name="Énfasis6 12" xfId="339" xr:uid="{00000000-0005-0000-0000-000053010000}"/>
    <cellStyle name="Énfasis6 2" xfId="340" xr:uid="{00000000-0005-0000-0000-000054010000}"/>
    <cellStyle name="Énfasis6 2 2" xfId="878" xr:uid="{00000000-0005-0000-0000-00006E030000}"/>
    <cellStyle name="Énfasis6 3" xfId="341" xr:uid="{00000000-0005-0000-0000-000055010000}"/>
    <cellStyle name="Énfasis6 4" xfId="342" xr:uid="{00000000-0005-0000-0000-000056010000}"/>
    <cellStyle name="Énfasis6 5" xfId="343" xr:uid="{00000000-0005-0000-0000-000057010000}"/>
    <cellStyle name="Énfasis6 5 2" xfId="879" xr:uid="{00000000-0005-0000-0000-00006F030000}"/>
    <cellStyle name="Énfasis6 6" xfId="344" xr:uid="{00000000-0005-0000-0000-000058010000}"/>
    <cellStyle name="Énfasis6 6 2" xfId="880" xr:uid="{00000000-0005-0000-0000-000070030000}"/>
    <cellStyle name="Énfasis6 7" xfId="345" xr:uid="{00000000-0005-0000-0000-000059010000}"/>
    <cellStyle name="Énfasis6 7 2" xfId="881" xr:uid="{00000000-0005-0000-0000-000071030000}"/>
    <cellStyle name="Énfasis6 8" xfId="346" xr:uid="{00000000-0005-0000-0000-00005A010000}"/>
    <cellStyle name="Énfasis6 8 2" xfId="882" xr:uid="{00000000-0005-0000-0000-000072030000}"/>
    <cellStyle name="Énfasis6 9" xfId="347" xr:uid="{00000000-0005-0000-0000-00005B010000}"/>
    <cellStyle name="Entrada 10" xfId="348" xr:uid="{00000000-0005-0000-0000-00005C010000}"/>
    <cellStyle name="Entrada 11" xfId="349" xr:uid="{00000000-0005-0000-0000-00005D010000}"/>
    <cellStyle name="Entrada 12" xfId="350" xr:uid="{00000000-0005-0000-0000-00005E010000}"/>
    <cellStyle name="Entrada 2" xfId="351" xr:uid="{00000000-0005-0000-0000-00005F010000}"/>
    <cellStyle name="Entrada 2 2" xfId="883" xr:uid="{00000000-0005-0000-0000-000073030000}"/>
    <cellStyle name="Entrada 2 2 2" xfId="884" xr:uid="{00000000-0005-0000-0000-000074030000}"/>
    <cellStyle name="Entrada 2 2 2 2" xfId="885" xr:uid="{00000000-0005-0000-0000-000075030000}"/>
    <cellStyle name="Entrada 2 2 2 2 2" xfId="886" xr:uid="{00000000-0005-0000-0000-000076030000}"/>
    <cellStyle name="Entrada 2 2 3" xfId="887" xr:uid="{00000000-0005-0000-0000-000077030000}"/>
    <cellStyle name="Entrada 2 2 4" xfId="888" xr:uid="{00000000-0005-0000-0000-000078030000}"/>
    <cellStyle name="Entrada 2 3" xfId="889" xr:uid="{00000000-0005-0000-0000-000079030000}"/>
    <cellStyle name="Entrada 2 4" xfId="890" xr:uid="{00000000-0005-0000-0000-00007A030000}"/>
    <cellStyle name="Entrada 3" xfId="352" xr:uid="{00000000-0005-0000-0000-000060010000}"/>
    <cellStyle name="Entrada 4" xfId="353" xr:uid="{00000000-0005-0000-0000-000061010000}"/>
    <cellStyle name="Entrada 5" xfId="354" xr:uid="{00000000-0005-0000-0000-000062010000}"/>
    <cellStyle name="Entrada 5 2" xfId="891" xr:uid="{00000000-0005-0000-0000-00007B030000}"/>
    <cellStyle name="Entrada 6" xfId="355" xr:uid="{00000000-0005-0000-0000-000063010000}"/>
    <cellStyle name="Entrada 6 2" xfId="892" xr:uid="{00000000-0005-0000-0000-00007C030000}"/>
    <cellStyle name="Entrada 7" xfId="356" xr:uid="{00000000-0005-0000-0000-000064010000}"/>
    <cellStyle name="Entrada 7 2" xfId="893" xr:uid="{00000000-0005-0000-0000-00007D030000}"/>
    <cellStyle name="Entrada 8" xfId="357" xr:uid="{00000000-0005-0000-0000-000065010000}"/>
    <cellStyle name="Entrada 8 2" xfId="894" xr:uid="{00000000-0005-0000-0000-00007E030000}"/>
    <cellStyle name="Entrada 9" xfId="358" xr:uid="{00000000-0005-0000-0000-000066010000}"/>
    <cellStyle name="Entrada 9 2" xfId="895" xr:uid="{00000000-0005-0000-0000-00007F030000}"/>
    <cellStyle name="Estilo 1" xfId="896" xr:uid="{00000000-0005-0000-0000-000080030000}"/>
    <cellStyle name="Estilo 1 10" xfId="897" xr:uid="{00000000-0005-0000-0000-000081030000}"/>
    <cellStyle name="Estilo 1 10 2" xfId="898" xr:uid="{00000000-0005-0000-0000-000082030000}"/>
    <cellStyle name="Estilo 1 10 3" xfId="899" xr:uid="{00000000-0005-0000-0000-000083030000}"/>
    <cellStyle name="Estilo 1 10_Enlaces" xfId="900" xr:uid="{00000000-0005-0000-0000-000084030000}"/>
    <cellStyle name="Estilo 1 100" xfId="901" xr:uid="{00000000-0005-0000-0000-000085030000}"/>
    <cellStyle name="Estilo 1 100 2" xfId="902" xr:uid="{00000000-0005-0000-0000-000086030000}"/>
    <cellStyle name="Estilo 1 101" xfId="903" xr:uid="{00000000-0005-0000-0000-000087030000}"/>
    <cellStyle name="Estilo 1 101 2" xfId="904" xr:uid="{00000000-0005-0000-0000-000088030000}"/>
    <cellStyle name="Estilo 1 102" xfId="905" xr:uid="{00000000-0005-0000-0000-000089030000}"/>
    <cellStyle name="Estilo 1 102 2" xfId="906" xr:uid="{00000000-0005-0000-0000-00008A030000}"/>
    <cellStyle name="Estilo 1 103" xfId="907" xr:uid="{00000000-0005-0000-0000-00008B030000}"/>
    <cellStyle name="Estilo 1 103 2" xfId="908" xr:uid="{00000000-0005-0000-0000-00008C030000}"/>
    <cellStyle name="Estilo 1 104" xfId="909" xr:uid="{00000000-0005-0000-0000-00008D030000}"/>
    <cellStyle name="Estilo 1 104 2" xfId="910" xr:uid="{00000000-0005-0000-0000-00008E030000}"/>
    <cellStyle name="Estilo 1 105" xfId="911" xr:uid="{00000000-0005-0000-0000-00008F030000}"/>
    <cellStyle name="Estilo 1 105 2" xfId="912" xr:uid="{00000000-0005-0000-0000-000090030000}"/>
    <cellStyle name="Estilo 1 106" xfId="913" xr:uid="{00000000-0005-0000-0000-000091030000}"/>
    <cellStyle name="Estilo 1 106 2" xfId="914" xr:uid="{00000000-0005-0000-0000-000092030000}"/>
    <cellStyle name="Estilo 1 107" xfId="915" xr:uid="{00000000-0005-0000-0000-000093030000}"/>
    <cellStyle name="Estilo 1 107 2" xfId="916" xr:uid="{00000000-0005-0000-0000-000094030000}"/>
    <cellStyle name="Estilo 1 108" xfId="917" xr:uid="{00000000-0005-0000-0000-000095030000}"/>
    <cellStyle name="Estilo 1 108 2" xfId="918" xr:uid="{00000000-0005-0000-0000-000096030000}"/>
    <cellStyle name="Estilo 1 109" xfId="919" xr:uid="{00000000-0005-0000-0000-000097030000}"/>
    <cellStyle name="Estilo 1 109 2" xfId="920" xr:uid="{00000000-0005-0000-0000-000098030000}"/>
    <cellStyle name="Estilo 1 11" xfId="921" xr:uid="{00000000-0005-0000-0000-000099030000}"/>
    <cellStyle name="Estilo 1 11 2" xfId="922" xr:uid="{00000000-0005-0000-0000-00009A030000}"/>
    <cellStyle name="Estilo 1 11 3" xfId="923" xr:uid="{00000000-0005-0000-0000-00009B030000}"/>
    <cellStyle name="Estilo 1 11_Enlaces" xfId="924" xr:uid="{00000000-0005-0000-0000-00009C030000}"/>
    <cellStyle name="Estilo 1 110" xfId="925" xr:uid="{00000000-0005-0000-0000-00009D030000}"/>
    <cellStyle name="Estilo 1 110 2" xfId="926" xr:uid="{00000000-0005-0000-0000-00009E030000}"/>
    <cellStyle name="Estilo 1 111" xfId="927" xr:uid="{00000000-0005-0000-0000-00009F030000}"/>
    <cellStyle name="Estilo 1 111 2" xfId="928" xr:uid="{00000000-0005-0000-0000-0000A0030000}"/>
    <cellStyle name="Estilo 1 112" xfId="929" xr:uid="{00000000-0005-0000-0000-0000A1030000}"/>
    <cellStyle name="Estilo 1 112 2" xfId="930" xr:uid="{00000000-0005-0000-0000-0000A2030000}"/>
    <cellStyle name="Estilo 1 113" xfId="931" xr:uid="{00000000-0005-0000-0000-0000A3030000}"/>
    <cellStyle name="Estilo 1 113 2" xfId="932" xr:uid="{00000000-0005-0000-0000-0000A4030000}"/>
    <cellStyle name="Estilo 1 114" xfId="933" xr:uid="{00000000-0005-0000-0000-0000A5030000}"/>
    <cellStyle name="Estilo 1 114 2" xfId="934" xr:uid="{00000000-0005-0000-0000-0000A6030000}"/>
    <cellStyle name="Estilo 1 115" xfId="935" xr:uid="{00000000-0005-0000-0000-0000A7030000}"/>
    <cellStyle name="Estilo 1 115 2" xfId="936" xr:uid="{00000000-0005-0000-0000-0000A8030000}"/>
    <cellStyle name="Estilo 1 116" xfId="937" xr:uid="{00000000-0005-0000-0000-0000A9030000}"/>
    <cellStyle name="Estilo 1 116 2" xfId="938" xr:uid="{00000000-0005-0000-0000-0000AA030000}"/>
    <cellStyle name="Estilo 1 117" xfId="939" xr:uid="{00000000-0005-0000-0000-0000AB030000}"/>
    <cellStyle name="Estilo 1 117 2" xfId="940" xr:uid="{00000000-0005-0000-0000-0000AC030000}"/>
    <cellStyle name="Estilo 1 118" xfId="941" xr:uid="{00000000-0005-0000-0000-0000AD030000}"/>
    <cellStyle name="Estilo 1 118 2" xfId="942" xr:uid="{00000000-0005-0000-0000-0000AE030000}"/>
    <cellStyle name="Estilo 1 119" xfId="943" xr:uid="{00000000-0005-0000-0000-0000AF030000}"/>
    <cellStyle name="Estilo 1 119 2" xfId="944" xr:uid="{00000000-0005-0000-0000-0000B0030000}"/>
    <cellStyle name="Estilo 1 12" xfId="945" xr:uid="{00000000-0005-0000-0000-0000B1030000}"/>
    <cellStyle name="Estilo 1 12 2" xfId="946" xr:uid="{00000000-0005-0000-0000-0000B2030000}"/>
    <cellStyle name="Estilo 1 12 3" xfId="947" xr:uid="{00000000-0005-0000-0000-0000B3030000}"/>
    <cellStyle name="Estilo 1 12_Enlaces" xfId="948" xr:uid="{00000000-0005-0000-0000-0000B4030000}"/>
    <cellStyle name="Estilo 1 120" xfId="949" xr:uid="{00000000-0005-0000-0000-0000B5030000}"/>
    <cellStyle name="Estilo 1 120 2" xfId="950" xr:uid="{00000000-0005-0000-0000-0000B6030000}"/>
    <cellStyle name="Estilo 1 121" xfId="951" xr:uid="{00000000-0005-0000-0000-0000B7030000}"/>
    <cellStyle name="Estilo 1 121 2" xfId="952" xr:uid="{00000000-0005-0000-0000-0000B8030000}"/>
    <cellStyle name="Estilo 1 122" xfId="953" xr:uid="{00000000-0005-0000-0000-0000B9030000}"/>
    <cellStyle name="Estilo 1 122 2" xfId="954" xr:uid="{00000000-0005-0000-0000-0000BA030000}"/>
    <cellStyle name="Estilo 1 123" xfId="955" xr:uid="{00000000-0005-0000-0000-0000BB030000}"/>
    <cellStyle name="Estilo 1 123 2" xfId="956" xr:uid="{00000000-0005-0000-0000-0000BC030000}"/>
    <cellStyle name="Estilo 1 124" xfId="957" xr:uid="{00000000-0005-0000-0000-0000BD030000}"/>
    <cellStyle name="Estilo 1 124 2" xfId="958" xr:uid="{00000000-0005-0000-0000-0000BE030000}"/>
    <cellStyle name="Estilo 1 125" xfId="959" xr:uid="{00000000-0005-0000-0000-0000BF030000}"/>
    <cellStyle name="Estilo 1 125 2" xfId="960" xr:uid="{00000000-0005-0000-0000-0000C0030000}"/>
    <cellStyle name="Estilo 1 126" xfId="961" xr:uid="{00000000-0005-0000-0000-0000C1030000}"/>
    <cellStyle name="Estilo 1 126 2" xfId="962" xr:uid="{00000000-0005-0000-0000-0000C2030000}"/>
    <cellStyle name="Estilo 1 127" xfId="963" xr:uid="{00000000-0005-0000-0000-0000C3030000}"/>
    <cellStyle name="Estilo 1 127 2" xfId="964" xr:uid="{00000000-0005-0000-0000-0000C4030000}"/>
    <cellStyle name="Estilo 1 128" xfId="965" xr:uid="{00000000-0005-0000-0000-0000C5030000}"/>
    <cellStyle name="Estilo 1 128 2" xfId="966" xr:uid="{00000000-0005-0000-0000-0000C6030000}"/>
    <cellStyle name="Estilo 1 129" xfId="967" xr:uid="{00000000-0005-0000-0000-0000C7030000}"/>
    <cellStyle name="Estilo 1 129 2" xfId="968" xr:uid="{00000000-0005-0000-0000-0000C8030000}"/>
    <cellStyle name="Estilo 1 13" xfId="969" xr:uid="{00000000-0005-0000-0000-0000C9030000}"/>
    <cellStyle name="Estilo 1 13 2" xfId="970" xr:uid="{00000000-0005-0000-0000-0000CA030000}"/>
    <cellStyle name="Estilo 1 13 3" xfId="971" xr:uid="{00000000-0005-0000-0000-0000CB030000}"/>
    <cellStyle name="Estilo 1 13_Enlaces" xfId="972" xr:uid="{00000000-0005-0000-0000-0000CC030000}"/>
    <cellStyle name="Estilo 1 130" xfId="973" xr:uid="{00000000-0005-0000-0000-0000CD030000}"/>
    <cellStyle name="Estilo 1 130 2" xfId="974" xr:uid="{00000000-0005-0000-0000-0000CE030000}"/>
    <cellStyle name="Estilo 1 131" xfId="975" xr:uid="{00000000-0005-0000-0000-0000CF030000}"/>
    <cellStyle name="Estilo 1 131 2" xfId="976" xr:uid="{00000000-0005-0000-0000-0000D0030000}"/>
    <cellStyle name="Estilo 1 132" xfId="977" xr:uid="{00000000-0005-0000-0000-0000D1030000}"/>
    <cellStyle name="Estilo 1 132 2" xfId="978" xr:uid="{00000000-0005-0000-0000-0000D2030000}"/>
    <cellStyle name="Estilo 1 133" xfId="979" xr:uid="{00000000-0005-0000-0000-0000D3030000}"/>
    <cellStyle name="Estilo 1 133 2" xfId="980" xr:uid="{00000000-0005-0000-0000-0000D4030000}"/>
    <cellStyle name="Estilo 1 134" xfId="981" xr:uid="{00000000-0005-0000-0000-0000D5030000}"/>
    <cellStyle name="Estilo 1 134 2" xfId="982" xr:uid="{00000000-0005-0000-0000-0000D6030000}"/>
    <cellStyle name="Estilo 1 135" xfId="983" xr:uid="{00000000-0005-0000-0000-0000D7030000}"/>
    <cellStyle name="Estilo 1 135 2" xfId="984" xr:uid="{00000000-0005-0000-0000-0000D8030000}"/>
    <cellStyle name="Estilo 1 136" xfId="985" xr:uid="{00000000-0005-0000-0000-0000D9030000}"/>
    <cellStyle name="Estilo 1 136 2" xfId="986" xr:uid="{00000000-0005-0000-0000-0000DA030000}"/>
    <cellStyle name="Estilo 1 137" xfId="987" xr:uid="{00000000-0005-0000-0000-0000DB030000}"/>
    <cellStyle name="Estilo 1 137 2" xfId="988" xr:uid="{00000000-0005-0000-0000-0000DC030000}"/>
    <cellStyle name="Estilo 1 138" xfId="989" xr:uid="{00000000-0005-0000-0000-0000DD030000}"/>
    <cellStyle name="Estilo 1 138 2" xfId="990" xr:uid="{00000000-0005-0000-0000-0000DE030000}"/>
    <cellStyle name="Estilo 1 139" xfId="991" xr:uid="{00000000-0005-0000-0000-0000DF030000}"/>
    <cellStyle name="Estilo 1 139 2" xfId="992" xr:uid="{00000000-0005-0000-0000-0000E0030000}"/>
    <cellStyle name="Estilo 1 14" xfId="993" xr:uid="{00000000-0005-0000-0000-0000E1030000}"/>
    <cellStyle name="Estilo 1 14 2" xfId="994" xr:uid="{00000000-0005-0000-0000-0000E2030000}"/>
    <cellStyle name="Estilo 1 14 3" xfId="995" xr:uid="{00000000-0005-0000-0000-0000E3030000}"/>
    <cellStyle name="Estilo 1 14_Enlaces" xfId="996" xr:uid="{00000000-0005-0000-0000-0000E4030000}"/>
    <cellStyle name="Estilo 1 140" xfId="997" xr:uid="{00000000-0005-0000-0000-0000E5030000}"/>
    <cellStyle name="Estilo 1 140 2" xfId="998" xr:uid="{00000000-0005-0000-0000-0000E6030000}"/>
    <cellStyle name="Estilo 1 141" xfId="999" xr:uid="{00000000-0005-0000-0000-0000E7030000}"/>
    <cellStyle name="Estilo 1 141 2" xfId="1000" xr:uid="{00000000-0005-0000-0000-0000E8030000}"/>
    <cellStyle name="Estilo 1 142" xfId="1001" xr:uid="{00000000-0005-0000-0000-0000E9030000}"/>
    <cellStyle name="Estilo 1 142 2" xfId="1002" xr:uid="{00000000-0005-0000-0000-0000EA030000}"/>
    <cellStyle name="Estilo 1 143" xfId="1003" xr:uid="{00000000-0005-0000-0000-0000EB030000}"/>
    <cellStyle name="Estilo 1 143 2" xfId="1004" xr:uid="{00000000-0005-0000-0000-0000EC030000}"/>
    <cellStyle name="Estilo 1 144" xfId="1005" xr:uid="{00000000-0005-0000-0000-0000ED030000}"/>
    <cellStyle name="Estilo 1 144 2" xfId="1006" xr:uid="{00000000-0005-0000-0000-0000EE030000}"/>
    <cellStyle name="Estilo 1 145" xfId="1007" xr:uid="{00000000-0005-0000-0000-0000EF030000}"/>
    <cellStyle name="Estilo 1 145 2" xfId="1008" xr:uid="{00000000-0005-0000-0000-0000F0030000}"/>
    <cellStyle name="Estilo 1 146" xfId="1009" xr:uid="{00000000-0005-0000-0000-0000F1030000}"/>
    <cellStyle name="Estilo 1 146 2" xfId="1010" xr:uid="{00000000-0005-0000-0000-0000F2030000}"/>
    <cellStyle name="Estilo 1 147" xfId="1011" xr:uid="{00000000-0005-0000-0000-0000F3030000}"/>
    <cellStyle name="Estilo 1 147 2" xfId="1012" xr:uid="{00000000-0005-0000-0000-0000F4030000}"/>
    <cellStyle name="Estilo 1 148" xfId="1013" xr:uid="{00000000-0005-0000-0000-0000F5030000}"/>
    <cellStyle name="Estilo 1 148 2" xfId="1014" xr:uid="{00000000-0005-0000-0000-0000F6030000}"/>
    <cellStyle name="Estilo 1 149" xfId="1015" xr:uid="{00000000-0005-0000-0000-0000F7030000}"/>
    <cellStyle name="Estilo 1 149 2" xfId="1016" xr:uid="{00000000-0005-0000-0000-0000F8030000}"/>
    <cellStyle name="Estilo 1 15" xfId="1017" xr:uid="{00000000-0005-0000-0000-0000F9030000}"/>
    <cellStyle name="Estilo 1 15 2" xfId="1018" xr:uid="{00000000-0005-0000-0000-0000FA030000}"/>
    <cellStyle name="Estilo 1 15 3" xfId="1019" xr:uid="{00000000-0005-0000-0000-0000FB030000}"/>
    <cellStyle name="Estilo 1 15_Enlaces" xfId="1020" xr:uid="{00000000-0005-0000-0000-0000FC030000}"/>
    <cellStyle name="Estilo 1 150" xfId="1021" xr:uid="{00000000-0005-0000-0000-0000FD030000}"/>
    <cellStyle name="Estilo 1 150 2" xfId="1022" xr:uid="{00000000-0005-0000-0000-0000FE030000}"/>
    <cellStyle name="Estilo 1 151" xfId="1023" xr:uid="{00000000-0005-0000-0000-0000FF030000}"/>
    <cellStyle name="Estilo 1 151 2" xfId="1024" xr:uid="{00000000-0005-0000-0000-000000040000}"/>
    <cellStyle name="Estilo 1 152" xfId="1025" xr:uid="{00000000-0005-0000-0000-000001040000}"/>
    <cellStyle name="Estilo 1 152 2" xfId="1026" xr:uid="{00000000-0005-0000-0000-000002040000}"/>
    <cellStyle name="Estilo 1 153" xfId="1027" xr:uid="{00000000-0005-0000-0000-000003040000}"/>
    <cellStyle name="Estilo 1 153 2" xfId="1028" xr:uid="{00000000-0005-0000-0000-000004040000}"/>
    <cellStyle name="Estilo 1 154" xfId="1029" xr:uid="{00000000-0005-0000-0000-000005040000}"/>
    <cellStyle name="Estilo 1 154 2" xfId="1030" xr:uid="{00000000-0005-0000-0000-000006040000}"/>
    <cellStyle name="Estilo 1 155" xfId="1031" xr:uid="{00000000-0005-0000-0000-000007040000}"/>
    <cellStyle name="Estilo 1 155 2" xfId="1032" xr:uid="{00000000-0005-0000-0000-000008040000}"/>
    <cellStyle name="Estilo 1 156" xfId="1033" xr:uid="{00000000-0005-0000-0000-000009040000}"/>
    <cellStyle name="Estilo 1 156 2" xfId="1034" xr:uid="{00000000-0005-0000-0000-00000A040000}"/>
    <cellStyle name="Estilo 1 157" xfId="1035" xr:uid="{00000000-0005-0000-0000-00000B040000}"/>
    <cellStyle name="Estilo 1 157 2" xfId="1036" xr:uid="{00000000-0005-0000-0000-00000C040000}"/>
    <cellStyle name="Estilo 1 158" xfId="1037" xr:uid="{00000000-0005-0000-0000-00000D040000}"/>
    <cellStyle name="Estilo 1 158 2" xfId="1038" xr:uid="{00000000-0005-0000-0000-00000E040000}"/>
    <cellStyle name="Estilo 1 159" xfId="1039" xr:uid="{00000000-0005-0000-0000-00000F040000}"/>
    <cellStyle name="Estilo 1 159 2" xfId="1040" xr:uid="{00000000-0005-0000-0000-000010040000}"/>
    <cellStyle name="Estilo 1 16" xfId="1041" xr:uid="{00000000-0005-0000-0000-000011040000}"/>
    <cellStyle name="Estilo 1 16 2" xfId="1042" xr:uid="{00000000-0005-0000-0000-000012040000}"/>
    <cellStyle name="Estilo 1 16 3" xfId="1043" xr:uid="{00000000-0005-0000-0000-000013040000}"/>
    <cellStyle name="Estilo 1 16_Enlaces" xfId="1044" xr:uid="{00000000-0005-0000-0000-000014040000}"/>
    <cellStyle name="Estilo 1 160" xfId="1045" xr:uid="{00000000-0005-0000-0000-000015040000}"/>
    <cellStyle name="Estilo 1 160 2" xfId="1046" xr:uid="{00000000-0005-0000-0000-000016040000}"/>
    <cellStyle name="Estilo 1 161" xfId="1047" xr:uid="{00000000-0005-0000-0000-000017040000}"/>
    <cellStyle name="Estilo 1 161 2" xfId="1048" xr:uid="{00000000-0005-0000-0000-000018040000}"/>
    <cellStyle name="Estilo 1 162" xfId="1049" xr:uid="{00000000-0005-0000-0000-000019040000}"/>
    <cellStyle name="Estilo 1 162 2" xfId="1050" xr:uid="{00000000-0005-0000-0000-00001A040000}"/>
    <cellStyle name="Estilo 1 163" xfId="1051" xr:uid="{00000000-0005-0000-0000-00001B040000}"/>
    <cellStyle name="Estilo 1 163 2" xfId="1052" xr:uid="{00000000-0005-0000-0000-00001C040000}"/>
    <cellStyle name="Estilo 1 164" xfId="1053" xr:uid="{00000000-0005-0000-0000-00001D040000}"/>
    <cellStyle name="Estilo 1 164 2" xfId="1054" xr:uid="{00000000-0005-0000-0000-00001E040000}"/>
    <cellStyle name="Estilo 1 165" xfId="1055" xr:uid="{00000000-0005-0000-0000-00001F040000}"/>
    <cellStyle name="Estilo 1 165 2" xfId="1056" xr:uid="{00000000-0005-0000-0000-000020040000}"/>
    <cellStyle name="Estilo 1 166" xfId="1057" xr:uid="{00000000-0005-0000-0000-000021040000}"/>
    <cellStyle name="Estilo 1 166 2" xfId="1058" xr:uid="{00000000-0005-0000-0000-000022040000}"/>
    <cellStyle name="Estilo 1 167" xfId="1059" xr:uid="{00000000-0005-0000-0000-000023040000}"/>
    <cellStyle name="Estilo 1 167 2" xfId="1060" xr:uid="{00000000-0005-0000-0000-000024040000}"/>
    <cellStyle name="Estilo 1 168" xfId="1061" xr:uid="{00000000-0005-0000-0000-000025040000}"/>
    <cellStyle name="Estilo 1 168 2" xfId="1062" xr:uid="{00000000-0005-0000-0000-000026040000}"/>
    <cellStyle name="Estilo 1 169" xfId="1063" xr:uid="{00000000-0005-0000-0000-000027040000}"/>
    <cellStyle name="Estilo 1 169 2" xfId="1064" xr:uid="{00000000-0005-0000-0000-000028040000}"/>
    <cellStyle name="Estilo 1 17" xfId="1065" xr:uid="{00000000-0005-0000-0000-000029040000}"/>
    <cellStyle name="Estilo 1 17 2" xfId="1066" xr:uid="{00000000-0005-0000-0000-00002A040000}"/>
    <cellStyle name="Estilo 1 17 3" xfId="1067" xr:uid="{00000000-0005-0000-0000-00002B040000}"/>
    <cellStyle name="Estilo 1 17_Enlaces" xfId="1068" xr:uid="{00000000-0005-0000-0000-00002C040000}"/>
    <cellStyle name="Estilo 1 170" xfId="1069" xr:uid="{00000000-0005-0000-0000-00002D040000}"/>
    <cellStyle name="Estilo 1 170 2" xfId="1070" xr:uid="{00000000-0005-0000-0000-00002E040000}"/>
    <cellStyle name="Estilo 1 171" xfId="1071" xr:uid="{00000000-0005-0000-0000-00002F040000}"/>
    <cellStyle name="Estilo 1 171 2" xfId="1072" xr:uid="{00000000-0005-0000-0000-000030040000}"/>
    <cellStyle name="Estilo 1 172" xfId="1073" xr:uid="{00000000-0005-0000-0000-000031040000}"/>
    <cellStyle name="Estilo 1 172 2" xfId="1074" xr:uid="{00000000-0005-0000-0000-000032040000}"/>
    <cellStyle name="Estilo 1 173" xfId="1075" xr:uid="{00000000-0005-0000-0000-000033040000}"/>
    <cellStyle name="Estilo 1 173 2" xfId="1076" xr:uid="{00000000-0005-0000-0000-000034040000}"/>
    <cellStyle name="Estilo 1 174" xfId="1077" xr:uid="{00000000-0005-0000-0000-000035040000}"/>
    <cellStyle name="Estilo 1 174 2" xfId="1078" xr:uid="{00000000-0005-0000-0000-000036040000}"/>
    <cellStyle name="Estilo 1 175" xfId="1079" xr:uid="{00000000-0005-0000-0000-000037040000}"/>
    <cellStyle name="Estilo 1 175 2" xfId="1080" xr:uid="{00000000-0005-0000-0000-000038040000}"/>
    <cellStyle name="Estilo 1 176" xfId="1081" xr:uid="{00000000-0005-0000-0000-000039040000}"/>
    <cellStyle name="Estilo 1 176 2" xfId="1082" xr:uid="{00000000-0005-0000-0000-00003A040000}"/>
    <cellStyle name="Estilo 1 177" xfId="1083" xr:uid="{00000000-0005-0000-0000-00003B040000}"/>
    <cellStyle name="Estilo 1 177 2" xfId="1084" xr:uid="{00000000-0005-0000-0000-00003C040000}"/>
    <cellStyle name="Estilo 1 178" xfId="1085" xr:uid="{00000000-0005-0000-0000-00003D040000}"/>
    <cellStyle name="Estilo 1 178 2" xfId="1086" xr:uid="{00000000-0005-0000-0000-00003E040000}"/>
    <cellStyle name="Estilo 1 179" xfId="1087" xr:uid="{00000000-0005-0000-0000-00003F040000}"/>
    <cellStyle name="Estilo 1 179 2" xfId="1088" xr:uid="{00000000-0005-0000-0000-000040040000}"/>
    <cellStyle name="Estilo 1 18" xfId="1089" xr:uid="{00000000-0005-0000-0000-000041040000}"/>
    <cellStyle name="Estilo 1 18 2" xfId="1090" xr:uid="{00000000-0005-0000-0000-000042040000}"/>
    <cellStyle name="Estilo 1 18 3" xfId="1091" xr:uid="{00000000-0005-0000-0000-000043040000}"/>
    <cellStyle name="Estilo 1 18_Enlaces" xfId="1092" xr:uid="{00000000-0005-0000-0000-000044040000}"/>
    <cellStyle name="Estilo 1 180" xfId="1093" xr:uid="{00000000-0005-0000-0000-000045040000}"/>
    <cellStyle name="Estilo 1 180 2" xfId="1094" xr:uid="{00000000-0005-0000-0000-000046040000}"/>
    <cellStyle name="Estilo 1 181" xfId="1095" xr:uid="{00000000-0005-0000-0000-000047040000}"/>
    <cellStyle name="Estilo 1 181 2" xfId="1096" xr:uid="{00000000-0005-0000-0000-000048040000}"/>
    <cellStyle name="Estilo 1 182" xfId="1097" xr:uid="{00000000-0005-0000-0000-000049040000}"/>
    <cellStyle name="Estilo 1 182 2" xfId="1098" xr:uid="{00000000-0005-0000-0000-00004A040000}"/>
    <cellStyle name="Estilo 1 183" xfId="1099" xr:uid="{00000000-0005-0000-0000-00004B040000}"/>
    <cellStyle name="Estilo 1 183 2" xfId="1100" xr:uid="{00000000-0005-0000-0000-00004C040000}"/>
    <cellStyle name="Estilo 1 184" xfId="1101" xr:uid="{00000000-0005-0000-0000-00004D040000}"/>
    <cellStyle name="Estilo 1 184 2" xfId="1102" xr:uid="{00000000-0005-0000-0000-00004E040000}"/>
    <cellStyle name="Estilo 1 185" xfId="1103" xr:uid="{00000000-0005-0000-0000-00004F040000}"/>
    <cellStyle name="Estilo 1 185 2" xfId="1104" xr:uid="{00000000-0005-0000-0000-000050040000}"/>
    <cellStyle name="Estilo 1 186" xfId="1105" xr:uid="{00000000-0005-0000-0000-000051040000}"/>
    <cellStyle name="Estilo 1 186 2" xfId="1106" xr:uid="{00000000-0005-0000-0000-000052040000}"/>
    <cellStyle name="Estilo 1 187" xfId="1107" xr:uid="{00000000-0005-0000-0000-000053040000}"/>
    <cellStyle name="Estilo 1 187 2" xfId="1108" xr:uid="{00000000-0005-0000-0000-000054040000}"/>
    <cellStyle name="Estilo 1 188" xfId="1109" xr:uid="{00000000-0005-0000-0000-000055040000}"/>
    <cellStyle name="Estilo 1 188 2" xfId="1110" xr:uid="{00000000-0005-0000-0000-000056040000}"/>
    <cellStyle name="Estilo 1 189" xfId="1111" xr:uid="{00000000-0005-0000-0000-000057040000}"/>
    <cellStyle name="Estilo 1 189 2" xfId="1112" xr:uid="{00000000-0005-0000-0000-000058040000}"/>
    <cellStyle name="Estilo 1 19" xfId="1113" xr:uid="{00000000-0005-0000-0000-000059040000}"/>
    <cellStyle name="Estilo 1 19 2" xfId="1114" xr:uid="{00000000-0005-0000-0000-00005A040000}"/>
    <cellStyle name="Estilo 1 19 3" xfId="1115" xr:uid="{00000000-0005-0000-0000-00005B040000}"/>
    <cellStyle name="Estilo 1 19_Enlaces" xfId="1116" xr:uid="{00000000-0005-0000-0000-00005C040000}"/>
    <cellStyle name="Estilo 1 190" xfId="1117" xr:uid="{00000000-0005-0000-0000-00005D040000}"/>
    <cellStyle name="Estilo 1 190 2" xfId="1118" xr:uid="{00000000-0005-0000-0000-00005E040000}"/>
    <cellStyle name="Estilo 1 191" xfId="1119" xr:uid="{00000000-0005-0000-0000-00005F040000}"/>
    <cellStyle name="Estilo 1 191 2" xfId="1120" xr:uid="{00000000-0005-0000-0000-000060040000}"/>
    <cellStyle name="Estilo 1 192" xfId="1121" xr:uid="{00000000-0005-0000-0000-000061040000}"/>
    <cellStyle name="Estilo 1 192 2" xfId="1122" xr:uid="{00000000-0005-0000-0000-000062040000}"/>
    <cellStyle name="Estilo 1 193" xfId="1123" xr:uid="{00000000-0005-0000-0000-000063040000}"/>
    <cellStyle name="Estilo 1 193 2" xfId="1124" xr:uid="{00000000-0005-0000-0000-000064040000}"/>
    <cellStyle name="Estilo 1 194" xfId="1125" xr:uid="{00000000-0005-0000-0000-000065040000}"/>
    <cellStyle name="Estilo 1 194 2" xfId="1126" xr:uid="{00000000-0005-0000-0000-000066040000}"/>
    <cellStyle name="Estilo 1 195" xfId="1127" xr:uid="{00000000-0005-0000-0000-000067040000}"/>
    <cellStyle name="Estilo 1 195 2" xfId="1128" xr:uid="{00000000-0005-0000-0000-000068040000}"/>
    <cellStyle name="Estilo 1 196" xfId="1129" xr:uid="{00000000-0005-0000-0000-000069040000}"/>
    <cellStyle name="Estilo 1 196 2" xfId="1130" xr:uid="{00000000-0005-0000-0000-00006A040000}"/>
    <cellStyle name="Estilo 1 197" xfId="1131" xr:uid="{00000000-0005-0000-0000-00006B040000}"/>
    <cellStyle name="Estilo 1 197 2" xfId="1132" xr:uid="{00000000-0005-0000-0000-00006C040000}"/>
    <cellStyle name="Estilo 1 198" xfId="1133" xr:uid="{00000000-0005-0000-0000-00006D040000}"/>
    <cellStyle name="Estilo 1 198 2" xfId="1134" xr:uid="{00000000-0005-0000-0000-00006E040000}"/>
    <cellStyle name="Estilo 1 199" xfId="1135" xr:uid="{00000000-0005-0000-0000-00006F040000}"/>
    <cellStyle name="Estilo 1 199 2" xfId="1136" xr:uid="{00000000-0005-0000-0000-000070040000}"/>
    <cellStyle name="Estilo 1 2" xfId="1137" xr:uid="{00000000-0005-0000-0000-000071040000}"/>
    <cellStyle name="Estilo 1 2 2" xfId="1138" xr:uid="{00000000-0005-0000-0000-000072040000}"/>
    <cellStyle name="Estilo 1 2 2 2" xfId="1139" xr:uid="{00000000-0005-0000-0000-000073040000}"/>
    <cellStyle name="Estilo 1 2 3" xfId="1140" xr:uid="{00000000-0005-0000-0000-000074040000}"/>
    <cellStyle name="Estilo 1 2 3 2" xfId="1141" xr:uid="{00000000-0005-0000-0000-000075040000}"/>
    <cellStyle name="Estilo 1 2 4" xfId="1142" xr:uid="{00000000-0005-0000-0000-000076040000}"/>
    <cellStyle name="Estilo 1 2 4 2" xfId="1143" xr:uid="{00000000-0005-0000-0000-000077040000}"/>
    <cellStyle name="Estilo 1 2 5" xfId="1144" xr:uid="{00000000-0005-0000-0000-000078040000}"/>
    <cellStyle name="Estilo 1 2 6" xfId="1145" xr:uid="{00000000-0005-0000-0000-000079040000}"/>
    <cellStyle name="Estilo 1 2 7" xfId="1146" xr:uid="{00000000-0005-0000-0000-00007A040000}"/>
    <cellStyle name="Estilo 1 2 7 2" xfId="1147" xr:uid="{00000000-0005-0000-0000-00007B040000}"/>
    <cellStyle name="Estilo 1 2_Enlaces" xfId="1148" xr:uid="{00000000-0005-0000-0000-00007C040000}"/>
    <cellStyle name="Estilo 1 20" xfId="1149" xr:uid="{00000000-0005-0000-0000-00007D040000}"/>
    <cellStyle name="Estilo 1 20 2" xfId="1150" xr:uid="{00000000-0005-0000-0000-00007E040000}"/>
    <cellStyle name="Estilo 1 20 3" xfId="1151" xr:uid="{00000000-0005-0000-0000-00007F040000}"/>
    <cellStyle name="Estilo 1 20_Enlaces" xfId="1152" xr:uid="{00000000-0005-0000-0000-000080040000}"/>
    <cellStyle name="Estilo 1 200" xfId="1153" xr:uid="{00000000-0005-0000-0000-000081040000}"/>
    <cellStyle name="Estilo 1 200 2" xfId="1154" xr:uid="{00000000-0005-0000-0000-000082040000}"/>
    <cellStyle name="Estilo 1 21" xfId="1155" xr:uid="{00000000-0005-0000-0000-000083040000}"/>
    <cellStyle name="Estilo 1 21 2" xfId="1156" xr:uid="{00000000-0005-0000-0000-000084040000}"/>
    <cellStyle name="Estilo 1 21_Enlaces" xfId="1157" xr:uid="{00000000-0005-0000-0000-000085040000}"/>
    <cellStyle name="Estilo 1 22" xfId="1158" xr:uid="{00000000-0005-0000-0000-000086040000}"/>
    <cellStyle name="Estilo 1 22 2" xfId="1159" xr:uid="{00000000-0005-0000-0000-000087040000}"/>
    <cellStyle name="Estilo 1 22_Enlaces" xfId="1160" xr:uid="{00000000-0005-0000-0000-000088040000}"/>
    <cellStyle name="Estilo 1 23" xfId="1161" xr:uid="{00000000-0005-0000-0000-000089040000}"/>
    <cellStyle name="Estilo 1 23 2" xfId="1162" xr:uid="{00000000-0005-0000-0000-00008A040000}"/>
    <cellStyle name="Estilo 1 23_Enlaces" xfId="1163" xr:uid="{00000000-0005-0000-0000-00008B040000}"/>
    <cellStyle name="Estilo 1 24" xfId="1164" xr:uid="{00000000-0005-0000-0000-00008C040000}"/>
    <cellStyle name="Estilo 1 24 2" xfId="1165" xr:uid="{00000000-0005-0000-0000-00008D040000}"/>
    <cellStyle name="Estilo 1 24_Enlaces" xfId="1166" xr:uid="{00000000-0005-0000-0000-00008E040000}"/>
    <cellStyle name="Estilo 1 25" xfId="1167" xr:uid="{00000000-0005-0000-0000-00008F040000}"/>
    <cellStyle name="Estilo 1 25 2" xfId="1168" xr:uid="{00000000-0005-0000-0000-000090040000}"/>
    <cellStyle name="Estilo 1 25_Enlaces" xfId="1169" xr:uid="{00000000-0005-0000-0000-000091040000}"/>
    <cellStyle name="Estilo 1 26" xfId="1170" xr:uid="{00000000-0005-0000-0000-000092040000}"/>
    <cellStyle name="Estilo 1 26 2" xfId="1171" xr:uid="{00000000-0005-0000-0000-000093040000}"/>
    <cellStyle name="Estilo 1 26_Enlaces" xfId="1172" xr:uid="{00000000-0005-0000-0000-000094040000}"/>
    <cellStyle name="Estilo 1 27" xfId="1173" xr:uid="{00000000-0005-0000-0000-000095040000}"/>
    <cellStyle name="Estilo 1 27 2" xfId="1174" xr:uid="{00000000-0005-0000-0000-000096040000}"/>
    <cellStyle name="Estilo 1 27_Enlaces" xfId="1175" xr:uid="{00000000-0005-0000-0000-000097040000}"/>
    <cellStyle name="Estilo 1 28" xfId="1176" xr:uid="{00000000-0005-0000-0000-000098040000}"/>
    <cellStyle name="Estilo 1 29" xfId="1177" xr:uid="{00000000-0005-0000-0000-000099040000}"/>
    <cellStyle name="Estilo 1 3" xfId="1178" xr:uid="{00000000-0005-0000-0000-00009A040000}"/>
    <cellStyle name="Estilo 1 3 2" xfId="1179" xr:uid="{00000000-0005-0000-0000-00009B040000}"/>
    <cellStyle name="Estilo 1 3 3" xfId="1180" xr:uid="{00000000-0005-0000-0000-00009C040000}"/>
    <cellStyle name="Estilo 1 3_Enlaces" xfId="1181" xr:uid="{00000000-0005-0000-0000-00009D040000}"/>
    <cellStyle name="Estilo 1 30" xfId="1182" xr:uid="{00000000-0005-0000-0000-00009E040000}"/>
    <cellStyle name="Estilo 1 31" xfId="1183" xr:uid="{00000000-0005-0000-0000-00009F040000}"/>
    <cellStyle name="Estilo 1 32" xfId="1184" xr:uid="{00000000-0005-0000-0000-0000A0040000}"/>
    <cellStyle name="Estilo 1 33" xfId="1185" xr:uid="{00000000-0005-0000-0000-0000A1040000}"/>
    <cellStyle name="Estilo 1 34" xfId="1186" xr:uid="{00000000-0005-0000-0000-0000A2040000}"/>
    <cellStyle name="Estilo 1 35" xfId="1187" xr:uid="{00000000-0005-0000-0000-0000A3040000}"/>
    <cellStyle name="Estilo 1 36" xfId="1188" xr:uid="{00000000-0005-0000-0000-0000A4040000}"/>
    <cellStyle name="Estilo 1 37" xfId="1189" xr:uid="{00000000-0005-0000-0000-0000A5040000}"/>
    <cellStyle name="Estilo 1 38" xfId="1190" xr:uid="{00000000-0005-0000-0000-0000A6040000}"/>
    <cellStyle name="Estilo 1 39" xfId="1191" xr:uid="{00000000-0005-0000-0000-0000A7040000}"/>
    <cellStyle name="Estilo 1 4" xfId="1192" xr:uid="{00000000-0005-0000-0000-0000A8040000}"/>
    <cellStyle name="Estilo 1 4 2" xfId="1193" xr:uid="{00000000-0005-0000-0000-0000A9040000}"/>
    <cellStyle name="Estilo 1 4 3" xfId="1194" xr:uid="{00000000-0005-0000-0000-0000AA040000}"/>
    <cellStyle name="Estilo 1 4_Enlaces" xfId="1195" xr:uid="{00000000-0005-0000-0000-0000AB040000}"/>
    <cellStyle name="Estilo 1 40" xfId="1196" xr:uid="{00000000-0005-0000-0000-0000AC040000}"/>
    <cellStyle name="Estilo 1 41" xfId="1197" xr:uid="{00000000-0005-0000-0000-0000AD040000}"/>
    <cellStyle name="Estilo 1 42" xfId="1198" xr:uid="{00000000-0005-0000-0000-0000AE040000}"/>
    <cellStyle name="Estilo 1 43" xfId="1199" xr:uid="{00000000-0005-0000-0000-0000AF040000}"/>
    <cellStyle name="Estilo 1 44" xfId="1200" xr:uid="{00000000-0005-0000-0000-0000B0040000}"/>
    <cellStyle name="Estilo 1 45" xfId="1201" xr:uid="{00000000-0005-0000-0000-0000B1040000}"/>
    <cellStyle name="Estilo 1 46" xfId="1202" xr:uid="{00000000-0005-0000-0000-0000B2040000}"/>
    <cellStyle name="Estilo 1 47" xfId="1203" xr:uid="{00000000-0005-0000-0000-0000B3040000}"/>
    <cellStyle name="Estilo 1 48" xfId="1204" xr:uid="{00000000-0005-0000-0000-0000B4040000}"/>
    <cellStyle name="Estilo 1 49" xfId="1205" xr:uid="{00000000-0005-0000-0000-0000B5040000}"/>
    <cellStyle name="Estilo 1 5" xfId="1206" xr:uid="{00000000-0005-0000-0000-0000B6040000}"/>
    <cellStyle name="Estilo 1 5 2" xfId="1207" xr:uid="{00000000-0005-0000-0000-0000B7040000}"/>
    <cellStyle name="Estilo 1 5 3" xfId="1208" xr:uid="{00000000-0005-0000-0000-0000B8040000}"/>
    <cellStyle name="Estilo 1 5_Enlaces" xfId="1209" xr:uid="{00000000-0005-0000-0000-0000B9040000}"/>
    <cellStyle name="Estilo 1 50" xfId="1210" xr:uid="{00000000-0005-0000-0000-0000BA040000}"/>
    <cellStyle name="Estilo 1 51" xfId="1211" xr:uid="{00000000-0005-0000-0000-0000BB040000}"/>
    <cellStyle name="Estilo 1 52" xfId="1212" xr:uid="{00000000-0005-0000-0000-0000BC040000}"/>
    <cellStyle name="Estilo 1 53" xfId="1213" xr:uid="{00000000-0005-0000-0000-0000BD040000}"/>
    <cellStyle name="Estilo 1 54" xfId="1214" xr:uid="{00000000-0005-0000-0000-0000BE040000}"/>
    <cellStyle name="Estilo 1 55" xfId="1215" xr:uid="{00000000-0005-0000-0000-0000BF040000}"/>
    <cellStyle name="Estilo 1 56" xfId="1216" xr:uid="{00000000-0005-0000-0000-0000C0040000}"/>
    <cellStyle name="Estilo 1 57" xfId="1217" xr:uid="{00000000-0005-0000-0000-0000C1040000}"/>
    <cellStyle name="Estilo 1 57 2" xfId="1218" xr:uid="{00000000-0005-0000-0000-0000C2040000}"/>
    <cellStyle name="Estilo 1 57 3" xfId="1219" xr:uid="{00000000-0005-0000-0000-0000C3040000}"/>
    <cellStyle name="Estilo 1 57 4" xfId="1220" xr:uid="{00000000-0005-0000-0000-0000C4040000}"/>
    <cellStyle name="Estilo 1 57 5" xfId="1221" xr:uid="{00000000-0005-0000-0000-0000C5040000}"/>
    <cellStyle name="Estilo 1 57 6" xfId="1222" xr:uid="{00000000-0005-0000-0000-0000C6040000}"/>
    <cellStyle name="Estilo 1 58" xfId="1223" xr:uid="{00000000-0005-0000-0000-0000C7040000}"/>
    <cellStyle name="Estilo 1 58 2" xfId="1224" xr:uid="{00000000-0005-0000-0000-0000C8040000}"/>
    <cellStyle name="Estilo 1 58 3" xfId="1225" xr:uid="{00000000-0005-0000-0000-0000C9040000}"/>
    <cellStyle name="Estilo 1 58 4" xfId="1226" xr:uid="{00000000-0005-0000-0000-0000CA040000}"/>
    <cellStyle name="Estilo 1 58 5" xfId="1227" xr:uid="{00000000-0005-0000-0000-0000CB040000}"/>
    <cellStyle name="Estilo 1 58 6" xfId="1228" xr:uid="{00000000-0005-0000-0000-0000CC040000}"/>
    <cellStyle name="Estilo 1 59" xfId="1229" xr:uid="{00000000-0005-0000-0000-0000CD040000}"/>
    <cellStyle name="Estilo 1 59 2" xfId="1230" xr:uid="{00000000-0005-0000-0000-0000CE040000}"/>
    <cellStyle name="Estilo 1 59 3" xfId="1231" xr:uid="{00000000-0005-0000-0000-0000CF040000}"/>
    <cellStyle name="Estilo 1 6" xfId="1232" xr:uid="{00000000-0005-0000-0000-0000D0040000}"/>
    <cellStyle name="Estilo 1 6 2" xfId="1233" xr:uid="{00000000-0005-0000-0000-0000D1040000}"/>
    <cellStyle name="Estilo 1 6 3" xfId="1234" xr:uid="{00000000-0005-0000-0000-0000D2040000}"/>
    <cellStyle name="Estilo 1 6_Enlaces" xfId="1235" xr:uid="{00000000-0005-0000-0000-0000D3040000}"/>
    <cellStyle name="Estilo 1 60" xfId="1236" xr:uid="{00000000-0005-0000-0000-0000D4040000}"/>
    <cellStyle name="Estilo 1 60 2" xfId="1237" xr:uid="{00000000-0005-0000-0000-0000D5040000}"/>
    <cellStyle name="Estilo 1 60 3" xfId="1238" xr:uid="{00000000-0005-0000-0000-0000D6040000}"/>
    <cellStyle name="Estilo 1 61" xfId="1239" xr:uid="{00000000-0005-0000-0000-0000D7040000}"/>
    <cellStyle name="Estilo 1 61 2" xfId="1240" xr:uid="{00000000-0005-0000-0000-0000D8040000}"/>
    <cellStyle name="Estilo 1 61 3" xfId="1241" xr:uid="{00000000-0005-0000-0000-0000D9040000}"/>
    <cellStyle name="Estilo 1 62" xfId="1242" xr:uid="{00000000-0005-0000-0000-0000DA040000}"/>
    <cellStyle name="Estilo 1 62 2" xfId="1243" xr:uid="{00000000-0005-0000-0000-0000DB040000}"/>
    <cellStyle name="Estilo 1 62 3" xfId="1244" xr:uid="{00000000-0005-0000-0000-0000DC040000}"/>
    <cellStyle name="Estilo 1 63" xfId="1245" xr:uid="{00000000-0005-0000-0000-0000DD040000}"/>
    <cellStyle name="Estilo 1 63 2" xfId="1246" xr:uid="{00000000-0005-0000-0000-0000DE040000}"/>
    <cellStyle name="Estilo 1 63 3" xfId="1247" xr:uid="{00000000-0005-0000-0000-0000DF040000}"/>
    <cellStyle name="Estilo 1 64" xfId="1248" xr:uid="{00000000-0005-0000-0000-0000E0040000}"/>
    <cellStyle name="Estilo 1 64 2" xfId="1249" xr:uid="{00000000-0005-0000-0000-0000E1040000}"/>
    <cellStyle name="Estilo 1 64 3" xfId="1250" xr:uid="{00000000-0005-0000-0000-0000E2040000}"/>
    <cellStyle name="Estilo 1 65" xfId="1251" xr:uid="{00000000-0005-0000-0000-0000E3040000}"/>
    <cellStyle name="Estilo 1 65 2" xfId="1252" xr:uid="{00000000-0005-0000-0000-0000E4040000}"/>
    <cellStyle name="Estilo 1 65 3" xfId="1253" xr:uid="{00000000-0005-0000-0000-0000E5040000}"/>
    <cellStyle name="Estilo 1 66" xfId="1254" xr:uid="{00000000-0005-0000-0000-0000E6040000}"/>
    <cellStyle name="Estilo 1 66 2" xfId="1255" xr:uid="{00000000-0005-0000-0000-0000E7040000}"/>
    <cellStyle name="Estilo 1 66 3" xfId="1256" xr:uid="{00000000-0005-0000-0000-0000E8040000}"/>
    <cellStyle name="Estilo 1 67" xfId="1257" xr:uid="{00000000-0005-0000-0000-0000E9040000}"/>
    <cellStyle name="Estilo 1 67 2" xfId="1258" xr:uid="{00000000-0005-0000-0000-0000EA040000}"/>
    <cellStyle name="Estilo 1 67 3" xfId="1259" xr:uid="{00000000-0005-0000-0000-0000EB040000}"/>
    <cellStyle name="Estilo 1 68" xfId="1260" xr:uid="{00000000-0005-0000-0000-0000EC040000}"/>
    <cellStyle name="Estilo 1 68 2" xfId="1261" xr:uid="{00000000-0005-0000-0000-0000ED040000}"/>
    <cellStyle name="Estilo 1 68 3" xfId="1262" xr:uid="{00000000-0005-0000-0000-0000EE040000}"/>
    <cellStyle name="Estilo 1 69" xfId="1263" xr:uid="{00000000-0005-0000-0000-0000EF040000}"/>
    <cellStyle name="Estilo 1 69 2" xfId="1264" xr:uid="{00000000-0005-0000-0000-0000F0040000}"/>
    <cellStyle name="Estilo 1 69 3" xfId="1265" xr:uid="{00000000-0005-0000-0000-0000F1040000}"/>
    <cellStyle name="Estilo 1 7" xfId="1266" xr:uid="{00000000-0005-0000-0000-0000F2040000}"/>
    <cellStyle name="Estilo 1 7 2" xfId="1267" xr:uid="{00000000-0005-0000-0000-0000F3040000}"/>
    <cellStyle name="Estilo 1 7 3" xfId="1268" xr:uid="{00000000-0005-0000-0000-0000F4040000}"/>
    <cellStyle name="Estilo 1 7_Enlaces" xfId="1269" xr:uid="{00000000-0005-0000-0000-0000F5040000}"/>
    <cellStyle name="Estilo 1 70" xfId="1270" xr:uid="{00000000-0005-0000-0000-0000F6040000}"/>
    <cellStyle name="Estilo 1 70 2" xfId="1271" xr:uid="{00000000-0005-0000-0000-0000F7040000}"/>
    <cellStyle name="Estilo 1 70 3" xfId="1272" xr:uid="{00000000-0005-0000-0000-0000F8040000}"/>
    <cellStyle name="Estilo 1 71" xfId="1273" xr:uid="{00000000-0005-0000-0000-0000F9040000}"/>
    <cellStyle name="Estilo 1 71 2" xfId="1274" xr:uid="{00000000-0005-0000-0000-0000FA040000}"/>
    <cellStyle name="Estilo 1 71 3" xfId="1275" xr:uid="{00000000-0005-0000-0000-0000FB040000}"/>
    <cellStyle name="Estilo 1 72" xfId="1276" xr:uid="{00000000-0005-0000-0000-0000FC040000}"/>
    <cellStyle name="Estilo 1 72 2" xfId="1277" xr:uid="{00000000-0005-0000-0000-0000FD040000}"/>
    <cellStyle name="Estilo 1 72 3" xfId="1278" xr:uid="{00000000-0005-0000-0000-0000FE040000}"/>
    <cellStyle name="Estilo 1 73" xfId="1279" xr:uid="{00000000-0005-0000-0000-0000FF040000}"/>
    <cellStyle name="Estilo 1 73 2" xfId="1280" xr:uid="{00000000-0005-0000-0000-000000050000}"/>
    <cellStyle name="Estilo 1 73 3" xfId="1281" xr:uid="{00000000-0005-0000-0000-000001050000}"/>
    <cellStyle name="Estilo 1 74" xfId="1282" xr:uid="{00000000-0005-0000-0000-000002050000}"/>
    <cellStyle name="Estilo 1 74 2" xfId="1283" xr:uid="{00000000-0005-0000-0000-000003050000}"/>
    <cellStyle name="Estilo 1 74 3" xfId="1284" xr:uid="{00000000-0005-0000-0000-000004050000}"/>
    <cellStyle name="Estilo 1 75" xfId="1285" xr:uid="{00000000-0005-0000-0000-000005050000}"/>
    <cellStyle name="Estilo 1 75 2" xfId="1286" xr:uid="{00000000-0005-0000-0000-000006050000}"/>
    <cellStyle name="Estilo 1 75 3" xfId="1287" xr:uid="{00000000-0005-0000-0000-000007050000}"/>
    <cellStyle name="Estilo 1 76" xfId="1288" xr:uid="{00000000-0005-0000-0000-000008050000}"/>
    <cellStyle name="Estilo 1 76 2" xfId="1289" xr:uid="{00000000-0005-0000-0000-000009050000}"/>
    <cellStyle name="Estilo 1 76 3" xfId="1290" xr:uid="{00000000-0005-0000-0000-00000A050000}"/>
    <cellStyle name="Estilo 1 77" xfId="1291" xr:uid="{00000000-0005-0000-0000-00000B050000}"/>
    <cellStyle name="Estilo 1 77 2" xfId="1292" xr:uid="{00000000-0005-0000-0000-00000C050000}"/>
    <cellStyle name="Estilo 1 77 3" xfId="1293" xr:uid="{00000000-0005-0000-0000-00000D050000}"/>
    <cellStyle name="Estilo 1 78" xfId="1294" xr:uid="{00000000-0005-0000-0000-00000E050000}"/>
    <cellStyle name="Estilo 1 78 2" xfId="1295" xr:uid="{00000000-0005-0000-0000-00000F050000}"/>
    <cellStyle name="Estilo 1 78 3" xfId="1296" xr:uid="{00000000-0005-0000-0000-000010050000}"/>
    <cellStyle name="Estilo 1 79" xfId="1297" xr:uid="{00000000-0005-0000-0000-000011050000}"/>
    <cellStyle name="Estilo 1 79 2" xfId="1298" xr:uid="{00000000-0005-0000-0000-000012050000}"/>
    <cellStyle name="Estilo 1 79 3" xfId="1299" xr:uid="{00000000-0005-0000-0000-000013050000}"/>
    <cellStyle name="Estilo 1 8" xfId="1300" xr:uid="{00000000-0005-0000-0000-000014050000}"/>
    <cellStyle name="Estilo 1 8 2" xfId="1301" xr:uid="{00000000-0005-0000-0000-000015050000}"/>
    <cellStyle name="Estilo 1 8 3" xfId="1302" xr:uid="{00000000-0005-0000-0000-000016050000}"/>
    <cellStyle name="Estilo 1 8_Enlaces" xfId="1303" xr:uid="{00000000-0005-0000-0000-000017050000}"/>
    <cellStyle name="Estilo 1 80" xfId="1304" xr:uid="{00000000-0005-0000-0000-000018050000}"/>
    <cellStyle name="Estilo 1 80 2" xfId="1305" xr:uid="{00000000-0005-0000-0000-000019050000}"/>
    <cellStyle name="Estilo 1 80 3" xfId="1306" xr:uid="{00000000-0005-0000-0000-00001A050000}"/>
    <cellStyle name="Estilo 1 81" xfId="1307" xr:uid="{00000000-0005-0000-0000-00001B050000}"/>
    <cellStyle name="Estilo 1 81 2" xfId="1308" xr:uid="{00000000-0005-0000-0000-00001C050000}"/>
    <cellStyle name="Estilo 1 81 3" xfId="1309" xr:uid="{00000000-0005-0000-0000-00001D050000}"/>
    <cellStyle name="Estilo 1 82" xfId="1310" xr:uid="{00000000-0005-0000-0000-00001E050000}"/>
    <cellStyle name="Estilo 1 82 2" xfId="1311" xr:uid="{00000000-0005-0000-0000-00001F050000}"/>
    <cellStyle name="Estilo 1 82 3" xfId="1312" xr:uid="{00000000-0005-0000-0000-000020050000}"/>
    <cellStyle name="Estilo 1 83" xfId="1313" xr:uid="{00000000-0005-0000-0000-000021050000}"/>
    <cellStyle name="Estilo 1 84" xfId="1314" xr:uid="{00000000-0005-0000-0000-000022050000}"/>
    <cellStyle name="Estilo 1 85" xfId="1315" xr:uid="{00000000-0005-0000-0000-000023050000}"/>
    <cellStyle name="Estilo 1 86" xfId="1316" xr:uid="{00000000-0005-0000-0000-000024050000}"/>
    <cellStyle name="Estilo 1 87" xfId="1317" xr:uid="{00000000-0005-0000-0000-000025050000}"/>
    <cellStyle name="Estilo 1 88" xfId="1318" xr:uid="{00000000-0005-0000-0000-000026050000}"/>
    <cellStyle name="Estilo 1 89" xfId="1319" xr:uid="{00000000-0005-0000-0000-000027050000}"/>
    <cellStyle name="Estilo 1 9" xfId="1320" xr:uid="{00000000-0005-0000-0000-000028050000}"/>
    <cellStyle name="Estilo 1 9 2" xfId="1321" xr:uid="{00000000-0005-0000-0000-000029050000}"/>
    <cellStyle name="Estilo 1 9 3" xfId="1322" xr:uid="{00000000-0005-0000-0000-00002A050000}"/>
    <cellStyle name="Estilo 1 9_Enlaces" xfId="1323" xr:uid="{00000000-0005-0000-0000-00002B050000}"/>
    <cellStyle name="Estilo 1 90" xfId="1324" xr:uid="{00000000-0005-0000-0000-00002C050000}"/>
    <cellStyle name="Estilo 1 90 2" xfId="1325" xr:uid="{00000000-0005-0000-0000-00002D050000}"/>
    <cellStyle name="Estilo 1 91" xfId="1326" xr:uid="{00000000-0005-0000-0000-00002E050000}"/>
    <cellStyle name="Estilo 1 91 2" xfId="1327" xr:uid="{00000000-0005-0000-0000-00002F050000}"/>
    <cellStyle name="Estilo 1 92" xfId="1328" xr:uid="{00000000-0005-0000-0000-000030050000}"/>
    <cellStyle name="Estilo 1 92 2" xfId="1329" xr:uid="{00000000-0005-0000-0000-000031050000}"/>
    <cellStyle name="Estilo 1 93" xfId="1330" xr:uid="{00000000-0005-0000-0000-000032050000}"/>
    <cellStyle name="Estilo 1 93 2" xfId="1331" xr:uid="{00000000-0005-0000-0000-000033050000}"/>
    <cellStyle name="Estilo 1 94" xfId="1332" xr:uid="{00000000-0005-0000-0000-000034050000}"/>
    <cellStyle name="Estilo 1 94 2" xfId="1333" xr:uid="{00000000-0005-0000-0000-000035050000}"/>
    <cellStyle name="Estilo 1 95" xfId="1334" xr:uid="{00000000-0005-0000-0000-000036050000}"/>
    <cellStyle name="Estilo 1 95 2" xfId="1335" xr:uid="{00000000-0005-0000-0000-000037050000}"/>
    <cellStyle name="Estilo 1 96" xfId="1336" xr:uid="{00000000-0005-0000-0000-000038050000}"/>
    <cellStyle name="Estilo 1 96 2" xfId="1337" xr:uid="{00000000-0005-0000-0000-000039050000}"/>
    <cellStyle name="Estilo 1 97" xfId="1338" xr:uid="{00000000-0005-0000-0000-00003A050000}"/>
    <cellStyle name="Estilo 1 97 2" xfId="1339" xr:uid="{00000000-0005-0000-0000-00003B050000}"/>
    <cellStyle name="Estilo 1 98" xfId="1340" xr:uid="{00000000-0005-0000-0000-00003C050000}"/>
    <cellStyle name="Estilo 1 98 2" xfId="1341" xr:uid="{00000000-0005-0000-0000-00003D050000}"/>
    <cellStyle name="Estilo 1 99" xfId="1342" xr:uid="{00000000-0005-0000-0000-00003E050000}"/>
    <cellStyle name="Estilo 1 99 2" xfId="1343" xr:uid="{00000000-0005-0000-0000-00003F050000}"/>
    <cellStyle name="Estilo 1_Enlaces" xfId="1344" xr:uid="{00000000-0005-0000-0000-000040050000}"/>
    <cellStyle name="Euro" xfId="359" xr:uid="{00000000-0005-0000-0000-000067010000}"/>
    <cellStyle name="Euro 10" xfId="1346" xr:uid="{00000000-0005-0000-0000-000042050000}"/>
    <cellStyle name="Euro 11" xfId="1347" xr:uid="{00000000-0005-0000-0000-000043050000}"/>
    <cellStyle name="Euro 12" xfId="1348" xr:uid="{00000000-0005-0000-0000-000044050000}"/>
    <cellStyle name="Euro 13" xfId="1349" xr:uid="{00000000-0005-0000-0000-000045050000}"/>
    <cellStyle name="Euro 14" xfId="1350" xr:uid="{00000000-0005-0000-0000-000046050000}"/>
    <cellStyle name="Euro 15" xfId="1351" xr:uid="{00000000-0005-0000-0000-000047050000}"/>
    <cellStyle name="Euro 16" xfId="1352" xr:uid="{00000000-0005-0000-0000-000048050000}"/>
    <cellStyle name="Euro 17" xfId="1353" xr:uid="{00000000-0005-0000-0000-000049050000}"/>
    <cellStyle name="Euro 18" xfId="1354" xr:uid="{00000000-0005-0000-0000-00004A050000}"/>
    <cellStyle name="Euro 19" xfId="1355" xr:uid="{00000000-0005-0000-0000-00004B050000}"/>
    <cellStyle name="Euro 2" xfId="1356" xr:uid="{00000000-0005-0000-0000-00004C050000}"/>
    <cellStyle name="Euro 2 2" xfId="1357" xr:uid="{00000000-0005-0000-0000-00004D050000}"/>
    <cellStyle name="Euro 20" xfId="1358" xr:uid="{00000000-0005-0000-0000-00004E050000}"/>
    <cellStyle name="Euro 21" xfId="1359" xr:uid="{00000000-0005-0000-0000-00004F050000}"/>
    <cellStyle name="Euro 22" xfId="1345" xr:uid="{00000000-0005-0000-0000-000041050000}"/>
    <cellStyle name="Euro 3" xfId="1360" xr:uid="{00000000-0005-0000-0000-000050050000}"/>
    <cellStyle name="Euro 4" xfId="1361" xr:uid="{00000000-0005-0000-0000-000051050000}"/>
    <cellStyle name="Euro 5" xfId="1362" xr:uid="{00000000-0005-0000-0000-000052050000}"/>
    <cellStyle name="Euro 6" xfId="1363" xr:uid="{00000000-0005-0000-0000-000053050000}"/>
    <cellStyle name="Euro 7" xfId="1364" xr:uid="{00000000-0005-0000-0000-000054050000}"/>
    <cellStyle name="Euro 8" xfId="1365" xr:uid="{00000000-0005-0000-0000-000055050000}"/>
    <cellStyle name="Euro 9" xfId="1366" xr:uid="{00000000-0005-0000-0000-000056050000}"/>
    <cellStyle name="Excel Built-in Normal" xfId="360" xr:uid="{00000000-0005-0000-0000-000068010000}"/>
    <cellStyle name="Excel Built-in Normal 2" xfId="361" xr:uid="{00000000-0005-0000-0000-000069010000}"/>
    <cellStyle name="Excel Built-in Normal 2 2" xfId="1367" xr:uid="{00000000-0005-0000-0000-000057050000}"/>
    <cellStyle name="Excel Built-in Normal 3" xfId="1368" xr:uid="{00000000-0005-0000-0000-000058050000}"/>
    <cellStyle name="Explanatory Text" xfId="362" xr:uid="{00000000-0005-0000-0000-00006A010000}"/>
    <cellStyle name="Explanatory Text 2" xfId="1370" xr:uid="{00000000-0005-0000-0000-00005A050000}"/>
    <cellStyle name="Explanatory Text 3" xfId="1371" xr:uid="{00000000-0005-0000-0000-00005B050000}"/>
    <cellStyle name="Explanatory Text 4" xfId="1372" xr:uid="{00000000-0005-0000-0000-00005C050000}"/>
    <cellStyle name="Explanatory Text 5" xfId="1373" xr:uid="{00000000-0005-0000-0000-00005D050000}"/>
    <cellStyle name="Explanatory Text 6" xfId="1369" xr:uid="{00000000-0005-0000-0000-000059050000}"/>
    <cellStyle name="Good" xfId="363" xr:uid="{00000000-0005-0000-0000-00006B010000}"/>
    <cellStyle name="Good 2" xfId="1375" xr:uid="{00000000-0005-0000-0000-00005F050000}"/>
    <cellStyle name="Good 3" xfId="1376" xr:uid="{00000000-0005-0000-0000-000060050000}"/>
    <cellStyle name="Good 4" xfId="1377" xr:uid="{00000000-0005-0000-0000-000061050000}"/>
    <cellStyle name="Good 5" xfId="1378" xr:uid="{00000000-0005-0000-0000-000062050000}"/>
    <cellStyle name="Good 6" xfId="1374" xr:uid="{00000000-0005-0000-0000-00005E050000}"/>
    <cellStyle name="Heading 1" xfId="364" xr:uid="{00000000-0005-0000-0000-00006C010000}"/>
    <cellStyle name="Heading 1 2" xfId="1380" xr:uid="{00000000-0005-0000-0000-000064050000}"/>
    <cellStyle name="Heading 1 3" xfId="1381" xr:uid="{00000000-0005-0000-0000-000065050000}"/>
    <cellStyle name="Heading 1 4" xfId="1382" xr:uid="{00000000-0005-0000-0000-000066050000}"/>
    <cellStyle name="Heading 1 5" xfId="1383" xr:uid="{00000000-0005-0000-0000-000067050000}"/>
    <cellStyle name="Heading 1 6" xfId="1379" xr:uid="{00000000-0005-0000-0000-000063050000}"/>
    <cellStyle name="Heading 2" xfId="365" xr:uid="{00000000-0005-0000-0000-00006D010000}"/>
    <cellStyle name="Heading 2 2" xfId="1385" xr:uid="{00000000-0005-0000-0000-000069050000}"/>
    <cellStyle name="Heading 2 3" xfId="1386" xr:uid="{00000000-0005-0000-0000-00006A050000}"/>
    <cellStyle name="Heading 2 4" xfId="1387" xr:uid="{00000000-0005-0000-0000-00006B050000}"/>
    <cellStyle name="Heading 2 5" xfId="1388" xr:uid="{00000000-0005-0000-0000-00006C050000}"/>
    <cellStyle name="Heading 2 6" xfId="1384" xr:uid="{00000000-0005-0000-0000-000068050000}"/>
    <cellStyle name="Heading 3" xfId="366" xr:uid="{00000000-0005-0000-0000-00006E010000}"/>
    <cellStyle name="Heading 3 2" xfId="1390" xr:uid="{00000000-0005-0000-0000-00006E050000}"/>
    <cellStyle name="Heading 3 3" xfId="1391" xr:uid="{00000000-0005-0000-0000-00006F050000}"/>
    <cellStyle name="Heading 3 4" xfId="1392" xr:uid="{00000000-0005-0000-0000-000070050000}"/>
    <cellStyle name="Heading 3 5" xfId="1393" xr:uid="{00000000-0005-0000-0000-000071050000}"/>
    <cellStyle name="Heading 3 6" xfId="1389" xr:uid="{00000000-0005-0000-0000-00006D050000}"/>
    <cellStyle name="Heading 4" xfId="367" xr:uid="{00000000-0005-0000-0000-00006F010000}"/>
    <cellStyle name="Heading 4 2" xfId="1395" xr:uid="{00000000-0005-0000-0000-000073050000}"/>
    <cellStyle name="Heading 4 3" xfId="1396" xr:uid="{00000000-0005-0000-0000-000074050000}"/>
    <cellStyle name="Heading 4 4" xfId="1397" xr:uid="{00000000-0005-0000-0000-000075050000}"/>
    <cellStyle name="Heading 4 5" xfId="1398" xr:uid="{00000000-0005-0000-0000-000076050000}"/>
    <cellStyle name="Heading 4 6" xfId="1394" xr:uid="{00000000-0005-0000-0000-000072050000}"/>
    <cellStyle name="Hipervínculo 2" xfId="368" xr:uid="{00000000-0005-0000-0000-000070010000}"/>
    <cellStyle name="Hipervínculo 2 2" xfId="1399" xr:uid="{00000000-0005-0000-0000-000077050000}"/>
    <cellStyle name="Hipervínculo 3" xfId="1400" xr:uid="{00000000-0005-0000-0000-000078050000}"/>
    <cellStyle name="Hipervínculo 3 2" xfId="1401" xr:uid="{00000000-0005-0000-0000-000079050000}"/>
    <cellStyle name="Hipervínculo 4" xfId="1402" xr:uid="{00000000-0005-0000-0000-00007A050000}"/>
    <cellStyle name="Hipervínculo 5" xfId="1403" xr:uid="{00000000-0005-0000-0000-00007B050000}"/>
    <cellStyle name="Hipervínculo 6" xfId="1404" xr:uid="{00000000-0005-0000-0000-00007C050000}"/>
    <cellStyle name="Hyperlink" xfId="39518" xr:uid="{00000000-0005-0000-0000-00005E9A0000}"/>
    <cellStyle name="Incorrecto 10" xfId="369" xr:uid="{00000000-0005-0000-0000-000071010000}"/>
    <cellStyle name="Incorrecto 11" xfId="370" xr:uid="{00000000-0005-0000-0000-000072010000}"/>
    <cellStyle name="Incorrecto 12" xfId="371" xr:uid="{00000000-0005-0000-0000-000073010000}"/>
    <cellStyle name="Incorrecto 2" xfId="372" xr:uid="{00000000-0005-0000-0000-000074010000}"/>
    <cellStyle name="Incorrecto 2 2" xfId="1405" xr:uid="{00000000-0005-0000-0000-00007D050000}"/>
    <cellStyle name="Incorrecto 3" xfId="373" xr:uid="{00000000-0005-0000-0000-000075010000}"/>
    <cellStyle name="Incorrecto 4" xfId="374" xr:uid="{00000000-0005-0000-0000-000076010000}"/>
    <cellStyle name="Incorrecto 5" xfId="375" xr:uid="{00000000-0005-0000-0000-000077010000}"/>
    <cellStyle name="Incorrecto 5 2" xfId="1406" xr:uid="{00000000-0005-0000-0000-00007E050000}"/>
    <cellStyle name="Incorrecto 6" xfId="376" xr:uid="{00000000-0005-0000-0000-000078010000}"/>
    <cellStyle name="Incorrecto 6 2" xfId="1407" xr:uid="{00000000-0005-0000-0000-00007F050000}"/>
    <cellStyle name="Incorrecto 7" xfId="377" xr:uid="{00000000-0005-0000-0000-000079010000}"/>
    <cellStyle name="Incorrecto 7 2" xfId="1408" xr:uid="{00000000-0005-0000-0000-000080050000}"/>
    <cellStyle name="Incorrecto 8" xfId="378" xr:uid="{00000000-0005-0000-0000-00007A010000}"/>
    <cellStyle name="Incorrecto 8 2" xfId="1409" xr:uid="{00000000-0005-0000-0000-000081050000}"/>
    <cellStyle name="Incorrecto 9" xfId="379" xr:uid="{00000000-0005-0000-0000-00007B010000}"/>
    <cellStyle name="Input" xfId="380" xr:uid="{00000000-0005-0000-0000-00007C010000}"/>
    <cellStyle name="Input 2" xfId="1411" xr:uid="{00000000-0005-0000-0000-000083050000}"/>
    <cellStyle name="Input 3" xfId="1412" xr:uid="{00000000-0005-0000-0000-000084050000}"/>
    <cellStyle name="Input 4" xfId="1413" xr:uid="{00000000-0005-0000-0000-000085050000}"/>
    <cellStyle name="Input 5" xfId="1414" xr:uid="{00000000-0005-0000-0000-000086050000}"/>
    <cellStyle name="Input 6" xfId="1410" xr:uid="{00000000-0005-0000-0000-000082050000}"/>
    <cellStyle name="Linked Cell" xfId="381" xr:uid="{00000000-0005-0000-0000-00007D010000}"/>
    <cellStyle name="Linked Cell 2" xfId="1416" xr:uid="{00000000-0005-0000-0000-000088050000}"/>
    <cellStyle name="Linked Cell 3" xfId="1417" xr:uid="{00000000-0005-0000-0000-000089050000}"/>
    <cellStyle name="Linked Cell 4" xfId="1418" xr:uid="{00000000-0005-0000-0000-00008A050000}"/>
    <cellStyle name="Linked Cell 5" xfId="1419" xr:uid="{00000000-0005-0000-0000-00008B050000}"/>
    <cellStyle name="Linked Cell 6" xfId="1415" xr:uid="{00000000-0005-0000-0000-000087050000}"/>
    <cellStyle name="Millares 10" xfId="1420" xr:uid="{00000000-0005-0000-0000-00008C050000}"/>
    <cellStyle name="Millares 10 10" xfId="1421" xr:uid="{00000000-0005-0000-0000-00008D050000}"/>
    <cellStyle name="Millares 10 11" xfId="1422" xr:uid="{00000000-0005-0000-0000-00008E050000}"/>
    <cellStyle name="Millares 10 12" xfId="1423" xr:uid="{00000000-0005-0000-0000-00008F050000}"/>
    <cellStyle name="Millares 10 13" xfId="1424" xr:uid="{00000000-0005-0000-0000-000090050000}"/>
    <cellStyle name="Millares 10 14" xfId="1425" xr:uid="{00000000-0005-0000-0000-000091050000}"/>
    <cellStyle name="Millares 10 15" xfId="1426" xr:uid="{00000000-0005-0000-0000-000092050000}"/>
    <cellStyle name="Millares 10 16" xfId="1427" xr:uid="{00000000-0005-0000-0000-000093050000}"/>
    <cellStyle name="Millares 10 17" xfId="1428" xr:uid="{00000000-0005-0000-0000-000094050000}"/>
    <cellStyle name="Millares 10 18" xfId="1429" xr:uid="{00000000-0005-0000-0000-000095050000}"/>
    <cellStyle name="Millares 10 19" xfId="1430" xr:uid="{00000000-0005-0000-0000-000096050000}"/>
    <cellStyle name="Millares 10 2" xfId="1431" xr:uid="{00000000-0005-0000-0000-000097050000}"/>
    <cellStyle name="Millares 10 2 2" xfId="1432" xr:uid="{00000000-0005-0000-0000-000098050000}"/>
    <cellStyle name="Millares 10 2 3" xfId="1433" xr:uid="{00000000-0005-0000-0000-000099050000}"/>
    <cellStyle name="Millares 10 20" xfId="1434" xr:uid="{00000000-0005-0000-0000-00009A050000}"/>
    <cellStyle name="Millares 10 21" xfId="1435" xr:uid="{00000000-0005-0000-0000-00009B050000}"/>
    <cellStyle name="Millares 10 22" xfId="1436" xr:uid="{00000000-0005-0000-0000-00009C050000}"/>
    <cellStyle name="Millares 10 23" xfId="1437" xr:uid="{00000000-0005-0000-0000-00009D050000}"/>
    <cellStyle name="Millares 10 24" xfId="1438" xr:uid="{00000000-0005-0000-0000-00009E050000}"/>
    <cellStyle name="Millares 10 25" xfId="1439" xr:uid="{00000000-0005-0000-0000-00009F050000}"/>
    <cellStyle name="Millares 10 3" xfId="1440" xr:uid="{00000000-0005-0000-0000-0000A0050000}"/>
    <cellStyle name="Millares 10 3 2" xfId="1441" xr:uid="{00000000-0005-0000-0000-0000A1050000}"/>
    <cellStyle name="Millares 10 3 3" xfId="1442" xr:uid="{00000000-0005-0000-0000-0000A2050000}"/>
    <cellStyle name="Millares 10 4" xfId="1443" xr:uid="{00000000-0005-0000-0000-0000A3050000}"/>
    <cellStyle name="Millares 10 5" xfId="1444" xr:uid="{00000000-0005-0000-0000-0000A4050000}"/>
    <cellStyle name="Millares 10 6" xfId="1445" xr:uid="{00000000-0005-0000-0000-0000A5050000}"/>
    <cellStyle name="Millares 10 7" xfId="1446" xr:uid="{00000000-0005-0000-0000-0000A6050000}"/>
    <cellStyle name="Millares 10 8" xfId="1447" xr:uid="{00000000-0005-0000-0000-0000A7050000}"/>
    <cellStyle name="Millares 10 9" xfId="1448" xr:uid="{00000000-0005-0000-0000-0000A8050000}"/>
    <cellStyle name="Millares 11" xfId="1449" xr:uid="{00000000-0005-0000-0000-0000A9050000}"/>
    <cellStyle name="Millares 11 2" xfId="1450" xr:uid="{00000000-0005-0000-0000-0000AA050000}"/>
    <cellStyle name="Millares 12" xfId="1451" xr:uid="{00000000-0005-0000-0000-0000AB050000}"/>
    <cellStyle name="Millares 12 2" xfId="1452" xr:uid="{00000000-0005-0000-0000-0000AC050000}"/>
    <cellStyle name="Millares 13" xfId="1453" xr:uid="{00000000-0005-0000-0000-0000AD050000}"/>
    <cellStyle name="Millares 13 2" xfId="1454" xr:uid="{00000000-0005-0000-0000-0000AE050000}"/>
    <cellStyle name="Millares 14" xfId="1455" xr:uid="{00000000-0005-0000-0000-0000AF050000}"/>
    <cellStyle name="Millares 15" xfId="1456" xr:uid="{00000000-0005-0000-0000-0000B0050000}"/>
    <cellStyle name="Millares 15 2" xfId="1457" xr:uid="{00000000-0005-0000-0000-0000B1050000}"/>
    <cellStyle name="Millares 16" xfId="1458" xr:uid="{00000000-0005-0000-0000-0000B2050000}"/>
    <cellStyle name="Millares 16 2" xfId="1459" xr:uid="{00000000-0005-0000-0000-0000B3050000}"/>
    <cellStyle name="Millares 17" xfId="1460" xr:uid="{00000000-0005-0000-0000-0000B4050000}"/>
    <cellStyle name="Millares 17 2" xfId="1461" xr:uid="{00000000-0005-0000-0000-0000B5050000}"/>
    <cellStyle name="Millares 18" xfId="1462" xr:uid="{00000000-0005-0000-0000-0000B6050000}"/>
    <cellStyle name="Millares 19" xfId="1463" xr:uid="{00000000-0005-0000-0000-0000B7050000}"/>
    <cellStyle name="Millares 19 2" xfId="1464" xr:uid="{00000000-0005-0000-0000-0000B8050000}"/>
    <cellStyle name="Millares 19 3" xfId="1465" xr:uid="{00000000-0005-0000-0000-0000B9050000}"/>
    <cellStyle name="Millares 2" xfId="382" xr:uid="{00000000-0005-0000-0000-00007E010000}"/>
    <cellStyle name="Millares 2 10" xfId="1467" xr:uid="{00000000-0005-0000-0000-0000BB050000}"/>
    <cellStyle name="Millares 2 10 2" xfId="1468" xr:uid="{00000000-0005-0000-0000-0000BC050000}"/>
    <cellStyle name="Millares 2 10 3" xfId="1469" xr:uid="{00000000-0005-0000-0000-0000BD050000}"/>
    <cellStyle name="Millares 2 11" xfId="1470" xr:uid="{00000000-0005-0000-0000-0000BE050000}"/>
    <cellStyle name="Millares 2 12" xfId="1471" xr:uid="{00000000-0005-0000-0000-0000BF050000}"/>
    <cellStyle name="Millares 2 13" xfId="1472" xr:uid="{00000000-0005-0000-0000-0000C0050000}"/>
    <cellStyle name="Millares 2 13 2" xfId="1473" xr:uid="{00000000-0005-0000-0000-0000C1050000}"/>
    <cellStyle name="Millares 2 13 2 2" xfId="1474" xr:uid="{00000000-0005-0000-0000-0000C2050000}"/>
    <cellStyle name="Millares 2 14" xfId="1475" xr:uid="{00000000-0005-0000-0000-0000C3050000}"/>
    <cellStyle name="Millares 2 14 2" xfId="1476" xr:uid="{00000000-0005-0000-0000-0000C4050000}"/>
    <cellStyle name="Millares 2 14 3" xfId="1477" xr:uid="{00000000-0005-0000-0000-0000C5050000}"/>
    <cellStyle name="Millares 2 15" xfId="1478" xr:uid="{00000000-0005-0000-0000-0000C6050000}"/>
    <cellStyle name="Millares 2 15 2" xfId="1479" xr:uid="{00000000-0005-0000-0000-0000C7050000}"/>
    <cellStyle name="Millares 2 15 3" xfId="1480" xr:uid="{00000000-0005-0000-0000-0000C8050000}"/>
    <cellStyle name="Millares 2 16" xfId="1481" xr:uid="{00000000-0005-0000-0000-0000C9050000}"/>
    <cellStyle name="Millares 2 16 2" xfId="1482" xr:uid="{00000000-0005-0000-0000-0000CA050000}"/>
    <cellStyle name="Millares 2 17" xfId="1483" xr:uid="{00000000-0005-0000-0000-0000CB050000}"/>
    <cellStyle name="Millares 2 17 2" xfId="1484" xr:uid="{00000000-0005-0000-0000-0000CC050000}"/>
    <cellStyle name="Millares 2 18" xfId="1485" xr:uid="{00000000-0005-0000-0000-0000CD050000}"/>
    <cellStyle name="Millares 2 19" xfId="1486" xr:uid="{00000000-0005-0000-0000-0000CE050000}"/>
    <cellStyle name="Millares 2 2" xfId="383" xr:uid="{00000000-0005-0000-0000-00007F010000}"/>
    <cellStyle name="Millares 2 2 10" xfId="1488" xr:uid="{00000000-0005-0000-0000-0000D0050000}"/>
    <cellStyle name="Millares 2 2 11" xfId="1489" xr:uid="{00000000-0005-0000-0000-0000D1050000}"/>
    <cellStyle name="Millares 2 2 12" xfId="1490" xr:uid="{00000000-0005-0000-0000-0000D2050000}"/>
    <cellStyle name="Millares 2 2 13" xfId="1491" xr:uid="{00000000-0005-0000-0000-0000D3050000}"/>
    <cellStyle name="Millares 2 2 14" xfId="1492" xr:uid="{00000000-0005-0000-0000-0000D4050000}"/>
    <cellStyle name="Millares 2 2 15" xfId="1493" xr:uid="{00000000-0005-0000-0000-0000D5050000}"/>
    <cellStyle name="Millares 2 2 16" xfId="1494" xr:uid="{00000000-0005-0000-0000-0000D6050000}"/>
    <cellStyle name="Millares 2 2 17" xfId="1495" xr:uid="{00000000-0005-0000-0000-0000D7050000}"/>
    <cellStyle name="Millares 2 2 18" xfId="1496" xr:uid="{00000000-0005-0000-0000-0000D8050000}"/>
    <cellStyle name="Millares 2 2 19" xfId="1497" xr:uid="{00000000-0005-0000-0000-0000D9050000}"/>
    <cellStyle name="Millares 2 2 2" xfId="1498" xr:uid="{00000000-0005-0000-0000-0000DA050000}"/>
    <cellStyle name="Millares 2 2 2 10" xfId="1499" xr:uid="{00000000-0005-0000-0000-0000DB050000}"/>
    <cellStyle name="Millares 2 2 2 11" xfId="1500" xr:uid="{00000000-0005-0000-0000-0000DC050000}"/>
    <cellStyle name="Millares 2 2 2 12" xfId="1501" xr:uid="{00000000-0005-0000-0000-0000DD050000}"/>
    <cellStyle name="Millares 2 2 2 13" xfId="1502" xr:uid="{00000000-0005-0000-0000-0000DE050000}"/>
    <cellStyle name="Millares 2 2 2 14" xfId="1503" xr:uid="{00000000-0005-0000-0000-0000DF050000}"/>
    <cellStyle name="Millares 2 2 2 15" xfId="1504" xr:uid="{00000000-0005-0000-0000-0000E0050000}"/>
    <cellStyle name="Millares 2 2 2 16" xfId="1505" xr:uid="{00000000-0005-0000-0000-0000E1050000}"/>
    <cellStyle name="Millares 2 2 2 17" xfId="1506" xr:uid="{00000000-0005-0000-0000-0000E2050000}"/>
    <cellStyle name="Millares 2 2 2 18" xfId="1507" xr:uid="{00000000-0005-0000-0000-0000E3050000}"/>
    <cellStyle name="Millares 2 2 2 19" xfId="1508" xr:uid="{00000000-0005-0000-0000-0000E4050000}"/>
    <cellStyle name="Millares 2 2 2 2" xfId="1509" xr:uid="{00000000-0005-0000-0000-0000E5050000}"/>
    <cellStyle name="Millares 2 2 2 2 10" xfId="1510" xr:uid="{00000000-0005-0000-0000-0000E6050000}"/>
    <cellStyle name="Millares 2 2 2 2 11" xfId="1511" xr:uid="{00000000-0005-0000-0000-0000E7050000}"/>
    <cellStyle name="Millares 2 2 2 2 12" xfId="1512" xr:uid="{00000000-0005-0000-0000-0000E8050000}"/>
    <cellStyle name="Millares 2 2 2 2 13" xfId="1513" xr:uid="{00000000-0005-0000-0000-0000E9050000}"/>
    <cellStyle name="Millares 2 2 2 2 14" xfId="1514" xr:uid="{00000000-0005-0000-0000-0000EA050000}"/>
    <cellStyle name="Millares 2 2 2 2 15" xfId="1515" xr:uid="{00000000-0005-0000-0000-0000EB050000}"/>
    <cellStyle name="Millares 2 2 2 2 16" xfId="1516" xr:uid="{00000000-0005-0000-0000-0000EC050000}"/>
    <cellStyle name="Millares 2 2 2 2 17" xfId="1517" xr:uid="{00000000-0005-0000-0000-0000ED050000}"/>
    <cellStyle name="Millares 2 2 2 2 18" xfId="1518" xr:uid="{00000000-0005-0000-0000-0000EE050000}"/>
    <cellStyle name="Millares 2 2 2 2 19" xfId="1519" xr:uid="{00000000-0005-0000-0000-0000EF050000}"/>
    <cellStyle name="Millares 2 2 2 2 2" xfId="1520" xr:uid="{00000000-0005-0000-0000-0000F0050000}"/>
    <cellStyle name="Millares 2 2 2 2 2 10" xfId="1521" xr:uid="{00000000-0005-0000-0000-0000F1050000}"/>
    <cellStyle name="Millares 2 2 2 2 2 11" xfId="1522" xr:uid="{00000000-0005-0000-0000-0000F2050000}"/>
    <cellStyle name="Millares 2 2 2 2 2 12" xfId="1523" xr:uid="{00000000-0005-0000-0000-0000F3050000}"/>
    <cellStyle name="Millares 2 2 2 2 2 13" xfId="1524" xr:uid="{00000000-0005-0000-0000-0000F4050000}"/>
    <cellStyle name="Millares 2 2 2 2 2 14" xfId="1525" xr:uid="{00000000-0005-0000-0000-0000F5050000}"/>
    <cellStyle name="Millares 2 2 2 2 2 15" xfId="1526" xr:uid="{00000000-0005-0000-0000-0000F6050000}"/>
    <cellStyle name="Millares 2 2 2 2 2 16" xfId="1527" xr:uid="{00000000-0005-0000-0000-0000F7050000}"/>
    <cellStyle name="Millares 2 2 2 2 2 17" xfId="1528" xr:uid="{00000000-0005-0000-0000-0000F8050000}"/>
    <cellStyle name="Millares 2 2 2 2 2 18" xfId="1529" xr:uid="{00000000-0005-0000-0000-0000F9050000}"/>
    <cellStyle name="Millares 2 2 2 2 2 19" xfId="1530" xr:uid="{00000000-0005-0000-0000-0000FA050000}"/>
    <cellStyle name="Millares 2 2 2 2 2 2" xfId="1531" xr:uid="{00000000-0005-0000-0000-0000FB050000}"/>
    <cellStyle name="Millares 2 2 2 2 2 2 10" xfId="1532" xr:uid="{00000000-0005-0000-0000-0000FC050000}"/>
    <cellStyle name="Millares 2 2 2 2 2 2 11" xfId="1533" xr:uid="{00000000-0005-0000-0000-0000FD050000}"/>
    <cellStyle name="Millares 2 2 2 2 2 2 12" xfId="1534" xr:uid="{00000000-0005-0000-0000-0000FE050000}"/>
    <cellStyle name="Millares 2 2 2 2 2 2 13" xfId="1535" xr:uid="{00000000-0005-0000-0000-0000FF050000}"/>
    <cellStyle name="Millares 2 2 2 2 2 2 14" xfId="1536" xr:uid="{00000000-0005-0000-0000-000000060000}"/>
    <cellStyle name="Millares 2 2 2 2 2 2 15" xfId="1537" xr:uid="{00000000-0005-0000-0000-000001060000}"/>
    <cellStyle name="Millares 2 2 2 2 2 2 16" xfId="1538" xr:uid="{00000000-0005-0000-0000-000002060000}"/>
    <cellStyle name="Millares 2 2 2 2 2 2 17" xfId="1539" xr:uid="{00000000-0005-0000-0000-000003060000}"/>
    <cellStyle name="Millares 2 2 2 2 2 2 18" xfId="1540" xr:uid="{00000000-0005-0000-0000-000004060000}"/>
    <cellStyle name="Millares 2 2 2 2 2 2 19" xfId="1541" xr:uid="{00000000-0005-0000-0000-000005060000}"/>
    <cellStyle name="Millares 2 2 2 2 2 2 2" xfId="1542" xr:uid="{00000000-0005-0000-0000-000006060000}"/>
    <cellStyle name="Millares 2 2 2 2 2 2 2 10" xfId="1543" xr:uid="{00000000-0005-0000-0000-000007060000}"/>
    <cellStyle name="Millares 2 2 2 2 2 2 2 11" xfId="1544" xr:uid="{00000000-0005-0000-0000-000008060000}"/>
    <cellStyle name="Millares 2 2 2 2 2 2 2 12" xfId="1545" xr:uid="{00000000-0005-0000-0000-000009060000}"/>
    <cellStyle name="Millares 2 2 2 2 2 2 2 13" xfId="1546" xr:uid="{00000000-0005-0000-0000-00000A060000}"/>
    <cellStyle name="Millares 2 2 2 2 2 2 2 14" xfId="1547" xr:uid="{00000000-0005-0000-0000-00000B060000}"/>
    <cellStyle name="Millares 2 2 2 2 2 2 2 15" xfId="1548" xr:uid="{00000000-0005-0000-0000-00000C060000}"/>
    <cellStyle name="Millares 2 2 2 2 2 2 2 16" xfId="1549" xr:uid="{00000000-0005-0000-0000-00000D060000}"/>
    <cellStyle name="Millares 2 2 2 2 2 2 2 17" xfId="1550" xr:uid="{00000000-0005-0000-0000-00000E060000}"/>
    <cellStyle name="Millares 2 2 2 2 2 2 2 18" xfId="1551" xr:uid="{00000000-0005-0000-0000-00000F060000}"/>
    <cellStyle name="Millares 2 2 2 2 2 2 2 19" xfId="1552" xr:uid="{00000000-0005-0000-0000-000010060000}"/>
    <cellStyle name="Millares 2 2 2 2 2 2 2 2" xfId="1553" xr:uid="{00000000-0005-0000-0000-000011060000}"/>
    <cellStyle name="Millares 2 2 2 2 2 2 2 2 10" xfId="1554" xr:uid="{00000000-0005-0000-0000-000012060000}"/>
    <cellStyle name="Millares 2 2 2 2 2 2 2 2 11" xfId="1555" xr:uid="{00000000-0005-0000-0000-000013060000}"/>
    <cellStyle name="Millares 2 2 2 2 2 2 2 2 12" xfId="1556" xr:uid="{00000000-0005-0000-0000-000014060000}"/>
    <cellStyle name="Millares 2 2 2 2 2 2 2 2 13" xfId="1557" xr:uid="{00000000-0005-0000-0000-000015060000}"/>
    <cellStyle name="Millares 2 2 2 2 2 2 2 2 14" xfId="1558" xr:uid="{00000000-0005-0000-0000-000016060000}"/>
    <cellStyle name="Millares 2 2 2 2 2 2 2 2 15" xfId="1559" xr:uid="{00000000-0005-0000-0000-000017060000}"/>
    <cellStyle name="Millares 2 2 2 2 2 2 2 2 2" xfId="1560" xr:uid="{00000000-0005-0000-0000-000018060000}"/>
    <cellStyle name="Millares 2 2 2 2 2 2 2 2 2 10" xfId="1561" xr:uid="{00000000-0005-0000-0000-000019060000}"/>
    <cellStyle name="Millares 2 2 2 2 2 2 2 2 2 11" xfId="1562" xr:uid="{00000000-0005-0000-0000-00001A060000}"/>
    <cellStyle name="Millares 2 2 2 2 2 2 2 2 2 12" xfId="1563" xr:uid="{00000000-0005-0000-0000-00001B060000}"/>
    <cellStyle name="Millares 2 2 2 2 2 2 2 2 2 13" xfId="1564" xr:uid="{00000000-0005-0000-0000-00001C060000}"/>
    <cellStyle name="Millares 2 2 2 2 2 2 2 2 2 14" xfId="1565" xr:uid="{00000000-0005-0000-0000-00001D060000}"/>
    <cellStyle name="Millares 2 2 2 2 2 2 2 2 2 15" xfId="1566" xr:uid="{00000000-0005-0000-0000-00001E060000}"/>
    <cellStyle name="Millares 2 2 2 2 2 2 2 2 2 2" xfId="1567" xr:uid="{00000000-0005-0000-0000-00001F060000}"/>
    <cellStyle name="Millares 2 2 2 2 2 2 2 2 2 2 10" xfId="1568" xr:uid="{00000000-0005-0000-0000-000020060000}"/>
    <cellStyle name="Millares 2 2 2 2 2 2 2 2 2 2 11" xfId="1569" xr:uid="{00000000-0005-0000-0000-000021060000}"/>
    <cellStyle name="Millares 2 2 2 2 2 2 2 2 2 2 12" xfId="1570" xr:uid="{00000000-0005-0000-0000-000022060000}"/>
    <cellStyle name="Millares 2 2 2 2 2 2 2 2 2 2 2" xfId="1571" xr:uid="{00000000-0005-0000-0000-000023060000}"/>
    <cellStyle name="Millares 2 2 2 2 2 2 2 2 2 2 2 10" xfId="1572" xr:uid="{00000000-0005-0000-0000-000024060000}"/>
    <cellStyle name="Millares 2 2 2 2 2 2 2 2 2 2 2 2" xfId="1573" xr:uid="{00000000-0005-0000-0000-000025060000}"/>
    <cellStyle name="Millares 2 2 2 2 2 2 2 2 2 2 2 3" xfId="1574" xr:uid="{00000000-0005-0000-0000-000026060000}"/>
    <cellStyle name="Millares 2 2 2 2 2 2 2 2 2 2 2 4" xfId="1575" xr:uid="{00000000-0005-0000-0000-000027060000}"/>
    <cellStyle name="Millares 2 2 2 2 2 2 2 2 2 2 2 5" xfId="1576" xr:uid="{00000000-0005-0000-0000-000028060000}"/>
    <cellStyle name="Millares 2 2 2 2 2 2 2 2 2 2 2 6" xfId="1577" xr:uid="{00000000-0005-0000-0000-000029060000}"/>
    <cellStyle name="Millares 2 2 2 2 2 2 2 2 2 2 2 7" xfId="1578" xr:uid="{00000000-0005-0000-0000-00002A060000}"/>
    <cellStyle name="Millares 2 2 2 2 2 2 2 2 2 2 2 8" xfId="1579" xr:uid="{00000000-0005-0000-0000-00002B060000}"/>
    <cellStyle name="Millares 2 2 2 2 2 2 2 2 2 2 2 9" xfId="1580" xr:uid="{00000000-0005-0000-0000-00002C060000}"/>
    <cellStyle name="Millares 2 2 2 2 2 2 2 2 2 2 3" xfId="1581" xr:uid="{00000000-0005-0000-0000-00002D060000}"/>
    <cellStyle name="Millares 2 2 2 2 2 2 2 2 2 2 4" xfId="1582" xr:uid="{00000000-0005-0000-0000-00002E060000}"/>
    <cellStyle name="Millares 2 2 2 2 2 2 2 2 2 2 5" xfId="1583" xr:uid="{00000000-0005-0000-0000-00002F060000}"/>
    <cellStyle name="Millares 2 2 2 2 2 2 2 2 2 2 6" xfId="1584" xr:uid="{00000000-0005-0000-0000-000030060000}"/>
    <cellStyle name="Millares 2 2 2 2 2 2 2 2 2 2 7" xfId="1585" xr:uid="{00000000-0005-0000-0000-000031060000}"/>
    <cellStyle name="Millares 2 2 2 2 2 2 2 2 2 2 8" xfId="1586" xr:uid="{00000000-0005-0000-0000-000032060000}"/>
    <cellStyle name="Millares 2 2 2 2 2 2 2 2 2 2 9" xfId="1587" xr:uid="{00000000-0005-0000-0000-000033060000}"/>
    <cellStyle name="Millares 2 2 2 2 2 2 2 2 2 3" xfId="1588" xr:uid="{00000000-0005-0000-0000-000034060000}"/>
    <cellStyle name="Millares 2 2 2 2 2 2 2 2 2 4" xfId="1589" xr:uid="{00000000-0005-0000-0000-000035060000}"/>
    <cellStyle name="Millares 2 2 2 2 2 2 2 2 2 5" xfId="1590" xr:uid="{00000000-0005-0000-0000-000036060000}"/>
    <cellStyle name="Millares 2 2 2 2 2 2 2 2 2 6" xfId="1591" xr:uid="{00000000-0005-0000-0000-000037060000}"/>
    <cellStyle name="Millares 2 2 2 2 2 2 2 2 2 6 10" xfId="1592" xr:uid="{00000000-0005-0000-0000-000038060000}"/>
    <cellStyle name="Millares 2 2 2 2 2 2 2 2 2 6 2" xfId="1593" xr:uid="{00000000-0005-0000-0000-000039060000}"/>
    <cellStyle name="Millares 2 2 2 2 2 2 2 2 2 6 3" xfId="1594" xr:uid="{00000000-0005-0000-0000-00003A060000}"/>
    <cellStyle name="Millares 2 2 2 2 2 2 2 2 2 6 4" xfId="1595" xr:uid="{00000000-0005-0000-0000-00003B060000}"/>
    <cellStyle name="Millares 2 2 2 2 2 2 2 2 2 6 5" xfId="1596" xr:uid="{00000000-0005-0000-0000-00003C060000}"/>
    <cellStyle name="Millares 2 2 2 2 2 2 2 2 2 6 6" xfId="1597" xr:uid="{00000000-0005-0000-0000-00003D060000}"/>
    <cellStyle name="Millares 2 2 2 2 2 2 2 2 2 6 7" xfId="1598" xr:uid="{00000000-0005-0000-0000-00003E060000}"/>
    <cellStyle name="Millares 2 2 2 2 2 2 2 2 2 6 8" xfId="1599" xr:uid="{00000000-0005-0000-0000-00003F060000}"/>
    <cellStyle name="Millares 2 2 2 2 2 2 2 2 2 6 9" xfId="1600" xr:uid="{00000000-0005-0000-0000-000040060000}"/>
    <cellStyle name="Millares 2 2 2 2 2 2 2 2 2 7" xfId="1601" xr:uid="{00000000-0005-0000-0000-000041060000}"/>
    <cellStyle name="Millares 2 2 2 2 2 2 2 2 2 8" xfId="1602" xr:uid="{00000000-0005-0000-0000-000042060000}"/>
    <cellStyle name="Millares 2 2 2 2 2 2 2 2 2 9" xfId="1603" xr:uid="{00000000-0005-0000-0000-000043060000}"/>
    <cellStyle name="Millares 2 2 2 2 2 2 2 2 3" xfId="1604" xr:uid="{00000000-0005-0000-0000-000044060000}"/>
    <cellStyle name="Millares 2 2 2 2 2 2 2 2 4" xfId="1605" xr:uid="{00000000-0005-0000-0000-000045060000}"/>
    <cellStyle name="Millares 2 2 2 2 2 2 2 2 5" xfId="1606" xr:uid="{00000000-0005-0000-0000-000046060000}"/>
    <cellStyle name="Millares 2 2 2 2 2 2 2 2 6" xfId="1607" xr:uid="{00000000-0005-0000-0000-000047060000}"/>
    <cellStyle name="Millares 2 2 2 2 2 2 2 2 6 10" xfId="1608" xr:uid="{00000000-0005-0000-0000-000048060000}"/>
    <cellStyle name="Millares 2 2 2 2 2 2 2 2 6 2" xfId="1609" xr:uid="{00000000-0005-0000-0000-000049060000}"/>
    <cellStyle name="Millares 2 2 2 2 2 2 2 2 6 3" xfId="1610" xr:uid="{00000000-0005-0000-0000-00004A060000}"/>
    <cellStyle name="Millares 2 2 2 2 2 2 2 2 6 4" xfId="1611" xr:uid="{00000000-0005-0000-0000-00004B060000}"/>
    <cellStyle name="Millares 2 2 2 2 2 2 2 2 6 5" xfId="1612" xr:uid="{00000000-0005-0000-0000-00004C060000}"/>
    <cellStyle name="Millares 2 2 2 2 2 2 2 2 6 6" xfId="1613" xr:uid="{00000000-0005-0000-0000-00004D060000}"/>
    <cellStyle name="Millares 2 2 2 2 2 2 2 2 6 7" xfId="1614" xr:uid="{00000000-0005-0000-0000-00004E060000}"/>
    <cellStyle name="Millares 2 2 2 2 2 2 2 2 6 8" xfId="1615" xr:uid="{00000000-0005-0000-0000-00004F060000}"/>
    <cellStyle name="Millares 2 2 2 2 2 2 2 2 6 9" xfId="1616" xr:uid="{00000000-0005-0000-0000-000050060000}"/>
    <cellStyle name="Millares 2 2 2 2 2 2 2 2 7" xfId="1617" xr:uid="{00000000-0005-0000-0000-000051060000}"/>
    <cellStyle name="Millares 2 2 2 2 2 2 2 2 8" xfId="1618" xr:uid="{00000000-0005-0000-0000-000052060000}"/>
    <cellStyle name="Millares 2 2 2 2 2 2 2 2 9" xfId="1619" xr:uid="{00000000-0005-0000-0000-000053060000}"/>
    <cellStyle name="Millares 2 2 2 2 2 2 2 20" xfId="1620" xr:uid="{00000000-0005-0000-0000-000054060000}"/>
    <cellStyle name="Millares 2 2 2 2 2 2 2 21" xfId="1621" xr:uid="{00000000-0005-0000-0000-000055060000}"/>
    <cellStyle name="Millares 2 2 2 2 2 2 2 22" xfId="1622" xr:uid="{00000000-0005-0000-0000-000056060000}"/>
    <cellStyle name="Millares 2 2 2 2 2 2 2 23" xfId="1623" xr:uid="{00000000-0005-0000-0000-000057060000}"/>
    <cellStyle name="Millares 2 2 2 2 2 2 2 24" xfId="1624" xr:uid="{00000000-0005-0000-0000-000058060000}"/>
    <cellStyle name="Millares 2 2 2 2 2 2 2 25" xfId="1625" xr:uid="{00000000-0005-0000-0000-000059060000}"/>
    <cellStyle name="Millares 2 2 2 2 2 2 2 25 10" xfId="1626" xr:uid="{00000000-0005-0000-0000-00005A060000}"/>
    <cellStyle name="Millares 2 2 2 2 2 2 2 25 2" xfId="1627" xr:uid="{00000000-0005-0000-0000-00005B060000}"/>
    <cellStyle name="Millares 2 2 2 2 2 2 2 25 3" xfId="1628" xr:uid="{00000000-0005-0000-0000-00005C060000}"/>
    <cellStyle name="Millares 2 2 2 2 2 2 2 25 4" xfId="1629" xr:uid="{00000000-0005-0000-0000-00005D060000}"/>
    <cellStyle name="Millares 2 2 2 2 2 2 2 25 5" xfId="1630" xr:uid="{00000000-0005-0000-0000-00005E060000}"/>
    <cellStyle name="Millares 2 2 2 2 2 2 2 25 6" xfId="1631" xr:uid="{00000000-0005-0000-0000-00005F060000}"/>
    <cellStyle name="Millares 2 2 2 2 2 2 2 25 7" xfId="1632" xr:uid="{00000000-0005-0000-0000-000060060000}"/>
    <cellStyle name="Millares 2 2 2 2 2 2 2 25 8" xfId="1633" xr:uid="{00000000-0005-0000-0000-000061060000}"/>
    <cellStyle name="Millares 2 2 2 2 2 2 2 25 9" xfId="1634" xr:uid="{00000000-0005-0000-0000-000062060000}"/>
    <cellStyle name="Millares 2 2 2 2 2 2 2 26" xfId="1635" xr:uid="{00000000-0005-0000-0000-000063060000}"/>
    <cellStyle name="Millares 2 2 2 2 2 2 2 27" xfId="1636" xr:uid="{00000000-0005-0000-0000-000064060000}"/>
    <cellStyle name="Millares 2 2 2 2 2 2 2 28" xfId="1637" xr:uid="{00000000-0005-0000-0000-000065060000}"/>
    <cellStyle name="Millares 2 2 2 2 2 2 2 29" xfId="1638" xr:uid="{00000000-0005-0000-0000-000066060000}"/>
    <cellStyle name="Millares 2 2 2 2 2 2 2 3" xfId="1639" xr:uid="{00000000-0005-0000-0000-000067060000}"/>
    <cellStyle name="Millares 2 2 2 2 2 2 2 30" xfId="1640" xr:uid="{00000000-0005-0000-0000-000068060000}"/>
    <cellStyle name="Millares 2 2 2 2 2 2 2 31" xfId="1641" xr:uid="{00000000-0005-0000-0000-000069060000}"/>
    <cellStyle name="Millares 2 2 2 2 2 2 2 32" xfId="1642" xr:uid="{00000000-0005-0000-0000-00006A060000}"/>
    <cellStyle name="Millares 2 2 2 2 2 2 2 33" xfId="1643" xr:uid="{00000000-0005-0000-0000-00006B060000}"/>
    <cellStyle name="Millares 2 2 2 2 2 2 2 34" xfId="1644" xr:uid="{00000000-0005-0000-0000-00006C060000}"/>
    <cellStyle name="Millares 2 2 2 2 2 2 2 4" xfId="1645" xr:uid="{00000000-0005-0000-0000-00006D060000}"/>
    <cellStyle name="Millares 2 2 2 2 2 2 2 5" xfId="1646" xr:uid="{00000000-0005-0000-0000-00006E060000}"/>
    <cellStyle name="Millares 2 2 2 2 2 2 2 6" xfId="1647" xr:uid="{00000000-0005-0000-0000-00006F060000}"/>
    <cellStyle name="Millares 2 2 2 2 2 2 2 7" xfId="1648" xr:uid="{00000000-0005-0000-0000-000070060000}"/>
    <cellStyle name="Millares 2 2 2 2 2 2 2 8" xfId="1649" xr:uid="{00000000-0005-0000-0000-000071060000}"/>
    <cellStyle name="Millares 2 2 2 2 2 2 2 9" xfId="1650" xr:uid="{00000000-0005-0000-0000-000072060000}"/>
    <cellStyle name="Millares 2 2 2 2 2 2 20" xfId="1651" xr:uid="{00000000-0005-0000-0000-000073060000}"/>
    <cellStyle name="Millares 2 2 2 2 2 2 21" xfId="1652" xr:uid="{00000000-0005-0000-0000-000074060000}"/>
    <cellStyle name="Millares 2 2 2 2 2 2 22" xfId="1653" xr:uid="{00000000-0005-0000-0000-000075060000}"/>
    <cellStyle name="Millares 2 2 2 2 2 2 23" xfId="1654" xr:uid="{00000000-0005-0000-0000-000076060000}"/>
    <cellStyle name="Millares 2 2 2 2 2 2 24" xfId="1655" xr:uid="{00000000-0005-0000-0000-000077060000}"/>
    <cellStyle name="Millares 2 2 2 2 2 2 25" xfId="1656" xr:uid="{00000000-0005-0000-0000-000078060000}"/>
    <cellStyle name="Millares 2 2 2 2 2 2 25 10" xfId="1657" xr:uid="{00000000-0005-0000-0000-000079060000}"/>
    <cellStyle name="Millares 2 2 2 2 2 2 25 2" xfId="1658" xr:uid="{00000000-0005-0000-0000-00007A060000}"/>
    <cellStyle name="Millares 2 2 2 2 2 2 25 3" xfId="1659" xr:uid="{00000000-0005-0000-0000-00007B060000}"/>
    <cellStyle name="Millares 2 2 2 2 2 2 25 4" xfId="1660" xr:uid="{00000000-0005-0000-0000-00007C060000}"/>
    <cellStyle name="Millares 2 2 2 2 2 2 25 5" xfId="1661" xr:uid="{00000000-0005-0000-0000-00007D060000}"/>
    <cellStyle name="Millares 2 2 2 2 2 2 25 6" xfId="1662" xr:uid="{00000000-0005-0000-0000-00007E060000}"/>
    <cellStyle name="Millares 2 2 2 2 2 2 25 7" xfId="1663" xr:uid="{00000000-0005-0000-0000-00007F060000}"/>
    <cellStyle name="Millares 2 2 2 2 2 2 25 8" xfId="1664" xr:uid="{00000000-0005-0000-0000-000080060000}"/>
    <cellStyle name="Millares 2 2 2 2 2 2 25 9" xfId="1665" xr:uid="{00000000-0005-0000-0000-000081060000}"/>
    <cellStyle name="Millares 2 2 2 2 2 2 26" xfId="1666" xr:uid="{00000000-0005-0000-0000-000082060000}"/>
    <cellStyle name="Millares 2 2 2 2 2 2 27" xfId="1667" xr:uid="{00000000-0005-0000-0000-000083060000}"/>
    <cellStyle name="Millares 2 2 2 2 2 2 28" xfId="1668" xr:uid="{00000000-0005-0000-0000-000084060000}"/>
    <cellStyle name="Millares 2 2 2 2 2 2 29" xfId="1669" xr:uid="{00000000-0005-0000-0000-000085060000}"/>
    <cellStyle name="Millares 2 2 2 2 2 2 3" xfId="1670" xr:uid="{00000000-0005-0000-0000-000086060000}"/>
    <cellStyle name="Millares 2 2 2 2 2 2 30" xfId="1671" xr:uid="{00000000-0005-0000-0000-000087060000}"/>
    <cellStyle name="Millares 2 2 2 2 2 2 31" xfId="1672" xr:uid="{00000000-0005-0000-0000-000088060000}"/>
    <cellStyle name="Millares 2 2 2 2 2 2 32" xfId="1673" xr:uid="{00000000-0005-0000-0000-000089060000}"/>
    <cellStyle name="Millares 2 2 2 2 2 2 33" xfId="1674" xr:uid="{00000000-0005-0000-0000-00008A060000}"/>
    <cellStyle name="Millares 2 2 2 2 2 2 34" xfId="1675" xr:uid="{00000000-0005-0000-0000-00008B060000}"/>
    <cellStyle name="Millares 2 2 2 2 2 2 35" xfId="1676" xr:uid="{00000000-0005-0000-0000-00008C060000}"/>
    <cellStyle name="Millares 2 2 2 2 2 2 4" xfId="1677" xr:uid="{00000000-0005-0000-0000-00008D060000}"/>
    <cellStyle name="Millares 2 2 2 2 2 2 5" xfId="1678" xr:uid="{00000000-0005-0000-0000-00008E060000}"/>
    <cellStyle name="Millares 2 2 2 2 2 2 6" xfId="1679" xr:uid="{00000000-0005-0000-0000-00008F060000}"/>
    <cellStyle name="Millares 2 2 2 2 2 2 7" xfId="1680" xr:uid="{00000000-0005-0000-0000-000090060000}"/>
    <cellStyle name="Millares 2 2 2 2 2 2 8" xfId="1681" xr:uid="{00000000-0005-0000-0000-000091060000}"/>
    <cellStyle name="Millares 2 2 2 2 2 2 9" xfId="1682" xr:uid="{00000000-0005-0000-0000-000092060000}"/>
    <cellStyle name="Millares 2 2 2 2 2 20" xfId="1683" xr:uid="{00000000-0005-0000-0000-000093060000}"/>
    <cellStyle name="Millares 2 2 2 2 2 21" xfId="1684" xr:uid="{00000000-0005-0000-0000-000094060000}"/>
    <cellStyle name="Millares 2 2 2 2 2 22" xfId="1685" xr:uid="{00000000-0005-0000-0000-000095060000}"/>
    <cellStyle name="Millares 2 2 2 2 2 23" xfId="1686" xr:uid="{00000000-0005-0000-0000-000096060000}"/>
    <cellStyle name="Millares 2 2 2 2 2 24" xfId="1687" xr:uid="{00000000-0005-0000-0000-000097060000}"/>
    <cellStyle name="Millares 2 2 2 2 2 25" xfId="1688" xr:uid="{00000000-0005-0000-0000-000098060000}"/>
    <cellStyle name="Millares 2 2 2 2 2 26" xfId="1689" xr:uid="{00000000-0005-0000-0000-000099060000}"/>
    <cellStyle name="Millares 2 2 2 2 2 27" xfId="1690" xr:uid="{00000000-0005-0000-0000-00009A060000}"/>
    <cellStyle name="Millares 2 2 2 2 2 28" xfId="1691" xr:uid="{00000000-0005-0000-0000-00009B060000}"/>
    <cellStyle name="Millares 2 2 2 2 2 29" xfId="1692" xr:uid="{00000000-0005-0000-0000-00009C060000}"/>
    <cellStyle name="Millares 2 2 2 2 2 3" xfId="1693" xr:uid="{00000000-0005-0000-0000-00009D060000}"/>
    <cellStyle name="Millares 2 2 2 2 2 30" xfId="1694" xr:uid="{00000000-0005-0000-0000-00009E060000}"/>
    <cellStyle name="Millares 2 2 2 2 2 31" xfId="1695" xr:uid="{00000000-0005-0000-0000-00009F060000}"/>
    <cellStyle name="Millares 2 2 2 2 2 32" xfId="1696" xr:uid="{00000000-0005-0000-0000-0000A0060000}"/>
    <cellStyle name="Millares 2 2 2 2 2 33" xfId="1697" xr:uid="{00000000-0005-0000-0000-0000A1060000}"/>
    <cellStyle name="Millares 2 2 2 2 2 34" xfId="1698" xr:uid="{00000000-0005-0000-0000-0000A2060000}"/>
    <cellStyle name="Millares 2 2 2 2 2 35" xfId="1699" xr:uid="{00000000-0005-0000-0000-0000A3060000}"/>
    <cellStyle name="Millares 2 2 2 2 2 36" xfId="1700" xr:uid="{00000000-0005-0000-0000-0000A4060000}"/>
    <cellStyle name="Millares 2 2 2 2 2 37" xfId="1701" xr:uid="{00000000-0005-0000-0000-0000A5060000}"/>
    <cellStyle name="Millares 2 2 2 2 2 38" xfId="1702" xr:uid="{00000000-0005-0000-0000-0000A6060000}"/>
    <cellStyle name="Millares 2 2 2 2 2 38 10" xfId="1703" xr:uid="{00000000-0005-0000-0000-0000A7060000}"/>
    <cellStyle name="Millares 2 2 2 2 2 38 2" xfId="1704" xr:uid="{00000000-0005-0000-0000-0000A8060000}"/>
    <cellStyle name="Millares 2 2 2 2 2 38 3" xfId="1705" xr:uid="{00000000-0005-0000-0000-0000A9060000}"/>
    <cellStyle name="Millares 2 2 2 2 2 38 4" xfId="1706" xr:uid="{00000000-0005-0000-0000-0000AA060000}"/>
    <cellStyle name="Millares 2 2 2 2 2 38 5" xfId="1707" xr:uid="{00000000-0005-0000-0000-0000AB060000}"/>
    <cellStyle name="Millares 2 2 2 2 2 38 6" xfId="1708" xr:uid="{00000000-0005-0000-0000-0000AC060000}"/>
    <cellStyle name="Millares 2 2 2 2 2 38 7" xfId="1709" xr:uid="{00000000-0005-0000-0000-0000AD060000}"/>
    <cellStyle name="Millares 2 2 2 2 2 38 8" xfId="1710" xr:uid="{00000000-0005-0000-0000-0000AE060000}"/>
    <cellStyle name="Millares 2 2 2 2 2 38 9" xfId="1711" xr:uid="{00000000-0005-0000-0000-0000AF060000}"/>
    <cellStyle name="Millares 2 2 2 2 2 39" xfId="1712" xr:uid="{00000000-0005-0000-0000-0000B0060000}"/>
    <cellStyle name="Millares 2 2 2 2 2 4" xfId="1713" xr:uid="{00000000-0005-0000-0000-0000B1060000}"/>
    <cellStyle name="Millares 2 2 2 2 2 40" xfId="1714" xr:uid="{00000000-0005-0000-0000-0000B2060000}"/>
    <cellStyle name="Millares 2 2 2 2 2 41" xfId="1715" xr:uid="{00000000-0005-0000-0000-0000B3060000}"/>
    <cellStyle name="Millares 2 2 2 2 2 42" xfId="1716" xr:uid="{00000000-0005-0000-0000-0000B4060000}"/>
    <cellStyle name="Millares 2 2 2 2 2 43" xfId="1717" xr:uid="{00000000-0005-0000-0000-0000B5060000}"/>
    <cellStyle name="Millares 2 2 2 2 2 44" xfId="1718" xr:uid="{00000000-0005-0000-0000-0000B6060000}"/>
    <cellStyle name="Millares 2 2 2 2 2 45" xfId="1719" xr:uid="{00000000-0005-0000-0000-0000B7060000}"/>
    <cellStyle name="Millares 2 2 2 2 2 46" xfId="1720" xr:uid="{00000000-0005-0000-0000-0000B8060000}"/>
    <cellStyle name="Millares 2 2 2 2 2 47" xfId="1721" xr:uid="{00000000-0005-0000-0000-0000B9060000}"/>
    <cellStyle name="Millares 2 2 2 2 2 48" xfId="1722" xr:uid="{00000000-0005-0000-0000-0000BA060000}"/>
    <cellStyle name="Millares 2 2 2 2 2 5" xfId="1723" xr:uid="{00000000-0005-0000-0000-0000BB060000}"/>
    <cellStyle name="Millares 2 2 2 2 2 6" xfId="1724" xr:uid="{00000000-0005-0000-0000-0000BC060000}"/>
    <cellStyle name="Millares 2 2 2 2 2 7" xfId="1725" xr:uid="{00000000-0005-0000-0000-0000BD060000}"/>
    <cellStyle name="Millares 2 2 2 2 2 8" xfId="1726" xr:uid="{00000000-0005-0000-0000-0000BE060000}"/>
    <cellStyle name="Millares 2 2 2 2 2 9" xfId="1727" xr:uid="{00000000-0005-0000-0000-0000BF060000}"/>
    <cellStyle name="Millares 2 2 2 2 20" xfId="1728" xr:uid="{00000000-0005-0000-0000-0000C0060000}"/>
    <cellStyle name="Millares 2 2 2 2 21" xfId="1729" xr:uid="{00000000-0005-0000-0000-0000C1060000}"/>
    <cellStyle name="Millares 2 2 2 2 22" xfId="1730" xr:uid="{00000000-0005-0000-0000-0000C2060000}"/>
    <cellStyle name="Millares 2 2 2 2 23" xfId="1731" xr:uid="{00000000-0005-0000-0000-0000C3060000}"/>
    <cellStyle name="Millares 2 2 2 2 24" xfId="1732" xr:uid="{00000000-0005-0000-0000-0000C4060000}"/>
    <cellStyle name="Millares 2 2 2 2 25" xfId="1733" xr:uid="{00000000-0005-0000-0000-0000C5060000}"/>
    <cellStyle name="Millares 2 2 2 2 26" xfId="1734" xr:uid="{00000000-0005-0000-0000-0000C6060000}"/>
    <cellStyle name="Millares 2 2 2 2 27" xfId="1735" xr:uid="{00000000-0005-0000-0000-0000C7060000}"/>
    <cellStyle name="Millares 2 2 2 2 28" xfId="1736" xr:uid="{00000000-0005-0000-0000-0000C8060000}"/>
    <cellStyle name="Millares 2 2 2 2 29" xfId="1737" xr:uid="{00000000-0005-0000-0000-0000C9060000}"/>
    <cellStyle name="Millares 2 2 2 2 3" xfId="1738" xr:uid="{00000000-0005-0000-0000-0000CA060000}"/>
    <cellStyle name="Millares 2 2 2 2 30" xfId="1739" xr:uid="{00000000-0005-0000-0000-0000CB060000}"/>
    <cellStyle name="Millares 2 2 2 2 31" xfId="1740" xr:uid="{00000000-0005-0000-0000-0000CC060000}"/>
    <cellStyle name="Millares 2 2 2 2 32" xfId="1741" xr:uid="{00000000-0005-0000-0000-0000CD060000}"/>
    <cellStyle name="Millares 2 2 2 2 33" xfId="1742" xr:uid="{00000000-0005-0000-0000-0000CE060000}"/>
    <cellStyle name="Millares 2 2 2 2 34" xfId="1743" xr:uid="{00000000-0005-0000-0000-0000CF060000}"/>
    <cellStyle name="Millares 2 2 2 2 35" xfId="1744" xr:uid="{00000000-0005-0000-0000-0000D0060000}"/>
    <cellStyle name="Millares 2 2 2 2 36" xfId="1745" xr:uid="{00000000-0005-0000-0000-0000D1060000}"/>
    <cellStyle name="Millares 2 2 2 2 37" xfId="1746" xr:uid="{00000000-0005-0000-0000-0000D2060000}"/>
    <cellStyle name="Millares 2 2 2 2 38" xfId="1747" xr:uid="{00000000-0005-0000-0000-0000D3060000}"/>
    <cellStyle name="Millares 2 2 2 2 39" xfId="1748" xr:uid="{00000000-0005-0000-0000-0000D4060000}"/>
    <cellStyle name="Millares 2 2 2 2 39 10" xfId="1749" xr:uid="{00000000-0005-0000-0000-0000D5060000}"/>
    <cellStyle name="Millares 2 2 2 2 39 2" xfId="1750" xr:uid="{00000000-0005-0000-0000-0000D6060000}"/>
    <cellStyle name="Millares 2 2 2 2 39 3" xfId="1751" xr:uid="{00000000-0005-0000-0000-0000D7060000}"/>
    <cellStyle name="Millares 2 2 2 2 39 4" xfId="1752" xr:uid="{00000000-0005-0000-0000-0000D8060000}"/>
    <cellStyle name="Millares 2 2 2 2 39 5" xfId="1753" xr:uid="{00000000-0005-0000-0000-0000D9060000}"/>
    <cellStyle name="Millares 2 2 2 2 39 6" xfId="1754" xr:uid="{00000000-0005-0000-0000-0000DA060000}"/>
    <cellStyle name="Millares 2 2 2 2 39 7" xfId="1755" xr:uid="{00000000-0005-0000-0000-0000DB060000}"/>
    <cellStyle name="Millares 2 2 2 2 39 8" xfId="1756" xr:uid="{00000000-0005-0000-0000-0000DC060000}"/>
    <cellStyle name="Millares 2 2 2 2 39 9" xfId="1757" xr:uid="{00000000-0005-0000-0000-0000DD060000}"/>
    <cellStyle name="Millares 2 2 2 2 4" xfId="1758" xr:uid="{00000000-0005-0000-0000-0000DE060000}"/>
    <cellStyle name="Millares 2 2 2 2 4 10" xfId="1759" xr:uid="{00000000-0005-0000-0000-0000DF060000}"/>
    <cellStyle name="Millares 2 2 2 2 4 11" xfId="1760" xr:uid="{00000000-0005-0000-0000-0000E0060000}"/>
    <cellStyle name="Millares 2 2 2 2 4 12" xfId="1761" xr:uid="{00000000-0005-0000-0000-0000E1060000}"/>
    <cellStyle name="Millares 2 2 2 2 4 13" xfId="1762" xr:uid="{00000000-0005-0000-0000-0000E2060000}"/>
    <cellStyle name="Millares 2 2 2 2 4 14" xfId="1763" xr:uid="{00000000-0005-0000-0000-0000E3060000}"/>
    <cellStyle name="Millares 2 2 2 2 4 15" xfId="1764" xr:uid="{00000000-0005-0000-0000-0000E4060000}"/>
    <cellStyle name="Millares 2 2 2 2 4 16" xfId="1765" xr:uid="{00000000-0005-0000-0000-0000E5060000}"/>
    <cellStyle name="Millares 2 2 2 2 4 17" xfId="1766" xr:uid="{00000000-0005-0000-0000-0000E6060000}"/>
    <cellStyle name="Millares 2 2 2 2 4 18" xfId="1767" xr:uid="{00000000-0005-0000-0000-0000E7060000}"/>
    <cellStyle name="Millares 2 2 2 2 4 19" xfId="1768" xr:uid="{00000000-0005-0000-0000-0000E8060000}"/>
    <cellStyle name="Millares 2 2 2 2 4 2" xfId="1769" xr:uid="{00000000-0005-0000-0000-0000E9060000}"/>
    <cellStyle name="Millares 2 2 2 2 4 2 10" xfId="1770" xr:uid="{00000000-0005-0000-0000-0000EA060000}"/>
    <cellStyle name="Millares 2 2 2 2 4 2 11" xfId="1771" xr:uid="{00000000-0005-0000-0000-0000EB060000}"/>
    <cellStyle name="Millares 2 2 2 2 4 2 12" xfId="1772" xr:uid="{00000000-0005-0000-0000-0000EC060000}"/>
    <cellStyle name="Millares 2 2 2 2 4 2 13" xfId="1773" xr:uid="{00000000-0005-0000-0000-0000ED060000}"/>
    <cellStyle name="Millares 2 2 2 2 4 2 14" xfId="1774" xr:uid="{00000000-0005-0000-0000-0000EE060000}"/>
    <cellStyle name="Millares 2 2 2 2 4 2 15" xfId="1775" xr:uid="{00000000-0005-0000-0000-0000EF060000}"/>
    <cellStyle name="Millares 2 2 2 2 4 2 16" xfId="1776" xr:uid="{00000000-0005-0000-0000-0000F0060000}"/>
    <cellStyle name="Millares 2 2 2 2 4 2 17" xfId="1777" xr:uid="{00000000-0005-0000-0000-0000F1060000}"/>
    <cellStyle name="Millares 2 2 2 2 4 2 18" xfId="1778" xr:uid="{00000000-0005-0000-0000-0000F2060000}"/>
    <cellStyle name="Millares 2 2 2 2 4 2 19" xfId="1779" xr:uid="{00000000-0005-0000-0000-0000F3060000}"/>
    <cellStyle name="Millares 2 2 2 2 4 2 2" xfId="1780" xr:uid="{00000000-0005-0000-0000-0000F4060000}"/>
    <cellStyle name="Millares 2 2 2 2 4 2 20" xfId="1781" xr:uid="{00000000-0005-0000-0000-0000F5060000}"/>
    <cellStyle name="Millares 2 2 2 2 4 2 3" xfId="1782" xr:uid="{00000000-0005-0000-0000-0000F6060000}"/>
    <cellStyle name="Millares 2 2 2 2 4 2 4" xfId="1783" xr:uid="{00000000-0005-0000-0000-0000F7060000}"/>
    <cellStyle name="Millares 2 2 2 2 4 2 5" xfId="1784" xr:uid="{00000000-0005-0000-0000-0000F8060000}"/>
    <cellStyle name="Millares 2 2 2 2 4 2 6" xfId="1785" xr:uid="{00000000-0005-0000-0000-0000F9060000}"/>
    <cellStyle name="Millares 2 2 2 2 4 2 7" xfId="1786" xr:uid="{00000000-0005-0000-0000-0000FA060000}"/>
    <cellStyle name="Millares 2 2 2 2 4 2 8" xfId="1787" xr:uid="{00000000-0005-0000-0000-0000FB060000}"/>
    <cellStyle name="Millares 2 2 2 2 4 2 9" xfId="1788" xr:uid="{00000000-0005-0000-0000-0000FC060000}"/>
    <cellStyle name="Millares 2 2 2 2 4 20" xfId="1789" xr:uid="{00000000-0005-0000-0000-0000FD060000}"/>
    <cellStyle name="Millares 2 2 2 2 4 3" xfId="1790" xr:uid="{00000000-0005-0000-0000-0000FE060000}"/>
    <cellStyle name="Millares 2 2 2 2 4 4" xfId="1791" xr:uid="{00000000-0005-0000-0000-0000FF060000}"/>
    <cellStyle name="Millares 2 2 2 2 4 5" xfId="1792" xr:uid="{00000000-0005-0000-0000-000000070000}"/>
    <cellStyle name="Millares 2 2 2 2 4 6" xfId="1793" xr:uid="{00000000-0005-0000-0000-000001070000}"/>
    <cellStyle name="Millares 2 2 2 2 4 7" xfId="1794" xr:uid="{00000000-0005-0000-0000-000002070000}"/>
    <cellStyle name="Millares 2 2 2 2 4 8" xfId="1795" xr:uid="{00000000-0005-0000-0000-000003070000}"/>
    <cellStyle name="Millares 2 2 2 2 4 9" xfId="1796" xr:uid="{00000000-0005-0000-0000-000004070000}"/>
    <cellStyle name="Millares 2 2 2 2 40" xfId="1797" xr:uid="{00000000-0005-0000-0000-000005070000}"/>
    <cellStyle name="Millares 2 2 2 2 41" xfId="1798" xr:uid="{00000000-0005-0000-0000-000006070000}"/>
    <cellStyle name="Millares 2 2 2 2 42" xfId="1799" xr:uid="{00000000-0005-0000-0000-000007070000}"/>
    <cellStyle name="Millares 2 2 2 2 43" xfId="1800" xr:uid="{00000000-0005-0000-0000-000008070000}"/>
    <cellStyle name="Millares 2 2 2 2 44" xfId="1801" xr:uid="{00000000-0005-0000-0000-000009070000}"/>
    <cellStyle name="Millares 2 2 2 2 45" xfId="1802" xr:uid="{00000000-0005-0000-0000-00000A070000}"/>
    <cellStyle name="Millares 2 2 2 2 46" xfId="1803" xr:uid="{00000000-0005-0000-0000-00000B070000}"/>
    <cellStyle name="Millares 2 2 2 2 47" xfId="1804" xr:uid="{00000000-0005-0000-0000-00000C070000}"/>
    <cellStyle name="Millares 2 2 2 2 48" xfId="1805" xr:uid="{00000000-0005-0000-0000-00000D070000}"/>
    <cellStyle name="Millares 2 2 2 2 5" xfId="1806" xr:uid="{00000000-0005-0000-0000-00000E070000}"/>
    <cellStyle name="Millares 2 2 2 2 6" xfId="1807" xr:uid="{00000000-0005-0000-0000-00000F070000}"/>
    <cellStyle name="Millares 2 2 2 2 7" xfId="1808" xr:uid="{00000000-0005-0000-0000-000010070000}"/>
    <cellStyle name="Millares 2 2 2 2 8" xfId="1809" xr:uid="{00000000-0005-0000-0000-000011070000}"/>
    <cellStyle name="Millares 2 2 2 2 9" xfId="1810" xr:uid="{00000000-0005-0000-0000-000012070000}"/>
    <cellStyle name="Millares 2 2 2 20" xfId="1811" xr:uid="{00000000-0005-0000-0000-000013070000}"/>
    <cellStyle name="Millares 2 2 2 21" xfId="1812" xr:uid="{00000000-0005-0000-0000-000014070000}"/>
    <cellStyle name="Millares 2 2 2 22" xfId="1813" xr:uid="{00000000-0005-0000-0000-000015070000}"/>
    <cellStyle name="Millares 2 2 2 23" xfId="1814" xr:uid="{00000000-0005-0000-0000-000016070000}"/>
    <cellStyle name="Millares 2 2 2 24" xfId="1815" xr:uid="{00000000-0005-0000-0000-000017070000}"/>
    <cellStyle name="Millares 2 2 2 25" xfId="1816" xr:uid="{00000000-0005-0000-0000-000018070000}"/>
    <cellStyle name="Millares 2 2 2 26" xfId="1817" xr:uid="{00000000-0005-0000-0000-000019070000}"/>
    <cellStyle name="Millares 2 2 2 27" xfId="1818" xr:uid="{00000000-0005-0000-0000-00001A070000}"/>
    <cellStyle name="Millares 2 2 2 28" xfId="1819" xr:uid="{00000000-0005-0000-0000-00001B070000}"/>
    <cellStyle name="Millares 2 2 2 29" xfId="1820" xr:uid="{00000000-0005-0000-0000-00001C070000}"/>
    <cellStyle name="Millares 2 2 2 3" xfId="1821" xr:uid="{00000000-0005-0000-0000-00001D070000}"/>
    <cellStyle name="Millares 2 2 2 3 10" xfId="1822" xr:uid="{00000000-0005-0000-0000-00001E070000}"/>
    <cellStyle name="Millares 2 2 2 3 11" xfId="1823" xr:uid="{00000000-0005-0000-0000-00001F070000}"/>
    <cellStyle name="Millares 2 2 2 3 12" xfId="1824" xr:uid="{00000000-0005-0000-0000-000020070000}"/>
    <cellStyle name="Millares 2 2 2 3 13" xfId="1825" xr:uid="{00000000-0005-0000-0000-000021070000}"/>
    <cellStyle name="Millares 2 2 2 3 14" xfId="1826" xr:uid="{00000000-0005-0000-0000-000022070000}"/>
    <cellStyle name="Millares 2 2 2 3 15" xfId="1827" xr:uid="{00000000-0005-0000-0000-000023070000}"/>
    <cellStyle name="Millares 2 2 2 3 16" xfId="1828" xr:uid="{00000000-0005-0000-0000-000024070000}"/>
    <cellStyle name="Millares 2 2 2 3 17" xfId="1829" xr:uid="{00000000-0005-0000-0000-000025070000}"/>
    <cellStyle name="Millares 2 2 2 3 18" xfId="1830" xr:uid="{00000000-0005-0000-0000-000026070000}"/>
    <cellStyle name="Millares 2 2 2 3 19" xfId="1831" xr:uid="{00000000-0005-0000-0000-000027070000}"/>
    <cellStyle name="Millares 2 2 2 3 2" xfId="1832" xr:uid="{00000000-0005-0000-0000-000028070000}"/>
    <cellStyle name="Millares 2 2 2 3 2 10" xfId="1833" xr:uid="{00000000-0005-0000-0000-000029070000}"/>
    <cellStyle name="Millares 2 2 2 3 2 11" xfId="1834" xr:uid="{00000000-0005-0000-0000-00002A070000}"/>
    <cellStyle name="Millares 2 2 2 3 2 12" xfId="1835" xr:uid="{00000000-0005-0000-0000-00002B070000}"/>
    <cellStyle name="Millares 2 2 2 3 2 13" xfId="1836" xr:uid="{00000000-0005-0000-0000-00002C070000}"/>
    <cellStyle name="Millares 2 2 2 3 2 14" xfId="1837" xr:uid="{00000000-0005-0000-0000-00002D070000}"/>
    <cellStyle name="Millares 2 2 2 3 2 15" xfId="1838" xr:uid="{00000000-0005-0000-0000-00002E070000}"/>
    <cellStyle name="Millares 2 2 2 3 2 16" xfId="1839" xr:uid="{00000000-0005-0000-0000-00002F070000}"/>
    <cellStyle name="Millares 2 2 2 3 2 17" xfId="1840" xr:uid="{00000000-0005-0000-0000-000030070000}"/>
    <cellStyle name="Millares 2 2 2 3 2 18" xfId="1841" xr:uid="{00000000-0005-0000-0000-000031070000}"/>
    <cellStyle name="Millares 2 2 2 3 2 19" xfId="1842" xr:uid="{00000000-0005-0000-0000-000032070000}"/>
    <cellStyle name="Millares 2 2 2 3 2 2" xfId="1843" xr:uid="{00000000-0005-0000-0000-000033070000}"/>
    <cellStyle name="Millares 2 2 2 3 2 2 10" xfId="1844" xr:uid="{00000000-0005-0000-0000-000034070000}"/>
    <cellStyle name="Millares 2 2 2 3 2 2 11" xfId="1845" xr:uid="{00000000-0005-0000-0000-000035070000}"/>
    <cellStyle name="Millares 2 2 2 3 2 2 12" xfId="1846" xr:uid="{00000000-0005-0000-0000-000036070000}"/>
    <cellStyle name="Millares 2 2 2 3 2 2 13" xfId="1847" xr:uid="{00000000-0005-0000-0000-000037070000}"/>
    <cellStyle name="Millares 2 2 2 3 2 2 14" xfId="1848" xr:uid="{00000000-0005-0000-0000-000038070000}"/>
    <cellStyle name="Millares 2 2 2 3 2 2 15" xfId="1849" xr:uid="{00000000-0005-0000-0000-000039070000}"/>
    <cellStyle name="Millares 2 2 2 3 2 2 16" xfId="1850" xr:uid="{00000000-0005-0000-0000-00003A070000}"/>
    <cellStyle name="Millares 2 2 2 3 2 2 17" xfId="1851" xr:uid="{00000000-0005-0000-0000-00003B070000}"/>
    <cellStyle name="Millares 2 2 2 3 2 2 18" xfId="1852" xr:uid="{00000000-0005-0000-0000-00003C070000}"/>
    <cellStyle name="Millares 2 2 2 3 2 2 19" xfId="1853" xr:uid="{00000000-0005-0000-0000-00003D070000}"/>
    <cellStyle name="Millares 2 2 2 3 2 2 2" xfId="1854" xr:uid="{00000000-0005-0000-0000-00003E070000}"/>
    <cellStyle name="Millares 2 2 2 3 2 2 20" xfId="1855" xr:uid="{00000000-0005-0000-0000-00003F070000}"/>
    <cellStyle name="Millares 2 2 2 3 2 2 3" xfId="1856" xr:uid="{00000000-0005-0000-0000-000040070000}"/>
    <cellStyle name="Millares 2 2 2 3 2 2 4" xfId="1857" xr:uid="{00000000-0005-0000-0000-000041070000}"/>
    <cellStyle name="Millares 2 2 2 3 2 2 5" xfId="1858" xr:uid="{00000000-0005-0000-0000-000042070000}"/>
    <cellStyle name="Millares 2 2 2 3 2 2 6" xfId="1859" xr:uid="{00000000-0005-0000-0000-000043070000}"/>
    <cellStyle name="Millares 2 2 2 3 2 2 7" xfId="1860" xr:uid="{00000000-0005-0000-0000-000044070000}"/>
    <cellStyle name="Millares 2 2 2 3 2 2 8" xfId="1861" xr:uid="{00000000-0005-0000-0000-000045070000}"/>
    <cellStyle name="Millares 2 2 2 3 2 2 9" xfId="1862" xr:uid="{00000000-0005-0000-0000-000046070000}"/>
    <cellStyle name="Millares 2 2 2 3 2 20" xfId="1863" xr:uid="{00000000-0005-0000-0000-000047070000}"/>
    <cellStyle name="Millares 2 2 2 3 2 3" xfId="1864" xr:uid="{00000000-0005-0000-0000-000048070000}"/>
    <cellStyle name="Millares 2 2 2 3 2 4" xfId="1865" xr:uid="{00000000-0005-0000-0000-000049070000}"/>
    <cellStyle name="Millares 2 2 2 3 2 5" xfId="1866" xr:uid="{00000000-0005-0000-0000-00004A070000}"/>
    <cellStyle name="Millares 2 2 2 3 2 6" xfId="1867" xr:uid="{00000000-0005-0000-0000-00004B070000}"/>
    <cellStyle name="Millares 2 2 2 3 2 7" xfId="1868" xr:uid="{00000000-0005-0000-0000-00004C070000}"/>
    <cellStyle name="Millares 2 2 2 3 2 8" xfId="1869" xr:uid="{00000000-0005-0000-0000-00004D070000}"/>
    <cellStyle name="Millares 2 2 2 3 2 9" xfId="1870" xr:uid="{00000000-0005-0000-0000-00004E070000}"/>
    <cellStyle name="Millares 2 2 2 3 20" xfId="1871" xr:uid="{00000000-0005-0000-0000-00004F070000}"/>
    <cellStyle name="Millares 2 2 2 3 21" xfId="1872" xr:uid="{00000000-0005-0000-0000-000050070000}"/>
    <cellStyle name="Millares 2 2 2 3 22" xfId="1873" xr:uid="{00000000-0005-0000-0000-000051070000}"/>
    <cellStyle name="Millares 2 2 2 3 23" xfId="1874" xr:uid="{00000000-0005-0000-0000-000052070000}"/>
    <cellStyle name="Millares 2 2 2 3 24" xfId="1875" xr:uid="{00000000-0005-0000-0000-000053070000}"/>
    <cellStyle name="Millares 2 2 2 3 25" xfId="1876" xr:uid="{00000000-0005-0000-0000-000054070000}"/>
    <cellStyle name="Millares 2 2 2 3 26" xfId="1877" xr:uid="{00000000-0005-0000-0000-000055070000}"/>
    <cellStyle name="Millares 2 2 2 3 27" xfId="1878" xr:uid="{00000000-0005-0000-0000-000056070000}"/>
    <cellStyle name="Millares 2 2 2 3 28" xfId="1879" xr:uid="{00000000-0005-0000-0000-000057070000}"/>
    <cellStyle name="Millares 2 2 2 3 29" xfId="1880" xr:uid="{00000000-0005-0000-0000-000058070000}"/>
    <cellStyle name="Millares 2 2 2 3 3" xfId="1881" xr:uid="{00000000-0005-0000-0000-000059070000}"/>
    <cellStyle name="Millares 2 2 2 3 30" xfId="1882" xr:uid="{00000000-0005-0000-0000-00005A070000}"/>
    <cellStyle name="Millares 2 2 2 3 31" xfId="1883" xr:uid="{00000000-0005-0000-0000-00005B070000}"/>
    <cellStyle name="Millares 2 2 2 3 32" xfId="1884" xr:uid="{00000000-0005-0000-0000-00005C070000}"/>
    <cellStyle name="Millares 2 2 2 3 33" xfId="1885" xr:uid="{00000000-0005-0000-0000-00005D070000}"/>
    <cellStyle name="Millares 2 2 2 3 4" xfId="1886" xr:uid="{00000000-0005-0000-0000-00005E070000}"/>
    <cellStyle name="Millares 2 2 2 3 5" xfId="1887" xr:uid="{00000000-0005-0000-0000-00005F070000}"/>
    <cellStyle name="Millares 2 2 2 3 6" xfId="1888" xr:uid="{00000000-0005-0000-0000-000060070000}"/>
    <cellStyle name="Millares 2 2 2 3 7" xfId="1889" xr:uid="{00000000-0005-0000-0000-000061070000}"/>
    <cellStyle name="Millares 2 2 2 3 8" xfId="1890" xr:uid="{00000000-0005-0000-0000-000062070000}"/>
    <cellStyle name="Millares 2 2 2 3 9" xfId="1891" xr:uid="{00000000-0005-0000-0000-000063070000}"/>
    <cellStyle name="Millares 2 2 2 30" xfId="1892" xr:uid="{00000000-0005-0000-0000-000064070000}"/>
    <cellStyle name="Millares 2 2 2 31" xfId="1893" xr:uid="{00000000-0005-0000-0000-000065070000}"/>
    <cellStyle name="Millares 2 2 2 32" xfId="1894" xr:uid="{00000000-0005-0000-0000-000066070000}"/>
    <cellStyle name="Millares 2 2 2 33" xfId="1895" xr:uid="{00000000-0005-0000-0000-000067070000}"/>
    <cellStyle name="Millares 2 2 2 34" xfId="1896" xr:uid="{00000000-0005-0000-0000-000068070000}"/>
    <cellStyle name="Millares 2 2 2 35" xfId="1897" xr:uid="{00000000-0005-0000-0000-000069070000}"/>
    <cellStyle name="Millares 2 2 2 36" xfId="1898" xr:uid="{00000000-0005-0000-0000-00006A070000}"/>
    <cellStyle name="Millares 2 2 2 37" xfId="1899" xr:uid="{00000000-0005-0000-0000-00006B070000}"/>
    <cellStyle name="Millares 2 2 2 38" xfId="1900" xr:uid="{00000000-0005-0000-0000-00006C070000}"/>
    <cellStyle name="Millares 2 2 2 39" xfId="1901" xr:uid="{00000000-0005-0000-0000-00006D070000}"/>
    <cellStyle name="Millares 2 2 2 39 10" xfId="1902" xr:uid="{00000000-0005-0000-0000-00006E070000}"/>
    <cellStyle name="Millares 2 2 2 39 2" xfId="1903" xr:uid="{00000000-0005-0000-0000-00006F070000}"/>
    <cellStyle name="Millares 2 2 2 39 3" xfId="1904" xr:uid="{00000000-0005-0000-0000-000070070000}"/>
    <cellStyle name="Millares 2 2 2 39 4" xfId="1905" xr:uid="{00000000-0005-0000-0000-000071070000}"/>
    <cellStyle name="Millares 2 2 2 39 5" xfId="1906" xr:uid="{00000000-0005-0000-0000-000072070000}"/>
    <cellStyle name="Millares 2 2 2 39 6" xfId="1907" xr:uid="{00000000-0005-0000-0000-000073070000}"/>
    <cellStyle name="Millares 2 2 2 39 7" xfId="1908" xr:uid="{00000000-0005-0000-0000-000074070000}"/>
    <cellStyle name="Millares 2 2 2 39 8" xfId="1909" xr:uid="{00000000-0005-0000-0000-000075070000}"/>
    <cellStyle name="Millares 2 2 2 39 9" xfId="1910" xr:uid="{00000000-0005-0000-0000-000076070000}"/>
    <cellStyle name="Millares 2 2 2 4" xfId="1911" xr:uid="{00000000-0005-0000-0000-000077070000}"/>
    <cellStyle name="Millares 2 2 2 4 10" xfId="1912" xr:uid="{00000000-0005-0000-0000-000078070000}"/>
    <cellStyle name="Millares 2 2 2 4 11" xfId="1913" xr:uid="{00000000-0005-0000-0000-000079070000}"/>
    <cellStyle name="Millares 2 2 2 4 12" xfId="1914" xr:uid="{00000000-0005-0000-0000-00007A070000}"/>
    <cellStyle name="Millares 2 2 2 4 13" xfId="1915" xr:uid="{00000000-0005-0000-0000-00007B070000}"/>
    <cellStyle name="Millares 2 2 2 4 14" xfId="1916" xr:uid="{00000000-0005-0000-0000-00007C070000}"/>
    <cellStyle name="Millares 2 2 2 4 15" xfId="1917" xr:uid="{00000000-0005-0000-0000-00007D070000}"/>
    <cellStyle name="Millares 2 2 2 4 16" xfId="1918" xr:uid="{00000000-0005-0000-0000-00007E070000}"/>
    <cellStyle name="Millares 2 2 2 4 17" xfId="1919" xr:uid="{00000000-0005-0000-0000-00007F070000}"/>
    <cellStyle name="Millares 2 2 2 4 18" xfId="1920" xr:uid="{00000000-0005-0000-0000-000080070000}"/>
    <cellStyle name="Millares 2 2 2 4 19" xfId="1921" xr:uid="{00000000-0005-0000-0000-000081070000}"/>
    <cellStyle name="Millares 2 2 2 4 2" xfId="1922" xr:uid="{00000000-0005-0000-0000-000082070000}"/>
    <cellStyle name="Millares 2 2 2 4 2 10" xfId="1923" xr:uid="{00000000-0005-0000-0000-000083070000}"/>
    <cellStyle name="Millares 2 2 2 4 2 11" xfId="1924" xr:uid="{00000000-0005-0000-0000-000084070000}"/>
    <cellStyle name="Millares 2 2 2 4 2 12" xfId="1925" xr:uid="{00000000-0005-0000-0000-000085070000}"/>
    <cellStyle name="Millares 2 2 2 4 2 13" xfId="1926" xr:uid="{00000000-0005-0000-0000-000086070000}"/>
    <cellStyle name="Millares 2 2 2 4 2 14" xfId="1927" xr:uid="{00000000-0005-0000-0000-000087070000}"/>
    <cellStyle name="Millares 2 2 2 4 2 15" xfId="1928" xr:uid="{00000000-0005-0000-0000-000088070000}"/>
    <cellStyle name="Millares 2 2 2 4 2 16" xfId="1929" xr:uid="{00000000-0005-0000-0000-000089070000}"/>
    <cellStyle name="Millares 2 2 2 4 2 17" xfId="1930" xr:uid="{00000000-0005-0000-0000-00008A070000}"/>
    <cellStyle name="Millares 2 2 2 4 2 18" xfId="1931" xr:uid="{00000000-0005-0000-0000-00008B070000}"/>
    <cellStyle name="Millares 2 2 2 4 2 19" xfId="1932" xr:uid="{00000000-0005-0000-0000-00008C070000}"/>
    <cellStyle name="Millares 2 2 2 4 2 2" xfId="1933" xr:uid="{00000000-0005-0000-0000-00008D070000}"/>
    <cellStyle name="Millares 2 2 2 4 2 20" xfId="1934" xr:uid="{00000000-0005-0000-0000-00008E070000}"/>
    <cellStyle name="Millares 2 2 2 4 2 3" xfId="1935" xr:uid="{00000000-0005-0000-0000-00008F070000}"/>
    <cellStyle name="Millares 2 2 2 4 2 4" xfId="1936" xr:uid="{00000000-0005-0000-0000-000090070000}"/>
    <cellStyle name="Millares 2 2 2 4 2 5" xfId="1937" xr:uid="{00000000-0005-0000-0000-000091070000}"/>
    <cellStyle name="Millares 2 2 2 4 2 6" xfId="1938" xr:uid="{00000000-0005-0000-0000-000092070000}"/>
    <cellStyle name="Millares 2 2 2 4 2 7" xfId="1939" xr:uid="{00000000-0005-0000-0000-000093070000}"/>
    <cellStyle name="Millares 2 2 2 4 2 8" xfId="1940" xr:uid="{00000000-0005-0000-0000-000094070000}"/>
    <cellStyle name="Millares 2 2 2 4 2 9" xfId="1941" xr:uid="{00000000-0005-0000-0000-000095070000}"/>
    <cellStyle name="Millares 2 2 2 4 20" xfId="1942" xr:uid="{00000000-0005-0000-0000-000096070000}"/>
    <cellStyle name="Millares 2 2 2 4 3" xfId="1943" xr:uid="{00000000-0005-0000-0000-000097070000}"/>
    <cellStyle name="Millares 2 2 2 4 4" xfId="1944" xr:uid="{00000000-0005-0000-0000-000098070000}"/>
    <cellStyle name="Millares 2 2 2 4 5" xfId="1945" xr:uid="{00000000-0005-0000-0000-000099070000}"/>
    <cellStyle name="Millares 2 2 2 4 6" xfId="1946" xr:uid="{00000000-0005-0000-0000-00009A070000}"/>
    <cellStyle name="Millares 2 2 2 4 7" xfId="1947" xr:uid="{00000000-0005-0000-0000-00009B070000}"/>
    <cellStyle name="Millares 2 2 2 4 8" xfId="1948" xr:uid="{00000000-0005-0000-0000-00009C070000}"/>
    <cellStyle name="Millares 2 2 2 4 9" xfId="1949" xr:uid="{00000000-0005-0000-0000-00009D070000}"/>
    <cellStyle name="Millares 2 2 2 40" xfId="1950" xr:uid="{00000000-0005-0000-0000-00009E070000}"/>
    <cellStyle name="Millares 2 2 2 41" xfId="1951" xr:uid="{00000000-0005-0000-0000-00009F070000}"/>
    <cellStyle name="Millares 2 2 2 42" xfId="1952" xr:uid="{00000000-0005-0000-0000-0000A0070000}"/>
    <cellStyle name="Millares 2 2 2 43" xfId="1953" xr:uid="{00000000-0005-0000-0000-0000A1070000}"/>
    <cellStyle name="Millares 2 2 2 44" xfId="1954" xr:uid="{00000000-0005-0000-0000-0000A2070000}"/>
    <cellStyle name="Millares 2 2 2 45" xfId="1955" xr:uid="{00000000-0005-0000-0000-0000A3070000}"/>
    <cellStyle name="Millares 2 2 2 46" xfId="1956" xr:uid="{00000000-0005-0000-0000-0000A4070000}"/>
    <cellStyle name="Millares 2 2 2 47" xfId="1957" xr:uid="{00000000-0005-0000-0000-0000A5070000}"/>
    <cellStyle name="Millares 2 2 2 48" xfId="1958" xr:uid="{00000000-0005-0000-0000-0000A6070000}"/>
    <cellStyle name="Millares 2 2 2 49" xfId="1959" xr:uid="{00000000-0005-0000-0000-0000A7070000}"/>
    <cellStyle name="Millares 2 2 2 5" xfId="1960" xr:uid="{00000000-0005-0000-0000-0000A8070000}"/>
    <cellStyle name="Millares 2 2 2 6" xfId="1961" xr:uid="{00000000-0005-0000-0000-0000A9070000}"/>
    <cellStyle name="Millares 2 2 2 7" xfId="1962" xr:uid="{00000000-0005-0000-0000-0000AA070000}"/>
    <cellStyle name="Millares 2 2 2 8" xfId="1963" xr:uid="{00000000-0005-0000-0000-0000AB070000}"/>
    <cellStyle name="Millares 2 2 2 9" xfId="1964" xr:uid="{00000000-0005-0000-0000-0000AC070000}"/>
    <cellStyle name="Millares 2 2 20" xfId="1965" xr:uid="{00000000-0005-0000-0000-0000AD070000}"/>
    <cellStyle name="Millares 2 2 21" xfId="1966" xr:uid="{00000000-0005-0000-0000-0000AE070000}"/>
    <cellStyle name="Millares 2 2 22" xfId="1967" xr:uid="{00000000-0005-0000-0000-0000AF070000}"/>
    <cellStyle name="Millares 2 2 23" xfId="1968" xr:uid="{00000000-0005-0000-0000-0000B0070000}"/>
    <cellStyle name="Millares 2 2 24" xfId="1969" xr:uid="{00000000-0005-0000-0000-0000B1070000}"/>
    <cellStyle name="Millares 2 2 25" xfId="1970" xr:uid="{00000000-0005-0000-0000-0000B2070000}"/>
    <cellStyle name="Millares 2 2 26" xfId="1971" xr:uid="{00000000-0005-0000-0000-0000B3070000}"/>
    <cellStyle name="Millares 2 2 27" xfId="1972" xr:uid="{00000000-0005-0000-0000-0000B4070000}"/>
    <cellStyle name="Millares 2 2 28" xfId="1973" xr:uid="{00000000-0005-0000-0000-0000B5070000}"/>
    <cellStyle name="Millares 2 2 29" xfId="1974" xr:uid="{00000000-0005-0000-0000-0000B6070000}"/>
    <cellStyle name="Millares 2 2 3" xfId="1975" xr:uid="{00000000-0005-0000-0000-0000B7070000}"/>
    <cellStyle name="Millares 2 2 3 10" xfId="1976" xr:uid="{00000000-0005-0000-0000-0000B8070000}"/>
    <cellStyle name="Millares 2 2 3 11" xfId="1977" xr:uid="{00000000-0005-0000-0000-0000B9070000}"/>
    <cellStyle name="Millares 2 2 3 12" xfId="1978" xr:uid="{00000000-0005-0000-0000-0000BA070000}"/>
    <cellStyle name="Millares 2 2 3 13" xfId="1979" xr:uid="{00000000-0005-0000-0000-0000BB070000}"/>
    <cellStyle name="Millares 2 2 3 14" xfId="1980" xr:uid="{00000000-0005-0000-0000-0000BC070000}"/>
    <cellStyle name="Millares 2 2 3 15" xfId="1981" xr:uid="{00000000-0005-0000-0000-0000BD070000}"/>
    <cellStyle name="Millares 2 2 3 16" xfId="1982" xr:uid="{00000000-0005-0000-0000-0000BE070000}"/>
    <cellStyle name="Millares 2 2 3 17" xfId="1983" xr:uid="{00000000-0005-0000-0000-0000BF070000}"/>
    <cellStyle name="Millares 2 2 3 18" xfId="1984" xr:uid="{00000000-0005-0000-0000-0000C0070000}"/>
    <cellStyle name="Millares 2 2 3 19" xfId="1985" xr:uid="{00000000-0005-0000-0000-0000C1070000}"/>
    <cellStyle name="Millares 2 2 3 2" xfId="1986" xr:uid="{00000000-0005-0000-0000-0000C2070000}"/>
    <cellStyle name="Millares 2 2 3 2 10" xfId="1987" xr:uid="{00000000-0005-0000-0000-0000C3070000}"/>
    <cellStyle name="Millares 2 2 3 2 11" xfId="1988" xr:uid="{00000000-0005-0000-0000-0000C4070000}"/>
    <cellStyle name="Millares 2 2 3 2 12" xfId="1989" xr:uid="{00000000-0005-0000-0000-0000C5070000}"/>
    <cellStyle name="Millares 2 2 3 2 13" xfId="1990" xr:uid="{00000000-0005-0000-0000-0000C6070000}"/>
    <cellStyle name="Millares 2 2 3 2 14" xfId="1991" xr:uid="{00000000-0005-0000-0000-0000C7070000}"/>
    <cellStyle name="Millares 2 2 3 2 15" xfId="1992" xr:uid="{00000000-0005-0000-0000-0000C8070000}"/>
    <cellStyle name="Millares 2 2 3 2 16" xfId="1993" xr:uid="{00000000-0005-0000-0000-0000C9070000}"/>
    <cellStyle name="Millares 2 2 3 2 17" xfId="1994" xr:uid="{00000000-0005-0000-0000-0000CA070000}"/>
    <cellStyle name="Millares 2 2 3 2 18" xfId="1995" xr:uid="{00000000-0005-0000-0000-0000CB070000}"/>
    <cellStyle name="Millares 2 2 3 2 19" xfId="1996" xr:uid="{00000000-0005-0000-0000-0000CC070000}"/>
    <cellStyle name="Millares 2 2 3 2 2" xfId="1997" xr:uid="{00000000-0005-0000-0000-0000CD070000}"/>
    <cellStyle name="Millares 2 2 3 2 2 10" xfId="1998" xr:uid="{00000000-0005-0000-0000-0000CE070000}"/>
    <cellStyle name="Millares 2 2 3 2 2 11" xfId="1999" xr:uid="{00000000-0005-0000-0000-0000CF070000}"/>
    <cellStyle name="Millares 2 2 3 2 2 12" xfId="2000" xr:uid="{00000000-0005-0000-0000-0000D0070000}"/>
    <cellStyle name="Millares 2 2 3 2 2 13" xfId="2001" xr:uid="{00000000-0005-0000-0000-0000D1070000}"/>
    <cellStyle name="Millares 2 2 3 2 2 14" xfId="2002" xr:uid="{00000000-0005-0000-0000-0000D2070000}"/>
    <cellStyle name="Millares 2 2 3 2 2 15" xfId="2003" xr:uid="{00000000-0005-0000-0000-0000D3070000}"/>
    <cellStyle name="Millares 2 2 3 2 2 16" xfId="2004" xr:uid="{00000000-0005-0000-0000-0000D4070000}"/>
    <cellStyle name="Millares 2 2 3 2 2 17" xfId="2005" xr:uid="{00000000-0005-0000-0000-0000D5070000}"/>
    <cellStyle name="Millares 2 2 3 2 2 18" xfId="2006" xr:uid="{00000000-0005-0000-0000-0000D6070000}"/>
    <cellStyle name="Millares 2 2 3 2 2 19" xfId="2007" xr:uid="{00000000-0005-0000-0000-0000D7070000}"/>
    <cellStyle name="Millares 2 2 3 2 2 2" xfId="2008" xr:uid="{00000000-0005-0000-0000-0000D8070000}"/>
    <cellStyle name="Millares 2 2 3 2 2 20" xfId="2009" xr:uid="{00000000-0005-0000-0000-0000D9070000}"/>
    <cellStyle name="Millares 2 2 3 2 2 3" xfId="2010" xr:uid="{00000000-0005-0000-0000-0000DA070000}"/>
    <cellStyle name="Millares 2 2 3 2 2 4" xfId="2011" xr:uid="{00000000-0005-0000-0000-0000DB070000}"/>
    <cellStyle name="Millares 2 2 3 2 2 5" xfId="2012" xr:uid="{00000000-0005-0000-0000-0000DC070000}"/>
    <cellStyle name="Millares 2 2 3 2 2 6" xfId="2013" xr:uid="{00000000-0005-0000-0000-0000DD070000}"/>
    <cellStyle name="Millares 2 2 3 2 2 7" xfId="2014" xr:uid="{00000000-0005-0000-0000-0000DE070000}"/>
    <cellStyle name="Millares 2 2 3 2 2 8" xfId="2015" xr:uid="{00000000-0005-0000-0000-0000DF070000}"/>
    <cellStyle name="Millares 2 2 3 2 2 9" xfId="2016" xr:uid="{00000000-0005-0000-0000-0000E0070000}"/>
    <cellStyle name="Millares 2 2 3 2 20" xfId="2017" xr:uid="{00000000-0005-0000-0000-0000E1070000}"/>
    <cellStyle name="Millares 2 2 3 2 3" xfId="2018" xr:uid="{00000000-0005-0000-0000-0000E2070000}"/>
    <cellStyle name="Millares 2 2 3 2 4" xfId="2019" xr:uid="{00000000-0005-0000-0000-0000E3070000}"/>
    <cellStyle name="Millares 2 2 3 2 5" xfId="2020" xr:uid="{00000000-0005-0000-0000-0000E4070000}"/>
    <cellStyle name="Millares 2 2 3 2 6" xfId="2021" xr:uid="{00000000-0005-0000-0000-0000E5070000}"/>
    <cellStyle name="Millares 2 2 3 2 7" xfId="2022" xr:uid="{00000000-0005-0000-0000-0000E6070000}"/>
    <cellStyle name="Millares 2 2 3 2 8" xfId="2023" xr:uid="{00000000-0005-0000-0000-0000E7070000}"/>
    <cellStyle name="Millares 2 2 3 2 9" xfId="2024" xr:uid="{00000000-0005-0000-0000-0000E8070000}"/>
    <cellStyle name="Millares 2 2 3 20" xfId="2025" xr:uid="{00000000-0005-0000-0000-0000E9070000}"/>
    <cellStyle name="Millares 2 2 3 21" xfId="2026" xr:uid="{00000000-0005-0000-0000-0000EA070000}"/>
    <cellStyle name="Millares 2 2 3 22" xfId="2027" xr:uid="{00000000-0005-0000-0000-0000EB070000}"/>
    <cellStyle name="Millares 2 2 3 23" xfId="2028" xr:uid="{00000000-0005-0000-0000-0000EC070000}"/>
    <cellStyle name="Millares 2 2 3 24" xfId="2029" xr:uid="{00000000-0005-0000-0000-0000ED070000}"/>
    <cellStyle name="Millares 2 2 3 25" xfId="2030" xr:uid="{00000000-0005-0000-0000-0000EE070000}"/>
    <cellStyle name="Millares 2 2 3 26" xfId="2031" xr:uid="{00000000-0005-0000-0000-0000EF070000}"/>
    <cellStyle name="Millares 2 2 3 27" xfId="2032" xr:uid="{00000000-0005-0000-0000-0000F0070000}"/>
    <cellStyle name="Millares 2 2 3 28" xfId="2033" xr:uid="{00000000-0005-0000-0000-0000F1070000}"/>
    <cellStyle name="Millares 2 2 3 29" xfId="2034" xr:uid="{00000000-0005-0000-0000-0000F2070000}"/>
    <cellStyle name="Millares 2 2 3 3" xfId="2035" xr:uid="{00000000-0005-0000-0000-0000F3070000}"/>
    <cellStyle name="Millares 2 2 3 30" xfId="2036" xr:uid="{00000000-0005-0000-0000-0000F4070000}"/>
    <cellStyle name="Millares 2 2 3 31" xfId="2037" xr:uid="{00000000-0005-0000-0000-0000F5070000}"/>
    <cellStyle name="Millares 2 2 3 32" xfId="2038" xr:uid="{00000000-0005-0000-0000-0000F6070000}"/>
    <cellStyle name="Millares 2 2 3 33" xfId="2039" xr:uid="{00000000-0005-0000-0000-0000F7070000}"/>
    <cellStyle name="Millares 2 2 3 34" xfId="2040" xr:uid="{00000000-0005-0000-0000-0000F8070000}"/>
    <cellStyle name="Millares 2 2 3 35" xfId="2041" xr:uid="{00000000-0005-0000-0000-0000F9070000}"/>
    <cellStyle name="Millares 2 2 3 4" xfId="2042" xr:uid="{00000000-0005-0000-0000-0000FA070000}"/>
    <cellStyle name="Millares 2 2 3 5" xfId="2043" xr:uid="{00000000-0005-0000-0000-0000FB070000}"/>
    <cellStyle name="Millares 2 2 3 6" xfId="2044" xr:uid="{00000000-0005-0000-0000-0000FC070000}"/>
    <cellStyle name="Millares 2 2 3 7" xfId="2045" xr:uid="{00000000-0005-0000-0000-0000FD070000}"/>
    <cellStyle name="Millares 2 2 3 8" xfId="2046" xr:uid="{00000000-0005-0000-0000-0000FE070000}"/>
    <cellStyle name="Millares 2 2 3 9" xfId="2047" xr:uid="{00000000-0005-0000-0000-0000FF070000}"/>
    <cellStyle name="Millares 2 2 30" xfId="2048" xr:uid="{00000000-0005-0000-0000-000000080000}"/>
    <cellStyle name="Millares 2 2 31" xfId="2049" xr:uid="{00000000-0005-0000-0000-000001080000}"/>
    <cellStyle name="Millares 2 2 32" xfId="2050" xr:uid="{00000000-0005-0000-0000-000002080000}"/>
    <cellStyle name="Millares 2 2 33" xfId="2051" xr:uid="{00000000-0005-0000-0000-000003080000}"/>
    <cellStyle name="Millares 2 2 34" xfId="2052" xr:uid="{00000000-0005-0000-0000-000004080000}"/>
    <cellStyle name="Millares 2 2 35" xfId="2053" xr:uid="{00000000-0005-0000-0000-000005080000}"/>
    <cellStyle name="Millares 2 2 36" xfId="2054" xr:uid="{00000000-0005-0000-0000-000006080000}"/>
    <cellStyle name="Millares 2 2 37" xfId="2055" xr:uid="{00000000-0005-0000-0000-000007080000}"/>
    <cellStyle name="Millares 2 2 38" xfId="2056" xr:uid="{00000000-0005-0000-0000-000008080000}"/>
    <cellStyle name="Millares 2 2 39" xfId="2057" xr:uid="{00000000-0005-0000-0000-000009080000}"/>
    <cellStyle name="Millares 2 2 39 10" xfId="2058" xr:uid="{00000000-0005-0000-0000-00000A080000}"/>
    <cellStyle name="Millares 2 2 39 2" xfId="2059" xr:uid="{00000000-0005-0000-0000-00000B080000}"/>
    <cellStyle name="Millares 2 2 39 3" xfId="2060" xr:uid="{00000000-0005-0000-0000-00000C080000}"/>
    <cellStyle name="Millares 2 2 39 4" xfId="2061" xr:uid="{00000000-0005-0000-0000-00000D080000}"/>
    <cellStyle name="Millares 2 2 39 5" xfId="2062" xr:uid="{00000000-0005-0000-0000-00000E080000}"/>
    <cellStyle name="Millares 2 2 39 6" xfId="2063" xr:uid="{00000000-0005-0000-0000-00000F080000}"/>
    <cellStyle name="Millares 2 2 39 7" xfId="2064" xr:uid="{00000000-0005-0000-0000-000010080000}"/>
    <cellStyle name="Millares 2 2 39 8" xfId="2065" xr:uid="{00000000-0005-0000-0000-000011080000}"/>
    <cellStyle name="Millares 2 2 39 9" xfId="2066" xr:uid="{00000000-0005-0000-0000-000012080000}"/>
    <cellStyle name="Millares 2 2 4" xfId="2067" xr:uid="{00000000-0005-0000-0000-000013080000}"/>
    <cellStyle name="Millares 2 2 4 10" xfId="2068" xr:uid="{00000000-0005-0000-0000-000014080000}"/>
    <cellStyle name="Millares 2 2 4 11" xfId="2069" xr:uid="{00000000-0005-0000-0000-000015080000}"/>
    <cellStyle name="Millares 2 2 4 12" xfId="2070" xr:uid="{00000000-0005-0000-0000-000016080000}"/>
    <cellStyle name="Millares 2 2 4 13" xfId="2071" xr:uid="{00000000-0005-0000-0000-000017080000}"/>
    <cellStyle name="Millares 2 2 4 14" xfId="2072" xr:uid="{00000000-0005-0000-0000-000018080000}"/>
    <cellStyle name="Millares 2 2 4 15" xfId="2073" xr:uid="{00000000-0005-0000-0000-000019080000}"/>
    <cellStyle name="Millares 2 2 4 16" xfId="2074" xr:uid="{00000000-0005-0000-0000-00001A080000}"/>
    <cellStyle name="Millares 2 2 4 17" xfId="2075" xr:uid="{00000000-0005-0000-0000-00001B080000}"/>
    <cellStyle name="Millares 2 2 4 18" xfId="2076" xr:uid="{00000000-0005-0000-0000-00001C080000}"/>
    <cellStyle name="Millares 2 2 4 19" xfId="2077" xr:uid="{00000000-0005-0000-0000-00001D080000}"/>
    <cellStyle name="Millares 2 2 4 2" xfId="2078" xr:uid="{00000000-0005-0000-0000-00001E080000}"/>
    <cellStyle name="Millares 2 2 4 2 10" xfId="2079" xr:uid="{00000000-0005-0000-0000-00001F080000}"/>
    <cellStyle name="Millares 2 2 4 2 11" xfId="2080" xr:uid="{00000000-0005-0000-0000-000020080000}"/>
    <cellStyle name="Millares 2 2 4 2 12" xfId="2081" xr:uid="{00000000-0005-0000-0000-000021080000}"/>
    <cellStyle name="Millares 2 2 4 2 13" xfId="2082" xr:uid="{00000000-0005-0000-0000-000022080000}"/>
    <cellStyle name="Millares 2 2 4 2 14" xfId="2083" xr:uid="{00000000-0005-0000-0000-000023080000}"/>
    <cellStyle name="Millares 2 2 4 2 15" xfId="2084" xr:uid="{00000000-0005-0000-0000-000024080000}"/>
    <cellStyle name="Millares 2 2 4 2 16" xfId="2085" xr:uid="{00000000-0005-0000-0000-000025080000}"/>
    <cellStyle name="Millares 2 2 4 2 17" xfId="2086" xr:uid="{00000000-0005-0000-0000-000026080000}"/>
    <cellStyle name="Millares 2 2 4 2 18" xfId="2087" xr:uid="{00000000-0005-0000-0000-000027080000}"/>
    <cellStyle name="Millares 2 2 4 2 19" xfId="2088" xr:uid="{00000000-0005-0000-0000-000028080000}"/>
    <cellStyle name="Millares 2 2 4 2 2" xfId="2089" xr:uid="{00000000-0005-0000-0000-000029080000}"/>
    <cellStyle name="Millares 2 2 4 2 20" xfId="2090" xr:uid="{00000000-0005-0000-0000-00002A080000}"/>
    <cellStyle name="Millares 2 2 4 2 3" xfId="2091" xr:uid="{00000000-0005-0000-0000-00002B080000}"/>
    <cellStyle name="Millares 2 2 4 2 4" xfId="2092" xr:uid="{00000000-0005-0000-0000-00002C080000}"/>
    <cellStyle name="Millares 2 2 4 2 5" xfId="2093" xr:uid="{00000000-0005-0000-0000-00002D080000}"/>
    <cellStyle name="Millares 2 2 4 2 6" xfId="2094" xr:uid="{00000000-0005-0000-0000-00002E080000}"/>
    <cellStyle name="Millares 2 2 4 2 7" xfId="2095" xr:uid="{00000000-0005-0000-0000-00002F080000}"/>
    <cellStyle name="Millares 2 2 4 2 8" xfId="2096" xr:uid="{00000000-0005-0000-0000-000030080000}"/>
    <cellStyle name="Millares 2 2 4 2 9" xfId="2097" xr:uid="{00000000-0005-0000-0000-000031080000}"/>
    <cellStyle name="Millares 2 2 4 20" xfId="2098" xr:uid="{00000000-0005-0000-0000-000032080000}"/>
    <cellStyle name="Millares 2 2 4 3" xfId="2099" xr:uid="{00000000-0005-0000-0000-000033080000}"/>
    <cellStyle name="Millares 2 2 4 4" xfId="2100" xr:uid="{00000000-0005-0000-0000-000034080000}"/>
    <cellStyle name="Millares 2 2 4 5" xfId="2101" xr:uid="{00000000-0005-0000-0000-000035080000}"/>
    <cellStyle name="Millares 2 2 4 6" xfId="2102" xr:uid="{00000000-0005-0000-0000-000036080000}"/>
    <cellStyle name="Millares 2 2 4 7" xfId="2103" xr:uid="{00000000-0005-0000-0000-000037080000}"/>
    <cellStyle name="Millares 2 2 4 8" xfId="2104" xr:uid="{00000000-0005-0000-0000-000038080000}"/>
    <cellStyle name="Millares 2 2 4 9" xfId="2105" xr:uid="{00000000-0005-0000-0000-000039080000}"/>
    <cellStyle name="Millares 2 2 40" xfId="2106" xr:uid="{00000000-0005-0000-0000-00003A080000}"/>
    <cellStyle name="Millares 2 2 41" xfId="2107" xr:uid="{00000000-0005-0000-0000-00003B080000}"/>
    <cellStyle name="Millares 2 2 42" xfId="2108" xr:uid="{00000000-0005-0000-0000-00003C080000}"/>
    <cellStyle name="Millares 2 2 43" xfId="2109" xr:uid="{00000000-0005-0000-0000-00003D080000}"/>
    <cellStyle name="Millares 2 2 44" xfId="2110" xr:uid="{00000000-0005-0000-0000-00003E080000}"/>
    <cellStyle name="Millares 2 2 45" xfId="2111" xr:uid="{00000000-0005-0000-0000-00003F080000}"/>
    <cellStyle name="Millares 2 2 46" xfId="2112" xr:uid="{00000000-0005-0000-0000-000040080000}"/>
    <cellStyle name="Millares 2 2 47" xfId="2113" xr:uid="{00000000-0005-0000-0000-000041080000}"/>
    <cellStyle name="Millares 2 2 48" xfId="2114" xr:uid="{00000000-0005-0000-0000-000042080000}"/>
    <cellStyle name="Millares 2 2 49" xfId="1487" xr:uid="{00000000-0005-0000-0000-0000CF050000}"/>
    <cellStyle name="Millares 2 2 5" xfId="2115" xr:uid="{00000000-0005-0000-0000-000043080000}"/>
    <cellStyle name="Millares 2 2 6" xfId="2116" xr:uid="{00000000-0005-0000-0000-000044080000}"/>
    <cellStyle name="Millares 2 2 7" xfId="2117" xr:uid="{00000000-0005-0000-0000-000045080000}"/>
    <cellStyle name="Millares 2 2 8" xfId="2118" xr:uid="{00000000-0005-0000-0000-000046080000}"/>
    <cellStyle name="Millares 2 2 9" xfId="2119" xr:uid="{00000000-0005-0000-0000-000047080000}"/>
    <cellStyle name="Millares 2 20" xfId="2120" xr:uid="{00000000-0005-0000-0000-000048080000}"/>
    <cellStyle name="Millares 2 21" xfId="1466" xr:uid="{00000000-0005-0000-0000-0000BA050000}"/>
    <cellStyle name="Millares 2 22" xfId="2121" xr:uid="{00000000-0005-0000-0000-000049080000}"/>
    <cellStyle name="Millares 2 24" xfId="2122" xr:uid="{00000000-0005-0000-0000-00004A080000}"/>
    <cellStyle name="Millares 2 26" xfId="2123" xr:uid="{00000000-0005-0000-0000-00004B080000}"/>
    <cellStyle name="Millares 2 28" xfId="2124" xr:uid="{00000000-0005-0000-0000-00004C080000}"/>
    <cellStyle name="Millares 2 3" xfId="384" xr:uid="{00000000-0005-0000-0000-000080010000}"/>
    <cellStyle name="Millares 2 3 2" xfId="2126" xr:uid="{00000000-0005-0000-0000-00004E080000}"/>
    <cellStyle name="Millares 2 3 3" xfId="2127" xr:uid="{00000000-0005-0000-0000-00004F080000}"/>
    <cellStyle name="Millares 2 3 4" xfId="2128" xr:uid="{00000000-0005-0000-0000-000050080000}"/>
    <cellStyle name="Millares 2 3 5" xfId="2129" xr:uid="{00000000-0005-0000-0000-000051080000}"/>
    <cellStyle name="Millares 2 3 6" xfId="2130" xr:uid="{00000000-0005-0000-0000-000052080000}"/>
    <cellStyle name="Millares 2 3 7" xfId="2125" xr:uid="{00000000-0005-0000-0000-00004D080000}"/>
    <cellStyle name="Millares 2 30" xfId="2131" xr:uid="{00000000-0005-0000-0000-000053080000}"/>
    <cellStyle name="Millares 2 32" xfId="2132" xr:uid="{00000000-0005-0000-0000-000054080000}"/>
    <cellStyle name="Millares 2 34" xfId="2133" xr:uid="{00000000-0005-0000-0000-000055080000}"/>
    <cellStyle name="Millares 2 36" xfId="2134" xr:uid="{00000000-0005-0000-0000-000056080000}"/>
    <cellStyle name="Millares 2 4" xfId="2135" xr:uid="{00000000-0005-0000-0000-000057080000}"/>
    <cellStyle name="Millares 2 4 2" xfId="2136" xr:uid="{00000000-0005-0000-0000-000058080000}"/>
    <cellStyle name="Millares 2 4 3" xfId="2137" xr:uid="{00000000-0005-0000-0000-000059080000}"/>
    <cellStyle name="Millares 2 4 4" xfId="2138" xr:uid="{00000000-0005-0000-0000-00005A080000}"/>
    <cellStyle name="Millares 2 4 5" xfId="2139" xr:uid="{00000000-0005-0000-0000-00005B080000}"/>
    <cellStyle name="Millares 2 4 6" xfId="2140" xr:uid="{00000000-0005-0000-0000-00005C080000}"/>
    <cellStyle name="Millares 2 4 7" xfId="2141" xr:uid="{00000000-0005-0000-0000-00005D080000}"/>
    <cellStyle name="Millares 2 4 8" xfId="2142" xr:uid="{00000000-0005-0000-0000-00005E080000}"/>
    <cellStyle name="Millares 2 5" xfId="2143" xr:uid="{00000000-0005-0000-0000-00005F080000}"/>
    <cellStyle name="Millares 2 6" xfId="2144" xr:uid="{00000000-0005-0000-0000-000060080000}"/>
    <cellStyle name="Millares 2 6 2" xfId="2145" xr:uid="{00000000-0005-0000-0000-000061080000}"/>
    <cellStyle name="Millares 2 7" xfId="2146" xr:uid="{00000000-0005-0000-0000-000062080000}"/>
    <cellStyle name="Millares 2 7 2" xfId="2147" xr:uid="{00000000-0005-0000-0000-000063080000}"/>
    <cellStyle name="Millares 2 7 3" xfId="2148" xr:uid="{00000000-0005-0000-0000-000064080000}"/>
    <cellStyle name="Millares 2 8" xfId="2149" xr:uid="{00000000-0005-0000-0000-000065080000}"/>
    <cellStyle name="Millares 2 8 2" xfId="2150" xr:uid="{00000000-0005-0000-0000-000066080000}"/>
    <cellStyle name="Millares 2 8 3" xfId="2151" xr:uid="{00000000-0005-0000-0000-000067080000}"/>
    <cellStyle name="Millares 2 9" xfId="2152" xr:uid="{00000000-0005-0000-0000-000068080000}"/>
    <cellStyle name="Millares 2 9 2" xfId="2153" xr:uid="{00000000-0005-0000-0000-000069080000}"/>
    <cellStyle name="Millares 2 9 3" xfId="2154" xr:uid="{00000000-0005-0000-0000-00006A080000}"/>
    <cellStyle name="Millares 20" xfId="2155" xr:uid="{00000000-0005-0000-0000-00006B080000}"/>
    <cellStyle name="Millares 20 2" xfId="2156" xr:uid="{00000000-0005-0000-0000-00006C080000}"/>
    <cellStyle name="Millares 21" xfId="2157" xr:uid="{00000000-0005-0000-0000-00006D080000}"/>
    <cellStyle name="Millares 21 2" xfId="2158" xr:uid="{00000000-0005-0000-0000-00006E080000}"/>
    <cellStyle name="Millares 22" xfId="2159" xr:uid="{00000000-0005-0000-0000-00006F080000}"/>
    <cellStyle name="Millares 28" xfId="2160" xr:uid="{00000000-0005-0000-0000-000070080000}"/>
    <cellStyle name="Millares 28 10" xfId="2161" xr:uid="{00000000-0005-0000-0000-000071080000}"/>
    <cellStyle name="Millares 28 11" xfId="2162" xr:uid="{00000000-0005-0000-0000-000072080000}"/>
    <cellStyle name="Millares 28 12" xfId="2163" xr:uid="{00000000-0005-0000-0000-000073080000}"/>
    <cellStyle name="Millares 28 13" xfId="2164" xr:uid="{00000000-0005-0000-0000-000074080000}"/>
    <cellStyle name="Millares 28 14" xfId="2165" xr:uid="{00000000-0005-0000-0000-000075080000}"/>
    <cellStyle name="Millares 28 15" xfId="2166" xr:uid="{00000000-0005-0000-0000-000076080000}"/>
    <cellStyle name="Millares 28 16" xfId="2167" xr:uid="{00000000-0005-0000-0000-000077080000}"/>
    <cellStyle name="Millares 28 17" xfId="2168" xr:uid="{00000000-0005-0000-0000-000078080000}"/>
    <cellStyle name="Millares 28 18" xfId="2169" xr:uid="{00000000-0005-0000-0000-000079080000}"/>
    <cellStyle name="Millares 28 19" xfId="2170" xr:uid="{00000000-0005-0000-0000-00007A080000}"/>
    <cellStyle name="Millares 28 2" xfId="2171" xr:uid="{00000000-0005-0000-0000-00007B080000}"/>
    <cellStyle name="Millares 28 2 2" xfId="2172" xr:uid="{00000000-0005-0000-0000-00007C080000}"/>
    <cellStyle name="Millares 28 2 3" xfId="2173" xr:uid="{00000000-0005-0000-0000-00007D080000}"/>
    <cellStyle name="Millares 28 20" xfId="2174" xr:uid="{00000000-0005-0000-0000-00007E080000}"/>
    <cellStyle name="Millares 28 21" xfId="2175" xr:uid="{00000000-0005-0000-0000-00007F080000}"/>
    <cellStyle name="Millares 28 22" xfId="2176" xr:uid="{00000000-0005-0000-0000-000080080000}"/>
    <cellStyle name="Millares 28 23" xfId="2177" xr:uid="{00000000-0005-0000-0000-000081080000}"/>
    <cellStyle name="Millares 28 24" xfId="2178" xr:uid="{00000000-0005-0000-0000-000082080000}"/>
    <cellStyle name="Millares 28 25" xfId="2179" xr:uid="{00000000-0005-0000-0000-000083080000}"/>
    <cellStyle name="Millares 28 3" xfId="2180" xr:uid="{00000000-0005-0000-0000-000084080000}"/>
    <cellStyle name="Millares 28 3 2" xfId="2181" xr:uid="{00000000-0005-0000-0000-000085080000}"/>
    <cellStyle name="Millares 28 3 3" xfId="2182" xr:uid="{00000000-0005-0000-0000-000086080000}"/>
    <cellStyle name="Millares 28 4" xfId="2183" xr:uid="{00000000-0005-0000-0000-000087080000}"/>
    <cellStyle name="Millares 28 5" xfId="2184" xr:uid="{00000000-0005-0000-0000-000088080000}"/>
    <cellStyle name="Millares 28 6" xfId="2185" xr:uid="{00000000-0005-0000-0000-000089080000}"/>
    <cellStyle name="Millares 28 7" xfId="2186" xr:uid="{00000000-0005-0000-0000-00008A080000}"/>
    <cellStyle name="Millares 28 8" xfId="2187" xr:uid="{00000000-0005-0000-0000-00008B080000}"/>
    <cellStyle name="Millares 28 9" xfId="2188" xr:uid="{00000000-0005-0000-0000-00008C080000}"/>
    <cellStyle name="Millares 29" xfId="2189" xr:uid="{00000000-0005-0000-0000-00008D080000}"/>
    <cellStyle name="Millares 29 10" xfId="2190" xr:uid="{00000000-0005-0000-0000-00008E080000}"/>
    <cellStyle name="Millares 29 11" xfId="2191" xr:uid="{00000000-0005-0000-0000-00008F080000}"/>
    <cellStyle name="Millares 29 12" xfId="2192" xr:uid="{00000000-0005-0000-0000-000090080000}"/>
    <cellStyle name="Millares 29 13" xfId="2193" xr:uid="{00000000-0005-0000-0000-000091080000}"/>
    <cellStyle name="Millares 29 14" xfId="2194" xr:uid="{00000000-0005-0000-0000-000092080000}"/>
    <cellStyle name="Millares 29 15" xfId="2195" xr:uid="{00000000-0005-0000-0000-000093080000}"/>
    <cellStyle name="Millares 29 16" xfId="2196" xr:uid="{00000000-0005-0000-0000-000094080000}"/>
    <cellStyle name="Millares 29 17" xfId="2197" xr:uid="{00000000-0005-0000-0000-000095080000}"/>
    <cellStyle name="Millares 29 18" xfId="2198" xr:uid="{00000000-0005-0000-0000-000096080000}"/>
    <cellStyle name="Millares 29 19" xfId="2199" xr:uid="{00000000-0005-0000-0000-000097080000}"/>
    <cellStyle name="Millares 29 2" xfId="2200" xr:uid="{00000000-0005-0000-0000-000098080000}"/>
    <cellStyle name="Millares 29 2 2" xfId="2201" xr:uid="{00000000-0005-0000-0000-000099080000}"/>
    <cellStyle name="Millares 29 2 3" xfId="2202" xr:uid="{00000000-0005-0000-0000-00009A080000}"/>
    <cellStyle name="Millares 29 20" xfId="2203" xr:uid="{00000000-0005-0000-0000-00009B080000}"/>
    <cellStyle name="Millares 29 21" xfId="2204" xr:uid="{00000000-0005-0000-0000-00009C080000}"/>
    <cellStyle name="Millares 29 22" xfId="2205" xr:uid="{00000000-0005-0000-0000-00009D080000}"/>
    <cellStyle name="Millares 29 23" xfId="2206" xr:uid="{00000000-0005-0000-0000-00009E080000}"/>
    <cellStyle name="Millares 29 24" xfId="2207" xr:uid="{00000000-0005-0000-0000-00009F080000}"/>
    <cellStyle name="Millares 29 25" xfId="2208" xr:uid="{00000000-0005-0000-0000-0000A0080000}"/>
    <cellStyle name="Millares 29 3" xfId="2209" xr:uid="{00000000-0005-0000-0000-0000A1080000}"/>
    <cellStyle name="Millares 29 3 2" xfId="2210" xr:uid="{00000000-0005-0000-0000-0000A2080000}"/>
    <cellStyle name="Millares 29 3 3" xfId="2211" xr:uid="{00000000-0005-0000-0000-0000A3080000}"/>
    <cellStyle name="Millares 29 4" xfId="2212" xr:uid="{00000000-0005-0000-0000-0000A4080000}"/>
    <cellStyle name="Millares 29 5" xfId="2213" xr:uid="{00000000-0005-0000-0000-0000A5080000}"/>
    <cellStyle name="Millares 29 6" xfId="2214" xr:uid="{00000000-0005-0000-0000-0000A6080000}"/>
    <cellStyle name="Millares 29 7" xfId="2215" xr:uid="{00000000-0005-0000-0000-0000A7080000}"/>
    <cellStyle name="Millares 29 8" xfId="2216" xr:uid="{00000000-0005-0000-0000-0000A8080000}"/>
    <cellStyle name="Millares 29 9" xfId="2217" xr:uid="{00000000-0005-0000-0000-0000A9080000}"/>
    <cellStyle name="Millares 3" xfId="385" xr:uid="{00000000-0005-0000-0000-000081010000}"/>
    <cellStyle name="Millares 3 10" xfId="2219" xr:uid="{00000000-0005-0000-0000-0000AB080000}"/>
    <cellStyle name="Millares 3 10 10" xfId="2220" xr:uid="{00000000-0005-0000-0000-0000AC080000}"/>
    <cellStyle name="Millares 3 10 11" xfId="2221" xr:uid="{00000000-0005-0000-0000-0000AD080000}"/>
    <cellStyle name="Millares 3 10 12" xfId="2222" xr:uid="{00000000-0005-0000-0000-0000AE080000}"/>
    <cellStyle name="Millares 3 10 13" xfId="2223" xr:uid="{00000000-0005-0000-0000-0000AF080000}"/>
    <cellStyle name="Millares 3 10 14" xfId="2224" xr:uid="{00000000-0005-0000-0000-0000B0080000}"/>
    <cellStyle name="Millares 3 10 15" xfId="2225" xr:uid="{00000000-0005-0000-0000-0000B1080000}"/>
    <cellStyle name="Millares 3 10 16" xfId="2226" xr:uid="{00000000-0005-0000-0000-0000B2080000}"/>
    <cellStyle name="Millares 3 10 17" xfId="2227" xr:uid="{00000000-0005-0000-0000-0000B3080000}"/>
    <cellStyle name="Millares 3 10 18" xfId="2228" xr:uid="{00000000-0005-0000-0000-0000B4080000}"/>
    <cellStyle name="Millares 3 10 19" xfId="2229" xr:uid="{00000000-0005-0000-0000-0000B5080000}"/>
    <cellStyle name="Millares 3 10 2" xfId="2230" xr:uid="{00000000-0005-0000-0000-0000B6080000}"/>
    <cellStyle name="Millares 3 10 2 10" xfId="2231" xr:uid="{00000000-0005-0000-0000-0000B7080000}"/>
    <cellStyle name="Millares 3 10 2 11" xfId="2232" xr:uid="{00000000-0005-0000-0000-0000B8080000}"/>
    <cellStyle name="Millares 3 10 2 12" xfId="2233" xr:uid="{00000000-0005-0000-0000-0000B9080000}"/>
    <cellStyle name="Millares 3 10 2 13" xfId="2234" xr:uid="{00000000-0005-0000-0000-0000BA080000}"/>
    <cellStyle name="Millares 3 10 2 14" xfId="2235" xr:uid="{00000000-0005-0000-0000-0000BB080000}"/>
    <cellStyle name="Millares 3 10 2 15" xfId="2236" xr:uid="{00000000-0005-0000-0000-0000BC080000}"/>
    <cellStyle name="Millares 3 10 2 16" xfId="2237" xr:uid="{00000000-0005-0000-0000-0000BD080000}"/>
    <cellStyle name="Millares 3 10 2 17" xfId="2238" xr:uid="{00000000-0005-0000-0000-0000BE080000}"/>
    <cellStyle name="Millares 3 10 2 2" xfId="2239" xr:uid="{00000000-0005-0000-0000-0000BF080000}"/>
    <cellStyle name="Millares 3 10 2 3" xfId="2240" xr:uid="{00000000-0005-0000-0000-0000C0080000}"/>
    <cellStyle name="Millares 3 10 2 3 2" xfId="2241" xr:uid="{00000000-0005-0000-0000-0000C1080000}"/>
    <cellStyle name="Millares 3 10 2 4" xfId="2242" xr:uid="{00000000-0005-0000-0000-0000C2080000}"/>
    <cellStyle name="Millares 3 10 2 5" xfId="2243" xr:uid="{00000000-0005-0000-0000-0000C3080000}"/>
    <cellStyle name="Millares 3 10 2 6" xfId="2244" xr:uid="{00000000-0005-0000-0000-0000C4080000}"/>
    <cellStyle name="Millares 3 10 2 7" xfId="2245" xr:uid="{00000000-0005-0000-0000-0000C5080000}"/>
    <cellStyle name="Millares 3 10 2 8" xfId="2246" xr:uid="{00000000-0005-0000-0000-0000C6080000}"/>
    <cellStyle name="Millares 3 10 2 9" xfId="2247" xr:uid="{00000000-0005-0000-0000-0000C7080000}"/>
    <cellStyle name="Millares 3 10 3" xfId="2248" xr:uid="{00000000-0005-0000-0000-0000C8080000}"/>
    <cellStyle name="Millares 3 10 4" xfId="2249" xr:uid="{00000000-0005-0000-0000-0000C9080000}"/>
    <cellStyle name="Millares 3 10 5" xfId="2250" xr:uid="{00000000-0005-0000-0000-0000CA080000}"/>
    <cellStyle name="Millares 3 10 6" xfId="2251" xr:uid="{00000000-0005-0000-0000-0000CB080000}"/>
    <cellStyle name="Millares 3 10 7" xfId="2252" xr:uid="{00000000-0005-0000-0000-0000CC080000}"/>
    <cellStyle name="Millares 3 10 8" xfId="2253" xr:uid="{00000000-0005-0000-0000-0000CD080000}"/>
    <cellStyle name="Millares 3 10 9" xfId="2254" xr:uid="{00000000-0005-0000-0000-0000CE080000}"/>
    <cellStyle name="Millares 3 11" xfId="2255" xr:uid="{00000000-0005-0000-0000-0000CF080000}"/>
    <cellStyle name="Millares 3 11 10" xfId="2256" xr:uid="{00000000-0005-0000-0000-0000D0080000}"/>
    <cellStyle name="Millares 3 11 11" xfId="2257" xr:uid="{00000000-0005-0000-0000-0000D1080000}"/>
    <cellStyle name="Millares 3 11 12" xfId="2258" xr:uid="{00000000-0005-0000-0000-0000D2080000}"/>
    <cellStyle name="Millares 3 11 13" xfId="2259" xr:uid="{00000000-0005-0000-0000-0000D3080000}"/>
    <cellStyle name="Millares 3 11 14" xfId="2260" xr:uid="{00000000-0005-0000-0000-0000D4080000}"/>
    <cellStyle name="Millares 3 11 15" xfId="2261" xr:uid="{00000000-0005-0000-0000-0000D5080000}"/>
    <cellStyle name="Millares 3 11 16" xfId="2262" xr:uid="{00000000-0005-0000-0000-0000D6080000}"/>
    <cellStyle name="Millares 3 11 17" xfId="2263" xr:uid="{00000000-0005-0000-0000-0000D7080000}"/>
    <cellStyle name="Millares 3 11 18" xfId="2264" xr:uid="{00000000-0005-0000-0000-0000D8080000}"/>
    <cellStyle name="Millares 3 11 19" xfId="2265" xr:uid="{00000000-0005-0000-0000-0000D9080000}"/>
    <cellStyle name="Millares 3 11 2" xfId="2266" xr:uid="{00000000-0005-0000-0000-0000DA080000}"/>
    <cellStyle name="Millares 3 11 2 10" xfId="2267" xr:uid="{00000000-0005-0000-0000-0000DB080000}"/>
    <cellStyle name="Millares 3 11 2 11" xfId="2268" xr:uid="{00000000-0005-0000-0000-0000DC080000}"/>
    <cellStyle name="Millares 3 11 2 12" xfId="2269" xr:uid="{00000000-0005-0000-0000-0000DD080000}"/>
    <cellStyle name="Millares 3 11 2 13" xfId="2270" xr:uid="{00000000-0005-0000-0000-0000DE080000}"/>
    <cellStyle name="Millares 3 11 2 14" xfId="2271" xr:uid="{00000000-0005-0000-0000-0000DF080000}"/>
    <cellStyle name="Millares 3 11 2 15" xfId="2272" xr:uid="{00000000-0005-0000-0000-0000E0080000}"/>
    <cellStyle name="Millares 3 11 2 16" xfId="2273" xr:uid="{00000000-0005-0000-0000-0000E1080000}"/>
    <cellStyle name="Millares 3 11 2 17" xfId="2274" xr:uid="{00000000-0005-0000-0000-0000E2080000}"/>
    <cellStyle name="Millares 3 11 2 2" xfId="2275" xr:uid="{00000000-0005-0000-0000-0000E3080000}"/>
    <cellStyle name="Millares 3 11 2 3" xfId="2276" xr:uid="{00000000-0005-0000-0000-0000E4080000}"/>
    <cellStyle name="Millares 3 11 2 3 2" xfId="2277" xr:uid="{00000000-0005-0000-0000-0000E5080000}"/>
    <cellStyle name="Millares 3 11 2 4" xfId="2278" xr:uid="{00000000-0005-0000-0000-0000E6080000}"/>
    <cellStyle name="Millares 3 11 2 5" xfId="2279" xr:uid="{00000000-0005-0000-0000-0000E7080000}"/>
    <cellStyle name="Millares 3 11 2 6" xfId="2280" xr:uid="{00000000-0005-0000-0000-0000E8080000}"/>
    <cellStyle name="Millares 3 11 2 7" xfId="2281" xr:uid="{00000000-0005-0000-0000-0000E9080000}"/>
    <cellStyle name="Millares 3 11 2 8" xfId="2282" xr:uid="{00000000-0005-0000-0000-0000EA080000}"/>
    <cellStyle name="Millares 3 11 2 9" xfId="2283" xr:uid="{00000000-0005-0000-0000-0000EB080000}"/>
    <cellStyle name="Millares 3 11 3" xfId="2284" xr:uid="{00000000-0005-0000-0000-0000EC080000}"/>
    <cellStyle name="Millares 3 11 4" xfId="2285" xr:uid="{00000000-0005-0000-0000-0000ED080000}"/>
    <cellStyle name="Millares 3 11 5" xfId="2286" xr:uid="{00000000-0005-0000-0000-0000EE080000}"/>
    <cellStyle name="Millares 3 11 6" xfId="2287" xr:uid="{00000000-0005-0000-0000-0000EF080000}"/>
    <cellStyle name="Millares 3 11 7" xfId="2288" xr:uid="{00000000-0005-0000-0000-0000F0080000}"/>
    <cellStyle name="Millares 3 11 8" xfId="2289" xr:uid="{00000000-0005-0000-0000-0000F1080000}"/>
    <cellStyle name="Millares 3 11 9" xfId="2290" xr:uid="{00000000-0005-0000-0000-0000F2080000}"/>
    <cellStyle name="Millares 3 12" xfId="2291" xr:uid="{00000000-0005-0000-0000-0000F3080000}"/>
    <cellStyle name="Millares 3 12 10" xfId="2292" xr:uid="{00000000-0005-0000-0000-0000F4080000}"/>
    <cellStyle name="Millares 3 12 11" xfId="2293" xr:uid="{00000000-0005-0000-0000-0000F5080000}"/>
    <cellStyle name="Millares 3 12 12" xfId="2294" xr:uid="{00000000-0005-0000-0000-0000F6080000}"/>
    <cellStyle name="Millares 3 12 13" xfId="2295" xr:uid="{00000000-0005-0000-0000-0000F7080000}"/>
    <cellStyle name="Millares 3 12 14" xfId="2296" xr:uid="{00000000-0005-0000-0000-0000F8080000}"/>
    <cellStyle name="Millares 3 12 15" xfId="2297" xr:uid="{00000000-0005-0000-0000-0000F9080000}"/>
    <cellStyle name="Millares 3 12 16" xfId="2298" xr:uid="{00000000-0005-0000-0000-0000FA080000}"/>
    <cellStyle name="Millares 3 12 17" xfId="2299" xr:uid="{00000000-0005-0000-0000-0000FB080000}"/>
    <cellStyle name="Millares 3 12 2" xfId="2300" xr:uid="{00000000-0005-0000-0000-0000FC080000}"/>
    <cellStyle name="Millares 3 12 3" xfId="2301" xr:uid="{00000000-0005-0000-0000-0000FD080000}"/>
    <cellStyle name="Millares 3 12 3 2" xfId="2302" xr:uid="{00000000-0005-0000-0000-0000FE080000}"/>
    <cellStyle name="Millares 3 12 4" xfId="2303" xr:uid="{00000000-0005-0000-0000-0000FF080000}"/>
    <cellStyle name="Millares 3 12 5" xfId="2304" xr:uid="{00000000-0005-0000-0000-000000090000}"/>
    <cellStyle name="Millares 3 12 6" xfId="2305" xr:uid="{00000000-0005-0000-0000-000001090000}"/>
    <cellStyle name="Millares 3 12 7" xfId="2306" xr:uid="{00000000-0005-0000-0000-000002090000}"/>
    <cellStyle name="Millares 3 12 8" xfId="2307" xr:uid="{00000000-0005-0000-0000-000003090000}"/>
    <cellStyle name="Millares 3 12 9" xfId="2308" xr:uid="{00000000-0005-0000-0000-000004090000}"/>
    <cellStyle name="Millares 3 13" xfId="2309" xr:uid="{00000000-0005-0000-0000-000005090000}"/>
    <cellStyle name="Millares 3 13 10" xfId="2310" xr:uid="{00000000-0005-0000-0000-000006090000}"/>
    <cellStyle name="Millares 3 13 11" xfId="2311" xr:uid="{00000000-0005-0000-0000-000007090000}"/>
    <cellStyle name="Millares 3 13 12" xfId="2312" xr:uid="{00000000-0005-0000-0000-000008090000}"/>
    <cellStyle name="Millares 3 13 13" xfId="2313" xr:uid="{00000000-0005-0000-0000-000009090000}"/>
    <cellStyle name="Millares 3 13 14" xfId="2314" xr:uid="{00000000-0005-0000-0000-00000A090000}"/>
    <cellStyle name="Millares 3 13 15" xfId="2315" xr:uid="{00000000-0005-0000-0000-00000B090000}"/>
    <cellStyle name="Millares 3 13 16" xfId="2316" xr:uid="{00000000-0005-0000-0000-00000C090000}"/>
    <cellStyle name="Millares 3 13 17" xfId="2317" xr:uid="{00000000-0005-0000-0000-00000D090000}"/>
    <cellStyle name="Millares 3 13 2" xfId="2318" xr:uid="{00000000-0005-0000-0000-00000E090000}"/>
    <cellStyle name="Millares 3 13 3" xfId="2319" xr:uid="{00000000-0005-0000-0000-00000F090000}"/>
    <cellStyle name="Millares 3 13 3 2" xfId="2320" xr:uid="{00000000-0005-0000-0000-000010090000}"/>
    <cellStyle name="Millares 3 13 4" xfId="2321" xr:uid="{00000000-0005-0000-0000-000011090000}"/>
    <cellStyle name="Millares 3 13 5" xfId="2322" xr:uid="{00000000-0005-0000-0000-000012090000}"/>
    <cellStyle name="Millares 3 13 6" xfId="2323" xr:uid="{00000000-0005-0000-0000-000013090000}"/>
    <cellStyle name="Millares 3 13 7" xfId="2324" xr:uid="{00000000-0005-0000-0000-000014090000}"/>
    <cellStyle name="Millares 3 13 8" xfId="2325" xr:uid="{00000000-0005-0000-0000-000015090000}"/>
    <cellStyle name="Millares 3 13 9" xfId="2326" xr:uid="{00000000-0005-0000-0000-000016090000}"/>
    <cellStyle name="Millares 3 14" xfId="2327" xr:uid="{00000000-0005-0000-0000-000017090000}"/>
    <cellStyle name="Millares 3 14 10" xfId="2328" xr:uid="{00000000-0005-0000-0000-000018090000}"/>
    <cellStyle name="Millares 3 14 11" xfId="2329" xr:uid="{00000000-0005-0000-0000-000019090000}"/>
    <cellStyle name="Millares 3 14 12" xfId="2330" xr:uid="{00000000-0005-0000-0000-00001A090000}"/>
    <cellStyle name="Millares 3 14 13" xfId="2331" xr:uid="{00000000-0005-0000-0000-00001B090000}"/>
    <cellStyle name="Millares 3 14 14" xfId="2332" xr:uid="{00000000-0005-0000-0000-00001C090000}"/>
    <cellStyle name="Millares 3 14 15" xfId="2333" xr:uid="{00000000-0005-0000-0000-00001D090000}"/>
    <cellStyle name="Millares 3 14 16" xfId="2334" xr:uid="{00000000-0005-0000-0000-00001E090000}"/>
    <cellStyle name="Millares 3 14 17" xfId="2335" xr:uid="{00000000-0005-0000-0000-00001F090000}"/>
    <cellStyle name="Millares 3 14 2" xfId="2336" xr:uid="{00000000-0005-0000-0000-000020090000}"/>
    <cellStyle name="Millares 3 14 3" xfId="2337" xr:uid="{00000000-0005-0000-0000-000021090000}"/>
    <cellStyle name="Millares 3 14 3 2" xfId="2338" xr:uid="{00000000-0005-0000-0000-000022090000}"/>
    <cellStyle name="Millares 3 14 4" xfId="2339" xr:uid="{00000000-0005-0000-0000-000023090000}"/>
    <cellStyle name="Millares 3 14 5" xfId="2340" xr:uid="{00000000-0005-0000-0000-000024090000}"/>
    <cellStyle name="Millares 3 14 6" xfId="2341" xr:uid="{00000000-0005-0000-0000-000025090000}"/>
    <cellStyle name="Millares 3 14 7" xfId="2342" xr:uid="{00000000-0005-0000-0000-000026090000}"/>
    <cellStyle name="Millares 3 14 8" xfId="2343" xr:uid="{00000000-0005-0000-0000-000027090000}"/>
    <cellStyle name="Millares 3 14 9" xfId="2344" xr:uid="{00000000-0005-0000-0000-000028090000}"/>
    <cellStyle name="Millares 3 15" xfId="2345" xr:uid="{00000000-0005-0000-0000-000029090000}"/>
    <cellStyle name="Millares 3 16" xfId="2346" xr:uid="{00000000-0005-0000-0000-00002A090000}"/>
    <cellStyle name="Millares 3 17" xfId="2347" xr:uid="{00000000-0005-0000-0000-00002B090000}"/>
    <cellStyle name="Millares 3 18" xfId="2348" xr:uid="{00000000-0005-0000-0000-00002C090000}"/>
    <cellStyle name="Millares 3 19" xfId="2349" xr:uid="{00000000-0005-0000-0000-00002D090000}"/>
    <cellStyle name="Millares 3 2" xfId="386" xr:uid="{00000000-0005-0000-0000-000082010000}"/>
    <cellStyle name="Millares 3 2 10" xfId="2351" xr:uid="{00000000-0005-0000-0000-00002F090000}"/>
    <cellStyle name="Millares 3 2 11" xfId="2352" xr:uid="{00000000-0005-0000-0000-000030090000}"/>
    <cellStyle name="Millares 3 2 12" xfId="2353" xr:uid="{00000000-0005-0000-0000-000031090000}"/>
    <cellStyle name="Millares 3 2 13" xfId="2354" xr:uid="{00000000-0005-0000-0000-000032090000}"/>
    <cellStyle name="Millares 3 2 14" xfId="2355" xr:uid="{00000000-0005-0000-0000-000033090000}"/>
    <cellStyle name="Millares 3 2 15" xfId="2356" xr:uid="{00000000-0005-0000-0000-000034090000}"/>
    <cellStyle name="Millares 3 2 16" xfId="2357" xr:uid="{00000000-0005-0000-0000-000035090000}"/>
    <cellStyle name="Millares 3 2 17" xfId="2358" xr:uid="{00000000-0005-0000-0000-000036090000}"/>
    <cellStyle name="Millares 3 2 18" xfId="2359" xr:uid="{00000000-0005-0000-0000-000037090000}"/>
    <cellStyle name="Millares 3 2 19" xfId="2360" xr:uid="{00000000-0005-0000-0000-000038090000}"/>
    <cellStyle name="Millares 3 2 2" xfId="2361" xr:uid="{00000000-0005-0000-0000-000039090000}"/>
    <cellStyle name="Millares 3 2 2 10" xfId="2362" xr:uid="{00000000-0005-0000-0000-00003A090000}"/>
    <cellStyle name="Millares 3 2 2 11" xfId="2363" xr:uid="{00000000-0005-0000-0000-00003B090000}"/>
    <cellStyle name="Millares 3 2 2 12" xfId="2364" xr:uid="{00000000-0005-0000-0000-00003C090000}"/>
    <cellStyle name="Millares 3 2 2 13" xfId="2365" xr:uid="{00000000-0005-0000-0000-00003D090000}"/>
    <cellStyle name="Millares 3 2 2 14" xfId="2366" xr:uid="{00000000-0005-0000-0000-00003E090000}"/>
    <cellStyle name="Millares 3 2 2 15" xfId="2367" xr:uid="{00000000-0005-0000-0000-00003F090000}"/>
    <cellStyle name="Millares 3 2 2 16" xfId="2368" xr:uid="{00000000-0005-0000-0000-000040090000}"/>
    <cellStyle name="Millares 3 2 2 17" xfId="2369" xr:uid="{00000000-0005-0000-0000-000041090000}"/>
    <cellStyle name="Millares 3 2 2 18" xfId="2370" xr:uid="{00000000-0005-0000-0000-000042090000}"/>
    <cellStyle name="Millares 3 2 2 2" xfId="2371" xr:uid="{00000000-0005-0000-0000-000043090000}"/>
    <cellStyle name="Millares 3 2 2 2 2" xfId="2372" xr:uid="{00000000-0005-0000-0000-000044090000}"/>
    <cellStyle name="Millares 3 2 2 2 2 2" xfId="2373" xr:uid="{00000000-0005-0000-0000-000045090000}"/>
    <cellStyle name="Millares 3 2 2 2 2 2 2" xfId="2374" xr:uid="{00000000-0005-0000-0000-000046090000}"/>
    <cellStyle name="Millares 3 2 2 2 2 2 2 2" xfId="2375" xr:uid="{00000000-0005-0000-0000-000047090000}"/>
    <cellStyle name="Millares 3 2 2 2 2 2 2 3" xfId="2376" xr:uid="{00000000-0005-0000-0000-000048090000}"/>
    <cellStyle name="Millares 3 2 2 2 2 2 3" xfId="2377" xr:uid="{00000000-0005-0000-0000-000049090000}"/>
    <cellStyle name="Millares 3 2 2 2 2 3" xfId="2378" xr:uid="{00000000-0005-0000-0000-00004A090000}"/>
    <cellStyle name="Millares 3 2 2 2 2 4" xfId="2379" xr:uid="{00000000-0005-0000-0000-00004B090000}"/>
    <cellStyle name="Millares 3 2 2 2 2 5" xfId="2380" xr:uid="{00000000-0005-0000-0000-00004C090000}"/>
    <cellStyle name="Millares 3 2 2 2 3" xfId="2381" xr:uid="{00000000-0005-0000-0000-00004D090000}"/>
    <cellStyle name="Millares 3 2 2 2 4" xfId="2382" xr:uid="{00000000-0005-0000-0000-00004E090000}"/>
    <cellStyle name="Millares 3 2 2 2 5" xfId="2383" xr:uid="{00000000-0005-0000-0000-00004F090000}"/>
    <cellStyle name="Millares 3 2 2 3" xfId="2384" xr:uid="{00000000-0005-0000-0000-000050090000}"/>
    <cellStyle name="Millares 3 2 2 4" xfId="2385" xr:uid="{00000000-0005-0000-0000-000051090000}"/>
    <cellStyle name="Millares 3 2 2 5" xfId="2386" xr:uid="{00000000-0005-0000-0000-000052090000}"/>
    <cellStyle name="Millares 3 2 2 5 10" xfId="2387" xr:uid="{00000000-0005-0000-0000-000053090000}"/>
    <cellStyle name="Millares 3 2 2 5 11" xfId="2388" xr:uid="{00000000-0005-0000-0000-000054090000}"/>
    <cellStyle name="Millares 3 2 2 5 12" xfId="2389" xr:uid="{00000000-0005-0000-0000-000055090000}"/>
    <cellStyle name="Millares 3 2 2 5 13" xfId="2390" xr:uid="{00000000-0005-0000-0000-000056090000}"/>
    <cellStyle name="Millares 3 2 2 5 14" xfId="2391" xr:uid="{00000000-0005-0000-0000-000057090000}"/>
    <cellStyle name="Millares 3 2 2 5 15" xfId="2392" xr:uid="{00000000-0005-0000-0000-000058090000}"/>
    <cellStyle name="Millares 3 2 2 5 16" xfId="2393" xr:uid="{00000000-0005-0000-0000-000059090000}"/>
    <cellStyle name="Millares 3 2 2 5 17" xfId="2394" xr:uid="{00000000-0005-0000-0000-00005A090000}"/>
    <cellStyle name="Millares 3 2 2 5 18" xfId="2395" xr:uid="{00000000-0005-0000-0000-00005B090000}"/>
    <cellStyle name="Millares 3 2 2 5 2" xfId="2396" xr:uid="{00000000-0005-0000-0000-00005C090000}"/>
    <cellStyle name="Millares 3 2 2 5 2 10" xfId="2397" xr:uid="{00000000-0005-0000-0000-00005D090000}"/>
    <cellStyle name="Millares 3 2 2 5 2 11" xfId="2398" xr:uid="{00000000-0005-0000-0000-00005E090000}"/>
    <cellStyle name="Millares 3 2 2 5 2 12" xfId="2399" xr:uid="{00000000-0005-0000-0000-00005F090000}"/>
    <cellStyle name="Millares 3 2 2 5 2 13" xfId="2400" xr:uid="{00000000-0005-0000-0000-000060090000}"/>
    <cellStyle name="Millares 3 2 2 5 2 14" xfId="2401" xr:uid="{00000000-0005-0000-0000-000061090000}"/>
    <cellStyle name="Millares 3 2 2 5 2 15" xfId="2402" xr:uid="{00000000-0005-0000-0000-000062090000}"/>
    <cellStyle name="Millares 3 2 2 5 2 2" xfId="2403" xr:uid="{00000000-0005-0000-0000-000063090000}"/>
    <cellStyle name="Millares 3 2 2 5 2 2 2" xfId="2404" xr:uid="{00000000-0005-0000-0000-000064090000}"/>
    <cellStyle name="Millares 3 2 2 5 2 2 3" xfId="2405" xr:uid="{00000000-0005-0000-0000-000065090000}"/>
    <cellStyle name="Millares 3 2 2 5 2 2 4" xfId="2406" xr:uid="{00000000-0005-0000-0000-000066090000}"/>
    <cellStyle name="Millares 3 2 2 5 2 2 5" xfId="2407" xr:uid="{00000000-0005-0000-0000-000067090000}"/>
    <cellStyle name="Millares 3 2 2 5 2 2 6" xfId="2408" xr:uid="{00000000-0005-0000-0000-000068090000}"/>
    <cellStyle name="Millares 3 2 2 5 2 3" xfId="2409" xr:uid="{00000000-0005-0000-0000-000069090000}"/>
    <cellStyle name="Millares 3 2 2 5 2 4" xfId="2410" xr:uid="{00000000-0005-0000-0000-00006A090000}"/>
    <cellStyle name="Millares 3 2 2 5 2 5" xfId="2411" xr:uid="{00000000-0005-0000-0000-00006B090000}"/>
    <cellStyle name="Millares 3 2 2 5 2 6" xfId="2412" xr:uid="{00000000-0005-0000-0000-00006C090000}"/>
    <cellStyle name="Millares 3 2 2 5 2 7" xfId="2413" xr:uid="{00000000-0005-0000-0000-00006D090000}"/>
    <cellStyle name="Millares 3 2 2 5 2 8" xfId="2414" xr:uid="{00000000-0005-0000-0000-00006E090000}"/>
    <cellStyle name="Millares 3 2 2 5 2 9" xfId="2415" xr:uid="{00000000-0005-0000-0000-00006F090000}"/>
    <cellStyle name="Millares 3 2 2 5 3" xfId="2416" xr:uid="{00000000-0005-0000-0000-000070090000}"/>
    <cellStyle name="Millares 3 2 2 5 3 10" xfId="2417" xr:uid="{00000000-0005-0000-0000-000071090000}"/>
    <cellStyle name="Millares 3 2 2 5 3 2" xfId="2418" xr:uid="{00000000-0005-0000-0000-000072090000}"/>
    <cellStyle name="Millares 3 2 2 5 3 3" xfId="2419" xr:uid="{00000000-0005-0000-0000-000073090000}"/>
    <cellStyle name="Millares 3 2 2 5 3 4" xfId="2420" xr:uid="{00000000-0005-0000-0000-000074090000}"/>
    <cellStyle name="Millares 3 2 2 5 3 5" xfId="2421" xr:uid="{00000000-0005-0000-0000-000075090000}"/>
    <cellStyle name="Millares 3 2 2 5 3 6" xfId="2422" xr:uid="{00000000-0005-0000-0000-000076090000}"/>
    <cellStyle name="Millares 3 2 2 5 3 7" xfId="2423" xr:uid="{00000000-0005-0000-0000-000077090000}"/>
    <cellStyle name="Millares 3 2 2 5 3 8" xfId="2424" xr:uid="{00000000-0005-0000-0000-000078090000}"/>
    <cellStyle name="Millares 3 2 2 5 3 9" xfId="2425" xr:uid="{00000000-0005-0000-0000-000079090000}"/>
    <cellStyle name="Millares 3 2 2 5 4" xfId="2426" xr:uid="{00000000-0005-0000-0000-00007A090000}"/>
    <cellStyle name="Millares 3 2 2 5 5" xfId="2427" xr:uid="{00000000-0005-0000-0000-00007B090000}"/>
    <cellStyle name="Millares 3 2 2 5 6" xfId="2428" xr:uid="{00000000-0005-0000-0000-00007C090000}"/>
    <cellStyle name="Millares 3 2 2 5 7" xfId="2429" xr:uid="{00000000-0005-0000-0000-00007D090000}"/>
    <cellStyle name="Millares 3 2 2 5 8" xfId="2430" xr:uid="{00000000-0005-0000-0000-00007E090000}"/>
    <cellStyle name="Millares 3 2 2 5 9" xfId="2431" xr:uid="{00000000-0005-0000-0000-00007F090000}"/>
    <cellStyle name="Millares 3 2 2 6" xfId="2432" xr:uid="{00000000-0005-0000-0000-000080090000}"/>
    <cellStyle name="Millares 3 2 2 7" xfId="2433" xr:uid="{00000000-0005-0000-0000-000081090000}"/>
    <cellStyle name="Millares 3 2 2 8" xfId="2434" xr:uid="{00000000-0005-0000-0000-000082090000}"/>
    <cellStyle name="Millares 3 2 2 9" xfId="2435" xr:uid="{00000000-0005-0000-0000-000083090000}"/>
    <cellStyle name="Millares 3 2 20" xfId="2436" xr:uid="{00000000-0005-0000-0000-000084090000}"/>
    <cellStyle name="Millares 3 2 21" xfId="2437" xr:uid="{00000000-0005-0000-0000-000085090000}"/>
    <cellStyle name="Millares 3 2 22" xfId="2438" xr:uid="{00000000-0005-0000-0000-000086090000}"/>
    <cellStyle name="Millares 3 2 23" xfId="2439" xr:uid="{00000000-0005-0000-0000-000087090000}"/>
    <cellStyle name="Millares 3 2 24" xfId="2440" xr:uid="{00000000-0005-0000-0000-000088090000}"/>
    <cellStyle name="Millares 3 2 25" xfId="2350" xr:uid="{00000000-0005-0000-0000-00002E090000}"/>
    <cellStyle name="Millares 3 2 3" xfId="2441" xr:uid="{00000000-0005-0000-0000-000089090000}"/>
    <cellStyle name="Millares 3 2 4" xfId="2442" xr:uid="{00000000-0005-0000-0000-00008A090000}"/>
    <cellStyle name="Millares 3 2 5" xfId="2443" xr:uid="{00000000-0005-0000-0000-00008B090000}"/>
    <cellStyle name="Millares 3 2 6" xfId="2444" xr:uid="{00000000-0005-0000-0000-00008C090000}"/>
    <cellStyle name="Millares 3 2 7" xfId="2445" xr:uid="{00000000-0005-0000-0000-00008D090000}"/>
    <cellStyle name="Millares 3 2 8" xfId="2446" xr:uid="{00000000-0005-0000-0000-00008E090000}"/>
    <cellStyle name="Millares 3 2 9" xfId="2447" xr:uid="{00000000-0005-0000-0000-00008F090000}"/>
    <cellStyle name="Millares 3 20" xfId="2448" xr:uid="{00000000-0005-0000-0000-000090090000}"/>
    <cellStyle name="Millares 3 21" xfId="2449" xr:uid="{00000000-0005-0000-0000-000091090000}"/>
    <cellStyle name="Millares 3 22" xfId="2450" xr:uid="{00000000-0005-0000-0000-000092090000}"/>
    <cellStyle name="Millares 3 23" xfId="2451" xr:uid="{00000000-0005-0000-0000-000093090000}"/>
    <cellStyle name="Millares 3 24" xfId="2452" xr:uid="{00000000-0005-0000-0000-000094090000}"/>
    <cellStyle name="Millares 3 25" xfId="2453" xr:uid="{00000000-0005-0000-0000-000095090000}"/>
    <cellStyle name="Millares 3 26" xfId="2454" xr:uid="{00000000-0005-0000-0000-000096090000}"/>
    <cellStyle name="Millares 3 27" xfId="2455" xr:uid="{00000000-0005-0000-0000-000097090000}"/>
    <cellStyle name="Millares 3 28" xfId="2456" xr:uid="{00000000-0005-0000-0000-000098090000}"/>
    <cellStyle name="Millares 3 29" xfId="2457" xr:uid="{00000000-0005-0000-0000-000099090000}"/>
    <cellStyle name="Millares 3 3" xfId="2458" xr:uid="{00000000-0005-0000-0000-00009A090000}"/>
    <cellStyle name="Millares 3 30" xfId="2459" xr:uid="{00000000-0005-0000-0000-00009B090000}"/>
    <cellStyle name="Millares 3 31" xfId="2218" xr:uid="{00000000-0005-0000-0000-0000AA080000}"/>
    <cellStyle name="Millares 3 4" xfId="2460" xr:uid="{00000000-0005-0000-0000-00009C090000}"/>
    <cellStyle name="Millares 3 5" xfId="2461" xr:uid="{00000000-0005-0000-0000-00009D090000}"/>
    <cellStyle name="Millares 3 6" xfId="2462" xr:uid="{00000000-0005-0000-0000-00009E090000}"/>
    <cellStyle name="Millares 3 7" xfId="2463" xr:uid="{00000000-0005-0000-0000-00009F090000}"/>
    <cellStyle name="Millares 3 8" xfId="2464" xr:uid="{00000000-0005-0000-0000-0000A0090000}"/>
    <cellStyle name="Millares 3 9" xfId="2465" xr:uid="{00000000-0005-0000-0000-0000A1090000}"/>
    <cellStyle name="Millares 30" xfId="2466" xr:uid="{00000000-0005-0000-0000-0000A2090000}"/>
    <cellStyle name="Millares 30 10" xfId="2467" xr:uid="{00000000-0005-0000-0000-0000A3090000}"/>
    <cellStyle name="Millares 30 11" xfId="2468" xr:uid="{00000000-0005-0000-0000-0000A4090000}"/>
    <cellStyle name="Millares 30 12" xfId="2469" xr:uid="{00000000-0005-0000-0000-0000A5090000}"/>
    <cellStyle name="Millares 30 13" xfId="2470" xr:uid="{00000000-0005-0000-0000-0000A6090000}"/>
    <cellStyle name="Millares 30 14" xfId="2471" xr:uid="{00000000-0005-0000-0000-0000A7090000}"/>
    <cellStyle name="Millares 30 15" xfId="2472" xr:uid="{00000000-0005-0000-0000-0000A8090000}"/>
    <cellStyle name="Millares 30 16" xfId="2473" xr:uid="{00000000-0005-0000-0000-0000A9090000}"/>
    <cellStyle name="Millares 30 17" xfId="2474" xr:uid="{00000000-0005-0000-0000-0000AA090000}"/>
    <cellStyle name="Millares 30 18" xfId="2475" xr:uid="{00000000-0005-0000-0000-0000AB090000}"/>
    <cellStyle name="Millares 30 19" xfId="2476" xr:uid="{00000000-0005-0000-0000-0000AC090000}"/>
    <cellStyle name="Millares 30 2" xfId="2477" xr:uid="{00000000-0005-0000-0000-0000AD090000}"/>
    <cellStyle name="Millares 30 2 2" xfId="2478" xr:uid="{00000000-0005-0000-0000-0000AE090000}"/>
    <cellStyle name="Millares 30 2 3" xfId="2479" xr:uid="{00000000-0005-0000-0000-0000AF090000}"/>
    <cellStyle name="Millares 30 20" xfId="2480" xr:uid="{00000000-0005-0000-0000-0000B0090000}"/>
    <cellStyle name="Millares 30 21" xfId="2481" xr:uid="{00000000-0005-0000-0000-0000B1090000}"/>
    <cellStyle name="Millares 30 22" xfId="2482" xr:uid="{00000000-0005-0000-0000-0000B2090000}"/>
    <cellStyle name="Millares 30 23" xfId="2483" xr:uid="{00000000-0005-0000-0000-0000B3090000}"/>
    <cellStyle name="Millares 30 24" xfId="2484" xr:uid="{00000000-0005-0000-0000-0000B4090000}"/>
    <cellStyle name="Millares 30 25" xfId="2485" xr:uid="{00000000-0005-0000-0000-0000B5090000}"/>
    <cellStyle name="Millares 30 3" xfId="2486" xr:uid="{00000000-0005-0000-0000-0000B6090000}"/>
    <cellStyle name="Millares 30 3 2" xfId="2487" xr:uid="{00000000-0005-0000-0000-0000B7090000}"/>
    <cellStyle name="Millares 30 3 3" xfId="2488" xr:uid="{00000000-0005-0000-0000-0000B8090000}"/>
    <cellStyle name="Millares 30 4" xfId="2489" xr:uid="{00000000-0005-0000-0000-0000B9090000}"/>
    <cellStyle name="Millares 30 5" xfId="2490" xr:uid="{00000000-0005-0000-0000-0000BA090000}"/>
    <cellStyle name="Millares 30 6" xfId="2491" xr:uid="{00000000-0005-0000-0000-0000BB090000}"/>
    <cellStyle name="Millares 30 7" xfId="2492" xr:uid="{00000000-0005-0000-0000-0000BC090000}"/>
    <cellStyle name="Millares 30 8" xfId="2493" xr:uid="{00000000-0005-0000-0000-0000BD090000}"/>
    <cellStyle name="Millares 30 9" xfId="2494" xr:uid="{00000000-0005-0000-0000-0000BE090000}"/>
    <cellStyle name="Millares 4" xfId="387" xr:uid="{00000000-0005-0000-0000-000083010000}"/>
    <cellStyle name="Millares 4 2" xfId="2495" xr:uid="{00000000-0005-0000-0000-0000BF090000}"/>
    <cellStyle name="Millares 4 3" xfId="2496" xr:uid="{00000000-0005-0000-0000-0000C0090000}"/>
    <cellStyle name="Millares 5" xfId="2497" xr:uid="{00000000-0005-0000-0000-0000C1090000}"/>
    <cellStyle name="Millares 5 10" xfId="2498" xr:uid="{00000000-0005-0000-0000-0000C2090000}"/>
    <cellStyle name="Millares 5 11" xfId="2499" xr:uid="{00000000-0005-0000-0000-0000C3090000}"/>
    <cellStyle name="Millares 5 12" xfId="2500" xr:uid="{00000000-0005-0000-0000-0000C4090000}"/>
    <cellStyle name="Millares 5 13" xfId="2501" xr:uid="{00000000-0005-0000-0000-0000C5090000}"/>
    <cellStyle name="Millares 5 14" xfId="2502" xr:uid="{00000000-0005-0000-0000-0000C6090000}"/>
    <cellStyle name="Millares 5 15" xfId="2503" xr:uid="{00000000-0005-0000-0000-0000C7090000}"/>
    <cellStyle name="Millares 5 16" xfId="2504" xr:uid="{00000000-0005-0000-0000-0000C8090000}"/>
    <cellStyle name="Millares 5 17" xfId="2505" xr:uid="{00000000-0005-0000-0000-0000C9090000}"/>
    <cellStyle name="Millares 5 18" xfId="2506" xr:uid="{00000000-0005-0000-0000-0000CA090000}"/>
    <cellStyle name="Millares 5 19" xfId="2507" xr:uid="{00000000-0005-0000-0000-0000CB090000}"/>
    <cellStyle name="Millares 5 2" xfId="2508" xr:uid="{00000000-0005-0000-0000-0000CC090000}"/>
    <cellStyle name="Millares 5 2 2" xfId="2509" xr:uid="{00000000-0005-0000-0000-0000CD090000}"/>
    <cellStyle name="Millares 5 20" xfId="2510" xr:uid="{00000000-0005-0000-0000-0000CE090000}"/>
    <cellStyle name="Millares 5 21" xfId="2511" xr:uid="{00000000-0005-0000-0000-0000CF090000}"/>
    <cellStyle name="Millares 5 22" xfId="2512" xr:uid="{00000000-0005-0000-0000-0000D0090000}"/>
    <cellStyle name="Millares 5 23" xfId="2513" xr:uid="{00000000-0005-0000-0000-0000D1090000}"/>
    <cellStyle name="Millares 5 24" xfId="2514" xr:uid="{00000000-0005-0000-0000-0000D2090000}"/>
    <cellStyle name="Millares 5 25" xfId="2515" xr:uid="{00000000-0005-0000-0000-0000D3090000}"/>
    <cellStyle name="Millares 5 26" xfId="2516" xr:uid="{00000000-0005-0000-0000-0000D4090000}"/>
    <cellStyle name="Millares 5 3" xfId="2517" xr:uid="{00000000-0005-0000-0000-0000D5090000}"/>
    <cellStyle name="Millares 5 4" xfId="2518" xr:uid="{00000000-0005-0000-0000-0000D6090000}"/>
    <cellStyle name="Millares 5 5" xfId="2519" xr:uid="{00000000-0005-0000-0000-0000D7090000}"/>
    <cellStyle name="Millares 5 6" xfId="2520" xr:uid="{00000000-0005-0000-0000-0000D8090000}"/>
    <cellStyle name="Millares 5 7" xfId="2521" xr:uid="{00000000-0005-0000-0000-0000D9090000}"/>
    <cellStyle name="Millares 5 8" xfId="2522" xr:uid="{00000000-0005-0000-0000-0000DA090000}"/>
    <cellStyle name="Millares 5 9" xfId="2523" xr:uid="{00000000-0005-0000-0000-0000DB090000}"/>
    <cellStyle name="Millares 6" xfId="2524" xr:uid="{00000000-0005-0000-0000-0000DC090000}"/>
    <cellStyle name="Millares 6 2" xfId="2525" xr:uid="{00000000-0005-0000-0000-0000DD090000}"/>
    <cellStyle name="Millares 7" xfId="2526" xr:uid="{00000000-0005-0000-0000-0000DE090000}"/>
    <cellStyle name="Millares 7 10" xfId="2527" xr:uid="{00000000-0005-0000-0000-0000DF090000}"/>
    <cellStyle name="Millares 7 11" xfId="2528" xr:uid="{00000000-0005-0000-0000-0000E0090000}"/>
    <cellStyle name="Millares 7 12" xfId="2529" xr:uid="{00000000-0005-0000-0000-0000E1090000}"/>
    <cellStyle name="Millares 7 13" xfId="2530" xr:uid="{00000000-0005-0000-0000-0000E2090000}"/>
    <cellStyle name="Millares 7 14" xfId="2531" xr:uid="{00000000-0005-0000-0000-0000E3090000}"/>
    <cellStyle name="Millares 7 15" xfId="2532" xr:uid="{00000000-0005-0000-0000-0000E4090000}"/>
    <cellStyle name="Millares 7 16" xfId="2533" xr:uid="{00000000-0005-0000-0000-0000E5090000}"/>
    <cellStyle name="Millares 7 17" xfId="2534" xr:uid="{00000000-0005-0000-0000-0000E6090000}"/>
    <cellStyle name="Millares 7 18" xfId="2535" xr:uid="{00000000-0005-0000-0000-0000E7090000}"/>
    <cellStyle name="Millares 7 19" xfId="2536" xr:uid="{00000000-0005-0000-0000-0000E8090000}"/>
    <cellStyle name="Millares 7 2" xfId="2537" xr:uid="{00000000-0005-0000-0000-0000E9090000}"/>
    <cellStyle name="Millares 7 20" xfId="2538" xr:uid="{00000000-0005-0000-0000-0000EA090000}"/>
    <cellStyle name="Millares 7 21" xfId="2539" xr:uid="{00000000-0005-0000-0000-0000EB090000}"/>
    <cellStyle name="Millares 7 22" xfId="2540" xr:uid="{00000000-0005-0000-0000-0000EC090000}"/>
    <cellStyle name="Millares 7 23" xfId="2541" xr:uid="{00000000-0005-0000-0000-0000ED090000}"/>
    <cellStyle name="Millares 7 24" xfId="2542" xr:uid="{00000000-0005-0000-0000-0000EE090000}"/>
    <cellStyle name="Millares 7 3" xfId="2543" xr:uid="{00000000-0005-0000-0000-0000EF090000}"/>
    <cellStyle name="Millares 7 4" xfId="2544" xr:uid="{00000000-0005-0000-0000-0000F0090000}"/>
    <cellStyle name="Millares 7 5" xfId="2545" xr:uid="{00000000-0005-0000-0000-0000F1090000}"/>
    <cellStyle name="Millares 7 6" xfId="2546" xr:uid="{00000000-0005-0000-0000-0000F2090000}"/>
    <cellStyle name="Millares 7 7" xfId="2547" xr:uid="{00000000-0005-0000-0000-0000F3090000}"/>
    <cellStyle name="Millares 7 8" xfId="2548" xr:uid="{00000000-0005-0000-0000-0000F4090000}"/>
    <cellStyle name="Millares 7 9" xfId="2549" xr:uid="{00000000-0005-0000-0000-0000F5090000}"/>
    <cellStyle name="Millares 8" xfId="2550" xr:uid="{00000000-0005-0000-0000-0000F6090000}"/>
    <cellStyle name="Millares 8 10" xfId="2551" xr:uid="{00000000-0005-0000-0000-0000F7090000}"/>
    <cellStyle name="Millares 8 11" xfId="2552" xr:uid="{00000000-0005-0000-0000-0000F8090000}"/>
    <cellStyle name="Millares 8 12" xfId="2553" xr:uid="{00000000-0005-0000-0000-0000F9090000}"/>
    <cellStyle name="Millares 8 13" xfId="2554" xr:uid="{00000000-0005-0000-0000-0000FA090000}"/>
    <cellStyle name="Millares 8 14" xfId="2555" xr:uid="{00000000-0005-0000-0000-0000FB090000}"/>
    <cellStyle name="Millares 8 15" xfId="2556" xr:uid="{00000000-0005-0000-0000-0000FC090000}"/>
    <cellStyle name="Millares 8 16" xfId="2557" xr:uid="{00000000-0005-0000-0000-0000FD090000}"/>
    <cellStyle name="Millares 8 17" xfId="2558" xr:uid="{00000000-0005-0000-0000-0000FE090000}"/>
    <cellStyle name="Millares 8 18" xfId="2559" xr:uid="{00000000-0005-0000-0000-0000FF090000}"/>
    <cellStyle name="Millares 8 19" xfId="2560" xr:uid="{00000000-0005-0000-0000-0000000A0000}"/>
    <cellStyle name="Millares 8 2" xfId="2561" xr:uid="{00000000-0005-0000-0000-0000010A0000}"/>
    <cellStyle name="Millares 8 20" xfId="2562" xr:uid="{00000000-0005-0000-0000-0000020A0000}"/>
    <cellStyle name="Millares 8 21" xfId="2563" xr:uid="{00000000-0005-0000-0000-0000030A0000}"/>
    <cellStyle name="Millares 8 22" xfId="2564" xr:uid="{00000000-0005-0000-0000-0000040A0000}"/>
    <cellStyle name="Millares 8 23" xfId="2565" xr:uid="{00000000-0005-0000-0000-0000050A0000}"/>
    <cellStyle name="Millares 8 24" xfId="2566" xr:uid="{00000000-0005-0000-0000-0000060A0000}"/>
    <cellStyle name="Millares 8 3" xfId="2567" xr:uid="{00000000-0005-0000-0000-0000070A0000}"/>
    <cellStyle name="Millares 8 4" xfId="2568" xr:uid="{00000000-0005-0000-0000-0000080A0000}"/>
    <cellStyle name="Millares 8 5" xfId="2569" xr:uid="{00000000-0005-0000-0000-0000090A0000}"/>
    <cellStyle name="Millares 8 6" xfId="2570" xr:uid="{00000000-0005-0000-0000-00000A0A0000}"/>
    <cellStyle name="Millares 8 7" xfId="2571" xr:uid="{00000000-0005-0000-0000-00000B0A0000}"/>
    <cellStyle name="Millares 8 8" xfId="2572" xr:uid="{00000000-0005-0000-0000-00000C0A0000}"/>
    <cellStyle name="Millares 8 9" xfId="2573" xr:uid="{00000000-0005-0000-0000-00000D0A0000}"/>
    <cellStyle name="Millares 9" xfId="2574" xr:uid="{00000000-0005-0000-0000-00000E0A0000}"/>
    <cellStyle name="Moneda" xfId="388" builtinId="4"/>
    <cellStyle name="Moneda 2" xfId="389" xr:uid="{00000000-0005-0000-0000-000085010000}"/>
    <cellStyle name="Moneda 2 10" xfId="390" xr:uid="{00000000-0005-0000-0000-000086010000}"/>
    <cellStyle name="Moneda 2 10 2" xfId="546" xr:uid="{00000000-0005-0000-0000-000022020000}"/>
    <cellStyle name="Moneda 2 11" xfId="39540" xr:uid="{00000000-0005-0000-0000-0000749A0000}"/>
    <cellStyle name="Moneda 2 2" xfId="545" xr:uid="{00000000-0005-0000-0000-000021020000}"/>
    <cellStyle name="Moneda 2 2 2" xfId="391" xr:uid="{00000000-0005-0000-0000-000087010000}"/>
    <cellStyle name="Moneda 2 2 2 2" xfId="547" xr:uid="{00000000-0005-0000-0000-000023020000}"/>
    <cellStyle name="Moneda 2 2 3" xfId="2576" xr:uid="{00000000-0005-0000-0000-0000100A0000}"/>
    <cellStyle name="Moneda 2 2 4" xfId="2575" xr:uid="{00000000-0005-0000-0000-00000F0A0000}"/>
    <cellStyle name="Moneda 2 3" xfId="2577" xr:uid="{00000000-0005-0000-0000-0000110A0000}"/>
    <cellStyle name="Moneda 2 3 2" xfId="2578" xr:uid="{00000000-0005-0000-0000-0000120A0000}"/>
    <cellStyle name="Moneda 2 4" xfId="2579" xr:uid="{00000000-0005-0000-0000-0000130A0000}"/>
    <cellStyle name="Moneda 2 4 2" xfId="2580" xr:uid="{00000000-0005-0000-0000-0000140A0000}"/>
    <cellStyle name="Moneda 2 5" xfId="2581" xr:uid="{00000000-0005-0000-0000-0000150A0000}"/>
    <cellStyle name="Moneda 2 5 2" xfId="2582" xr:uid="{00000000-0005-0000-0000-0000160A0000}"/>
    <cellStyle name="Moneda 2 6" xfId="2583" xr:uid="{00000000-0005-0000-0000-0000170A0000}"/>
    <cellStyle name="Moneda 2 6 2" xfId="2584" xr:uid="{00000000-0005-0000-0000-0000180A0000}"/>
    <cellStyle name="Moneda 2 7" xfId="2585" xr:uid="{00000000-0005-0000-0000-0000190A0000}"/>
    <cellStyle name="Moneda 2 7 2" xfId="2586" xr:uid="{00000000-0005-0000-0000-00001A0A0000}"/>
    <cellStyle name="Moneda 2 8" xfId="2587" xr:uid="{00000000-0005-0000-0000-00001B0A0000}"/>
    <cellStyle name="Moneda 2 8 2" xfId="2588" xr:uid="{00000000-0005-0000-0000-00001C0A0000}"/>
    <cellStyle name="Moneda 2 9" xfId="2589" xr:uid="{00000000-0005-0000-0000-00001D0A0000}"/>
    <cellStyle name="Moneda 26" xfId="2590" xr:uid="{00000000-0005-0000-0000-00001E0A0000}"/>
    <cellStyle name="Moneda 26 2" xfId="2591" xr:uid="{00000000-0005-0000-0000-00001F0A0000}"/>
    <cellStyle name="Moneda 26 2 2" xfId="2592" xr:uid="{00000000-0005-0000-0000-0000200A0000}"/>
    <cellStyle name="Moneda 26 2 3" xfId="2593" xr:uid="{00000000-0005-0000-0000-0000210A0000}"/>
    <cellStyle name="Moneda 26 3" xfId="2594" xr:uid="{00000000-0005-0000-0000-0000220A0000}"/>
    <cellStyle name="Moneda 26 3 2" xfId="2595" xr:uid="{00000000-0005-0000-0000-0000230A0000}"/>
    <cellStyle name="Moneda 26 3 3" xfId="2596" xr:uid="{00000000-0005-0000-0000-0000240A0000}"/>
    <cellStyle name="Moneda 26 4" xfId="2597" xr:uid="{00000000-0005-0000-0000-0000250A0000}"/>
    <cellStyle name="Moneda 3" xfId="544" xr:uid="{00000000-0005-0000-0000-000020020000}"/>
    <cellStyle name="Moneda 3 2" xfId="2599" xr:uid="{00000000-0005-0000-0000-0000270A0000}"/>
    <cellStyle name="Moneda 3 3" xfId="2600" xr:uid="{00000000-0005-0000-0000-0000280A0000}"/>
    <cellStyle name="Moneda 3 4" xfId="2601" xr:uid="{00000000-0005-0000-0000-0000290A0000}"/>
    <cellStyle name="Moneda 3 5" xfId="2602" xr:uid="{00000000-0005-0000-0000-00002A0A0000}"/>
    <cellStyle name="Moneda 3 6" xfId="2603" xr:uid="{00000000-0005-0000-0000-00002B0A0000}"/>
    <cellStyle name="Moneda 3 7" xfId="2604" xr:uid="{00000000-0005-0000-0000-00002C0A0000}"/>
    <cellStyle name="Moneda 3 8" xfId="2605" xr:uid="{00000000-0005-0000-0000-00002D0A0000}"/>
    <cellStyle name="Moneda 3 9" xfId="2598" xr:uid="{00000000-0005-0000-0000-0000260A0000}"/>
    <cellStyle name="Moneda 4" xfId="392" xr:uid="{00000000-0005-0000-0000-000088010000}"/>
    <cellStyle name="Moneda 4 2" xfId="548" xr:uid="{00000000-0005-0000-0000-000024020000}"/>
    <cellStyle name="Moneda 5" xfId="551" xr:uid="{00000000-0005-0000-0000-000027020000}"/>
    <cellStyle name="Neutral 10" xfId="393" xr:uid="{00000000-0005-0000-0000-000089010000}"/>
    <cellStyle name="Neutral 11" xfId="394" xr:uid="{00000000-0005-0000-0000-00008A010000}"/>
    <cellStyle name="Neutral 12" xfId="395" xr:uid="{00000000-0005-0000-0000-00008B010000}"/>
    <cellStyle name="Neutral 2" xfId="396" xr:uid="{00000000-0005-0000-0000-00008C010000}"/>
    <cellStyle name="Neutral 3" xfId="397" xr:uid="{00000000-0005-0000-0000-00008D010000}"/>
    <cellStyle name="Neutral 4" xfId="398" xr:uid="{00000000-0005-0000-0000-00008E010000}"/>
    <cellStyle name="Neutral 5" xfId="399" xr:uid="{00000000-0005-0000-0000-00008F010000}"/>
    <cellStyle name="Neutral 6" xfId="400" xr:uid="{00000000-0005-0000-0000-000090010000}"/>
    <cellStyle name="Neutral 7" xfId="401" xr:uid="{00000000-0005-0000-0000-000091010000}"/>
    <cellStyle name="Neutral 8" xfId="402" xr:uid="{00000000-0005-0000-0000-000092010000}"/>
    <cellStyle name="Neutral 9" xfId="403" xr:uid="{00000000-0005-0000-0000-000093010000}"/>
    <cellStyle name="Normal" xfId="0" builtinId="0"/>
    <cellStyle name="Normal 10" xfId="404" xr:uid="{00000000-0005-0000-0000-000094010000}"/>
    <cellStyle name="Normal 10 10" xfId="2607" xr:uid="{00000000-0005-0000-0000-00002F0A0000}"/>
    <cellStyle name="Normal 10 11" xfId="2608" xr:uid="{00000000-0005-0000-0000-0000300A0000}"/>
    <cellStyle name="Normal 10 12" xfId="2609" xr:uid="{00000000-0005-0000-0000-0000310A0000}"/>
    <cellStyle name="Normal 10 13" xfId="2610" xr:uid="{00000000-0005-0000-0000-0000320A0000}"/>
    <cellStyle name="Normal 10 14" xfId="2611" xr:uid="{00000000-0005-0000-0000-0000330A0000}"/>
    <cellStyle name="Normal 10 15" xfId="2612" xr:uid="{00000000-0005-0000-0000-0000340A0000}"/>
    <cellStyle name="Normal 10 16" xfId="2613" xr:uid="{00000000-0005-0000-0000-0000350A0000}"/>
    <cellStyle name="Normal 10 17" xfId="2614" xr:uid="{00000000-0005-0000-0000-0000360A0000}"/>
    <cellStyle name="Normal 10 18" xfId="2615" xr:uid="{00000000-0005-0000-0000-0000370A0000}"/>
    <cellStyle name="Normal 10 19" xfId="2616" xr:uid="{00000000-0005-0000-0000-0000380A0000}"/>
    <cellStyle name="Normal 10 2" xfId="2617" xr:uid="{00000000-0005-0000-0000-0000390A0000}"/>
    <cellStyle name="Normal 10 2 10" xfId="405" xr:uid="{00000000-0005-0000-0000-000095010000}"/>
    <cellStyle name="Normal 10 2 10 10" xfId="2618" xr:uid="{00000000-0005-0000-0000-00003A0A0000}"/>
    <cellStyle name="Normal 10 2 10 10 10" xfId="2619" xr:uid="{00000000-0005-0000-0000-00003B0A0000}"/>
    <cellStyle name="Normal 10 2 10 10 11" xfId="2620" xr:uid="{00000000-0005-0000-0000-00003C0A0000}"/>
    <cellStyle name="Normal 10 2 10 10 12" xfId="2621" xr:uid="{00000000-0005-0000-0000-00003D0A0000}"/>
    <cellStyle name="Normal 10 2 10 10 13" xfId="2622" xr:uid="{00000000-0005-0000-0000-00003E0A0000}"/>
    <cellStyle name="Normal 10 2 10 10 14" xfId="2623" xr:uid="{00000000-0005-0000-0000-00003F0A0000}"/>
    <cellStyle name="Normal 10 2 10 10 2" xfId="2624" xr:uid="{00000000-0005-0000-0000-0000400A0000}"/>
    <cellStyle name="Normal 10 2 10 10 2 10" xfId="2625" xr:uid="{00000000-0005-0000-0000-0000410A0000}"/>
    <cellStyle name="Normal 10 2 10 10 2 2" xfId="2626" xr:uid="{00000000-0005-0000-0000-0000420A0000}"/>
    <cellStyle name="Normal 10 2 10 10 2 3" xfId="2627" xr:uid="{00000000-0005-0000-0000-0000430A0000}"/>
    <cellStyle name="Normal 10 2 10 10 2 4" xfId="2628" xr:uid="{00000000-0005-0000-0000-0000440A0000}"/>
    <cellStyle name="Normal 10 2 10 10 2 5" xfId="2629" xr:uid="{00000000-0005-0000-0000-0000450A0000}"/>
    <cellStyle name="Normal 10 2 10 10 2 6" xfId="2630" xr:uid="{00000000-0005-0000-0000-0000460A0000}"/>
    <cellStyle name="Normal 10 2 10 10 2 7" xfId="2631" xr:uid="{00000000-0005-0000-0000-0000470A0000}"/>
    <cellStyle name="Normal 10 2 10 10 2 8" xfId="2632" xr:uid="{00000000-0005-0000-0000-0000480A0000}"/>
    <cellStyle name="Normal 10 2 10 10 2 9" xfId="2633" xr:uid="{00000000-0005-0000-0000-0000490A0000}"/>
    <cellStyle name="Normal 10 2 10 10 3" xfId="2634" xr:uid="{00000000-0005-0000-0000-00004A0A0000}"/>
    <cellStyle name="Normal 10 2 10 10 3 10" xfId="2635" xr:uid="{00000000-0005-0000-0000-00004B0A0000}"/>
    <cellStyle name="Normal 10 2 10 10 3 2" xfId="2636" xr:uid="{00000000-0005-0000-0000-00004C0A0000}"/>
    <cellStyle name="Normal 10 2 10 10 3 3" xfId="2637" xr:uid="{00000000-0005-0000-0000-00004D0A0000}"/>
    <cellStyle name="Normal 10 2 10 10 3 4" xfId="2638" xr:uid="{00000000-0005-0000-0000-00004E0A0000}"/>
    <cellStyle name="Normal 10 2 10 10 3 5" xfId="2639" xr:uid="{00000000-0005-0000-0000-00004F0A0000}"/>
    <cellStyle name="Normal 10 2 10 10 3 6" xfId="2640" xr:uid="{00000000-0005-0000-0000-0000500A0000}"/>
    <cellStyle name="Normal 10 2 10 10 3 7" xfId="2641" xr:uid="{00000000-0005-0000-0000-0000510A0000}"/>
    <cellStyle name="Normal 10 2 10 10 3 8" xfId="2642" xr:uid="{00000000-0005-0000-0000-0000520A0000}"/>
    <cellStyle name="Normal 10 2 10 10 3 9" xfId="2643" xr:uid="{00000000-0005-0000-0000-0000530A0000}"/>
    <cellStyle name="Normal 10 2 10 10 4" xfId="2644" xr:uid="{00000000-0005-0000-0000-0000540A0000}"/>
    <cellStyle name="Normal 10 2 10 10 4 10" xfId="2645" xr:uid="{00000000-0005-0000-0000-0000550A0000}"/>
    <cellStyle name="Normal 10 2 10 10 4 2" xfId="2646" xr:uid="{00000000-0005-0000-0000-0000560A0000}"/>
    <cellStyle name="Normal 10 2 10 10 4 3" xfId="2647" xr:uid="{00000000-0005-0000-0000-0000570A0000}"/>
    <cellStyle name="Normal 10 2 10 10 4 4" xfId="2648" xr:uid="{00000000-0005-0000-0000-0000580A0000}"/>
    <cellStyle name="Normal 10 2 10 10 4 5" xfId="2649" xr:uid="{00000000-0005-0000-0000-0000590A0000}"/>
    <cellStyle name="Normal 10 2 10 10 4 6" xfId="2650" xr:uid="{00000000-0005-0000-0000-00005A0A0000}"/>
    <cellStyle name="Normal 10 2 10 10 4 7" xfId="2651" xr:uid="{00000000-0005-0000-0000-00005B0A0000}"/>
    <cellStyle name="Normal 10 2 10 10 4 8" xfId="2652" xr:uid="{00000000-0005-0000-0000-00005C0A0000}"/>
    <cellStyle name="Normal 10 2 10 10 4 9" xfId="2653" xr:uid="{00000000-0005-0000-0000-00005D0A0000}"/>
    <cellStyle name="Normal 10 2 10 10 5" xfId="2654" xr:uid="{00000000-0005-0000-0000-00005E0A0000}"/>
    <cellStyle name="Normal 10 2 10 10 5 10" xfId="2655" xr:uid="{00000000-0005-0000-0000-00005F0A0000}"/>
    <cellStyle name="Normal 10 2 10 10 5 2" xfId="2656" xr:uid="{00000000-0005-0000-0000-0000600A0000}"/>
    <cellStyle name="Normal 10 2 10 10 5 3" xfId="2657" xr:uid="{00000000-0005-0000-0000-0000610A0000}"/>
    <cellStyle name="Normal 10 2 10 10 5 4" xfId="2658" xr:uid="{00000000-0005-0000-0000-0000620A0000}"/>
    <cellStyle name="Normal 10 2 10 10 5 5" xfId="2659" xr:uid="{00000000-0005-0000-0000-0000630A0000}"/>
    <cellStyle name="Normal 10 2 10 10 5 6" xfId="2660" xr:uid="{00000000-0005-0000-0000-0000640A0000}"/>
    <cellStyle name="Normal 10 2 10 10 5 7" xfId="2661" xr:uid="{00000000-0005-0000-0000-0000650A0000}"/>
    <cellStyle name="Normal 10 2 10 10 5 8" xfId="2662" xr:uid="{00000000-0005-0000-0000-0000660A0000}"/>
    <cellStyle name="Normal 10 2 10 10 5 9" xfId="2663" xr:uid="{00000000-0005-0000-0000-0000670A0000}"/>
    <cellStyle name="Normal 10 2 10 10 6" xfId="2664" xr:uid="{00000000-0005-0000-0000-0000680A0000}"/>
    <cellStyle name="Normal 10 2 10 10 7" xfId="2665" xr:uid="{00000000-0005-0000-0000-0000690A0000}"/>
    <cellStyle name="Normal 10 2 10 10 8" xfId="2666" xr:uid="{00000000-0005-0000-0000-00006A0A0000}"/>
    <cellStyle name="Normal 10 2 10 10 9" xfId="2667" xr:uid="{00000000-0005-0000-0000-00006B0A0000}"/>
    <cellStyle name="Normal 10 2 10 11" xfId="2668" xr:uid="{00000000-0005-0000-0000-00006C0A0000}"/>
    <cellStyle name="Normal 10 2 10 11 10" xfId="2669" xr:uid="{00000000-0005-0000-0000-00006D0A0000}"/>
    <cellStyle name="Normal 10 2 10 11 11" xfId="2670" xr:uid="{00000000-0005-0000-0000-00006E0A0000}"/>
    <cellStyle name="Normal 10 2 10 11 12" xfId="2671" xr:uid="{00000000-0005-0000-0000-00006F0A0000}"/>
    <cellStyle name="Normal 10 2 10 11 13" xfId="2672" xr:uid="{00000000-0005-0000-0000-0000700A0000}"/>
    <cellStyle name="Normal 10 2 10 11 14" xfId="2673" xr:uid="{00000000-0005-0000-0000-0000710A0000}"/>
    <cellStyle name="Normal 10 2 10 11 2" xfId="2674" xr:uid="{00000000-0005-0000-0000-0000720A0000}"/>
    <cellStyle name="Normal 10 2 10 11 2 10" xfId="2675" xr:uid="{00000000-0005-0000-0000-0000730A0000}"/>
    <cellStyle name="Normal 10 2 10 11 2 2" xfId="2676" xr:uid="{00000000-0005-0000-0000-0000740A0000}"/>
    <cellStyle name="Normal 10 2 10 11 2 3" xfId="2677" xr:uid="{00000000-0005-0000-0000-0000750A0000}"/>
    <cellStyle name="Normal 10 2 10 11 2 4" xfId="2678" xr:uid="{00000000-0005-0000-0000-0000760A0000}"/>
    <cellStyle name="Normal 10 2 10 11 2 5" xfId="2679" xr:uid="{00000000-0005-0000-0000-0000770A0000}"/>
    <cellStyle name="Normal 10 2 10 11 2 6" xfId="2680" xr:uid="{00000000-0005-0000-0000-0000780A0000}"/>
    <cellStyle name="Normal 10 2 10 11 2 7" xfId="2681" xr:uid="{00000000-0005-0000-0000-0000790A0000}"/>
    <cellStyle name="Normal 10 2 10 11 2 8" xfId="2682" xr:uid="{00000000-0005-0000-0000-00007A0A0000}"/>
    <cellStyle name="Normal 10 2 10 11 2 9" xfId="2683" xr:uid="{00000000-0005-0000-0000-00007B0A0000}"/>
    <cellStyle name="Normal 10 2 10 11 3" xfId="2684" xr:uid="{00000000-0005-0000-0000-00007C0A0000}"/>
    <cellStyle name="Normal 10 2 10 11 3 10" xfId="2685" xr:uid="{00000000-0005-0000-0000-00007D0A0000}"/>
    <cellStyle name="Normal 10 2 10 11 3 2" xfId="2686" xr:uid="{00000000-0005-0000-0000-00007E0A0000}"/>
    <cellStyle name="Normal 10 2 10 11 3 3" xfId="2687" xr:uid="{00000000-0005-0000-0000-00007F0A0000}"/>
    <cellStyle name="Normal 10 2 10 11 3 4" xfId="2688" xr:uid="{00000000-0005-0000-0000-0000800A0000}"/>
    <cellStyle name="Normal 10 2 10 11 3 5" xfId="2689" xr:uid="{00000000-0005-0000-0000-0000810A0000}"/>
    <cellStyle name="Normal 10 2 10 11 3 6" xfId="2690" xr:uid="{00000000-0005-0000-0000-0000820A0000}"/>
    <cellStyle name="Normal 10 2 10 11 3 7" xfId="2691" xr:uid="{00000000-0005-0000-0000-0000830A0000}"/>
    <cellStyle name="Normal 10 2 10 11 3 8" xfId="2692" xr:uid="{00000000-0005-0000-0000-0000840A0000}"/>
    <cellStyle name="Normal 10 2 10 11 3 9" xfId="2693" xr:uid="{00000000-0005-0000-0000-0000850A0000}"/>
    <cellStyle name="Normal 10 2 10 11 4" xfId="2694" xr:uid="{00000000-0005-0000-0000-0000860A0000}"/>
    <cellStyle name="Normal 10 2 10 11 4 10" xfId="2695" xr:uid="{00000000-0005-0000-0000-0000870A0000}"/>
    <cellStyle name="Normal 10 2 10 11 4 2" xfId="2696" xr:uid="{00000000-0005-0000-0000-0000880A0000}"/>
    <cellStyle name="Normal 10 2 10 11 4 3" xfId="2697" xr:uid="{00000000-0005-0000-0000-0000890A0000}"/>
    <cellStyle name="Normal 10 2 10 11 4 4" xfId="2698" xr:uid="{00000000-0005-0000-0000-00008A0A0000}"/>
    <cellStyle name="Normal 10 2 10 11 4 5" xfId="2699" xr:uid="{00000000-0005-0000-0000-00008B0A0000}"/>
    <cellStyle name="Normal 10 2 10 11 4 6" xfId="2700" xr:uid="{00000000-0005-0000-0000-00008C0A0000}"/>
    <cellStyle name="Normal 10 2 10 11 4 7" xfId="2701" xr:uid="{00000000-0005-0000-0000-00008D0A0000}"/>
    <cellStyle name="Normal 10 2 10 11 4 8" xfId="2702" xr:uid="{00000000-0005-0000-0000-00008E0A0000}"/>
    <cellStyle name="Normal 10 2 10 11 4 9" xfId="2703" xr:uid="{00000000-0005-0000-0000-00008F0A0000}"/>
    <cellStyle name="Normal 10 2 10 11 5" xfId="2704" xr:uid="{00000000-0005-0000-0000-0000900A0000}"/>
    <cellStyle name="Normal 10 2 10 11 5 10" xfId="2705" xr:uid="{00000000-0005-0000-0000-0000910A0000}"/>
    <cellStyle name="Normal 10 2 10 11 5 2" xfId="2706" xr:uid="{00000000-0005-0000-0000-0000920A0000}"/>
    <cellStyle name="Normal 10 2 10 11 5 3" xfId="2707" xr:uid="{00000000-0005-0000-0000-0000930A0000}"/>
    <cellStyle name="Normal 10 2 10 11 5 4" xfId="2708" xr:uid="{00000000-0005-0000-0000-0000940A0000}"/>
    <cellStyle name="Normal 10 2 10 11 5 5" xfId="2709" xr:uid="{00000000-0005-0000-0000-0000950A0000}"/>
    <cellStyle name="Normal 10 2 10 11 5 6" xfId="2710" xr:uid="{00000000-0005-0000-0000-0000960A0000}"/>
    <cellStyle name="Normal 10 2 10 11 5 7" xfId="2711" xr:uid="{00000000-0005-0000-0000-0000970A0000}"/>
    <cellStyle name="Normal 10 2 10 11 5 8" xfId="2712" xr:uid="{00000000-0005-0000-0000-0000980A0000}"/>
    <cellStyle name="Normal 10 2 10 11 5 9" xfId="2713" xr:uid="{00000000-0005-0000-0000-0000990A0000}"/>
    <cellStyle name="Normal 10 2 10 11 6" xfId="2714" xr:uid="{00000000-0005-0000-0000-00009A0A0000}"/>
    <cellStyle name="Normal 10 2 10 11 7" xfId="2715" xr:uid="{00000000-0005-0000-0000-00009B0A0000}"/>
    <cellStyle name="Normal 10 2 10 11 8" xfId="2716" xr:uid="{00000000-0005-0000-0000-00009C0A0000}"/>
    <cellStyle name="Normal 10 2 10 11 9" xfId="2717" xr:uid="{00000000-0005-0000-0000-00009D0A0000}"/>
    <cellStyle name="Normal 10 2 10 12" xfId="2718" xr:uid="{00000000-0005-0000-0000-00009E0A0000}"/>
    <cellStyle name="Normal 10 2 10 12 10" xfId="2719" xr:uid="{00000000-0005-0000-0000-00009F0A0000}"/>
    <cellStyle name="Normal 10 2 10 12 11" xfId="2720" xr:uid="{00000000-0005-0000-0000-0000A00A0000}"/>
    <cellStyle name="Normal 10 2 10 12 12" xfId="2721" xr:uid="{00000000-0005-0000-0000-0000A10A0000}"/>
    <cellStyle name="Normal 10 2 10 12 13" xfId="2722" xr:uid="{00000000-0005-0000-0000-0000A20A0000}"/>
    <cellStyle name="Normal 10 2 10 12 14" xfId="2723" xr:uid="{00000000-0005-0000-0000-0000A30A0000}"/>
    <cellStyle name="Normal 10 2 10 12 2" xfId="2724" xr:uid="{00000000-0005-0000-0000-0000A40A0000}"/>
    <cellStyle name="Normal 10 2 10 12 2 10" xfId="2725" xr:uid="{00000000-0005-0000-0000-0000A50A0000}"/>
    <cellStyle name="Normal 10 2 10 12 2 2" xfId="2726" xr:uid="{00000000-0005-0000-0000-0000A60A0000}"/>
    <cellStyle name="Normal 10 2 10 12 2 3" xfId="2727" xr:uid="{00000000-0005-0000-0000-0000A70A0000}"/>
    <cellStyle name="Normal 10 2 10 12 2 4" xfId="2728" xr:uid="{00000000-0005-0000-0000-0000A80A0000}"/>
    <cellStyle name="Normal 10 2 10 12 2 5" xfId="2729" xr:uid="{00000000-0005-0000-0000-0000A90A0000}"/>
    <cellStyle name="Normal 10 2 10 12 2 6" xfId="2730" xr:uid="{00000000-0005-0000-0000-0000AA0A0000}"/>
    <cellStyle name="Normal 10 2 10 12 2 7" xfId="2731" xr:uid="{00000000-0005-0000-0000-0000AB0A0000}"/>
    <cellStyle name="Normal 10 2 10 12 2 8" xfId="2732" xr:uid="{00000000-0005-0000-0000-0000AC0A0000}"/>
    <cellStyle name="Normal 10 2 10 12 2 9" xfId="2733" xr:uid="{00000000-0005-0000-0000-0000AD0A0000}"/>
    <cellStyle name="Normal 10 2 10 12 3" xfId="2734" xr:uid="{00000000-0005-0000-0000-0000AE0A0000}"/>
    <cellStyle name="Normal 10 2 10 12 3 10" xfId="2735" xr:uid="{00000000-0005-0000-0000-0000AF0A0000}"/>
    <cellStyle name="Normal 10 2 10 12 3 2" xfId="2736" xr:uid="{00000000-0005-0000-0000-0000B00A0000}"/>
    <cellStyle name="Normal 10 2 10 12 3 3" xfId="2737" xr:uid="{00000000-0005-0000-0000-0000B10A0000}"/>
    <cellStyle name="Normal 10 2 10 12 3 4" xfId="2738" xr:uid="{00000000-0005-0000-0000-0000B20A0000}"/>
    <cellStyle name="Normal 10 2 10 12 3 5" xfId="2739" xr:uid="{00000000-0005-0000-0000-0000B30A0000}"/>
    <cellStyle name="Normal 10 2 10 12 3 6" xfId="2740" xr:uid="{00000000-0005-0000-0000-0000B40A0000}"/>
    <cellStyle name="Normal 10 2 10 12 3 7" xfId="2741" xr:uid="{00000000-0005-0000-0000-0000B50A0000}"/>
    <cellStyle name="Normal 10 2 10 12 3 8" xfId="2742" xr:uid="{00000000-0005-0000-0000-0000B60A0000}"/>
    <cellStyle name="Normal 10 2 10 12 3 9" xfId="2743" xr:uid="{00000000-0005-0000-0000-0000B70A0000}"/>
    <cellStyle name="Normal 10 2 10 12 4" xfId="2744" xr:uid="{00000000-0005-0000-0000-0000B80A0000}"/>
    <cellStyle name="Normal 10 2 10 12 4 10" xfId="2745" xr:uid="{00000000-0005-0000-0000-0000B90A0000}"/>
    <cellStyle name="Normal 10 2 10 12 4 2" xfId="2746" xr:uid="{00000000-0005-0000-0000-0000BA0A0000}"/>
    <cellStyle name="Normal 10 2 10 12 4 3" xfId="2747" xr:uid="{00000000-0005-0000-0000-0000BB0A0000}"/>
    <cellStyle name="Normal 10 2 10 12 4 4" xfId="2748" xr:uid="{00000000-0005-0000-0000-0000BC0A0000}"/>
    <cellStyle name="Normal 10 2 10 12 4 5" xfId="2749" xr:uid="{00000000-0005-0000-0000-0000BD0A0000}"/>
    <cellStyle name="Normal 10 2 10 12 4 6" xfId="2750" xr:uid="{00000000-0005-0000-0000-0000BE0A0000}"/>
    <cellStyle name="Normal 10 2 10 12 4 7" xfId="2751" xr:uid="{00000000-0005-0000-0000-0000BF0A0000}"/>
    <cellStyle name="Normal 10 2 10 12 4 8" xfId="2752" xr:uid="{00000000-0005-0000-0000-0000C00A0000}"/>
    <cellStyle name="Normal 10 2 10 12 4 9" xfId="2753" xr:uid="{00000000-0005-0000-0000-0000C10A0000}"/>
    <cellStyle name="Normal 10 2 10 12 5" xfId="2754" xr:uid="{00000000-0005-0000-0000-0000C20A0000}"/>
    <cellStyle name="Normal 10 2 10 12 5 10" xfId="2755" xr:uid="{00000000-0005-0000-0000-0000C30A0000}"/>
    <cellStyle name="Normal 10 2 10 12 5 2" xfId="2756" xr:uid="{00000000-0005-0000-0000-0000C40A0000}"/>
    <cellStyle name="Normal 10 2 10 12 5 3" xfId="2757" xr:uid="{00000000-0005-0000-0000-0000C50A0000}"/>
    <cellStyle name="Normal 10 2 10 12 5 4" xfId="2758" xr:uid="{00000000-0005-0000-0000-0000C60A0000}"/>
    <cellStyle name="Normal 10 2 10 12 5 5" xfId="2759" xr:uid="{00000000-0005-0000-0000-0000C70A0000}"/>
    <cellStyle name="Normal 10 2 10 12 5 6" xfId="2760" xr:uid="{00000000-0005-0000-0000-0000C80A0000}"/>
    <cellStyle name="Normal 10 2 10 12 5 7" xfId="2761" xr:uid="{00000000-0005-0000-0000-0000C90A0000}"/>
    <cellStyle name="Normal 10 2 10 12 5 8" xfId="2762" xr:uid="{00000000-0005-0000-0000-0000CA0A0000}"/>
    <cellStyle name="Normal 10 2 10 12 5 9" xfId="2763" xr:uid="{00000000-0005-0000-0000-0000CB0A0000}"/>
    <cellStyle name="Normal 10 2 10 12 6" xfId="2764" xr:uid="{00000000-0005-0000-0000-0000CC0A0000}"/>
    <cellStyle name="Normal 10 2 10 12 7" xfId="2765" xr:uid="{00000000-0005-0000-0000-0000CD0A0000}"/>
    <cellStyle name="Normal 10 2 10 12 8" xfId="2766" xr:uid="{00000000-0005-0000-0000-0000CE0A0000}"/>
    <cellStyle name="Normal 10 2 10 12 9" xfId="2767" xr:uid="{00000000-0005-0000-0000-0000CF0A0000}"/>
    <cellStyle name="Normal 10 2 10 13" xfId="2768" xr:uid="{00000000-0005-0000-0000-0000D00A0000}"/>
    <cellStyle name="Normal 10 2 10 13 10" xfId="2769" xr:uid="{00000000-0005-0000-0000-0000D10A0000}"/>
    <cellStyle name="Normal 10 2 10 13 11" xfId="2770" xr:uid="{00000000-0005-0000-0000-0000D20A0000}"/>
    <cellStyle name="Normal 10 2 10 13 12" xfId="2771" xr:uid="{00000000-0005-0000-0000-0000D30A0000}"/>
    <cellStyle name="Normal 10 2 10 13 13" xfId="2772" xr:uid="{00000000-0005-0000-0000-0000D40A0000}"/>
    <cellStyle name="Normal 10 2 10 13 14" xfId="2773" xr:uid="{00000000-0005-0000-0000-0000D50A0000}"/>
    <cellStyle name="Normal 10 2 10 13 2" xfId="2774" xr:uid="{00000000-0005-0000-0000-0000D60A0000}"/>
    <cellStyle name="Normal 10 2 10 13 2 10" xfId="2775" xr:uid="{00000000-0005-0000-0000-0000D70A0000}"/>
    <cellStyle name="Normal 10 2 10 13 2 2" xfId="2776" xr:uid="{00000000-0005-0000-0000-0000D80A0000}"/>
    <cellStyle name="Normal 10 2 10 13 2 3" xfId="2777" xr:uid="{00000000-0005-0000-0000-0000D90A0000}"/>
    <cellStyle name="Normal 10 2 10 13 2 4" xfId="2778" xr:uid="{00000000-0005-0000-0000-0000DA0A0000}"/>
    <cellStyle name="Normal 10 2 10 13 2 5" xfId="2779" xr:uid="{00000000-0005-0000-0000-0000DB0A0000}"/>
    <cellStyle name="Normal 10 2 10 13 2 6" xfId="2780" xr:uid="{00000000-0005-0000-0000-0000DC0A0000}"/>
    <cellStyle name="Normal 10 2 10 13 2 7" xfId="2781" xr:uid="{00000000-0005-0000-0000-0000DD0A0000}"/>
    <cellStyle name="Normal 10 2 10 13 2 8" xfId="2782" xr:uid="{00000000-0005-0000-0000-0000DE0A0000}"/>
    <cellStyle name="Normal 10 2 10 13 2 9" xfId="2783" xr:uid="{00000000-0005-0000-0000-0000DF0A0000}"/>
    <cellStyle name="Normal 10 2 10 13 3" xfId="2784" xr:uid="{00000000-0005-0000-0000-0000E00A0000}"/>
    <cellStyle name="Normal 10 2 10 13 3 10" xfId="2785" xr:uid="{00000000-0005-0000-0000-0000E10A0000}"/>
    <cellStyle name="Normal 10 2 10 13 3 2" xfId="2786" xr:uid="{00000000-0005-0000-0000-0000E20A0000}"/>
    <cellStyle name="Normal 10 2 10 13 3 3" xfId="2787" xr:uid="{00000000-0005-0000-0000-0000E30A0000}"/>
    <cellStyle name="Normal 10 2 10 13 3 4" xfId="2788" xr:uid="{00000000-0005-0000-0000-0000E40A0000}"/>
    <cellStyle name="Normal 10 2 10 13 3 5" xfId="2789" xr:uid="{00000000-0005-0000-0000-0000E50A0000}"/>
    <cellStyle name="Normal 10 2 10 13 3 6" xfId="2790" xr:uid="{00000000-0005-0000-0000-0000E60A0000}"/>
    <cellStyle name="Normal 10 2 10 13 3 7" xfId="2791" xr:uid="{00000000-0005-0000-0000-0000E70A0000}"/>
    <cellStyle name="Normal 10 2 10 13 3 8" xfId="2792" xr:uid="{00000000-0005-0000-0000-0000E80A0000}"/>
    <cellStyle name="Normal 10 2 10 13 3 9" xfId="2793" xr:uid="{00000000-0005-0000-0000-0000E90A0000}"/>
    <cellStyle name="Normal 10 2 10 13 4" xfId="2794" xr:uid="{00000000-0005-0000-0000-0000EA0A0000}"/>
    <cellStyle name="Normal 10 2 10 13 4 10" xfId="2795" xr:uid="{00000000-0005-0000-0000-0000EB0A0000}"/>
    <cellStyle name="Normal 10 2 10 13 4 2" xfId="2796" xr:uid="{00000000-0005-0000-0000-0000EC0A0000}"/>
    <cellStyle name="Normal 10 2 10 13 4 3" xfId="2797" xr:uid="{00000000-0005-0000-0000-0000ED0A0000}"/>
    <cellStyle name="Normal 10 2 10 13 4 4" xfId="2798" xr:uid="{00000000-0005-0000-0000-0000EE0A0000}"/>
    <cellStyle name="Normal 10 2 10 13 4 5" xfId="2799" xr:uid="{00000000-0005-0000-0000-0000EF0A0000}"/>
    <cellStyle name="Normal 10 2 10 13 4 6" xfId="2800" xr:uid="{00000000-0005-0000-0000-0000F00A0000}"/>
    <cellStyle name="Normal 10 2 10 13 4 7" xfId="2801" xr:uid="{00000000-0005-0000-0000-0000F10A0000}"/>
    <cellStyle name="Normal 10 2 10 13 4 8" xfId="2802" xr:uid="{00000000-0005-0000-0000-0000F20A0000}"/>
    <cellStyle name="Normal 10 2 10 13 4 9" xfId="2803" xr:uid="{00000000-0005-0000-0000-0000F30A0000}"/>
    <cellStyle name="Normal 10 2 10 13 5" xfId="2804" xr:uid="{00000000-0005-0000-0000-0000F40A0000}"/>
    <cellStyle name="Normal 10 2 10 13 5 10" xfId="2805" xr:uid="{00000000-0005-0000-0000-0000F50A0000}"/>
    <cellStyle name="Normal 10 2 10 13 5 2" xfId="2806" xr:uid="{00000000-0005-0000-0000-0000F60A0000}"/>
    <cellStyle name="Normal 10 2 10 13 5 3" xfId="2807" xr:uid="{00000000-0005-0000-0000-0000F70A0000}"/>
    <cellStyle name="Normal 10 2 10 13 5 4" xfId="2808" xr:uid="{00000000-0005-0000-0000-0000F80A0000}"/>
    <cellStyle name="Normal 10 2 10 13 5 5" xfId="2809" xr:uid="{00000000-0005-0000-0000-0000F90A0000}"/>
    <cellStyle name="Normal 10 2 10 13 5 6" xfId="2810" xr:uid="{00000000-0005-0000-0000-0000FA0A0000}"/>
    <cellStyle name="Normal 10 2 10 13 5 7" xfId="2811" xr:uid="{00000000-0005-0000-0000-0000FB0A0000}"/>
    <cellStyle name="Normal 10 2 10 13 5 8" xfId="2812" xr:uid="{00000000-0005-0000-0000-0000FC0A0000}"/>
    <cellStyle name="Normal 10 2 10 13 5 9" xfId="2813" xr:uid="{00000000-0005-0000-0000-0000FD0A0000}"/>
    <cellStyle name="Normal 10 2 10 13 6" xfId="2814" xr:uid="{00000000-0005-0000-0000-0000FE0A0000}"/>
    <cellStyle name="Normal 10 2 10 13 7" xfId="2815" xr:uid="{00000000-0005-0000-0000-0000FF0A0000}"/>
    <cellStyle name="Normal 10 2 10 13 8" xfId="2816" xr:uid="{00000000-0005-0000-0000-0000000B0000}"/>
    <cellStyle name="Normal 10 2 10 13 9" xfId="2817" xr:uid="{00000000-0005-0000-0000-0000010B0000}"/>
    <cellStyle name="Normal 10 2 10 14" xfId="2818" xr:uid="{00000000-0005-0000-0000-0000020B0000}"/>
    <cellStyle name="Normal 10 2 10 14 10" xfId="2819" xr:uid="{00000000-0005-0000-0000-0000030B0000}"/>
    <cellStyle name="Normal 10 2 10 14 11" xfId="2820" xr:uid="{00000000-0005-0000-0000-0000040B0000}"/>
    <cellStyle name="Normal 10 2 10 14 12" xfId="2821" xr:uid="{00000000-0005-0000-0000-0000050B0000}"/>
    <cellStyle name="Normal 10 2 10 14 13" xfId="2822" xr:uid="{00000000-0005-0000-0000-0000060B0000}"/>
    <cellStyle name="Normal 10 2 10 14 14" xfId="2823" xr:uid="{00000000-0005-0000-0000-0000070B0000}"/>
    <cellStyle name="Normal 10 2 10 14 2" xfId="2824" xr:uid="{00000000-0005-0000-0000-0000080B0000}"/>
    <cellStyle name="Normal 10 2 10 14 2 10" xfId="2825" xr:uid="{00000000-0005-0000-0000-0000090B0000}"/>
    <cellStyle name="Normal 10 2 10 14 2 2" xfId="2826" xr:uid="{00000000-0005-0000-0000-00000A0B0000}"/>
    <cellStyle name="Normal 10 2 10 14 2 3" xfId="2827" xr:uid="{00000000-0005-0000-0000-00000B0B0000}"/>
    <cellStyle name="Normal 10 2 10 14 2 4" xfId="2828" xr:uid="{00000000-0005-0000-0000-00000C0B0000}"/>
    <cellStyle name="Normal 10 2 10 14 2 5" xfId="2829" xr:uid="{00000000-0005-0000-0000-00000D0B0000}"/>
    <cellStyle name="Normal 10 2 10 14 2 6" xfId="2830" xr:uid="{00000000-0005-0000-0000-00000E0B0000}"/>
    <cellStyle name="Normal 10 2 10 14 2 7" xfId="2831" xr:uid="{00000000-0005-0000-0000-00000F0B0000}"/>
    <cellStyle name="Normal 10 2 10 14 2 8" xfId="2832" xr:uid="{00000000-0005-0000-0000-0000100B0000}"/>
    <cellStyle name="Normal 10 2 10 14 2 9" xfId="2833" xr:uid="{00000000-0005-0000-0000-0000110B0000}"/>
    <cellStyle name="Normal 10 2 10 14 3" xfId="2834" xr:uid="{00000000-0005-0000-0000-0000120B0000}"/>
    <cellStyle name="Normal 10 2 10 14 3 10" xfId="2835" xr:uid="{00000000-0005-0000-0000-0000130B0000}"/>
    <cellStyle name="Normal 10 2 10 14 3 2" xfId="2836" xr:uid="{00000000-0005-0000-0000-0000140B0000}"/>
    <cellStyle name="Normal 10 2 10 14 3 3" xfId="2837" xr:uid="{00000000-0005-0000-0000-0000150B0000}"/>
    <cellStyle name="Normal 10 2 10 14 3 4" xfId="2838" xr:uid="{00000000-0005-0000-0000-0000160B0000}"/>
    <cellStyle name="Normal 10 2 10 14 3 5" xfId="2839" xr:uid="{00000000-0005-0000-0000-0000170B0000}"/>
    <cellStyle name="Normal 10 2 10 14 3 6" xfId="2840" xr:uid="{00000000-0005-0000-0000-0000180B0000}"/>
    <cellStyle name="Normal 10 2 10 14 3 7" xfId="2841" xr:uid="{00000000-0005-0000-0000-0000190B0000}"/>
    <cellStyle name="Normal 10 2 10 14 3 8" xfId="2842" xr:uid="{00000000-0005-0000-0000-00001A0B0000}"/>
    <cellStyle name="Normal 10 2 10 14 3 9" xfId="2843" xr:uid="{00000000-0005-0000-0000-00001B0B0000}"/>
    <cellStyle name="Normal 10 2 10 14 4" xfId="2844" xr:uid="{00000000-0005-0000-0000-00001C0B0000}"/>
    <cellStyle name="Normal 10 2 10 14 4 10" xfId="2845" xr:uid="{00000000-0005-0000-0000-00001D0B0000}"/>
    <cellStyle name="Normal 10 2 10 14 4 2" xfId="2846" xr:uid="{00000000-0005-0000-0000-00001E0B0000}"/>
    <cellStyle name="Normal 10 2 10 14 4 3" xfId="2847" xr:uid="{00000000-0005-0000-0000-00001F0B0000}"/>
    <cellStyle name="Normal 10 2 10 14 4 4" xfId="2848" xr:uid="{00000000-0005-0000-0000-0000200B0000}"/>
    <cellStyle name="Normal 10 2 10 14 4 5" xfId="2849" xr:uid="{00000000-0005-0000-0000-0000210B0000}"/>
    <cellStyle name="Normal 10 2 10 14 4 6" xfId="2850" xr:uid="{00000000-0005-0000-0000-0000220B0000}"/>
    <cellStyle name="Normal 10 2 10 14 4 7" xfId="2851" xr:uid="{00000000-0005-0000-0000-0000230B0000}"/>
    <cellStyle name="Normal 10 2 10 14 4 8" xfId="2852" xr:uid="{00000000-0005-0000-0000-0000240B0000}"/>
    <cellStyle name="Normal 10 2 10 14 4 9" xfId="2853" xr:uid="{00000000-0005-0000-0000-0000250B0000}"/>
    <cellStyle name="Normal 10 2 10 14 5" xfId="2854" xr:uid="{00000000-0005-0000-0000-0000260B0000}"/>
    <cellStyle name="Normal 10 2 10 14 5 10" xfId="2855" xr:uid="{00000000-0005-0000-0000-0000270B0000}"/>
    <cellStyle name="Normal 10 2 10 14 5 2" xfId="2856" xr:uid="{00000000-0005-0000-0000-0000280B0000}"/>
    <cellStyle name="Normal 10 2 10 14 5 3" xfId="2857" xr:uid="{00000000-0005-0000-0000-0000290B0000}"/>
    <cellStyle name="Normal 10 2 10 14 5 4" xfId="2858" xr:uid="{00000000-0005-0000-0000-00002A0B0000}"/>
    <cellStyle name="Normal 10 2 10 14 5 5" xfId="2859" xr:uid="{00000000-0005-0000-0000-00002B0B0000}"/>
    <cellStyle name="Normal 10 2 10 14 5 6" xfId="2860" xr:uid="{00000000-0005-0000-0000-00002C0B0000}"/>
    <cellStyle name="Normal 10 2 10 14 5 7" xfId="2861" xr:uid="{00000000-0005-0000-0000-00002D0B0000}"/>
    <cellStyle name="Normal 10 2 10 14 5 8" xfId="2862" xr:uid="{00000000-0005-0000-0000-00002E0B0000}"/>
    <cellStyle name="Normal 10 2 10 14 5 9" xfId="2863" xr:uid="{00000000-0005-0000-0000-00002F0B0000}"/>
    <cellStyle name="Normal 10 2 10 14 6" xfId="2864" xr:uid="{00000000-0005-0000-0000-0000300B0000}"/>
    <cellStyle name="Normal 10 2 10 14 7" xfId="2865" xr:uid="{00000000-0005-0000-0000-0000310B0000}"/>
    <cellStyle name="Normal 10 2 10 14 8" xfId="2866" xr:uid="{00000000-0005-0000-0000-0000320B0000}"/>
    <cellStyle name="Normal 10 2 10 14 9" xfId="2867" xr:uid="{00000000-0005-0000-0000-0000330B0000}"/>
    <cellStyle name="Normal 10 2 10 15" xfId="2868" xr:uid="{00000000-0005-0000-0000-0000340B0000}"/>
    <cellStyle name="Normal 10 2 10 15 10" xfId="2869" xr:uid="{00000000-0005-0000-0000-0000350B0000}"/>
    <cellStyle name="Normal 10 2 10 15 11" xfId="2870" xr:uid="{00000000-0005-0000-0000-0000360B0000}"/>
    <cellStyle name="Normal 10 2 10 15 12" xfId="2871" xr:uid="{00000000-0005-0000-0000-0000370B0000}"/>
    <cellStyle name="Normal 10 2 10 15 13" xfId="2872" xr:uid="{00000000-0005-0000-0000-0000380B0000}"/>
    <cellStyle name="Normal 10 2 10 15 14" xfId="2873" xr:uid="{00000000-0005-0000-0000-0000390B0000}"/>
    <cellStyle name="Normal 10 2 10 15 2" xfId="2874" xr:uid="{00000000-0005-0000-0000-00003A0B0000}"/>
    <cellStyle name="Normal 10 2 10 15 2 10" xfId="2875" xr:uid="{00000000-0005-0000-0000-00003B0B0000}"/>
    <cellStyle name="Normal 10 2 10 15 2 2" xfId="2876" xr:uid="{00000000-0005-0000-0000-00003C0B0000}"/>
    <cellStyle name="Normal 10 2 10 15 2 3" xfId="2877" xr:uid="{00000000-0005-0000-0000-00003D0B0000}"/>
    <cellStyle name="Normal 10 2 10 15 2 4" xfId="2878" xr:uid="{00000000-0005-0000-0000-00003E0B0000}"/>
    <cellStyle name="Normal 10 2 10 15 2 5" xfId="2879" xr:uid="{00000000-0005-0000-0000-00003F0B0000}"/>
    <cellStyle name="Normal 10 2 10 15 2 6" xfId="2880" xr:uid="{00000000-0005-0000-0000-0000400B0000}"/>
    <cellStyle name="Normal 10 2 10 15 2 7" xfId="2881" xr:uid="{00000000-0005-0000-0000-0000410B0000}"/>
    <cellStyle name="Normal 10 2 10 15 2 8" xfId="2882" xr:uid="{00000000-0005-0000-0000-0000420B0000}"/>
    <cellStyle name="Normal 10 2 10 15 2 9" xfId="2883" xr:uid="{00000000-0005-0000-0000-0000430B0000}"/>
    <cellStyle name="Normal 10 2 10 15 3" xfId="2884" xr:uid="{00000000-0005-0000-0000-0000440B0000}"/>
    <cellStyle name="Normal 10 2 10 15 3 10" xfId="2885" xr:uid="{00000000-0005-0000-0000-0000450B0000}"/>
    <cellStyle name="Normal 10 2 10 15 3 2" xfId="2886" xr:uid="{00000000-0005-0000-0000-0000460B0000}"/>
    <cellStyle name="Normal 10 2 10 15 3 3" xfId="2887" xr:uid="{00000000-0005-0000-0000-0000470B0000}"/>
    <cellStyle name="Normal 10 2 10 15 3 4" xfId="2888" xr:uid="{00000000-0005-0000-0000-0000480B0000}"/>
    <cellStyle name="Normal 10 2 10 15 3 5" xfId="2889" xr:uid="{00000000-0005-0000-0000-0000490B0000}"/>
    <cellStyle name="Normal 10 2 10 15 3 6" xfId="2890" xr:uid="{00000000-0005-0000-0000-00004A0B0000}"/>
    <cellStyle name="Normal 10 2 10 15 3 7" xfId="2891" xr:uid="{00000000-0005-0000-0000-00004B0B0000}"/>
    <cellStyle name="Normal 10 2 10 15 3 8" xfId="2892" xr:uid="{00000000-0005-0000-0000-00004C0B0000}"/>
    <cellStyle name="Normal 10 2 10 15 3 9" xfId="2893" xr:uid="{00000000-0005-0000-0000-00004D0B0000}"/>
    <cellStyle name="Normal 10 2 10 15 4" xfId="2894" xr:uid="{00000000-0005-0000-0000-00004E0B0000}"/>
    <cellStyle name="Normal 10 2 10 15 4 10" xfId="2895" xr:uid="{00000000-0005-0000-0000-00004F0B0000}"/>
    <cellStyle name="Normal 10 2 10 15 4 2" xfId="2896" xr:uid="{00000000-0005-0000-0000-0000500B0000}"/>
    <cellStyle name="Normal 10 2 10 15 4 3" xfId="2897" xr:uid="{00000000-0005-0000-0000-0000510B0000}"/>
    <cellStyle name="Normal 10 2 10 15 4 4" xfId="2898" xr:uid="{00000000-0005-0000-0000-0000520B0000}"/>
    <cellStyle name="Normal 10 2 10 15 4 5" xfId="2899" xr:uid="{00000000-0005-0000-0000-0000530B0000}"/>
    <cellStyle name="Normal 10 2 10 15 4 6" xfId="2900" xr:uid="{00000000-0005-0000-0000-0000540B0000}"/>
    <cellStyle name="Normal 10 2 10 15 4 7" xfId="2901" xr:uid="{00000000-0005-0000-0000-0000550B0000}"/>
    <cellStyle name="Normal 10 2 10 15 4 8" xfId="2902" xr:uid="{00000000-0005-0000-0000-0000560B0000}"/>
    <cellStyle name="Normal 10 2 10 15 4 9" xfId="2903" xr:uid="{00000000-0005-0000-0000-0000570B0000}"/>
    <cellStyle name="Normal 10 2 10 15 5" xfId="2904" xr:uid="{00000000-0005-0000-0000-0000580B0000}"/>
    <cellStyle name="Normal 10 2 10 15 5 10" xfId="2905" xr:uid="{00000000-0005-0000-0000-0000590B0000}"/>
    <cellStyle name="Normal 10 2 10 15 5 2" xfId="2906" xr:uid="{00000000-0005-0000-0000-00005A0B0000}"/>
    <cellStyle name="Normal 10 2 10 15 5 3" xfId="2907" xr:uid="{00000000-0005-0000-0000-00005B0B0000}"/>
    <cellStyle name="Normal 10 2 10 15 5 4" xfId="2908" xr:uid="{00000000-0005-0000-0000-00005C0B0000}"/>
    <cellStyle name="Normal 10 2 10 15 5 5" xfId="2909" xr:uid="{00000000-0005-0000-0000-00005D0B0000}"/>
    <cellStyle name="Normal 10 2 10 15 5 6" xfId="2910" xr:uid="{00000000-0005-0000-0000-00005E0B0000}"/>
    <cellStyle name="Normal 10 2 10 15 5 7" xfId="2911" xr:uid="{00000000-0005-0000-0000-00005F0B0000}"/>
    <cellStyle name="Normal 10 2 10 15 5 8" xfId="2912" xr:uid="{00000000-0005-0000-0000-0000600B0000}"/>
    <cellStyle name="Normal 10 2 10 15 5 9" xfId="2913" xr:uid="{00000000-0005-0000-0000-0000610B0000}"/>
    <cellStyle name="Normal 10 2 10 15 6" xfId="2914" xr:uid="{00000000-0005-0000-0000-0000620B0000}"/>
    <cellStyle name="Normal 10 2 10 15 7" xfId="2915" xr:uid="{00000000-0005-0000-0000-0000630B0000}"/>
    <cellStyle name="Normal 10 2 10 15 8" xfId="2916" xr:uid="{00000000-0005-0000-0000-0000640B0000}"/>
    <cellStyle name="Normal 10 2 10 15 9" xfId="2917" xr:uid="{00000000-0005-0000-0000-0000650B0000}"/>
    <cellStyle name="Normal 10 2 10 16" xfId="2918" xr:uid="{00000000-0005-0000-0000-0000660B0000}"/>
    <cellStyle name="Normal 10 2 10 16 10" xfId="2919" xr:uid="{00000000-0005-0000-0000-0000670B0000}"/>
    <cellStyle name="Normal 10 2 10 16 11" xfId="2920" xr:uid="{00000000-0005-0000-0000-0000680B0000}"/>
    <cellStyle name="Normal 10 2 10 16 12" xfId="2921" xr:uid="{00000000-0005-0000-0000-0000690B0000}"/>
    <cellStyle name="Normal 10 2 10 16 13" xfId="2922" xr:uid="{00000000-0005-0000-0000-00006A0B0000}"/>
    <cellStyle name="Normal 10 2 10 16 14" xfId="2923" xr:uid="{00000000-0005-0000-0000-00006B0B0000}"/>
    <cellStyle name="Normal 10 2 10 16 2" xfId="2924" xr:uid="{00000000-0005-0000-0000-00006C0B0000}"/>
    <cellStyle name="Normal 10 2 10 16 2 10" xfId="2925" xr:uid="{00000000-0005-0000-0000-00006D0B0000}"/>
    <cellStyle name="Normal 10 2 10 16 2 2" xfId="2926" xr:uid="{00000000-0005-0000-0000-00006E0B0000}"/>
    <cellStyle name="Normal 10 2 10 16 2 3" xfId="2927" xr:uid="{00000000-0005-0000-0000-00006F0B0000}"/>
    <cellStyle name="Normal 10 2 10 16 2 4" xfId="2928" xr:uid="{00000000-0005-0000-0000-0000700B0000}"/>
    <cellStyle name="Normal 10 2 10 16 2 5" xfId="2929" xr:uid="{00000000-0005-0000-0000-0000710B0000}"/>
    <cellStyle name="Normal 10 2 10 16 2 6" xfId="2930" xr:uid="{00000000-0005-0000-0000-0000720B0000}"/>
    <cellStyle name="Normal 10 2 10 16 2 7" xfId="2931" xr:uid="{00000000-0005-0000-0000-0000730B0000}"/>
    <cellStyle name="Normal 10 2 10 16 2 8" xfId="2932" xr:uid="{00000000-0005-0000-0000-0000740B0000}"/>
    <cellStyle name="Normal 10 2 10 16 2 9" xfId="2933" xr:uid="{00000000-0005-0000-0000-0000750B0000}"/>
    <cellStyle name="Normal 10 2 10 16 3" xfId="2934" xr:uid="{00000000-0005-0000-0000-0000760B0000}"/>
    <cellStyle name="Normal 10 2 10 16 3 10" xfId="2935" xr:uid="{00000000-0005-0000-0000-0000770B0000}"/>
    <cellStyle name="Normal 10 2 10 16 3 2" xfId="2936" xr:uid="{00000000-0005-0000-0000-0000780B0000}"/>
    <cellStyle name="Normal 10 2 10 16 3 3" xfId="2937" xr:uid="{00000000-0005-0000-0000-0000790B0000}"/>
    <cellStyle name="Normal 10 2 10 16 3 4" xfId="2938" xr:uid="{00000000-0005-0000-0000-00007A0B0000}"/>
    <cellStyle name="Normal 10 2 10 16 3 5" xfId="2939" xr:uid="{00000000-0005-0000-0000-00007B0B0000}"/>
    <cellStyle name="Normal 10 2 10 16 3 6" xfId="2940" xr:uid="{00000000-0005-0000-0000-00007C0B0000}"/>
    <cellStyle name="Normal 10 2 10 16 3 7" xfId="2941" xr:uid="{00000000-0005-0000-0000-00007D0B0000}"/>
    <cellStyle name="Normal 10 2 10 16 3 8" xfId="2942" xr:uid="{00000000-0005-0000-0000-00007E0B0000}"/>
    <cellStyle name="Normal 10 2 10 16 3 9" xfId="2943" xr:uid="{00000000-0005-0000-0000-00007F0B0000}"/>
    <cellStyle name="Normal 10 2 10 16 4" xfId="2944" xr:uid="{00000000-0005-0000-0000-0000800B0000}"/>
    <cellStyle name="Normal 10 2 10 16 4 10" xfId="2945" xr:uid="{00000000-0005-0000-0000-0000810B0000}"/>
    <cellStyle name="Normal 10 2 10 16 4 2" xfId="2946" xr:uid="{00000000-0005-0000-0000-0000820B0000}"/>
    <cellStyle name="Normal 10 2 10 16 4 3" xfId="2947" xr:uid="{00000000-0005-0000-0000-0000830B0000}"/>
    <cellStyle name="Normal 10 2 10 16 4 4" xfId="2948" xr:uid="{00000000-0005-0000-0000-0000840B0000}"/>
    <cellStyle name="Normal 10 2 10 16 4 5" xfId="2949" xr:uid="{00000000-0005-0000-0000-0000850B0000}"/>
    <cellStyle name="Normal 10 2 10 16 4 6" xfId="2950" xr:uid="{00000000-0005-0000-0000-0000860B0000}"/>
    <cellStyle name="Normal 10 2 10 16 4 7" xfId="2951" xr:uid="{00000000-0005-0000-0000-0000870B0000}"/>
    <cellStyle name="Normal 10 2 10 16 4 8" xfId="2952" xr:uid="{00000000-0005-0000-0000-0000880B0000}"/>
    <cellStyle name="Normal 10 2 10 16 4 9" xfId="2953" xr:uid="{00000000-0005-0000-0000-0000890B0000}"/>
    <cellStyle name="Normal 10 2 10 16 5" xfId="2954" xr:uid="{00000000-0005-0000-0000-00008A0B0000}"/>
    <cellStyle name="Normal 10 2 10 16 5 10" xfId="2955" xr:uid="{00000000-0005-0000-0000-00008B0B0000}"/>
    <cellStyle name="Normal 10 2 10 16 5 2" xfId="2956" xr:uid="{00000000-0005-0000-0000-00008C0B0000}"/>
    <cellStyle name="Normal 10 2 10 16 5 3" xfId="2957" xr:uid="{00000000-0005-0000-0000-00008D0B0000}"/>
    <cellStyle name="Normal 10 2 10 16 5 4" xfId="2958" xr:uid="{00000000-0005-0000-0000-00008E0B0000}"/>
    <cellStyle name="Normal 10 2 10 16 5 5" xfId="2959" xr:uid="{00000000-0005-0000-0000-00008F0B0000}"/>
    <cellStyle name="Normal 10 2 10 16 5 6" xfId="2960" xr:uid="{00000000-0005-0000-0000-0000900B0000}"/>
    <cellStyle name="Normal 10 2 10 16 5 7" xfId="2961" xr:uid="{00000000-0005-0000-0000-0000910B0000}"/>
    <cellStyle name="Normal 10 2 10 16 5 8" xfId="2962" xr:uid="{00000000-0005-0000-0000-0000920B0000}"/>
    <cellStyle name="Normal 10 2 10 16 5 9" xfId="2963" xr:uid="{00000000-0005-0000-0000-0000930B0000}"/>
    <cellStyle name="Normal 10 2 10 16 6" xfId="2964" xr:uid="{00000000-0005-0000-0000-0000940B0000}"/>
    <cellStyle name="Normal 10 2 10 16 7" xfId="2965" xr:uid="{00000000-0005-0000-0000-0000950B0000}"/>
    <cellStyle name="Normal 10 2 10 16 8" xfId="2966" xr:uid="{00000000-0005-0000-0000-0000960B0000}"/>
    <cellStyle name="Normal 10 2 10 16 9" xfId="2967" xr:uid="{00000000-0005-0000-0000-0000970B0000}"/>
    <cellStyle name="Normal 10 2 10 17" xfId="2968" xr:uid="{00000000-0005-0000-0000-0000980B0000}"/>
    <cellStyle name="Normal 10 2 10 17 10" xfId="2969" xr:uid="{00000000-0005-0000-0000-0000990B0000}"/>
    <cellStyle name="Normal 10 2 10 17 11" xfId="2970" xr:uid="{00000000-0005-0000-0000-00009A0B0000}"/>
    <cellStyle name="Normal 10 2 10 17 12" xfId="2971" xr:uid="{00000000-0005-0000-0000-00009B0B0000}"/>
    <cellStyle name="Normal 10 2 10 17 13" xfId="2972" xr:uid="{00000000-0005-0000-0000-00009C0B0000}"/>
    <cellStyle name="Normal 10 2 10 17 14" xfId="2973" xr:uid="{00000000-0005-0000-0000-00009D0B0000}"/>
    <cellStyle name="Normal 10 2 10 17 2" xfId="2974" xr:uid="{00000000-0005-0000-0000-00009E0B0000}"/>
    <cellStyle name="Normal 10 2 10 17 2 10" xfId="2975" xr:uid="{00000000-0005-0000-0000-00009F0B0000}"/>
    <cellStyle name="Normal 10 2 10 17 2 2" xfId="2976" xr:uid="{00000000-0005-0000-0000-0000A00B0000}"/>
    <cellStyle name="Normal 10 2 10 17 2 3" xfId="2977" xr:uid="{00000000-0005-0000-0000-0000A10B0000}"/>
    <cellStyle name="Normal 10 2 10 17 2 4" xfId="2978" xr:uid="{00000000-0005-0000-0000-0000A20B0000}"/>
    <cellStyle name="Normal 10 2 10 17 2 5" xfId="2979" xr:uid="{00000000-0005-0000-0000-0000A30B0000}"/>
    <cellStyle name="Normal 10 2 10 17 2 6" xfId="2980" xr:uid="{00000000-0005-0000-0000-0000A40B0000}"/>
    <cellStyle name="Normal 10 2 10 17 2 7" xfId="2981" xr:uid="{00000000-0005-0000-0000-0000A50B0000}"/>
    <cellStyle name="Normal 10 2 10 17 2 8" xfId="2982" xr:uid="{00000000-0005-0000-0000-0000A60B0000}"/>
    <cellStyle name="Normal 10 2 10 17 2 9" xfId="2983" xr:uid="{00000000-0005-0000-0000-0000A70B0000}"/>
    <cellStyle name="Normal 10 2 10 17 3" xfId="2984" xr:uid="{00000000-0005-0000-0000-0000A80B0000}"/>
    <cellStyle name="Normal 10 2 10 17 3 10" xfId="2985" xr:uid="{00000000-0005-0000-0000-0000A90B0000}"/>
    <cellStyle name="Normal 10 2 10 17 3 2" xfId="2986" xr:uid="{00000000-0005-0000-0000-0000AA0B0000}"/>
    <cellStyle name="Normal 10 2 10 17 3 3" xfId="2987" xr:uid="{00000000-0005-0000-0000-0000AB0B0000}"/>
    <cellStyle name="Normal 10 2 10 17 3 4" xfId="2988" xr:uid="{00000000-0005-0000-0000-0000AC0B0000}"/>
    <cellStyle name="Normal 10 2 10 17 3 5" xfId="2989" xr:uid="{00000000-0005-0000-0000-0000AD0B0000}"/>
    <cellStyle name="Normal 10 2 10 17 3 6" xfId="2990" xr:uid="{00000000-0005-0000-0000-0000AE0B0000}"/>
    <cellStyle name="Normal 10 2 10 17 3 7" xfId="2991" xr:uid="{00000000-0005-0000-0000-0000AF0B0000}"/>
    <cellStyle name="Normal 10 2 10 17 3 8" xfId="2992" xr:uid="{00000000-0005-0000-0000-0000B00B0000}"/>
    <cellStyle name="Normal 10 2 10 17 3 9" xfId="2993" xr:uid="{00000000-0005-0000-0000-0000B10B0000}"/>
    <cellStyle name="Normal 10 2 10 17 4" xfId="2994" xr:uid="{00000000-0005-0000-0000-0000B20B0000}"/>
    <cellStyle name="Normal 10 2 10 17 4 10" xfId="2995" xr:uid="{00000000-0005-0000-0000-0000B30B0000}"/>
    <cellStyle name="Normal 10 2 10 17 4 2" xfId="2996" xr:uid="{00000000-0005-0000-0000-0000B40B0000}"/>
    <cellStyle name="Normal 10 2 10 17 4 3" xfId="2997" xr:uid="{00000000-0005-0000-0000-0000B50B0000}"/>
    <cellStyle name="Normal 10 2 10 17 4 4" xfId="2998" xr:uid="{00000000-0005-0000-0000-0000B60B0000}"/>
    <cellStyle name="Normal 10 2 10 17 4 5" xfId="2999" xr:uid="{00000000-0005-0000-0000-0000B70B0000}"/>
    <cellStyle name="Normal 10 2 10 17 4 6" xfId="3000" xr:uid="{00000000-0005-0000-0000-0000B80B0000}"/>
    <cellStyle name="Normal 10 2 10 17 4 7" xfId="3001" xr:uid="{00000000-0005-0000-0000-0000B90B0000}"/>
    <cellStyle name="Normal 10 2 10 17 4 8" xfId="3002" xr:uid="{00000000-0005-0000-0000-0000BA0B0000}"/>
    <cellStyle name="Normal 10 2 10 17 4 9" xfId="3003" xr:uid="{00000000-0005-0000-0000-0000BB0B0000}"/>
    <cellStyle name="Normal 10 2 10 17 5" xfId="3004" xr:uid="{00000000-0005-0000-0000-0000BC0B0000}"/>
    <cellStyle name="Normal 10 2 10 17 5 10" xfId="3005" xr:uid="{00000000-0005-0000-0000-0000BD0B0000}"/>
    <cellStyle name="Normal 10 2 10 17 5 2" xfId="3006" xr:uid="{00000000-0005-0000-0000-0000BE0B0000}"/>
    <cellStyle name="Normal 10 2 10 17 5 3" xfId="3007" xr:uid="{00000000-0005-0000-0000-0000BF0B0000}"/>
    <cellStyle name="Normal 10 2 10 17 5 4" xfId="3008" xr:uid="{00000000-0005-0000-0000-0000C00B0000}"/>
    <cellStyle name="Normal 10 2 10 17 5 5" xfId="3009" xr:uid="{00000000-0005-0000-0000-0000C10B0000}"/>
    <cellStyle name="Normal 10 2 10 17 5 6" xfId="3010" xr:uid="{00000000-0005-0000-0000-0000C20B0000}"/>
    <cellStyle name="Normal 10 2 10 17 5 7" xfId="3011" xr:uid="{00000000-0005-0000-0000-0000C30B0000}"/>
    <cellStyle name="Normal 10 2 10 17 5 8" xfId="3012" xr:uid="{00000000-0005-0000-0000-0000C40B0000}"/>
    <cellStyle name="Normal 10 2 10 17 5 9" xfId="3013" xr:uid="{00000000-0005-0000-0000-0000C50B0000}"/>
    <cellStyle name="Normal 10 2 10 17 6" xfId="3014" xr:uid="{00000000-0005-0000-0000-0000C60B0000}"/>
    <cellStyle name="Normal 10 2 10 17 7" xfId="3015" xr:uid="{00000000-0005-0000-0000-0000C70B0000}"/>
    <cellStyle name="Normal 10 2 10 17 8" xfId="3016" xr:uid="{00000000-0005-0000-0000-0000C80B0000}"/>
    <cellStyle name="Normal 10 2 10 17 9" xfId="3017" xr:uid="{00000000-0005-0000-0000-0000C90B0000}"/>
    <cellStyle name="Normal 10 2 10 18" xfId="3018" xr:uid="{00000000-0005-0000-0000-0000CA0B0000}"/>
    <cellStyle name="Normal 10 2 10 18 10" xfId="3019" xr:uid="{00000000-0005-0000-0000-0000CB0B0000}"/>
    <cellStyle name="Normal 10 2 10 18 11" xfId="3020" xr:uid="{00000000-0005-0000-0000-0000CC0B0000}"/>
    <cellStyle name="Normal 10 2 10 18 12" xfId="3021" xr:uid="{00000000-0005-0000-0000-0000CD0B0000}"/>
    <cellStyle name="Normal 10 2 10 18 13" xfId="3022" xr:uid="{00000000-0005-0000-0000-0000CE0B0000}"/>
    <cellStyle name="Normal 10 2 10 18 14" xfId="3023" xr:uid="{00000000-0005-0000-0000-0000CF0B0000}"/>
    <cellStyle name="Normal 10 2 10 18 2" xfId="3024" xr:uid="{00000000-0005-0000-0000-0000D00B0000}"/>
    <cellStyle name="Normal 10 2 10 18 2 10" xfId="3025" xr:uid="{00000000-0005-0000-0000-0000D10B0000}"/>
    <cellStyle name="Normal 10 2 10 18 2 2" xfId="3026" xr:uid="{00000000-0005-0000-0000-0000D20B0000}"/>
    <cellStyle name="Normal 10 2 10 18 2 3" xfId="3027" xr:uid="{00000000-0005-0000-0000-0000D30B0000}"/>
    <cellStyle name="Normal 10 2 10 18 2 4" xfId="3028" xr:uid="{00000000-0005-0000-0000-0000D40B0000}"/>
    <cellStyle name="Normal 10 2 10 18 2 5" xfId="3029" xr:uid="{00000000-0005-0000-0000-0000D50B0000}"/>
    <cellStyle name="Normal 10 2 10 18 2 6" xfId="3030" xr:uid="{00000000-0005-0000-0000-0000D60B0000}"/>
    <cellStyle name="Normal 10 2 10 18 2 7" xfId="3031" xr:uid="{00000000-0005-0000-0000-0000D70B0000}"/>
    <cellStyle name="Normal 10 2 10 18 2 8" xfId="3032" xr:uid="{00000000-0005-0000-0000-0000D80B0000}"/>
    <cellStyle name="Normal 10 2 10 18 2 9" xfId="3033" xr:uid="{00000000-0005-0000-0000-0000D90B0000}"/>
    <cellStyle name="Normal 10 2 10 18 3" xfId="3034" xr:uid="{00000000-0005-0000-0000-0000DA0B0000}"/>
    <cellStyle name="Normal 10 2 10 18 3 10" xfId="3035" xr:uid="{00000000-0005-0000-0000-0000DB0B0000}"/>
    <cellStyle name="Normal 10 2 10 18 3 2" xfId="3036" xr:uid="{00000000-0005-0000-0000-0000DC0B0000}"/>
    <cellStyle name="Normal 10 2 10 18 3 3" xfId="3037" xr:uid="{00000000-0005-0000-0000-0000DD0B0000}"/>
    <cellStyle name="Normal 10 2 10 18 3 4" xfId="3038" xr:uid="{00000000-0005-0000-0000-0000DE0B0000}"/>
    <cellStyle name="Normal 10 2 10 18 3 5" xfId="3039" xr:uid="{00000000-0005-0000-0000-0000DF0B0000}"/>
    <cellStyle name="Normal 10 2 10 18 3 6" xfId="3040" xr:uid="{00000000-0005-0000-0000-0000E00B0000}"/>
    <cellStyle name="Normal 10 2 10 18 3 7" xfId="3041" xr:uid="{00000000-0005-0000-0000-0000E10B0000}"/>
    <cellStyle name="Normal 10 2 10 18 3 8" xfId="3042" xr:uid="{00000000-0005-0000-0000-0000E20B0000}"/>
    <cellStyle name="Normal 10 2 10 18 3 9" xfId="3043" xr:uid="{00000000-0005-0000-0000-0000E30B0000}"/>
    <cellStyle name="Normal 10 2 10 18 4" xfId="3044" xr:uid="{00000000-0005-0000-0000-0000E40B0000}"/>
    <cellStyle name="Normal 10 2 10 18 4 10" xfId="3045" xr:uid="{00000000-0005-0000-0000-0000E50B0000}"/>
    <cellStyle name="Normal 10 2 10 18 4 2" xfId="3046" xr:uid="{00000000-0005-0000-0000-0000E60B0000}"/>
    <cellStyle name="Normal 10 2 10 18 4 3" xfId="3047" xr:uid="{00000000-0005-0000-0000-0000E70B0000}"/>
    <cellStyle name="Normal 10 2 10 18 4 4" xfId="3048" xr:uid="{00000000-0005-0000-0000-0000E80B0000}"/>
    <cellStyle name="Normal 10 2 10 18 4 5" xfId="3049" xr:uid="{00000000-0005-0000-0000-0000E90B0000}"/>
    <cellStyle name="Normal 10 2 10 18 4 6" xfId="3050" xr:uid="{00000000-0005-0000-0000-0000EA0B0000}"/>
    <cellStyle name="Normal 10 2 10 18 4 7" xfId="3051" xr:uid="{00000000-0005-0000-0000-0000EB0B0000}"/>
    <cellStyle name="Normal 10 2 10 18 4 8" xfId="3052" xr:uid="{00000000-0005-0000-0000-0000EC0B0000}"/>
    <cellStyle name="Normal 10 2 10 18 4 9" xfId="3053" xr:uid="{00000000-0005-0000-0000-0000ED0B0000}"/>
    <cellStyle name="Normal 10 2 10 18 5" xfId="3054" xr:uid="{00000000-0005-0000-0000-0000EE0B0000}"/>
    <cellStyle name="Normal 10 2 10 18 5 10" xfId="3055" xr:uid="{00000000-0005-0000-0000-0000EF0B0000}"/>
    <cellStyle name="Normal 10 2 10 18 5 2" xfId="3056" xr:uid="{00000000-0005-0000-0000-0000F00B0000}"/>
    <cellStyle name="Normal 10 2 10 18 5 3" xfId="3057" xr:uid="{00000000-0005-0000-0000-0000F10B0000}"/>
    <cellStyle name="Normal 10 2 10 18 5 4" xfId="3058" xr:uid="{00000000-0005-0000-0000-0000F20B0000}"/>
    <cellStyle name="Normal 10 2 10 18 5 5" xfId="3059" xr:uid="{00000000-0005-0000-0000-0000F30B0000}"/>
    <cellStyle name="Normal 10 2 10 18 5 6" xfId="3060" xr:uid="{00000000-0005-0000-0000-0000F40B0000}"/>
    <cellStyle name="Normal 10 2 10 18 5 7" xfId="3061" xr:uid="{00000000-0005-0000-0000-0000F50B0000}"/>
    <cellStyle name="Normal 10 2 10 18 5 8" xfId="3062" xr:uid="{00000000-0005-0000-0000-0000F60B0000}"/>
    <cellStyle name="Normal 10 2 10 18 5 9" xfId="3063" xr:uid="{00000000-0005-0000-0000-0000F70B0000}"/>
    <cellStyle name="Normal 10 2 10 18 6" xfId="3064" xr:uid="{00000000-0005-0000-0000-0000F80B0000}"/>
    <cellStyle name="Normal 10 2 10 18 7" xfId="3065" xr:uid="{00000000-0005-0000-0000-0000F90B0000}"/>
    <cellStyle name="Normal 10 2 10 18 8" xfId="3066" xr:uid="{00000000-0005-0000-0000-0000FA0B0000}"/>
    <cellStyle name="Normal 10 2 10 18 9" xfId="3067" xr:uid="{00000000-0005-0000-0000-0000FB0B0000}"/>
    <cellStyle name="Normal 10 2 10 19" xfId="3068" xr:uid="{00000000-0005-0000-0000-0000FC0B0000}"/>
    <cellStyle name="Normal 10 2 10 19 10" xfId="3069" xr:uid="{00000000-0005-0000-0000-0000FD0B0000}"/>
    <cellStyle name="Normal 10 2 10 19 11" xfId="3070" xr:uid="{00000000-0005-0000-0000-0000FE0B0000}"/>
    <cellStyle name="Normal 10 2 10 19 12" xfId="3071" xr:uid="{00000000-0005-0000-0000-0000FF0B0000}"/>
    <cellStyle name="Normal 10 2 10 19 13" xfId="3072" xr:uid="{00000000-0005-0000-0000-0000000C0000}"/>
    <cellStyle name="Normal 10 2 10 19 14" xfId="3073" xr:uid="{00000000-0005-0000-0000-0000010C0000}"/>
    <cellStyle name="Normal 10 2 10 19 2" xfId="3074" xr:uid="{00000000-0005-0000-0000-0000020C0000}"/>
    <cellStyle name="Normal 10 2 10 19 2 10" xfId="3075" xr:uid="{00000000-0005-0000-0000-0000030C0000}"/>
    <cellStyle name="Normal 10 2 10 19 2 2" xfId="3076" xr:uid="{00000000-0005-0000-0000-0000040C0000}"/>
    <cellStyle name="Normal 10 2 10 19 2 3" xfId="3077" xr:uid="{00000000-0005-0000-0000-0000050C0000}"/>
    <cellStyle name="Normal 10 2 10 19 2 4" xfId="3078" xr:uid="{00000000-0005-0000-0000-0000060C0000}"/>
    <cellStyle name="Normal 10 2 10 19 2 5" xfId="3079" xr:uid="{00000000-0005-0000-0000-0000070C0000}"/>
    <cellStyle name="Normal 10 2 10 19 2 6" xfId="3080" xr:uid="{00000000-0005-0000-0000-0000080C0000}"/>
    <cellStyle name="Normal 10 2 10 19 2 7" xfId="3081" xr:uid="{00000000-0005-0000-0000-0000090C0000}"/>
    <cellStyle name="Normal 10 2 10 19 2 8" xfId="3082" xr:uid="{00000000-0005-0000-0000-00000A0C0000}"/>
    <cellStyle name="Normal 10 2 10 19 2 9" xfId="3083" xr:uid="{00000000-0005-0000-0000-00000B0C0000}"/>
    <cellStyle name="Normal 10 2 10 19 3" xfId="3084" xr:uid="{00000000-0005-0000-0000-00000C0C0000}"/>
    <cellStyle name="Normal 10 2 10 19 3 10" xfId="3085" xr:uid="{00000000-0005-0000-0000-00000D0C0000}"/>
    <cellStyle name="Normal 10 2 10 19 3 2" xfId="3086" xr:uid="{00000000-0005-0000-0000-00000E0C0000}"/>
    <cellStyle name="Normal 10 2 10 19 3 3" xfId="3087" xr:uid="{00000000-0005-0000-0000-00000F0C0000}"/>
    <cellStyle name="Normal 10 2 10 19 3 4" xfId="3088" xr:uid="{00000000-0005-0000-0000-0000100C0000}"/>
    <cellStyle name="Normal 10 2 10 19 3 5" xfId="3089" xr:uid="{00000000-0005-0000-0000-0000110C0000}"/>
    <cellStyle name="Normal 10 2 10 19 3 6" xfId="3090" xr:uid="{00000000-0005-0000-0000-0000120C0000}"/>
    <cellStyle name="Normal 10 2 10 19 3 7" xfId="3091" xr:uid="{00000000-0005-0000-0000-0000130C0000}"/>
    <cellStyle name="Normal 10 2 10 19 3 8" xfId="3092" xr:uid="{00000000-0005-0000-0000-0000140C0000}"/>
    <cellStyle name="Normal 10 2 10 19 3 9" xfId="3093" xr:uid="{00000000-0005-0000-0000-0000150C0000}"/>
    <cellStyle name="Normal 10 2 10 19 4" xfId="3094" xr:uid="{00000000-0005-0000-0000-0000160C0000}"/>
    <cellStyle name="Normal 10 2 10 19 4 10" xfId="3095" xr:uid="{00000000-0005-0000-0000-0000170C0000}"/>
    <cellStyle name="Normal 10 2 10 19 4 2" xfId="3096" xr:uid="{00000000-0005-0000-0000-0000180C0000}"/>
    <cellStyle name="Normal 10 2 10 19 4 3" xfId="3097" xr:uid="{00000000-0005-0000-0000-0000190C0000}"/>
    <cellStyle name="Normal 10 2 10 19 4 4" xfId="3098" xr:uid="{00000000-0005-0000-0000-00001A0C0000}"/>
    <cellStyle name="Normal 10 2 10 19 4 5" xfId="3099" xr:uid="{00000000-0005-0000-0000-00001B0C0000}"/>
    <cellStyle name="Normal 10 2 10 19 4 6" xfId="3100" xr:uid="{00000000-0005-0000-0000-00001C0C0000}"/>
    <cellStyle name="Normal 10 2 10 19 4 7" xfId="3101" xr:uid="{00000000-0005-0000-0000-00001D0C0000}"/>
    <cellStyle name="Normal 10 2 10 19 4 8" xfId="3102" xr:uid="{00000000-0005-0000-0000-00001E0C0000}"/>
    <cellStyle name="Normal 10 2 10 19 4 9" xfId="3103" xr:uid="{00000000-0005-0000-0000-00001F0C0000}"/>
    <cellStyle name="Normal 10 2 10 19 5" xfId="3104" xr:uid="{00000000-0005-0000-0000-0000200C0000}"/>
    <cellStyle name="Normal 10 2 10 19 5 10" xfId="3105" xr:uid="{00000000-0005-0000-0000-0000210C0000}"/>
    <cellStyle name="Normal 10 2 10 19 5 2" xfId="3106" xr:uid="{00000000-0005-0000-0000-0000220C0000}"/>
    <cellStyle name="Normal 10 2 10 19 5 3" xfId="3107" xr:uid="{00000000-0005-0000-0000-0000230C0000}"/>
    <cellStyle name="Normal 10 2 10 19 5 4" xfId="3108" xr:uid="{00000000-0005-0000-0000-0000240C0000}"/>
    <cellStyle name="Normal 10 2 10 19 5 5" xfId="3109" xr:uid="{00000000-0005-0000-0000-0000250C0000}"/>
    <cellStyle name="Normal 10 2 10 19 5 6" xfId="3110" xr:uid="{00000000-0005-0000-0000-0000260C0000}"/>
    <cellStyle name="Normal 10 2 10 19 5 7" xfId="3111" xr:uid="{00000000-0005-0000-0000-0000270C0000}"/>
    <cellStyle name="Normal 10 2 10 19 5 8" xfId="3112" xr:uid="{00000000-0005-0000-0000-0000280C0000}"/>
    <cellStyle name="Normal 10 2 10 19 5 9" xfId="3113" xr:uid="{00000000-0005-0000-0000-0000290C0000}"/>
    <cellStyle name="Normal 10 2 10 19 6" xfId="3114" xr:uid="{00000000-0005-0000-0000-00002A0C0000}"/>
    <cellStyle name="Normal 10 2 10 19 7" xfId="3115" xr:uid="{00000000-0005-0000-0000-00002B0C0000}"/>
    <cellStyle name="Normal 10 2 10 19 8" xfId="3116" xr:uid="{00000000-0005-0000-0000-00002C0C0000}"/>
    <cellStyle name="Normal 10 2 10 19 9" xfId="3117" xr:uid="{00000000-0005-0000-0000-00002D0C0000}"/>
    <cellStyle name="Normal 10 2 10 2" xfId="3118" xr:uid="{00000000-0005-0000-0000-00002E0C0000}"/>
    <cellStyle name="Normal 10 2 10 2 10" xfId="3119" xr:uid="{00000000-0005-0000-0000-00002F0C0000}"/>
    <cellStyle name="Normal 10 2 10 2 10 10" xfId="3120" xr:uid="{00000000-0005-0000-0000-0000300C0000}"/>
    <cellStyle name="Normal 10 2 10 2 10 11" xfId="3121" xr:uid="{00000000-0005-0000-0000-0000310C0000}"/>
    <cellStyle name="Normal 10 2 10 2 10 12" xfId="3122" xr:uid="{00000000-0005-0000-0000-0000320C0000}"/>
    <cellStyle name="Normal 10 2 10 2 10 13" xfId="3123" xr:uid="{00000000-0005-0000-0000-0000330C0000}"/>
    <cellStyle name="Normal 10 2 10 2 10 14" xfId="3124" xr:uid="{00000000-0005-0000-0000-0000340C0000}"/>
    <cellStyle name="Normal 10 2 10 2 10 2" xfId="3125" xr:uid="{00000000-0005-0000-0000-0000350C0000}"/>
    <cellStyle name="Normal 10 2 10 2 10 2 10" xfId="3126" xr:uid="{00000000-0005-0000-0000-0000360C0000}"/>
    <cellStyle name="Normal 10 2 10 2 10 2 2" xfId="3127" xr:uid="{00000000-0005-0000-0000-0000370C0000}"/>
    <cellStyle name="Normal 10 2 10 2 10 2 3" xfId="3128" xr:uid="{00000000-0005-0000-0000-0000380C0000}"/>
    <cellStyle name="Normal 10 2 10 2 10 2 4" xfId="3129" xr:uid="{00000000-0005-0000-0000-0000390C0000}"/>
    <cellStyle name="Normal 10 2 10 2 10 2 5" xfId="3130" xr:uid="{00000000-0005-0000-0000-00003A0C0000}"/>
    <cellStyle name="Normal 10 2 10 2 10 2 6" xfId="3131" xr:uid="{00000000-0005-0000-0000-00003B0C0000}"/>
    <cellStyle name="Normal 10 2 10 2 10 2 7" xfId="3132" xr:uid="{00000000-0005-0000-0000-00003C0C0000}"/>
    <cellStyle name="Normal 10 2 10 2 10 2 8" xfId="3133" xr:uid="{00000000-0005-0000-0000-00003D0C0000}"/>
    <cellStyle name="Normal 10 2 10 2 10 2 9" xfId="3134" xr:uid="{00000000-0005-0000-0000-00003E0C0000}"/>
    <cellStyle name="Normal 10 2 10 2 10 3" xfId="3135" xr:uid="{00000000-0005-0000-0000-00003F0C0000}"/>
    <cellStyle name="Normal 10 2 10 2 10 3 10" xfId="3136" xr:uid="{00000000-0005-0000-0000-0000400C0000}"/>
    <cellStyle name="Normal 10 2 10 2 10 3 2" xfId="3137" xr:uid="{00000000-0005-0000-0000-0000410C0000}"/>
    <cellStyle name="Normal 10 2 10 2 10 3 3" xfId="3138" xr:uid="{00000000-0005-0000-0000-0000420C0000}"/>
    <cellStyle name="Normal 10 2 10 2 10 3 4" xfId="3139" xr:uid="{00000000-0005-0000-0000-0000430C0000}"/>
    <cellStyle name="Normal 10 2 10 2 10 3 5" xfId="3140" xr:uid="{00000000-0005-0000-0000-0000440C0000}"/>
    <cellStyle name="Normal 10 2 10 2 10 3 6" xfId="3141" xr:uid="{00000000-0005-0000-0000-0000450C0000}"/>
    <cellStyle name="Normal 10 2 10 2 10 3 7" xfId="3142" xr:uid="{00000000-0005-0000-0000-0000460C0000}"/>
    <cellStyle name="Normal 10 2 10 2 10 3 8" xfId="3143" xr:uid="{00000000-0005-0000-0000-0000470C0000}"/>
    <cellStyle name="Normal 10 2 10 2 10 3 9" xfId="3144" xr:uid="{00000000-0005-0000-0000-0000480C0000}"/>
    <cellStyle name="Normal 10 2 10 2 10 4" xfId="3145" xr:uid="{00000000-0005-0000-0000-0000490C0000}"/>
    <cellStyle name="Normal 10 2 10 2 10 4 10" xfId="3146" xr:uid="{00000000-0005-0000-0000-00004A0C0000}"/>
    <cellStyle name="Normal 10 2 10 2 10 4 2" xfId="3147" xr:uid="{00000000-0005-0000-0000-00004B0C0000}"/>
    <cellStyle name="Normal 10 2 10 2 10 4 3" xfId="3148" xr:uid="{00000000-0005-0000-0000-00004C0C0000}"/>
    <cellStyle name="Normal 10 2 10 2 10 4 4" xfId="3149" xr:uid="{00000000-0005-0000-0000-00004D0C0000}"/>
    <cellStyle name="Normal 10 2 10 2 10 4 5" xfId="3150" xr:uid="{00000000-0005-0000-0000-00004E0C0000}"/>
    <cellStyle name="Normal 10 2 10 2 10 4 6" xfId="3151" xr:uid="{00000000-0005-0000-0000-00004F0C0000}"/>
    <cellStyle name="Normal 10 2 10 2 10 4 7" xfId="3152" xr:uid="{00000000-0005-0000-0000-0000500C0000}"/>
    <cellStyle name="Normal 10 2 10 2 10 4 8" xfId="3153" xr:uid="{00000000-0005-0000-0000-0000510C0000}"/>
    <cellStyle name="Normal 10 2 10 2 10 4 9" xfId="3154" xr:uid="{00000000-0005-0000-0000-0000520C0000}"/>
    <cellStyle name="Normal 10 2 10 2 10 5" xfId="3155" xr:uid="{00000000-0005-0000-0000-0000530C0000}"/>
    <cellStyle name="Normal 10 2 10 2 10 5 10" xfId="3156" xr:uid="{00000000-0005-0000-0000-0000540C0000}"/>
    <cellStyle name="Normal 10 2 10 2 10 5 2" xfId="3157" xr:uid="{00000000-0005-0000-0000-0000550C0000}"/>
    <cellStyle name="Normal 10 2 10 2 10 5 3" xfId="3158" xr:uid="{00000000-0005-0000-0000-0000560C0000}"/>
    <cellStyle name="Normal 10 2 10 2 10 5 4" xfId="3159" xr:uid="{00000000-0005-0000-0000-0000570C0000}"/>
    <cellStyle name="Normal 10 2 10 2 10 5 5" xfId="3160" xr:uid="{00000000-0005-0000-0000-0000580C0000}"/>
    <cellStyle name="Normal 10 2 10 2 10 5 6" xfId="3161" xr:uid="{00000000-0005-0000-0000-0000590C0000}"/>
    <cellStyle name="Normal 10 2 10 2 10 5 7" xfId="3162" xr:uid="{00000000-0005-0000-0000-00005A0C0000}"/>
    <cellStyle name="Normal 10 2 10 2 10 5 8" xfId="3163" xr:uid="{00000000-0005-0000-0000-00005B0C0000}"/>
    <cellStyle name="Normal 10 2 10 2 10 5 9" xfId="3164" xr:uid="{00000000-0005-0000-0000-00005C0C0000}"/>
    <cellStyle name="Normal 10 2 10 2 10 6" xfId="3165" xr:uid="{00000000-0005-0000-0000-00005D0C0000}"/>
    <cellStyle name="Normal 10 2 10 2 10 7" xfId="3166" xr:uid="{00000000-0005-0000-0000-00005E0C0000}"/>
    <cellStyle name="Normal 10 2 10 2 10 8" xfId="3167" xr:uid="{00000000-0005-0000-0000-00005F0C0000}"/>
    <cellStyle name="Normal 10 2 10 2 10 9" xfId="3168" xr:uid="{00000000-0005-0000-0000-0000600C0000}"/>
    <cellStyle name="Normal 10 2 10 2 11" xfId="3169" xr:uid="{00000000-0005-0000-0000-0000610C0000}"/>
    <cellStyle name="Normal 10 2 10 2 11 10" xfId="3170" xr:uid="{00000000-0005-0000-0000-0000620C0000}"/>
    <cellStyle name="Normal 10 2 10 2 11 11" xfId="3171" xr:uid="{00000000-0005-0000-0000-0000630C0000}"/>
    <cellStyle name="Normal 10 2 10 2 11 12" xfId="3172" xr:uid="{00000000-0005-0000-0000-0000640C0000}"/>
    <cellStyle name="Normal 10 2 10 2 11 13" xfId="3173" xr:uid="{00000000-0005-0000-0000-0000650C0000}"/>
    <cellStyle name="Normal 10 2 10 2 11 14" xfId="3174" xr:uid="{00000000-0005-0000-0000-0000660C0000}"/>
    <cellStyle name="Normal 10 2 10 2 11 2" xfId="3175" xr:uid="{00000000-0005-0000-0000-0000670C0000}"/>
    <cellStyle name="Normal 10 2 10 2 11 2 10" xfId="3176" xr:uid="{00000000-0005-0000-0000-0000680C0000}"/>
    <cellStyle name="Normal 10 2 10 2 11 2 2" xfId="3177" xr:uid="{00000000-0005-0000-0000-0000690C0000}"/>
    <cellStyle name="Normal 10 2 10 2 11 2 3" xfId="3178" xr:uid="{00000000-0005-0000-0000-00006A0C0000}"/>
    <cellStyle name="Normal 10 2 10 2 11 2 4" xfId="3179" xr:uid="{00000000-0005-0000-0000-00006B0C0000}"/>
    <cellStyle name="Normal 10 2 10 2 11 2 5" xfId="3180" xr:uid="{00000000-0005-0000-0000-00006C0C0000}"/>
    <cellStyle name="Normal 10 2 10 2 11 2 6" xfId="3181" xr:uid="{00000000-0005-0000-0000-00006D0C0000}"/>
    <cellStyle name="Normal 10 2 10 2 11 2 7" xfId="3182" xr:uid="{00000000-0005-0000-0000-00006E0C0000}"/>
    <cellStyle name="Normal 10 2 10 2 11 2 8" xfId="3183" xr:uid="{00000000-0005-0000-0000-00006F0C0000}"/>
    <cellStyle name="Normal 10 2 10 2 11 2 9" xfId="3184" xr:uid="{00000000-0005-0000-0000-0000700C0000}"/>
    <cellStyle name="Normal 10 2 10 2 11 3" xfId="3185" xr:uid="{00000000-0005-0000-0000-0000710C0000}"/>
    <cellStyle name="Normal 10 2 10 2 11 3 10" xfId="3186" xr:uid="{00000000-0005-0000-0000-0000720C0000}"/>
    <cellStyle name="Normal 10 2 10 2 11 3 2" xfId="3187" xr:uid="{00000000-0005-0000-0000-0000730C0000}"/>
    <cellStyle name="Normal 10 2 10 2 11 3 3" xfId="3188" xr:uid="{00000000-0005-0000-0000-0000740C0000}"/>
    <cellStyle name="Normal 10 2 10 2 11 3 4" xfId="3189" xr:uid="{00000000-0005-0000-0000-0000750C0000}"/>
    <cellStyle name="Normal 10 2 10 2 11 3 5" xfId="3190" xr:uid="{00000000-0005-0000-0000-0000760C0000}"/>
    <cellStyle name="Normal 10 2 10 2 11 3 6" xfId="3191" xr:uid="{00000000-0005-0000-0000-0000770C0000}"/>
    <cellStyle name="Normal 10 2 10 2 11 3 7" xfId="3192" xr:uid="{00000000-0005-0000-0000-0000780C0000}"/>
    <cellStyle name="Normal 10 2 10 2 11 3 8" xfId="3193" xr:uid="{00000000-0005-0000-0000-0000790C0000}"/>
    <cellStyle name="Normal 10 2 10 2 11 3 9" xfId="3194" xr:uid="{00000000-0005-0000-0000-00007A0C0000}"/>
    <cellStyle name="Normal 10 2 10 2 11 4" xfId="3195" xr:uid="{00000000-0005-0000-0000-00007B0C0000}"/>
    <cellStyle name="Normal 10 2 10 2 11 4 10" xfId="3196" xr:uid="{00000000-0005-0000-0000-00007C0C0000}"/>
    <cellStyle name="Normal 10 2 10 2 11 4 2" xfId="3197" xr:uid="{00000000-0005-0000-0000-00007D0C0000}"/>
    <cellStyle name="Normal 10 2 10 2 11 4 3" xfId="3198" xr:uid="{00000000-0005-0000-0000-00007E0C0000}"/>
    <cellStyle name="Normal 10 2 10 2 11 4 4" xfId="3199" xr:uid="{00000000-0005-0000-0000-00007F0C0000}"/>
    <cellStyle name="Normal 10 2 10 2 11 4 5" xfId="3200" xr:uid="{00000000-0005-0000-0000-0000800C0000}"/>
    <cellStyle name="Normal 10 2 10 2 11 4 6" xfId="3201" xr:uid="{00000000-0005-0000-0000-0000810C0000}"/>
    <cellStyle name="Normal 10 2 10 2 11 4 7" xfId="3202" xr:uid="{00000000-0005-0000-0000-0000820C0000}"/>
    <cellStyle name="Normal 10 2 10 2 11 4 8" xfId="3203" xr:uid="{00000000-0005-0000-0000-0000830C0000}"/>
    <cellStyle name="Normal 10 2 10 2 11 4 9" xfId="3204" xr:uid="{00000000-0005-0000-0000-0000840C0000}"/>
    <cellStyle name="Normal 10 2 10 2 11 5" xfId="3205" xr:uid="{00000000-0005-0000-0000-0000850C0000}"/>
    <cellStyle name="Normal 10 2 10 2 11 5 10" xfId="3206" xr:uid="{00000000-0005-0000-0000-0000860C0000}"/>
    <cellStyle name="Normal 10 2 10 2 11 5 2" xfId="3207" xr:uid="{00000000-0005-0000-0000-0000870C0000}"/>
    <cellStyle name="Normal 10 2 10 2 11 5 3" xfId="3208" xr:uid="{00000000-0005-0000-0000-0000880C0000}"/>
    <cellStyle name="Normal 10 2 10 2 11 5 4" xfId="3209" xr:uid="{00000000-0005-0000-0000-0000890C0000}"/>
    <cellStyle name="Normal 10 2 10 2 11 5 5" xfId="3210" xr:uid="{00000000-0005-0000-0000-00008A0C0000}"/>
    <cellStyle name="Normal 10 2 10 2 11 5 6" xfId="3211" xr:uid="{00000000-0005-0000-0000-00008B0C0000}"/>
    <cellStyle name="Normal 10 2 10 2 11 5 7" xfId="3212" xr:uid="{00000000-0005-0000-0000-00008C0C0000}"/>
    <cellStyle name="Normal 10 2 10 2 11 5 8" xfId="3213" xr:uid="{00000000-0005-0000-0000-00008D0C0000}"/>
    <cellStyle name="Normal 10 2 10 2 11 5 9" xfId="3214" xr:uid="{00000000-0005-0000-0000-00008E0C0000}"/>
    <cellStyle name="Normal 10 2 10 2 11 6" xfId="3215" xr:uid="{00000000-0005-0000-0000-00008F0C0000}"/>
    <cellStyle name="Normal 10 2 10 2 11 7" xfId="3216" xr:uid="{00000000-0005-0000-0000-0000900C0000}"/>
    <cellStyle name="Normal 10 2 10 2 11 8" xfId="3217" xr:uid="{00000000-0005-0000-0000-0000910C0000}"/>
    <cellStyle name="Normal 10 2 10 2 11 9" xfId="3218" xr:uid="{00000000-0005-0000-0000-0000920C0000}"/>
    <cellStyle name="Normal 10 2 10 2 12" xfId="3219" xr:uid="{00000000-0005-0000-0000-0000930C0000}"/>
    <cellStyle name="Normal 10 2 10 2 12 10" xfId="3220" xr:uid="{00000000-0005-0000-0000-0000940C0000}"/>
    <cellStyle name="Normal 10 2 10 2 12 11" xfId="3221" xr:uid="{00000000-0005-0000-0000-0000950C0000}"/>
    <cellStyle name="Normal 10 2 10 2 12 12" xfId="3222" xr:uid="{00000000-0005-0000-0000-0000960C0000}"/>
    <cellStyle name="Normal 10 2 10 2 12 13" xfId="3223" xr:uid="{00000000-0005-0000-0000-0000970C0000}"/>
    <cellStyle name="Normal 10 2 10 2 12 14" xfId="3224" xr:uid="{00000000-0005-0000-0000-0000980C0000}"/>
    <cellStyle name="Normal 10 2 10 2 12 2" xfId="3225" xr:uid="{00000000-0005-0000-0000-0000990C0000}"/>
    <cellStyle name="Normal 10 2 10 2 12 2 10" xfId="3226" xr:uid="{00000000-0005-0000-0000-00009A0C0000}"/>
    <cellStyle name="Normal 10 2 10 2 12 2 2" xfId="3227" xr:uid="{00000000-0005-0000-0000-00009B0C0000}"/>
    <cellStyle name="Normal 10 2 10 2 12 2 3" xfId="3228" xr:uid="{00000000-0005-0000-0000-00009C0C0000}"/>
    <cellStyle name="Normal 10 2 10 2 12 2 4" xfId="3229" xr:uid="{00000000-0005-0000-0000-00009D0C0000}"/>
    <cellStyle name="Normal 10 2 10 2 12 2 5" xfId="3230" xr:uid="{00000000-0005-0000-0000-00009E0C0000}"/>
    <cellStyle name="Normal 10 2 10 2 12 2 6" xfId="3231" xr:uid="{00000000-0005-0000-0000-00009F0C0000}"/>
    <cellStyle name="Normal 10 2 10 2 12 2 7" xfId="3232" xr:uid="{00000000-0005-0000-0000-0000A00C0000}"/>
    <cellStyle name="Normal 10 2 10 2 12 2 8" xfId="3233" xr:uid="{00000000-0005-0000-0000-0000A10C0000}"/>
    <cellStyle name="Normal 10 2 10 2 12 2 9" xfId="3234" xr:uid="{00000000-0005-0000-0000-0000A20C0000}"/>
    <cellStyle name="Normal 10 2 10 2 12 3" xfId="3235" xr:uid="{00000000-0005-0000-0000-0000A30C0000}"/>
    <cellStyle name="Normal 10 2 10 2 12 3 10" xfId="3236" xr:uid="{00000000-0005-0000-0000-0000A40C0000}"/>
    <cellStyle name="Normal 10 2 10 2 12 3 2" xfId="3237" xr:uid="{00000000-0005-0000-0000-0000A50C0000}"/>
    <cellStyle name="Normal 10 2 10 2 12 3 3" xfId="3238" xr:uid="{00000000-0005-0000-0000-0000A60C0000}"/>
    <cellStyle name="Normal 10 2 10 2 12 3 4" xfId="3239" xr:uid="{00000000-0005-0000-0000-0000A70C0000}"/>
    <cellStyle name="Normal 10 2 10 2 12 3 5" xfId="3240" xr:uid="{00000000-0005-0000-0000-0000A80C0000}"/>
    <cellStyle name="Normal 10 2 10 2 12 3 6" xfId="3241" xr:uid="{00000000-0005-0000-0000-0000A90C0000}"/>
    <cellStyle name="Normal 10 2 10 2 12 3 7" xfId="3242" xr:uid="{00000000-0005-0000-0000-0000AA0C0000}"/>
    <cellStyle name="Normal 10 2 10 2 12 3 8" xfId="3243" xr:uid="{00000000-0005-0000-0000-0000AB0C0000}"/>
    <cellStyle name="Normal 10 2 10 2 12 3 9" xfId="3244" xr:uid="{00000000-0005-0000-0000-0000AC0C0000}"/>
    <cellStyle name="Normal 10 2 10 2 12 4" xfId="3245" xr:uid="{00000000-0005-0000-0000-0000AD0C0000}"/>
    <cellStyle name="Normal 10 2 10 2 12 4 10" xfId="3246" xr:uid="{00000000-0005-0000-0000-0000AE0C0000}"/>
    <cellStyle name="Normal 10 2 10 2 12 4 2" xfId="3247" xr:uid="{00000000-0005-0000-0000-0000AF0C0000}"/>
    <cellStyle name="Normal 10 2 10 2 12 4 3" xfId="3248" xr:uid="{00000000-0005-0000-0000-0000B00C0000}"/>
    <cellStyle name="Normal 10 2 10 2 12 4 4" xfId="3249" xr:uid="{00000000-0005-0000-0000-0000B10C0000}"/>
    <cellStyle name="Normal 10 2 10 2 12 4 5" xfId="3250" xr:uid="{00000000-0005-0000-0000-0000B20C0000}"/>
    <cellStyle name="Normal 10 2 10 2 12 4 6" xfId="3251" xr:uid="{00000000-0005-0000-0000-0000B30C0000}"/>
    <cellStyle name="Normal 10 2 10 2 12 4 7" xfId="3252" xr:uid="{00000000-0005-0000-0000-0000B40C0000}"/>
    <cellStyle name="Normal 10 2 10 2 12 4 8" xfId="3253" xr:uid="{00000000-0005-0000-0000-0000B50C0000}"/>
    <cellStyle name="Normal 10 2 10 2 12 4 9" xfId="3254" xr:uid="{00000000-0005-0000-0000-0000B60C0000}"/>
    <cellStyle name="Normal 10 2 10 2 12 5" xfId="3255" xr:uid="{00000000-0005-0000-0000-0000B70C0000}"/>
    <cellStyle name="Normal 10 2 10 2 12 5 10" xfId="3256" xr:uid="{00000000-0005-0000-0000-0000B80C0000}"/>
    <cellStyle name="Normal 10 2 10 2 12 5 2" xfId="3257" xr:uid="{00000000-0005-0000-0000-0000B90C0000}"/>
    <cellStyle name="Normal 10 2 10 2 12 5 3" xfId="3258" xr:uid="{00000000-0005-0000-0000-0000BA0C0000}"/>
    <cellStyle name="Normal 10 2 10 2 12 5 4" xfId="3259" xr:uid="{00000000-0005-0000-0000-0000BB0C0000}"/>
    <cellStyle name="Normal 10 2 10 2 12 5 5" xfId="3260" xr:uid="{00000000-0005-0000-0000-0000BC0C0000}"/>
    <cellStyle name="Normal 10 2 10 2 12 5 6" xfId="3261" xr:uid="{00000000-0005-0000-0000-0000BD0C0000}"/>
    <cellStyle name="Normal 10 2 10 2 12 5 7" xfId="3262" xr:uid="{00000000-0005-0000-0000-0000BE0C0000}"/>
    <cellStyle name="Normal 10 2 10 2 12 5 8" xfId="3263" xr:uid="{00000000-0005-0000-0000-0000BF0C0000}"/>
    <cellStyle name="Normal 10 2 10 2 12 5 9" xfId="3264" xr:uid="{00000000-0005-0000-0000-0000C00C0000}"/>
    <cellStyle name="Normal 10 2 10 2 12 6" xfId="3265" xr:uid="{00000000-0005-0000-0000-0000C10C0000}"/>
    <cellStyle name="Normal 10 2 10 2 12 7" xfId="3266" xr:uid="{00000000-0005-0000-0000-0000C20C0000}"/>
    <cellStyle name="Normal 10 2 10 2 12 8" xfId="3267" xr:uid="{00000000-0005-0000-0000-0000C30C0000}"/>
    <cellStyle name="Normal 10 2 10 2 12 9" xfId="3268" xr:uid="{00000000-0005-0000-0000-0000C40C0000}"/>
    <cellStyle name="Normal 10 2 10 2 13" xfId="3269" xr:uid="{00000000-0005-0000-0000-0000C50C0000}"/>
    <cellStyle name="Normal 10 2 10 2 13 10" xfId="3270" xr:uid="{00000000-0005-0000-0000-0000C60C0000}"/>
    <cellStyle name="Normal 10 2 10 2 13 11" xfId="3271" xr:uid="{00000000-0005-0000-0000-0000C70C0000}"/>
    <cellStyle name="Normal 10 2 10 2 13 12" xfId="3272" xr:uid="{00000000-0005-0000-0000-0000C80C0000}"/>
    <cellStyle name="Normal 10 2 10 2 13 13" xfId="3273" xr:uid="{00000000-0005-0000-0000-0000C90C0000}"/>
    <cellStyle name="Normal 10 2 10 2 13 14" xfId="3274" xr:uid="{00000000-0005-0000-0000-0000CA0C0000}"/>
    <cellStyle name="Normal 10 2 10 2 13 2" xfId="3275" xr:uid="{00000000-0005-0000-0000-0000CB0C0000}"/>
    <cellStyle name="Normal 10 2 10 2 13 2 10" xfId="3276" xr:uid="{00000000-0005-0000-0000-0000CC0C0000}"/>
    <cellStyle name="Normal 10 2 10 2 13 2 2" xfId="3277" xr:uid="{00000000-0005-0000-0000-0000CD0C0000}"/>
    <cellStyle name="Normal 10 2 10 2 13 2 3" xfId="3278" xr:uid="{00000000-0005-0000-0000-0000CE0C0000}"/>
    <cellStyle name="Normal 10 2 10 2 13 2 4" xfId="3279" xr:uid="{00000000-0005-0000-0000-0000CF0C0000}"/>
    <cellStyle name="Normal 10 2 10 2 13 2 5" xfId="3280" xr:uid="{00000000-0005-0000-0000-0000D00C0000}"/>
    <cellStyle name="Normal 10 2 10 2 13 2 6" xfId="3281" xr:uid="{00000000-0005-0000-0000-0000D10C0000}"/>
    <cellStyle name="Normal 10 2 10 2 13 2 7" xfId="3282" xr:uid="{00000000-0005-0000-0000-0000D20C0000}"/>
    <cellStyle name="Normal 10 2 10 2 13 2 8" xfId="3283" xr:uid="{00000000-0005-0000-0000-0000D30C0000}"/>
    <cellStyle name="Normal 10 2 10 2 13 2 9" xfId="3284" xr:uid="{00000000-0005-0000-0000-0000D40C0000}"/>
    <cellStyle name="Normal 10 2 10 2 13 3" xfId="3285" xr:uid="{00000000-0005-0000-0000-0000D50C0000}"/>
    <cellStyle name="Normal 10 2 10 2 13 3 10" xfId="3286" xr:uid="{00000000-0005-0000-0000-0000D60C0000}"/>
    <cellStyle name="Normal 10 2 10 2 13 3 2" xfId="3287" xr:uid="{00000000-0005-0000-0000-0000D70C0000}"/>
    <cellStyle name="Normal 10 2 10 2 13 3 3" xfId="3288" xr:uid="{00000000-0005-0000-0000-0000D80C0000}"/>
    <cellStyle name="Normal 10 2 10 2 13 3 4" xfId="3289" xr:uid="{00000000-0005-0000-0000-0000D90C0000}"/>
    <cellStyle name="Normal 10 2 10 2 13 3 5" xfId="3290" xr:uid="{00000000-0005-0000-0000-0000DA0C0000}"/>
    <cellStyle name="Normal 10 2 10 2 13 3 6" xfId="3291" xr:uid="{00000000-0005-0000-0000-0000DB0C0000}"/>
    <cellStyle name="Normal 10 2 10 2 13 3 7" xfId="3292" xr:uid="{00000000-0005-0000-0000-0000DC0C0000}"/>
    <cellStyle name="Normal 10 2 10 2 13 3 8" xfId="3293" xr:uid="{00000000-0005-0000-0000-0000DD0C0000}"/>
    <cellStyle name="Normal 10 2 10 2 13 3 9" xfId="3294" xr:uid="{00000000-0005-0000-0000-0000DE0C0000}"/>
    <cellStyle name="Normal 10 2 10 2 13 4" xfId="3295" xr:uid="{00000000-0005-0000-0000-0000DF0C0000}"/>
    <cellStyle name="Normal 10 2 10 2 13 4 10" xfId="3296" xr:uid="{00000000-0005-0000-0000-0000E00C0000}"/>
    <cellStyle name="Normal 10 2 10 2 13 4 2" xfId="3297" xr:uid="{00000000-0005-0000-0000-0000E10C0000}"/>
    <cellStyle name="Normal 10 2 10 2 13 4 3" xfId="3298" xr:uid="{00000000-0005-0000-0000-0000E20C0000}"/>
    <cellStyle name="Normal 10 2 10 2 13 4 4" xfId="3299" xr:uid="{00000000-0005-0000-0000-0000E30C0000}"/>
    <cellStyle name="Normal 10 2 10 2 13 4 5" xfId="3300" xr:uid="{00000000-0005-0000-0000-0000E40C0000}"/>
    <cellStyle name="Normal 10 2 10 2 13 4 6" xfId="3301" xr:uid="{00000000-0005-0000-0000-0000E50C0000}"/>
    <cellStyle name="Normal 10 2 10 2 13 4 7" xfId="3302" xr:uid="{00000000-0005-0000-0000-0000E60C0000}"/>
    <cellStyle name="Normal 10 2 10 2 13 4 8" xfId="3303" xr:uid="{00000000-0005-0000-0000-0000E70C0000}"/>
    <cellStyle name="Normal 10 2 10 2 13 4 9" xfId="3304" xr:uid="{00000000-0005-0000-0000-0000E80C0000}"/>
    <cellStyle name="Normal 10 2 10 2 13 5" xfId="3305" xr:uid="{00000000-0005-0000-0000-0000E90C0000}"/>
    <cellStyle name="Normal 10 2 10 2 13 5 10" xfId="3306" xr:uid="{00000000-0005-0000-0000-0000EA0C0000}"/>
    <cellStyle name="Normal 10 2 10 2 13 5 2" xfId="3307" xr:uid="{00000000-0005-0000-0000-0000EB0C0000}"/>
    <cellStyle name="Normal 10 2 10 2 13 5 3" xfId="3308" xr:uid="{00000000-0005-0000-0000-0000EC0C0000}"/>
    <cellStyle name="Normal 10 2 10 2 13 5 4" xfId="3309" xr:uid="{00000000-0005-0000-0000-0000ED0C0000}"/>
    <cellStyle name="Normal 10 2 10 2 13 5 5" xfId="3310" xr:uid="{00000000-0005-0000-0000-0000EE0C0000}"/>
    <cellStyle name="Normal 10 2 10 2 13 5 6" xfId="3311" xr:uid="{00000000-0005-0000-0000-0000EF0C0000}"/>
    <cellStyle name="Normal 10 2 10 2 13 5 7" xfId="3312" xr:uid="{00000000-0005-0000-0000-0000F00C0000}"/>
    <cellStyle name="Normal 10 2 10 2 13 5 8" xfId="3313" xr:uid="{00000000-0005-0000-0000-0000F10C0000}"/>
    <cellStyle name="Normal 10 2 10 2 13 5 9" xfId="3314" xr:uid="{00000000-0005-0000-0000-0000F20C0000}"/>
    <cellStyle name="Normal 10 2 10 2 13 6" xfId="3315" xr:uid="{00000000-0005-0000-0000-0000F30C0000}"/>
    <cellStyle name="Normal 10 2 10 2 13 7" xfId="3316" xr:uid="{00000000-0005-0000-0000-0000F40C0000}"/>
    <cellStyle name="Normal 10 2 10 2 13 8" xfId="3317" xr:uid="{00000000-0005-0000-0000-0000F50C0000}"/>
    <cellStyle name="Normal 10 2 10 2 13 9" xfId="3318" xr:uid="{00000000-0005-0000-0000-0000F60C0000}"/>
    <cellStyle name="Normal 10 2 10 2 14" xfId="3319" xr:uid="{00000000-0005-0000-0000-0000F70C0000}"/>
    <cellStyle name="Normal 10 2 10 2 14 10" xfId="3320" xr:uid="{00000000-0005-0000-0000-0000F80C0000}"/>
    <cellStyle name="Normal 10 2 10 2 14 11" xfId="3321" xr:uid="{00000000-0005-0000-0000-0000F90C0000}"/>
    <cellStyle name="Normal 10 2 10 2 14 12" xfId="3322" xr:uid="{00000000-0005-0000-0000-0000FA0C0000}"/>
    <cellStyle name="Normal 10 2 10 2 14 13" xfId="3323" xr:uid="{00000000-0005-0000-0000-0000FB0C0000}"/>
    <cellStyle name="Normal 10 2 10 2 14 14" xfId="3324" xr:uid="{00000000-0005-0000-0000-0000FC0C0000}"/>
    <cellStyle name="Normal 10 2 10 2 14 2" xfId="3325" xr:uid="{00000000-0005-0000-0000-0000FD0C0000}"/>
    <cellStyle name="Normal 10 2 10 2 14 2 10" xfId="3326" xr:uid="{00000000-0005-0000-0000-0000FE0C0000}"/>
    <cellStyle name="Normal 10 2 10 2 14 2 2" xfId="3327" xr:uid="{00000000-0005-0000-0000-0000FF0C0000}"/>
    <cellStyle name="Normal 10 2 10 2 14 2 3" xfId="3328" xr:uid="{00000000-0005-0000-0000-0000000D0000}"/>
    <cellStyle name="Normal 10 2 10 2 14 2 4" xfId="3329" xr:uid="{00000000-0005-0000-0000-0000010D0000}"/>
    <cellStyle name="Normal 10 2 10 2 14 2 5" xfId="3330" xr:uid="{00000000-0005-0000-0000-0000020D0000}"/>
    <cellStyle name="Normal 10 2 10 2 14 2 6" xfId="3331" xr:uid="{00000000-0005-0000-0000-0000030D0000}"/>
    <cellStyle name="Normal 10 2 10 2 14 2 7" xfId="3332" xr:uid="{00000000-0005-0000-0000-0000040D0000}"/>
    <cellStyle name="Normal 10 2 10 2 14 2 8" xfId="3333" xr:uid="{00000000-0005-0000-0000-0000050D0000}"/>
    <cellStyle name="Normal 10 2 10 2 14 2 9" xfId="3334" xr:uid="{00000000-0005-0000-0000-0000060D0000}"/>
    <cellStyle name="Normal 10 2 10 2 14 3" xfId="3335" xr:uid="{00000000-0005-0000-0000-0000070D0000}"/>
    <cellStyle name="Normal 10 2 10 2 14 3 10" xfId="3336" xr:uid="{00000000-0005-0000-0000-0000080D0000}"/>
    <cellStyle name="Normal 10 2 10 2 14 3 2" xfId="3337" xr:uid="{00000000-0005-0000-0000-0000090D0000}"/>
    <cellStyle name="Normal 10 2 10 2 14 3 3" xfId="3338" xr:uid="{00000000-0005-0000-0000-00000A0D0000}"/>
    <cellStyle name="Normal 10 2 10 2 14 3 4" xfId="3339" xr:uid="{00000000-0005-0000-0000-00000B0D0000}"/>
    <cellStyle name="Normal 10 2 10 2 14 3 5" xfId="3340" xr:uid="{00000000-0005-0000-0000-00000C0D0000}"/>
    <cellStyle name="Normal 10 2 10 2 14 3 6" xfId="3341" xr:uid="{00000000-0005-0000-0000-00000D0D0000}"/>
    <cellStyle name="Normal 10 2 10 2 14 3 7" xfId="3342" xr:uid="{00000000-0005-0000-0000-00000E0D0000}"/>
    <cellStyle name="Normal 10 2 10 2 14 3 8" xfId="3343" xr:uid="{00000000-0005-0000-0000-00000F0D0000}"/>
    <cellStyle name="Normal 10 2 10 2 14 3 9" xfId="3344" xr:uid="{00000000-0005-0000-0000-0000100D0000}"/>
    <cellStyle name="Normal 10 2 10 2 14 4" xfId="3345" xr:uid="{00000000-0005-0000-0000-0000110D0000}"/>
    <cellStyle name="Normal 10 2 10 2 14 4 10" xfId="3346" xr:uid="{00000000-0005-0000-0000-0000120D0000}"/>
    <cellStyle name="Normal 10 2 10 2 14 4 2" xfId="3347" xr:uid="{00000000-0005-0000-0000-0000130D0000}"/>
    <cellStyle name="Normal 10 2 10 2 14 4 3" xfId="3348" xr:uid="{00000000-0005-0000-0000-0000140D0000}"/>
    <cellStyle name="Normal 10 2 10 2 14 4 4" xfId="3349" xr:uid="{00000000-0005-0000-0000-0000150D0000}"/>
    <cellStyle name="Normal 10 2 10 2 14 4 5" xfId="3350" xr:uid="{00000000-0005-0000-0000-0000160D0000}"/>
    <cellStyle name="Normal 10 2 10 2 14 4 6" xfId="3351" xr:uid="{00000000-0005-0000-0000-0000170D0000}"/>
    <cellStyle name="Normal 10 2 10 2 14 4 7" xfId="3352" xr:uid="{00000000-0005-0000-0000-0000180D0000}"/>
    <cellStyle name="Normal 10 2 10 2 14 4 8" xfId="3353" xr:uid="{00000000-0005-0000-0000-0000190D0000}"/>
    <cellStyle name="Normal 10 2 10 2 14 4 9" xfId="3354" xr:uid="{00000000-0005-0000-0000-00001A0D0000}"/>
    <cellStyle name="Normal 10 2 10 2 14 5" xfId="3355" xr:uid="{00000000-0005-0000-0000-00001B0D0000}"/>
    <cellStyle name="Normal 10 2 10 2 14 5 10" xfId="3356" xr:uid="{00000000-0005-0000-0000-00001C0D0000}"/>
    <cellStyle name="Normal 10 2 10 2 14 5 2" xfId="3357" xr:uid="{00000000-0005-0000-0000-00001D0D0000}"/>
    <cellStyle name="Normal 10 2 10 2 14 5 3" xfId="3358" xr:uid="{00000000-0005-0000-0000-00001E0D0000}"/>
    <cellStyle name="Normal 10 2 10 2 14 5 4" xfId="3359" xr:uid="{00000000-0005-0000-0000-00001F0D0000}"/>
    <cellStyle name="Normal 10 2 10 2 14 5 5" xfId="3360" xr:uid="{00000000-0005-0000-0000-0000200D0000}"/>
    <cellStyle name="Normal 10 2 10 2 14 5 6" xfId="3361" xr:uid="{00000000-0005-0000-0000-0000210D0000}"/>
    <cellStyle name="Normal 10 2 10 2 14 5 7" xfId="3362" xr:uid="{00000000-0005-0000-0000-0000220D0000}"/>
    <cellStyle name="Normal 10 2 10 2 14 5 8" xfId="3363" xr:uid="{00000000-0005-0000-0000-0000230D0000}"/>
    <cellStyle name="Normal 10 2 10 2 14 5 9" xfId="3364" xr:uid="{00000000-0005-0000-0000-0000240D0000}"/>
    <cellStyle name="Normal 10 2 10 2 14 6" xfId="3365" xr:uid="{00000000-0005-0000-0000-0000250D0000}"/>
    <cellStyle name="Normal 10 2 10 2 14 7" xfId="3366" xr:uid="{00000000-0005-0000-0000-0000260D0000}"/>
    <cellStyle name="Normal 10 2 10 2 14 8" xfId="3367" xr:uid="{00000000-0005-0000-0000-0000270D0000}"/>
    <cellStyle name="Normal 10 2 10 2 14 9" xfId="3368" xr:uid="{00000000-0005-0000-0000-0000280D0000}"/>
    <cellStyle name="Normal 10 2 10 2 15" xfId="3369" xr:uid="{00000000-0005-0000-0000-0000290D0000}"/>
    <cellStyle name="Normal 10 2 10 2 15 10" xfId="3370" xr:uid="{00000000-0005-0000-0000-00002A0D0000}"/>
    <cellStyle name="Normal 10 2 10 2 15 11" xfId="3371" xr:uid="{00000000-0005-0000-0000-00002B0D0000}"/>
    <cellStyle name="Normal 10 2 10 2 15 12" xfId="3372" xr:uid="{00000000-0005-0000-0000-00002C0D0000}"/>
    <cellStyle name="Normal 10 2 10 2 15 13" xfId="3373" xr:uid="{00000000-0005-0000-0000-00002D0D0000}"/>
    <cellStyle name="Normal 10 2 10 2 15 14" xfId="3374" xr:uid="{00000000-0005-0000-0000-00002E0D0000}"/>
    <cellStyle name="Normal 10 2 10 2 15 2" xfId="3375" xr:uid="{00000000-0005-0000-0000-00002F0D0000}"/>
    <cellStyle name="Normal 10 2 10 2 15 2 10" xfId="3376" xr:uid="{00000000-0005-0000-0000-0000300D0000}"/>
    <cellStyle name="Normal 10 2 10 2 15 2 2" xfId="3377" xr:uid="{00000000-0005-0000-0000-0000310D0000}"/>
    <cellStyle name="Normal 10 2 10 2 15 2 3" xfId="3378" xr:uid="{00000000-0005-0000-0000-0000320D0000}"/>
    <cellStyle name="Normal 10 2 10 2 15 2 4" xfId="3379" xr:uid="{00000000-0005-0000-0000-0000330D0000}"/>
    <cellStyle name="Normal 10 2 10 2 15 2 5" xfId="3380" xr:uid="{00000000-0005-0000-0000-0000340D0000}"/>
    <cellStyle name="Normal 10 2 10 2 15 2 6" xfId="3381" xr:uid="{00000000-0005-0000-0000-0000350D0000}"/>
    <cellStyle name="Normal 10 2 10 2 15 2 7" xfId="3382" xr:uid="{00000000-0005-0000-0000-0000360D0000}"/>
    <cellStyle name="Normal 10 2 10 2 15 2 8" xfId="3383" xr:uid="{00000000-0005-0000-0000-0000370D0000}"/>
    <cellStyle name="Normal 10 2 10 2 15 2 9" xfId="3384" xr:uid="{00000000-0005-0000-0000-0000380D0000}"/>
    <cellStyle name="Normal 10 2 10 2 15 3" xfId="3385" xr:uid="{00000000-0005-0000-0000-0000390D0000}"/>
    <cellStyle name="Normal 10 2 10 2 15 3 10" xfId="3386" xr:uid="{00000000-0005-0000-0000-00003A0D0000}"/>
    <cellStyle name="Normal 10 2 10 2 15 3 2" xfId="3387" xr:uid="{00000000-0005-0000-0000-00003B0D0000}"/>
    <cellStyle name="Normal 10 2 10 2 15 3 3" xfId="3388" xr:uid="{00000000-0005-0000-0000-00003C0D0000}"/>
    <cellStyle name="Normal 10 2 10 2 15 3 4" xfId="3389" xr:uid="{00000000-0005-0000-0000-00003D0D0000}"/>
    <cellStyle name="Normal 10 2 10 2 15 3 5" xfId="3390" xr:uid="{00000000-0005-0000-0000-00003E0D0000}"/>
    <cellStyle name="Normal 10 2 10 2 15 3 6" xfId="3391" xr:uid="{00000000-0005-0000-0000-00003F0D0000}"/>
    <cellStyle name="Normal 10 2 10 2 15 3 7" xfId="3392" xr:uid="{00000000-0005-0000-0000-0000400D0000}"/>
    <cellStyle name="Normal 10 2 10 2 15 3 8" xfId="3393" xr:uid="{00000000-0005-0000-0000-0000410D0000}"/>
    <cellStyle name="Normal 10 2 10 2 15 3 9" xfId="3394" xr:uid="{00000000-0005-0000-0000-0000420D0000}"/>
    <cellStyle name="Normal 10 2 10 2 15 4" xfId="3395" xr:uid="{00000000-0005-0000-0000-0000430D0000}"/>
    <cellStyle name="Normal 10 2 10 2 15 4 10" xfId="3396" xr:uid="{00000000-0005-0000-0000-0000440D0000}"/>
    <cellStyle name="Normal 10 2 10 2 15 4 2" xfId="3397" xr:uid="{00000000-0005-0000-0000-0000450D0000}"/>
    <cellStyle name="Normal 10 2 10 2 15 4 3" xfId="3398" xr:uid="{00000000-0005-0000-0000-0000460D0000}"/>
    <cellStyle name="Normal 10 2 10 2 15 4 4" xfId="3399" xr:uid="{00000000-0005-0000-0000-0000470D0000}"/>
    <cellStyle name="Normal 10 2 10 2 15 4 5" xfId="3400" xr:uid="{00000000-0005-0000-0000-0000480D0000}"/>
    <cellStyle name="Normal 10 2 10 2 15 4 6" xfId="3401" xr:uid="{00000000-0005-0000-0000-0000490D0000}"/>
    <cellStyle name="Normal 10 2 10 2 15 4 7" xfId="3402" xr:uid="{00000000-0005-0000-0000-00004A0D0000}"/>
    <cellStyle name="Normal 10 2 10 2 15 4 8" xfId="3403" xr:uid="{00000000-0005-0000-0000-00004B0D0000}"/>
    <cellStyle name="Normal 10 2 10 2 15 4 9" xfId="3404" xr:uid="{00000000-0005-0000-0000-00004C0D0000}"/>
    <cellStyle name="Normal 10 2 10 2 15 5" xfId="3405" xr:uid="{00000000-0005-0000-0000-00004D0D0000}"/>
    <cellStyle name="Normal 10 2 10 2 15 5 10" xfId="3406" xr:uid="{00000000-0005-0000-0000-00004E0D0000}"/>
    <cellStyle name="Normal 10 2 10 2 15 5 2" xfId="3407" xr:uid="{00000000-0005-0000-0000-00004F0D0000}"/>
    <cellStyle name="Normal 10 2 10 2 15 5 3" xfId="3408" xr:uid="{00000000-0005-0000-0000-0000500D0000}"/>
    <cellStyle name="Normal 10 2 10 2 15 5 4" xfId="3409" xr:uid="{00000000-0005-0000-0000-0000510D0000}"/>
    <cellStyle name="Normal 10 2 10 2 15 5 5" xfId="3410" xr:uid="{00000000-0005-0000-0000-0000520D0000}"/>
    <cellStyle name="Normal 10 2 10 2 15 5 6" xfId="3411" xr:uid="{00000000-0005-0000-0000-0000530D0000}"/>
    <cellStyle name="Normal 10 2 10 2 15 5 7" xfId="3412" xr:uid="{00000000-0005-0000-0000-0000540D0000}"/>
    <cellStyle name="Normal 10 2 10 2 15 5 8" xfId="3413" xr:uid="{00000000-0005-0000-0000-0000550D0000}"/>
    <cellStyle name="Normal 10 2 10 2 15 5 9" xfId="3414" xr:uid="{00000000-0005-0000-0000-0000560D0000}"/>
    <cellStyle name="Normal 10 2 10 2 15 6" xfId="3415" xr:uid="{00000000-0005-0000-0000-0000570D0000}"/>
    <cellStyle name="Normal 10 2 10 2 15 7" xfId="3416" xr:uid="{00000000-0005-0000-0000-0000580D0000}"/>
    <cellStyle name="Normal 10 2 10 2 15 8" xfId="3417" xr:uid="{00000000-0005-0000-0000-0000590D0000}"/>
    <cellStyle name="Normal 10 2 10 2 15 9" xfId="3418" xr:uid="{00000000-0005-0000-0000-00005A0D0000}"/>
    <cellStyle name="Normal 10 2 10 2 16" xfId="3419" xr:uid="{00000000-0005-0000-0000-00005B0D0000}"/>
    <cellStyle name="Normal 10 2 10 2 16 10" xfId="3420" xr:uid="{00000000-0005-0000-0000-00005C0D0000}"/>
    <cellStyle name="Normal 10 2 10 2 16 11" xfId="3421" xr:uid="{00000000-0005-0000-0000-00005D0D0000}"/>
    <cellStyle name="Normal 10 2 10 2 16 12" xfId="3422" xr:uid="{00000000-0005-0000-0000-00005E0D0000}"/>
    <cellStyle name="Normal 10 2 10 2 16 13" xfId="3423" xr:uid="{00000000-0005-0000-0000-00005F0D0000}"/>
    <cellStyle name="Normal 10 2 10 2 16 14" xfId="3424" xr:uid="{00000000-0005-0000-0000-0000600D0000}"/>
    <cellStyle name="Normal 10 2 10 2 16 2" xfId="3425" xr:uid="{00000000-0005-0000-0000-0000610D0000}"/>
    <cellStyle name="Normal 10 2 10 2 16 2 10" xfId="3426" xr:uid="{00000000-0005-0000-0000-0000620D0000}"/>
    <cellStyle name="Normal 10 2 10 2 16 2 2" xfId="3427" xr:uid="{00000000-0005-0000-0000-0000630D0000}"/>
    <cellStyle name="Normal 10 2 10 2 16 2 3" xfId="3428" xr:uid="{00000000-0005-0000-0000-0000640D0000}"/>
    <cellStyle name="Normal 10 2 10 2 16 2 4" xfId="3429" xr:uid="{00000000-0005-0000-0000-0000650D0000}"/>
    <cellStyle name="Normal 10 2 10 2 16 2 5" xfId="3430" xr:uid="{00000000-0005-0000-0000-0000660D0000}"/>
    <cellStyle name="Normal 10 2 10 2 16 2 6" xfId="3431" xr:uid="{00000000-0005-0000-0000-0000670D0000}"/>
    <cellStyle name="Normal 10 2 10 2 16 2 7" xfId="3432" xr:uid="{00000000-0005-0000-0000-0000680D0000}"/>
    <cellStyle name="Normal 10 2 10 2 16 2 8" xfId="3433" xr:uid="{00000000-0005-0000-0000-0000690D0000}"/>
    <cellStyle name="Normal 10 2 10 2 16 2 9" xfId="3434" xr:uid="{00000000-0005-0000-0000-00006A0D0000}"/>
    <cellStyle name="Normal 10 2 10 2 16 3" xfId="3435" xr:uid="{00000000-0005-0000-0000-00006B0D0000}"/>
    <cellStyle name="Normal 10 2 10 2 16 3 10" xfId="3436" xr:uid="{00000000-0005-0000-0000-00006C0D0000}"/>
    <cellStyle name="Normal 10 2 10 2 16 3 2" xfId="3437" xr:uid="{00000000-0005-0000-0000-00006D0D0000}"/>
    <cellStyle name="Normal 10 2 10 2 16 3 3" xfId="3438" xr:uid="{00000000-0005-0000-0000-00006E0D0000}"/>
    <cellStyle name="Normal 10 2 10 2 16 3 4" xfId="3439" xr:uid="{00000000-0005-0000-0000-00006F0D0000}"/>
    <cellStyle name="Normal 10 2 10 2 16 3 5" xfId="3440" xr:uid="{00000000-0005-0000-0000-0000700D0000}"/>
    <cellStyle name="Normal 10 2 10 2 16 3 6" xfId="3441" xr:uid="{00000000-0005-0000-0000-0000710D0000}"/>
    <cellStyle name="Normal 10 2 10 2 16 3 7" xfId="3442" xr:uid="{00000000-0005-0000-0000-0000720D0000}"/>
    <cellStyle name="Normal 10 2 10 2 16 3 8" xfId="3443" xr:uid="{00000000-0005-0000-0000-0000730D0000}"/>
    <cellStyle name="Normal 10 2 10 2 16 3 9" xfId="3444" xr:uid="{00000000-0005-0000-0000-0000740D0000}"/>
    <cellStyle name="Normal 10 2 10 2 16 4" xfId="3445" xr:uid="{00000000-0005-0000-0000-0000750D0000}"/>
    <cellStyle name="Normal 10 2 10 2 16 4 10" xfId="3446" xr:uid="{00000000-0005-0000-0000-0000760D0000}"/>
    <cellStyle name="Normal 10 2 10 2 16 4 2" xfId="3447" xr:uid="{00000000-0005-0000-0000-0000770D0000}"/>
    <cellStyle name="Normal 10 2 10 2 16 4 3" xfId="3448" xr:uid="{00000000-0005-0000-0000-0000780D0000}"/>
    <cellStyle name="Normal 10 2 10 2 16 4 4" xfId="3449" xr:uid="{00000000-0005-0000-0000-0000790D0000}"/>
    <cellStyle name="Normal 10 2 10 2 16 4 5" xfId="3450" xr:uid="{00000000-0005-0000-0000-00007A0D0000}"/>
    <cellStyle name="Normal 10 2 10 2 16 4 6" xfId="3451" xr:uid="{00000000-0005-0000-0000-00007B0D0000}"/>
    <cellStyle name="Normal 10 2 10 2 16 4 7" xfId="3452" xr:uid="{00000000-0005-0000-0000-00007C0D0000}"/>
    <cellStyle name="Normal 10 2 10 2 16 4 8" xfId="3453" xr:uid="{00000000-0005-0000-0000-00007D0D0000}"/>
    <cellStyle name="Normal 10 2 10 2 16 4 9" xfId="3454" xr:uid="{00000000-0005-0000-0000-00007E0D0000}"/>
    <cellStyle name="Normal 10 2 10 2 16 5" xfId="3455" xr:uid="{00000000-0005-0000-0000-00007F0D0000}"/>
    <cellStyle name="Normal 10 2 10 2 16 5 10" xfId="3456" xr:uid="{00000000-0005-0000-0000-0000800D0000}"/>
    <cellStyle name="Normal 10 2 10 2 16 5 2" xfId="3457" xr:uid="{00000000-0005-0000-0000-0000810D0000}"/>
    <cellStyle name="Normal 10 2 10 2 16 5 3" xfId="3458" xr:uid="{00000000-0005-0000-0000-0000820D0000}"/>
    <cellStyle name="Normal 10 2 10 2 16 5 4" xfId="3459" xr:uid="{00000000-0005-0000-0000-0000830D0000}"/>
    <cellStyle name="Normal 10 2 10 2 16 5 5" xfId="3460" xr:uid="{00000000-0005-0000-0000-0000840D0000}"/>
    <cellStyle name="Normal 10 2 10 2 16 5 6" xfId="3461" xr:uid="{00000000-0005-0000-0000-0000850D0000}"/>
    <cellStyle name="Normal 10 2 10 2 16 5 7" xfId="3462" xr:uid="{00000000-0005-0000-0000-0000860D0000}"/>
    <cellStyle name="Normal 10 2 10 2 16 5 8" xfId="3463" xr:uid="{00000000-0005-0000-0000-0000870D0000}"/>
    <cellStyle name="Normal 10 2 10 2 16 5 9" xfId="3464" xr:uid="{00000000-0005-0000-0000-0000880D0000}"/>
    <cellStyle name="Normal 10 2 10 2 16 6" xfId="3465" xr:uid="{00000000-0005-0000-0000-0000890D0000}"/>
    <cellStyle name="Normal 10 2 10 2 16 7" xfId="3466" xr:uid="{00000000-0005-0000-0000-00008A0D0000}"/>
    <cellStyle name="Normal 10 2 10 2 16 8" xfId="3467" xr:uid="{00000000-0005-0000-0000-00008B0D0000}"/>
    <cellStyle name="Normal 10 2 10 2 16 9" xfId="3468" xr:uid="{00000000-0005-0000-0000-00008C0D0000}"/>
    <cellStyle name="Normal 10 2 10 2 17" xfId="3469" xr:uid="{00000000-0005-0000-0000-00008D0D0000}"/>
    <cellStyle name="Normal 10 2 10 2 17 10" xfId="3470" xr:uid="{00000000-0005-0000-0000-00008E0D0000}"/>
    <cellStyle name="Normal 10 2 10 2 17 11" xfId="3471" xr:uid="{00000000-0005-0000-0000-00008F0D0000}"/>
    <cellStyle name="Normal 10 2 10 2 17 12" xfId="3472" xr:uid="{00000000-0005-0000-0000-0000900D0000}"/>
    <cellStyle name="Normal 10 2 10 2 17 13" xfId="3473" xr:uid="{00000000-0005-0000-0000-0000910D0000}"/>
    <cellStyle name="Normal 10 2 10 2 17 14" xfId="3474" xr:uid="{00000000-0005-0000-0000-0000920D0000}"/>
    <cellStyle name="Normal 10 2 10 2 17 2" xfId="3475" xr:uid="{00000000-0005-0000-0000-0000930D0000}"/>
    <cellStyle name="Normal 10 2 10 2 17 2 10" xfId="3476" xr:uid="{00000000-0005-0000-0000-0000940D0000}"/>
    <cellStyle name="Normal 10 2 10 2 17 2 2" xfId="3477" xr:uid="{00000000-0005-0000-0000-0000950D0000}"/>
    <cellStyle name="Normal 10 2 10 2 17 2 3" xfId="3478" xr:uid="{00000000-0005-0000-0000-0000960D0000}"/>
    <cellStyle name="Normal 10 2 10 2 17 2 4" xfId="3479" xr:uid="{00000000-0005-0000-0000-0000970D0000}"/>
    <cellStyle name="Normal 10 2 10 2 17 2 5" xfId="3480" xr:uid="{00000000-0005-0000-0000-0000980D0000}"/>
    <cellStyle name="Normal 10 2 10 2 17 2 6" xfId="3481" xr:uid="{00000000-0005-0000-0000-0000990D0000}"/>
    <cellStyle name="Normal 10 2 10 2 17 2 7" xfId="3482" xr:uid="{00000000-0005-0000-0000-00009A0D0000}"/>
    <cellStyle name="Normal 10 2 10 2 17 2 8" xfId="3483" xr:uid="{00000000-0005-0000-0000-00009B0D0000}"/>
    <cellStyle name="Normal 10 2 10 2 17 2 9" xfId="3484" xr:uid="{00000000-0005-0000-0000-00009C0D0000}"/>
    <cellStyle name="Normal 10 2 10 2 17 3" xfId="3485" xr:uid="{00000000-0005-0000-0000-00009D0D0000}"/>
    <cellStyle name="Normal 10 2 10 2 17 3 10" xfId="3486" xr:uid="{00000000-0005-0000-0000-00009E0D0000}"/>
    <cellStyle name="Normal 10 2 10 2 17 3 2" xfId="3487" xr:uid="{00000000-0005-0000-0000-00009F0D0000}"/>
    <cellStyle name="Normal 10 2 10 2 17 3 3" xfId="3488" xr:uid="{00000000-0005-0000-0000-0000A00D0000}"/>
    <cellStyle name="Normal 10 2 10 2 17 3 4" xfId="3489" xr:uid="{00000000-0005-0000-0000-0000A10D0000}"/>
    <cellStyle name="Normal 10 2 10 2 17 3 5" xfId="3490" xr:uid="{00000000-0005-0000-0000-0000A20D0000}"/>
    <cellStyle name="Normal 10 2 10 2 17 3 6" xfId="3491" xr:uid="{00000000-0005-0000-0000-0000A30D0000}"/>
    <cellStyle name="Normal 10 2 10 2 17 3 7" xfId="3492" xr:uid="{00000000-0005-0000-0000-0000A40D0000}"/>
    <cellStyle name="Normal 10 2 10 2 17 3 8" xfId="3493" xr:uid="{00000000-0005-0000-0000-0000A50D0000}"/>
    <cellStyle name="Normal 10 2 10 2 17 3 9" xfId="3494" xr:uid="{00000000-0005-0000-0000-0000A60D0000}"/>
    <cellStyle name="Normal 10 2 10 2 17 4" xfId="3495" xr:uid="{00000000-0005-0000-0000-0000A70D0000}"/>
    <cellStyle name="Normal 10 2 10 2 17 4 10" xfId="3496" xr:uid="{00000000-0005-0000-0000-0000A80D0000}"/>
    <cellStyle name="Normal 10 2 10 2 17 4 2" xfId="3497" xr:uid="{00000000-0005-0000-0000-0000A90D0000}"/>
    <cellStyle name="Normal 10 2 10 2 17 4 3" xfId="3498" xr:uid="{00000000-0005-0000-0000-0000AA0D0000}"/>
    <cellStyle name="Normal 10 2 10 2 17 4 4" xfId="3499" xr:uid="{00000000-0005-0000-0000-0000AB0D0000}"/>
    <cellStyle name="Normal 10 2 10 2 17 4 5" xfId="3500" xr:uid="{00000000-0005-0000-0000-0000AC0D0000}"/>
    <cellStyle name="Normal 10 2 10 2 17 4 6" xfId="3501" xr:uid="{00000000-0005-0000-0000-0000AD0D0000}"/>
    <cellStyle name="Normal 10 2 10 2 17 4 7" xfId="3502" xr:uid="{00000000-0005-0000-0000-0000AE0D0000}"/>
    <cellStyle name="Normal 10 2 10 2 17 4 8" xfId="3503" xr:uid="{00000000-0005-0000-0000-0000AF0D0000}"/>
    <cellStyle name="Normal 10 2 10 2 17 4 9" xfId="3504" xr:uid="{00000000-0005-0000-0000-0000B00D0000}"/>
    <cellStyle name="Normal 10 2 10 2 17 5" xfId="3505" xr:uid="{00000000-0005-0000-0000-0000B10D0000}"/>
    <cellStyle name="Normal 10 2 10 2 17 5 10" xfId="3506" xr:uid="{00000000-0005-0000-0000-0000B20D0000}"/>
    <cellStyle name="Normal 10 2 10 2 17 5 2" xfId="3507" xr:uid="{00000000-0005-0000-0000-0000B30D0000}"/>
    <cellStyle name="Normal 10 2 10 2 17 5 3" xfId="3508" xr:uid="{00000000-0005-0000-0000-0000B40D0000}"/>
    <cellStyle name="Normal 10 2 10 2 17 5 4" xfId="3509" xr:uid="{00000000-0005-0000-0000-0000B50D0000}"/>
    <cellStyle name="Normal 10 2 10 2 17 5 5" xfId="3510" xr:uid="{00000000-0005-0000-0000-0000B60D0000}"/>
    <cellStyle name="Normal 10 2 10 2 17 5 6" xfId="3511" xr:uid="{00000000-0005-0000-0000-0000B70D0000}"/>
    <cellStyle name="Normal 10 2 10 2 17 5 7" xfId="3512" xr:uid="{00000000-0005-0000-0000-0000B80D0000}"/>
    <cellStyle name="Normal 10 2 10 2 17 5 8" xfId="3513" xr:uid="{00000000-0005-0000-0000-0000B90D0000}"/>
    <cellStyle name="Normal 10 2 10 2 17 5 9" xfId="3514" xr:uid="{00000000-0005-0000-0000-0000BA0D0000}"/>
    <cellStyle name="Normal 10 2 10 2 17 6" xfId="3515" xr:uid="{00000000-0005-0000-0000-0000BB0D0000}"/>
    <cellStyle name="Normal 10 2 10 2 17 7" xfId="3516" xr:uid="{00000000-0005-0000-0000-0000BC0D0000}"/>
    <cellStyle name="Normal 10 2 10 2 17 8" xfId="3517" xr:uid="{00000000-0005-0000-0000-0000BD0D0000}"/>
    <cellStyle name="Normal 10 2 10 2 17 9" xfId="3518" xr:uid="{00000000-0005-0000-0000-0000BE0D0000}"/>
    <cellStyle name="Normal 10 2 10 2 18" xfId="3519" xr:uid="{00000000-0005-0000-0000-0000BF0D0000}"/>
    <cellStyle name="Normal 10 2 10 2 18 10" xfId="3520" xr:uid="{00000000-0005-0000-0000-0000C00D0000}"/>
    <cellStyle name="Normal 10 2 10 2 18 11" xfId="3521" xr:uid="{00000000-0005-0000-0000-0000C10D0000}"/>
    <cellStyle name="Normal 10 2 10 2 18 12" xfId="3522" xr:uid="{00000000-0005-0000-0000-0000C20D0000}"/>
    <cellStyle name="Normal 10 2 10 2 18 13" xfId="3523" xr:uid="{00000000-0005-0000-0000-0000C30D0000}"/>
    <cellStyle name="Normal 10 2 10 2 18 14" xfId="3524" xr:uid="{00000000-0005-0000-0000-0000C40D0000}"/>
    <cellStyle name="Normal 10 2 10 2 18 2" xfId="3525" xr:uid="{00000000-0005-0000-0000-0000C50D0000}"/>
    <cellStyle name="Normal 10 2 10 2 18 2 10" xfId="3526" xr:uid="{00000000-0005-0000-0000-0000C60D0000}"/>
    <cellStyle name="Normal 10 2 10 2 18 2 2" xfId="3527" xr:uid="{00000000-0005-0000-0000-0000C70D0000}"/>
    <cellStyle name="Normal 10 2 10 2 18 2 3" xfId="3528" xr:uid="{00000000-0005-0000-0000-0000C80D0000}"/>
    <cellStyle name="Normal 10 2 10 2 18 2 4" xfId="3529" xr:uid="{00000000-0005-0000-0000-0000C90D0000}"/>
    <cellStyle name="Normal 10 2 10 2 18 2 5" xfId="3530" xr:uid="{00000000-0005-0000-0000-0000CA0D0000}"/>
    <cellStyle name="Normal 10 2 10 2 18 2 6" xfId="3531" xr:uid="{00000000-0005-0000-0000-0000CB0D0000}"/>
    <cellStyle name="Normal 10 2 10 2 18 2 7" xfId="3532" xr:uid="{00000000-0005-0000-0000-0000CC0D0000}"/>
    <cellStyle name="Normal 10 2 10 2 18 2 8" xfId="3533" xr:uid="{00000000-0005-0000-0000-0000CD0D0000}"/>
    <cellStyle name="Normal 10 2 10 2 18 2 9" xfId="3534" xr:uid="{00000000-0005-0000-0000-0000CE0D0000}"/>
    <cellStyle name="Normal 10 2 10 2 18 3" xfId="3535" xr:uid="{00000000-0005-0000-0000-0000CF0D0000}"/>
    <cellStyle name="Normal 10 2 10 2 18 3 10" xfId="3536" xr:uid="{00000000-0005-0000-0000-0000D00D0000}"/>
    <cellStyle name="Normal 10 2 10 2 18 3 2" xfId="3537" xr:uid="{00000000-0005-0000-0000-0000D10D0000}"/>
    <cellStyle name="Normal 10 2 10 2 18 3 3" xfId="3538" xr:uid="{00000000-0005-0000-0000-0000D20D0000}"/>
    <cellStyle name="Normal 10 2 10 2 18 3 4" xfId="3539" xr:uid="{00000000-0005-0000-0000-0000D30D0000}"/>
    <cellStyle name="Normal 10 2 10 2 18 3 5" xfId="3540" xr:uid="{00000000-0005-0000-0000-0000D40D0000}"/>
    <cellStyle name="Normal 10 2 10 2 18 3 6" xfId="3541" xr:uid="{00000000-0005-0000-0000-0000D50D0000}"/>
    <cellStyle name="Normal 10 2 10 2 18 3 7" xfId="3542" xr:uid="{00000000-0005-0000-0000-0000D60D0000}"/>
    <cellStyle name="Normal 10 2 10 2 18 3 8" xfId="3543" xr:uid="{00000000-0005-0000-0000-0000D70D0000}"/>
    <cellStyle name="Normal 10 2 10 2 18 3 9" xfId="3544" xr:uid="{00000000-0005-0000-0000-0000D80D0000}"/>
    <cellStyle name="Normal 10 2 10 2 18 4" xfId="3545" xr:uid="{00000000-0005-0000-0000-0000D90D0000}"/>
    <cellStyle name="Normal 10 2 10 2 18 4 10" xfId="3546" xr:uid="{00000000-0005-0000-0000-0000DA0D0000}"/>
    <cellStyle name="Normal 10 2 10 2 18 4 2" xfId="3547" xr:uid="{00000000-0005-0000-0000-0000DB0D0000}"/>
    <cellStyle name="Normal 10 2 10 2 18 4 3" xfId="3548" xr:uid="{00000000-0005-0000-0000-0000DC0D0000}"/>
    <cellStyle name="Normal 10 2 10 2 18 4 4" xfId="3549" xr:uid="{00000000-0005-0000-0000-0000DD0D0000}"/>
    <cellStyle name="Normal 10 2 10 2 18 4 5" xfId="3550" xr:uid="{00000000-0005-0000-0000-0000DE0D0000}"/>
    <cellStyle name="Normal 10 2 10 2 18 4 6" xfId="3551" xr:uid="{00000000-0005-0000-0000-0000DF0D0000}"/>
    <cellStyle name="Normal 10 2 10 2 18 4 7" xfId="3552" xr:uid="{00000000-0005-0000-0000-0000E00D0000}"/>
    <cellStyle name="Normal 10 2 10 2 18 4 8" xfId="3553" xr:uid="{00000000-0005-0000-0000-0000E10D0000}"/>
    <cellStyle name="Normal 10 2 10 2 18 4 9" xfId="3554" xr:uid="{00000000-0005-0000-0000-0000E20D0000}"/>
    <cellStyle name="Normal 10 2 10 2 18 5" xfId="3555" xr:uid="{00000000-0005-0000-0000-0000E30D0000}"/>
    <cellStyle name="Normal 10 2 10 2 18 5 10" xfId="3556" xr:uid="{00000000-0005-0000-0000-0000E40D0000}"/>
    <cellStyle name="Normal 10 2 10 2 18 5 2" xfId="3557" xr:uid="{00000000-0005-0000-0000-0000E50D0000}"/>
    <cellStyle name="Normal 10 2 10 2 18 5 3" xfId="3558" xr:uid="{00000000-0005-0000-0000-0000E60D0000}"/>
    <cellStyle name="Normal 10 2 10 2 18 5 4" xfId="3559" xr:uid="{00000000-0005-0000-0000-0000E70D0000}"/>
    <cellStyle name="Normal 10 2 10 2 18 5 5" xfId="3560" xr:uid="{00000000-0005-0000-0000-0000E80D0000}"/>
    <cellStyle name="Normal 10 2 10 2 18 5 6" xfId="3561" xr:uid="{00000000-0005-0000-0000-0000E90D0000}"/>
    <cellStyle name="Normal 10 2 10 2 18 5 7" xfId="3562" xr:uid="{00000000-0005-0000-0000-0000EA0D0000}"/>
    <cellStyle name="Normal 10 2 10 2 18 5 8" xfId="3563" xr:uid="{00000000-0005-0000-0000-0000EB0D0000}"/>
    <cellStyle name="Normal 10 2 10 2 18 5 9" xfId="3564" xr:uid="{00000000-0005-0000-0000-0000EC0D0000}"/>
    <cellStyle name="Normal 10 2 10 2 18 6" xfId="3565" xr:uid="{00000000-0005-0000-0000-0000ED0D0000}"/>
    <cellStyle name="Normal 10 2 10 2 18 7" xfId="3566" xr:uid="{00000000-0005-0000-0000-0000EE0D0000}"/>
    <cellStyle name="Normal 10 2 10 2 18 8" xfId="3567" xr:uid="{00000000-0005-0000-0000-0000EF0D0000}"/>
    <cellStyle name="Normal 10 2 10 2 18 9" xfId="3568" xr:uid="{00000000-0005-0000-0000-0000F00D0000}"/>
    <cellStyle name="Normal 10 2 10 2 19" xfId="3569" xr:uid="{00000000-0005-0000-0000-0000F10D0000}"/>
    <cellStyle name="Normal 10 2 10 2 19 10" xfId="3570" xr:uid="{00000000-0005-0000-0000-0000F20D0000}"/>
    <cellStyle name="Normal 10 2 10 2 19 11" xfId="3571" xr:uid="{00000000-0005-0000-0000-0000F30D0000}"/>
    <cellStyle name="Normal 10 2 10 2 19 12" xfId="3572" xr:uid="{00000000-0005-0000-0000-0000F40D0000}"/>
    <cellStyle name="Normal 10 2 10 2 19 13" xfId="3573" xr:uid="{00000000-0005-0000-0000-0000F50D0000}"/>
    <cellStyle name="Normal 10 2 10 2 19 14" xfId="3574" xr:uid="{00000000-0005-0000-0000-0000F60D0000}"/>
    <cellStyle name="Normal 10 2 10 2 19 2" xfId="3575" xr:uid="{00000000-0005-0000-0000-0000F70D0000}"/>
    <cellStyle name="Normal 10 2 10 2 19 2 10" xfId="3576" xr:uid="{00000000-0005-0000-0000-0000F80D0000}"/>
    <cellStyle name="Normal 10 2 10 2 19 2 2" xfId="3577" xr:uid="{00000000-0005-0000-0000-0000F90D0000}"/>
    <cellStyle name="Normal 10 2 10 2 19 2 3" xfId="3578" xr:uid="{00000000-0005-0000-0000-0000FA0D0000}"/>
    <cellStyle name="Normal 10 2 10 2 19 2 4" xfId="3579" xr:uid="{00000000-0005-0000-0000-0000FB0D0000}"/>
    <cellStyle name="Normal 10 2 10 2 19 2 5" xfId="3580" xr:uid="{00000000-0005-0000-0000-0000FC0D0000}"/>
    <cellStyle name="Normal 10 2 10 2 19 2 6" xfId="3581" xr:uid="{00000000-0005-0000-0000-0000FD0D0000}"/>
    <cellStyle name="Normal 10 2 10 2 19 2 7" xfId="3582" xr:uid="{00000000-0005-0000-0000-0000FE0D0000}"/>
    <cellStyle name="Normal 10 2 10 2 19 2 8" xfId="3583" xr:uid="{00000000-0005-0000-0000-0000FF0D0000}"/>
    <cellStyle name="Normal 10 2 10 2 19 2 9" xfId="3584" xr:uid="{00000000-0005-0000-0000-0000000E0000}"/>
    <cellStyle name="Normal 10 2 10 2 19 3" xfId="3585" xr:uid="{00000000-0005-0000-0000-0000010E0000}"/>
    <cellStyle name="Normal 10 2 10 2 19 3 10" xfId="3586" xr:uid="{00000000-0005-0000-0000-0000020E0000}"/>
    <cellStyle name="Normal 10 2 10 2 19 3 2" xfId="3587" xr:uid="{00000000-0005-0000-0000-0000030E0000}"/>
    <cellStyle name="Normal 10 2 10 2 19 3 3" xfId="3588" xr:uid="{00000000-0005-0000-0000-0000040E0000}"/>
    <cellStyle name="Normal 10 2 10 2 19 3 4" xfId="3589" xr:uid="{00000000-0005-0000-0000-0000050E0000}"/>
    <cellStyle name="Normal 10 2 10 2 19 3 5" xfId="3590" xr:uid="{00000000-0005-0000-0000-0000060E0000}"/>
    <cellStyle name="Normal 10 2 10 2 19 3 6" xfId="3591" xr:uid="{00000000-0005-0000-0000-0000070E0000}"/>
    <cellStyle name="Normal 10 2 10 2 19 3 7" xfId="3592" xr:uid="{00000000-0005-0000-0000-0000080E0000}"/>
    <cellStyle name="Normal 10 2 10 2 19 3 8" xfId="3593" xr:uid="{00000000-0005-0000-0000-0000090E0000}"/>
    <cellStyle name="Normal 10 2 10 2 19 3 9" xfId="3594" xr:uid="{00000000-0005-0000-0000-00000A0E0000}"/>
    <cellStyle name="Normal 10 2 10 2 19 4" xfId="3595" xr:uid="{00000000-0005-0000-0000-00000B0E0000}"/>
    <cellStyle name="Normal 10 2 10 2 19 4 10" xfId="3596" xr:uid="{00000000-0005-0000-0000-00000C0E0000}"/>
    <cellStyle name="Normal 10 2 10 2 19 4 2" xfId="3597" xr:uid="{00000000-0005-0000-0000-00000D0E0000}"/>
    <cellStyle name="Normal 10 2 10 2 19 4 3" xfId="3598" xr:uid="{00000000-0005-0000-0000-00000E0E0000}"/>
    <cellStyle name="Normal 10 2 10 2 19 4 4" xfId="3599" xr:uid="{00000000-0005-0000-0000-00000F0E0000}"/>
    <cellStyle name="Normal 10 2 10 2 19 4 5" xfId="3600" xr:uid="{00000000-0005-0000-0000-0000100E0000}"/>
    <cellStyle name="Normal 10 2 10 2 19 4 6" xfId="3601" xr:uid="{00000000-0005-0000-0000-0000110E0000}"/>
    <cellStyle name="Normal 10 2 10 2 19 4 7" xfId="3602" xr:uid="{00000000-0005-0000-0000-0000120E0000}"/>
    <cellStyle name="Normal 10 2 10 2 19 4 8" xfId="3603" xr:uid="{00000000-0005-0000-0000-0000130E0000}"/>
    <cellStyle name="Normal 10 2 10 2 19 4 9" xfId="3604" xr:uid="{00000000-0005-0000-0000-0000140E0000}"/>
    <cellStyle name="Normal 10 2 10 2 19 5" xfId="3605" xr:uid="{00000000-0005-0000-0000-0000150E0000}"/>
    <cellStyle name="Normal 10 2 10 2 19 5 10" xfId="3606" xr:uid="{00000000-0005-0000-0000-0000160E0000}"/>
    <cellStyle name="Normal 10 2 10 2 19 5 2" xfId="3607" xr:uid="{00000000-0005-0000-0000-0000170E0000}"/>
    <cellStyle name="Normal 10 2 10 2 19 5 3" xfId="3608" xr:uid="{00000000-0005-0000-0000-0000180E0000}"/>
    <cellStyle name="Normal 10 2 10 2 19 5 4" xfId="3609" xr:uid="{00000000-0005-0000-0000-0000190E0000}"/>
    <cellStyle name="Normal 10 2 10 2 19 5 5" xfId="3610" xr:uid="{00000000-0005-0000-0000-00001A0E0000}"/>
    <cellStyle name="Normal 10 2 10 2 19 5 6" xfId="3611" xr:uid="{00000000-0005-0000-0000-00001B0E0000}"/>
    <cellStyle name="Normal 10 2 10 2 19 5 7" xfId="3612" xr:uid="{00000000-0005-0000-0000-00001C0E0000}"/>
    <cellStyle name="Normal 10 2 10 2 19 5 8" xfId="3613" xr:uid="{00000000-0005-0000-0000-00001D0E0000}"/>
    <cellStyle name="Normal 10 2 10 2 19 5 9" xfId="3614" xr:uid="{00000000-0005-0000-0000-00001E0E0000}"/>
    <cellStyle name="Normal 10 2 10 2 19 6" xfId="3615" xr:uid="{00000000-0005-0000-0000-00001F0E0000}"/>
    <cellStyle name="Normal 10 2 10 2 19 7" xfId="3616" xr:uid="{00000000-0005-0000-0000-0000200E0000}"/>
    <cellStyle name="Normal 10 2 10 2 19 8" xfId="3617" xr:uid="{00000000-0005-0000-0000-0000210E0000}"/>
    <cellStyle name="Normal 10 2 10 2 19 9" xfId="3618" xr:uid="{00000000-0005-0000-0000-0000220E0000}"/>
    <cellStyle name="Normal 10 2 10 2 2" xfId="3619" xr:uid="{00000000-0005-0000-0000-0000230E0000}"/>
    <cellStyle name="Normal 10 2 10 2 2 10" xfId="3620" xr:uid="{00000000-0005-0000-0000-0000240E0000}"/>
    <cellStyle name="Normal 10 2 10 2 2 11" xfId="3621" xr:uid="{00000000-0005-0000-0000-0000250E0000}"/>
    <cellStyle name="Normal 10 2 10 2 2 12" xfId="3622" xr:uid="{00000000-0005-0000-0000-0000260E0000}"/>
    <cellStyle name="Normal 10 2 10 2 2 13" xfId="3623" xr:uid="{00000000-0005-0000-0000-0000270E0000}"/>
    <cellStyle name="Normal 10 2 10 2 2 14" xfId="3624" xr:uid="{00000000-0005-0000-0000-0000280E0000}"/>
    <cellStyle name="Normal 10 2 10 2 2 2" xfId="3625" xr:uid="{00000000-0005-0000-0000-0000290E0000}"/>
    <cellStyle name="Normal 10 2 10 2 2 2 10" xfId="3626" xr:uid="{00000000-0005-0000-0000-00002A0E0000}"/>
    <cellStyle name="Normal 10 2 10 2 2 2 2" xfId="3627" xr:uid="{00000000-0005-0000-0000-00002B0E0000}"/>
    <cellStyle name="Normal 10 2 10 2 2 2 3" xfId="3628" xr:uid="{00000000-0005-0000-0000-00002C0E0000}"/>
    <cellStyle name="Normal 10 2 10 2 2 2 4" xfId="3629" xr:uid="{00000000-0005-0000-0000-00002D0E0000}"/>
    <cellStyle name="Normal 10 2 10 2 2 2 5" xfId="3630" xr:uid="{00000000-0005-0000-0000-00002E0E0000}"/>
    <cellStyle name="Normal 10 2 10 2 2 2 6" xfId="3631" xr:uid="{00000000-0005-0000-0000-00002F0E0000}"/>
    <cellStyle name="Normal 10 2 10 2 2 2 7" xfId="3632" xr:uid="{00000000-0005-0000-0000-0000300E0000}"/>
    <cellStyle name="Normal 10 2 10 2 2 2 8" xfId="3633" xr:uid="{00000000-0005-0000-0000-0000310E0000}"/>
    <cellStyle name="Normal 10 2 10 2 2 2 9" xfId="3634" xr:uid="{00000000-0005-0000-0000-0000320E0000}"/>
    <cellStyle name="Normal 10 2 10 2 2 3" xfId="3635" xr:uid="{00000000-0005-0000-0000-0000330E0000}"/>
    <cellStyle name="Normal 10 2 10 2 2 3 10" xfId="3636" xr:uid="{00000000-0005-0000-0000-0000340E0000}"/>
    <cellStyle name="Normal 10 2 10 2 2 3 2" xfId="3637" xr:uid="{00000000-0005-0000-0000-0000350E0000}"/>
    <cellStyle name="Normal 10 2 10 2 2 3 3" xfId="3638" xr:uid="{00000000-0005-0000-0000-0000360E0000}"/>
    <cellStyle name="Normal 10 2 10 2 2 3 4" xfId="3639" xr:uid="{00000000-0005-0000-0000-0000370E0000}"/>
    <cellStyle name="Normal 10 2 10 2 2 3 5" xfId="3640" xr:uid="{00000000-0005-0000-0000-0000380E0000}"/>
    <cellStyle name="Normal 10 2 10 2 2 3 6" xfId="3641" xr:uid="{00000000-0005-0000-0000-0000390E0000}"/>
    <cellStyle name="Normal 10 2 10 2 2 3 7" xfId="3642" xr:uid="{00000000-0005-0000-0000-00003A0E0000}"/>
    <cellStyle name="Normal 10 2 10 2 2 3 8" xfId="3643" xr:uid="{00000000-0005-0000-0000-00003B0E0000}"/>
    <cellStyle name="Normal 10 2 10 2 2 3 9" xfId="3644" xr:uid="{00000000-0005-0000-0000-00003C0E0000}"/>
    <cellStyle name="Normal 10 2 10 2 2 4" xfId="3645" xr:uid="{00000000-0005-0000-0000-00003D0E0000}"/>
    <cellStyle name="Normal 10 2 10 2 2 4 10" xfId="3646" xr:uid="{00000000-0005-0000-0000-00003E0E0000}"/>
    <cellStyle name="Normal 10 2 10 2 2 4 2" xfId="3647" xr:uid="{00000000-0005-0000-0000-00003F0E0000}"/>
    <cellStyle name="Normal 10 2 10 2 2 4 3" xfId="3648" xr:uid="{00000000-0005-0000-0000-0000400E0000}"/>
    <cellStyle name="Normal 10 2 10 2 2 4 4" xfId="3649" xr:uid="{00000000-0005-0000-0000-0000410E0000}"/>
    <cellStyle name="Normal 10 2 10 2 2 4 5" xfId="3650" xr:uid="{00000000-0005-0000-0000-0000420E0000}"/>
    <cellStyle name="Normal 10 2 10 2 2 4 6" xfId="3651" xr:uid="{00000000-0005-0000-0000-0000430E0000}"/>
    <cellStyle name="Normal 10 2 10 2 2 4 7" xfId="3652" xr:uid="{00000000-0005-0000-0000-0000440E0000}"/>
    <cellStyle name="Normal 10 2 10 2 2 4 8" xfId="3653" xr:uid="{00000000-0005-0000-0000-0000450E0000}"/>
    <cellStyle name="Normal 10 2 10 2 2 4 9" xfId="3654" xr:uid="{00000000-0005-0000-0000-0000460E0000}"/>
    <cellStyle name="Normal 10 2 10 2 2 5" xfId="3655" xr:uid="{00000000-0005-0000-0000-0000470E0000}"/>
    <cellStyle name="Normal 10 2 10 2 2 5 10" xfId="3656" xr:uid="{00000000-0005-0000-0000-0000480E0000}"/>
    <cellStyle name="Normal 10 2 10 2 2 5 2" xfId="3657" xr:uid="{00000000-0005-0000-0000-0000490E0000}"/>
    <cellStyle name="Normal 10 2 10 2 2 5 3" xfId="3658" xr:uid="{00000000-0005-0000-0000-00004A0E0000}"/>
    <cellStyle name="Normal 10 2 10 2 2 5 4" xfId="3659" xr:uid="{00000000-0005-0000-0000-00004B0E0000}"/>
    <cellStyle name="Normal 10 2 10 2 2 5 5" xfId="3660" xr:uid="{00000000-0005-0000-0000-00004C0E0000}"/>
    <cellStyle name="Normal 10 2 10 2 2 5 6" xfId="3661" xr:uid="{00000000-0005-0000-0000-00004D0E0000}"/>
    <cellStyle name="Normal 10 2 10 2 2 5 7" xfId="3662" xr:uid="{00000000-0005-0000-0000-00004E0E0000}"/>
    <cellStyle name="Normal 10 2 10 2 2 5 8" xfId="3663" xr:uid="{00000000-0005-0000-0000-00004F0E0000}"/>
    <cellStyle name="Normal 10 2 10 2 2 5 9" xfId="3664" xr:uid="{00000000-0005-0000-0000-0000500E0000}"/>
    <cellStyle name="Normal 10 2 10 2 2 6" xfId="3665" xr:uid="{00000000-0005-0000-0000-0000510E0000}"/>
    <cellStyle name="Normal 10 2 10 2 2 7" xfId="3666" xr:uid="{00000000-0005-0000-0000-0000520E0000}"/>
    <cellStyle name="Normal 10 2 10 2 2 8" xfId="3667" xr:uid="{00000000-0005-0000-0000-0000530E0000}"/>
    <cellStyle name="Normal 10 2 10 2 2 9" xfId="3668" xr:uid="{00000000-0005-0000-0000-0000540E0000}"/>
    <cellStyle name="Normal 10 2 10 2 20" xfId="3669" xr:uid="{00000000-0005-0000-0000-0000550E0000}"/>
    <cellStyle name="Normal 10 2 10 2 20 10" xfId="3670" xr:uid="{00000000-0005-0000-0000-0000560E0000}"/>
    <cellStyle name="Normal 10 2 10 2 20 11" xfId="3671" xr:uid="{00000000-0005-0000-0000-0000570E0000}"/>
    <cellStyle name="Normal 10 2 10 2 20 12" xfId="3672" xr:uid="{00000000-0005-0000-0000-0000580E0000}"/>
    <cellStyle name="Normal 10 2 10 2 20 13" xfId="3673" xr:uid="{00000000-0005-0000-0000-0000590E0000}"/>
    <cellStyle name="Normal 10 2 10 2 20 14" xfId="3674" xr:uid="{00000000-0005-0000-0000-00005A0E0000}"/>
    <cellStyle name="Normal 10 2 10 2 20 2" xfId="3675" xr:uid="{00000000-0005-0000-0000-00005B0E0000}"/>
    <cellStyle name="Normal 10 2 10 2 20 2 10" xfId="3676" xr:uid="{00000000-0005-0000-0000-00005C0E0000}"/>
    <cellStyle name="Normal 10 2 10 2 20 2 2" xfId="3677" xr:uid="{00000000-0005-0000-0000-00005D0E0000}"/>
    <cellStyle name="Normal 10 2 10 2 20 2 3" xfId="3678" xr:uid="{00000000-0005-0000-0000-00005E0E0000}"/>
    <cellStyle name="Normal 10 2 10 2 20 2 4" xfId="3679" xr:uid="{00000000-0005-0000-0000-00005F0E0000}"/>
    <cellStyle name="Normal 10 2 10 2 20 2 5" xfId="3680" xr:uid="{00000000-0005-0000-0000-0000600E0000}"/>
    <cellStyle name="Normal 10 2 10 2 20 2 6" xfId="3681" xr:uid="{00000000-0005-0000-0000-0000610E0000}"/>
    <cellStyle name="Normal 10 2 10 2 20 2 7" xfId="3682" xr:uid="{00000000-0005-0000-0000-0000620E0000}"/>
    <cellStyle name="Normal 10 2 10 2 20 2 8" xfId="3683" xr:uid="{00000000-0005-0000-0000-0000630E0000}"/>
    <cellStyle name="Normal 10 2 10 2 20 2 9" xfId="3684" xr:uid="{00000000-0005-0000-0000-0000640E0000}"/>
    <cellStyle name="Normal 10 2 10 2 20 3" xfId="3685" xr:uid="{00000000-0005-0000-0000-0000650E0000}"/>
    <cellStyle name="Normal 10 2 10 2 20 3 10" xfId="3686" xr:uid="{00000000-0005-0000-0000-0000660E0000}"/>
    <cellStyle name="Normal 10 2 10 2 20 3 2" xfId="3687" xr:uid="{00000000-0005-0000-0000-0000670E0000}"/>
    <cellStyle name="Normal 10 2 10 2 20 3 3" xfId="3688" xr:uid="{00000000-0005-0000-0000-0000680E0000}"/>
    <cellStyle name="Normal 10 2 10 2 20 3 4" xfId="3689" xr:uid="{00000000-0005-0000-0000-0000690E0000}"/>
    <cellStyle name="Normal 10 2 10 2 20 3 5" xfId="3690" xr:uid="{00000000-0005-0000-0000-00006A0E0000}"/>
    <cellStyle name="Normal 10 2 10 2 20 3 6" xfId="3691" xr:uid="{00000000-0005-0000-0000-00006B0E0000}"/>
    <cellStyle name="Normal 10 2 10 2 20 3 7" xfId="3692" xr:uid="{00000000-0005-0000-0000-00006C0E0000}"/>
    <cellStyle name="Normal 10 2 10 2 20 3 8" xfId="3693" xr:uid="{00000000-0005-0000-0000-00006D0E0000}"/>
    <cellStyle name="Normal 10 2 10 2 20 3 9" xfId="3694" xr:uid="{00000000-0005-0000-0000-00006E0E0000}"/>
    <cellStyle name="Normal 10 2 10 2 20 4" xfId="3695" xr:uid="{00000000-0005-0000-0000-00006F0E0000}"/>
    <cellStyle name="Normal 10 2 10 2 20 4 10" xfId="3696" xr:uid="{00000000-0005-0000-0000-0000700E0000}"/>
    <cellStyle name="Normal 10 2 10 2 20 4 2" xfId="3697" xr:uid="{00000000-0005-0000-0000-0000710E0000}"/>
    <cellStyle name="Normal 10 2 10 2 20 4 3" xfId="3698" xr:uid="{00000000-0005-0000-0000-0000720E0000}"/>
    <cellStyle name="Normal 10 2 10 2 20 4 4" xfId="3699" xr:uid="{00000000-0005-0000-0000-0000730E0000}"/>
    <cellStyle name="Normal 10 2 10 2 20 4 5" xfId="3700" xr:uid="{00000000-0005-0000-0000-0000740E0000}"/>
    <cellStyle name="Normal 10 2 10 2 20 4 6" xfId="3701" xr:uid="{00000000-0005-0000-0000-0000750E0000}"/>
    <cellStyle name="Normal 10 2 10 2 20 4 7" xfId="3702" xr:uid="{00000000-0005-0000-0000-0000760E0000}"/>
    <cellStyle name="Normal 10 2 10 2 20 4 8" xfId="3703" xr:uid="{00000000-0005-0000-0000-0000770E0000}"/>
    <cellStyle name="Normal 10 2 10 2 20 4 9" xfId="3704" xr:uid="{00000000-0005-0000-0000-0000780E0000}"/>
    <cellStyle name="Normal 10 2 10 2 20 5" xfId="3705" xr:uid="{00000000-0005-0000-0000-0000790E0000}"/>
    <cellStyle name="Normal 10 2 10 2 20 5 10" xfId="3706" xr:uid="{00000000-0005-0000-0000-00007A0E0000}"/>
    <cellStyle name="Normal 10 2 10 2 20 5 2" xfId="3707" xr:uid="{00000000-0005-0000-0000-00007B0E0000}"/>
    <cellStyle name="Normal 10 2 10 2 20 5 3" xfId="3708" xr:uid="{00000000-0005-0000-0000-00007C0E0000}"/>
    <cellStyle name="Normal 10 2 10 2 20 5 4" xfId="3709" xr:uid="{00000000-0005-0000-0000-00007D0E0000}"/>
    <cellStyle name="Normal 10 2 10 2 20 5 5" xfId="3710" xr:uid="{00000000-0005-0000-0000-00007E0E0000}"/>
    <cellStyle name="Normal 10 2 10 2 20 5 6" xfId="3711" xr:uid="{00000000-0005-0000-0000-00007F0E0000}"/>
    <cellStyle name="Normal 10 2 10 2 20 5 7" xfId="3712" xr:uid="{00000000-0005-0000-0000-0000800E0000}"/>
    <cellStyle name="Normal 10 2 10 2 20 5 8" xfId="3713" xr:uid="{00000000-0005-0000-0000-0000810E0000}"/>
    <cellStyle name="Normal 10 2 10 2 20 5 9" xfId="3714" xr:uid="{00000000-0005-0000-0000-0000820E0000}"/>
    <cellStyle name="Normal 10 2 10 2 20 6" xfId="3715" xr:uid="{00000000-0005-0000-0000-0000830E0000}"/>
    <cellStyle name="Normal 10 2 10 2 20 7" xfId="3716" xr:uid="{00000000-0005-0000-0000-0000840E0000}"/>
    <cellStyle name="Normal 10 2 10 2 20 8" xfId="3717" xr:uid="{00000000-0005-0000-0000-0000850E0000}"/>
    <cellStyle name="Normal 10 2 10 2 20 9" xfId="3718" xr:uid="{00000000-0005-0000-0000-0000860E0000}"/>
    <cellStyle name="Normal 10 2 10 2 21" xfId="3719" xr:uid="{00000000-0005-0000-0000-0000870E0000}"/>
    <cellStyle name="Normal 10 2 10 2 21 10" xfId="3720" xr:uid="{00000000-0005-0000-0000-0000880E0000}"/>
    <cellStyle name="Normal 10 2 10 2 21 11" xfId="3721" xr:uid="{00000000-0005-0000-0000-0000890E0000}"/>
    <cellStyle name="Normal 10 2 10 2 21 12" xfId="3722" xr:uid="{00000000-0005-0000-0000-00008A0E0000}"/>
    <cellStyle name="Normal 10 2 10 2 21 13" xfId="3723" xr:uid="{00000000-0005-0000-0000-00008B0E0000}"/>
    <cellStyle name="Normal 10 2 10 2 21 14" xfId="3724" xr:uid="{00000000-0005-0000-0000-00008C0E0000}"/>
    <cellStyle name="Normal 10 2 10 2 21 2" xfId="3725" xr:uid="{00000000-0005-0000-0000-00008D0E0000}"/>
    <cellStyle name="Normal 10 2 10 2 21 2 10" xfId="3726" xr:uid="{00000000-0005-0000-0000-00008E0E0000}"/>
    <cellStyle name="Normal 10 2 10 2 21 2 2" xfId="3727" xr:uid="{00000000-0005-0000-0000-00008F0E0000}"/>
    <cellStyle name="Normal 10 2 10 2 21 2 3" xfId="3728" xr:uid="{00000000-0005-0000-0000-0000900E0000}"/>
    <cellStyle name="Normal 10 2 10 2 21 2 4" xfId="3729" xr:uid="{00000000-0005-0000-0000-0000910E0000}"/>
    <cellStyle name="Normal 10 2 10 2 21 2 5" xfId="3730" xr:uid="{00000000-0005-0000-0000-0000920E0000}"/>
    <cellStyle name="Normal 10 2 10 2 21 2 6" xfId="3731" xr:uid="{00000000-0005-0000-0000-0000930E0000}"/>
    <cellStyle name="Normal 10 2 10 2 21 2 7" xfId="3732" xr:uid="{00000000-0005-0000-0000-0000940E0000}"/>
    <cellStyle name="Normal 10 2 10 2 21 2 8" xfId="3733" xr:uid="{00000000-0005-0000-0000-0000950E0000}"/>
    <cellStyle name="Normal 10 2 10 2 21 2 9" xfId="3734" xr:uid="{00000000-0005-0000-0000-0000960E0000}"/>
    <cellStyle name="Normal 10 2 10 2 21 3" xfId="3735" xr:uid="{00000000-0005-0000-0000-0000970E0000}"/>
    <cellStyle name="Normal 10 2 10 2 21 3 10" xfId="3736" xr:uid="{00000000-0005-0000-0000-0000980E0000}"/>
    <cellStyle name="Normal 10 2 10 2 21 3 2" xfId="3737" xr:uid="{00000000-0005-0000-0000-0000990E0000}"/>
    <cellStyle name="Normal 10 2 10 2 21 3 3" xfId="3738" xr:uid="{00000000-0005-0000-0000-00009A0E0000}"/>
    <cellStyle name="Normal 10 2 10 2 21 3 4" xfId="3739" xr:uid="{00000000-0005-0000-0000-00009B0E0000}"/>
    <cellStyle name="Normal 10 2 10 2 21 3 5" xfId="3740" xr:uid="{00000000-0005-0000-0000-00009C0E0000}"/>
    <cellStyle name="Normal 10 2 10 2 21 3 6" xfId="3741" xr:uid="{00000000-0005-0000-0000-00009D0E0000}"/>
    <cellStyle name="Normal 10 2 10 2 21 3 7" xfId="3742" xr:uid="{00000000-0005-0000-0000-00009E0E0000}"/>
    <cellStyle name="Normal 10 2 10 2 21 3 8" xfId="3743" xr:uid="{00000000-0005-0000-0000-00009F0E0000}"/>
    <cellStyle name="Normal 10 2 10 2 21 3 9" xfId="3744" xr:uid="{00000000-0005-0000-0000-0000A00E0000}"/>
    <cellStyle name="Normal 10 2 10 2 21 4" xfId="3745" xr:uid="{00000000-0005-0000-0000-0000A10E0000}"/>
    <cellStyle name="Normal 10 2 10 2 21 4 10" xfId="3746" xr:uid="{00000000-0005-0000-0000-0000A20E0000}"/>
    <cellStyle name="Normal 10 2 10 2 21 4 2" xfId="3747" xr:uid="{00000000-0005-0000-0000-0000A30E0000}"/>
    <cellStyle name="Normal 10 2 10 2 21 4 3" xfId="3748" xr:uid="{00000000-0005-0000-0000-0000A40E0000}"/>
    <cellStyle name="Normal 10 2 10 2 21 4 4" xfId="3749" xr:uid="{00000000-0005-0000-0000-0000A50E0000}"/>
    <cellStyle name="Normal 10 2 10 2 21 4 5" xfId="3750" xr:uid="{00000000-0005-0000-0000-0000A60E0000}"/>
    <cellStyle name="Normal 10 2 10 2 21 4 6" xfId="3751" xr:uid="{00000000-0005-0000-0000-0000A70E0000}"/>
    <cellStyle name="Normal 10 2 10 2 21 4 7" xfId="3752" xr:uid="{00000000-0005-0000-0000-0000A80E0000}"/>
    <cellStyle name="Normal 10 2 10 2 21 4 8" xfId="3753" xr:uid="{00000000-0005-0000-0000-0000A90E0000}"/>
    <cellStyle name="Normal 10 2 10 2 21 4 9" xfId="3754" xr:uid="{00000000-0005-0000-0000-0000AA0E0000}"/>
    <cellStyle name="Normal 10 2 10 2 21 5" xfId="3755" xr:uid="{00000000-0005-0000-0000-0000AB0E0000}"/>
    <cellStyle name="Normal 10 2 10 2 21 5 10" xfId="3756" xr:uid="{00000000-0005-0000-0000-0000AC0E0000}"/>
    <cellStyle name="Normal 10 2 10 2 21 5 2" xfId="3757" xr:uid="{00000000-0005-0000-0000-0000AD0E0000}"/>
    <cellStyle name="Normal 10 2 10 2 21 5 3" xfId="3758" xr:uid="{00000000-0005-0000-0000-0000AE0E0000}"/>
    <cellStyle name="Normal 10 2 10 2 21 5 4" xfId="3759" xr:uid="{00000000-0005-0000-0000-0000AF0E0000}"/>
    <cellStyle name="Normal 10 2 10 2 21 5 5" xfId="3760" xr:uid="{00000000-0005-0000-0000-0000B00E0000}"/>
    <cellStyle name="Normal 10 2 10 2 21 5 6" xfId="3761" xr:uid="{00000000-0005-0000-0000-0000B10E0000}"/>
    <cellStyle name="Normal 10 2 10 2 21 5 7" xfId="3762" xr:uid="{00000000-0005-0000-0000-0000B20E0000}"/>
    <cellStyle name="Normal 10 2 10 2 21 5 8" xfId="3763" xr:uid="{00000000-0005-0000-0000-0000B30E0000}"/>
    <cellStyle name="Normal 10 2 10 2 21 5 9" xfId="3764" xr:uid="{00000000-0005-0000-0000-0000B40E0000}"/>
    <cellStyle name="Normal 10 2 10 2 21 6" xfId="3765" xr:uid="{00000000-0005-0000-0000-0000B50E0000}"/>
    <cellStyle name="Normal 10 2 10 2 21 7" xfId="3766" xr:uid="{00000000-0005-0000-0000-0000B60E0000}"/>
    <cellStyle name="Normal 10 2 10 2 21 8" xfId="3767" xr:uid="{00000000-0005-0000-0000-0000B70E0000}"/>
    <cellStyle name="Normal 10 2 10 2 21 9" xfId="3768" xr:uid="{00000000-0005-0000-0000-0000B80E0000}"/>
    <cellStyle name="Normal 10 2 10 2 22" xfId="3769" xr:uid="{00000000-0005-0000-0000-0000B90E0000}"/>
    <cellStyle name="Normal 10 2 10 2 22 10" xfId="3770" xr:uid="{00000000-0005-0000-0000-0000BA0E0000}"/>
    <cellStyle name="Normal 10 2 10 2 22 11" xfId="3771" xr:uid="{00000000-0005-0000-0000-0000BB0E0000}"/>
    <cellStyle name="Normal 10 2 10 2 22 12" xfId="3772" xr:uid="{00000000-0005-0000-0000-0000BC0E0000}"/>
    <cellStyle name="Normal 10 2 10 2 22 13" xfId="3773" xr:uid="{00000000-0005-0000-0000-0000BD0E0000}"/>
    <cellStyle name="Normal 10 2 10 2 22 14" xfId="3774" xr:uid="{00000000-0005-0000-0000-0000BE0E0000}"/>
    <cellStyle name="Normal 10 2 10 2 22 2" xfId="3775" xr:uid="{00000000-0005-0000-0000-0000BF0E0000}"/>
    <cellStyle name="Normal 10 2 10 2 22 2 10" xfId="3776" xr:uid="{00000000-0005-0000-0000-0000C00E0000}"/>
    <cellStyle name="Normal 10 2 10 2 22 2 2" xfId="3777" xr:uid="{00000000-0005-0000-0000-0000C10E0000}"/>
    <cellStyle name="Normal 10 2 10 2 22 2 3" xfId="3778" xr:uid="{00000000-0005-0000-0000-0000C20E0000}"/>
    <cellStyle name="Normal 10 2 10 2 22 2 4" xfId="3779" xr:uid="{00000000-0005-0000-0000-0000C30E0000}"/>
    <cellStyle name="Normal 10 2 10 2 22 2 5" xfId="3780" xr:uid="{00000000-0005-0000-0000-0000C40E0000}"/>
    <cellStyle name="Normal 10 2 10 2 22 2 6" xfId="3781" xr:uid="{00000000-0005-0000-0000-0000C50E0000}"/>
    <cellStyle name="Normal 10 2 10 2 22 2 7" xfId="3782" xr:uid="{00000000-0005-0000-0000-0000C60E0000}"/>
    <cellStyle name="Normal 10 2 10 2 22 2 8" xfId="3783" xr:uid="{00000000-0005-0000-0000-0000C70E0000}"/>
    <cellStyle name="Normal 10 2 10 2 22 2 9" xfId="3784" xr:uid="{00000000-0005-0000-0000-0000C80E0000}"/>
    <cellStyle name="Normal 10 2 10 2 22 3" xfId="3785" xr:uid="{00000000-0005-0000-0000-0000C90E0000}"/>
    <cellStyle name="Normal 10 2 10 2 22 3 10" xfId="3786" xr:uid="{00000000-0005-0000-0000-0000CA0E0000}"/>
    <cellStyle name="Normal 10 2 10 2 22 3 2" xfId="3787" xr:uid="{00000000-0005-0000-0000-0000CB0E0000}"/>
    <cellStyle name="Normal 10 2 10 2 22 3 3" xfId="3788" xr:uid="{00000000-0005-0000-0000-0000CC0E0000}"/>
    <cellStyle name="Normal 10 2 10 2 22 3 4" xfId="3789" xr:uid="{00000000-0005-0000-0000-0000CD0E0000}"/>
    <cellStyle name="Normal 10 2 10 2 22 3 5" xfId="3790" xr:uid="{00000000-0005-0000-0000-0000CE0E0000}"/>
    <cellStyle name="Normal 10 2 10 2 22 3 6" xfId="3791" xr:uid="{00000000-0005-0000-0000-0000CF0E0000}"/>
    <cellStyle name="Normal 10 2 10 2 22 3 7" xfId="3792" xr:uid="{00000000-0005-0000-0000-0000D00E0000}"/>
    <cellStyle name="Normal 10 2 10 2 22 3 8" xfId="3793" xr:uid="{00000000-0005-0000-0000-0000D10E0000}"/>
    <cellStyle name="Normal 10 2 10 2 22 3 9" xfId="3794" xr:uid="{00000000-0005-0000-0000-0000D20E0000}"/>
    <cellStyle name="Normal 10 2 10 2 22 4" xfId="3795" xr:uid="{00000000-0005-0000-0000-0000D30E0000}"/>
    <cellStyle name="Normal 10 2 10 2 22 4 10" xfId="3796" xr:uid="{00000000-0005-0000-0000-0000D40E0000}"/>
    <cellStyle name="Normal 10 2 10 2 22 4 2" xfId="3797" xr:uid="{00000000-0005-0000-0000-0000D50E0000}"/>
    <cellStyle name="Normal 10 2 10 2 22 4 3" xfId="3798" xr:uid="{00000000-0005-0000-0000-0000D60E0000}"/>
    <cellStyle name="Normal 10 2 10 2 22 4 4" xfId="3799" xr:uid="{00000000-0005-0000-0000-0000D70E0000}"/>
    <cellStyle name="Normal 10 2 10 2 22 4 5" xfId="3800" xr:uid="{00000000-0005-0000-0000-0000D80E0000}"/>
    <cellStyle name="Normal 10 2 10 2 22 4 6" xfId="3801" xr:uid="{00000000-0005-0000-0000-0000D90E0000}"/>
    <cellStyle name="Normal 10 2 10 2 22 4 7" xfId="3802" xr:uid="{00000000-0005-0000-0000-0000DA0E0000}"/>
    <cellStyle name="Normal 10 2 10 2 22 4 8" xfId="3803" xr:uid="{00000000-0005-0000-0000-0000DB0E0000}"/>
    <cellStyle name="Normal 10 2 10 2 22 4 9" xfId="3804" xr:uid="{00000000-0005-0000-0000-0000DC0E0000}"/>
    <cellStyle name="Normal 10 2 10 2 22 5" xfId="3805" xr:uid="{00000000-0005-0000-0000-0000DD0E0000}"/>
    <cellStyle name="Normal 10 2 10 2 22 5 10" xfId="3806" xr:uid="{00000000-0005-0000-0000-0000DE0E0000}"/>
    <cellStyle name="Normal 10 2 10 2 22 5 2" xfId="3807" xr:uid="{00000000-0005-0000-0000-0000DF0E0000}"/>
    <cellStyle name="Normal 10 2 10 2 22 5 3" xfId="3808" xr:uid="{00000000-0005-0000-0000-0000E00E0000}"/>
    <cellStyle name="Normal 10 2 10 2 22 5 4" xfId="3809" xr:uid="{00000000-0005-0000-0000-0000E10E0000}"/>
    <cellStyle name="Normal 10 2 10 2 22 5 5" xfId="3810" xr:uid="{00000000-0005-0000-0000-0000E20E0000}"/>
    <cellStyle name="Normal 10 2 10 2 22 5 6" xfId="3811" xr:uid="{00000000-0005-0000-0000-0000E30E0000}"/>
    <cellStyle name="Normal 10 2 10 2 22 5 7" xfId="3812" xr:uid="{00000000-0005-0000-0000-0000E40E0000}"/>
    <cellStyle name="Normal 10 2 10 2 22 5 8" xfId="3813" xr:uid="{00000000-0005-0000-0000-0000E50E0000}"/>
    <cellStyle name="Normal 10 2 10 2 22 5 9" xfId="3814" xr:uid="{00000000-0005-0000-0000-0000E60E0000}"/>
    <cellStyle name="Normal 10 2 10 2 22 6" xfId="3815" xr:uid="{00000000-0005-0000-0000-0000E70E0000}"/>
    <cellStyle name="Normal 10 2 10 2 22 7" xfId="3816" xr:uid="{00000000-0005-0000-0000-0000E80E0000}"/>
    <cellStyle name="Normal 10 2 10 2 22 8" xfId="3817" xr:uid="{00000000-0005-0000-0000-0000E90E0000}"/>
    <cellStyle name="Normal 10 2 10 2 22 9" xfId="3818" xr:uid="{00000000-0005-0000-0000-0000EA0E0000}"/>
    <cellStyle name="Normal 10 2 10 2 23" xfId="3819" xr:uid="{00000000-0005-0000-0000-0000EB0E0000}"/>
    <cellStyle name="Normal 10 2 10 2 23 10" xfId="3820" xr:uid="{00000000-0005-0000-0000-0000EC0E0000}"/>
    <cellStyle name="Normal 10 2 10 2 23 11" xfId="3821" xr:uid="{00000000-0005-0000-0000-0000ED0E0000}"/>
    <cellStyle name="Normal 10 2 10 2 23 12" xfId="3822" xr:uid="{00000000-0005-0000-0000-0000EE0E0000}"/>
    <cellStyle name="Normal 10 2 10 2 23 13" xfId="3823" xr:uid="{00000000-0005-0000-0000-0000EF0E0000}"/>
    <cellStyle name="Normal 10 2 10 2 23 14" xfId="3824" xr:uid="{00000000-0005-0000-0000-0000F00E0000}"/>
    <cellStyle name="Normal 10 2 10 2 23 2" xfId="3825" xr:uid="{00000000-0005-0000-0000-0000F10E0000}"/>
    <cellStyle name="Normal 10 2 10 2 23 2 10" xfId="3826" xr:uid="{00000000-0005-0000-0000-0000F20E0000}"/>
    <cellStyle name="Normal 10 2 10 2 23 2 2" xfId="3827" xr:uid="{00000000-0005-0000-0000-0000F30E0000}"/>
    <cellStyle name="Normal 10 2 10 2 23 2 3" xfId="3828" xr:uid="{00000000-0005-0000-0000-0000F40E0000}"/>
    <cellStyle name="Normal 10 2 10 2 23 2 4" xfId="3829" xr:uid="{00000000-0005-0000-0000-0000F50E0000}"/>
    <cellStyle name="Normal 10 2 10 2 23 2 5" xfId="3830" xr:uid="{00000000-0005-0000-0000-0000F60E0000}"/>
    <cellStyle name="Normal 10 2 10 2 23 2 6" xfId="3831" xr:uid="{00000000-0005-0000-0000-0000F70E0000}"/>
    <cellStyle name="Normal 10 2 10 2 23 2 7" xfId="3832" xr:uid="{00000000-0005-0000-0000-0000F80E0000}"/>
    <cellStyle name="Normal 10 2 10 2 23 2 8" xfId="3833" xr:uid="{00000000-0005-0000-0000-0000F90E0000}"/>
    <cellStyle name="Normal 10 2 10 2 23 2 9" xfId="3834" xr:uid="{00000000-0005-0000-0000-0000FA0E0000}"/>
    <cellStyle name="Normal 10 2 10 2 23 3" xfId="3835" xr:uid="{00000000-0005-0000-0000-0000FB0E0000}"/>
    <cellStyle name="Normal 10 2 10 2 23 3 10" xfId="3836" xr:uid="{00000000-0005-0000-0000-0000FC0E0000}"/>
    <cellStyle name="Normal 10 2 10 2 23 3 2" xfId="3837" xr:uid="{00000000-0005-0000-0000-0000FD0E0000}"/>
    <cellStyle name="Normal 10 2 10 2 23 3 3" xfId="3838" xr:uid="{00000000-0005-0000-0000-0000FE0E0000}"/>
    <cellStyle name="Normal 10 2 10 2 23 3 4" xfId="3839" xr:uid="{00000000-0005-0000-0000-0000FF0E0000}"/>
    <cellStyle name="Normal 10 2 10 2 23 3 5" xfId="3840" xr:uid="{00000000-0005-0000-0000-0000000F0000}"/>
    <cellStyle name="Normal 10 2 10 2 23 3 6" xfId="3841" xr:uid="{00000000-0005-0000-0000-0000010F0000}"/>
    <cellStyle name="Normal 10 2 10 2 23 3 7" xfId="3842" xr:uid="{00000000-0005-0000-0000-0000020F0000}"/>
    <cellStyle name="Normal 10 2 10 2 23 3 8" xfId="3843" xr:uid="{00000000-0005-0000-0000-0000030F0000}"/>
    <cellStyle name="Normal 10 2 10 2 23 3 9" xfId="3844" xr:uid="{00000000-0005-0000-0000-0000040F0000}"/>
    <cellStyle name="Normal 10 2 10 2 23 4" xfId="3845" xr:uid="{00000000-0005-0000-0000-0000050F0000}"/>
    <cellStyle name="Normal 10 2 10 2 23 4 10" xfId="3846" xr:uid="{00000000-0005-0000-0000-0000060F0000}"/>
    <cellStyle name="Normal 10 2 10 2 23 4 2" xfId="3847" xr:uid="{00000000-0005-0000-0000-0000070F0000}"/>
    <cellStyle name="Normal 10 2 10 2 23 4 3" xfId="3848" xr:uid="{00000000-0005-0000-0000-0000080F0000}"/>
    <cellStyle name="Normal 10 2 10 2 23 4 4" xfId="3849" xr:uid="{00000000-0005-0000-0000-0000090F0000}"/>
    <cellStyle name="Normal 10 2 10 2 23 4 5" xfId="3850" xr:uid="{00000000-0005-0000-0000-00000A0F0000}"/>
    <cellStyle name="Normal 10 2 10 2 23 4 6" xfId="3851" xr:uid="{00000000-0005-0000-0000-00000B0F0000}"/>
    <cellStyle name="Normal 10 2 10 2 23 4 7" xfId="3852" xr:uid="{00000000-0005-0000-0000-00000C0F0000}"/>
    <cellStyle name="Normal 10 2 10 2 23 4 8" xfId="3853" xr:uid="{00000000-0005-0000-0000-00000D0F0000}"/>
    <cellStyle name="Normal 10 2 10 2 23 4 9" xfId="3854" xr:uid="{00000000-0005-0000-0000-00000E0F0000}"/>
    <cellStyle name="Normal 10 2 10 2 23 5" xfId="3855" xr:uid="{00000000-0005-0000-0000-00000F0F0000}"/>
    <cellStyle name="Normal 10 2 10 2 23 5 10" xfId="3856" xr:uid="{00000000-0005-0000-0000-0000100F0000}"/>
    <cellStyle name="Normal 10 2 10 2 23 5 2" xfId="3857" xr:uid="{00000000-0005-0000-0000-0000110F0000}"/>
    <cellStyle name="Normal 10 2 10 2 23 5 3" xfId="3858" xr:uid="{00000000-0005-0000-0000-0000120F0000}"/>
    <cellStyle name="Normal 10 2 10 2 23 5 4" xfId="3859" xr:uid="{00000000-0005-0000-0000-0000130F0000}"/>
    <cellStyle name="Normal 10 2 10 2 23 5 5" xfId="3860" xr:uid="{00000000-0005-0000-0000-0000140F0000}"/>
    <cellStyle name="Normal 10 2 10 2 23 5 6" xfId="3861" xr:uid="{00000000-0005-0000-0000-0000150F0000}"/>
    <cellStyle name="Normal 10 2 10 2 23 5 7" xfId="3862" xr:uid="{00000000-0005-0000-0000-0000160F0000}"/>
    <cellStyle name="Normal 10 2 10 2 23 5 8" xfId="3863" xr:uid="{00000000-0005-0000-0000-0000170F0000}"/>
    <cellStyle name="Normal 10 2 10 2 23 5 9" xfId="3864" xr:uid="{00000000-0005-0000-0000-0000180F0000}"/>
    <cellStyle name="Normal 10 2 10 2 23 6" xfId="3865" xr:uid="{00000000-0005-0000-0000-0000190F0000}"/>
    <cellStyle name="Normal 10 2 10 2 23 7" xfId="3866" xr:uid="{00000000-0005-0000-0000-00001A0F0000}"/>
    <cellStyle name="Normal 10 2 10 2 23 8" xfId="3867" xr:uid="{00000000-0005-0000-0000-00001B0F0000}"/>
    <cellStyle name="Normal 10 2 10 2 23 9" xfId="3868" xr:uid="{00000000-0005-0000-0000-00001C0F0000}"/>
    <cellStyle name="Normal 10 2 10 2 24" xfId="3869" xr:uid="{00000000-0005-0000-0000-00001D0F0000}"/>
    <cellStyle name="Normal 10 2 10 2 24 10" xfId="3870" xr:uid="{00000000-0005-0000-0000-00001E0F0000}"/>
    <cellStyle name="Normal 10 2 10 2 24 11" xfId="3871" xr:uid="{00000000-0005-0000-0000-00001F0F0000}"/>
    <cellStyle name="Normal 10 2 10 2 24 12" xfId="3872" xr:uid="{00000000-0005-0000-0000-0000200F0000}"/>
    <cellStyle name="Normal 10 2 10 2 24 13" xfId="3873" xr:uid="{00000000-0005-0000-0000-0000210F0000}"/>
    <cellStyle name="Normal 10 2 10 2 24 14" xfId="3874" xr:uid="{00000000-0005-0000-0000-0000220F0000}"/>
    <cellStyle name="Normal 10 2 10 2 24 2" xfId="3875" xr:uid="{00000000-0005-0000-0000-0000230F0000}"/>
    <cellStyle name="Normal 10 2 10 2 24 2 10" xfId="3876" xr:uid="{00000000-0005-0000-0000-0000240F0000}"/>
    <cellStyle name="Normal 10 2 10 2 24 2 2" xfId="3877" xr:uid="{00000000-0005-0000-0000-0000250F0000}"/>
    <cellStyle name="Normal 10 2 10 2 24 2 3" xfId="3878" xr:uid="{00000000-0005-0000-0000-0000260F0000}"/>
    <cellStyle name="Normal 10 2 10 2 24 2 4" xfId="3879" xr:uid="{00000000-0005-0000-0000-0000270F0000}"/>
    <cellStyle name="Normal 10 2 10 2 24 2 5" xfId="3880" xr:uid="{00000000-0005-0000-0000-0000280F0000}"/>
    <cellStyle name="Normal 10 2 10 2 24 2 6" xfId="3881" xr:uid="{00000000-0005-0000-0000-0000290F0000}"/>
    <cellStyle name="Normal 10 2 10 2 24 2 7" xfId="3882" xr:uid="{00000000-0005-0000-0000-00002A0F0000}"/>
    <cellStyle name="Normal 10 2 10 2 24 2 8" xfId="3883" xr:uid="{00000000-0005-0000-0000-00002B0F0000}"/>
    <cellStyle name="Normal 10 2 10 2 24 2 9" xfId="3884" xr:uid="{00000000-0005-0000-0000-00002C0F0000}"/>
    <cellStyle name="Normal 10 2 10 2 24 3" xfId="3885" xr:uid="{00000000-0005-0000-0000-00002D0F0000}"/>
    <cellStyle name="Normal 10 2 10 2 24 3 10" xfId="3886" xr:uid="{00000000-0005-0000-0000-00002E0F0000}"/>
    <cellStyle name="Normal 10 2 10 2 24 3 2" xfId="3887" xr:uid="{00000000-0005-0000-0000-00002F0F0000}"/>
    <cellStyle name="Normal 10 2 10 2 24 3 3" xfId="3888" xr:uid="{00000000-0005-0000-0000-0000300F0000}"/>
    <cellStyle name="Normal 10 2 10 2 24 3 4" xfId="3889" xr:uid="{00000000-0005-0000-0000-0000310F0000}"/>
    <cellStyle name="Normal 10 2 10 2 24 3 5" xfId="3890" xr:uid="{00000000-0005-0000-0000-0000320F0000}"/>
    <cellStyle name="Normal 10 2 10 2 24 3 6" xfId="3891" xr:uid="{00000000-0005-0000-0000-0000330F0000}"/>
    <cellStyle name="Normal 10 2 10 2 24 3 7" xfId="3892" xr:uid="{00000000-0005-0000-0000-0000340F0000}"/>
    <cellStyle name="Normal 10 2 10 2 24 3 8" xfId="3893" xr:uid="{00000000-0005-0000-0000-0000350F0000}"/>
    <cellStyle name="Normal 10 2 10 2 24 3 9" xfId="3894" xr:uid="{00000000-0005-0000-0000-0000360F0000}"/>
    <cellStyle name="Normal 10 2 10 2 24 4" xfId="3895" xr:uid="{00000000-0005-0000-0000-0000370F0000}"/>
    <cellStyle name="Normal 10 2 10 2 24 4 10" xfId="3896" xr:uid="{00000000-0005-0000-0000-0000380F0000}"/>
    <cellStyle name="Normal 10 2 10 2 24 4 2" xfId="3897" xr:uid="{00000000-0005-0000-0000-0000390F0000}"/>
    <cellStyle name="Normal 10 2 10 2 24 4 3" xfId="3898" xr:uid="{00000000-0005-0000-0000-00003A0F0000}"/>
    <cellStyle name="Normal 10 2 10 2 24 4 4" xfId="3899" xr:uid="{00000000-0005-0000-0000-00003B0F0000}"/>
    <cellStyle name="Normal 10 2 10 2 24 4 5" xfId="3900" xr:uid="{00000000-0005-0000-0000-00003C0F0000}"/>
    <cellStyle name="Normal 10 2 10 2 24 4 6" xfId="3901" xr:uid="{00000000-0005-0000-0000-00003D0F0000}"/>
    <cellStyle name="Normal 10 2 10 2 24 4 7" xfId="3902" xr:uid="{00000000-0005-0000-0000-00003E0F0000}"/>
    <cellStyle name="Normal 10 2 10 2 24 4 8" xfId="3903" xr:uid="{00000000-0005-0000-0000-00003F0F0000}"/>
    <cellStyle name="Normal 10 2 10 2 24 4 9" xfId="3904" xr:uid="{00000000-0005-0000-0000-0000400F0000}"/>
    <cellStyle name="Normal 10 2 10 2 24 5" xfId="3905" xr:uid="{00000000-0005-0000-0000-0000410F0000}"/>
    <cellStyle name="Normal 10 2 10 2 24 5 10" xfId="3906" xr:uid="{00000000-0005-0000-0000-0000420F0000}"/>
    <cellStyle name="Normal 10 2 10 2 24 5 2" xfId="3907" xr:uid="{00000000-0005-0000-0000-0000430F0000}"/>
    <cellStyle name="Normal 10 2 10 2 24 5 3" xfId="3908" xr:uid="{00000000-0005-0000-0000-0000440F0000}"/>
    <cellStyle name="Normal 10 2 10 2 24 5 4" xfId="3909" xr:uid="{00000000-0005-0000-0000-0000450F0000}"/>
    <cellStyle name="Normal 10 2 10 2 24 5 5" xfId="3910" xr:uid="{00000000-0005-0000-0000-0000460F0000}"/>
    <cellStyle name="Normal 10 2 10 2 24 5 6" xfId="3911" xr:uid="{00000000-0005-0000-0000-0000470F0000}"/>
    <cellStyle name="Normal 10 2 10 2 24 5 7" xfId="3912" xr:uid="{00000000-0005-0000-0000-0000480F0000}"/>
    <cellStyle name="Normal 10 2 10 2 24 5 8" xfId="3913" xr:uid="{00000000-0005-0000-0000-0000490F0000}"/>
    <cellStyle name="Normal 10 2 10 2 24 5 9" xfId="3914" xr:uid="{00000000-0005-0000-0000-00004A0F0000}"/>
    <cellStyle name="Normal 10 2 10 2 24 6" xfId="3915" xr:uid="{00000000-0005-0000-0000-00004B0F0000}"/>
    <cellStyle name="Normal 10 2 10 2 24 7" xfId="3916" xr:uid="{00000000-0005-0000-0000-00004C0F0000}"/>
    <cellStyle name="Normal 10 2 10 2 24 8" xfId="3917" xr:uid="{00000000-0005-0000-0000-00004D0F0000}"/>
    <cellStyle name="Normal 10 2 10 2 24 9" xfId="3918" xr:uid="{00000000-0005-0000-0000-00004E0F0000}"/>
    <cellStyle name="Normal 10 2 10 2 25" xfId="3919" xr:uid="{00000000-0005-0000-0000-00004F0F0000}"/>
    <cellStyle name="Normal 10 2 10 2 25 10" xfId="3920" xr:uid="{00000000-0005-0000-0000-0000500F0000}"/>
    <cellStyle name="Normal 10 2 10 2 25 11" xfId="3921" xr:uid="{00000000-0005-0000-0000-0000510F0000}"/>
    <cellStyle name="Normal 10 2 10 2 25 12" xfId="3922" xr:uid="{00000000-0005-0000-0000-0000520F0000}"/>
    <cellStyle name="Normal 10 2 10 2 25 13" xfId="3923" xr:uid="{00000000-0005-0000-0000-0000530F0000}"/>
    <cellStyle name="Normal 10 2 10 2 25 14" xfId="3924" xr:uid="{00000000-0005-0000-0000-0000540F0000}"/>
    <cellStyle name="Normal 10 2 10 2 25 2" xfId="3925" xr:uid="{00000000-0005-0000-0000-0000550F0000}"/>
    <cellStyle name="Normal 10 2 10 2 25 2 10" xfId="3926" xr:uid="{00000000-0005-0000-0000-0000560F0000}"/>
    <cellStyle name="Normal 10 2 10 2 25 2 2" xfId="3927" xr:uid="{00000000-0005-0000-0000-0000570F0000}"/>
    <cellStyle name="Normal 10 2 10 2 25 2 3" xfId="3928" xr:uid="{00000000-0005-0000-0000-0000580F0000}"/>
    <cellStyle name="Normal 10 2 10 2 25 2 4" xfId="3929" xr:uid="{00000000-0005-0000-0000-0000590F0000}"/>
    <cellStyle name="Normal 10 2 10 2 25 2 5" xfId="3930" xr:uid="{00000000-0005-0000-0000-00005A0F0000}"/>
    <cellStyle name="Normal 10 2 10 2 25 2 6" xfId="3931" xr:uid="{00000000-0005-0000-0000-00005B0F0000}"/>
    <cellStyle name="Normal 10 2 10 2 25 2 7" xfId="3932" xr:uid="{00000000-0005-0000-0000-00005C0F0000}"/>
    <cellStyle name="Normal 10 2 10 2 25 2 8" xfId="3933" xr:uid="{00000000-0005-0000-0000-00005D0F0000}"/>
    <cellStyle name="Normal 10 2 10 2 25 2 9" xfId="3934" xr:uid="{00000000-0005-0000-0000-00005E0F0000}"/>
    <cellStyle name="Normal 10 2 10 2 25 3" xfId="3935" xr:uid="{00000000-0005-0000-0000-00005F0F0000}"/>
    <cellStyle name="Normal 10 2 10 2 25 3 10" xfId="3936" xr:uid="{00000000-0005-0000-0000-0000600F0000}"/>
    <cellStyle name="Normal 10 2 10 2 25 3 2" xfId="3937" xr:uid="{00000000-0005-0000-0000-0000610F0000}"/>
    <cellStyle name="Normal 10 2 10 2 25 3 3" xfId="3938" xr:uid="{00000000-0005-0000-0000-0000620F0000}"/>
    <cellStyle name="Normal 10 2 10 2 25 3 4" xfId="3939" xr:uid="{00000000-0005-0000-0000-0000630F0000}"/>
    <cellStyle name="Normal 10 2 10 2 25 3 5" xfId="3940" xr:uid="{00000000-0005-0000-0000-0000640F0000}"/>
    <cellStyle name="Normal 10 2 10 2 25 3 6" xfId="3941" xr:uid="{00000000-0005-0000-0000-0000650F0000}"/>
    <cellStyle name="Normal 10 2 10 2 25 3 7" xfId="3942" xr:uid="{00000000-0005-0000-0000-0000660F0000}"/>
    <cellStyle name="Normal 10 2 10 2 25 3 8" xfId="3943" xr:uid="{00000000-0005-0000-0000-0000670F0000}"/>
    <cellStyle name="Normal 10 2 10 2 25 3 9" xfId="3944" xr:uid="{00000000-0005-0000-0000-0000680F0000}"/>
    <cellStyle name="Normal 10 2 10 2 25 4" xfId="3945" xr:uid="{00000000-0005-0000-0000-0000690F0000}"/>
    <cellStyle name="Normal 10 2 10 2 25 4 10" xfId="3946" xr:uid="{00000000-0005-0000-0000-00006A0F0000}"/>
    <cellStyle name="Normal 10 2 10 2 25 4 2" xfId="3947" xr:uid="{00000000-0005-0000-0000-00006B0F0000}"/>
    <cellStyle name="Normal 10 2 10 2 25 4 3" xfId="3948" xr:uid="{00000000-0005-0000-0000-00006C0F0000}"/>
    <cellStyle name="Normal 10 2 10 2 25 4 4" xfId="3949" xr:uid="{00000000-0005-0000-0000-00006D0F0000}"/>
    <cellStyle name="Normal 10 2 10 2 25 4 5" xfId="3950" xr:uid="{00000000-0005-0000-0000-00006E0F0000}"/>
    <cellStyle name="Normal 10 2 10 2 25 4 6" xfId="3951" xr:uid="{00000000-0005-0000-0000-00006F0F0000}"/>
    <cellStyle name="Normal 10 2 10 2 25 4 7" xfId="3952" xr:uid="{00000000-0005-0000-0000-0000700F0000}"/>
    <cellStyle name="Normal 10 2 10 2 25 4 8" xfId="3953" xr:uid="{00000000-0005-0000-0000-0000710F0000}"/>
    <cellStyle name="Normal 10 2 10 2 25 4 9" xfId="3954" xr:uid="{00000000-0005-0000-0000-0000720F0000}"/>
    <cellStyle name="Normal 10 2 10 2 25 5" xfId="3955" xr:uid="{00000000-0005-0000-0000-0000730F0000}"/>
    <cellStyle name="Normal 10 2 10 2 25 5 10" xfId="3956" xr:uid="{00000000-0005-0000-0000-0000740F0000}"/>
    <cellStyle name="Normal 10 2 10 2 25 5 2" xfId="3957" xr:uid="{00000000-0005-0000-0000-0000750F0000}"/>
    <cellStyle name="Normal 10 2 10 2 25 5 3" xfId="3958" xr:uid="{00000000-0005-0000-0000-0000760F0000}"/>
    <cellStyle name="Normal 10 2 10 2 25 5 4" xfId="3959" xr:uid="{00000000-0005-0000-0000-0000770F0000}"/>
    <cellStyle name="Normal 10 2 10 2 25 5 5" xfId="3960" xr:uid="{00000000-0005-0000-0000-0000780F0000}"/>
    <cellStyle name="Normal 10 2 10 2 25 5 6" xfId="3961" xr:uid="{00000000-0005-0000-0000-0000790F0000}"/>
    <cellStyle name="Normal 10 2 10 2 25 5 7" xfId="3962" xr:uid="{00000000-0005-0000-0000-00007A0F0000}"/>
    <cellStyle name="Normal 10 2 10 2 25 5 8" xfId="3963" xr:uid="{00000000-0005-0000-0000-00007B0F0000}"/>
    <cellStyle name="Normal 10 2 10 2 25 5 9" xfId="3964" xr:uid="{00000000-0005-0000-0000-00007C0F0000}"/>
    <cellStyle name="Normal 10 2 10 2 25 6" xfId="3965" xr:uid="{00000000-0005-0000-0000-00007D0F0000}"/>
    <cellStyle name="Normal 10 2 10 2 25 7" xfId="3966" xr:uid="{00000000-0005-0000-0000-00007E0F0000}"/>
    <cellStyle name="Normal 10 2 10 2 25 8" xfId="3967" xr:uid="{00000000-0005-0000-0000-00007F0F0000}"/>
    <cellStyle name="Normal 10 2 10 2 25 9" xfId="3968" xr:uid="{00000000-0005-0000-0000-0000800F0000}"/>
    <cellStyle name="Normal 10 2 10 2 26" xfId="3969" xr:uid="{00000000-0005-0000-0000-0000810F0000}"/>
    <cellStyle name="Normal 10 2 10 2 26 10" xfId="3970" xr:uid="{00000000-0005-0000-0000-0000820F0000}"/>
    <cellStyle name="Normal 10 2 10 2 26 11" xfId="3971" xr:uid="{00000000-0005-0000-0000-0000830F0000}"/>
    <cellStyle name="Normal 10 2 10 2 26 12" xfId="3972" xr:uid="{00000000-0005-0000-0000-0000840F0000}"/>
    <cellStyle name="Normal 10 2 10 2 26 13" xfId="3973" xr:uid="{00000000-0005-0000-0000-0000850F0000}"/>
    <cellStyle name="Normal 10 2 10 2 26 14" xfId="3974" xr:uid="{00000000-0005-0000-0000-0000860F0000}"/>
    <cellStyle name="Normal 10 2 10 2 26 2" xfId="3975" xr:uid="{00000000-0005-0000-0000-0000870F0000}"/>
    <cellStyle name="Normal 10 2 10 2 26 2 10" xfId="3976" xr:uid="{00000000-0005-0000-0000-0000880F0000}"/>
    <cellStyle name="Normal 10 2 10 2 26 2 2" xfId="3977" xr:uid="{00000000-0005-0000-0000-0000890F0000}"/>
    <cellStyle name="Normal 10 2 10 2 26 2 3" xfId="3978" xr:uid="{00000000-0005-0000-0000-00008A0F0000}"/>
    <cellStyle name="Normal 10 2 10 2 26 2 4" xfId="3979" xr:uid="{00000000-0005-0000-0000-00008B0F0000}"/>
    <cellStyle name="Normal 10 2 10 2 26 2 5" xfId="3980" xr:uid="{00000000-0005-0000-0000-00008C0F0000}"/>
    <cellStyle name="Normal 10 2 10 2 26 2 6" xfId="3981" xr:uid="{00000000-0005-0000-0000-00008D0F0000}"/>
    <cellStyle name="Normal 10 2 10 2 26 2 7" xfId="3982" xr:uid="{00000000-0005-0000-0000-00008E0F0000}"/>
    <cellStyle name="Normal 10 2 10 2 26 2 8" xfId="3983" xr:uid="{00000000-0005-0000-0000-00008F0F0000}"/>
    <cellStyle name="Normal 10 2 10 2 26 2 9" xfId="3984" xr:uid="{00000000-0005-0000-0000-0000900F0000}"/>
    <cellStyle name="Normal 10 2 10 2 26 3" xfId="3985" xr:uid="{00000000-0005-0000-0000-0000910F0000}"/>
    <cellStyle name="Normal 10 2 10 2 26 3 10" xfId="3986" xr:uid="{00000000-0005-0000-0000-0000920F0000}"/>
    <cellStyle name="Normal 10 2 10 2 26 3 2" xfId="3987" xr:uid="{00000000-0005-0000-0000-0000930F0000}"/>
    <cellStyle name="Normal 10 2 10 2 26 3 3" xfId="3988" xr:uid="{00000000-0005-0000-0000-0000940F0000}"/>
    <cellStyle name="Normal 10 2 10 2 26 3 4" xfId="3989" xr:uid="{00000000-0005-0000-0000-0000950F0000}"/>
    <cellStyle name="Normal 10 2 10 2 26 3 5" xfId="3990" xr:uid="{00000000-0005-0000-0000-0000960F0000}"/>
    <cellStyle name="Normal 10 2 10 2 26 3 6" xfId="3991" xr:uid="{00000000-0005-0000-0000-0000970F0000}"/>
    <cellStyle name="Normal 10 2 10 2 26 3 7" xfId="3992" xr:uid="{00000000-0005-0000-0000-0000980F0000}"/>
    <cellStyle name="Normal 10 2 10 2 26 3 8" xfId="3993" xr:uid="{00000000-0005-0000-0000-0000990F0000}"/>
    <cellStyle name="Normal 10 2 10 2 26 3 9" xfId="3994" xr:uid="{00000000-0005-0000-0000-00009A0F0000}"/>
    <cellStyle name="Normal 10 2 10 2 26 4" xfId="3995" xr:uid="{00000000-0005-0000-0000-00009B0F0000}"/>
    <cellStyle name="Normal 10 2 10 2 26 4 10" xfId="3996" xr:uid="{00000000-0005-0000-0000-00009C0F0000}"/>
    <cellStyle name="Normal 10 2 10 2 26 4 2" xfId="3997" xr:uid="{00000000-0005-0000-0000-00009D0F0000}"/>
    <cellStyle name="Normal 10 2 10 2 26 4 3" xfId="3998" xr:uid="{00000000-0005-0000-0000-00009E0F0000}"/>
    <cellStyle name="Normal 10 2 10 2 26 4 4" xfId="3999" xr:uid="{00000000-0005-0000-0000-00009F0F0000}"/>
    <cellStyle name="Normal 10 2 10 2 26 4 5" xfId="4000" xr:uid="{00000000-0005-0000-0000-0000A00F0000}"/>
    <cellStyle name="Normal 10 2 10 2 26 4 6" xfId="4001" xr:uid="{00000000-0005-0000-0000-0000A10F0000}"/>
    <cellStyle name="Normal 10 2 10 2 26 4 7" xfId="4002" xr:uid="{00000000-0005-0000-0000-0000A20F0000}"/>
    <cellStyle name="Normal 10 2 10 2 26 4 8" xfId="4003" xr:uid="{00000000-0005-0000-0000-0000A30F0000}"/>
    <cellStyle name="Normal 10 2 10 2 26 4 9" xfId="4004" xr:uid="{00000000-0005-0000-0000-0000A40F0000}"/>
    <cellStyle name="Normal 10 2 10 2 26 5" xfId="4005" xr:uid="{00000000-0005-0000-0000-0000A50F0000}"/>
    <cellStyle name="Normal 10 2 10 2 26 5 10" xfId="4006" xr:uid="{00000000-0005-0000-0000-0000A60F0000}"/>
    <cellStyle name="Normal 10 2 10 2 26 5 2" xfId="4007" xr:uid="{00000000-0005-0000-0000-0000A70F0000}"/>
    <cellStyle name="Normal 10 2 10 2 26 5 3" xfId="4008" xr:uid="{00000000-0005-0000-0000-0000A80F0000}"/>
    <cellStyle name="Normal 10 2 10 2 26 5 4" xfId="4009" xr:uid="{00000000-0005-0000-0000-0000A90F0000}"/>
    <cellStyle name="Normal 10 2 10 2 26 5 5" xfId="4010" xr:uid="{00000000-0005-0000-0000-0000AA0F0000}"/>
    <cellStyle name="Normal 10 2 10 2 26 5 6" xfId="4011" xr:uid="{00000000-0005-0000-0000-0000AB0F0000}"/>
    <cellStyle name="Normal 10 2 10 2 26 5 7" xfId="4012" xr:uid="{00000000-0005-0000-0000-0000AC0F0000}"/>
    <cellStyle name="Normal 10 2 10 2 26 5 8" xfId="4013" xr:uid="{00000000-0005-0000-0000-0000AD0F0000}"/>
    <cellStyle name="Normal 10 2 10 2 26 5 9" xfId="4014" xr:uid="{00000000-0005-0000-0000-0000AE0F0000}"/>
    <cellStyle name="Normal 10 2 10 2 26 6" xfId="4015" xr:uid="{00000000-0005-0000-0000-0000AF0F0000}"/>
    <cellStyle name="Normal 10 2 10 2 26 7" xfId="4016" xr:uid="{00000000-0005-0000-0000-0000B00F0000}"/>
    <cellStyle name="Normal 10 2 10 2 26 8" xfId="4017" xr:uid="{00000000-0005-0000-0000-0000B10F0000}"/>
    <cellStyle name="Normal 10 2 10 2 26 9" xfId="4018" xr:uid="{00000000-0005-0000-0000-0000B20F0000}"/>
    <cellStyle name="Normal 10 2 10 2 27" xfId="4019" xr:uid="{00000000-0005-0000-0000-0000B30F0000}"/>
    <cellStyle name="Normal 10 2 10 2 27 10" xfId="4020" xr:uid="{00000000-0005-0000-0000-0000B40F0000}"/>
    <cellStyle name="Normal 10 2 10 2 27 11" xfId="4021" xr:uid="{00000000-0005-0000-0000-0000B50F0000}"/>
    <cellStyle name="Normal 10 2 10 2 27 12" xfId="4022" xr:uid="{00000000-0005-0000-0000-0000B60F0000}"/>
    <cellStyle name="Normal 10 2 10 2 27 13" xfId="4023" xr:uid="{00000000-0005-0000-0000-0000B70F0000}"/>
    <cellStyle name="Normal 10 2 10 2 27 14" xfId="4024" xr:uid="{00000000-0005-0000-0000-0000B80F0000}"/>
    <cellStyle name="Normal 10 2 10 2 27 2" xfId="4025" xr:uid="{00000000-0005-0000-0000-0000B90F0000}"/>
    <cellStyle name="Normal 10 2 10 2 27 2 10" xfId="4026" xr:uid="{00000000-0005-0000-0000-0000BA0F0000}"/>
    <cellStyle name="Normal 10 2 10 2 27 2 2" xfId="4027" xr:uid="{00000000-0005-0000-0000-0000BB0F0000}"/>
    <cellStyle name="Normal 10 2 10 2 27 2 3" xfId="4028" xr:uid="{00000000-0005-0000-0000-0000BC0F0000}"/>
    <cellStyle name="Normal 10 2 10 2 27 2 4" xfId="4029" xr:uid="{00000000-0005-0000-0000-0000BD0F0000}"/>
    <cellStyle name="Normal 10 2 10 2 27 2 5" xfId="4030" xr:uid="{00000000-0005-0000-0000-0000BE0F0000}"/>
    <cellStyle name="Normal 10 2 10 2 27 2 6" xfId="4031" xr:uid="{00000000-0005-0000-0000-0000BF0F0000}"/>
    <cellStyle name="Normal 10 2 10 2 27 2 7" xfId="4032" xr:uid="{00000000-0005-0000-0000-0000C00F0000}"/>
    <cellStyle name="Normal 10 2 10 2 27 2 8" xfId="4033" xr:uid="{00000000-0005-0000-0000-0000C10F0000}"/>
    <cellStyle name="Normal 10 2 10 2 27 2 9" xfId="4034" xr:uid="{00000000-0005-0000-0000-0000C20F0000}"/>
    <cellStyle name="Normal 10 2 10 2 27 3" xfId="4035" xr:uid="{00000000-0005-0000-0000-0000C30F0000}"/>
    <cellStyle name="Normal 10 2 10 2 27 3 10" xfId="4036" xr:uid="{00000000-0005-0000-0000-0000C40F0000}"/>
    <cellStyle name="Normal 10 2 10 2 27 3 2" xfId="4037" xr:uid="{00000000-0005-0000-0000-0000C50F0000}"/>
    <cellStyle name="Normal 10 2 10 2 27 3 3" xfId="4038" xr:uid="{00000000-0005-0000-0000-0000C60F0000}"/>
    <cellStyle name="Normal 10 2 10 2 27 3 4" xfId="4039" xr:uid="{00000000-0005-0000-0000-0000C70F0000}"/>
    <cellStyle name="Normal 10 2 10 2 27 3 5" xfId="4040" xr:uid="{00000000-0005-0000-0000-0000C80F0000}"/>
    <cellStyle name="Normal 10 2 10 2 27 3 6" xfId="4041" xr:uid="{00000000-0005-0000-0000-0000C90F0000}"/>
    <cellStyle name="Normal 10 2 10 2 27 3 7" xfId="4042" xr:uid="{00000000-0005-0000-0000-0000CA0F0000}"/>
    <cellStyle name="Normal 10 2 10 2 27 3 8" xfId="4043" xr:uid="{00000000-0005-0000-0000-0000CB0F0000}"/>
    <cellStyle name="Normal 10 2 10 2 27 3 9" xfId="4044" xr:uid="{00000000-0005-0000-0000-0000CC0F0000}"/>
    <cellStyle name="Normal 10 2 10 2 27 4" xfId="4045" xr:uid="{00000000-0005-0000-0000-0000CD0F0000}"/>
    <cellStyle name="Normal 10 2 10 2 27 4 10" xfId="4046" xr:uid="{00000000-0005-0000-0000-0000CE0F0000}"/>
    <cellStyle name="Normal 10 2 10 2 27 4 2" xfId="4047" xr:uid="{00000000-0005-0000-0000-0000CF0F0000}"/>
    <cellStyle name="Normal 10 2 10 2 27 4 3" xfId="4048" xr:uid="{00000000-0005-0000-0000-0000D00F0000}"/>
    <cellStyle name="Normal 10 2 10 2 27 4 4" xfId="4049" xr:uid="{00000000-0005-0000-0000-0000D10F0000}"/>
    <cellStyle name="Normal 10 2 10 2 27 4 5" xfId="4050" xr:uid="{00000000-0005-0000-0000-0000D20F0000}"/>
    <cellStyle name="Normal 10 2 10 2 27 4 6" xfId="4051" xr:uid="{00000000-0005-0000-0000-0000D30F0000}"/>
    <cellStyle name="Normal 10 2 10 2 27 4 7" xfId="4052" xr:uid="{00000000-0005-0000-0000-0000D40F0000}"/>
    <cellStyle name="Normal 10 2 10 2 27 4 8" xfId="4053" xr:uid="{00000000-0005-0000-0000-0000D50F0000}"/>
    <cellStyle name="Normal 10 2 10 2 27 4 9" xfId="4054" xr:uid="{00000000-0005-0000-0000-0000D60F0000}"/>
    <cellStyle name="Normal 10 2 10 2 27 5" xfId="4055" xr:uid="{00000000-0005-0000-0000-0000D70F0000}"/>
    <cellStyle name="Normal 10 2 10 2 27 5 10" xfId="4056" xr:uid="{00000000-0005-0000-0000-0000D80F0000}"/>
    <cellStyle name="Normal 10 2 10 2 27 5 2" xfId="4057" xr:uid="{00000000-0005-0000-0000-0000D90F0000}"/>
    <cellStyle name="Normal 10 2 10 2 27 5 3" xfId="4058" xr:uid="{00000000-0005-0000-0000-0000DA0F0000}"/>
    <cellStyle name="Normal 10 2 10 2 27 5 4" xfId="4059" xr:uid="{00000000-0005-0000-0000-0000DB0F0000}"/>
    <cellStyle name="Normal 10 2 10 2 27 5 5" xfId="4060" xr:uid="{00000000-0005-0000-0000-0000DC0F0000}"/>
    <cellStyle name="Normal 10 2 10 2 27 5 6" xfId="4061" xr:uid="{00000000-0005-0000-0000-0000DD0F0000}"/>
    <cellStyle name="Normal 10 2 10 2 27 5 7" xfId="4062" xr:uid="{00000000-0005-0000-0000-0000DE0F0000}"/>
    <cellStyle name="Normal 10 2 10 2 27 5 8" xfId="4063" xr:uid="{00000000-0005-0000-0000-0000DF0F0000}"/>
    <cellStyle name="Normal 10 2 10 2 27 5 9" xfId="4064" xr:uid="{00000000-0005-0000-0000-0000E00F0000}"/>
    <cellStyle name="Normal 10 2 10 2 27 6" xfId="4065" xr:uid="{00000000-0005-0000-0000-0000E10F0000}"/>
    <cellStyle name="Normal 10 2 10 2 27 7" xfId="4066" xr:uid="{00000000-0005-0000-0000-0000E20F0000}"/>
    <cellStyle name="Normal 10 2 10 2 27 8" xfId="4067" xr:uid="{00000000-0005-0000-0000-0000E30F0000}"/>
    <cellStyle name="Normal 10 2 10 2 27 9" xfId="4068" xr:uid="{00000000-0005-0000-0000-0000E40F0000}"/>
    <cellStyle name="Normal 10 2 10 2 28" xfId="4069" xr:uid="{00000000-0005-0000-0000-0000E50F0000}"/>
    <cellStyle name="Normal 10 2 10 2 28 10" xfId="4070" xr:uid="{00000000-0005-0000-0000-0000E60F0000}"/>
    <cellStyle name="Normal 10 2 10 2 28 11" xfId="4071" xr:uid="{00000000-0005-0000-0000-0000E70F0000}"/>
    <cellStyle name="Normal 10 2 10 2 28 12" xfId="4072" xr:uid="{00000000-0005-0000-0000-0000E80F0000}"/>
    <cellStyle name="Normal 10 2 10 2 28 13" xfId="4073" xr:uid="{00000000-0005-0000-0000-0000E90F0000}"/>
    <cellStyle name="Normal 10 2 10 2 28 14" xfId="4074" xr:uid="{00000000-0005-0000-0000-0000EA0F0000}"/>
    <cellStyle name="Normal 10 2 10 2 28 2" xfId="4075" xr:uid="{00000000-0005-0000-0000-0000EB0F0000}"/>
    <cellStyle name="Normal 10 2 10 2 28 2 10" xfId="4076" xr:uid="{00000000-0005-0000-0000-0000EC0F0000}"/>
    <cellStyle name="Normal 10 2 10 2 28 2 2" xfId="4077" xr:uid="{00000000-0005-0000-0000-0000ED0F0000}"/>
    <cellStyle name="Normal 10 2 10 2 28 2 3" xfId="4078" xr:uid="{00000000-0005-0000-0000-0000EE0F0000}"/>
    <cellStyle name="Normal 10 2 10 2 28 2 4" xfId="4079" xr:uid="{00000000-0005-0000-0000-0000EF0F0000}"/>
    <cellStyle name="Normal 10 2 10 2 28 2 5" xfId="4080" xr:uid="{00000000-0005-0000-0000-0000F00F0000}"/>
    <cellStyle name="Normal 10 2 10 2 28 2 6" xfId="4081" xr:uid="{00000000-0005-0000-0000-0000F10F0000}"/>
    <cellStyle name="Normal 10 2 10 2 28 2 7" xfId="4082" xr:uid="{00000000-0005-0000-0000-0000F20F0000}"/>
    <cellStyle name="Normal 10 2 10 2 28 2 8" xfId="4083" xr:uid="{00000000-0005-0000-0000-0000F30F0000}"/>
    <cellStyle name="Normal 10 2 10 2 28 2 9" xfId="4084" xr:uid="{00000000-0005-0000-0000-0000F40F0000}"/>
    <cellStyle name="Normal 10 2 10 2 28 3" xfId="4085" xr:uid="{00000000-0005-0000-0000-0000F50F0000}"/>
    <cellStyle name="Normal 10 2 10 2 28 3 10" xfId="4086" xr:uid="{00000000-0005-0000-0000-0000F60F0000}"/>
    <cellStyle name="Normal 10 2 10 2 28 3 2" xfId="4087" xr:uid="{00000000-0005-0000-0000-0000F70F0000}"/>
    <cellStyle name="Normal 10 2 10 2 28 3 3" xfId="4088" xr:uid="{00000000-0005-0000-0000-0000F80F0000}"/>
    <cellStyle name="Normal 10 2 10 2 28 3 4" xfId="4089" xr:uid="{00000000-0005-0000-0000-0000F90F0000}"/>
    <cellStyle name="Normal 10 2 10 2 28 3 5" xfId="4090" xr:uid="{00000000-0005-0000-0000-0000FA0F0000}"/>
    <cellStyle name="Normal 10 2 10 2 28 3 6" xfId="4091" xr:uid="{00000000-0005-0000-0000-0000FB0F0000}"/>
    <cellStyle name="Normal 10 2 10 2 28 3 7" xfId="4092" xr:uid="{00000000-0005-0000-0000-0000FC0F0000}"/>
    <cellStyle name="Normal 10 2 10 2 28 3 8" xfId="4093" xr:uid="{00000000-0005-0000-0000-0000FD0F0000}"/>
    <cellStyle name="Normal 10 2 10 2 28 3 9" xfId="4094" xr:uid="{00000000-0005-0000-0000-0000FE0F0000}"/>
    <cellStyle name="Normal 10 2 10 2 28 4" xfId="4095" xr:uid="{00000000-0005-0000-0000-0000FF0F0000}"/>
    <cellStyle name="Normal 10 2 10 2 28 4 10" xfId="4096" xr:uid="{00000000-0005-0000-0000-000000100000}"/>
    <cellStyle name="Normal 10 2 10 2 28 4 2" xfId="4097" xr:uid="{00000000-0005-0000-0000-000001100000}"/>
    <cellStyle name="Normal 10 2 10 2 28 4 3" xfId="4098" xr:uid="{00000000-0005-0000-0000-000002100000}"/>
    <cellStyle name="Normal 10 2 10 2 28 4 4" xfId="4099" xr:uid="{00000000-0005-0000-0000-000003100000}"/>
    <cellStyle name="Normal 10 2 10 2 28 4 5" xfId="4100" xr:uid="{00000000-0005-0000-0000-000004100000}"/>
    <cellStyle name="Normal 10 2 10 2 28 4 6" xfId="4101" xr:uid="{00000000-0005-0000-0000-000005100000}"/>
    <cellStyle name="Normal 10 2 10 2 28 4 7" xfId="4102" xr:uid="{00000000-0005-0000-0000-000006100000}"/>
    <cellStyle name="Normal 10 2 10 2 28 4 8" xfId="4103" xr:uid="{00000000-0005-0000-0000-000007100000}"/>
    <cellStyle name="Normal 10 2 10 2 28 4 9" xfId="4104" xr:uid="{00000000-0005-0000-0000-000008100000}"/>
    <cellStyle name="Normal 10 2 10 2 28 5" xfId="4105" xr:uid="{00000000-0005-0000-0000-000009100000}"/>
    <cellStyle name="Normal 10 2 10 2 28 5 10" xfId="4106" xr:uid="{00000000-0005-0000-0000-00000A100000}"/>
    <cellStyle name="Normal 10 2 10 2 28 5 2" xfId="4107" xr:uid="{00000000-0005-0000-0000-00000B100000}"/>
    <cellStyle name="Normal 10 2 10 2 28 5 3" xfId="4108" xr:uid="{00000000-0005-0000-0000-00000C100000}"/>
    <cellStyle name="Normal 10 2 10 2 28 5 4" xfId="4109" xr:uid="{00000000-0005-0000-0000-00000D100000}"/>
    <cellStyle name="Normal 10 2 10 2 28 5 5" xfId="4110" xr:uid="{00000000-0005-0000-0000-00000E100000}"/>
    <cellStyle name="Normal 10 2 10 2 28 5 6" xfId="4111" xr:uid="{00000000-0005-0000-0000-00000F100000}"/>
    <cellStyle name="Normal 10 2 10 2 28 5 7" xfId="4112" xr:uid="{00000000-0005-0000-0000-000010100000}"/>
    <cellStyle name="Normal 10 2 10 2 28 5 8" xfId="4113" xr:uid="{00000000-0005-0000-0000-000011100000}"/>
    <cellStyle name="Normal 10 2 10 2 28 5 9" xfId="4114" xr:uid="{00000000-0005-0000-0000-000012100000}"/>
    <cellStyle name="Normal 10 2 10 2 28 6" xfId="4115" xr:uid="{00000000-0005-0000-0000-000013100000}"/>
    <cellStyle name="Normal 10 2 10 2 28 7" xfId="4116" xr:uid="{00000000-0005-0000-0000-000014100000}"/>
    <cellStyle name="Normal 10 2 10 2 28 8" xfId="4117" xr:uid="{00000000-0005-0000-0000-000015100000}"/>
    <cellStyle name="Normal 10 2 10 2 28 9" xfId="4118" xr:uid="{00000000-0005-0000-0000-000016100000}"/>
    <cellStyle name="Normal 10 2 10 2 29" xfId="4119" xr:uid="{00000000-0005-0000-0000-000017100000}"/>
    <cellStyle name="Normal 10 2 10 2 29 10" xfId="4120" xr:uid="{00000000-0005-0000-0000-000018100000}"/>
    <cellStyle name="Normal 10 2 10 2 29 11" xfId="4121" xr:uid="{00000000-0005-0000-0000-000019100000}"/>
    <cellStyle name="Normal 10 2 10 2 29 12" xfId="4122" xr:uid="{00000000-0005-0000-0000-00001A100000}"/>
    <cellStyle name="Normal 10 2 10 2 29 13" xfId="4123" xr:uid="{00000000-0005-0000-0000-00001B100000}"/>
    <cellStyle name="Normal 10 2 10 2 29 14" xfId="4124" xr:uid="{00000000-0005-0000-0000-00001C100000}"/>
    <cellStyle name="Normal 10 2 10 2 29 2" xfId="4125" xr:uid="{00000000-0005-0000-0000-00001D100000}"/>
    <cellStyle name="Normal 10 2 10 2 29 2 10" xfId="4126" xr:uid="{00000000-0005-0000-0000-00001E100000}"/>
    <cellStyle name="Normal 10 2 10 2 29 2 2" xfId="4127" xr:uid="{00000000-0005-0000-0000-00001F100000}"/>
    <cellStyle name="Normal 10 2 10 2 29 2 3" xfId="4128" xr:uid="{00000000-0005-0000-0000-000020100000}"/>
    <cellStyle name="Normal 10 2 10 2 29 2 4" xfId="4129" xr:uid="{00000000-0005-0000-0000-000021100000}"/>
    <cellStyle name="Normal 10 2 10 2 29 2 5" xfId="4130" xr:uid="{00000000-0005-0000-0000-000022100000}"/>
    <cellStyle name="Normal 10 2 10 2 29 2 6" xfId="4131" xr:uid="{00000000-0005-0000-0000-000023100000}"/>
    <cellStyle name="Normal 10 2 10 2 29 2 7" xfId="4132" xr:uid="{00000000-0005-0000-0000-000024100000}"/>
    <cellStyle name="Normal 10 2 10 2 29 2 8" xfId="4133" xr:uid="{00000000-0005-0000-0000-000025100000}"/>
    <cellStyle name="Normal 10 2 10 2 29 2 9" xfId="4134" xr:uid="{00000000-0005-0000-0000-000026100000}"/>
    <cellStyle name="Normal 10 2 10 2 29 3" xfId="4135" xr:uid="{00000000-0005-0000-0000-000027100000}"/>
    <cellStyle name="Normal 10 2 10 2 29 3 10" xfId="4136" xr:uid="{00000000-0005-0000-0000-000028100000}"/>
    <cellStyle name="Normal 10 2 10 2 29 3 2" xfId="4137" xr:uid="{00000000-0005-0000-0000-000029100000}"/>
    <cellStyle name="Normal 10 2 10 2 29 3 3" xfId="4138" xr:uid="{00000000-0005-0000-0000-00002A100000}"/>
    <cellStyle name="Normal 10 2 10 2 29 3 4" xfId="4139" xr:uid="{00000000-0005-0000-0000-00002B100000}"/>
    <cellStyle name="Normal 10 2 10 2 29 3 5" xfId="4140" xr:uid="{00000000-0005-0000-0000-00002C100000}"/>
    <cellStyle name="Normal 10 2 10 2 29 3 6" xfId="4141" xr:uid="{00000000-0005-0000-0000-00002D100000}"/>
    <cellStyle name="Normal 10 2 10 2 29 3 7" xfId="4142" xr:uid="{00000000-0005-0000-0000-00002E100000}"/>
    <cellStyle name="Normal 10 2 10 2 29 3 8" xfId="4143" xr:uid="{00000000-0005-0000-0000-00002F100000}"/>
    <cellStyle name="Normal 10 2 10 2 29 3 9" xfId="4144" xr:uid="{00000000-0005-0000-0000-000030100000}"/>
    <cellStyle name="Normal 10 2 10 2 29 4" xfId="4145" xr:uid="{00000000-0005-0000-0000-000031100000}"/>
    <cellStyle name="Normal 10 2 10 2 29 4 10" xfId="4146" xr:uid="{00000000-0005-0000-0000-000032100000}"/>
    <cellStyle name="Normal 10 2 10 2 29 4 2" xfId="4147" xr:uid="{00000000-0005-0000-0000-000033100000}"/>
    <cellStyle name="Normal 10 2 10 2 29 4 3" xfId="4148" xr:uid="{00000000-0005-0000-0000-000034100000}"/>
    <cellStyle name="Normal 10 2 10 2 29 4 4" xfId="4149" xr:uid="{00000000-0005-0000-0000-000035100000}"/>
    <cellStyle name="Normal 10 2 10 2 29 4 5" xfId="4150" xr:uid="{00000000-0005-0000-0000-000036100000}"/>
    <cellStyle name="Normal 10 2 10 2 29 4 6" xfId="4151" xr:uid="{00000000-0005-0000-0000-000037100000}"/>
    <cellStyle name="Normal 10 2 10 2 29 4 7" xfId="4152" xr:uid="{00000000-0005-0000-0000-000038100000}"/>
    <cellStyle name="Normal 10 2 10 2 29 4 8" xfId="4153" xr:uid="{00000000-0005-0000-0000-000039100000}"/>
    <cellStyle name="Normal 10 2 10 2 29 4 9" xfId="4154" xr:uid="{00000000-0005-0000-0000-00003A100000}"/>
    <cellStyle name="Normal 10 2 10 2 29 5" xfId="4155" xr:uid="{00000000-0005-0000-0000-00003B100000}"/>
    <cellStyle name="Normal 10 2 10 2 29 5 10" xfId="4156" xr:uid="{00000000-0005-0000-0000-00003C100000}"/>
    <cellStyle name="Normal 10 2 10 2 29 5 2" xfId="4157" xr:uid="{00000000-0005-0000-0000-00003D100000}"/>
    <cellStyle name="Normal 10 2 10 2 29 5 3" xfId="4158" xr:uid="{00000000-0005-0000-0000-00003E100000}"/>
    <cellStyle name="Normal 10 2 10 2 29 5 4" xfId="4159" xr:uid="{00000000-0005-0000-0000-00003F100000}"/>
    <cellStyle name="Normal 10 2 10 2 29 5 5" xfId="4160" xr:uid="{00000000-0005-0000-0000-000040100000}"/>
    <cellStyle name="Normal 10 2 10 2 29 5 6" xfId="4161" xr:uid="{00000000-0005-0000-0000-000041100000}"/>
    <cellStyle name="Normal 10 2 10 2 29 5 7" xfId="4162" xr:uid="{00000000-0005-0000-0000-000042100000}"/>
    <cellStyle name="Normal 10 2 10 2 29 5 8" xfId="4163" xr:uid="{00000000-0005-0000-0000-000043100000}"/>
    <cellStyle name="Normal 10 2 10 2 29 5 9" xfId="4164" xr:uid="{00000000-0005-0000-0000-000044100000}"/>
    <cellStyle name="Normal 10 2 10 2 29 6" xfId="4165" xr:uid="{00000000-0005-0000-0000-000045100000}"/>
    <cellStyle name="Normal 10 2 10 2 29 7" xfId="4166" xr:uid="{00000000-0005-0000-0000-000046100000}"/>
    <cellStyle name="Normal 10 2 10 2 29 8" xfId="4167" xr:uid="{00000000-0005-0000-0000-000047100000}"/>
    <cellStyle name="Normal 10 2 10 2 29 9" xfId="4168" xr:uid="{00000000-0005-0000-0000-000048100000}"/>
    <cellStyle name="Normal 10 2 10 2 3" xfId="4169" xr:uid="{00000000-0005-0000-0000-000049100000}"/>
    <cellStyle name="Normal 10 2 10 2 3 10" xfId="4170" xr:uid="{00000000-0005-0000-0000-00004A100000}"/>
    <cellStyle name="Normal 10 2 10 2 3 11" xfId="4171" xr:uid="{00000000-0005-0000-0000-00004B100000}"/>
    <cellStyle name="Normal 10 2 10 2 3 12" xfId="4172" xr:uid="{00000000-0005-0000-0000-00004C100000}"/>
    <cellStyle name="Normal 10 2 10 2 3 13" xfId="4173" xr:uid="{00000000-0005-0000-0000-00004D100000}"/>
    <cellStyle name="Normal 10 2 10 2 3 14" xfId="4174" xr:uid="{00000000-0005-0000-0000-00004E100000}"/>
    <cellStyle name="Normal 10 2 10 2 3 2" xfId="4175" xr:uid="{00000000-0005-0000-0000-00004F100000}"/>
    <cellStyle name="Normal 10 2 10 2 3 2 10" xfId="4176" xr:uid="{00000000-0005-0000-0000-000050100000}"/>
    <cellStyle name="Normal 10 2 10 2 3 2 2" xfId="4177" xr:uid="{00000000-0005-0000-0000-000051100000}"/>
    <cellStyle name="Normal 10 2 10 2 3 2 3" xfId="4178" xr:uid="{00000000-0005-0000-0000-000052100000}"/>
    <cellStyle name="Normal 10 2 10 2 3 2 4" xfId="4179" xr:uid="{00000000-0005-0000-0000-000053100000}"/>
    <cellStyle name="Normal 10 2 10 2 3 2 5" xfId="4180" xr:uid="{00000000-0005-0000-0000-000054100000}"/>
    <cellStyle name="Normal 10 2 10 2 3 2 6" xfId="4181" xr:uid="{00000000-0005-0000-0000-000055100000}"/>
    <cellStyle name="Normal 10 2 10 2 3 2 7" xfId="4182" xr:uid="{00000000-0005-0000-0000-000056100000}"/>
    <cellStyle name="Normal 10 2 10 2 3 2 8" xfId="4183" xr:uid="{00000000-0005-0000-0000-000057100000}"/>
    <cellStyle name="Normal 10 2 10 2 3 2 9" xfId="4184" xr:uid="{00000000-0005-0000-0000-000058100000}"/>
    <cellStyle name="Normal 10 2 10 2 3 3" xfId="4185" xr:uid="{00000000-0005-0000-0000-000059100000}"/>
    <cellStyle name="Normal 10 2 10 2 3 3 10" xfId="4186" xr:uid="{00000000-0005-0000-0000-00005A100000}"/>
    <cellStyle name="Normal 10 2 10 2 3 3 2" xfId="4187" xr:uid="{00000000-0005-0000-0000-00005B100000}"/>
    <cellStyle name="Normal 10 2 10 2 3 3 3" xfId="4188" xr:uid="{00000000-0005-0000-0000-00005C100000}"/>
    <cellStyle name="Normal 10 2 10 2 3 3 4" xfId="4189" xr:uid="{00000000-0005-0000-0000-00005D100000}"/>
    <cellStyle name="Normal 10 2 10 2 3 3 5" xfId="4190" xr:uid="{00000000-0005-0000-0000-00005E100000}"/>
    <cellStyle name="Normal 10 2 10 2 3 3 6" xfId="4191" xr:uid="{00000000-0005-0000-0000-00005F100000}"/>
    <cellStyle name="Normal 10 2 10 2 3 3 7" xfId="4192" xr:uid="{00000000-0005-0000-0000-000060100000}"/>
    <cellStyle name="Normal 10 2 10 2 3 3 8" xfId="4193" xr:uid="{00000000-0005-0000-0000-000061100000}"/>
    <cellStyle name="Normal 10 2 10 2 3 3 9" xfId="4194" xr:uid="{00000000-0005-0000-0000-000062100000}"/>
    <cellStyle name="Normal 10 2 10 2 3 4" xfId="4195" xr:uid="{00000000-0005-0000-0000-000063100000}"/>
    <cellStyle name="Normal 10 2 10 2 3 4 10" xfId="4196" xr:uid="{00000000-0005-0000-0000-000064100000}"/>
    <cellStyle name="Normal 10 2 10 2 3 4 2" xfId="4197" xr:uid="{00000000-0005-0000-0000-000065100000}"/>
    <cellStyle name="Normal 10 2 10 2 3 4 3" xfId="4198" xr:uid="{00000000-0005-0000-0000-000066100000}"/>
    <cellStyle name="Normal 10 2 10 2 3 4 4" xfId="4199" xr:uid="{00000000-0005-0000-0000-000067100000}"/>
    <cellStyle name="Normal 10 2 10 2 3 4 5" xfId="4200" xr:uid="{00000000-0005-0000-0000-000068100000}"/>
    <cellStyle name="Normal 10 2 10 2 3 4 6" xfId="4201" xr:uid="{00000000-0005-0000-0000-000069100000}"/>
    <cellStyle name="Normal 10 2 10 2 3 4 7" xfId="4202" xr:uid="{00000000-0005-0000-0000-00006A100000}"/>
    <cellStyle name="Normal 10 2 10 2 3 4 8" xfId="4203" xr:uid="{00000000-0005-0000-0000-00006B100000}"/>
    <cellStyle name="Normal 10 2 10 2 3 4 9" xfId="4204" xr:uid="{00000000-0005-0000-0000-00006C100000}"/>
    <cellStyle name="Normal 10 2 10 2 3 5" xfId="4205" xr:uid="{00000000-0005-0000-0000-00006D100000}"/>
    <cellStyle name="Normal 10 2 10 2 3 5 10" xfId="4206" xr:uid="{00000000-0005-0000-0000-00006E100000}"/>
    <cellStyle name="Normal 10 2 10 2 3 5 2" xfId="4207" xr:uid="{00000000-0005-0000-0000-00006F100000}"/>
    <cellStyle name="Normal 10 2 10 2 3 5 3" xfId="4208" xr:uid="{00000000-0005-0000-0000-000070100000}"/>
    <cellStyle name="Normal 10 2 10 2 3 5 4" xfId="4209" xr:uid="{00000000-0005-0000-0000-000071100000}"/>
    <cellStyle name="Normal 10 2 10 2 3 5 5" xfId="4210" xr:uid="{00000000-0005-0000-0000-000072100000}"/>
    <cellStyle name="Normal 10 2 10 2 3 5 6" xfId="4211" xr:uid="{00000000-0005-0000-0000-000073100000}"/>
    <cellStyle name="Normal 10 2 10 2 3 5 7" xfId="4212" xr:uid="{00000000-0005-0000-0000-000074100000}"/>
    <cellStyle name="Normal 10 2 10 2 3 5 8" xfId="4213" xr:uid="{00000000-0005-0000-0000-000075100000}"/>
    <cellStyle name="Normal 10 2 10 2 3 5 9" xfId="4214" xr:uid="{00000000-0005-0000-0000-000076100000}"/>
    <cellStyle name="Normal 10 2 10 2 3 6" xfId="4215" xr:uid="{00000000-0005-0000-0000-000077100000}"/>
    <cellStyle name="Normal 10 2 10 2 3 7" xfId="4216" xr:uid="{00000000-0005-0000-0000-000078100000}"/>
    <cellStyle name="Normal 10 2 10 2 3 8" xfId="4217" xr:uid="{00000000-0005-0000-0000-000079100000}"/>
    <cellStyle name="Normal 10 2 10 2 3 9" xfId="4218" xr:uid="{00000000-0005-0000-0000-00007A100000}"/>
    <cellStyle name="Normal 10 2 10 2 30" xfId="4219" xr:uid="{00000000-0005-0000-0000-00007B100000}"/>
    <cellStyle name="Normal 10 2 10 2 30 10" xfId="4220" xr:uid="{00000000-0005-0000-0000-00007C100000}"/>
    <cellStyle name="Normal 10 2 10 2 30 11" xfId="4221" xr:uid="{00000000-0005-0000-0000-00007D100000}"/>
    <cellStyle name="Normal 10 2 10 2 30 12" xfId="4222" xr:uid="{00000000-0005-0000-0000-00007E100000}"/>
    <cellStyle name="Normal 10 2 10 2 30 13" xfId="4223" xr:uid="{00000000-0005-0000-0000-00007F100000}"/>
    <cellStyle name="Normal 10 2 10 2 30 14" xfId="4224" xr:uid="{00000000-0005-0000-0000-000080100000}"/>
    <cellStyle name="Normal 10 2 10 2 30 2" xfId="4225" xr:uid="{00000000-0005-0000-0000-000081100000}"/>
    <cellStyle name="Normal 10 2 10 2 30 2 10" xfId="4226" xr:uid="{00000000-0005-0000-0000-000082100000}"/>
    <cellStyle name="Normal 10 2 10 2 30 2 2" xfId="4227" xr:uid="{00000000-0005-0000-0000-000083100000}"/>
    <cellStyle name="Normal 10 2 10 2 30 2 3" xfId="4228" xr:uid="{00000000-0005-0000-0000-000084100000}"/>
    <cellStyle name="Normal 10 2 10 2 30 2 4" xfId="4229" xr:uid="{00000000-0005-0000-0000-000085100000}"/>
    <cellStyle name="Normal 10 2 10 2 30 2 5" xfId="4230" xr:uid="{00000000-0005-0000-0000-000086100000}"/>
    <cellStyle name="Normal 10 2 10 2 30 2 6" xfId="4231" xr:uid="{00000000-0005-0000-0000-000087100000}"/>
    <cellStyle name="Normal 10 2 10 2 30 2 7" xfId="4232" xr:uid="{00000000-0005-0000-0000-000088100000}"/>
    <cellStyle name="Normal 10 2 10 2 30 2 8" xfId="4233" xr:uid="{00000000-0005-0000-0000-000089100000}"/>
    <cellStyle name="Normal 10 2 10 2 30 2 9" xfId="4234" xr:uid="{00000000-0005-0000-0000-00008A100000}"/>
    <cellStyle name="Normal 10 2 10 2 30 3" xfId="4235" xr:uid="{00000000-0005-0000-0000-00008B100000}"/>
    <cellStyle name="Normal 10 2 10 2 30 3 10" xfId="4236" xr:uid="{00000000-0005-0000-0000-00008C100000}"/>
    <cellStyle name="Normal 10 2 10 2 30 3 2" xfId="4237" xr:uid="{00000000-0005-0000-0000-00008D100000}"/>
    <cellStyle name="Normal 10 2 10 2 30 3 3" xfId="4238" xr:uid="{00000000-0005-0000-0000-00008E100000}"/>
    <cellStyle name="Normal 10 2 10 2 30 3 4" xfId="4239" xr:uid="{00000000-0005-0000-0000-00008F100000}"/>
    <cellStyle name="Normal 10 2 10 2 30 3 5" xfId="4240" xr:uid="{00000000-0005-0000-0000-000090100000}"/>
    <cellStyle name="Normal 10 2 10 2 30 3 6" xfId="4241" xr:uid="{00000000-0005-0000-0000-000091100000}"/>
    <cellStyle name="Normal 10 2 10 2 30 3 7" xfId="4242" xr:uid="{00000000-0005-0000-0000-000092100000}"/>
    <cellStyle name="Normal 10 2 10 2 30 3 8" xfId="4243" xr:uid="{00000000-0005-0000-0000-000093100000}"/>
    <cellStyle name="Normal 10 2 10 2 30 3 9" xfId="4244" xr:uid="{00000000-0005-0000-0000-000094100000}"/>
    <cellStyle name="Normal 10 2 10 2 30 4" xfId="4245" xr:uid="{00000000-0005-0000-0000-000095100000}"/>
    <cellStyle name="Normal 10 2 10 2 30 4 10" xfId="4246" xr:uid="{00000000-0005-0000-0000-000096100000}"/>
    <cellStyle name="Normal 10 2 10 2 30 4 2" xfId="4247" xr:uid="{00000000-0005-0000-0000-000097100000}"/>
    <cellStyle name="Normal 10 2 10 2 30 4 3" xfId="4248" xr:uid="{00000000-0005-0000-0000-000098100000}"/>
    <cellStyle name="Normal 10 2 10 2 30 4 4" xfId="4249" xr:uid="{00000000-0005-0000-0000-000099100000}"/>
    <cellStyle name="Normal 10 2 10 2 30 4 5" xfId="4250" xr:uid="{00000000-0005-0000-0000-00009A100000}"/>
    <cellStyle name="Normal 10 2 10 2 30 4 6" xfId="4251" xr:uid="{00000000-0005-0000-0000-00009B100000}"/>
    <cellStyle name="Normal 10 2 10 2 30 4 7" xfId="4252" xr:uid="{00000000-0005-0000-0000-00009C100000}"/>
    <cellStyle name="Normal 10 2 10 2 30 4 8" xfId="4253" xr:uid="{00000000-0005-0000-0000-00009D100000}"/>
    <cellStyle name="Normal 10 2 10 2 30 4 9" xfId="4254" xr:uid="{00000000-0005-0000-0000-00009E100000}"/>
    <cellStyle name="Normal 10 2 10 2 30 5" xfId="4255" xr:uid="{00000000-0005-0000-0000-00009F100000}"/>
    <cellStyle name="Normal 10 2 10 2 30 5 10" xfId="4256" xr:uid="{00000000-0005-0000-0000-0000A0100000}"/>
    <cellStyle name="Normal 10 2 10 2 30 5 2" xfId="4257" xr:uid="{00000000-0005-0000-0000-0000A1100000}"/>
    <cellStyle name="Normal 10 2 10 2 30 5 3" xfId="4258" xr:uid="{00000000-0005-0000-0000-0000A2100000}"/>
    <cellStyle name="Normal 10 2 10 2 30 5 4" xfId="4259" xr:uid="{00000000-0005-0000-0000-0000A3100000}"/>
    <cellStyle name="Normal 10 2 10 2 30 5 5" xfId="4260" xr:uid="{00000000-0005-0000-0000-0000A4100000}"/>
    <cellStyle name="Normal 10 2 10 2 30 5 6" xfId="4261" xr:uid="{00000000-0005-0000-0000-0000A5100000}"/>
    <cellStyle name="Normal 10 2 10 2 30 5 7" xfId="4262" xr:uid="{00000000-0005-0000-0000-0000A6100000}"/>
    <cellStyle name="Normal 10 2 10 2 30 5 8" xfId="4263" xr:uid="{00000000-0005-0000-0000-0000A7100000}"/>
    <cellStyle name="Normal 10 2 10 2 30 5 9" xfId="4264" xr:uid="{00000000-0005-0000-0000-0000A8100000}"/>
    <cellStyle name="Normal 10 2 10 2 30 6" xfId="4265" xr:uid="{00000000-0005-0000-0000-0000A9100000}"/>
    <cellStyle name="Normal 10 2 10 2 30 7" xfId="4266" xr:uid="{00000000-0005-0000-0000-0000AA100000}"/>
    <cellStyle name="Normal 10 2 10 2 30 8" xfId="4267" xr:uid="{00000000-0005-0000-0000-0000AB100000}"/>
    <cellStyle name="Normal 10 2 10 2 30 9" xfId="4268" xr:uid="{00000000-0005-0000-0000-0000AC100000}"/>
    <cellStyle name="Normal 10 2 10 2 31" xfId="4269" xr:uid="{00000000-0005-0000-0000-0000AD100000}"/>
    <cellStyle name="Normal 10 2 10 2 31 10" xfId="4270" xr:uid="{00000000-0005-0000-0000-0000AE100000}"/>
    <cellStyle name="Normal 10 2 10 2 31 11" xfId="4271" xr:uid="{00000000-0005-0000-0000-0000AF100000}"/>
    <cellStyle name="Normal 10 2 10 2 31 12" xfId="4272" xr:uid="{00000000-0005-0000-0000-0000B0100000}"/>
    <cellStyle name="Normal 10 2 10 2 31 13" xfId="4273" xr:uid="{00000000-0005-0000-0000-0000B1100000}"/>
    <cellStyle name="Normal 10 2 10 2 31 14" xfId="4274" xr:uid="{00000000-0005-0000-0000-0000B2100000}"/>
    <cellStyle name="Normal 10 2 10 2 31 2" xfId="4275" xr:uid="{00000000-0005-0000-0000-0000B3100000}"/>
    <cellStyle name="Normal 10 2 10 2 31 2 10" xfId="4276" xr:uid="{00000000-0005-0000-0000-0000B4100000}"/>
    <cellStyle name="Normal 10 2 10 2 31 2 2" xfId="4277" xr:uid="{00000000-0005-0000-0000-0000B5100000}"/>
    <cellStyle name="Normal 10 2 10 2 31 2 3" xfId="4278" xr:uid="{00000000-0005-0000-0000-0000B6100000}"/>
    <cellStyle name="Normal 10 2 10 2 31 2 4" xfId="4279" xr:uid="{00000000-0005-0000-0000-0000B7100000}"/>
    <cellStyle name="Normal 10 2 10 2 31 2 5" xfId="4280" xr:uid="{00000000-0005-0000-0000-0000B8100000}"/>
    <cellStyle name="Normal 10 2 10 2 31 2 6" xfId="4281" xr:uid="{00000000-0005-0000-0000-0000B9100000}"/>
    <cellStyle name="Normal 10 2 10 2 31 2 7" xfId="4282" xr:uid="{00000000-0005-0000-0000-0000BA100000}"/>
    <cellStyle name="Normal 10 2 10 2 31 2 8" xfId="4283" xr:uid="{00000000-0005-0000-0000-0000BB100000}"/>
    <cellStyle name="Normal 10 2 10 2 31 2 9" xfId="4284" xr:uid="{00000000-0005-0000-0000-0000BC100000}"/>
    <cellStyle name="Normal 10 2 10 2 31 3" xfId="4285" xr:uid="{00000000-0005-0000-0000-0000BD100000}"/>
    <cellStyle name="Normal 10 2 10 2 31 3 10" xfId="4286" xr:uid="{00000000-0005-0000-0000-0000BE100000}"/>
    <cellStyle name="Normal 10 2 10 2 31 3 2" xfId="4287" xr:uid="{00000000-0005-0000-0000-0000BF100000}"/>
    <cellStyle name="Normal 10 2 10 2 31 3 3" xfId="4288" xr:uid="{00000000-0005-0000-0000-0000C0100000}"/>
    <cellStyle name="Normal 10 2 10 2 31 3 4" xfId="4289" xr:uid="{00000000-0005-0000-0000-0000C1100000}"/>
    <cellStyle name="Normal 10 2 10 2 31 3 5" xfId="4290" xr:uid="{00000000-0005-0000-0000-0000C2100000}"/>
    <cellStyle name="Normal 10 2 10 2 31 3 6" xfId="4291" xr:uid="{00000000-0005-0000-0000-0000C3100000}"/>
    <cellStyle name="Normal 10 2 10 2 31 3 7" xfId="4292" xr:uid="{00000000-0005-0000-0000-0000C4100000}"/>
    <cellStyle name="Normal 10 2 10 2 31 3 8" xfId="4293" xr:uid="{00000000-0005-0000-0000-0000C5100000}"/>
    <cellStyle name="Normal 10 2 10 2 31 3 9" xfId="4294" xr:uid="{00000000-0005-0000-0000-0000C6100000}"/>
    <cellStyle name="Normal 10 2 10 2 31 4" xfId="4295" xr:uid="{00000000-0005-0000-0000-0000C7100000}"/>
    <cellStyle name="Normal 10 2 10 2 31 4 10" xfId="4296" xr:uid="{00000000-0005-0000-0000-0000C8100000}"/>
    <cellStyle name="Normal 10 2 10 2 31 4 2" xfId="4297" xr:uid="{00000000-0005-0000-0000-0000C9100000}"/>
    <cellStyle name="Normal 10 2 10 2 31 4 3" xfId="4298" xr:uid="{00000000-0005-0000-0000-0000CA100000}"/>
    <cellStyle name="Normal 10 2 10 2 31 4 4" xfId="4299" xr:uid="{00000000-0005-0000-0000-0000CB100000}"/>
    <cellStyle name="Normal 10 2 10 2 31 4 5" xfId="4300" xr:uid="{00000000-0005-0000-0000-0000CC100000}"/>
    <cellStyle name="Normal 10 2 10 2 31 4 6" xfId="4301" xr:uid="{00000000-0005-0000-0000-0000CD100000}"/>
    <cellStyle name="Normal 10 2 10 2 31 4 7" xfId="4302" xr:uid="{00000000-0005-0000-0000-0000CE100000}"/>
    <cellStyle name="Normal 10 2 10 2 31 4 8" xfId="4303" xr:uid="{00000000-0005-0000-0000-0000CF100000}"/>
    <cellStyle name="Normal 10 2 10 2 31 4 9" xfId="4304" xr:uid="{00000000-0005-0000-0000-0000D0100000}"/>
    <cellStyle name="Normal 10 2 10 2 31 5" xfId="4305" xr:uid="{00000000-0005-0000-0000-0000D1100000}"/>
    <cellStyle name="Normal 10 2 10 2 31 5 10" xfId="4306" xr:uid="{00000000-0005-0000-0000-0000D2100000}"/>
    <cellStyle name="Normal 10 2 10 2 31 5 2" xfId="4307" xr:uid="{00000000-0005-0000-0000-0000D3100000}"/>
    <cellStyle name="Normal 10 2 10 2 31 5 3" xfId="4308" xr:uid="{00000000-0005-0000-0000-0000D4100000}"/>
    <cellStyle name="Normal 10 2 10 2 31 5 4" xfId="4309" xr:uid="{00000000-0005-0000-0000-0000D5100000}"/>
    <cellStyle name="Normal 10 2 10 2 31 5 5" xfId="4310" xr:uid="{00000000-0005-0000-0000-0000D6100000}"/>
    <cellStyle name="Normal 10 2 10 2 31 5 6" xfId="4311" xr:uid="{00000000-0005-0000-0000-0000D7100000}"/>
    <cellStyle name="Normal 10 2 10 2 31 5 7" xfId="4312" xr:uid="{00000000-0005-0000-0000-0000D8100000}"/>
    <cellStyle name="Normal 10 2 10 2 31 5 8" xfId="4313" xr:uid="{00000000-0005-0000-0000-0000D9100000}"/>
    <cellStyle name="Normal 10 2 10 2 31 5 9" xfId="4314" xr:uid="{00000000-0005-0000-0000-0000DA100000}"/>
    <cellStyle name="Normal 10 2 10 2 31 6" xfId="4315" xr:uid="{00000000-0005-0000-0000-0000DB100000}"/>
    <cellStyle name="Normal 10 2 10 2 31 7" xfId="4316" xr:uid="{00000000-0005-0000-0000-0000DC100000}"/>
    <cellStyle name="Normal 10 2 10 2 31 8" xfId="4317" xr:uid="{00000000-0005-0000-0000-0000DD100000}"/>
    <cellStyle name="Normal 10 2 10 2 31 9" xfId="4318" xr:uid="{00000000-0005-0000-0000-0000DE100000}"/>
    <cellStyle name="Normal 10 2 10 2 32" xfId="4319" xr:uid="{00000000-0005-0000-0000-0000DF100000}"/>
    <cellStyle name="Normal 10 2 10 2 32 10" xfId="4320" xr:uid="{00000000-0005-0000-0000-0000E0100000}"/>
    <cellStyle name="Normal 10 2 10 2 32 11" xfId="4321" xr:uid="{00000000-0005-0000-0000-0000E1100000}"/>
    <cellStyle name="Normal 10 2 10 2 32 12" xfId="4322" xr:uid="{00000000-0005-0000-0000-0000E2100000}"/>
    <cellStyle name="Normal 10 2 10 2 32 13" xfId="4323" xr:uid="{00000000-0005-0000-0000-0000E3100000}"/>
    <cellStyle name="Normal 10 2 10 2 32 14" xfId="4324" xr:uid="{00000000-0005-0000-0000-0000E4100000}"/>
    <cellStyle name="Normal 10 2 10 2 32 2" xfId="4325" xr:uid="{00000000-0005-0000-0000-0000E5100000}"/>
    <cellStyle name="Normal 10 2 10 2 32 2 10" xfId="4326" xr:uid="{00000000-0005-0000-0000-0000E6100000}"/>
    <cellStyle name="Normal 10 2 10 2 32 2 2" xfId="4327" xr:uid="{00000000-0005-0000-0000-0000E7100000}"/>
    <cellStyle name="Normal 10 2 10 2 32 2 3" xfId="4328" xr:uid="{00000000-0005-0000-0000-0000E8100000}"/>
    <cellStyle name="Normal 10 2 10 2 32 2 4" xfId="4329" xr:uid="{00000000-0005-0000-0000-0000E9100000}"/>
    <cellStyle name="Normal 10 2 10 2 32 2 5" xfId="4330" xr:uid="{00000000-0005-0000-0000-0000EA100000}"/>
    <cellStyle name="Normal 10 2 10 2 32 2 6" xfId="4331" xr:uid="{00000000-0005-0000-0000-0000EB100000}"/>
    <cellStyle name="Normal 10 2 10 2 32 2 7" xfId="4332" xr:uid="{00000000-0005-0000-0000-0000EC100000}"/>
    <cellStyle name="Normal 10 2 10 2 32 2 8" xfId="4333" xr:uid="{00000000-0005-0000-0000-0000ED100000}"/>
    <cellStyle name="Normal 10 2 10 2 32 2 9" xfId="4334" xr:uid="{00000000-0005-0000-0000-0000EE100000}"/>
    <cellStyle name="Normal 10 2 10 2 32 3" xfId="4335" xr:uid="{00000000-0005-0000-0000-0000EF100000}"/>
    <cellStyle name="Normal 10 2 10 2 32 3 10" xfId="4336" xr:uid="{00000000-0005-0000-0000-0000F0100000}"/>
    <cellStyle name="Normal 10 2 10 2 32 3 2" xfId="4337" xr:uid="{00000000-0005-0000-0000-0000F1100000}"/>
    <cellStyle name="Normal 10 2 10 2 32 3 3" xfId="4338" xr:uid="{00000000-0005-0000-0000-0000F2100000}"/>
    <cellStyle name="Normal 10 2 10 2 32 3 4" xfId="4339" xr:uid="{00000000-0005-0000-0000-0000F3100000}"/>
    <cellStyle name="Normal 10 2 10 2 32 3 5" xfId="4340" xr:uid="{00000000-0005-0000-0000-0000F4100000}"/>
    <cellStyle name="Normal 10 2 10 2 32 3 6" xfId="4341" xr:uid="{00000000-0005-0000-0000-0000F5100000}"/>
    <cellStyle name="Normal 10 2 10 2 32 3 7" xfId="4342" xr:uid="{00000000-0005-0000-0000-0000F6100000}"/>
    <cellStyle name="Normal 10 2 10 2 32 3 8" xfId="4343" xr:uid="{00000000-0005-0000-0000-0000F7100000}"/>
    <cellStyle name="Normal 10 2 10 2 32 3 9" xfId="4344" xr:uid="{00000000-0005-0000-0000-0000F8100000}"/>
    <cellStyle name="Normal 10 2 10 2 32 4" xfId="4345" xr:uid="{00000000-0005-0000-0000-0000F9100000}"/>
    <cellStyle name="Normal 10 2 10 2 32 4 10" xfId="4346" xr:uid="{00000000-0005-0000-0000-0000FA100000}"/>
    <cellStyle name="Normal 10 2 10 2 32 4 2" xfId="4347" xr:uid="{00000000-0005-0000-0000-0000FB100000}"/>
    <cellStyle name="Normal 10 2 10 2 32 4 3" xfId="4348" xr:uid="{00000000-0005-0000-0000-0000FC100000}"/>
    <cellStyle name="Normal 10 2 10 2 32 4 4" xfId="4349" xr:uid="{00000000-0005-0000-0000-0000FD100000}"/>
    <cellStyle name="Normal 10 2 10 2 32 4 5" xfId="4350" xr:uid="{00000000-0005-0000-0000-0000FE100000}"/>
    <cellStyle name="Normal 10 2 10 2 32 4 6" xfId="4351" xr:uid="{00000000-0005-0000-0000-0000FF100000}"/>
    <cellStyle name="Normal 10 2 10 2 32 4 7" xfId="4352" xr:uid="{00000000-0005-0000-0000-000000110000}"/>
    <cellStyle name="Normal 10 2 10 2 32 4 8" xfId="4353" xr:uid="{00000000-0005-0000-0000-000001110000}"/>
    <cellStyle name="Normal 10 2 10 2 32 4 9" xfId="4354" xr:uid="{00000000-0005-0000-0000-000002110000}"/>
    <cellStyle name="Normal 10 2 10 2 32 5" xfId="4355" xr:uid="{00000000-0005-0000-0000-000003110000}"/>
    <cellStyle name="Normal 10 2 10 2 32 5 10" xfId="4356" xr:uid="{00000000-0005-0000-0000-000004110000}"/>
    <cellStyle name="Normal 10 2 10 2 32 5 2" xfId="4357" xr:uid="{00000000-0005-0000-0000-000005110000}"/>
    <cellStyle name="Normal 10 2 10 2 32 5 3" xfId="4358" xr:uid="{00000000-0005-0000-0000-000006110000}"/>
    <cellStyle name="Normal 10 2 10 2 32 5 4" xfId="4359" xr:uid="{00000000-0005-0000-0000-000007110000}"/>
    <cellStyle name="Normal 10 2 10 2 32 5 5" xfId="4360" xr:uid="{00000000-0005-0000-0000-000008110000}"/>
    <cellStyle name="Normal 10 2 10 2 32 5 6" xfId="4361" xr:uid="{00000000-0005-0000-0000-000009110000}"/>
    <cellStyle name="Normal 10 2 10 2 32 5 7" xfId="4362" xr:uid="{00000000-0005-0000-0000-00000A110000}"/>
    <cellStyle name="Normal 10 2 10 2 32 5 8" xfId="4363" xr:uid="{00000000-0005-0000-0000-00000B110000}"/>
    <cellStyle name="Normal 10 2 10 2 32 5 9" xfId="4364" xr:uid="{00000000-0005-0000-0000-00000C110000}"/>
    <cellStyle name="Normal 10 2 10 2 32 6" xfId="4365" xr:uid="{00000000-0005-0000-0000-00000D110000}"/>
    <cellStyle name="Normal 10 2 10 2 32 7" xfId="4366" xr:uid="{00000000-0005-0000-0000-00000E110000}"/>
    <cellStyle name="Normal 10 2 10 2 32 8" xfId="4367" xr:uid="{00000000-0005-0000-0000-00000F110000}"/>
    <cellStyle name="Normal 10 2 10 2 32 9" xfId="4368" xr:uid="{00000000-0005-0000-0000-000010110000}"/>
    <cellStyle name="Normal 10 2 10 2 33" xfId="4369" xr:uid="{00000000-0005-0000-0000-000011110000}"/>
    <cellStyle name="Normal 10 2 10 2 33 10" xfId="4370" xr:uid="{00000000-0005-0000-0000-000012110000}"/>
    <cellStyle name="Normal 10 2 10 2 33 11" xfId="4371" xr:uid="{00000000-0005-0000-0000-000013110000}"/>
    <cellStyle name="Normal 10 2 10 2 33 12" xfId="4372" xr:uid="{00000000-0005-0000-0000-000014110000}"/>
    <cellStyle name="Normal 10 2 10 2 33 13" xfId="4373" xr:uid="{00000000-0005-0000-0000-000015110000}"/>
    <cellStyle name="Normal 10 2 10 2 33 14" xfId="4374" xr:uid="{00000000-0005-0000-0000-000016110000}"/>
    <cellStyle name="Normal 10 2 10 2 33 2" xfId="4375" xr:uid="{00000000-0005-0000-0000-000017110000}"/>
    <cellStyle name="Normal 10 2 10 2 33 2 10" xfId="4376" xr:uid="{00000000-0005-0000-0000-000018110000}"/>
    <cellStyle name="Normal 10 2 10 2 33 2 2" xfId="4377" xr:uid="{00000000-0005-0000-0000-000019110000}"/>
    <cellStyle name="Normal 10 2 10 2 33 2 3" xfId="4378" xr:uid="{00000000-0005-0000-0000-00001A110000}"/>
    <cellStyle name="Normal 10 2 10 2 33 2 4" xfId="4379" xr:uid="{00000000-0005-0000-0000-00001B110000}"/>
    <cellStyle name="Normal 10 2 10 2 33 2 5" xfId="4380" xr:uid="{00000000-0005-0000-0000-00001C110000}"/>
    <cellStyle name="Normal 10 2 10 2 33 2 6" xfId="4381" xr:uid="{00000000-0005-0000-0000-00001D110000}"/>
    <cellStyle name="Normal 10 2 10 2 33 2 7" xfId="4382" xr:uid="{00000000-0005-0000-0000-00001E110000}"/>
    <cellStyle name="Normal 10 2 10 2 33 2 8" xfId="4383" xr:uid="{00000000-0005-0000-0000-00001F110000}"/>
    <cellStyle name="Normal 10 2 10 2 33 2 9" xfId="4384" xr:uid="{00000000-0005-0000-0000-000020110000}"/>
    <cellStyle name="Normal 10 2 10 2 33 3" xfId="4385" xr:uid="{00000000-0005-0000-0000-000021110000}"/>
    <cellStyle name="Normal 10 2 10 2 33 3 10" xfId="4386" xr:uid="{00000000-0005-0000-0000-000022110000}"/>
    <cellStyle name="Normal 10 2 10 2 33 3 2" xfId="4387" xr:uid="{00000000-0005-0000-0000-000023110000}"/>
    <cellStyle name="Normal 10 2 10 2 33 3 3" xfId="4388" xr:uid="{00000000-0005-0000-0000-000024110000}"/>
    <cellStyle name="Normal 10 2 10 2 33 3 4" xfId="4389" xr:uid="{00000000-0005-0000-0000-000025110000}"/>
    <cellStyle name="Normal 10 2 10 2 33 3 5" xfId="4390" xr:uid="{00000000-0005-0000-0000-000026110000}"/>
    <cellStyle name="Normal 10 2 10 2 33 3 6" xfId="4391" xr:uid="{00000000-0005-0000-0000-000027110000}"/>
    <cellStyle name="Normal 10 2 10 2 33 3 7" xfId="4392" xr:uid="{00000000-0005-0000-0000-000028110000}"/>
    <cellStyle name="Normal 10 2 10 2 33 3 8" xfId="4393" xr:uid="{00000000-0005-0000-0000-000029110000}"/>
    <cellStyle name="Normal 10 2 10 2 33 3 9" xfId="4394" xr:uid="{00000000-0005-0000-0000-00002A110000}"/>
    <cellStyle name="Normal 10 2 10 2 33 4" xfId="4395" xr:uid="{00000000-0005-0000-0000-00002B110000}"/>
    <cellStyle name="Normal 10 2 10 2 33 4 10" xfId="4396" xr:uid="{00000000-0005-0000-0000-00002C110000}"/>
    <cellStyle name="Normal 10 2 10 2 33 4 2" xfId="4397" xr:uid="{00000000-0005-0000-0000-00002D110000}"/>
    <cellStyle name="Normal 10 2 10 2 33 4 3" xfId="4398" xr:uid="{00000000-0005-0000-0000-00002E110000}"/>
    <cellStyle name="Normal 10 2 10 2 33 4 4" xfId="4399" xr:uid="{00000000-0005-0000-0000-00002F110000}"/>
    <cellStyle name="Normal 10 2 10 2 33 4 5" xfId="4400" xr:uid="{00000000-0005-0000-0000-000030110000}"/>
    <cellStyle name="Normal 10 2 10 2 33 4 6" xfId="4401" xr:uid="{00000000-0005-0000-0000-000031110000}"/>
    <cellStyle name="Normal 10 2 10 2 33 4 7" xfId="4402" xr:uid="{00000000-0005-0000-0000-000032110000}"/>
    <cellStyle name="Normal 10 2 10 2 33 4 8" xfId="4403" xr:uid="{00000000-0005-0000-0000-000033110000}"/>
    <cellStyle name="Normal 10 2 10 2 33 4 9" xfId="4404" xr:uid="{00000000-0005-0000-0000-000034110000}"/>
    <cellStyle name="Normal 10 2 10 2 33 5" xfId="4405" xr:uid="{00000000-0005-0000-0000-000035110000}"/>
    <cellStyle name="Normal 10 2 10 2 33 5 10" xfId="4406" xr:uid="{00000000-0005-0000-0000-000036110000}"/>
    <cellStyle name="Normal 10 2 10 2 33 5 2" xfId="4407" xr:uid="{00000000-0005-0000-0000-000037110000}"/>
    <cellStyle name="Normal 10 2 10 2 33 5 3" xfId="4408" xr:uid="{00000000-0005-0000-0000-000038110000}"/>
    <cellStyle name="Normal 10 2 10 2 33 5 4" xfId="4409" xr:uid="{00000000-0005-0000-0000-000039110000}"/>
    <cellStyle name="Normal 10 2 10 2 33 5 5" xfId="4410" xr:uid="{00000000-0005-0000-0000-00003A110000}"/>
    <cellStyle name="Normal 10 2 10 2 33 5 6" xfId="4411" xr:uid="{00000000-0005-0000-0000-00003B110000}"/>
    <cellStyle name="Normal 10 2 10 2 33 5 7" xfId="4412" xr:uid="{00000000-0005-0000-0000-00003C110000}"/>
    <cellStyle name="Normal 10 2 10 2 33 5 8" xfId="4413" xr:uid="{00000000-0005-0000-0000-00003D110000}"/>
    <cellStyle name="Normal 10 2 10 2 33 5 9" xfId="4414" xr:uid="{00000000-0005-0000-0000-00003E110000}"/>
    <cellStyle name="Normal 10 2 10 2 33 6" xfId="4415" xr:uid="{00000000-0005-0000-0000-00003F110000}"/>
    <cellStyle name="Normal 10 2 10 2 33 7" xfId="4416" xr:uid="{00000000-0005-0000-0000-000040110000}"/>
    <cellStyle name="Normal 10 2 10 2 33 8" xfId="4417" xr:uid="{00000000-0005-0000-0000-000041110000}"/>
    <cellStyle name="Normal 10 2 10 2 33 9" xfId="4418" xr:uid="{00000000-0005-0000-0000-000042110000}"/>
    <cellStyle name="Normal 10 2 10 2 34" xfId="4419" xr:uid="{00000000-0005-0000-0000-000043110000}"/>
    <cellStyle name="Normal 10 2 10 2 34 10" xfId="4420" xr:uid="{00000000-0005-0000-0000-000044110000}"/>
    <cellStyle name="Normal 10 2 10 2 34 2" xfId="4421" xr:uid="{00000000-0005-0000-0000-000045110000}"/>
    <cellStyle name="Normal 10 2 10 2 34 3" xfId="4422" xr:uid="{00000000-0005-0000-0000-000046110000}"/>
    <cellStyle name="Normal 10 2 10 2 34 4" xfId="4423" xr:uid="{00000000-0005-0000-0000-000047110000}"/>
    <cellStyle name="Normal 10 2 10 2 34 5" xfId="4424" xr:uid="{00000000-0005-0000-0000-000048110000}"/>
    <cellStyle name="Normal 10 2 10 2 34 6" xfId="4425" xr:uid="{00000000-0005-0000-0000-000049110000}"/>
    <cellStyle name="Normal 10 2 10 2 34 7" xfId="4426" xr:uid="{00000000-0005-0000-0000-00004A110000}"/>
    <cellStyle name="Normal 10 2 10 2 34 8" xfId="4427" xr:uid="{00000000-0005-0000-0000-00004B110000}"/>
    <cellStyle name="Normal 10 2 10 2 34 9" xfId="4428" xr:uid="{00000000-0005-0000-0000-00004C110000}"/>
    <cellStyle name="Normal 10 2 10 2 35" xfId="4429" xr:uid="{00000000-0005-0000-0000-00004D110000}"/>
    <cellStyle name="Normal 10 2 10 2 35 10" xfId="4430" xr:uid="{00000000-0005-0000-0000-00004E110000}"/>
    <cellStyle name="Normal 10 2 10 2 35 2" xfId="4431" xr:uid="{00000000-0005-0000-0000-00004F110000}"/>
    <cellStyle name="Normal 10 2 10 2 35 3" xfId="4432" xr:uid="{00000000-0005-0000-0000-000050110000}"/>
    <cellStyle name="Normal 10 2 10 2 35 4" xfId="4433" xr:uid="{00000000-0005-0000-0000-000051110000}"/>
    <cellStyle name="Normal 10 2 10 2 35 5" xfId="4434" xr:uid="{00000000-0005-0000-0000-000052110000}"/>
    <cellStyle name="Normal 10 2 10 2 35 6" xfId="4435" xr:uid="{00000000-0005-0000-0000-000053110000}"/>
    <cellStyle name="Normal 10 2 10 2 35 7" xfId="4436" xr:uid="{00000000-0005-0000-0000-000054110000}"/>
    <cellStyle name="Normal 10 2 10 2 35 8" xfId="4437" xr:uid="{00000000-0005-0000-0000-000055110000}"/>
    <cellStyle name="Normal 10 2 10 2 35 9" xfId="4438" xr:uid="{00000000-0005-0000-0000-000056110000}"/>
    <cellStyle name="Normal 10 2 10 2 36" xfId="4439" xr:uid="{00000000-0005-0000-0000-000057110000}"/>
    <cellStyle name="Normal 10 2 10 2 36 10" xfId="4440" xr:uid="{00000000-0005-0000-0000-000058110000}"/>
    <cellStyle name="Normal 10 2 10 2 36 2" xfId="4441" xr:uid="{00000000-0005-0000-0000-000059110000}"/>
    <cellStyle name="Normal 10 2 10 2 36 3" xfId="4442" xr:uid="{00000000-0005-0000-0000-00005A110000}"/>
    <cellStyle name="Normal 10 2 10 2 36 4" xfId="4443" xr:uid="{00000000-0005-0000-0000-00005B110000}"/>
    <cellStyle name="Normal 10 2 10 2 36 5" xfId="4444" xr:uid="{00000000-0005-0000-0000-00005C110000}"/>
    <cellStyle name="Normal 10 2 10 2 36 6" xfId="4445" xr:uid="{00000000-0005-0000-0000-00005D110000}"/>
    <cellStyle name="Normal 10 2 10 2 36 7" xfId="4446" xr:uid="{00000000-0005-0000-0000-00005E110000}"/>
    <cellStyle name="Normal 10 2 10 2 36 8" xfId="4447" xr:uid="{00000000-0005-0000-0000-00005F110000}"/>
    <cellStyle name="Normal 10 2 10 2 36 9" xfId="4448" xr:uid="{00000000-0005-0000-0000-000060110000}"/>
    <cellStyle name="Normal 10 2 10 2 37" xfId="4449" xr:uid="{00000000-0005-0000-0000-000061110000}"/>
    <cellStyle name="Normal 10 2 10 2 37 10" xfId="4450" xr:uid="{00000000-0005-0000-0000-000062110000}"/>
    <cellStyle name="Normal 10 2 10 2 37 2" xfId="4451" xr:uid="{00000000-0005-0000-0000-000063110000}"/>
    <cellStyle name="Normal 10 2 10 2 37 3" xfId="4452" xr:uid="{00000000-0005-0000-0000-000064110000}"/>
    <cellStyle name="Normal 10 2 10 2 37 4" xfId="4453" xr:uid="{00000000-0005-0000-0000-000065110000}"/>
    <cellStyle name="Normal 10 2 10 2 37 5" xfId="4454" xr:uid="{00000000-0005-0000-0000-000066110000}"/>
    <cellStyle name="Normal 10 2 10 2 37 6" xfId="4455" xr:uid="{00000000-0005-0000-0000-000067110000}"/>
    <cellStyle name="Normal 10 2 10 2 37 7" xfId="4456" xr:uid="{00000000-0005-0000-0000-000068110000}"/>
    <cellStyle name="Normal 10 2 10 2 37 8" xfId="4457" xr:uid="{00000000-0005-0000-0000-000069110000}"/>
    <cellStyle name="Normal 10 2 10 2 37 9" xfId="4458" xr:uid="{00000000-0005-0000-0000-00006A110000}"/>
    <cellStyle name="Normal 10 2 10 2 38" xfId="4459" xr:uid="{00000000-0005-0000-0000-00006B110000}"/>
    <cellStyle name="Normal 10 2 10 2 39" xfId="4460" xr:uid="{00000000-0005-0000-0000-00006C110000}"/>
    <cellStyle name="Normal 10 2 10 2 4" xfId="4461" xr:uid="{00000000-0005-0000-0000-00006D110000}"/>
    <cellStyle name="Normal 10 2 10 2 4 10" xfId="4462" xr:uid="{00000000-0005-0000-0000-00006E110000}"/>
    <cellStyle name="Normal 10 2 10 2 4 11" xfId="4463" xr:uid="{00000000-0005-0000-0000-00006F110000}"/>
    <cellStyle name="Normal 10 2 10 2 4 12" xfId="4464" xr:uid="{00000000-0005-0000-0000-000070110000}"/>
    <cellStyle name="Normal 10 2 10 2 4 13" xfId="4465" xr:uid="{00000000-0005-0000-0000-000071110000}"/>
    <cellStyle name="Normal 10 2 10 2 4 14" xfId="4466" xr:uid="{00000000-0005-0000-0000-000072110000}"/>
    <cellStyle name="Normal 10 2 10 2 4 2" xfId="4467" xr:uid="{00000000-0005-0000-0000-000073110000}"/>
    <cellStyle name="Normal 10 2 10 2 4 2 10" xfId="4468" xr:uid="{00000000-0005-0000-0000-000074110000}"/>
    <cellStyle name="Normal 10 2 10 2 4 2 2" xfId="4469" xr:uid="{00000000-0005-0000-0000-000075110000}"/>
    <cellStyle name="Normal 10 2 10 2 4 2 3" xfId="4470" xr:uid="{00000000-0005-0000-0000-000076110000}"/>
    <cellStyle name="Normal 10 2 10 2 4 2 4" xfId="4471" xr:uid="{00000000-0005-0000-0000-000077110000}"/>
    <cellStyle name="Normal 10 2 10 2 4 2 5" xfId="4472" xr:uid="{00000000-0005-0000-0000-000078110000}"/>
    <cellStyle name="Normal 10 2 10 2 4 2 6" xfId="4473" xr:uid="{00000000-0005-0000-0000-000079110000}"/>
    <cellStyle name="Normal 10 2 10 2 4 2 7" xfId="4474" xr:uid="{00000000-0005-0000-0000-00007A110000}"/>
    <cellStyle name="Normal 10 2 10 2 4 2 8" xfId="4475" xr:uid="{00000000-0005-0000-0000-00007B110000}"/>
    <cellStyle name="Normal 10 2 10 2 4 2 9" xfId="4476" xr:uid="{00000000-0005-0000-0000-00007C110000}"/>
    <cellStyle name="Normal 10 2 10 2 4 3" xfId="4477" xr:uid="{00000000-0005-0000-0000-00007D110000}"/>
    <cellStyle name="Normal 10 2 10 2 4 3 10" xfId="4478" xr:uid="{00000000-0005-0000-0000-00007E110000}"/>
    <cellStyle name="Normal 10 2 10 2 4 3 2" xfId="4479" xr:uid="{00000000-0005-0000-0000-00007F110000}"/>
    <cellStyle name="Normal 10 2 10 2 4 3 3" xfId="4480" xr:uid="{00000000-0005-0000-0000-000080110000}"/>
    <cellStyle name="Normal 10 2 10 2 4 3 4" xfId="4481" xr:uid="{00000000-0005-0000-0000-000081110000}"/>
    <cellStyle name="Normal 10 2 10 2 4 3 5" xfId="4482" xr:uid="{00000000-0005-0000-0000-000082110000}"/>
    <cellStyle name="Normal 10 2 10 2 4 3 6" xfId="4483" xr:uid="{00000000-0005-0000-0000-000083110000}"/>
    <cellStyle name="Normal 10 2 10 2 4 3 7" xfId="4484" xr:uid="{00000000-0005-0000-0000-000084110000}"/>
    <cellStyle name="Normal 10 2 10 2 4 3 8" xfId="4485" xr:uid="{00000000-0005-0000-0000-000085110000}"/>
    <cellStyle name="Normal 10 2 10 2 4 3 9" xfId="4486" xr:uid="{00000000-0005-0000-0000-000086110000}"/>
    <cellStyle name="Normal 10 2 10 2 4 4" xfId="4487" xr:uid="{00000000-0005-0000-0000-000087110000}"/>
    <cellStyle name="Normal 10 2 10 2 4 4 10" xfId="4488" xr:uid="{00000000-0005-0000-0000-000088110000}"/>
    <cellStyle name="Normal 10 2 10 2 4 4 2" xfId="4489" xr:uid="{00000000-0005-0000-0000-000089110000}"/>
    <cellStyle name="Normal 10 2 10 2 4 4 3" xfId="4490" xr:uid="{00000000-0005-0000-0000-00008A110000}"/>
    <cellStyle name="Normal 10 2 10 2 4 4 4" xfId="4491" xr:uid="{00000000-0005-0000-0000-00008B110000}"/>
    <cellStyle name="Normal 10 2 10 2 4 4 5" xfId="4492" xr:uid="{00000000-0005-0000-0000-00008C110000}"/>
    <cellStyle name="Normal 10 2 10 2 4 4 6" xfId="4493" xr:uid="{00000000-0005-0000-0000-00008D110000}"/>
    <cellStyle name="Normal 10 2 10 2 4 4 7" xfId="4494" xr:uid="{00000000-0005-0000-0000-00008E110000}"/>
    <cellStyle name="Normal 10 2 10 2 4 4 8" xfId="4495" xr:uid="{00000000-0005-0000-0000-00008F110000}"/>
    <cellStyle name="Normal 10 2 10 2 4 4 9" xfId="4496" xr:uid="{00000000-0005-0000-0000-000090110000}"/>
    <cellStyle name="Normal 10 2 10 2 4 5" xfId="4497" xr:uid="{00000000-0005-0000-0000-000091110000}"/>
    <cellStyle name="Normal 10 2 10 2 4 5 10" xfId="4498" xr:uid="{00000000-0005-0000-0000-000092110000}"/>
    <cellStyle name="Normal 10 2 10 2 4 5 2" xfId="4499" xr:uid="{00000000-0005-0000-0000-000093110000}"/>
    <cellStyle name="Normal 10 2 10 2 4 5 3" xfId="4500" xr:uid="{00000000-0005-0000-0000-000094110000}"/>
    <cellStyle name="Normal 10 2 10 2 4 5 4" xfId="4501" xr:uid="{00000000-0005-0000-0000-000095110000}"/>
    <cellStyle name="Normal 10 2 10 2 4 5 5" xfId="4502" xr:uid="{00000000-0005-0000-0000-000096110000}"/>
    <cellStyle name="Normal 10 2 10 2 4 5 6" xfId="4503" xr:uid="{00000000-0005-0000-0000-000097110000}"/>
    <cellStyle name="Normal 10 2 10 2 4 5 7" xfId="4504" xr:uid="{00000000-0005-0000-0000-000098110000}"/>
    <cellStyle name="Normal 10 2 10 2 4 5 8" xfId="4505" xr:uid="{00000000-0005-0000-0000-000099110000}"/>
    <cellStyle name="Normal 10 2 10 2 4 5 9" xfId="4506" xr:uid="{00000000-0005-0000-0000-00009A110000}"/>
    <cellStyle name="Normal 10 2 10 2 4 6" xfId="4507" xr:uid="{00000000-0005-0000-0000-00009B110000}"/>
    <cellStyle name="Normal 10 2 10 2 4 7" xfId="4508" xr:uid="{00000000-0005-0000-0000-00009C110000}"/>
    <cellStyle name="Normal 10 2 10 2 4 8" xfId="4509" xr:uid="{00000000-0005-0000-0000-00009D110000}"/>
    <cellStyle name="Normal 10 2 10 2 4 9" xfId="4510" xr:uid="{00000000-0005-0000-0000-00009E110000}"/>
    <cellStyle name="Normal 10 2 10 2 40" xfId="4511" xr:uid="{00000000-0005-0000-0000-00009F110000}"/>
    <cellStyle name="Normal 10 2 10 2 41" xfId="4512" xr:uid="{00000000-0005-0000-0000-0000A0110000}"/>
    <cellStyle name="Normal 10 2 10 2 42" xfId="4513" xr:uid="{00000000-0005-0000-0000-0000A1110000}"/>
    <cellStyle name="Normal 10 2 10 2 43" xfId="4514" xr:uid="{00000000-0005-0000-0000-0000A2110000}"/>
    <cellStyle name="Normal 10 2 10 2 44" xfId="4515" xr:uid="{00000000-0005-0000-0000-0000A3110000}"/>
    <cellStyle name="Normal 10 2 10 2 45" xfId="4516" xr:uid="{00000000-0005-0000-0000-0000A4110000}"/>
    <cellStyle name="Normal 10 2 10 2 46" xfId="4517" xr:uid="{00000000-0005-0000-0000-0000A5110000}"/>
    <cellStyle name="Normal 10 2 10 2 47" xfId="4518" xr:uid="{00000000-0005-0000-0000-0000A6110000}"/>
    <cellStyle name="Normal 10 2 10 2 48" xfId="4519" xr:uid="{00000000-0005-0000-0000-0000A7110000}"/>
    <cellStyle name="Normal 10 2 10 2 5" xfId="4520" xr:uid="{00000000-0005-0000-0000-0000A8110000}"/>
    <cellStyle name="Normal 10 2 10 2 5 10" xfId="4521" xr:uid="{00000000-0005-0000-0000-0000A9110000}"/>
    <cellStyle name="Normal 10 2 10 2 5 11" xfId="4522" xr:uid="{00000000-0005-0000-0000-0000AA110000}"/>
    <cellStyle name="Normal 10 2 10 2 5 12" xfId="4523" xr:uid="{00000000-0005-0000-0000-0000AB110000}"/>
    <cellStyle name="Normal 10 2 10 2 5 13" xfId="4524" xr:uid="{00000000-0005-0000-0000-0000AC110000}"/>
    <cellStyle name="Normal 10 2 10 2 5 14" xfId="4525" xr:uid="{00000000-0005-0000-0000-0000AD110000}"/>
    <cellStyle name="Normal 10 2 10 2 5 2" xfId="4526" xr:uid="{00000000-0005-0000-0000-0000AE110000}"/>
    <cellStyle name="Normal 10 2 10 2 5 2 10" xfId="4527" xr:uid="{00000000-0005-0000-0000-0000AF110000}"/>
    <cellStyle name="Normal 10 2 10 2 5 2 2" xfId="4528" xr:uid="{00000000-0005-0000-0000-0000B0110000}"/>
    <cellStyle name="Normal 10 2 10 2 5 2 3" xfId="4529" xr:uid="{00000000-0005-0000-0000-0000B1110000}"/>
    <cellStyle name="Normal 10 2 10 2 5 2 4" xfId="4530" xr:uid="{00000000-0005-0000-0000-0000B2110000}"/>
    <cellStyle name="Normal 10 2 10 2 5 2 5" xfId="4531" xr:uid="{00000000-0005-0000-0000-0000B3110000}"/>
    <cellStyle name="Normal 10 2 10 2 5 2 6" xfId="4532" xr:uid="{00000000-0005-0000-0000-0000B4110000}"/>
    <cellStyle name="Normal 10 2 10 2 5 2 7" xfId="4533" xr:uid="{00000000-0005-0000-0000-0000B5110000}"/>
    <cellStyle name="Normal 10 2 10 2 5 2 8" xfId="4534" xr:uid="{00000000-0005-0000-0000-0000B6110000}"/>
    <cellStyle name="Normal 10 2 10 2 5 2 9" xfId="4535" xr:uid="{00000000-0005-0000-0000-0000B7110000}"/>
    <cellStyle name="Normal 10 2 10 2 5 3" xfId="4536" xr:uid="{00000000-0005-0000-0000-0000B8110000}"/>
    <cellStyle name="Normal 10 2 10 2 5 3 10" xfId="4537" xr:uid="{00000000-0005-0000-0000-0000B9110000}"/>
    <cellStyle name="Normal 10 2 10 2 5 3 2" xfId="4538" xr:uid="{00000000-0005-0000-0000-0000BA110000}"/>
    <cellStyle name="Normal 10 2 10 2 5 3 3" xfId="4539" xr:uid="{00000000-0005-0000-0000-0000BB110000}"/>
    <cellStyle name="Normal 10 2 10 2 5 3 4" xfId="4540" xr:uid="{00000000-0005-0000-0000-0000BC110000}"/>
    <cellStyle name="Normal 10 2 10 2 5 3 5" xfId="4541" xr:uid="{00000000-0005-0000-0000-0000BD110000}"/>
    <cellStyle name="Normal 10 2 10 2 5 3 6" xfId="4542" xr:uid="{00000000-0005-0000-0000-0000BE110000}"/>
    <cellStyle name="Normal 10 2 10 2 5 3 7" xfId="4543" xr:uid="{00000000-0005-0000-0000-0000BF110000}"/>
    <cellStyle name="Normal 10 2 10 2 5 3 8" xfId="4544" xr:uid="{00000000-0005-0000-0000-0000C0110000}"/>
    <cellStyle name="Normal 10 2 10 2 5 3 9" xfId="4545" xr:uid="{00000000-0005-0000-0000-0000C1110000}"/>
    <cellStyle name="Normal 10 2 10 2 5 4" xfId="4546" xr:uid="{00000000-0005-0000-0000-0000C2110000}"/>
    <cellStyle name="Normal 10 2 10 2 5 4 10" xfId="4547" xr:uid="{00000000-0005-0000-0000-0000C3110000}"/>
    <cellStyle name="Normal 10 2 10 2 5 4 2" xfId="4548" xr:uid="{00000000-0005-0000-0000-0000C4110000}"/>
    <cellStyle name="Normal 10 2 10 2 5 4 3" xfId="4549" xr:uid="{00000000-0005-0000-0000-0000C5110000}"/>
    <cellStyle name="Normal 10 2 10 2 5 4 4" xfId="4550" xr:uid="{00000000-0005-0000-0000-0000C6110000}"/>
    <cellStyle name="Normal 10 2 10 2 5 4 5" xfId="4551" xr:uid="{00000000-0005-0000-0000-0000C7110000}"/>
    <cellStyle name="Normal 10 2 10 2 5 4 6" xfId="4552" xr:uid="{00000000-0005-0000-0000-0000C8110000}"/>
    <cellStyle name="Normal 10 2 10 2 5 4 7" xfId="4553" xr:uid="{00000000-0005-0000-0000-0000C9110000}"/>
    <cellStyle name="Normal 10 2 10 2 5 4 8" xfId="4554" xr:uid="{00000000-0005-0000-0000-0000CA110000}"/>
    <cellStyle name="Normal 10 2 10 2 5 4 9" xfId="4555" xr:uid="{00000000-0005-0000-0000-0000CB110000}"/>
    <cellStyle name="Normal 10 2 10 2 5 5" xfId="4556" xr:uid="{00000000-0005-0000-0000-0000CC110000}"/>
    <cellStyle name="Normal 10 2 10 2 5 5 10" xfId="4557" xr:uid="{00000000-0005-0000-0000-0000CD110000}"/>
    <cellStyle name="Normal 10 2 10 2 5 5 2" xfId="4558" xr:uid="{00000000-0005-0000-0000-0000CE110000}"/>
    <cellStyle name="Normal 10 2 10 2 5 5 3" xfId="4559" xr:uid="{00000000-0005-0000-0000-0000CF110000}"/>
    <cellStyle name="Normal 10 2 10 2 5 5 4" xfId="4560" xr:uid="{00000000-0005-0000-0000-0000D0110000}"/>
    <cellStyle name="Normal 10 2 10 2 5 5 5" xfId="4561" xr:uid="{00000000-0005-0000-0000-0000D1110000}"/>
    <cellStyle name="Normal 10 2 10 2 5 5 6" xfId="4562" xr:uid="{00000000-0005-0000-0000-0000D2110000}"/>
    <cellStyle name="Normal 10 2 10 2 5 5 7" xfId="4563" xr:uid="{00000000-0005-0000-0000-0000D3110000}"/>
    <cellStyle name="Normal 10 2 10 2 5 5 8" xfId="4564" xr:uid="{00000000-0005-0000-0000-0000D4110000}"/>
    <cellStyle name="Normal 10 2 10 2 5 5 9" xfId="4565" xr:uid="{00000000-0005-0000-0000-0000D5110000}"/>
    <cellStyle name="Normal 10 2 10 2 5 6" xfId="4566" xr:uid="{00000000-0005-0000-0000-0000D6110000}"/>
    <cellStyle name="Normal 10 2 10 2 5 7" xfId="4567" xr:uid="{00000000-0005-0000-0000-0000D7110000}"/>
    <cellStyle name="Normal 10 2 10 2 5 8" xfId="4568" xr:uid="{00000000-0005-0000-0000-0000D8110000}"/>
    <cellStyle name="Normal 10 2 10 2 5 9" xfId="4569" xr:uid="{00000000-0005-0000-0000-0000D9110000}"/>
    <cellStyle name="Normal 10 2 10 2 6" xfId="4570" xr:uid="{00000000-0005-0000-0000-0000DA110000}"/>
    <cellStyle name="Normal 10 2 10 2 6 10" xfId="4571" xr:uid="{00000000-0005-0000-0000-0000DB110000}"/>
    <cellStyle name="Normal 10 2 10 2 6 11" xfId="4572" xr:uid="{00000000-0005-0000-0000-0000DC110000}"/>
    <cellStyle name="Normal 10 2 10 2 6 12" xfId="4573" xr:uid="{00000000-0005-0000-0000-0000DD110000}"/>
    <cellStyle name="Normal 10 2 10 2 6 13" xfId="4574" xr:uid="{00000000-0005-0000-0000-0000DE110000}"/>
    <cellStyle name="Normal 10 2 10 2 6 14" xfId="4575" xr:uid="{00000000-0005-0000-0000-0000DF110000}"/>
    <cellStyle name="Normal 10 2 10 2 6 2" xfId="4576" xr:uid="{00000000-0005-0000-0000-0000E0110000}"/>
    <cellStyle name="Normal 10 2 10 2 6 2 10" xfId="4577" xr:uid="{00000000-0005-0000-0000-0000E1110000}"/>
    <cellStyle name="Normal 10 2 10 2 6 2 2" xfId="4578" xr:uid="{00000000-0005-0000-0000-0000E2110000}"/>
    <cellStyle name="Normal 10 2 10 2 6 2 3" xfId="4579" xr:uid="{00000000-0005-0000-0000-0000E3110000}"/>
    <cellStyle name="Normal 10 2 10 2 6 2 4" xfId="4580" xr:uid="{00000000-0005-0000-0000-0000E4110000}"/>
    <cellStyle name="Normal 10 2 10 2 6 2 5" xfId="4581" xr:uid="{00000000-0005-0000-0000-0000E5110000}"/>
    <cellStyle name="Normal 10 2 10 2 6 2 6" xfId="4582" xr:uid="{00000000-0005-0000-0000-0000E6110000}"/>
    <cellStyle name="Normal 10 2 10 2 6 2 7" xfId="4583" xr:uid="{00000000-0005-0000-0000-0000E7110000}"/>
    <cellStyle name="Normal 10 2 10 2 6 2 8" xfId="4584" xr:uid="{00000000-0005-0000-0000-0000E8110000}"/>
    <cellStyle name="Normal 10 2 10 2 6 2 9" xfId="4585" xr:uid="{00000000-0005-0000-0000-0000E9110000}"/>
    <cellStyle name="Normal 10 2 10 2 6 3" xfId="4586" xr:uid="{00000000-0005-0000-0000-0000EA110000}"/>
    <cellStyle name="Normal 10 2 10 2 6 3 10" xfId="4587" xr:uid="{00000000-0005-0000-0000-0000EB110000}"/>
    <cellStyle name="Normal 10 2 10 2 6 3 2" xfId="4588" xr:uid="{00000000-0005-0000-0000-0000EC110000}"/>
    <cellStyle name="Normal 10 2 10 2 6 3 3" xfId="4589" xr:uid="{00000000-0005-0000-0000-0000ED110000}"/>
    <cellStyle name="Normal 10 2 10 2 6 3 4" xfId="4590" xr:uid="{00000000-0005-0000-0000-0000EE110000}"/>
    <cellStyle name="Normal 10 2 10 2 6 3 5" xfId="4591" xr:uid="{00000000-0005-0000-0000-0000EF110000}"/>
    <cellStyle name="Normal 10 2 10 2 6 3 6" xfId="4592" xr:uid="{00000000-0005-0000-0000-0000F0110000}"/>
    <cellStyle name="Normal 10 2 10 2 6 3 7" xfId="4593" xr:uid="{00000000-0005-0000-0000-0000F1110000}"/>
    <cellStyle name="Normal 10 2 10 2 6 3 8" xfId="4594" xr:uid="{00000000-0005-0000-0000-0000F2110000}"/>
    <cellStyle name="Normal 10 2 10 2 6 3 9" xfId="4595" xr:uid="{00000000-0005-0000-0000-0000F3110000}"/>
    <cellStyle name="Normal 10 2 10 2 6 4" xfId="4596" xr:uid="{00000000-0005-0000-0000-0000F4110000}"/>
    <cellStyle name="Normal 10 2 10 2 6 4 10" xfId="4597" xr:uid="{00000000-0005-0000-0000-0000F5110000}"/>
    <cellStyle name="Normal 10 2 10 2 6 4 2" xfId="4598" xr:uid="{00000000-0005-0000-0000-0000F6110000}"/>
    <cellStyle name="Normal 10 2 10 2 6 4 3" xfId="4599" xr:uid="{00000000-0005-0000-0000-0000F7110000}"/>
    <cellStyle name="Normal 10 2 10 2 6 4 4" xfId="4600" xr:uid="{00000000-0005-0000-0000-0000F8110000}"/>
    <cellStyle name="Normal 10 2 10 2 6 4 5" xfId="4601" xr:uid="{00000000-0005-0000-0000-0000F9110000}"/>
    <cellStyle name="Normal 10 2 10 2 6 4 6" xfId="4602" xr:uid="{00000000-0005-0000-0000-0000FA110000}"/>
    <cellStyle name="Normal 10 2 10 2 6 4 7" xfId="4603" xr:uid="{00000000-0005-0000-0000-0000FB110000}"/>
    <cellStyle name="Normal 10 2 10 2 6 4 8" xfId="4604" xr:uid="{00000000-0005-0000-0000-0000FC110000}"/>
    <cellStyle name="Normal 10 2 10 2 6 4 9" xfId="4605" xr:uid="{00000000-0005-0000-0000-0000FD110000}"/>
    <cellStyle name="Normal 10 2 10 2 6 5" xfId="4606" xr:uid="{00000000-0005-0000-0000-0000FE110000}"/>
    <cellStyle name="Normal 10 2 10 2 6 5 10" xfId="4607" xr:uid="{00000000-0005-0000-0000-0000FF110000}"/>
    <cellStyle name="Normal 10 2 10 2 6 5 2" xfId="4608" xr:uid="{00000000-0005-0000-0000-000000120000}"/>
    <cellStyle name="Normal 10 2 10 2 6 5 3" xfId="4609" xr:uid="{00000000-0005-0000-0000-000001120000}"/>
    <cellStyle name="Normal 10 2 10 2 6 5 4" xfId="4610" xr:uid="{00000000-0005-0000-0000-000002120000}"/>
    <cellStyle name="Normal 10 2 10 2 6 5 5" xfId="4611" xr:uid="{00000000-0005-0000-0000-000003120000}"/>
    <cellStyle name="Normal 10 2 10 2 6 5 6" xfId="4612" xr:uid="{00000000-0005-0000-0000-000004120000}"/>
    <cellStyle name="Normal 10 2 10 2 6 5 7" xfId="4613" xr:uid="{00000000-0005-0000-0000-000005120000}"/>
    <cellStyle name="Normal 10 2 10 2 6 5 8" xfId="4614" xr:uid="{00000000-0005-0000-0000-000006120000}"/>
    <cellStyle name="Normal 10 2 10 2 6 5 9" xfId="4615" xr:uid="{00000000-0005-0000-0000-000007120000}"/>
    <cellStyle name="Normal 10 2 10 2 6 6" xfId="4616" xr:uid="{00000000-0005-0000-0000-000008120000}"/>
    <cellStyle name="Normal 10 2 10 2 6 7" xfId="4617" xr:uid="{00000000-0005-0000-0000-000009120000}"/>
    <cellStyle name="Normal 10 2 10 2 6 8" xfId="4618" xr:uid="{00000000-0005-0000-0000-00000A120000}"/>
    <cellStyle name="Normal 10 2 10 2 6 9" xfId="4619" xr:uid="{00000000-0005-0000-0000-00000B120000}"/>
    <cellStyle name="Normal 10 2 10 2 7" xfId="4620" xr:uid="{00000000-0005-0000-0000-00000C120000}"/>
    <cellStyle name="Normal 10 2 10 2 7 10" xfId="4621" xr:uid="{00000000-0005-0000-0000-00000D120000}"/>
    <cellStyle name="Normal 10 2 10 2 7 11" xfId="4622" xr:uid="{00000000-0005-0000-0000-00000E120000}"/>
    <cellStyle name="Normal 10 2 10 2 7 12" xfId="4623" xr:uid="{00000000-0005-0000-0000-00000F120000}"/>
    <cellStyle name="Normal 10 2 10 2 7 13" xfId="4624" xr:uid="{00000000-0005-0000-0000-000010120000}"/>
    <cellStyle name="Normal 10 2 10 2 7 14" xfId="4625" xr:uid="{00000000-0005-0000-0000-000011120000}"/>
    <cellStyle name="Normal 10 2 10 2 7 2" xfId="4626" xr:uid="{00000000-0005-0000-0000-000012120000}"/>
    <cellStyle name="Normal 10 2 10 2 7 2 10" xfId="4627" xr:uid="{00000000-0005-0000-0000-000013120000}"/>
    <cellStyle name="Normal 10 2 10 2 7 2 2" xfId="4628" xr:uid="{00000000-0005-0000-0000-000014120000}"/>
    <cellStyle name="Normal 10 2 10 2 7 2 3" xfId="4629" xr:uid="{00000000-0005-0000-0000-000015120000}"/>
    <cellStyle name="Normal 10 2 10 2 7 2 4" xfId="4630" xr:uid="{00000000-0005-0000-0000-000016120000}"/>
    <cellStyle name="Normal 10 2 10 2 7 2 5" xfId="4631" xr:uid="{00000000-0005-0000-0000-000017120000}"/>
    <cellStyle name="Normal 10 2 10 2 7 2 6" xfId="4632" xr:uid="{00000000-0005-0000-0000-000018120000}"/>
    <cellStyle name="Normal 10 2 10 2 7 2 7" xfId="4633" xr:uid="{00000000-0005-0000-0000-000019120000}"/>
    <cellStyle name="Normal 10 2 10 2 7 2 8" xfId="4634" xr:uid="{00000000-0005-0000-0000-00001A120000}"/>
    <cellStyle name="Normal 10 2 10 2 7 2 9" xfId="4635" xr:uid="{00000000-0005-0000-0000-00001B120000}"/>
    <cellStyle name="Normal 10 2 10 2 7 3" xfId="4636" xr:uid="{00000000-0005-0000-0000-00001C120000}"/>
    <cellStyle name="Normal 10 2 10 2 7 3 10" xfId="4637" xr:uid="{00000000-0005-0000-0000-00001D120000}"/>
    <cellStyle name="Normal 10 2 10 2 7 3 2" xfId="4638" xr:uid="{00000000-0005-0000-0000-00001E120000}"/>
    <cellStyle name="Normal 10 2 10 2 7 3 3" xfId="4639" xr:uid="{00000000-0005-0000-0000-00001F120000}"/>
    <cellStyle name="Normal 10 2 10 2 7 3 4" xfId="4640" xr:uid="{00000000-0005-0000-0000-000020120000}"/>
    <cellStyle name="Normal 10 2 10 2 7 3 5" xfId="4641" xr:uid="{00000000-0005-0000-0000-000021120000}"/>
    <cellStyle name="Normal 10 2 10 2 7 3 6" xfId="4642" xr:uid="{00000000-0005-0000-0000-000022120000}"/>
    <cellStyle name="Normal 10 2 10 2 7 3 7" xfId="4643" xr:uid="{00000000-0005-0000-0000-000023120000}"/>
    <cellStyle name="Normal 10 2 10 2 7 3 8" xfId="4644" xr:uid="{00000000-0005-0000-0000-000024120000}"/>
    <cellStyle name="Normal 10 2 10 2 7 3 9" xfId="4645" xr:uid="{00000000-0005-0000-0000-000025120000}"/>
    <cellStyle name="Normal 10 2 10 2 7 4" xfId="4646" xr:uid="{00000000-0005-0000-0000-000026120000}"/>
    <cellStyle name="Normal 10 2 10 2 7 4 10" xfId="4647" xr:uid="{00000000-0005-0000-0000-000027120000}"/>
    <cellStyle name="Normal 10 2 10 2 7 4 2" xfId="4648" xr:uid="{00000000-0005-0000-0000-000028120000}"/>
    <cellStyle name="Normal 10 2 10 2 7 4 3" xfId="4649" xr:uid="{00000000-0005-0000-0000-000029120000}"/>
    <cellStyle name="Normal 10 2 10 2 7 4 4" xfId="4650" xr:uid="{00000000-0005-0000-0000-00002A120000}"/>
    <cellStyle name="Normal 10 2 10 2 7 4 5" xfId="4651" xr:uid="{00000000-0005-0000-0000-00002B120000}"/>
    <cellStyle name="Normal 10 2 10 2 7 4 6" xfId="4652" xr:uid="{00000000-0005-0000-0000-00002C120000}"/>
    <cellStyle name="Normal 10 2 10 2 7 4 7" xfId="4653" xr:uid="{00000000-0005-0000-0000-00002D120000}"/>
    <cellStyle name="Normal 10 2 10 2 7 4 8" xfId="4654" xr:uid="{00000000-0005-0000-0000-00002E120000}"/>
    <cellStyle name="Normal 10 2 10 2 7 4 9" xfId="4655" xr:uid="{00000000-0005-0000-0000-00002F120000}"/>
    <cellStyle name="Normal 10 2 10 2 7 5" xfId="4656" xr:uid="{00000000-0005-0000-0000-000030120000}"/>
    <cellStyle name="Normal 10 2 10 2 7 5 10" xfId="4657" xr:uid="{00000000-0005-0000-0000-000031120000}"/>
    <cellStyle name="Normal 10 2 10 2 7 5 2" xfId="4658" xr:uid="{00000000-0005-0000-0000-000032120000}"/>
    <cellStyle name="Normal 10 2 10 2 7 5 3" xfId="4659" xr:uid="{00000000-0005-0000-0000-000033120000}"/>
    <cellStyle name="Normal 10 2 10 2 7 5 4" xfId="4660" xr:uid="{00000000-0005-0000-0000-000034120000}"/>
    <cellStyle name="Normal 10 2 10 2 7 5 5" xfId="4661" xr:uid="{00000000-0005-0000-0000-000035120000}"/>
    <cellStyle name="Normal 10 2 10 2 7 5 6" xfId="4662" xr:uid="{00000000-0005-0000-0000-000036120000}"/>
    <cellStyle name="Normal 10 2 10 2 7 5 7" xfId="4663" xr:uid="{00000000-0005-0000-0000-000037120000}"/>
    <cellStyle name="Normal 10 2 10 2 7 5 8" xfId="4664" xr:uid="{00000000-0005-0000-0000-000038120000}"/>
    <cellStyle name="Normal 10 2 10 2 7 5 9" xfId="4665" xr:uid="{00000000-0005-0000-0000-000039120000}"/>
    <cellStyle name="Normal 10 2 10 2 7 6" xfId="4666" xr:uid="{00000000-0005-0000-0000-00003A120000}"/>
    <cellStyle name="Normal 10 2 10 2 7 7" xfId="4667" xr:uid="{00000000-0005-0000-0000-00003B120000}"/>
    <cellStyle name="Normal 10 2 10 2 7 8" xfId="4668" xr:uid="{00000000-0005-0000-0000-00003C120000}"/>
    <cellStyle name="Normal 10 2 10 2 7 9" xfId="4669" xr:uid="{00000000-0005-0000-0000-00003D120000}"/>
    <cellStyle name="Normal 10 2 10 2 8" xfId="4670" xr:uid="{00000000-0005-0000-0000-00003E120000}"/>
    <cellStyle name="Normal 10 2 10 2 8 10" xfId="4671" xr:uid="{00000000-0005-0000-0000-00003F120000}"/>
    <cellStyle name="Normal 10 2 10 2 8 11" xfId="4672" xr:uid="{00000000-0005-0000-0000-000040120000}"/>
    <cellStyle name="Normal 10 2 10 2 8 12" xfId="4673" xr:uid="{00000000-0005-0000-0000-000041120000}"/>
    <cellStyle name="Normal 10 2 10 2 8 13" xfId="4674" xr:uid="{00000000-0005-0000-0000-000042120000}"/>
    <cellStyle name="Normal 10 2 10 2 8 14" xfId="4675" xr:uid="{00000000-0005-0000-0000-000043120000}"/>
    <cellStyle name="Normal 10 2 10 2 8 2" xfId="4676" xr:uid="{00000000-0005-0000-0000-000044120000}"/>
    <cellStyle name="Normal 10 2 10 2 8 2 10" xfId="4677" xr:uid="{00000000-0005-0000-0000-000045120000}"/>
    <cellStyle name="Normal 10 2 10 2 8 2 2" xfId="4678" xr:uid="{00000000-0005-0000-0000-000046120000}"/>
    <cellStyle name="Normal 10 2 10 2 8 2 3" xfId="4679" xr:uid="{00000000-0005-0000-0000-000047120000}"/>
    <cellStyle name="Normal 10 2 10 2 8 2 4" xfId="4680" xr:uid="{00000000-0005-0000-0000-000048120000}"/>
    <cellStyle name="Normal 10 2 10 2 8 2 5" xfId="4681" xr:uid="{00000000-0005-0000-0000-000049120000}"/>
    <cellStyle name="Normal 10 2 10 2 8 2 6" xfId="4682" xr:uid="{00000000-0005-0000-0000-00004A120000}"/>
    <cellStyle name="Normal 10 2 10 2 8 2 7" xfId="4683" xr:uid="{00000000-0005-0000-0000-00004B120000}"/>
    <cellStyle name="Normal 10 2 10 2 8 2 8" xfId="4684" xr:uid="{00000000-0005-0000-0000-00004C120000}"/>
    <cellStyle name="Normal 10 2 10 2 8 2 9" xfId="4685" xr:uid="{00000000-0005-0000-0000-00004D120000}"/>
    <cellStyle name="Normal 10 2 10 2 8 3" xfId="4686" xr:uid="{00000000-0005-0000-0000-00004E120000}"/>
    <cellStyle name="Normal 10 2 10 2 8 3 10" xfId="4687" xr:uid="{00000000-0005-0000-0000-00004F120000}"/>
    <cellStyle name="Normal 10 2 10 2 8 3 2" xfId="4688" xr:uid="{00000000-0005-0000-0000-000050120000}"/>
    <cellStyle name="Normal 10 2 10 2 8 3 3" xfId="4689" xr:uid="{00000000-0005-0000-0000-000051120000}"/>
    <cellStyle name="Normal 10 2 10 2 8 3 4" xfId="4690" xr:uid="{00000000-0005-0000-0000-000052120000}"/>
    <cellStyle name="Normal 10 2 10 2 8 3 5" xfId="4691" xr:uid="{00000000-0005-0000-0000-000053120000}"/>
    <cellStyle name="Normal 10 2 10 2 8 3 6" xfId="4692" xr:uid="{00000000-0005-0000-0000-000054120000}"/>
    <cellStyle name="Normal 10 2 10 2 8 3 7" xfId="4693" xr:uid="{00000000-0005-0000-0000-000055120000}"/>
    <cellStyle name="Normal 10 2 10 2 8 3 8" xfId="4694" xr:uid="{00000000-0005-0000-0000-000056120000}"/>
    <cellStyle name="Normal 10 2 10 2 8 3 9" xfId="4695" xr:uid="{00000000-0005-0000-0000-000057120000}"/>
    <cellStyle name="Normal 10 2 10 2 8 4" xfId="4696" xr:uid="{00000000-0005-0000-0000-000058120000}"/>
    <cellStyle name="Normal 10 2 10 2 8 4 10" xfId="4697" xr:uid="{00000000-0005-0000-0000-000059120000}"/>
    <cellStyle name="Normal 10 2 10 2 8 4 2" xfId="4698" xr:uid="{00000000-0005-0000-0000-00005A120000}"/>
    <cellStyle name="Normal 10 2 10 2 8 4 3" xfId="4699" xr:uid="{00000000-0005-0000-0000-00005B120000}"/>
    <cellStyle name="Normal 10 2 10 2 8 4 4" xfId="4700" xr:uid="{00000000-0005-0000-0000-00005C120000}"/>
    <cellStyle name="Normal 10 2 10 2 8 4 5" xfId="4701" xr:uid="{00000000-0005-0000-0000-00005D120000}"/>
    <cellStyle name="Normal 10 2 10 2 8 4 6" xfId="4702" xr:uid="{00000000-0005-0000-0000-00005E120000}"/>
    <cellStyle name="Normal 10 2 10 2 8 4 7" xfId="4703" xr:uid="{00000000-0005-0000-0000-00005F120000}"/>
    <cellStyle name="Normal 10 2 10 2 8 4 8" xfId="4704" xr:uid="{00000000-0005-0000-0000-000060120000}"/>
    <cellStyle name="Normal 10 2 10 2 8 4 9" xfId="4705" xr:uid="{00000000-0005-0000-0000-000061120000}"/>
    <cellStyle name="Normal 10 2 10 2 8 5" xfId="4706" xr:uid="{00000000-0005-0000-0000-000062120000}"/>
    <cellStyle name="Normal 10 2 10 2 8 5 10" xfId="4707" xr:uid="{00000000-0005-0000-0000-000063120000}"/>
    <cellStyle name="Normal 10 2 10 2 8 5 2" xfId="4708" xr:uid="{00000000-0005-0000-0000-000064120000}"/>
    <cellStyle name="Normal 10 2 10 2 8 5 3" xfId="4709" xr:uid="{00000000-0005-0000-0000-000065120000}"/>
    <cellStyle name="Normal 10 2 10 2 8 5 4" xfId="4710" xr:uid="{00000000-0005-0000-0000-000066120000}"/>
    <cellStyle name="Normal 10 2 10 2 8 5 5" xfId="4711" xr:uid="{00000000-0005-0000-0000-000067120000}"/>
    <cellStyle name="Normal 10 2 10 2 8 5 6" xfId="4712" xr:uid="{00000000-0005-0000-0000-000068120000}"/>
    <cellStyle name="Normal 10 2 10 2 8 5 7" xfId="4713" xr:uid="{00000000-0005-0000-0000-000069120000}"/>
    <cellStyle name="Normal 10 2 10 2 8 5 8" xfId="4714" xr:uid="{00000000-0005-0000-0000-00006A120000}"/>
    <cellStyle name="Normal 10 2 10 2 8 5 9" xfId="4715" xr:uid="{00000000-0005-0000-0000-00006B120000}"/>
    <cellStyle name="Normal 10 2 10 2 8 6" xfId="4716" xr:uid="{00000000-0005-0000-0000-00006C120000}"/>
    <cellStyle name="Normal 10 2 10 2 8 7" xfId="4717" xr:uid="{00000000-0005-0000-0000-00006D120000}"/>
    <cellStyle name="Normal 10 2 10 2 8 8" xfId="4718" xr:uid="{00000000-0005-0000-0000-00006E120000}"/>
    <cellStyle name="Normal 10 2 10 2 8 9" xfId="4719" xr:uid="{00000000-0005-0000-0000-00006F120000}"/>
    <cellStyle name="Normal 10 2 10 2 9" xfId="4720" xr:uid="{00000000-0005-0000-0000-000070120000}"/>
    <cellStyle name="Normal 10 2 10 2 9 10" xfId="4721" xr:uid="{00000000-0005-0000-0000-000071120000}"/>
    <cellStyle name="Normal 10 2 10 2 9 11" xfId="4722" xr:uid="{00000000-0005-0000-0000-000072120000}"/>
    <cellStyle name="Normal 10 2 10 2 9 12" xfId="4723" xr:uid="{00000000-0005-0000-0000-000073120000}"/>
    <cellStyle name="Normal 10 2 10 2 9 13" xfId="4724" xr:uid="{00000000-0005-0000-0000-000074120000}"/>
    <cellStyle name="Normal 10 2 10 2 9 14" xfId="4725" xr:uid="{00000000-0005-0000-0000-000075120000}"/>
    <cellStyle name="Normal 10 2 10 2 9 2" xfId="4726" xr:uid="{00000000-0005-0000-0000-000076120000}"/>
    <cellStyle name="Normal 10 2 10 2 9 2 10" xfId="4727" xr:uid="{00000000-0005-0000-0000-000077120000}"/>
    <cellStyle name="Normal 10 2 10 2 9 2 2" xfId="4728" xr:uid="{00000000-0005-0000-0000-000078120000}"/>
    <cellStyle name="Normal 10 2 10 2 9 2 3" xfId="4729" xr:uid="{00000000-0005-0000-0000-000079120000}"/>
    <cellStyle name="Normal 10 2 10 2 9 2 4" xfId="4730" xr:uid="{00000000-0005-0000-0000-00007A120000}"/>
    <cellStyle name="Normal 10 2 10 2 9 2 5" xfId="4731" xr:uid="{00000000-0005-0000-0000-00007B120000}"/>
    <cellStyle name="Normal 10 2 10 2 9 2 6" xfId="4732" xr:uid="{00000000-0005-0000-0000-00007C120000}"/>
    <cellStyle name="Normal 10 2 10 2 9 2 7" xfId="4733" xr:uid="{00000000-0005-0000-0000-00007D120000}"/>
    <cellStyle name="Normal 10 2 10 2 9 2 8" xfId="4734" xr:uid="{00000000-0005-0000-0000-00007E120000}"/>
    <cellStyle name="Normal 10 2 10 2 9 2 9" xfId="4735" xr:uid="{00000000-0005-0000-0000-00007F120000}"/>
    <cellStyle name="Normal 10 2 10 2 9 3" xfId="4736" xr:uid="{00000000-0005-0000-0000-000080120000}"/>
    <cellStyle name="Normal 10 2 10 2 9 3 10" xfId="4737" xr:uid="{00000000-0005-0000-0000-000081120000}"/>
    <cellStyle name="Normal 10 2 10 2 9 3 2" xfId="4738" xr:uid="{00000000-0005-0000-0000-000082120000}"/>
    <cellStyle name="Normal 10 2 10 2 9 3 3" xfId="4739" xr:uid="{00000000-0005-0000-0000-000083120000}"/>
    <cellStyle name="Normal 10 2 10 2 9 3 4" xfId="4740" xr:uid="{00000000-0005-0000-0000-000084120000}"/>
    <cellStyle name="Normal 10 2 10 2 9 3 5" xfId="4741" xr:uid="{00000000-0005-0000-0000-000085120000}"/>
    <cellStyle name="Normal 10 2 10 2 9 3 6" xfId="4742" xr:uid="{00000000-0005-0000-0000-000086120000}"/>
    <cellStyle name="Normal 10 2 10 2 9 3 7" xfId="4743" xr:uid="{00000000-0005-0000-0000-000087120000}"/>
    <cellStyle name="Normal 10 2 10 2 9 3 8" xfId="4744" xr:uid="{00000000-0005-0000-0000-000088120000}"/>
    <cellStyle name="Normal 10 2 10 2 9 3 9" xfId="4745" xr:uid="{00000000-0005-0000-0000-000089120000}"/>
    <cellStyle name="Normal 10 2 10 2 9 4" xfId="4746" xr:uid="{00000000-0005-0000-0000-00008A120000}"/>
    <cellStyle name="Normal 10 2 10 2 9 4 10" xfId="4747" xr:uid="{00000000-0005-0000-0000-00008B120000}"/>
    <cellStyle name="Normal 10 2 10 2 9 4 2" xfId="4748" xr:uid="{00000000-0005-0000-0000-00008C120000}"/>
    <cellStyle name="Normal 10 2 10 2 9 4 3" xfId="4749" xr:uid="{00000000-0005-0000-0000-00008D120000}"/>
    <cellStyle name="Normal 10 2 10 2 9 4 4" xfId="4750" xr:uid="{00000000-0005-0000-0000-00008E120000}"/>
    <cellStyle name="Normal 10 2 10 2 9 4 5" xfId="4751" xr:uid="{00000000-0005-0000-0000-00008F120000}"/>
    <cellStyle name="Normal 10 2 10 2 9 4 6" xfId="4752" xr:uid="{00000000-0005-0000-0000-000090120000}"/>
    <cellStyle name="Normal 10 2 10 2 9 4 7" xfId="4753" xr:uid="{00000000-0005-0000-0000-000091120000}"/>
    <cellStyle name="Normal 10 2 10 2 9 4 8" xfId="4754" xr:uid="{00000000-0005-0000-0000-000092120000}"/>
    <cellStyle name="Normal 10 2 10 2 9 4 9" xfId="4755" xr:uid="{00000000-0005-0000-0000-000093120000}"/>
    <cellStyle name="Normal 10 2 10 2 9 5" xfId="4756" xr:uid="{00000000-0005-0000-0000-000094120000}"/>
    <cellStyle name="Normal 10 2 10 2 9 5 10" xfId="4757" xr:uid="{00000000-0005-0000-0000-000095120000}"/>
    <cellStyle name="Normal 10 2 10 2 9 5 2" xfId="4758" xr:uid="{00000000-0005-0000-0000-000096120000}"/>
    <cellStyle name="Normal 10 2 10 2 9 5 3" xfId="4759" xr:uid="{00000000-0005-0000-0000-000097120000}"/>
    <cellStyle name="Normal 10 2 10 2 9 5 4" xfId="4760" xr:uid="{00000000-0005-0000-0000-000098120000}"/>
    <cellStyle name="Normal 10 2 10 2 9 5 5" xfId="4761" xr:uid="{00000000-0005-0000-0000-000099120000}"/>
    <cellStyle name="Normal 10 2 10 2 9 5 6" xfId="4762" xr:uid="{00000000-0005-0000-0000-00009A120000}"/>
    <cellStyle name="Normal 10 2 10 2 9 5 7" xfId="4763" xr:uid="{00000000-0005-0000-0000-00009B120000}"/>
    <cellStyle name="Normal 10 2 10 2 9 5 8" xfId="4764" xr:uid="{00000000-0005-0000-0000-00009C120000}"/>
    <cellStyle name="Normal 10 2 10 2 9 5 9" xfId="4765" xr:uid="{00000000-0005-0000-0000-00009D120000}"/>
    <cellStyle name="Normal 10 2 10 2 9 6" xfId="4766" xr:uid="{00000000-0005-0000-0000-00009E120000}"/>
    <cellStyle name="Normal 10 2 10 2 9 7" xfId="4767" xr:uid="{00000000-0005-0000-0000-00009F120000}"/>
    <cellStyle name="Normal 10 2 10 2 9 8" xfId="4768" xr:uid="{00000000-0005-0000-0000-0000A0120000}"/>
    <cellStyle name="Normal 10 2 10 2 9 9" xfId="4769" xr:uid="{00000000-0005-0000-0000-0000A1120000}"/>
    <cellStyle name="Normal 10 2 10 20" xfId="4770" xr:uid="{00000000-0005-0000-0000-0000A2120000}"/>
    <cellStyle name="Normal 10 2 10 20 10" xfId="4771" xr:uid="{00000000-0005-0000-0000-0000A3120000}"/>
    <cellStyle name="Normal 10 2 10 20 11" xfId="4772" xr:uid="{00000000-0005-0000-0000-0000A4120000}"/>
    <cellStyle name="Normal 10 2 10 20 12" xfId="4773" xr:uid="{00000000-0005-0000-0000-0000A5120000}"/>
    <cellStyle name="Normal 10 2 10 20 13" xfId="4774" xr:uid="{00000000-0005-0000-0000-0000A6120000}"/>
    <cellStyle name="Normal 10 2 10 20 14" xfId="4775" xr:uid="{00000000-0005-0000-0000-0000A7120000}"/>
    <cellStyle name="Normal 10 2 10 20 2" xfId="4776" xr:uid="{00000000-0005-0000-0000-0000A8120000}"/>
    <cellStyle name="Normal 10 2 10 20 2 10" xfId="4777" xr:uid="{00000000-0005-0000-0000-0000A9120000}"/>
    <cellStyle name="Normal 10 2 10 20 2 2" xfId="4778" xr:uid="{00000000-0005-0000-0000-0000AA120000}"/>
    <cellStyle name="Normal 10 2 10 20 2 3" xfId="4779" xr:uid="{00000000-0005-0000-0000-0000AB120000}"/>
    <cellStyle name="Normal 10 2 10 20 2 4" xfId="4780" xr:uid="{00000000-0005-0000-0000-0000AC120000}"/>
    <cellStyle name="Normal 10 2 10 20 2 5" xfId="4781" xr:uid="{00000000-0005-0000-0000-0000AD120000}"/>
    <cellStyle name="Normal 10 2 10 20 2 6" xfId="4782" xr:uid="{00000000-0005-0000-0000-0000AE120000}"/>
    <cellStyle name="Normal 10 2 10 20 2 7" xfId="4783" xr:uid="{00000000-0005-0000-0000-0000AF120000}"/>
    <cellStyle name="Normal 10 2 10 20 2 8" xfId="4784" xr:uid="{00000000-0005-0000-0000-0000B0120000}"/>
    <cellStyle name="Normal 10 2 10 20 2 9" xfId="4785" xr:uid="{00000000-0005-0000-0000-0000B1120000}"/>
    <cellStyle name="Normal 10 2 10 20 3" xfId="4786" xr:uid="{00000000-0005-0000-0000-0000B2120000}"/>
    <cellStyle name="Normal 10 2 10 20 3 10" xfId="4787" xr:uid="{00000000-0005-0000-0000-0000B3120000}"/>
    <cellStyle name="Normal 10 2 10 20 3 2" xfId="4788" xr:uid="{00000000-0005-0000-0000-0000B4120000}"/>
    <cellStyle name="Normal 10 2 10 20 3 3" xfId="4789" xr:uid="{00000000-0005-0000-0000-0000B5120000}"/>
    <cellStyle name="Normal 10 2 10 20 3 4" xfId="4790" xr:uid="{00000000-0005-0000-0000-0000B6120000}"/>
    <cellStyle name="Normal 10 2 10 20 3 5" xfId="4791" xr:uid="{00000000-0005-0000-0000-0000B7120000}"/>
    <cellStyle name="Normal 10 2 10 20 3 6" xfId="4792" xr:uid="{00000000-0005-0000-0000-0000B8120000}"/>
    <cellStyle name="Normal 10 2 10 20 3 7" xfId="4793" xr:uid="{00000000-0005-0000-0000-0000B9120000}"/>
    <cellStyle name="Normal 10 2 10 20 3 8" xfId="4794" xr:uid="{00000000-0005-0000-0000-0000BA120000}"/>
    <cellStyle name="Normal 10 2 10 20 3 9" xfId="4795" xr:uid="{00000000-0005-0000-0000-0000BB120000}"/>
    <cellStyle name="Normal 10 2 10 20 4" xfId="4796" xr:uid="{00000000-0005-0000-0000-0000BC120000}"/>
    <cellStyle name="Normal 10 2 10 20 4 10" xfId="4797" xr:uid="{00000000-0005-0000-0000-0000BD120000}"/>
    <cellStyle name="Normal 10 2 10 20 4 2" xfId="4798" xr:uid="{00000000-0005-0000-0000-0000BE120000}"/>
    <cellStyle name="Normal 10 2 10 20 4 3" xfId="4799" xr:uid="{00000000-0005-0000-0000-0000BF120000}"/>
    <cellStyle name="Normal 10 2 10 20 4 4" xfId="4800" xr:uid="{00000000-0005-0000-0000-0000C0120000}"/>
    <cellStyle name="Normal 10 2 10 20 4 5" xfId="4801" xr:uid="{00000000-0005-0000-0000-0000C1120000}"/>
    <cellStyle name="Normal 10 2 10 20 4 6" xfId="4802" xr:uid="{00000000-0005-0000-0000-0000C2120000}"/>
    <cellStyle name="Normal 10 2 10 20 4 7" xfId="4803" xr:uid="{00000000-0005-0000-0000-0000C3120000}"/>
    <cellStyle name="Normal 10 2 10 20 4 8" xfId="4804" xr:uid="{00000000-0005-0000-0000-0000C4120000}"/>
    <cellStyle name="Normal 10 2 10 20 4 9" xfId="4805" xr:uid="{00000000-0005-0000-0000-0000C5120000}"/>
    <cellStyle name="Normal 10 2 10 20 5" xfId="4806" xr:uid="{00000000-0005-0000-0000-0000C6120000}"/>
    <cellStyle name="Normal 10 2 10 20 5 10" xfId="4807" xr:uid="{00000000-0005-0000-0000-0000C7120000}"/>
    <cellStyle name="Normal 10 2 10 20 5 2" xfId="4808" xr:uid="{00000000-0005-0000-0000-0000C8120000}"/>
    <cellStyle name="Normal 10 2 10 20 5 3" xfId="4809" xr:uid="{00000000-0005-0000-0000-0000C9120000}"/>
    <cellStyle name="Normal 10 2 10 20 5 4" xfId="4810" xr:uid="{00000000-0005-0000-0000-0000CA120000}"/>
    <cellStyle name="Normal 10 2 10 20 5 5" xfId="4811" xr:uid="{00000000-0005-0000-0000-0000CB120000}"/>
    <cellStyle name="Normal 10 2 10 20 5 6" xfId="4812" xr:uid="{00000000-0005-0000-0000-0000CC120000}"/>
    <cellStyle name="Normal 10 2 10 20 5 7" xfId="4813" xr:uid="{00000000-0005-0000-0000-0000CD120000}"/>
    <cellStyle name="Normal 10 2 10 20 5 8" xfId="4814" xr:uid="{00000000-0005-0000-0000-0000CE120000}"/>
    <cellStyle name="Normal 10 2 10 20 5 9" xfId="4815" xr:uid="{00000000-0005-0000-0000-0000CF120000}"/>
    <cellStyle name="Normal 10 2 10 20 6" xfId="4816" xr:uid="{00000000-0005-0000-0000-0000D0120000}"/>
    <cellStyle name="Normal 10 2 10 20 7" xfId="4817" xr:uid="{00000000-0005-0000-0000-0000D1120000}"/>
    <cellStyle name="Normal 10 2 10 20 8" xfId="4818" xr:uid="{00000000-0005-0000-0000-0000D2120000}"/>
    <cellStyle name="Normal 10 2 10 20 9" xfId="4819" xr:uid="{00000000-0005-0000-0000-0000D3120000}"/>
    <cellStyle name="Normal 10 2 10 21" xfId="4820" xr:uid="{00000000-0005-0000-0000-0000D4120000}"/>
    <cellStyle name="Normal 10 2 10 21 10" xfId="4821" xr:uid="{00000000-0005-0000-0000-0000D5120000}"/>
    <cellStyle name="Normal 10 2 10 21 11" xfId="4822" xr:uid="{00000000-0005-0000-0000-0000D6120000}"/>
    <cellStyle name="Normal 10 2 10 21 12" xfId="4823" xr:uid="{00000000-0005-0000-0000-0000D7120000}"/>
    <cellStyle name="Normal 10 2 10 21 13" xfId="4824" xr:uid="{00000000-0005-0000-0000-0000D8120000}"/>
    <cellStyle name="Normal 10 2 10 21 14" xfId="4825" xr:uid="{00000000-0005-0000-0000-0000D9120000}"/>
    <cellStyle name="Normal 10 2 10 21 2" xfId="4826" xr:uid="{00000000-0005-0000-0000-0000DA120000}"/>
    <cellStyle name="Normal 10 2 10 21 2 10" xfId="4827" xr:uid="{00000000-0005-0000-0000-0000DB120000}"/>
    <cellStyle name="Normal 10 2 10 21 2 2" xfId="4828" xr:uid="{00000000-0005-0000-0000-0000DC120000}"/>
    <cellStyle name="Normal 10 2 10 21 2 3" xfId="4829" xr:uid="{00000000-0005-0000-0000-0000DD120000}"/>
    <cellStyle name="Normal 10 2 10 21 2 4" xfId="4830" xr:uid="{00000000-0005-0000-0000-0000DE120000}"/>
    <cellStyle name="Normal 10 2 10 21 2 5" xfId="4831" xr:uid="{00000000-0005-0000-0000-0000DF120000}"/>
    <cellStyle name="Normal 10 2 10 21 2 6" xfId="4832" xr:uid="{00000000-0005-0000-0000-0000E0120000}"/>
    <cellStyle name="Normal 10 2 10 21 2 7" xfId="4833" xr:uid="{00000000-0005-0000-0000-0000E1120000}"/>
    <cellStyle name="Normal 10 2 10 21 2 8" xfId="4834" xr:uid="{00000000-0005-0000-0000-0000E2120000}"/>
    <cellStyle name="Normal 10 2 10 21 2 9" xfId="4835" xr:uid="{00000000-0005-0000-0000-0000E3120000}"/>
    <cellStyle name="Normal 10 2 10 21 3" xfId="4836" xr:uid="{00000000-0005-0000-0000-0000E4120000}"/>
    <cellStyle name="Normal 10 2 10 21 3 10" xfId="4837" xr:uid="{00000000-0005-0000-0000-0000E5120000}"/>
    <cellStyle name="Normal 10 2 10 21 3 2" xfId="4838" xr:uid="{00000000-0005-0000-0000-0000E6120000}"/>
    <cellStyle name="Normal 10 2 10 21 3 3" xfId="4839" xr:uid="{00000000-0005-0000-0000-0000E7120000}"/>
    <cellStyle name="Normal 10 2 10 21 3 4" xfId="4840" xr:uid="{00000000-0005-0000-0000-0000E8120000}"/>
    <cellStyle name="Normal 10 2 10 21 3 5" xfId="4841" xr:uid="{00000000-0005-0000-0000-0000E9120000}"/>
    <cellStyle name="Normal 10 2 10 21 3 6" xfId="4842" xr:uid="{00000000-0005-0000-0000-0000EA120000}"/>
    <cellStyle name="Normal 10 2 10 21 3 7" xfId="4843" xr:uid="{00000000-0005-0000-0000-0000EB120000}"/>
    <cellStyle name="Normal 10 2 10 21 3 8" xfId="4844" xr:uid="{00000000-0005-0000-0000-0000EC120000}"/>
    <cellStyle name="Normal 10 2 10 21 3 9" xfId="4845" xr:uid="{00000000-0005-0000-0000-0000ED120000}"/>
    <cellStyle name="Normal 10 2 10 21 4" xfId="4846" xr:uid="{00000000-0005-0000-0000-0000EE120000}"/>
    <cellStyle name="Normal 10 2 10 21 4 10" xfId="4847" xr:uid="{00000000-0005-0000-0000-0000EF120000}"/>
    <cellStyle name="Normal 10 2 10 21 4 2" xfId="4848" xr:uid="{00000000-0005-0000-0000-0000F0120000}"/>
    <cellStyle name="Normal 10 2 10 21 4 3" xfId="4849" xr:uid="{00000000-0005-0000-0000-0000F1120000}"/>
    <cellStyle name="Normal 10 2 10 21 4 4" xfId="4850" xr:uid="{00000000-0005-0000-0000-0000F2120000}"/>
    <cellStyle name="Normal 10 2 10 21 4 5" xfId="4851" xr:uid="{00000000-0005-0000-0000-0000F3120000}"/>
    <cellStyle name="Normal 10 2 10 21 4 6" xfId="4852" xr:uid="{00000000-0005-0000-0000-0000F4120000}"/>
    <cellStyle name="Normal 10 2 10 21 4 7" xfId="4853" xr:uid="{00000000-0005-0000-0000-0000F5120000}"/>
    <cellStyle name="Normal 10 2 10 21 4 8" xfId="4854" xr:uid="{00000000-0005-0000-0000-0000F6120000}"/>
    <cellStyle name="Normal 10 2 10 21 4 9" xfId="4855" xr:uid="{00000000-0005-0000-0000-0000F7120000}"/>
    <cellStyle name="Normal 10 2 10 21 5" xfId="4856" xr:uid="{00000000-0005-0000-0000-0000F8120000}"/>
    <cellStyle name="Normal 10 2 10 21 5 10" xfId="4857" xr:uid="{00000000-0005-0000-0000-0000F9120000}"/>
    <cellStyle name="Normal 10 2 10 21 5 2" xfId="4858" xr:uid="{00000000-0005-0000-0000-0000FA120000}"/>
    <cellStyle name="Normal 10 2 10 21 5 3" xfId="4859" xr:uid="{00000000-0005-0000-0000-0000FB120000}"/>
    <cellStyle name="Normal 10 2 10 21 5 4" xfId="4860" xr:uid="{00000000-0005-0000-0000-0000FC120000}"/>
    <cellStyle name="Normal 10 2 10 21 5 5" xfId="4861" xr:uid="{00000000-0005-0000-0000-0000FD120000}"/>
    <cellStyle name="Normal 10 2 10 21 5 6" xfId="4862" xr:uid="{00000000-0005-0000-0000-0000FE120000}"/>
    <cellStyle name="Normal 10 2 10 21 5 7" xfId="4863" xr:uid="{00000000-0005-0000-0000-0000FF120000}"/>
    <cellStyle name="Normal 10 2 10 21 5 8" xfId="4864" xr:uid="{00000000-0005-0000-0000-000000130000}"/>
    <cellStyle name="Normal 10 2 10 21 5 9" xfId="4865" xr:uid="{00000000-0005-0000-0000-000001130000}"/>
    <cellStyle name="Normal 10 2 10 21 6" xfId="4866" xr:uid="{00000000-0005-0000-0000-000002130000}"/>
    <cellStyle name="Normal 10 2 10 21 7" xfId="4867" xr:uid="{00000000-0005-0000-0000-000003130000}"/>
    <cellStyle name="Normal 10 2 10 21 8" xfId="4868" xr:uid="{00000000-0005-0000-0000-000004130000}"/>
    <cellStyle name="Normal 10 2 10 21 9" xfId="4869" xr:uid="{00000000-0005-0000-0000-000005130000}"/>
    <cellStyle name="Normal 10 2 10 22" xfId="4870" xr:uid="{00000000-0005-0000-0000-000006130000}"/>
    <cellStyle name="Normal 10 2 10 22 10" xfId="4871" xr:uid="{00000000-0005-0000-0000-000007130000}"/>
    <cellStyle name="Normal 10 2 10 22 11" xfId="4872" xr:uid="{00000000-0005-0000-0000-000008130000}"/>
    <cellStyle name="Normal 10 2 10 22 12" xfId="4873" xr:uid="{00000000-0005-0000-0000-000009130000}"/>
    <cellStyle name="Normal 10 2 10 22 13" xfId="4874" xr:uid="{00000000-0005-0000-0000-00000A130000}"/>
    <cellStyle name="Normal 10 2 10 22 14" xfId="4875" xr:uid="{00000000-0005-0000-0000-00000B130000}"/>
    <cellStyle name="Normal 10 2 10 22 2" xfId="4876" xr:uid="{00000000-0005-0000-0000-00000C130000}"/>
    <cellStyle name="Normal 10 2 10 22 2 10" xfId="4877" xr:uid="{00000000-0005-0000-0000-00000D130000}"/>
    <cellStyle name="Normal 10 2 10 22 2 2" xfId="4878" xr:uid="{00000000-0005-0000-0000-00000E130000}"/>
    <cellStyle name="Normal 10 2 10 22 2 3" xfId="4879" xr:uid="{00000000-0005-0000-0000-00000F130000}"/>
    <cellStyle name="Normal 10 2 10 22 2 4" xfId="4880" xr:uid="{00000000-0005-0000-0000-000010130000}"/>
    <cellStyle name="Normal 10 2 10 22 2 5" xfId="4881" xr:uid="{00000000-0005-0000-0000-000011130000}"/>
    <cellStyle name="Normal 10 2 10 22 2 6" xfId="4882" xr:uid="{00000000-0005-0000-0000-000012130000}"/>
    <cellStyle name="Normal 10 2 10 22 2 7" xfId="4883" xr:uid="{00000000-0005-0000-0000-000013130000}"/>
    <cellStyle name="Normal 10 2 10 22 2 8" xfId="4884" xr:uid="{00000000-0005-0000-0000-000014130000}"/>
    <cellStyle name="Normal 10 2 10 22 2 9" xfId="4885" xr:uid="{00000000-0005-0000-0000-000015130000}"/>
    <cellStyle name="Normal 10 2 10 22 3" xfId="4886" xr:uid="{00000000-0005-0000-0000-000016130000}"/>
    <cellStyle name="Normal 10 2 10 22 3 10" xfId="4887" xr:uid="{00000000-0005-0000-0000-000017130000}"/>
    <cellStyle name="Normal 10 2 10 22 3 2" xfId="4888" xr:uid="{00000000-0005-0000-0000-000018130000}"/>
    <cellStyle name="Normal 10 2 10 22 3 3" xfId="4889" xr:uid="{00000000-0005-0000-0000-000019130000}"/>
    <cellStyle name="Normal 10 2 10 22 3 4" xfId="4890" xr:uid="{00000000-0005-0000-0000-00001A130000}"/>
    <cellStyle name="Normal 10 2 10 22 3 5" xfId="4891" xr:uid="{00000000-0005-0000-0000-00001B130000}"/>
    <cellStyle name="Normal 10 2 10 22 3 6" xfId="4892" xr:uid="{00000000-0005-0000-0000-00001C130000}"/>
    <cellStyle name="Normal 10 2 10 22 3 7" xfId="4893" xr:uid="{00000000-0005-0000-0000-00001D130000}"/>
    <cellStyle name="Normal 10 2 10 22 3 8" xfId="4894" xr:uid="{00000000-0005-0000-0000-00001E130000}"/>
    <cellStyle name="Normal 10 2 10 22 3 9" xfId="4895" xr:uid="{00000000-0005-0000-0000-00001F130000}"/>
    <cellStyle name="Normal 10 2 10 22 4" xfId="4896" xr:uid="{00000000-0005-0000-0000-000020130000}"/>
    <cellStyle name="Normal 10 2 10 22 4 10" xfId="4897" xr:uid="{00000000-0005-0000-0000-000021130000}"/>
    <cellStyle name="Normal 10 2 10 22 4 2" xfId="4898" xr:uid="{00000000-0005-0000-0000-000022130000}"/>
    <cellStyle name="Normal 10 2 10 22 4 3" xfId="4899" xr:uid="{00000000-0005-0000-0000-000023130000}"/>
    <cellStyle name="Normal 10 2 10 22 4 4" xfId="4900" xr:uid="{00000000-0005-0000-0000-000024130000}"/>
    <cellStyle name="Normal 10 2 10 22 4 5" xfId="4901" xr:uid="{00000000-0005-0000-0000-000025130000}"/>
    <cellStyle name="Normal 10 2 10 22 4 6" xfId="4902" xr:uid="{00000000-0005-0000-0000-000026130000}"/>
    <cellStyle name="Normal 10 2 10 22 4 7" xfId="4903" xr:uid="{00000000-0005-0000-0000-000027130000}"/>
    <cellStyle name="Normal 10 2 10 22 4 8" xfId="4904" xr:uid="{00000000-0005-0000-0000-000028130000}"/>
    <cellStyle name="Normal 10 2 10 22 4 9" xfId="4905" xr:uid="{00000000-0005-0000-0000-000029130000}"/>
    <cellStyle name="Normal 10 2 10 22 5" xfId="4906" xr:uid="{00000000-0005-0000-0000-00002A130000}"/>
    <cellStyle name="Normal 10 2 10 22 5 10" xfId="4907" xr:uid="{00000000-0005-0000-0000-00002B130000}"/>
    <cellStyle name="Normal 10 2 10 22 5 2" xfId="4908" xr:uid="{00000000-0005-0000-0000-00002C130000}"/>
    <cellStyle name="Normal 10 2 10 22 5 3" xfId="4909" xr:uid="{00000000-0005-0000-0000-00002D130000}"/>
    <cellStyle name="Normal 10 2 10 22 5 4" xfId="4910" xr:uid="{00000000-0005-0000-0000-00002E130000}"/>
    <cellStyle name="Normal 10 2 10 22 5 5" xfId="4911" xr:uid="{00000000-0005-0000-0000-00002F130000}"/>
    <cellStyle name="Normal 10 2 10 22 5 6" xfId="4912" xr:uid="{00000000-0005-0000-0000-000030130000}"/>
    <cellStyle name="Normal 10 2 10 22 5 7" xfId="4913" xr:uid="{00000000-0005-0000-0000-000031130000}"/>
    <cellStyle name="Normal 10 2 10 22 5 8" xfId="4914" xr:uid="{00000000-0005-0000-0000-000032130000}"/>
    <cellStyle name="Normal 10 2 10 22 5 9" xfId="4915" xr:uid="{00000000-0005-0000-0000-000033130000}"/>
    <cellStyle name="Normal 10 2 10 22 6" xfId="4916" xr:uid="{00000000-0005-0000-0000-000034130000}"/>
    <cellStyle name="Normal 10 2 10 22 7" xfId="4917" xr:uid="{00000000-0005-0000-0000-000035130000}"/>
    <cellStyle name="Normal 10 2 10 22 8" xfId="4918" xr:uid="{00000000-0005-0000-0000-000036130000}"/>
    <cellStyle name="Normal 10 2 10 22 9" xfId="4919" xr:uid="{00000000-0005-0000-0000-000037130000}"/>
    <cellStyle name="Normal 10 2 10 23" xfId="4920" xr:uid="{00000000-0005-0000-0000-000038130000}"/>
    <cellStyle name="Normal 10 2 10 23 10" xfId="4921" xr:uid="{00000000-0005-0000-0000-000039130000}"/>
    <cellStyle name="Normal 10 2 10 23 11" xfId="4922" xr:uid="{00000000-0005-0000-0000-00003A130000}"/>
    <cellStyle name="Normal 10 2 10 23 12" xfId="4923" xr:uid="{00000000-0005-0000-0000-00003B130000}"/>
    <cellStyle name="Normal 10 2 10 23 13" xfId="4924" xr:uid="{00000000-0005-0000-0000-00003C130000}"/>
    <cellStyle name="Normal 10 2 10 23 14" xfId="4925" xr:uid="{00000000-0005-0000-0000-00003D130000}"/>
    <cellStyle name="Normal 10 2 10 23 2" xfId="4926" xr:uid="{00000000-0005-0000-0000-00003E130000}"/>
    <cellStyle name="Normal 10 2 10 23 2 10" xfId="4927" xr:uid="{00000000-0005-0000-0000-00003F130000}"/>
    <cellStyle name="Normal 10 2 10 23 2 2" xfId="4928" xr:uid="{00000000-0005-0000-0000-000040130000}"/>
    <cellStyle name="Normal 10 2 10 23 2 3" xfId="4929" xr:uid="{00000000-0005-0000-0000-000041130000}"/>
    <cellStyle name="Normal 10 2 10 23 2 4" xfId="4930" xr:uid="{00000000-0005-0000-0000-000042130000}"/>
    <cellStyle name="Normal 10 2 10 23 2 5" xfId="4931" xr:uid="{00000000-0005-0000-0000-000043130000}"/>
    <cellStyle name="Normal 10 2 10 23 2 6" xfId="4932" xr:uid="{00000000-0005-0000-0000-000044130000}"/>
    <cellStyle name="Normal 10 2 10 23 2 7" xfId="4933" xr:uid="{00000000-0005-0000-0000-000045130000}"/>
    <cellStyle name="Normal 10 2 10 23 2 8" xfId="4934" xr:uid="{00000000-0005-0000-0000-000046130000}"/>
    <cellStyle name="Normal 10 2 10 23 2 9" xfId="4935" xr:uid="{00000000-0005-0000-0000-000047130000}"/>
    <cellStyle name="Normal 10 2 10 23 3" xfId="4936" xr:uid="{00000000-0005-0000-0000-000048130000}"/>
    <cellStyle name="Normal 10 2 10 23 3 10" xfId="4937" xr:uid="{00000000-0005-0000-0000-000049130000}"/>
    <cellStyle name="Normal 10 2 10 23 3 2" xfId="4938" xr:uid="{00000000-0005-0000-0000-00004A130000}"/>
    <cellStyle name="Normal 10 2 10 23 3 3" xfId="4939" xr:uid="{00000000-0005-0000-0000-00004B130000}"/>
    <cellStyle name="Normal 10 2 10 23 3 4" xfId="4940" xr:uid="{00000000-0005-0000-0000-00004C130000}"/>
    <cellStyle name="Normal 10 2 10 23 3 5" xfId="4941" xr:uid="{00000000-0005-0000-0000-00004D130000}"/>
    <cellStyle name="Normal 10 2 10 23 3 6" xfId="4942" xr:uid="{00000000-0005-0000-0000-00004E130000}"/>
    <cellStyle name="Normal 10 2 10 23 3 7" xfId="4943" xr:uid="{00000000-0005-0000-0000-00004F130000}"/>
    <cellStyle name="Normal 10 2 10 23 3 8" xfId="4944" xr:uid="{00000000-0005-0000-0000-000050130000}"/>
    <cellStyle name="Normal 10 2 10 23 3 9" xfId="4945" xr:uid="{00000000-0005-0000-0000-000051130000}"/>
    <cellStyle name="Normal 10 2 10 23 4" xfId="4946" xr:uid="{00000000-0005-0000-0000-000052130000}"/>
    <cellStyle name="Normal 10 2 10 23 4 10" xfId="4947" xr:uid="{00000000-0005-0000-0000-000053130000}"/>
    <cellStyle name="Normal 10 2 10 23 4 2" xfId="4948" xr:uid="{00000000-0005-0000-0000-000054130000}"/>
    <cellStyle name="Normal 10 2 10 23 4 3" xfId="4949" xr:uid="{00000000-0005-0000-0000-000055130000}"/>
    <cellStyle name="Normal 10 2 10 23 4 4" xfId="4950" xr:uid="{00000000-0005-0000-0000-000056130000}"/>
    <cellStyle name="Normal 10 2 10 23 4 5" xfId="4951" xr:uid="{00000000-0005-0000-0000-000057130000}"/>
    <cellStyle name="Normal 10 2 10 23 4 6" xfId="4952" xr:uid="{00000000-0005-0000-0000-000058130000}"/>
    <cellStyle name="Normal 10 2 10 23 4 7" xfId="4953" xr:uid="{00000000-0005-0000-0000-000059130000}"/>
    <cellStyle name="Normal 10 2 10 23 4 8" xfId="4954" xr:uid="{00000000-0005-0000-0000-00005A130000}"/>
    <cellStyle name="Normal 10 2 10 23 4 9" xfId="4955" xr:uid="{00000000-0005-0000-0000-00005B130000}"/>
    <cellStyle name="Normal 10 2 10 23 5" xfId="4956" xr:uid="{00000000-0005-0000-0000-00005C130000}"/>
    <cellStyle name="Normal 10 2 10 23 5 10" xfId="4957" xr:uid="{00000000-0005-0000-0000-00005D130000}"/>
    <cellStyle name="Normal 10 2 10 23 5 2" xfId="4958" xr:uid="{00000000-0005-0000-0000-00005E130000}"/>
    <cellStyle name="Normal 10 2 10 23 5 3" xfId="4959" xr:uid="{00000000-0005-0000-0000-00005F130000}"/>
    <cellStyle name="Normal 10 2 10 23 5 4" xfId="4960" xr:uid="{00000000-0005-0000-0000-000060130000}"/>
    <cellStyle name="Normal 10 2 10 23 5 5" xfId="4961" xr:uid="{00000000-0005-0000-0000-000061130000}"/>
    <cellStyle name="Normal 10 2 10 23 5 6" xfId="4962" xr:uid="{00000000-0005-0000-0000-000062130000}"/>
    <cellStyle name="Normal 10 2 10 23 5 7" xfId="4963" xr:uid="{00000000-0005-0000-0000-000063130000}"/>
    <cellStyle name="Normal 10 2 10 23 5 8" xfId="4964" xr:uid="{00000000-0005-0000-0000-000064130000}"/>
    <cellStyle name="Normal 10 2 10 23 5 9" xfId="4965" xr:uid="{00000000-0005-0000-0000-000065130000}"/>
    <cellStyle name="Normal 10 2 10 23 6" xfId="4966" xr:uid="{00000000-0005-0000-0000-000066130000}"/>
    <cellStyle name="Normal 10 2 10 23 7" xfId="4967" xr:uid="{00000000-0005-0000-0000-000067130000}"/>
    <cellStyle name="Normal 10 2 10 23 8" xfId="4968" xr:uid="{00000000-0005-0000-0000-000068130000}"/>
    <cellStyle name="Normal 10 2 10 23 9" xfId="4969" xr:uid="{00000000-0005-0000-0000-000069130000}"/>
    <cellStyle name="Normal 10 2 10 24" xfId="4970" xr:uid="{00000000-0005-0000-0000-00006A130000}"/>
    <cellStyle name="Normal 10 2 10 24 10" xfId="4971" xr:uid="{00000000-0005-0000-0000-00006B130000}"/>
    <cellStyle name="Normal 10 2 10 24 11" xfId="4972" xr:uid="{00000000-0005-0000-0000-00006C130000}"/>
    <cellStyle name="Normal 10 2 10 24 12" xfId="4973" xr:uid="{00000000-0005-0000-0000-00006D130000}"/>
    <cellStyle name="Normal 10 2 10 24 13" xfId="4974" xr:uid="{00000000-0005-0000-0000-00006E130000}"/>
    <cellStyle name="Normal 10 2 10 24 14" xfId="4975" xr:uid="{00000000-0005-0000-0000-00006F130000}"/>
    <cellStyle name="Normal 10 2 10 24 2" xfId="4976" xr:uid="{00000000-0005-0000-0000-000070130000}"/>
    <cellStyle name="Normal 10 2 10 24 2 10" xfId="4977" xr:uid="{00000000-0005-0000-0000-000071130000}"/>
    <cellStyle name="Normal 10 2 10 24 2 2" xfId="4978" xr:uid="{00000000-0005-0000-0000-000072130000}"/>
    <cellStyle name="Normal 10 2 10 24 2 3" xfId="4979" xr:uid="{00000000-0005-0000-0000-000073130000}"/>
    <cellStyle name="Normal 10 2 10 24 2 4" xfId="4980" xr:uid="{00000000-0005-0000-0000-000074130000}"/>
    <cellStyle name="Normal 10 2 10 24 2 5" xfId="4981" xr:uid="{00000000-0005-0000-0000-000075130000}"/>
    <cellStyle name="Normal 10 2 10 24 2 6" xfId="4982" xr:uid="{00000000-0005-0000-0000-000076130000}"/>
    <cellStyle name="Normal 10 2 10 24 2 7" xfId="4983" xr:uid="{00000000-0005-0000-0000-000077130000}"/>
    <cellStyle name="Normal 10 2 10 24 2 8" xfId="4984" xr:uid="{00000000-0005-0000-0000-000078130000}"/>
    <cellStyle name="Normal 10 2 10 24 2 9" xfId="4985" xr:uid="{00000000-0005-0000-0000-000079130000}"/>
    <cellStyle name="Normal 10 2 10 24 3" xfId="4986" xr:uid="{00000000-0005-0000-0000-00007A130000}"/>
    <cellStyle name="Normal 10 2 10 24 3 10" xfId="4987" xr:uid="{00000000-0005-0000-0000-00007B130000}"/>
    <cellStyle name="Normal 10 2 10 24 3 2" xfId="4988" xr:uid="{00000000-0005-0000-0000-00007C130000}"/>
    <cellStyle name="Normal 10 2 10 24 3 3" xfId="4989" xr:uid="{00000000-0005-0000-0000-00007D130000}"/>
    <cellStyle name="Normal 10 2 10 24 3 4" xfId="4990" xr:uid="{00000000-0005-0000-0000-00007E130000}"/>
    <cellStyle name="Normal 10 2 10 24 3 5" xfId="4991" xr:uid="{00000000-0005-0000-0000-00007F130000}"/>
    <cellStyle name="Normal 10 2 10 24 3 6" xfId="4992" xr:uid="{00000000-0005-0000-0000-000080130000}"/>
    <cellStyle name="Normal 10 2 10 24 3 7" xfId="4993" xr:uid="{00000000-0005-0000-0000-000081130000}"/>
    <cellStyle name="Normal 10 2 10 24 3 8" xfId="4994" xr:uid="{00000000-0005-0000-0000-000082130000}"/>
    <cellStyle name="Normal 10 2 10 24 3 9" xfId="4995" xr:uid="{00000000-0005-0000-0000-000083130000}"/>
    <cellStyle name="Normal 10 2 10 24 4" xfId="4996" xr:uid="{00000000-0005-0000-0000-000084130000}"/>
    <cellStyle name="Normal 10 2 10 24 4 10" xfId="4997" xr:uid="{00000000-0005-0000-0000-000085130000}"/>
    <cellStyle name="Normal 10 2 10 24 4 2" xfId="4998" xr:uid="{00000000-0005-0000-0000-000086130000}"/>
    <cellStyle name="Normal 10 2 10 24 4 3" xfId="4999" xr:uid="{00000000-0005-0000-0000-000087130000}"/>
    <cellStyle name="Normal 10 2 10 24 4 4" xfId="5000" xr:uid="{00000000-0005-0000-0000-000088130000}"/>
    <cellStyle name="Normal 10 2 10 24 4 5" xfId="5001" xr:uid="{00000000-0005-0000-0000-000089130000}"/>
    <cellStyle name="Normal 10 2 10 24 4 6" xfId="5002" xr:uid="{00000000-0005-0000-0000-00008A130000}"/>
    <cellStyle name="Normal 10 2 10 24 4 7" xfId="5003" xr:uid="{00000000-0005-0000-0000-00008B130000}"/>
    <cellStyle name="Normal 10 2 10 24 4 8" xfId="5004" xr:uid="{00000000-0005-0000-0000-00008C130000}"/>
    <cellStyle name="Normal 10 2 10 24 4 9" xfId="5005" xr:uid="{00000000-0005-0000-0000-00008D130000}"/>
    <cellStyle name="Normal 10 2 10 24 5" xfId="5006" xr:uid="{00000000-0005-0000-0000-00008E130000}"/>
    <cellStyle name="Normal 10 2 10 24 5 10" xfId="5007" xr:uid="{00000000-0005-0000-0000-00008F130000}"/>
    <cellStyle name="Normal 10 2 10 24 5 2" xfId="5008" xr:uid="{00000000-0005-0000-0000-000090130000}"/>
    <cellStyle name="Normal 10 2 10 24 5 3" xfId="5009" xr:uid="{00000000-0005-0000-0000-000091130000}"/>
    <cellStyle name="Normal 10 2 10 24 5 4" xfId="5010" xr:uid="{00000000-0005-0000-0000-000092130000}"/>
    <cellStyle name="Normal 10 2 10 24 5 5" xfId="5011" xr:uid="{00000000-0005-0000-0000-000093130000}"/>
    <cellStyle name="Normal 10 2 10 24 5 6" xfId="5012" xr:uid="{00000000-0005-0000-0000-000094130000}"/>
    <cellStyle name="Normal 10 2 10 24 5 7" xfId="5013" xr:uid="{00000000-0005-0000-0000-000095130000}"/>
    <cellStyle name="Normal 10 2 10 24 5 8" xfId="5014" xr:uid="{00000000-0005-0000-0000-000096130000}"/>
    <cellStyle name="Normal 10 2 10 24 5 9" xfId="5015" xr:uid="{00000000-0005-0000-0000-000097130000}"/>
    <cellStyle name="Normal 10 2 10 24 6" xfId="5016" xr:uid="{00000000-0005-0000-0000-000098130000}"/>
    <cellStyle name="Normal 10 2 10 24 7" xfId="5017" xr:uid="{00000000-0005-0000-0000-000099130000}"/>
    <cellStyle name="Normal 10 2 10 24 8" xfId="5018" xr:uid="{00000000-0005-0000-0000-00009A130000}"/>
    <cellStyle name="Normal 10 2 10 24 9" xfId="5019" xr:uid="{00000000-0005-0000-0000-00009B130000}"/>
    <cellStyle name="Normal 10 2 10 25" xfId="5020" xr:uid="{00000000-0005-0000-0000-00009C130000}"/>
    <cellStyle name="Normal 10 2 10 25 10" xfId="5021" xr:uid="{00000000-0005-0000-0000-00009D130000}"/>
    <cellStyle name="Normal 10 2 10 25 11" xfId="5022" xr:uid="{00000000-0005-0000-0000-00009E130000}"/>
    <cellStyle name="Normal 10 2 10 25 12" xfId="5023" xr:uid="{00000000-0005-0000-0000-00009F130000}"/>
    <cellStyle name="Normal 10 2 10 25 13" xfId="5024" xr:uid="{00000000-0005-0000-0000-0000A0130000}"/>
    <cellStyle name="Normal 10 2 10 25 14" xfId="5025" xr:uid="{00000000-0005-0000-0000-0000A1130000}"/>
    <cellStyle name="Normal 10 2 10 25 2" xfId="5026" xr:uid="{00000000-0005-0000-0000-0000A2130000}"/>
    <cellStyle name="Normal 10 2 10 25 2 10" xfId="5027" xr:uid="{00000000-0005-0000-0000-0000A3130000}"/>
    <cellStyle name="Normal 10 2 10 25 2 2" xfId="5028" xr:uid="{00000000-0005-0000-0000-0000A4130000}"/>
    <cellStyle name="Normal 10 2 10 25 2 3" xfId="5029" xr:uid="{00000000-0005-0000-0000-0000A5130000}"/>
    <cellStyle name="Normal 10 2 10 25 2 4" xfId="5030" xr:uid="{00000000-0005-0000-0000-0000A6130000}"/>
    <cellStyle name="Normal 10 2 10 25 2 5" xfId="5031" xr:uid="{00000000-0005-0000-0000-0000A7130000}"/>
    <cellStyle name="Normal 10 2 10 25 2 6" xfId="5032" xr:uid="{00000000-0005-0000-0000-0000A8130000}"/>
    <cellStyle name="Normal 10 2 10 25 2 7" xfId="5033" xr:uid="{00000000-0005-0000-0000-0000A9130000}"/>
    <cellStyle name="Normal 10 2 10 25 2 8" xfId="5034" xr:uid="{00000000-0005-0000-0000-0000AA130000}"/>
    <cellStyle name="Normal 10 2 10 25 2 9" xfId="5035" xr:uid="{00000000-0005-0000-0000-0000AB130000}"/>
    <cellStyle name="Normal 10 2 10 25 3" xfId="5036" xr:uid="{00000000-0005-0000-0000-0000AC130000}"/>
    <cellStyle name="Normal 10 2 10 25 3 10" xfId="5037" xr:uid="{00000000-0005-0000-0000-0000AD130000}"/>
    <cellStyle name="Normal 10 2 10 25 3 2" xfId="5038" xr:uid="{00000000-0005-0000-0000-0000AE130000}"/>
    <cellStyle name="Normal 10 2 10 25 3 3" xfId="5039" xr:uid="{00000000-0005-0000-0000-0000AF130000}"/>
    <cellStyle name="Normal 10 2 10 25 3 4" xfId="5040" xr:uid="{00000000-0005-0000-0000-0000B0130000}"/>
    <cellStyle name="Normal 10 2 10 25 3 5" xfId="5041" xr:uid="{00000000-0005-0000-0000-0000B1130000}"/>
    <cellStyle name="Normal 10 2 10 25 3 6" xfId="5042" xr:uid="{00000000-0005-0000-0000-0000B2130000}"/>
    <cellStyle name="Normal 10 2 10 25 3 7" xfId="5043" xr:uid="{00000000-0005-0000-0000-0000B3130000}"/>
    <cellStyle name="Normal 10 2 10 25 3 8" xfId="5044" xr:uid="{00000000-0005-0000-0000-0000B4130000}"/>
    <cellStyle name="Normal 10 2 10 25 3 9" xfId="5045" xr:uid="{00000000-0005-0000-0000-0000B5130000}"/>
    <cellStyle name="Normal 10 2 10 25 4" xfId="5046" xr:uid="{00000000-0005-0000-0000-0000B6130000}"/>
    <cellStyle name="Normal 10 2 10 25 4 10" xfId="5047" xr:uid="{00000000-0005-0000-0000-0000B7130000}"/>
    <cellStyle name="Normal 10 2 10 25 4 2" xfId="5048" xr:uid="{00000000-0005-0000-0000-0000B8130000}"/>
    <cellStyle name="Normal 10 2 10 25 4 3" xfId="5049" xr:uid="{00000000-0005-0000-0000-0000B9130000}"/>
    <cellStyle name="Normal 10 2 10 25 4 4" xfId="5050" xr:uid="{00000000-0005-0000-0000-0000BA130000}"/>
    <cellStyle name="Normal 10 2 10 25 4 5" xfId="5051" xr:uid="{00000000-0005-0000-0000-0000BB130000}"/>
    <cellStyle name="Normal 10 2 10 25 4 6" xfId="5052" xr:uid="{00000000-0005-0000-0000-0000BC130000}"/>
    <cellStyle name="Normal 10 2 10 25 4 7" xfId="5053" xr:uid="{00000000-0005-0000-0000-0000BD130000}"/>
    <cellStyle name="Normal 10 2 10 25 4 8" xfId="5054" xr:uid="{00000000-0005-0000-0000-0000BE130000}"/>
    <cellStyle name="Normal 10 2 10 25 4 9" xfId="5055" xr:uid="{00000000-0005-0000-0000-0000BF130000}"/>
    <cellStyle name="Normal 10 2 10 25 5" xfId="5056" xr:uid="{00000000-0005-0000-0000-0000C0130000}"/>
    <cellStyle name="Normal 10 2 10 25 5 10" xfId="5057" xr:uid="{00000000-0005-0000-0000-0000C1130000}"/>
    <cellStyle name="Normal 10 2 10 25 5 2" xfId="5058" xr:uid="{00000000-0005-0000-0000-0000C2130000}"/>
    <cellStyle name="Normal 10 2 10 25 5 3" xfId="5059" xr:uid="{00000000-0005-0000-0000-0000C3130000}"/>
    <cellStyle name="Normal 10 2 10 25 5 4" xfId="5060" xr:uid="{00000000-0005-0000-0000-0000C4130000}"/>
    <cellStyle name="Normal 10 2 10 25 5 5" xfId="5061" xr:uid="{00000000-0005-0000-0000-0000C5130000}"/>
    <cellStyle name="Normal 10 2 10 25 5 6" xfId="5062" xr:uid="{00000000-0005-0000-0000-0000C6130000}"/>
    <cellStyle name="Normal 10 2 10 25 5 7" xfId="5063" xr:uid="{00000000-0005-0000-0000-0000C7130000}"/>
    <cellStyle name="Normal 10 2 10 25 5 8" xfId="5064" xr:uid="{00000000-0005-0000-0000-0000C8130000}"/>
    <cellStyle name="Normal 10 2 10 25 5 9" xfId="5065" xr:uid="{00000000-0005-0000-0000-0000C9130000}"/>
    <cellStyle name="Normal 10 2 10 25 6" xfId="5066" xr:uid="{00000000-0005-0000-0000-0000CA130000}"/>
    <cellStyle name="Normal 10 2 10 25 7" xfId="5067" xr:uid="{00000000-0005-0000-0000-0000CB130000}"/>
    <cellStyle name="Normal 10 2 10 25 8" xfId="5068" xr:uid="{00000000-0005-0000-0000-0000CC130000}"/>
    <cellStyle name="Normal 10 2 10 25 9" xfId="5069" xr:uid="{00000000-0005-0000-0000-0000CD130000}"/>
    <cellStyle name="Normal 10 2 10 26" xfId="5070" xr:uid="{00000000-0005-0000-0000-0000CE130000}"/>
    <cellStyle name="Normal 10 2 10 26 10" xfId="5071" xr:uid="{00000000-0005-0000-0000-0000CF130000}"/>
    <cellStyle name="Normal 10 2 10 26 11" xfId="5072" xr:uid="{00000000-0005-0000-0000-0000D0130000}"/>
    <cellStyle name="Normal 10 2 10 26 12" xfId="5073" xr:uid="{00000000-0005-0000-0000-0000D1130000}"/>
    <cellStyle name="Normal 10 2 10 26 13" xfId="5074" xr:uid="{00000000-0005-0000-0000-0000D2130000}"/>
    <cellStyle name="Normal 10 2 10 26 14" xfId="5075" xr:uid="{00000000-0005-0000-0000-0000D3130000}"/>
    <cellStyle name="Normal 10 2 10 26 2" xfId="5076" xr:uid="{00000000-0005-0000-0000-0000D4130000}"/>
    <cellStyle name="Normal 10 2 10 26 2 10" xfId="5077" xr:uid="{00000000-0005-0000-0000-0000D5130000}"/>
    <cellStyle name="Normal 10 2 10 26 2 2" xfId="5078" xr:uid="{00000000-0005-0000-0000-0000D6130000}"/>
    <cellStyle name="Normal 10 2 10 26 2 3" xfId="5079" xr:uid="{00000000-0005-0000-0000-0000D7130000}"/>
    <cellStyle name="Normal 10 2 10 26 2 4" xfId="5080" xr:uid="{00000000-0005-0000-0000-0000D8130000}"/>
    <cellStyle name="Normal 10 2 10 26 2 5" xfId="5081" xr:uid="{00000000-0005-0000-0000-0000D9130000}"/>
    <cellStyle name="Normal 10 2 10 26 2 6" xfId="5082" xr:uid="{00000000-0005-0000-0000-0000DA130000}"/>
    <cellStyle name="Normal 10 2 10 26 2 7" xfId="5083" xr:uid="{00000000-0005-0000-0000-0000DB130000}"/>
    <cellStyle name="Normal 10 2 10 26 2 8" xfId="5084" xr:uid="{00000000-0005-0000-0000-0000DC130000}"/>
    <cellStyle name="Normal 10 2 10 26 2 9" xfId="5085" xr:uid="{00000000-0005-0000-0000-0000DD130000}"/>
    <cellStyle name="Normal 10 2 10 26 3" xfId="5086" xr:uid="{00000000-0005-0000-0000-0000DE130000}"/>
    <cellStyle name="Normal 10 2 10 26 3 10" xfId="5087" xr:uid="{00000000-0005-0000-0000-0000DF130000}"/>
    <cellStyle name="Normal 10 2 10 26 3 2" xfId="5088" xr:uid="{00000000-0005-0000-0000-0000E0130000}"/>
    <cellStyle name="Normal 10 2 10 26 3 3" xfId="5089" xr:uid="{00000000-0005-0000-0000-0000E1130000}"/>
    <cellStyle name="Normal 10 2 10 26 3 4" xfId="5090" xr:uid="{00000000-0005-0000-0000-0000E2130000}"/>
    <cellStyle name="Normal 10 2 10 26 3 5" xfId="5091" xr:uid="{00000000-0005-0000-0000-0000E3130000}"/>
    <cellStyle name="Normal 10 2 10 26 3 6" xfId="5092" xr:uid="{00000000-0005-0000-0000-0000E4130000}"/>
    <cellStyle name="Normal 10 2 10 26 3 7" xfId="5093" xr:uid="{00000000-0005-0000-0000-0000E5130000}"/>
    <cellStyle name="Normal 10 2 10 26 3 8" xfId="5094" xr:uid="{00000000-0005-0000-0000-0000E6130000}"/>
    <cellStyle name="Normal 10 2 10 26 3 9" xfId="5095" xr:uid="{00000000-0005-0000-0000-0000E7130000}"/>
    <cellStyle name="Normal 10 2 10 26 4" xfId="5096" xr:uid="{00000000-0005-0000-0000-0000E8130000}"/>
    <cellStyle name="Normal 10 2 10 26 4 10" xfId="5097" xr:uid="{00000000-0005-0000-0000-0000E9130000}"/>
    <cellStyle name="Normal 10 2 10 26 4 2" xfId="5098" xr:uid="{00000000-0005-0000-0000-0000EA130000}"/>
    <cellStyle name="Normal 10 2 10 26 4 3" xfId="5099" xr:uid="{00000000-0005-0000-0000-0000EB130000}"/>
    <cellStyle name="Normal 10 2 10 26 4 4" xfId="5100" xr:uid="{00000000-0005-0000-0000-0000EC130000}"/>
    <cellStyle name="Normal 10 2 10 26 4 5" xfId="5101" xr:uid="{00000000-0005-0000-0000-0000ED130000}"/>
    <cellStyle name="Normal 10 2 10 26 4 6" xfId="5102" xr:uid="{00000000-0005-0000-0000-0000EE130000}"/>
    <cellStyle name="Normal 10 2 10 26 4 7" xfId="5103" xr:uid="{00000000-0005-0000-0000-0000EF130000}"/>
    <cellStyle name="Normal 10 2 10 26 4 8" xfId="5104" xr:uid="{00000000-0005-0000-0000-0000F0130000}"/>
    <cellStyle name="Normal 10 2 10 26 4 9" xfId="5105" xr:uid="{00000000-0005-0000-0000-0000F1130000}"/>
    <cellStyle name="Normal 10 2 10 26 5" xfId="5106" xr:uid="{00000000-0005-0000-0000-0000F2130000}"/>
    <cellStyle name="Normal 10 2 10 26 5 10" xfId="5107" xr:uid="{00000000-0005-0000-0000-0000F3130000}"/>
    <cellStyle name="Normal 10 2 10 26 5 2" xfId="5108" xr:uid="{00000000-0005-0000-0000-0000F4130000}"/>
    <cellStyle name="Normal 10 2 10 26 5 3" xfId="5109" xr:uid="{00000000-0005-0000-0000-0000F5130000}"/>
    <cellStyle name="Normal 10 2 10 26 5 4" xfId="5110" xr:uid="{00000000-0005-0000-0000-0000F6130000}"/>
    <cellStyle name="Normal 10 2 10 26 5 5" xfId="5111" xr:uid="{00000000-0005-0000-0000-0000F7130000}"/>
    <cellStyle name="Normal 10 2 10 26 5 6" xfId="5112" xr:uid="{00000000-0005-0000-0000-0000F8130000}"/>
    <cellStyle name="Normal 10 2 10 26 5 7" xfId="5113" xr:uid="{00000000-0005-0000-0000-0000F9130000}"/>
    <cellStyle name="Normal 10 2 10 26 5 8" xfId="5114" xr:uid="{00000000-0005-0000-0000-0000FA130000}"/>
    <cellStyle name="Normal 10 2 10 26 5 9" xfId="5115" xr:uid="{00000000-0005-0000-0000-0000FB130000}"/>
    <cellStyle name="Normal 10 2 10 26 6" xfId="5116" xr:uid="{00000000-0005-0000-0000-0000FC130000}"/>
    <cellStyle name="Normal 10 2 10 26 7" xfId="5117" xr:uid="{00000000-0005-0000-0000-0000FD130000}"/>
    <cellStyle name="Normal 10 2 10 26 8" xfId="5118" xr:uid="{00000000-0005-0000-0000-0000FE130000}"/>
    <cellStyle name="Normal 10 2 10 26 9" xfId="5119" xr:uid="{00000000-0005-0000-0000-0000FF130000}"/>
    <cellStyle name="Normal 10 2 10 27" xfId="5120" xr:uid="{00000000-0005-0000-0000-000000140000}"/>
    <cellStyle name="Normal 10 2 10 27 10" xfId="5121" xr:uid="{00000000-0005-0000-0000-000001140000}"/>
    <cellStyle name="Normal 10 2 10 27 11" xfId="5122" xr:uid="{00000000-0005-0000-0000-000002140000}"/>
    <cellStyle name="Normal 10 2 10 27 12" xfId="5123" xr:uid="{00000000-0005-0000-0000-000003140000}"/>
    <cellStyle name="Normal 10 2 10 27 13" xfId="5124" xr:uid="{00000000-0005-0000-0000-000004140000}"/>
    <cellStyle name="Normal 10 2 10 27 14" xfId="5125" xr:uid="{00000000-0005-0000-0000-000005140000}"/>
    <cellStyle name="Normal 10 2 10 27 2" xfId="5126" xr:uid="{00000000-0005-0000-0000-000006140000}"/>
    <cellStyle name="Normal 10 2 10 27 2 10" xfId="5127" xr:uid="{00000000-0005-0000-0000-000007140000}"/>
    <cellStyle name="Normal 10 2 10 27 2 2" xfId="5128" xr:uid="{00000000-0005-0000-0000-000008140000}"/>
    <cellStyle name="Normal 10 2 10 27 2 3" xfId="5129" xr:uid="{00000000-0005-0000-0000-000009140000}"/>
    <cellStyle name="Normal 10 2 10 27 2 4" xfId="5130" xr:uid="{00000000-0005-0000-0000-00000A140000}"/>
    <cellStyle name="Normal 10 2 10 27 2 5" xfId="5131" xr:uid="{00000000-0005-0000-0000-00000B140000}"/>
    <cellStyle name="Normal 10 2 10 27 2 6" xfId="5132" xr:uid="{00000000-0005-0000-0000-00000C140000}"/>
    <cellStyle name="Normal 10 2 10 27 2 7" xfId="5133" xr:uid="{00000000-0005-0000-0000-00000D140000}"/>
    <cellStyle name="Normal 10 2 10 27 2 8" xfId="5134" xr:uid="{00000000-0005-0000-0000-00000E140000}"/>
    <cellStyle name="Normal 10 2 10 27 2 9" xfId="5135" xr:uid="{00000000-0005-0000-0000-00000F140000}"/>
    <cellStyle name="Normal 10 2 10 27 3" xfId="5136" xr:uid="{00000000-0005-0000-0000-000010140000}"/>
    <cellStyle name="Normal 10 2 10 27 3 10" xfId="5137" xr:uid="{00000000-0005-0000-0000-000011140000}"/>
    <cellStyle name="Normal 10 2 10 27 3 2" xfId="5138" xr:uid="{00000000-0005-0000-0000-000012140000}"/>
    <cellStyle name="Normal 10 2 10 27 3 3" xfId="5139" xr:uid="{00000000-0005-0000-0000-000013140000}"/>
    <cellStyle name="Normal 10 2 10 27 3 4" xfId="5140" xr:uid="{00000000-0005-0000-0000-000014140000}"/>
    <cellStyle name="Normal 10 2 10 27 3 5" xfId="5141" xr:uid="{00000000-0005-0000-0000-000015140000}"/>
    <cellStyle name="Normal 10 2 10 27 3 6" xfId="5142" xr:uid="{00000000-0005-0000-0000-000016140000}"/>
    <cellStyle name="Normal 10 2 10 27 3 7" xfId="5143" xr:uid="{00000000-0005-0000-0000-000017140000}"/>
    <cellStyle name="Normal 10 2 10 27 3 8" xfId="5144" xr:uid="{00000000-0005-0000-0000-000018140000}"/>
    <cellStyle name="Normal 10 2 10 27 3 9" xfId="5145" xr:uid="{00000000-0005-0000-0000-000019140000}"/>
    <cellStyle name="Normal 10 2 10 27 4" xfId="5146" xr:uid="{00000000-0005-0000-0000-00001A140000}"/>
    <cellStyle name="Normal 10 2 10 27 4 10" xfId="5147" xr:uid="{00000000-0005-0000-0000-00001B140000}"/>
    <cellStyle name="Normal 10 2 10 27 4 2" xfId="5148" xr:uid="{00000000-0005-0000-0000-00001C140000}"/>
    <cellStyle name="Normal 10 2 10 27 4 3" xfId="5149" xr:uid="{00000000-0005-0000-0000-00001D140000}"/>
    <cellStyle name="Normal 10 2 10 27 4 4" xfId="5150" xr:uid="{00000000-0005-0000-0000-00001E140000}"/>
    <cellStyle name="Normal 10 2 10 27 4 5" xfId="5151" xr:uid="{00000000-0005-0000-0000-00001F140000}"/>
    <cellStyle name="Normal 10 2 10 27 4 6" xfId="5152" xr:uid="{00000000-0005-0000-0000-000020140000}"/>
    <cellStyle name="Normal 10 2 10 27 4 7" xfId="5153" xr:uid="{00000000-0005-0000-0000-000021140000}"/>
    <cellStyle name="Normal 10 2 10 27 4 8" xfId="5154" xr:uid="{00000000-0005-0000-0000-000022140000}"/>
    <cellStyle name="Normal 10 2 10 27 4 9" xfId="5155" xr:uid="{00000000-0005-0000-0000-000023140000}"/>
    <cellStyle name="Normal 10 2 10 27 5" xfId="5156" xr:uid="{00000000-0005-0000-0000-000024140000}"/>
    <cellStyle name="Normal 10 2 10 27 5 10" xfId="5157" xr:uid="{00000000-0005-0000-0000-000025140000}"/>
    <cellStyle name="Normal 10 2 10 27 5 2" xfId="5158" xr:uid="{00000000-0005-0000-0000-000026140000}"/>
    <cellStyle name="Normal 10 2 10 27 5 3" xfId="5159" xr:uid="{00000000-0005-0000-0000-000027140000}"/>
    <cellStyle name="Normal 10 2 10 27 5 4" xfId="5160" xr:uid="{00000000-0005-0000-0000-000028140000}"/>
    <cellStyle name="Normal 10 2 10 27 5 5" xfId="5161" xr:uid="{00000000-0005-0000-0000-000029140000}"/>
    <cellStyle name="Normal 10 2 10 27 5 6" xfId="5162" xr:uid="{00000000-0005-0000-0000-00002A140000}"/>
    <cellStyle name="Normal 10 2 10 27 5 7" xfId="5163" xr:uid="{00000000-0005-0000-0000-00002B140000}"/>
    <cellStyle name="Normal 10 2 10 27 5 8" xfId="5164" xr:uid="{00000000-0005-0000-0000-00002C140000}"/>
    <cellStyle name="Normal 10 2 10 27 5 9" xfId="5165" xr:uid="{00000000-0005-0000-0000-00002D140000}"/>
    <cellStyle name="Normal 10 2 10 27 6" xfId="5166" xr:uid="{00000000-0005-0000-0000-00002E140000}"/>
    <cellStyle name="Normal 10 2 10 27 7" xfId="5167" xr:uid="{00000000-0005-0000-0000-00002F140000}"/>
    <cellStyle name="Normal 10 2 10 27 8" xfId="5168" xr:uid="{00000000-0005-0000-0000-000030140000}"/>
    <cellStyle name="Normal 10 2 10 27 9" xfId="5169" xr:uid="{00000000-0005-0000-0000-000031140000}"/>
    <cellStyle name="Normal 10 2 10 28" xfId="5170" xr:uid="{00000000-0005-0000-0000-000032140000}"/>
    <cellStyle name="Normal 10 2 10 28 10" xfId="5171" xr:uid="{00000000-0005-0000-0000-000033140000}"/>
    <cellStyle name="Normal 10 2 10 28 11" xfId="5172" xr:uid="{00000000-0005-0000-0000-000034140000}"/>
    <cellStyle name="Normal 10 2 10 28 12" xfId="5173" xr:uid="{00000000-0005-0000-0000-000035140000}"/>
    <cellStyle name="Normal 10 2 10 28 13" xfId="5174" xr:uid="{00000000-0005-0000-0000-000036140000}"/>
    <cellStyle name="Normal 10 2 10 28 14" xfId="5175" xr:uid="{00000000-0005-0000-0000-000037140000}"/>
    <cellStyle name="Normal 10 2 10 28 2" xfId="5176" xr:uid="{00000000-0005-0000-0000-000038140000}"/>
    <cellStyle name="Normal 10 2 10 28 2 10" xfId="5177" xr:uid="{00000000-0005-0000-0000-000039140000}"/>
    <cellStyle name="Normal 10 2 10 28 2 2" xfId="5178" xr:uid="{00000000-0005-0000-0000-00003A140000}"/>
    <cellStyle name="Normal 10 2 10 28 2 3" xfId="5179" xr:uid="{00000000-0005-0000-0000-00003B140000}"/>
    <cellStyle name="Normal 10 2 10 28 2 4" xfId="5180" xr:uid="{00000000-0005-0000-0000-00003C140000}"/>
    <cellStyle name="Normal 10 2 10 28 2 5" xfId="5181" xr:uid="{00000000-0005-0000-0000-00003D140000}"/>
    <cellStyle name="Normal 10 2 10 28 2 6" xfId="5182" xr:uid="{00000000-0005-0000-0000-00003E140000}"/>
    <cellStyle name="Normal 10 2 10 28 2 7" xfId="5183" xr:uid="{00000000-0005-0000-0000-00003F140000}"/>
    <cellStyle name="Normal 10 2 10 28 2 8" xfId="5184" xr:uid="{00000000-0005-0000-0000-000040140000}"/>
    <cellStyle name="Normal 10 2 10 28 2 9" xfId="5185" xr:uid="{00000000-0005-0000-0000-000041140000}"/>
    <cellStyle name="Normal 10 2 10 28 3" xfId="5186" xr:uid="{00000000-0005-0000-0000-000042140000}"/>
    <cellStyle name="Normal 10 2 10 28 3 10" xfId="5187" xr:uid="{00000000-0005-0000-0000-000043140000}"/>
    <cellStyle name="Normal 10 2 10 28 3 2" xfId="5188" xr:uid="{00000000-0005-0000-0000-000044140000}"/>
    <cellStyle name="Normal 10 2 10 28 3 3" xfId="5189" xr:uid="{00000000-0005-0000-0000-000045140000}"/>
    <cellStyle name="Normal 10 2 10 28 3 4" xfId="5190" xr:uid="{00000000-0005-0000-0000-000046140000}"/>
    <cellStyle name="Normal 10 2 10 28 3 5" xfId="5191" xr:uid="{00000000-0005-0000-0000-000047140000}"/>
    <cellStyle name="Normal 10 2 10 28 3 6" xfId="5192" xr:uid="{00000000-0005-0000-0000-000048140000}"/>
    <cellStyle name="Normal 10 2 10 28 3 7" xfId="5193" xr:uid="{00000000-0005-0000-0000-000049140000}"/>
    <cellStyle name="Normal 10 2 10 28 3 8" xfId="5194" xr:uid="{00000000-0005-0000-0000-00004A140000}"/>
    <cellStyle name="Normal 10 2 10 28 3 9" xfId="5195" xr:uid="{00000000-0005-0000-0000-00004B140000}"/>
    <cellStyle name="Normal 10 2 10 28 4" xfId="5196" xr:uid="{00000000-0005-0000-0000-00004C140000}"/>
    <cellStyle name="Normal 10 2 10 28 4 10" xfId="5197" xr:uid="{00000000-0005-0000-0000-00004D140000}"/>
    <cellStyle name="Normal 10 2 10 28 4 2" xfId="5198" xr:uid="{00000000-0005-0000-0000-00004E140000}"/>
    <cellStyle name="Normal 10 2 10 28 4 3" xfId="5199" xr:uid="{00000000-0005-0000-0000-00004F140000}"/>
    <cellStyle name="Normal 10 2 10 28 4 4" xfId="5200" xr:uid="{00000000-0005-0000-0000-000050140000}"/>
    <cellStyle name="Normal 10 2 10 28 4 5" xfId="5201" xr:uid="{00000000-0005-0000-0000-000051140000}"/>
    <cellStyle name="Normal 10 2 10 28 4 6" xfId="5202" xr:uid="{00000000-0005-0000-0000-000052140000}"/>
    <cellStyle name="Normal 10 2 10 28 4 7" xfId="5203" xr:uid="{00000000-0005-0000-0000-000053140000}"/>
    <cellStyle name="Normal 10 2 10 28 4 8" xfId="5204" xr:uid="{00000000-0005-0000-0000-000054140000}"/>
    <cellStyle name="Normal 10 2 10 28 4 9" xfId="5205" xr:uid="{00000000-0005-0000-0000-000055140000}"/>
    <cellStyle name="Normal 10 2 10 28 5" xfId="5206" xr:uid="{00000000-0005-0000-0000-000056140000}"/>
    <cellStyle name="Normal 10 2 10 28 5 10" xfId="5207" xr:uid="{00000000-0005-0000-0000-000057140000}"/>
    <cellStyle name="Normal 10 2 10 28 5 2" xfId="5208" xr:uid="{00000000-0005-0000-0000-000058140000}"/>
    <cellStyle name="Normal 10 2 10 28 5 3" xfId="5209" xr:uid="{00000000-0005-0000-0000-000059140000}"/>
    <cellStyle name="Normal 10 2 10 28 5 4" xfId="5210" xr:uid="{00000000-0005-0000-0000-00005A140000}"/>
    <cellStyle name="Normal 10 2 10 28 5 5" xfId="5211" xr:uid="{00000000-0005-0000-0000-00005B140000}"/>
    <cellStyle name="Normal 10 2 10 28 5 6" xfId="5212" xr:uid="{00000000-0005-0000-0000-00005C140000}"/>
    <cellStyle name="Normal 10 2 10 28 5 7" xfId="5213" xr:uid="{00000000-0005-0000-0000-00005D140000}"/>
    <cellStyle name="Normal 10 2 10 28 5 8" xfId="5214" xr:uid="{00000000-0005-0000-0000-00005E140000}"/>
    <cellStyle name="Normal 10 2 10 28 5 9" xfId="5215" xr:uid="{00000000-0005-0000-0000-00005F140000}"/>
    <cellStyle name="Normal 10 2 10 28 6" xfId="5216" xr:uid="{00000000-0005-0000-0000-000060140000}"/>
    <cellStyle name="Normal 10 2 10 28 7" xfId="5217" xr:uid="{00000000-0005-0000-0000-000061140000}"/>
    <cellStyle name="Normal 10 2 10 28 8" xfId="5218" xr:uid="{00000000-0005-0000-0000-000062140000}"/>
    <cellStyle name="Normal 10 2 10 28 9" xfId="5219" xr:uid="{00000000-0005-0000-0000-000063140000}"/>
    <cellStyle name="Normal 10 2 10 29" xfId="5220" xr:uid="{00000000-0005-0000-0000-000064140000}"/>
    <cellStyle name="Normal 10 2 10 29 10" xfId="5221" xr:uid="{00000000-0005-0000-0000-000065140000}"/>
    <cellStyle name="Normal 10 2 10 29 11" xfId="5222" xr:uid="{00000000-0005-0000-0000-000066140000}"/>
    <cellStyle name="Normal 10 2 10 29 12" xfId="5223" xr:uid="{00000000-0005-0000-0000-000067140000}"/>
    <cellStyle name="Normal 10 2 10 29 13" xfId="5224" xr:uid="{00000000-0005-0000-0000-000068140000}"/>
    <cellStyle name="Normal 10 2 10 29 14" xfId="5225" xr:uid="{00000000-0005-0000-0000-000069140000}"/>
    <cellStyle name="Normal 10 2 10 29 2" xfId="5226" xr:uid="{00000000-0005-0000-0000-00006A140000}"/>
    <cellStyle name="Normal 10 2 10 29 2 10" xfId="5227" xr:uid="{00000000-0005-0000-0000-00006B140000}"/>
    <cellStyle name="Normal 10 2 10 29 2 2" xfId="5228" xr:uid="{00000000-0005-0000-0000-00006C140000}"/>
    <cellStyle name="Normal 10 2 10 29 2 3" xfId="5229" xr:uid="{00000000-0005-0000-0000-00006D140000}"/>
    <cellStyle name="Normal 10 2 10 29 2 4" xfId="5230" xr:uid="{00000000-0005-0000-0000-00006E140000}"/>
    <cellStyle name="Normal 10 2 10 29 2 5" xfId="5231" xr:uid="{00000000-0005-0000-0000-00006F140000}"/>
    <cellStyle name="Normal 10 2 10 29 2 6" xfId="5232" xr:uid="{00000000-0005-0000-0000-000070140000}"/>
    <cellStyle name="Normal 10 2 10 29 2 7" xfId="5233" xr:uid="{00000000-0005-0000-0000-000071140000}"/>
    <cellStyle name="Normal 10 2 10 29 2 8" xfId="5234" xr:uid="{00000000-0005-0000-0000-000072140000}"/>
    <cellStyle name="Normal 10 2 10 29 2 9" xfId="5235" xr:uid="{00000000-0005-0000-0000-000073140000}"/>
    <cellStyle name="Normal 10 2 10 29 3" xfId="5236" xr:uid="{00000000-0005-0000-0000-000074140000}"/>
    <cellStyle name="Normal 10 2 10 29 3 10" xfId="5237" xr:uid="{00000000-0005-0000-0000-000075140000}"/>
    <cellStyle name="Normal 10 2 10 29 3 2" xfId="5238" xr:uid="{00000000-0005-0000-0000-000076140000}"/>
    <cellStyle name="Normal 10 2 10 29 3 3" xfId="5239" xr:uid="{00000000-0005-0000-0000-000077140000}"/>
    <cellStyle name="Normal 10 2 10 29 3 4" xfId="5240" xr:uid="{00000000-0005-0000-0000-000078140000}"/>
    <cellStyle name="Normal 10 2 10 29 3 5" xfId="5241" xr:uid="{00000000-0005-0000-0000-000079140000}"/>
    <cellStyle name="Normal 10 2 10 29 3 6" xfId="5242" xr:uid="{00000000-0005-0000-0000-00007A140000}"/>
    <cellStyle name="Normal 10 2 10 29 3 7" xfId="5243" xr:uid="{00000000-0005-0000-0000-00007B140000}"/>
    <cellStyle name="Normal 10 2 10 29 3 8" xfId="5244" xr:uid="{00000000-0005-0000-0000-00007C140000}"/>
    <cellStyle name="Normal 10 2 10 29 3 9" xfId="5245" xr:uid="{00000000-0005-0000-0000-00007D140000}"/>
    <cellStyle name="Normal 10 2 10 29 4" xfId="5246" xr:uid="{00000000-0005-0000-0000-00007E140000}"/>
    <cellStyle name="Normal 10 2 10 29 4 10" xfId="5247" xr:uid="{00000000-0005-0000-0000-00007F140000}"/>
    <cellStyle name="Normal 10 2 10 29 4 2" xfId="5248" xr:uid="{00000000-0005-0000-0000-000080140000}"/>
    <cellStyle name="Normal 10 2 10 29 4 3" xfId="5249" xr:uid="{00000000-0005-0000-0000-000081140000}"/>
    <cellStyle name="Normal 10 2 10 29 4 4" xfId="5250" xr:uid="{00000000-0005-0000-0000-000082140000}"/>
    <cellStyle name="Normal 10 2 10 29 4 5" xfId="5251" xr:uid="{00000000-0005-0000-0000-000083140000}"/>
    <cellStyle name="Normal 10 2 10 29 4 6" xfId="5252" xr:uid="{00000000-0005-0000-0000-000084140000}"/>
    <cellStyle name="Normal 10 2 10 29 4 7" xfId="5253" xr:uid="{00000000-0005-0000-0000-000085140000}"/>
    <cellStyle name="Normal 10 2 10 29 4 8" xfId="5254" xr:uid="{00000000-0005-0000-0000-000086140000}"/>
    <cellStyle name="Normal 10 2 10 29 4 9" xfId="5255" xr:uid="{00000000-0005-0000-0000-000087140000}"/>
    <cellStyle name="Normal 10 2 10 29 5" xfId="5256" xr:uid="{00000000-0005-0000-0000-000088140000}"/>
    <cellStyle name="Normal 10 2 10 29 5 10" xfId="5257" xr:uid="{00000000-0005-0000-0000-000089140000}"/>
    <cellStyle name="Normal 10 2 10 29 5 2" xfId="5258" xr:uid="{00000000-0005-0000-0000-00008A140000}"/>
    <cellStyle name="Normal 10 2 10 29 5 3" xfId="5259" xr:uid="{00000000-0005-0000-0000-00008B140000}"/>
    <cellStyle name="Normal 10 2 10 29 5 4" xfId="5260" xr:uid="{00000000-0005-0000-0000-00008C140000}"/>
    <cellStyle name="Normal 10 2 10 29 5 5" xfId="5261" xr:uid="{00000000-0005-0000-0000-00008D140000}"/>
    <cellStyle name="Normal 10 2 10 29 5 6" xfId="5262" xr:uid="{00000000-0005-0000-0000-00008E140000}"/>
    <cellStyle name="Normal 10 2 10 29 5 7" xfId="5263" xr:uid="{00000000-0005-0000-0000-00008F140000}"/>
    <cellStyle name="Normal 10 2 10 29 5 8" xfId="5264" xr:uid="{00000000-0005-0000-0000-000090140000}"/>
    <cellStyle name="Normal 10 2 10 29 5 9" xfId="5265" xr:uid="{00000000-0005-0000-0000-000091140000}"/>
    <cellStyle name="Normal 10 2 10 29 6" xfId="5266" xr:uid="{00000000-0005-0000-0000-000092140000}"/>
    <cellStyle name="Normal 10 2 10 29 7" xfId="5267" xr:uid="{00000000-0005-0000-0000-000093140000}"/>
    <cellStyle name="Normal 10 2 10 29 8" xfId="5268" xr:uid="{00000000-0005-0000-0000-000094140000}"/>
    <cellStyle name="Normal 10 2 10 29 9" xfId="5269" xr:uid="{00000000-0005-0000-0000-000095140000}"/>
    <cellStyle name="Normal 10 2 10 3" xfId="5270" xr:uid="{00000000-0005-0000-0000-000096140000}"/>
    <cellStyle name="Normal 10 2 10 3 10" xfId="5271" xr:uid="{00000000-0005-0000-0000-000097140000}"/>
    <cellStyle name="Normal 10 2 10 3 11" xfId="5272" xr:uid="{00000000-0005-0000-0000-000098140000}"/>
    <cellStyle name="Normal 10 2 10 3 12" xfId="5273" xr:uid="{00000000-0005-0000-0000-000099140000}"/>
    <cellStyle name="Normal 10 2 10 3 13" xfId="5274" xr:uid="{00000000-0005-0000-0000-00009A140000}"/>
    <cellStyle name="Normal 10 2 10 3 14" xfId="5275" xr:uid="{00000000-0005-0000-0000-00009B140000}"/>
    <cellStyle name="Normal 10 2 10 3 15" xfId="5276" xr:uid="{00000000-0005-0000-0000-00009C140000}"/>
    <cellStyle name="Normal 10 2 10 3 2" xfId="5277" xr:uid="{00000000-0005-0000-0000-00009D140000}"/>
    <cellStyle name="Normal 10 2 10 3 2 10" xfId="5278" xr:uid="{00000000-0005-0000-0000-00009E140000}"/>
    <cellStyle name="Normal 10 2 10 3 2 2" xfId="5279" xr:uid="{00000000-0005-0000-0000-00009F140000}"/>
    <cellStyle name="Normal 10 2 10 3 2 3" xfId="5280" xr:uid="{00000000-0005-0000-0000-0000A0140000}"/>
    <cellStyle name="Normal 10 2 10 3 2 4" xfId="5281" xr:uid="{00000000-0005-0000-0000-0000A1140000}"/>
    <cellStyle name="Normal 10 2 10 3 2 5" xfId="5282" xr:uid="{00000000-0005-0000-0000-0000A2140000}"/>
    <cellStyle name="Normal 10 2 10 3 2 6" xfId="5283" xr:uid="{00000000-0005-0000-0000-0000A3140000}"/>
    <cellStyle name="Normal 10 2 10 3 2 7" xfId="5284" xr:uid="{00000000-0005-0000-0000-0000A4140000}"/>
    <cellStyle name="Normal 10 2 10 3 2 8" xfId="5285" xr:uid="{00000000-0005-0000-0000-0000A5140000}"/>
    <cellStyle name="Normal 10 2 10 3 2 9" xfId="5286" xr:uid="{00000000-0005-0000-0000-0000A6140000}"/>
    <cellStyle name="Normal 10 2 10 3 3" xfId="5287" xr:uid="{00000000-0005-0000-0000-0000A7140000}"/>
    <cellStyle name="Normal 10 2 10 3 3 10" xfId="5288" xr:uid="{00000000-0005-0000-0000-0000A8140000}"/>
    <cellStyle name="Normal 10 2 10 3 3 2" xfId="5289" xr:uid="{00000000-0005-0000-0000-0000A9140000}"/>
    <cellStyle name="Normal 10 2 10 3 3 3" xfId="5290" xr:uid="{00000000-0005-0000-0000-0000AA140000}"/>
    <cellStyle name="Normal 10 2 10 3 3 4" xfId="5291" xr:uid="{00000000-0005-0000-0000-0000AB140000}"/>
    <cellStyle name="Normal 10 2 10 3 3 5" xfId="5292" xr:uid="{00000000-0005-0000-0000-0000AC140000}"/>
    <cellStyle name="Normal 10 2 10 3 3 6" xfId="5293" xr:uid="{00000000-0005-0000-0000-0000AD140000}"/>
    <cellStyle name="Normal 10 2 10 3 3 7" xfId="5294" xr:uid="{00000000-0005-0000-0000-0000AE140000}"/>
    <cellStyle name="Normal 10 2 10 3 3 8" xfId="5295" xr:uid="{00000000-0005-0000-0000-0000AF140000}"/>
    <cellStyle name="Normal 10 2 10 3 3 9" xfId="5296" xr:uid="{00000000-0005-0000-0000-0000B0140000}"/>
    <cellStyle name="Normal 10 2 10 3 4" xfId="5297" xr:uid="{00000000-0005-0000-0000-0000B1140000}"/>
    <cellStyle name="Normal 10 2 10 3 4 10" xfId="5298" xr:uid="{00000000-0005-0000-0000-0000B2140000}"/>
    <cellStyle name="Normal 10 2 10 3 4 2" xfId="5299" xr:uid="{00000000-0005-0000-0000-0000B3140000}"/>
    <cellStyle name="Normal 10 2 10 3 4 3" xfId="5300" xr:uid="{00000000-0005-0000-0000-0000B4140000}"/>
    <cellStyle name="Normal 10 2 10 3 4 4" xfId="5301" xr:uid="{00000000-0005-0000-0000-0000B5140000}"/>
    <cellStyle name="Normal 10 2 10 3 4 5" xfId="5302" xr:uid="{00000000-0005-0000-0000-0000B6140000}"/>
    <cellStyle name="Normal 10 2 10 3 4 6" xfId="5303" xr:uid="{00000000-0005-0000-0000-0000B7140000}"/>
    <cellStyle name="Normal 10 2 10 3 4 7" xfId="5304" xr:uid="{00000000-0005-0000-0000-0000B8140000}"/>
    <cellStyle name="Normal 10 2 10 3 4 8" xfId="5305" xr:uid="{00000000-0005-0000-0000-0000B9140000}"/>
    <cellStyle name="Normal 10 2 10 3 4 9" xfId="5306" xr:uid="{00000000-0005-0000-0000-0000BA140000}"/>
    <cellStyle name="Normal 10 2 10 3 5" xfId="5307" xr:uid="{00000000-0005-0000-0000-0000BB140000}"/>
    <cellStyle name="Normal 10 2 10 3 5 10" xfId="5308" xr:uid="{00000000-0005-0000-0000-0000BC140000}"/>
    <cellStyle name="Normal 10 2 10 3 5 2" xfId="5309" xr:uid="{00000000-0005-0000-0000-0000BD140000}"/>
    <cellStyle name="Normal 10 2 10 3 5 3" xfId="5310" xr:uid="{00000000-0005-0000-0000-0000BE140000}"/>
    <cellStyle name="Normal 10 2 10 3 5 4" xfId="5311" xr:uid="{00000000-0005-0000-0000-0000BF140000}"/>
    <cellStyle name="Normal 10 2 10 3 5 5" xfId="5312" xr:uid="{00000000-0005-0000-0000-0000C0140000}"/>
    <cellStyle name="Normal 10 2 10 3 5 6" xfId="5313" xr:uid="{00000000-0005-0000-0000-0000C1140000}"/>
    <cellStyle name="Normal 10 2 10 3 5 7" xfId="5314" xr:uid="{00000000-0005-0000-0000-0000C2140000}"/>
    <cellStyle name="Normal 10 2 10 3 5 8" xfId="5315" xr:uid="{00000000-0005-0000-0000-0000C3140000}"/>
    <cellStyle name="Normal 10 2 10 3 5 9" xfId="5316" xr:uid="{00000000-0005-0000-0000-0000C4140000}"/>
    <cellStyle name="Normal 10 2 10 3 6" xfId="5317" xr:uid="{00000000-0005-0000-0000-0000C5140000}"/>
    <cellStyle name="Normal 10 2 10 3 7" xfId="5318" xr:uid="{00000000-0005-0000-0000-0000C6140000}"/>
    <cellStyle name="Normal 10 2 10 3 8" xfId="5319" xr:uid="{00000000-0005-0000-0000-0000C7140000}"/>
    <cellStyle name="Normal 10 2 10 3 9" xfId="5320" xr:uid="{00000000-0005-0000-0000-0000C8140000}"/>
    <cellStyle name="Normal 10 2 10 30" xfId="5321" xr:uid="{00000000-0005-0000-0000-0000C9140000}"/>
    <cellStyle name="Normal 10 2 10 30 10" xfId="5322" xr:uid="{00000000-0005-0000-0000-0000CA140000}"/>
    <cellStyle name="Normal 10 2 10 30 11" xfId="5323" xr:uid="{00000000-0005-0000-0000-0000CB140000}"/>
    <cellStyle name="Normal 10 2 10 30 12" xfId="5324" xr:uid="{00000000-0005-0000-0000-0000CC140000}"/>
    <cellStyle name="Normal 10 2 10 30 13" xfId="5325" xr:uid="{00000000-0005-0000-0000-0000CD140000}"/>
    <cellStyle name="Normal 10 2 10 30 14" xfId="5326" xr:uid="{00000000-0005-0000-0000-0000CE140000}"/>
    <cellStyle name="Normal 10 2 10 30 2" xfId="5327" xr:uid="{00000000-0005-0000-0000-0000CF140000}"/>
    <cellStyle name="Normal 10 2 10 30 2 10" xfId="5328" xr:uid="{00000000-0005-0000-0000-0000D0140000}"/>
    <cellStyle name="Normal 10 2 10 30 2 2" xfId="5329" xr:uid="{00000000-0005-0000-0000-0000D1140000}"/>
    <cellStyle name="Normal 10 2 10 30 2 3" xfId="5330" xr:uid="{00000000-0005-0000-0000-0000D2140000}"/>
    <cellStyle name="Normal 10 2 10 30 2 4" xfId="5331" xr:uid="{00000000-0005-0000-0000-0000D3140000}"/>
    <cellStyle name="Normal 10 2 10 30 2 5" xfId="5332" xr:uid="{00000000-0005-0000-0000-0000D4140000}"/>
    <cellStyle name="Normal 10 2 10 30 2 6" xfId="5333" xr:uid="{00000000-0005-0000-0000-0000D5140000}"/>
    <cellStyle name="Normal 10 2 10 30 2 7" xfId="5334" xr:uid="{00000000-0005-0000-0000-0000D6140000}"/>
    <cellStyle name="Normal 10 2 10 30 2 8" xfId="5335" xr:uid="{00000000-0005-0000-0000-0000D7140000}"/>
    <cellStyle name="Normal 10 2 10 30 2 9" xfId="5336" xr:uid="{00000000-0005-0000-0000-0000D8140000}"/>
    <cellStyle name="Normal 10 2 10 30 3" xfId="5337" xr:uid="{00000000-0005-0000-0000-0000D9140000}"/>
    <cellStyle name="Normal 10 2 10 30 3 10" xfId="5338" xr:uid="{00000000-0005-0000-0000-0000DA140000}"/>
    <cellStyle name="Normal 10 2 10 30 3 2" xfId="5339" xr:uid="{00000000-0005-0000-0000-0000DB140000}"/>
    <cellStyle name="Normal 10 2 10 30 3 3" xfId="5340" xr:uid="{00000000-0005-0000-0000-0000DC140000}"/>
    <cellStyle name="Normal 10 2 10 30 3 4" xfId="5341" xr:uid="{00000000-0005-0000-0000-0000DD140000}"/>
    <cellStyle name="Normal 10 2 10 30 3 5" xfId="5342" xr:uid="{00000000-0005-0000-0000-0000DE140000}"/>
    <cellStyle name="Normal 10 2 10 30 3 6" xfId="5343" xr:uid="{00000000-0005-0000-0000-0000DF140000}"/>
    <cellStyle name="Normal 10 2 10 30 3 7" xfId="5344" xr:uid="{00000000-0005-0000-0000-0000E0140000}"/>
    <cellStyle name="Normal 10 2 10 30 3 8" xfId="5345" xr:uid="{00000000-0005-0000-0000-0000E1140000}"/>
    <cellStyle name="Normal 10 2 10 30 3 9" xfId="5346" xr:uid="{00000000-0005-0000-0000-0000E2140000}"/>
    <cellStyle name="Normal 10 2 10 30 4" xfId="5347" xr:uid="{00000000-0005-0000-0000-0000E3140000}"/>
    <cellStyle name="Normal 10 2 10 30 4 10" xfId="5348" xr:uid="{00000000-0005-0000-0000-0000E4140000}"/>
    <cellStyle name="Normal 10 2 10 30 4 2" xfId="5349" xr:uid="{00000000-0005-0000-0000-0000E5140000}"/>
    <cellStyle name="Normal 10 2 10 30 4 3" xfId="5350" xr:uid="{00000000-0005-0000-0000-0000E6140000}"/>
    <cellStyle name="Normal 10 2 10 30 4 4" xfId="5351" xr:uid="{00000000-0005-0000-0000-0000E7140000}"/>
    <cellStyle name="Normal 10 2 10 30 4 5" xfId="5352" xr:uid="{00000000-0005-0000-0000-0000E8140000}"/>
    <cellStyle name="Normal 10 2 10 30 4 6" xfId="5353" xr:uid="{00000000-0005-0000-0000-0000E9140000}"/>
    <cellStyle name="Normal 10 2 10 30 4 7" xfId="5354" xr:uid="{00000000-0005-0000-0000-0000EA140000}"/>
    <cellStyle name="Normal 10 2 10 30 4 8" xfId="5355" xr:uid="{00000000-0005-0000-0000-0000EB140000}"/>
    <cellStyle name="Normal 10 2 10 30 4 9" xfId="5356" xr:uid="{00000000-0005-0000-0000-0000EC140000}"/>
    <cellStyle name="Normal 10 2 10 30 5" xfId="5357" xr:uid="{00000000-0005-0000-0000-0000ED140000}"/>
    <cellStyle name="Normal 10 2 10 30 5 10" xfId="5358" xr:uid="{00000000-0005-0000-0000-0000EE140000}"/>
    <cellStyle name="Normal 10 2 10 30 5 2" xfId="5359" xr:uid="{00000000-0005-0000-0000-0000EF140000}"/>
    <cellStyle name="Normal 10 2 10 30 5 3" xfId="5360" xr:uid="{00000000-0005-0000-0000-0000F0140000}"/>
    <cellStyle name="Normal 10 2 10 30 5 4" xfId="5361" xr:uid="{00000000-0005-0000-0000-0000F1140000}"/>
    <cellStyle name="Normal 10 2 10 30 5 5" xfId="5362" xr:uid="{00000000-0005-0000-0000-0000F2140000}"/>
    <cellStyle name="Normal 10 2 10 30 5 6" xfId="5363" xr:uid="{00000000-0005-0000-0000-0000F3140000}"/>
    <cellStyle name="Normal 10 2 10 30 5 7" xfId="5364" xr:uid="{00000000-0005-0000-0000-0000F4140000}"/>
    <cellStyle name="Normal 10 2 10 30 5 8" xfId="5365" xr:uid="{00000000-0005-0000-0000-0000F5140000}"/>
    <cellStyle name="Normal 10 2 10 30 5 9" xfId="5366" xr:uid="{00000000-0005-0000-0000-0000F6140000}"/>
    <cellStyle name="Normal 10 2 10 30 6" xfId="5367" xr:uid="{00000000-0005-0000-0000-0000F7140000}"/>
    <cellStyle name="Normal 10 2 10 30 7" xfId="5368" xr:uid="{00000000-0005-0000-0000-0000F8140000}"/>
    <cellStyle name="Normal 10 2 10 30 8" xfId="5369" xr:uid="{00000000-0005-0000-0000-0000F9140000}"/>
    <cellStyle name="Normal 10 2 10 30 9" xfId="5370" xr:uid="{00000000-0005-0000-0000-0000FA140000}"/>
    <cellStyle name="Normal 10 2 10 31" xfId="5371" xr:uid="{00000000-0005-0000-0000-0000FB140000}"/>
    <cellStyle name="Normal 10 2 10 31 10" xfId="5372" xr:uid="{00000000-0005-0000-0000-0000FC140000}"/>
    <cellStyle name="Normal 10 2 10 31 11" xfId="5373" xr:uid="{00000000-0005-0000-0000-0000FD140000}"/>
    <cellStyle name="Normal 10 2 10 31 12" xfId="5374" xr:uid="{00000000-0005-0000-0000-0000FE140000}"/>
    <cellStyle name="Normal 10 2 10 31 13" xfId="5375" xr:uid="{00000000-0005-0000-0000-0000FF140000}"/>
    <cellStyle name="Normal 10 2 10 31 14" xfId="5376" xr:uid="{00000000-0005-0000-0000-000000150000}"/>
    <cellStyle name="Normal 10 2 10 31 2" xfId="5377" xr:uid="{00000000-0005-0000-0000-000001150000}"/>
    <cellStyle name="Normal 10 2 10 31 2 10" xfId="5378" xr:uid="{00000000-0005-0000-0000-000002150000}"/>
    <cellStyle name="Normal 10 2 10 31 2 2" xfId="5379" xr:uid="{00000000-0005-0000-0000-000003150000}"/>
    <cellStyle name="Normal 10 2 10 31 2 3" xfId="5380" xr:uid="{00000000-0005-0000-0000-000004150000}"/>
    <cellStyle name="Normal 10 2 10 31 2 4" xfId="5381" xr:uid="{00000000-0005-0000-0000-000005150000}"/>
    <cellStyle name="Normal 10 2 10 31 2 5" xfId="5382" xr:uid="{00000000-0005-0000-0000-000006150000}"/>
    <cellStyle name="Normal 10 2 10 31 2 6" xfId="5383" xr:uid="{00000000-0005-0000-0000-000007150000}"/>
    <cellStyle name="Normal 10 2 10 31 2 7" xfId="5384" xr:uid="{00000000-0005-0000-0000-000008150000}"/>
    <cellStyle name="Normal 10 2 10 31 2 8" xfId="5385" xr:uid="{00000000-0005-0000-0000-000009150000}"/>
    <cellStyle name="Normal 10 2 10 31 2 9" xfId="5386" xr:uid="{00000000-0005-0000-0000-00000A150000}"/>
    <cellStyle name="Normal 10 2 10 31 3" xfId="5387" xr:uid="{00000000-0005-0000-0000-00000B150000}"/>
    <cellStyle name="Normal 10 2 10 31 3 10" xfId="5388" xr:uid="{00000000-0005-0000-0000-00000C150000}"/>
    <cellStyle name="Normal 10 2 10 31 3 2" xfId="5389" xr:uid="{00000000-0005-0000-0000-00000D150000}"/>
    <cellStyle name="Normal 10 2 10 31 3 3" xfId="5390" xr:uid="{00000000-0005-0000-0000-00000E150000}"/>
    <cellStyle name="Normal 10 2 10 31 3 4" xfId="5391" xr:uid="{00000000-0005-0000-0000-00000F150000}"/>
    <cellStyle name="Normal 10 2 10 31 3 5" xfId="5392" xr:uid="{00000000-0005-0000-0000-000010150000}"/>
    <cellStyle name="Normal 10 2 10 31 3 6" xfId="5393" xr:uid="{00000000-0005-0000-0000-000011150000}"/>
    <cellStyle name="Normal 10 2 10 31 3 7" xfId="5394" xr:uid="{00000000-0005-0000-0000-000012150000}"/>
    <cellStyle name="Normal 10 2 10 31 3 8" xfId="5395" xr:uid="{00000000-0005-0000-0000-000013150000}"/>
    <cellStyle name="Normal 10 2 10 31 3 9" xfId="5396" xr:uid="{00000000-0005-0000-0000-000014150000}"/>
    <cellStyle name="Normal 10 2 10 31 4" xfId="5397" xr:uid="{00000000-0005-0000-0000-000015150000}"/>
    <cellStyle name="Normal 10 2 10 31 4 10" xfId="5398" xr:uid="{00000000-0005-0000-0000-000016150000}"/>
    <cellStyle name="Normal 10 2 10 31 4 2" xfId="5399" xr:uid="{00000000-0005-0000-0000-000017150000}"/>
    <cellStyle name="Normal 10 2 10 31 4 3" xfId="5400" xr:uid="{00000000-0005-0000-0000-000018150000}"/>
    <cellStyle name="Normal 10 2 10 31 4 4" xfId="5401" xr:uid="{00000000-0005-0000-0000-000019150000}"/>
    <cellStyle name="Normal 10 2 10 31 4 5" xfId="5402" xr:uid="{00000000-0005-0000-0000-00001A150000}"/>
    <cellStyle name="Normal 10 2 10 31 4 6" xfId="5403" xr:uid="{00000000-0005-0000-0000-00001B150000}"/>
    <cellStyle name="Normal 10 2 10 31 4 7" xfId="5404" xr:uid="{00000000-0005-0000-0000-00001C150000}"/>
    <cellStyle name="Normal 10 2 10 31 4 8" xfId="5405" xr:uid="{00000000-0005-0000-0000-00001D150000}"/>
    <cellStyle name="Normal 10 2 10 31 4 9" xfId="5406" xr:uid="{00000000-0005-0000-0000-00001E150000}"/>
    <cellStyle name="Normal 10 2 10 31 5" xfId="5407" xr:uid="{00000000-0005-0000-0000-00001F150000}"/>
    <cellStyle name="Normal 10 2 10 31 5 10" xfId="5408" xr:uid="{00000000-0005-0000-0000-000020150000}"/>
    <cellStyle name="Normal 10 2 10 31 5 2" xfId="5409" xr:uid="{00000000-0005-0000-0000-000021150000}"/>
    <cellStyle name="Normal 10 2 10 31 5 3" xfId="5410" xr:uid="{00000000-0005-0000-0000-000022150000}"/>
    <cellStyle name="Normal 10 2 10 31 5 4" xfId="5411" xr:uid="{00000000-0005-0000-0000-000023150000}"/>
    <cellStyle name="Normal 10 2 10 31 5 5" xfId="5412" xr:uid="{00000000-0005-0000-0000-000024150000}"/>
    <cellStyle name="Normal 10 2 10 31 5 6" xfId="5413" xr:uid="{00000000-0005-0000-0000-000025150000}"/>
    <cellStyle name="Normal 10 2 10 31 5 7" xfId="5414" xr:uid="{00000000-0005-0000-0000-000026150000}"/>
    <cellStyle name="Normal 10 2 10 31 5 8" xfId="5415" xr:uid="{00000000-0005-0000-0000-000027150000}"/>
    <cellStyle name="Normal 10 2 10 31 5 9" xfId="5416" xr:uid="{00000000-0005-0000-0000-000028150000}"/>
    <cellStyle name="Normal 10 2 10 31 6" xfId="5417" xr:uid="{00000000-0005-0000-0000-000029150000}"/>
    <cellStyle name="Normal 10 2 10 31 7" xfId="5418" xr:uid="{00000000-0005-0000-0000-00002A150000}"/>
    <cellStyle name="Normal 10 2 10 31 8" xfId="5419" xr:uid="{00000000-0005-0000-0000-00002B150000}"/>
    <cellStyle name="Normal 10 2 10 31 9" xfId="5420" xr:uid="{00000000-0005-0000-0000-00002C150000}"/>
    <cellStyle name="Normal 10 2 10 32" xfId="5421" xr:uid="{00000000-0005-0000-0000-00002D150000}"/>
    <cellStyle name="Normal 10 2 10 32 10" xfId="5422" xr:uid="{00000000-0005-0000-0000-00002E150000}"/>
    <cellStyle name="Normal 10 2 10 32 11" xfId="5423" xr:uid="{00000000-0005-0000-0000-00002F150000}"/>
    <cellStyle name="Normal 10 2 10 32 12" xfId="5424" xr:uid="{00000000-0005-0000-0000-000030150000}"/>
    <cellStyle name="Normal 10 2 10 32 13" xfId="5425" xr:uid="{00000000-0005-0000-0000-000031150000}"/>
    <cellStyle name="Normal 10 2 10 32 14" xfId="5426" xr:uid="{00000000-0005-0000-0000-000032150000}"/>
    <cellStyle name="Normal 10 2 10 32 2" xfId="5427" xr:uid="{00000000-0005-0000-0000-000033150000}"/>
    <cellStyle name="Normal 10 2 10 32 2 10" xfId="5428" xr:uid="{00000000-0005-0000-0000-000034150000}"/>
    <cellStyle name="Normal 10 2 10 32 2 2" xfId="5429" xr:uid="{00000000-0005-0000-0000-000035150000}"/>
    <cellStyle name="Normal 10 2 10 32 2 3" xfId="5430" xr:uid="{00000000-0005-0000-0000-000036150000}"/>
    <cellStyle name="Normal 10 2 10 32 2 4" xfId="5431" xr:uid="{00000000-0005-0000-0000-000037150000}"/>
    <cellStyle name="Normal 10 2 10 32 2 5" xfId="5432" xr:uid="{00000000-0005-0000-0000-000038150000}"/>
    <cellStyle name="Normal 10 2 10 32 2 6" xfId="5433" xr:uid="{00000000-0005-0000-0000-000039150000}"/>
    <cellStyle name="Normal 10 2 10 32 2 7" xfId="5434" xr:uid="{00000000-0005-0000-0000-00003A150000}"/>
    <cellStyle name="Normal 10 2 10 32 2 8" xfId="5435" xr:uid="{00000000-0005-0000-0000-00003B150000}"/>
    <cellStyle name="Normal 10 2 10 32 2 9" xfId="5436" xr:uid="{00000000-0005-0000-0000-00003C150000}"/>
    <cellStyle name="Normal 10 2 10 32 3" xfId="5437" xr:uid="{00000000-0005-0000-0000-00003D150000}"/>
    <cellStyle name="Normal 10 2 10 32 3 10" xfId="5438" xr:uid="{00000000-0005-0000-0000-00003E150000}"/>
    <cellStyle name="Normal 10 2 10 32 3 2" xfId="5439" xr:uid="{00000000-0005-0000-0000-00003F150000}"/>
    <cellStyle name="Normal 10 2 10 32 3 3" xfId="5440" xr:uid="{00000000-0005-0000-0000-000040150000}"/>
    <cellStyle name="Normal 10 2 10 32 3 4" xfId="5441" xr:uid="{00000000-0005-0000-0000-000041150000}"/>
    <cellStyle name="Normal 10 2 10 32 3 5" xfId="5442" xr:uid="{00000000-0005-0000-0000-000042150000}"/>
    <cellStyle name="Normal 10 2 10 32 3 6" xfId="5443" xr:uid="{00000000-0005-0000-0000-000043150000}"/>
    <cellStyle name="Normal 10 2 10 32 3 7" xfId="5444" xr:uid="{00000000-0005-0000-0000-000044150000}"/>
    <cellStyle name="Normal 10 2 10 32 3 8" xfId="5445" xr:uid="{00000000-0005-0000-0000-000045150000}"/>
    <cellStyle name="Normal 10 2 10 32 3 9" xfId="5446" xr:uid="{00000000-0005-0000-0000-000046150000}"/>
    <cellStyle name="Normal 10 2 10 32 4" xfId="5447" xr:uid="{00000000-0005-0000-0000-000047150000}"/>
    <cellStyle name="Normal 10 2 10 32 4 10" xfId="5448" xr:uid="{00000000-0005-0000-0000-000048150000}"/>
    <cellStyle name="Normal 10 2 10 32 4 2" xfId="5449" xr:uid="{00000000-0005-0000-0000-000049150000}"/>
    <cellStyle name="Normal 10 2 10 32 4 3" xfId="5450" xr:uid="{00000000-0005-0000-0000-00004A150000}"/>
    <cellStyle name="Normal 10 2 10 32 4 4" xfId="5451" xr:uid="{00000000-0005-0000-0000-00004B150000}"/>
    <cellStyle name="Normal 10 2 10 32 4 5" xfId="5452" xr:uid="{00000000-0005-0000-0000-00004C150000}"/>
    <cellStyle name="Normal 10 2 10 32 4 6" xfId="5453" xr:uid="{00000000-0005-0000-0000-00004D150000}"/>
    <cellStyle name="Normal 10 2 10 32 4 7" xfId="5454" xr:uid="{00000000-0005-0000-0000-00004E150000}"/>
    <cellStyle name="Normal 10 2 10 32 4 8" xfId="5455" xr:uid="{00000000-0005-0000-0000-00004F150000}"/>
    <cellStyle name="Normal 10 2 10 32 4 9" xfId="5456" xr:uid="{00000000-0005-0000-0000-000050150000}"/>
    <cellStyle name="Normal 10 2 10 32 5" xfId="5457" xr:uid="{00000000-0005-0000-0000-000051150000}"/>
    <cellStyle name="Normal 10 2 10 32 5 10" xfId="5458" xr:uid="{00000000-0005-0000-0000-000052150000}"/>
    <cellStyle name="Normal 10 2 10 32 5 2" xfId="5459" xr:uid="{00000000-0005-0000-0000-000053150000}"/>
    <cellStyle name="Normal 10 2 10 32 5 3" xfId="5460" xr:uid="{00000000-0005-0000-0000-000054150000}"/>
    <cellStyle name="Normal 10 2 10 32 5 4" xfId="5461" xr:uid="{00000000-0005-0000-0000-000055150000}"/>
    <cellStyle name="Normal 10 2 10 32 5 5" xfId="5462" xr:uid="{00000000-0005-0000-0000-000056150000}"/>
    <cellStyle name="Normal 10 2 10 32 5 6" xfId="5463" xr:uid="{00000000-0005-0000-0000-000057150000}"/>
    <cellStyle name="Normal 10 2 10 32 5 7" xfId="5464" xr:uid="{00000000-0005-0000-0000-000058150000}"/>
    <cellStyle name="Normal 10 2 10 32 5 8" xfId="5465" xr:uid="{00000000-0005-0000-0000-000059150000}"/>
    <cellStyle name="Normal 10 2 10 32 5 9" xfId="5466" xr:uid="{00000000-0005-0000-0000-00005A150000}"/>
    <cellStyle name="Normal 10 2 10 32 6" xfId="5467" xr:uid="{00000000-0005-0000-0000-00005B150000}"/>
    <cellStyle name="Normal 10 2 10 32 7" xfId="5468" xr:uid="{00000000-0005-0000-0000-00005C150000}"/>
    <cellStyle name="Normal 10 2 10 32 8" xfId="5469" xr:uid="{00000000-0005-0000-0000-00005D150000}"/>
    <cellStyle name="Normal 10 2 10 32 9" xfId="5470" xr:uid="{00000000-0005-0000-0000-00005E150000}"/>
    <cellStyle name="Normal 10 2 10 33" xfId="5471" xr:uid="{00000000-0005-0000-0000-00005F150000}"/>
    <cellStyle name="Normal 10 2 10 33 10" xfId="5472" xr:uid="{00000000-0005-0000-0000-000060150000}"/>
    <cellStyle name="Normal 10 2 10 33 11" xfId="5473" xr:uid="{00000000-0005-0000-0000-000061150000}"/>
    <cellStyle name="Normal 10 2 10 33 12" xfId="5474" xr:uid="{00000000-0005-0000-0000-000062150000}"/>
    <cellStyle name="Normal 10 2 10 33 13" xfId="5475" xr:uid="{00000000-0005-0000-0000-000063150000}"/>
    <cellStyle name="Normal 10 2 10 33 14" xfId="5476" xr:uid="{00000000-0005-0000-0000-000064150000}"/>
    <cellStyle name="Normal 10 2 10 33 2" xfId="5477" xr:uid="{00000000-0005-0000-0000-000065150000}"/>
    <cellStyle name="Normal 10 2 10 33 2 10" xfId="5478" xr:uid="{00000000-0005-0000-0000-000066150000}"/>
    <cellStyle name="Normal 10 2 10 33 2 2" xfId="5479" xr:uid="{00000000-0005-0000-0000-000067150000}"/>
    <cellStyle name="Normal 10 2 10 33 2 3" xfId="5480" xr:uid="{00000000-0005-0000-0000-000068150000}"/>
    <cellStyle name="Normal 10 2 10 33 2 4" xfId="5481" xr:uid="{00000000-0005-0000-0000-000069150000}"/>
    <cellStyle name="Normal 10 2 10 33 2 5" xfId="5482" xr:uid="{00000000-0005-0000-0000-00006A150000}"/>
    <cellStyle name="Normal 10 2 10 33 2 6" xfId="5483" xr:uid="{00000000-0005-0000-0000-00006B150000}"/>
    <cellStyle name="Normal 10 2 10 33 2 7" xfId="5484" xr:uid="{00000000-0005-0000-0000-00006C150000}"/>
    <cellStyle name="Normal 10 2 10 33 2 8" xfId="5485" xr:uid="{00000000-0005-0000-0000-00006D150000}"/>
    <cellStyle name="Normal 10 2 10 33 2 9" xfId="5486" xr:uid="{00000000-0005-0000-0000-00006E150000}"/>
    <cellStyle name="Normal 10 2 10 33 3" xfId="5487" xr:uid="{00000000-0005-0000-0000-00006F150000}"/>
    <cellStyle name="Normal 10 2 10 33 3 10" xfId="5488" xr:uid="{00000000-0005-0000-0000-000070150000}"/>
    <cellStyle name="Normal 10 2 10 33 3 2" xfId="5489" xr:uid="{00000000-0005-0000-0000-000071150000}"/>
    <cellStyle name="Normal 10 2 10 33 3 3" xfId="5490" xr:uid="{00000000-0005-0000-0000-000072150000}"/>
    <cellStyle name="Normal 10 2 10 33 3 4" xfId="5491" xr:uid="{00000000-0005-0000-0000-000073150000}"/>
    <cellStyle name="Normal 10 2 10 33 3 5" xfId="5492" xr:uid="{00000000-0005-0000-0000-000074150000}"/>
    <cellStyle name="Normal 10 2 10 33 3 6" xfId="5493" xr:uid="{00000000-0005-0000-0000-000075150000}"/>
    <cellStyle name="Normal 10 2 10 33 3 7" xfId="5494" xr:uid="{00000000-0005-0000-0000-000076150000}"/>
    <cellStyle name="Normal 10 2 10 33 3 8" xfId="5495" xr:uid="{00000000-0005-0000-0000-000077150000}"/>
    <cellStyle name="Normal 10 2 10 33 3 9" xfId="5496" xr:uid="{00000000-0005-0000-0000-000078150000}"/>
    <cellStyle name="Normal 10 2 10 33 4" xfId="5497" xr:uid="{00000000-0005-0000-0000-000079150000}"/>
    <cellStyle name="Normal 10 2 10 33 4 10" xfId="5498" xr:uid="{00000000-0005-0000-0000-00007A150000}"/>
    <cellStyle name="Normal 10 2 10 33 4 2" xfId="5499" xr:uid="{00000000-0005-0000-0000-00007B150000}"/>
    <cellStyle name="Normal 10 2 10 33 4 3" xfId="5500" xr:uid="{00000000-0005-0000-0000-00007C150000}"/>
    <cellStyle name="Normal 10 2 10 33 4 4" xfId="5501" xr:uid="{00000000-0005-0000-0000-00007D150000}"/>
    <cellStyle name="Normal 10 2 10 33 4 5" xfId="5502" xr:uid="{00000000-0005-0000-0000-00007E150000}"/>
    <cellStyle name="Normal 10 2 10 33 4 6" xfId="5503" xr:uid="{00000000-0005-0000-0000-00007F150000}"/>
    <cellStyle name="Normal 10 2 10 33 4 7" xfId="5504" xr:uid="{00000000-0005-0000-0000-000080150000}"/>
    <cellStyle name="Normal 10 2 10 33 4 8" xfId="5505" xr:uid="{00000000-0005-0000-0000-000081150000}"/>
    <cellStyle name="Normal 10 2 10 33 4 9" xfId="5506" xr:uid="{00000000-0005-0000-0000-000082150000}"/>
    <cellStyle name="Normal 10 2 10 33 5" xfId="5507" xr:uid="{00000000-0005-0000-0000-000083150000}"/>
    <cellStyle name="Normal 10 2 10 33 5 10" xfId="5508" xr:uid="{00000000-0005-0000-0000-000084150000}"/>
    <cellStyle name="Normal 10 2 10 33 5 2" xfId="5509" xr:uid="{00000000-0005-0000-0000-000085150000}"/>
    <cellStyle name="Normal 10 2 10 33 5 3" xfId="5510" xr:uid="{00000000-0005-0000-0000-000086150000}"/>
    <cellStyle name="Normal 10 2 10 33 5 4" xfId="5511" xr:uid="{00000000-0005-0000-0000-000087150000}"/>
    <cellStyle name="Normal 10 2 10 33 5 5" xfId="5512" xr:uid="{00000000-0005-0000-0000-000088150000}"/>
    <cellStyle name="Normal 10 2 10 33 5 6" xfId="5513" xr:uid="{00000000-0005-0000-0000-000089150000}"/>
    <cellStyle name="Normal 10 2 10 33 5 7" xfId="5514" xr:uid="{00000000-0005-0000-0000-00008A150000}"/>
    <cellStyle name="Normal 10 2 10 33 5 8" xfId="5515" xr:uid="{00000000-0005-0000-0000-00008B150000}"/>
    <cellStyle name="Normal 10 2 10 33 5 9" xfId="5516" xr:uid="{00000000-0005-0000-0000-00008C150000}"/>
    <cellStyle name="Normal 10 2 10 33 6" xfId="5517" xr:uid="{00000000-0005-0000-0000-00008D150000}"/>
    <cellStyle name="Normal 10 2 10 33 7" xfId="5518" xr:uid="{00000000-0005-0000-0000-00008E150000}"/>
    <cellStyle name="Normal 10 2 10 33 8" xfId="5519" xr:uid="{00000000-0005-0000-0000-00008F150000}"/>
    <cellStyle name="Normal 10 2 10 33 9" xfId="5520" xr:uid="{00000000-0005-0000-0000-000090150000}"/>
    <cellStyle name="Normal 10 2 10 34" xfId="5521" xr:uid="{00000000-0005-0000-0000-000091150000}"/>
    <cellStyle name="Normal 10 2 10 34 10" xfId="5522" xr:uid="{00000000-0005-0000-0000-000092150000}"/>
    <cellStyle name="Normal 10 2 10 34 11" xfId="5523" xr:uid="{00000000-0005-0000-0000-000093150000}"/>
    <cellStyle name="Normal 10 2 10 34 12" xfId="5524" xr:uid="{00000000-0005-0000-0000-000094150000}"/>
    <cellStyle name="Normal 10 2 10 34 13" xfId="5525" xr:uid="{00000000-0005-0000-0000-000095150000}"/>
    <cellStyle name="Normal 10 2 10 34 14" xfId="5526" xr:uid="{00000000-0005-0000-0000-000096150000}"/>
    <cellStyle name="Normal 10 2 10 34 2" xfId="5527" xr:uid="{00000000-0005-0000-0000-000097150000}"/>
    <cellStyle name="Normal 10 2 10 34 2 10" xfId="5528" xr:uid="{00000000-0005-0000-0000-000098150000}"/>
    <cellStyle name="Normal 10 2 10 34 2 2" xfId="5529" xr:uid="{00000000-0005-0000-0000-000099150000}"/>
    <cellStyle name="Normal 10 2 10 34 2 3" xfId="5530" xr:uid="{00000000-0005-0000-0000-00009A150000}"/>
    <cellStyle name="Normal 10 2 10 34 2 4" xfId="5531" xr:uid="{00000000-0005-0000-0000-00009B150000}"/>
    <cellStyle name="Normal 10 2 10 34 2 5" xfId="5532" xr:uid="{00000000-0005-0000-0000-00009C150000}"/>
    <cellStyle name="Normal 10 2 10 34 2 6" xfId="5533" xr:uid="{00000000-0005-0000-0000-00009D150000}"/>
    <cellStyle name="Normal 10 2 10 34 2 7" xfId="5534" xr:uid="{00000000-0005-0000-0000-00009E150000}"/>
    <cellStyle name="Normal 10 2 10 34 2 8" xfId="5535" xr:uid="{00000000-0005-0000-0000-00009F150000}"/>
    <cellStyle name="Normal 10 2 10 34 2 9" xfId="5536" xr:uid="{00000000-0005-0000-0000-0000A0150000}"/>
    <cellStyle name="Normal 10 2 10 34 3" xfId="5537" xr:uid="{00000000-0005-0000-0000-0000A1150000}"/>
    <cellStyle name="Normal 10 2 10 34 3 10" xfId="5538" xr:uid="{00000000-0005-0000-0000-0000A2150000}"/>
    <cellStyle name="Normal 10 2 10 34 3 2" xfId="5539" xr:uid="{00000000-0005-0000-0000-0000A3150000}"/>
    <cellStyle name="Normal 10 2 10 34 3 3" xfId="5540" xr:uid="{00000000-0005-0000-0000-0000A4150000}"/>
    <cellStyle name="Normal 10 2 10 34 3 4" xfId="5541" xr:uid="{00000000-0005-0000-0000-0000A5150000}"/>
    <cellStyle name="Normal 10 2 10 34 3 5" xfId="5542" xr:uid="{00000000-0005-0000-0000-0000A6150000}"/>
    <cellStyle name="Normal 10 2 10 34 3 6" xfId="5543" xr:uid="{00000000-0005-0000-0000-0000A7150000}"/>
    <cellStyle name="Normal 10 2 10 34 3 7" xfId="5544" xr:uid="{00000000-0005-0000-0000-0000A8150000}"/>
    <cellStyle name="Normal 10 2 10 34 3 8" xfId="5545" xr:uid="{00000000-0005-0000-0000-0000A9150000}"/>
    <cellStyle name="Normal 10 2 10 34 3 9" xfId="5546" xr:uid="{00000000-0005-0000-0000-0000AA150000}"/>
    <cellStyle name="Normal 10 2 10 34 4" xfId="5547" xr:uid="{00000000-0005-0000-0000-0000AB150000}"/>
    <cellStyle name="Normal 10 2 10 34 4 10" xfId="5548" xr:uid="{00000000-0005-0000-0000-0000AC150000}"/>
    <cellStyle name="Normal 10 2 10 34 4 2" xfId="5549" xr:uid="{00000000-0005-0000-0000-0000AD150000}"/>
    <cellStyle name="Normal 10 2 10 34 4 3" xfId="5550" xr:uid="{00000000-0005-0000-0000-0000AE150000}"/>
    <cellStyle name="Normal 10 2 10 34 4 4" xfId="5551" xr:uid="{00000000-0005-0000-0000-0000AF150000}"/>
    <cellStyle name="Normal 10 2 10 34 4 5" xfId="5552" xr:uid="{00000000-0005-0000-0000-0000B0150000}"/>
    <cellStyle name="Normal 10 2 10 34 4 6" xfId="5553" xr:uid="{00000000-0005-0000-0000-0000B1150000}"/>
    <cellStyle name="Normal 10 2 10 34 4 7" xfId="5554" xr:uid="{00000000-0005-0000-0000-0000B2150000}"/>
    <cellStyle name="Normal 10 2 10 34 4 8" xfId="5555" xr:uid="{00000000-0005-0000-0000-0000B3150000}"/>
    <cellStyle name="Normal 10 2 10 34 4 9" xfId="5556" xr:uid="{00000000-0005-0000-0000-0000B4150000}"/>
    <cellStyle name="Normal 10 2 10 34 5" xfId="5557" xr:uid="{00000000-0005-0000-0000-0000B5150000}"/>
    <cellStyle name="Normal 10 2 10 34 5 10" xfId="5558" xr:uid="{00000000-0005-0000-0000-0000B6150000}"/>
    <cellStyle name="Normal 10 2 10 34 5 2" xfId="5559" xr:uid="{00000000-0005-0000-0000-0000B7150000}"/>
    <cellStyle name="Normal 10 2 10 34 5 3" xfId="5560" xr:uid="{00000000-0005-0000-0000-0000B8150000}"/>
    <cellStyle name="Normal 10 2 10 34 5 4" xfId="5561" xr:uid="{00000000-0005-0000-0000-0000B9150000}"/>
    <cellStyle name="Normal 10 2 10 34 5 5" xfId="5562" xr:uid="{00000000-0005-0000-0000-0000BA150000}"/>
    <cellStyle name="Normal 10 2 10 34 5 6" xfId="5563" xr:uid="{00000000-0005-0000-0000-0000BB150000}"/>
    <cellStyle name="Normal 10 2 10 34 5 7" xfId="5564" xr:uid="{00000000-0005-0000-0000-0000BC150000}"/>
    <cellStyle name="Normal 10 2 10 34 5 8" xfId="5565" xr:uid="{00000000-0005-0000-0000-0000BD150000}"/>
    <cellStyle name="Normal 10 2 10 34 5 9" xfId="5566" xr:uid="{00000000-0005-0000-0000-0000BE150000}"/>
    <cellStyle name="Normal 10 2 10 34 6" xfId="5567" xr:uid="{00000000-0005-0000-0000-0000BF150000}"/>
    <cellStyle name="Normal 10 2 10 34 7" xfId="5568" xr:uid="{00000000-0005-0000-0000-0000C0150000}"/>
    <cellStyle name="Normal 10 2 10 34 8" xfId="5569" xr:uid="{00000000-0005-0000-0000-0000C1150000}"/>
    <cellStyle name="Normal 10 2 10 34 9" xfId="5570" xr:uid="{00000000-0005-0000-0000-0000C2150000}"/>
    <cellStyle name="Normal 10 2 10 35" xfId="5571" xr:uid="{00000000-0005-0000-0000-0000C3150000}"/>
    <cellStyle name="Normal 10 2 10 35 10" xfId="5572" xr:uid="{00000000-0005-0000-0000-0000C4150000}"/>
    <cellStyle name="Normal 10 2 10 35 2" xfId="5573" xr:uid="{00000000-0005-0000-0000-0000C5150000}"/>
    <cellStyle name="Normal 10 2 10 35 3" xfId="5574" xr:uid="{00000000-0005-0000-0000-0000C6150000}"/>
    <cellStyle name="Normal 10 2 10 35 4" xfId="5575" xr:uid="{00000000-0005-0000-0000-0000C7150000}"/>
    <cellStyle name="Normal 10 2 10 35 5" xfId="5576" xr:uid="{00000000-0005-0000-0000-0000C8150000}"/>
    <cellStyle name="Normal 10 2 10 35 6" xfId="5577" xr:uid="{00000000-0005-0000-0000-0000C9150000}"/>
    <cellStyle name="Normal 10 2 10 35 7" xfId="5578" xr:uid="{00000000-0005-0000-0000-0000CA150000}"/>
    <cellStyle name="Normal 10 2 10 35 8" xfId="5579" xr:uid="{00000000-0005-0000-0000-0000CB150000}"/>
    <cellStyle name="Normal 10 2 10 35 9" xfId="5580" xr:uid="{00000000-0005-0000-0000-0000CC150000}"/>
    <cellStyle name="Normal 10 2 10 36" xfId="5581" xr:uid="{00000000-0005-0000-0000-0000CD150000}"/>
    <cellStyle name="Normal 10 2 10 36 10" xfId="5582" xr:uid="{00000000-0005-0000-0000-0000CE150000}"/>
    <cellStyle name="Normal 10 2 10 36 2" xfId="5583" xr:uid="{00000000-0005-0000-0000-0000CF150000}"/>
    <cellStyle name="Normal 10 2 10 36 3" xfId="5584" xr:uid="{00000000-0005-0000-0000-0000D0150000}"/>
    <cellStyle name="Normal 10 2 10 36 4" xfId="5585" xr:uid="{00000000-0005-0000-0000-0000D1150000}"/>
    <cellStyle name="Normal 10 2 10 36 5" xfId="5586" xr:uid="{00000000-0005-0000-0000-0000D2150000}"/>
    <cellStyle name="Normal 10 2 10 36 6" xfId="5587" xr:uid="{00000000-0005-0000-0000-0000D3150000}"/>
    <cellStyle name="Normal 10 2 10 36 7" xfId="5588" xr:uid="{00000000-0005-0000-0000-0000D4150000}"/>
    <cellStyle name="Normal 10 2 10 36 8" xfId="5589" xr:uid="{00000000-0005-0000-0000-0000D5150000}"/>
    <cellStyle name="Normal 10 2 10 36 9" xfId="5590" xr:uid="{00000000-0005-0000-0000-0000D6150000}"/>
    <cellStyle name="Normal 10 2 10 37" xfId="5591" xr:uid="{00000000-0005-0000-0000-0000D7150000}"/>
    <cellStyle name="Normal 10 2 10 37 10" xfId="5592" xr:uid="{00000000-0005-0000-0000-0000D8150000}"/>
    <cellStyle name="Normal 10 2 10 37 2" xfId="5593" xr:uid="{00000000-0005-0000-0000-0000D9150000}"/>
    <cellStyle name="Normal 10 2 10 37 3" xfId="5594" xr:uid="{00000000-0005-0000-0000-0000DA150000}"/>
    <cellStyle name="Normal 10 2 10 37 4" xfId="5595" xr:uid="{00000000-0005-0000-0000-0000DB150000}"/>
    <cellStyle name="Normal 10 2 10 37 5" xfId="5596" xr:uid="{00000000-0005-0000-0000-0000DC150000}"/>
    <cellStyle name="Normal 10 2 10 37 6" xfId="5597" xr:uid="{00000000-0005-0000-0000-0000DD150000}"/>
    <cellStyle name="Normal 10 2 10 37 7" xfId="5598" xr:uid="{00000000-0005-0000-0000-0000DE150000}"/>
    <cellStyle name="Normal 10 2 10 37 8" xfId="5599" xr:uid="{00000000-0005-0000-0000-0000DF150000}"/>
    <cellStyle name="Normal 10 2 10 37 9" xfId="5600" xr:uid="{00000000-0005-0000-0000-0000E0150000}"/>
    <cellStyle name="Normal 10 2 10 38" xfId="5601" xr:uid="{00000000-0005-0000-0000-0000E1150000}"/>
    <cellStyle name="Normal 10 2 10 38 10" xfId="5602" xr:uid="{00000000-0005-0000-0000-0000E2150000}"/>
    <cellStyle name="Normal 10 2 10 38 2" xfId="5603" xr:uid="{00000000-0005-0000-0000-0000E3150000}"/>
    <cellStyle name="Normal 10 2 10 38 3" xfId="5604" xr:uid="{00000000-0005-0000-0000-0000E4150000}"/>
    <cellStyle name="Normal 10 2 10 38 4" xfId="5605" xr:uid="{00000000-0005-0000-0000-0000E5150000}"/>
    <cellStyle name="Normal 10 2 10 38 5" xfId="5606" xr:uid="{00000000-0005-0000-0000-0000E6150000}"/>
    <cellStyle name="Normal 10 2 10 38 6" xfId="5607" xr:uid="{00000000-0005-0000-0000-0000E7150000}"/>
    <cellStyle name="Normal 10 2 10 38 7" xfId="5608" xr:uid="{00000000-0005-0000-0000-0000E8150000}"/>
    <cellStyle name="Normal 10 2 10 38 8" xfId="5609" xr:uid="{00000000-0005-0000-0000-0000E9150000}"/>
    <cellStyle name="Normal 10 2 10 38 9" xfId="5610" xr:uid="{00000000-0005-0000-0000-0000EA150000}"/>
    <cellStyle name="Normal 10 2 10 39" xfId="5611" xr:uid="{00000000-0005-0000-0000-0000EB150000}"/>
    <cellStyle name="Normal 10 2 10 4" xfId="5612" xr:uid="{00000000-0005-0000-0000-0000EC150000}"/>
    <cellStyle name="Normal 10 2 10 4 10" xfId="5613" xr:uid="{00000000-0005-0000-0000-0000ED150000}"/>
    <cellStyle name="Normal 10 2 10 4 11" xfId="5614" xr:uid="{00000000-0005-0000-0000-0000EE150000}"/>
    <cellStyle name="Normal 10 2 10 4 12" xfId="5615" xr:uid="{00000000-0005-0000-0000-0000EF150000}"/>
    <cellStyle name="Normal 10 2 10 4 13" xfId="5616" xr:uid="{00000000-0005-0000-0000-0000F0150000}"/>
    <cellStyle name="Normal 10 2 10 4 14" xfId="5617" xr:uid="{00000000-0005-0000-0000-0000F1150000}"/>
    <cellStyle name="Normal 10 2 10 4 2" xfId="5618" xr:uid="{00000000-0005-0000-0000-0000F2150000}"/>
    <cellStyle name="Normal 10 2 10 4 2 10" xfId="5619" xr:uid="{00000000-0005-0000-0000-0000F3150000}"/>
    <cellStyle name="Normal 10 2 10 4 2 2" xfId="5620" xr:uid="{00000000-0005-0000-0000-0000F4150000}"/>
    <cellStyle name="Normal 10 2 10 4 2 3" xfId="5621" xr:uid="{00000000-0005-0000-0000-0000F5150000}"/>
    <cellStyle name="Normal 10 2 10 4 2 4" xfId="5622" xr:uid="{00000000-0005-0000-0000-0000F6150000}"/>
    <cellStyle name="Normal 10 2 10 4 2 5" xfId="5623" xr:uid="{00000000-0005-0000-0000-0000F7150000}"/>
    <cellStyle name="Normal 10 2 10 4 2 6" xfId="5624" xr:uid="{00000000-0005-0000-0000-0000F8150000}"/>
    <cellStyle name="Normal 10 2 10 4 2 7" xfId="5625" xr:uid="{00000000-0005-0000-0000-0000F9150000}"/>
    <cellStyle name="Normal 10 2 10 4 2 8" xfId="5626" xr:uid="{00000000-0005-0000-0000-0000FA150000}"/>
    <cellStyle name="Normal 10 2 10 4 2 9" xfId="5627" xr:uid="{00000000-0005-0000-0000-0000FB150000}"/>
    <cellStyle name="Normal 10 2 10 4 3" xfId="5628" xr:uid="{00000000-0005-0000-0000-0000FC150000}"/>
    <cellStyle name="Normal 10 2 10 4 3 10" xfId="5629" xr:uid="{00000000-0005-0000-0000-0000FD150000}"/>
    <cellStyle name="Normal 10 2 10 4 3 2" xfId="5630" xr:uid="{00000000-0005-0000-0000-0000FE150000}"/>
    <cellStyle name="Normal 10 2 10 4 3 3" xfId="5631" xr:uid="{00000000-0005-0000-0000-0000FF150000}"/>
    <cellStyle name="Normal 10 2 10 4 3 4" xfId="5632" xr:uid="{00000000-0005-0000-0000-000000160000}"/>
    <cellStyle name="Normal 10 2 10 4 3 5" xfId="5633" xr:uid="{00000000-0005-0000-0000-000001160000}"/>
    <cellStyle name="Normal 10 2 10 4 3 6" xfId="5634" xr:uid="{00000000-0005-0000-0000-000002160000}"/>
    <cellStyle name="Normal 10 2 10 4 3 7" xfId="5635" xr:uid="{00000000-0005-0000-0000-000003160000}"/>
    <cellStyle name="Normal 10 2 10 4 3 8" xfId="5636" xr:uid="{00000000-0005-0000-0000-000004160000}"/>
    <cellStyle name="Normal 10 2 10 4 3 9" xfId="5637" xr:uid="{00000000-0005-0000-0000-000005160000}"/>
    <cellStyle name="Normal 10 2 10 4 4" xfId="5638" xr:uid="{00000000-0005-0000-0000-000006160000}"/>
    <cellStyle name="Normal 10 2 10 4 4 10" xfId="5639" xr:uid="{00000000-0005-0000-0000-000007160000}"/>
    <cellStyle name="Normal 10 2 10 4 4 2" xfId="5640" xr:uid="{00000000-0005-0000-0000-000008160000}"/>
    <cellStyle name="Normal 10 2 10 4 4 3" xfId="5641" xr:uid="{00000000-0005-0000-0000-000009160000}"/>
    <cellStyle name="Normal 10 2 10 4 4 4" xfId="5642" xr:uid="{00000000-0005-0000-0000-00000A160000}"/>
    <cellStyle name="Normal 10 2 10 4 4 5" xfId="5643" xr:uid="{00000000-0005-0000-0000-00000B160000}"/>
    <cellStyle name="Normal 10 2 10 4 4 6" xfId="5644" xr:uid="{00000000-0005-0000-0000-00000C160000}"/>
    <cellStyle name="Normal 10 2 10 4 4 7" xfId="5645" xr:uid="{00000000-0005-0000-0000-00000D160000}"/>
    <cellStyle name="Normal 10 2 10 4 4 8" xfId="5646" xr:uid="{00000000-0005-0000-0000-00000E160000}"/>
    <cellStyle name="Normal 10 2 10 4 4 9" xfId="5647" xr:uid="{00000000-0005-0000-0000-00000F160000}"/>
    <cellStyle name="Normal 10 2 10 4 5" xfId="5648" xr:uid="{00000000-0005-0000-0000-000010160000}"/>
    <cellStyle name="Normal 10 2 10 4 5 10" xfId="5649" xr:uid="{00000000-0005-0000-0000-000011160000}"/>
    <cellStyle name="Normal 10 2 10 4 5 2" xfId="5650" xr:uid="{00000000-0005-0000-0000-000012160000}"/>
    <cellStyle name="Normal 10 2 10 4 5 3" xfId="5651" xr:uid="{00000000-0005-0000-0000-000013160000}"/>
    <cellStyle name="Normal 10 2 10 4 5 4" xfId="5652" xr:uid="{00000000-0005-0000-0000-000014160000}"/>
    <cellStyle name="Normal 10 2 10 4 5 5" xfId="5653" xr:uid="{00000000-0005-0000-0000-000015160000}"/>
    <cellStyle name="Normal 10 2 10 4 5 6" xfId="5654" xr:uid="{00000000-0005-0000-0000-000016160000}"/>
    <cellStyle name="Normal 10 2 10 4 5 7" xfId="5655" xr:uid="{00000000-0005-0000-0000-000017160000}"/>
    <cellStyle name="Normal 10 2 10 4 5 8" xfId="5656" xr:uid="{00000000-0005-0000-0000-000018160000}"/>
    <cellStyle name="Normal 10 2 10 4 5 9" xfId="5657" xr:uid="{00000000-0005-0000-0000-000019160000}"/>
    <cellStyle name="Normal 10 2 10 4 6" xfId="5658" xr:uid="{00000000-0005-0000-0000-00001A160000}"/>
    <cellStyle name="Normal 10 2 10 4 7" xfId="5659" xr:uid="{00000000-0005-0000-0000-00001B160000}"/>
    <cellStyle name="Normal 10 2 10 4 8" xfId="5660" xr:uid="{00000000-0005-0000-0000-00001C160000}"/>
    <cellStyle name="Normal 10 2 10 4 9" xfId="5661" xr:uid="{00000000-0005-0000-0000-00001D160000}"/>
    <cellStyle name="Normal 10 2 10 40" xfId="5662" xr:uid="{00000000-0005-0000-0000-00001E160000}"/>
    <cellStyle name="Normal 10 2 10 41" xfId="5663" xr:uid="{00000000-0005-0000-0000-00001F160000}"/>
    <cellStyle name="Normal 10 2 10 42" xfId="5664" xr:uid="{00000000-0005-0000-0000-000020160000}"/>
    <cellStyle name="Normal 10 2 10 43" xfId="5665" xr:uid="{00000000-0005-0000-0000-000021160000}"/>
    <cellStyle name="Normal 10 2 10 44" xfId="5666" xr:uid="{00000000-0005-0000-0000-000022160000}"/>
    <cellStyle name="Normal 10 2 10 45" xfId="5667" xr:uid="{00000000-0005-0000-0000-000023160000}"/>
    <cellStyle name="Normal 10 2 10 46" xfId="5668" xr:uid="{00000000-0005-0000-0000-000024160000}"/>
    <cellStyle name="Normal 10 2 10 47" xfId="5669" xr:uid="{00000000-0005-0000-0000-000025160000}"/>
    <cellStyle name="Normal 10 2 10 48" xfId="5670" xr:uid="{00000000-0005-0000-0000-000026160000}"/>
    <cellStyle name="Normal 10 2 10 49" xfId="5671" xr:uid="{00000000-0005-0000-0000-000027160000}"/>
    <cellStyle name="Normal 10 2 10 5" xfId="5672" xr:uid="{00000000-0005-0000-0000-000028160000}"/>
    <cellStyle name="Normal 10 2 10 5 10" xfId="5673" xr:uid="{00000000-0005-0000-0000-000029160000}"/>
    <cellStyle name="Normal 10 2 10 5 11" xfId="5674" xr:uid="{00000000-0005-0000-0000-00002A160000}"/>
    <cellStyle name="Normal 10 2 10 5 12" xfId="5675" xr:uid="{00000000-0005-0000-0000-00002B160000}"/>
    <cellStyle name="Normal 10 2 10 5 13" xfId="5676" xr:uid="{00000000-0005-0000-0000-00002C160000}"/>
    <cellStyle name="Normal 10 2 10 5 14" xfId="5677" xr:uid="{00000000-0005-0000-0000-00002D160000}"/>
    <cellStyle name="Normal 10 2 10 5 2" xfId="5678" xr:uid="{00000000-0005-0000-0000-00002E160000}"/>
    <cellStyle name="Normal 10 2 10 5 2 10" xfId="5679" xr:uid="{00000000-0005-0000-0000-00002F160000}"/>
    <cellStyle name="Normal 10 2 10 5 2 2" xfId="5680" xr:uid="{00000000-0005-0000-0000-000030160000}"/>
    <cellStyle name="Normal 10 2 10 5 2 3" xfId="5681" xr:uid="{00000000-0005-0000-0000-000031160000}"/>
    <cellStyle name="Normal 10 2 10 5 2 4" xfId="5682" xr:uid="{00000000-0005-0000-0000-000032160000}"/>
    <cellStyle name="Normal 10 2 10 5 2 5" xfId="5683" xr:uid="{00000000-0005-0000-0000-000033160000}"/>
    <cellStyle name="Normal 10 2 10 5 2 6" xfId="5684" xr:uid="{00000000-0005-0000-0000-000034160000}"/>
    <cellStyle name="Normal 10 2 10 5 2 7" xfId="5685" xr:uid="{00000000-0005-0000-0000-000035160000}"/>
    <cellStyle name="Normal 10 2 10 5 2 8" xfId="5686" xr:uid="{00000000-0005-0000-0000-000036160000}"/>
    <cellStyle name="Normal 10 2 10 5 2 9" xfId="5687" xr:uid="{00000000-0005-0000-0000-000037160000}"/>
    <cellStyle name="Normal 10 2 10 5 3" xfId="5688" xr:uid="{00000000-0005-0000-0000-000038160000}"/>
    <cellStyle name="Normal 10 2 10 5 3 10" xfId="5689" xr:uid="{00000000-0005-0000-0000-000039160000}"/>
    <cellStyle name="Normal 10 2 10 5 3 2" xfId="5690" xr:uid="{00000000-0005-0000-0000-00003A160000}"/>
    <cellStyle name="Normal 10 2 10 5 3 3" xfId="5691" xr:uid="{00000000-0005-0000-0000-00003B160000}"/>
    <cellStyle name="Normal 10 2 10 5 3 4" xfId="5692" xr:uid="{00000000-0005-0000-0000-00003C160000}"/>
    <cellStyle name="Normal 10 2 10 5 3 5" xfId="5693" xr:uid="{00000000-0005-0000-0000-00003D160000}"/>
    <cellStyle name="Normal 10 2 10 5 3 6" xfId="5694" xr:uid="{00000000-0005-0000-0000-00003E160000}"/>
    <cellStyle name="Normal 10 2 10 5 3 7" xfId="5695" xr:uid="{00000000-0005-0000-0000-00003F160000}"/>
    <cellStyle name="Normal 10 2 10 5 3 8" xfId="5696" xr:uid="{00000000-0005-0000-0000-000040160000}"/>
    <cellStyle name="Normal 10 2 10 5 3 9" xfId="5697" xr:uid="{00000000-0005-0000-0000-000041160000}"/>
    <cellStyle name="Normal 10 2 10 5 4" xfId="5698" xr:uid="{00000000-0005-0000-0000-000042160000}"/>
    <cellStyle name="Normal 10 2 10 5 4 10" xfId="5699" xr:uid="{00000000-0005-0000-0000-000043160000}"/>
    <cellStyle name="Normal 10 2 10 5 4 2" xfId="5700" xr:uid="{00000000-0005-0000-0000-000044160000}"/>
    <cellStyle name="Normal 10 2 10 5 4 3" xfId="5701" xr:uid="{00000000-0005-0000-0000-000045160000}"/>
    <cellStyle name="Normal 10 2 10 5 4 4" xfId="5702" xr:uid="{00000000-0005-0000-0000-000046160000}"/>
    <cellStyle name="Normal 10 2 10 5 4 5" xfId="5703" xr:uid="{00000000-0005-0000-0000-000047160000}"/>
    <cellStyle name="Normal 10 2 10 5 4 6" xfId="5704" xr:uid="{00000000-0005-0000-0000-000048160000}"/>
    <cellStyle name="Normal 10 2 10 5 4 7" xfId="5705" xr:uid="{00000000-0005-0000-0000-000049160000}"/>
    <cellStyle name="Normal 10 2 10 5 4 8" xfId="5706" xr:uid="{00000000-0005-0000-0000-00004A160000}"/>
    <cellStyle name="Normal 10 2 10 5 4 9" xfId="5707" xr:uid="{00000000-0005-0000-0000-00004B160000}"/>
    <cellStyle name="Normal 10 2 10 5 5" xfId="5708" xr:uid="{00000000-0005-0000-0000-00004C160000}"/>
    <cellStyle name="Normal 10 2 10 5 5 10" xfId="5709" xr:uid="{00000000-0005-0000-0000-00004D160000}"/>
    <cellStyle name="Normal 10 2 10 5 5 2" xfId="5710" xr:uid="{00000000-0005-0000-0000-00004E160000}"/>
    <cellStyle name="Normal 10 2 10 5 5 3" xfId="5711" xr:uid="{00000000-0005-0000-0000-00004F160000}"/>
    <cellStyle name="Normal 10 2 10 5 5 4" xfId="5712" xr:uid="{00000000-0005-0000-0000-000050160000}"/>
    <cellStyle name="Normal 10 2 10 5 5 5" xfId="5713" xr:uid="{00000000-0005-0000-0000-000051160000}"/>
    <cellStyle name="Normal 10 2 10 5 5 6" xfId="5714" xr:uid="{00000000-0005-0000-0000-000052160000}"/>
    <cellStyle name="Normal 10 2 10 5 5 7" xfId="5715" xr:uid="{00000000-0005-0000-0000-000053160000}"/>
    <cellStyle name="Normal 10 2 10 5 5 8" xfId="5716" xr:uid="{00000000-0005-0000-0000-000054160000}"/>
    <cellStyle name="Normal 10 2 10 5 5 9" xfId="5717" xr:uid="{00000000-0005-0000-0000-000055160000}"/>
    <cellStyle name="Normal 10 2 10 5 6" xfId="5718" xr:uid="{00000000-0005-0000-0000-000056160000}"/>
    <cellStyle name="Normal 10 2 10 5 7" xfId="5719" xr:uid="{00000000-0005-0000-0000-000057160000}"/>
    <cellStyle name="Normal 10 2 10 5 8" xfId="5720" xr:uid="{00000000-0005-0000-0000-000058160000}"/>
    <cellStyle name="Normal 10 2 10 5 9" xfId="5721" xr:uid="{00000000-0005-0000-0000-000059160000}"/>
    <cellStyle name="Normal 10 2 10 50" xfId="406" xr:uid="{00000000-0005-0000-0000-000096010000}"/>
    <cellStyle name="Normal 10 2 10 6" xfId="5722" xr:uid="{00000000-0005-0000-0000-00005A160000}"/>
    <cellStyle name="Normal 10 2 10 6 10" xfId="5723" xr:uid="{00000000-0005-0000-0000-00005B160000}"/>
    <cellStyle name="Normal 10 2 10 6 11" xfId="5724" xr:uid="{00000000-0005-0000-0000-00005C160000}"/>
    <cellStyle name="Normal 10 2 10 6 12" xfId="5725" xr:uid="{00000000-0005-0000-0000-00005D160000}"/>
    <cellStyle name="Normal 10 2 10 6 13" xfId="5726" xr:uid="{00000000-0005-0000-0000-00005E160000}"/>
    <cellStyle name="Normal 10 2 10 6 14" xfId="5727" xr:uid="{00000000-0005-0000-0000-00005F160000}"/>
    <cellStyle name="Normal 10 2 10 6 2" xfId="5728" xr:uid="{00000000-0005-0000-0000-000060160000}"/>
    <cellStyle name="Normal 10 2 10 6 2 10" xfId="5729" xr:uid="{00000000-0005-0000-0000-000061160000}"/>
    <cellStyle name="Normal 10 2 10 6 2 2" xfId="5730" xr:uid="{00000000-0005-0000-0000-000062160000}"/>
    <cellStyle name="Normal 10 2 10 6 2 3" xfId="5731" xr:uid="{00000000-0005-0000-0000-000063160000}"/>
    <cellStyle name="Normal 10 2 10 6 2 4" xfId="5732" xr:uid="{00000000-0005-0000-0000-000064160000}"/>
    <cellStyle name="Normal 10 2 10 6 2 5" xfId="5733" xr:uid="{00000000-0005-0000-0000-000065160000}"/>
    <cellStyle name="Normal 10 2 10 6 2 6" xfId="5734" xr:uid="{00000000-0005-0000-0000-000066160000}"/>
    <cellStyle name="Normal 10 2 10 6 2 7" xfId="5735" xr:uid="{00000000-0005-0000-0000-000067160000}"/>
    <cellStyle name="Normal 10 2 10 6 2 8" xfId="5736" xr:uid="{00000000-0005-0000-0000-000068160000}"/>
    <cellStyle name="Normal 10 2 10 6 2 9" xfId="5737" xr:uid="{00000000-0005-0000-0000-000069160000}"/>
    <cellStyle name="Normal 10 2 10 6 3" xfId="5738" xr:uid="{00000000-0005-0000-0000-00006A160000}"/>
    <cellStyle name="Normal 10 2 10 6 3 10" xfId="5739" xr:uid="{00000000-0005-0000-0000-00006B160000}"/>
    <cellStyle name="Normal 10 2 10 6 3 2" xfId="5740" xr:uid="{00000000-0005-0000-0000-00006C160000}"/>
    <cellStyle name="Normal 10 2 10 6 3 3" xfId="5741" xr:uid="{00000000-0005-0000-0000-00006D160000}"/>
    <cellStyle name="Normal 10 2 10 6 3 4" xfId="5742" xr:uid="{00000000-0005-0000-0000-00006E160000}"/>
    <cellStyle name="Normal 10 2 10 6 3 5" xfId="5743" xr:uid="{00000000-0005-0000-0000-00006F160000}"/>
    <cellStyle name="Normal 10 2 10 6 3 6" xfId="5744" xr:uid="{00000000-0005-0000-0000-000070160000}"/>
    <cellStyle name="Normal 10 2 10 6 3 7" xfId="5745" xr:uid="{00000000-0005-0000-0000-000071160000}"/>
    <cellStyle name="Normal 10 2 10 6 3 8" xfId="5746" xr:uid="{00000000-0005-0000-0000-000072160000}"/>
    <cellStyle name="Normal 10 2 10 6 3 9" xfId="5747" xr:uid="{00000000-0005-0000-0000-000073160000}"/>
    <cellStyle name="Normal 10 2 10 6 4" xfId="5748" xr:uid="{00000000-0005-0000-0000-000074160000}"/>
    <cellStyle name="Normal 10 2 10 6 4 10" xfId="5749" xr:uid="{00000000-0005-0000-0000-000075160000}"/>
    <cellStyle name="Normal 10 2 10 6 4 2" xfId="5750" xr:uid="{00000000-0005-0000-0000-000076160000}"/>
    <cellStyle name="Normal 10 2 10 6 4 3" xfId="5751" xr:uid="{00000000-0005-0000-0000-000077160000}"/>
    <cellStyle name="Normal 10 2 10 6 4 4" xfId="5752" xr:uid="{00000000-0005-0000-0000-000078160000}"/>
    <cellStyle name="Normal 10 2 10 6 4 5" xfId="5753" xr:uid="{00000000-0005-0000-0000-000079160000}"/>
    <cellStyle name="Normal 10 2 10 6 4 6" xfId="5754" xr:uid="{00000000-0005-0000-0000-00007A160000}"/>
    <cellStyle name="Normal 10 2 10 6 4 7" xfId="5755" xr:uid="{00000000-0005-0000-0000-00007B160000}"/>
    <cellStyle name="Normal 10 2 10 6 4 8" xfId="5756" xr:uid="{00000000-0005-0000-0000-00007C160000}"/>
    <cellStyle name="Normal 10 2 10 6 4 9" xfId="5757" xr:uid="{00000000-0005-0000-0000-00007D160000}"/>
    <cellStyle name="Normal 10 2 10 6 5" xfId="5758" xr:uid="{00000000-0005-0000-0000-00007E160000}"/>
    <cellStyle name="Normal 10 2 10 6 5 10" xfId="5759" xr:uid="{00000000-0005-0000-0000-00007F160000}"/>
    <cellStyle name="Normal 10 2 10 6 5 2" xfId="5760" xr:uid="{00000000-0005-0000-0000-000080160000}"/>
    <cellStyle name="Normal 10 2 10 6 5 3" xfId="5761" xr:uid="{00000000-0005-0000-0000-000081160000}"/>
    <cellStyle name="Normal 10 2 10 6 5 4" xfId="5762" xr:uid="{00000000-0005-0000-0000-000082160000}"/>
    <cellStyle name="Normal 10 2 10 6 5 5" xfId="5763" xr:uid="{00000000-0005-0000-0000-000083160000}"/>
    <cellStyle name="Normal 10 2 10 6 5 6" xfId="5764" xr:uid="{00000000-0005-0000-0000-000084160000}"/>
    <cellStyle name="Normal 10 2 10 6 5 7" xfId="5765" xr:uid="{00000000-0005-0000-0000-000085160000}"/>
    <cellStyle name="Normal 10 2 10 6 5 8" xfId="5766" xr:uid="{00000000-0005-0000-0000-000086160000}"/>
    <cellStyle name="Normal 10 2 10 6 5 9" xfId="5767" xr:uid="{00000000-0005-0000-0000-000087160000}"/>
    <cellStyle name="Normal 10 2 10 6 6" xfId="5768" xr:uid="{00000000-0005-0000-0000-000088160000}"/>
    <cellStyle name="Normal 10 2 10 6 7" xfId="5769" xr:uid="{00000000-0005-0000-0000-000089160000}"/>
    <cellStyle name="Normal 10 2 10 6 8" xfId="5770" xr:uid="{00000000-0005-0000-0000-00008A160000}"/>
    <cellStyle name="Normal 10 2 10 6 9" xfId="5771" xr:uid="{00000000-0005-0000-0000-00008B160000}"/>
    <cellStyle name="Normal 10 2 10 7" xfId="5772" xr:uid="{00000000-0005-0000-0000-00008C160000}"/>
    <cellStyle name="Normal 10 2 10 7 10" xfId="5773" xr:uid="{00000000-0005-0000-0000-00008D160000}"/>
    <cellStyle name="Normal 10 2 10 7 11" xfId="5774" xr:uid="{00000000-0005-0000-0000-00008E160000}"/>
    <cellStyle name="Normal 10 2 10 7 12" xfId="5775" xr:uid="{00000000-0005-0000-0000-00008F160000}"/>
    <cellStyle name="Normal 10 2 10 7 13" xfId="5776" xr:uid="{00000000-0005-0000-0000-000090160000}"/>
    <cellStyle name="Normal 10 2 10 7 14" xfId="5777" xr:uid="{00000000-0005-0000-0000-000091160000}"/>
    <cellStyle name="Normal 10 2 10 7 2" xfId="5778" xr:uid="{00000000-0005-0000-0000-000092160000}"/>
    <cellStyle name="Normal 10 2 10 7 2 10" xfId="5779" xr:uid="{00000000-0005-0000-0000-000093160000}"/>
    <cellStyle name="Normal 10 2 10 7 2 2" xfId="5780" xr:uid="{00000000-0005-0000-0000-000094160000}"/>
    <cellStyle name="Normal 10 2 10 7 2 3" xfId="5781" xr:uid="{00000000-0005-0000-0000-000095160000}"/>
    <cellStyle name="Normal 10 2 10 7 2 4" xfId="5782" xr:uid="{00000000-0005-0000-0000-000096160000}"/>
    <cellStyle name="Normal 10 2 10 7 2 5" xfId="5783" xr:uid="{00000000-0005-0000-0000-000097160000}"/>
    <cellStyle name="Normal 10 2 10 7 2 6" xfId="5784" xr:uid="{00000000-0005-0000-0000-000098160000}"/>
    <cellStyle name="Normal 10 2 10 7 2 7" xfId="5785" xr:uid="{00000000-0005-0000-0000-000099160000}"/>
    <cellStyle name="Normal 10 2 10 7 2 8" xfId="5786" xr:uid="{00000000-0005-0000-0000-00009A160000}"/>
    <cellStyle name="Normal 10 2 10 7 2 9" xfId="5787" xr:uid="{00000000-0005-0000-0000-00009B160000}"/>
    <cellStyle name="Normal 10 2 10 7 3" xfId="5788" xr:uid="{00000000-0005-0000-0000-00009C160000}"/>
    <cellStyle name="Normal 10 2 10 7 3 10" xfId="5789" xr:uid="{00000000-0005-0000-0000-00009D160000}"/>
    <cellStyle name="Normal 10 2 10 7 3 2" xfId="5790" xr:uid="{00000000-0005-0000-0000-00009E160000}"/>
    <cellStyle name="Normal 10 2 10 7 3 3" xfId="5791" xr:uid="{00000000-0005-0000-0000-00009F160000}"/>
    <cellStyle name="Normal 10 2 10 7 3 4" xfId="5792" xr:uid="{00000000-0005-0000-0000-0000A0160000}"/>
    <cellStyle name="Normal 10 2 10 7 3 5" xfId="5793" xr:uid="{00000000-0005-0000-0000-0000A1160000}"/>
    <cellStyle name="Normal 10 2 10 7 3 6" xfId="5794" xr:uid="{00000000-0005-0000-0000-0000A2160000}"/>
    <cellStyle name="Normal 10 2 10 7 3 7" xfId="5795" xr:uid="{00000000-0005-0000-0000-0000A3160000}"/>
    <cellStyle name="Normal 10 2 10 7 3 8" xfId="5796" xr:uid="{00000000-0005-0000-0000-0000A4160000}"/>
    <cellStyle name="Normal 10 2 10 7 3 9" xfId="5797" xr:uid="{00000000-0005-0000-0000-0000A5160000}"/>
    <cellStyle name="Normal 10 2 10 7 4" xfId="5798" xr:uid="{00000000-0005-0000-0000-0000A6160000}"/>
    <cellStyle name="Normal 10 2 10 7 4 10" xfId="5799" xr:uid="{00000000-0005-0000-0000-0000A7160000}"/>
    <cellStyle name="Normal 10 2 10 7 4 2" xfId="5800" xr:uid="{00000000-0005-0000-0000-0000A8160000}"/>
    <cellStyle name="Normal 10 2 10 7 4 3" xfId="5801" xr:uid="{00000000-0005-0000-0000-0000A9160000}"/>
    <cellStyle name="Normal 10 2 10 7 4 4" xfId="5802" xr:uid="{00000000-0005-0000-0000-0000AA160000}"/>
    <cellStyle name="Normal 10 2 10 7 4 5" xfId="5803" xr:uid="{00000000-0005-0000-0000-0000AB160000}"/>
    <cellStyle name="Normal 10 2 10 7 4 6" xfId="5804" xr:uid="{00000000-0005-0000-0000-0000AC160000}"/>
    <cellStyle name="Normal 10 2 10 7 4 7" xfId="5805" xr:uid="{00000000-0005-0000-0000-0000AD160000}"/>
    <cellStyle name="Normal 10 2 10 7 4 8" xfId="5806" xr:uid="{00000000-0005-0000-0000-0000AE160000}"/>
    <cellStyle name="Normal 10 2 10 7 4 9" xfId="5807" xr:uid="{00000000-0005-0000-0000-0000AF160000}"/>
    <cellStyle name="Normal 10 2 10 7 5" xfId="5808" xr:uid="{00000000-0005-0000-0000-0000B0160000}"/>
    <cellStyle name="Normal 10 2 10 7 5 10" xfId="5809" xr:uid="{00000000-0005-0000-0000-0000B1160000}"/>
    <cellStyle name="Normal 10 2 10 7 5 2" xfId="5810" xr:uid="{00000000-0005-0000-0000-0000B2160000}"/>
    <cellStyle name="Normal 10 2 10 7 5 3" xfId="5811" xr:uid="{00000000-0005-0000-0000-0000B3160000}"/>
    <cellStyle name="Normal 10 2 10 7 5 4" xfId="5812" xr:uid="{00000000-0005-0000-0000-0000B4160000}"/>
    <cellStyle name="Normal 10 2 10 7 5 5" xfId="5813" xr:uid="{00000000-0005-0000-0000-0000B5160000}"/>
    <cellStyle name="Normal 10 2 10 7 5 6" xfId="5814" xr:uid="{00000000-0005-0000-0000-0000B6160000}"/>
    <cellStyle name="Normal 10 2 10 7 5 7" xfId="5815" xr:uid="{00000000-0005-0000-0000-0000B7160000}"/>
    <cellStyle name="Normal 10 2 10 7 5 8" xfId="5816" xr:uid="{00000000-0005-0000-0000-0000B8160000}"/>
    <cellStyle name="Normal 10 2 10 7 5 9" xfId="5817" xr:uid="{00000000-0005-0000-0000-0000B9160000}"/>
    <cellStyle name="Normal 10 2 10 7 6" xfId="5818" xr:uid="{00000000-0005-0000-0000-0000BA160000}"/>
    <cellStyle name="Normal 10 2 10 7 7" xfId="5819" xr:uid="{00000000-0005-0000-0000-0000BB160000}"/>
    <cellStyle name="Normal 10 2 10 7 8" xfId="5820" xr:uid="{00000000-0005-0000-0000-0000BC160000}"/>
    <cellStyle name="Normal 10 2 10 7 9" xfId="5821" xr:uid="{00000000-0005-0000-0000-0000BD160000}"/>
    <cellStyle name="Normal 10 2 10 8" xfId="5822" xr:uid="{00000000-0005-0000-0000-0000BE160000}"/>
    <cellStyle name="Normal 10 2 10 8 10" xfId="5823" xr:uid="{00000000-0005-0000-0000-0000BF160000}"/>
    <cellStyle name="Normal 10 2 10 8 11" xfId="5824" xr:uid="{00000000-0005-0000-0000-0000C0160000}"/>
    <cellStyle name="Normal 10 2 10 8 12" xfId="5825" xr:uid="{00000000-0005-0000-0000-0000C1160000}"/>
    <cellStyle name="Normal 10 2 10 8 13" xfId="5826" xr:uid="{00000000-0005-0000-0000-0000C2160000}"/>
    <cellStyle name="Normal 10 2 10 8 14" xfId="5827" xr:uid="{00000000-0005-0000-0000-0000C3160000}"/>
    <cellStyle name="Normal 10 2 10 8 2" xfId="5828" xr:uid="{00000000-0005-0000-0000-0000C4160000}"/>
    <cellStyle name="Normal 10 2 10 8 2 10" xfId="5829" xr:uid="{00000000-0005-0000-0000-0000C5160000}"/>
    <cellStyle name="Normal 10 2 10 8 2 2" xfId="5830" xr:uid="{00000000-0005-0000-0000-0000C6160000}"/>
    <cellStyle name="Normal 10 2 10 8 2 3" xfId="5831" xr:uid="{00000000-0005-0000-0000-0000C7160000}"/>
    <cellStyle name="Normal 10 2 10 8 2 4" xfId="5832" xr:uid="{00000000-0005-0000-0000-0000C8160000}"/>
    <cellStyle name="Normal 10 2 10 8 2 5" xfId="5833" xr:uid="{00000000-0005-0000-0000-0000C9160000}"/>
    <cellStyle name="Normal 10 2 10 8 2 6" xfId="5834" xr:uid="{00000000-0005-0000-0000-0000CA160000}"/>
    <cellStyle name="Normal 10 2 10 8 2 7" xfId="5835" xr:uid="{00000000-0005-0000-0000-0000CB160000}"/>
    <cellStyle name="Normal 10 2 10 8 2 8" xfId="5836" xr:uid="{00000000-0005-0000-0000-0000CC160000}"/>
    <cellStyle name="Normal 10 2 10 8 2 9" xfId="5837" xr:uid="{00000000-0005-0000-0000-0000CD160000}"/>
    <cellStyle name="Normal 10 2 10 8 3" xfId="5838" xr:uid="{00000000-0005-0000-0000-0000CE160000}"/>
    <cellStyle name="Normal 10 2 10 8 3 10" xfId="5839" xr:uid="{00000000-0005-0000-0000-0000CF160000}"/>
    <cellStyle name="Normal 10 2 10 8 3 2" xfId="5840" xr:uid="{00000000-0005-0000-0000-0000D0160000}"/>
    <cellStyle name="Normal 10 2 10 8 3 3" xfId="5841" xr:uid="{00000000-0005-0000-0000-0000D1160000}"/>
    <cellStyle name="Normal 10 2 10 8 3 4" xfId="5842" xr:uid="{00000000-0005-0000-0000-0000D2160000}"/>
    <cellStyle name="Normal 10 2 10 8 3 5" xfId="5843" xr:uid="{00000000-0005-0000-0000-0000D3160000}"/>
    <cellStyle name="Normal 10 2 10 8 3 6" xfId="5844" xr:uid="{00000000-0005-0000-0000-0000D4160000}"/>
    <cellStyle name="Normal 10 2 10 8 3 7" xfId="5845" xr:uid="{00000000-0005-0000-0000-0000D5160000}"/>
    <cellStyle name="Normal 10 2 10 8 3 8" xfId="5846" xr:uid="{00000000-0005-0000-0000-0000D6160000}"/>
    <cellStyle name="Normal 10 2 10 8 3 9" xfId="5847" xr:uid="{00000000-0005-0000-0000-0000D7160000}"/>
    <cellStyle name="Normal 10 2 10 8 4" xfId="5848" xr:uid="{00000000-0005-0000-0000-0000D8160000}"/>
    <cellStyle name="Normal 10 2 10 8 4 10" xfId="5849" xr:uid="{00000000-0005-0000-0000-0000D9160000}"/>
    <cellStyle name="Normal 10 2 10 8 4 2" xfId="5850" xr:uid="{00000000-0005-0000-0000-0000DA160000}"/>
    <cellStyle name="Normal 10 2 10 8 4 3" xfId="5851" xr:uid="{00000000-0005-0000-0000-0000DB160000}"/>
    <cellStyle name="Normal 10 2 10 8 4 4" xfId="5852" xr:uid="{00000000-0005-0000-0000-0000DC160000}"/>
    <cellStyle name="Normal 10 2 10 8 4 5" xfId="5853" xr:uid="{00000000-0005-0000-0000-0000DD160000}"/>
    <cellStyle name="Normal 10 2 10 8 4 6" xfId="5854" xr:uid="{00000000-0005-0000-0000-0000DE160000}"/>
    <cellStyle name="Normal 10 2 10 8 4 7" xfId="5855" xr:uid="{00000000-0005-0000-0000-0000DF160000}"/>
    <cellStyle name="Normal 10 2 10 8 4 8" xfId="5856" xr:uid="{00000000-0005-0000-0000-0000E0160000}"/>
    <cellStyle name="Normal 10 2 10 8 4 9" xfId="5857" xr:uid="{00000000-0005-0000-0000-0000E1160000}"/>
    <cellStyle name="Normal 10 2 10 8 5" xfId="5858" xr:uid="{00000000-0005-0000-0000-0000E2160000}"/>
    <cellStyle name="Normal 10 2 10 8 5 10" xfId="5859" xr:uid="{00000000-0005-0000-0000-0000E3160000}"/>
    <cellStyle name="Normal 10 2 10 8 5 2" xfId="5860" xr:uid="{00000000-0005-0000-0000-0000E4160000}"/>
    <cellStyle name="Normal 10 2 10 8 5 3" xfId="5861" xr:uid="{00000000-0005-0000-0000-0000E5160000}"/>
    <cellStyle name="Normal 10 2 10 8 5 4" xfId="5862" xr:uid="{00000000-0005-0000-0000-0000E6160000}"/>
    <cellStyle name="Normal 10 2 10 8 5 5" xfId="5863" xr:uid="{00000000-0005-0000-0000-0000E7160000}"/>
    <cellStyle name="Normal 10 2 10 8 5 6" xfId="5864" xr:uid="{00000000-0005-0000-0000-0000E8160000}"/>
    <cellStyle name="Normal 10 2 10 8 5 7" xfId="5865" xr:uid="{00000000-0005-0000-0000-0000E9160000}"/>
    <cellStyle name="Normal 10 2 10 8 5 8" xfId="5866" xr:uid="{00000000-0005-0000-0000-0000EA160000}"/>
    <cellStyle name="Normal 10 2 10 8 5 9" xfId="5867" xr:uid="{00000000-0005-0000-0000-0000EB160000}"/>
    <cellStyle name="Normal 10 2 10 8 6" xfId="5868" xr:uid="{00000000-0005-0000-0000-0000EC160000}"/>
    <cellStyle name="Normal 10 2 10 8 7" xfId="5869" xr:uid="{00000000-0005-0000-0000-0000ED160000}"/>
    <cellStyle name="Normal 10 2 10 8 8" xfId="5870" xr:uid="{00000000-0005-0000-0000-0000EE160000}"/>
    <cellStyle name="Normal 10 2 10 8 9" xfId="5871" xr:uid="{00000000-0005-0000-0000-0000EF160000}"/>
    <cellStyle name="Normal 10 2 10 9" xfId="5872" xr:uid="{00000000-0005-0000-0000-0000F0160000}"/>
    <cellStyle name="Normal 10 2 10 9 10" xfId="5873" xr:uid="{00000000-0005-0000-0000-0000F1160000}"/>
    <cellStyle name="Normal 10 2 10 9 11" xfId="5874" xr:uid="{00000000-0005-0000-0000-0000F2160000}"/>
    <cellStyle name="Normal 10 2 10 9 12" xfId="5875" xr:uid="{00000000-0005-0000-0000-0000F3160000}"/>
    <cellStyle name="Normal 10 2 10 9 13" xfId="5876" xr:uid="{00000000-0005-0000-0000-0000F4160000}"/>
    <cellStyle name="Normal 10 2 10 9 14" xfId="5877" xr:uid="{00000000-0005-0000-0000-0000F5160000}"/>
    <cellStyle name="Normal 10 2 10 9 2" xfId="5878" xr:uid="{00000000-0005-0000-0000-0000F6160000}"/>
    <cellStyle name="Normal 10 2 10 9 2 10" xfId="5879" xr:uid="{00000000-0005-0000-0000-0000F7160000}"/>
    <cellStyle name="Normal 10 2 10 9 2 2" xfId="5880" xr:uid="{00000000-0005-0000-0000-0000F8160000}"/>
    <cellStyle name="Normal 10 2 10 9 2 3" xfId="5881" xr:uid="{00000000-0005-0000-0000-0000F9160000}"/>
    <cellStyle name="Normal 10 2 10 9 2 4" xfId="5882" xr:uid="{00000000-0005-0000-0000-0000FA160000}"/>
    <cellStyle name="Normal 10 2 10 9 2 5" xfId="5883" xr:uid="{00000000-0005-0000-0000-0000FB160000}"/>
    <cellStyle name="Normal 10 2 10 9 2 6" xfId="5884" xr:uid="{00000000-0005-0000-0000-0000FC160000}"/>
    <cellStyle name="Normal 10 2 10 9 2 7" xfId="5885" xr:uid="{00000000-0005-0000-0000-0000FD160000}"/>
    <cellStyle name="Normal 10 2 10 9 2 8" xfId="5886" xr:uid="{00000000-0005-0000-0000-0000FE160000}"/>
    <cellStyle name="Normal 10 2 10 9 2 9" xfId="5887" xr:uid="{00000000-0005-0000-0000-0000FF160000}"/>
    <cellStyle name="Normal 10 2 10 9 3" xfId="5888" xr:uid="{00000000-0005-0000-0000-000000170000}"/>
    <cellStyle name="Normal 10 2 10 9 3 10" xfId="5889" xr:uid="{00000000-0005-0000-0000-000001170000}"/>
    <cellStyle name="Normal 10 2 10 9 3 2" xfId="5890" xr:uid="{00000000-0005-0000-0000-000002170000}"/>
    <cellStyle name="Normal 10 2 10 9 3 3" xfId="5891" xr:uid="{00000000-0005-0000-0000-000003170000}"/>
    <cellStyle name="Normal 10 2 10 9 3 4" xfId="5892" xr:uid="{00000000-0005-0000-0000-000004170000}"/>
    <cellStyle name="Normal 10 2 10 9 3 5" xfId="5893" xr:uid="{00000000-0005-0000-0000-000005170000}"/>
    <cellStyle name="Normal 10 2 10 9 3 6" xfId="5894" xr:uid="{00000000-0005-0000-0000-000006170000}"/>
    <cellStyle name="Normal 10 2 10 9 3 7" xfId="5895" xr:uid="{00000000-0005-0000-0000-000007170000}"/>
    <cellStyle name="Normal 10 2 10 9 3 8" xfId="5896" xr:uid="{00000000-0005-0000-0000-000008170000}"/>
    <cellStyle name="Normal 10 2 10 9 3 9" xfId="5897" xr:uid="{00000000-0005-0000-0000-000009170000}"/>
    <cellStyle name="Normal 10 2 10 9 4" xfId="5898" xr:uid="{00000000-0005-0000-0000-00000A170000}"/>
    <cellStyle name="Normal 10 2 10 9 4 10" xfId="5899" xr:uid="{00000000-0005-0000-0000-00000B170000}"/>
    <cellStyle name="Normal 10 2 10 9 4 2" xfId="5900" xr:uid="{00000000-0005-0000-0000-00000C170000}"/>
    <cellStyle name="Normal 10 2 10 9 4 3" xfId="5901" xr:uid="{00000000-0005-0000-0000-00000D170000}"/>
    <cellStyle name="Normal 10 2 10 9 4 4" xfId="5902" xr:uid="{00000000-0005-0000-0000-00000E170000}"/>
    <cellStyle name="Normal 10 2 10 9 4 5" xfId="5903" xr:uid="{00000000-0005-0000-0000-00000F170000}"/>
    <cellStyle name="Normal 10 2 10 9 4 6" xfId="5904" xr:uid="{00000000-0005-0000-0000-000010170000}"/>
    <cellStyle name="Normal 10 2 10 9 4 7" xfId="5905" xr:uid="{00000000-0005-0000-0000-000011170000}"/>
    <cellStyle name="Normal 10 2 10 9 4 8" xfId="5906" xr:uid="{00000000-0005-0000-0000-000012170000}"/>
    <cellStyle name="Normal 10 2 10 9 4 9" xfId="5907" xr:uid="{00000000-0005-0000-0000-000013170000}"/>
    <cellStyle name="Normal 10 2 10 9 5" xfId="5908" xr:uid="{00000000-0005-0000-0000-000014170000}"/>
    <cellStyle name="Normal 10 2 10 9 5 10" xfId="5909" xr:uid="{00000000-0005-0000-0000-000015170000}"/>
    <cellStyle name="Normal 10 2 10 9 5 2" xfId="5910" xr:uid="{00000000-0005-0000-0000-000016170000}"/>
    <cellStyle name="Normal 10 2 10 9 5 3" xfId="5911" xr:uid="{00000000-0005-0000-0000-000017170000}"/>
    <cellStyle name="Normal 10 2 10 9 5 4" xfId="5912" xr:uid="{00000000-0005-0000-0000-000018170000}"/>
    <cellStyle name="Normal 10 2 10 9 5 5" xfId="5913" xr:uid="{00000000-0005-0000-0000-000019170000}"/>
    <cellStyle name="Normal 10 2 10 9 5 6" xfId="5914" xr:uid="{00000000-0005-0000-0000-00001A170000}"/>
    <cellStyle name="Normal 10 2 10 9 5 7" xfId="5915" xr:uid="{00000000-0005-0000-0000-00001B170000}"/>
    <cellStyle name="Normal 10 2 10 9 5 8" xfId="5916" xr:uid="{00000000-0005-0000-0000-00001C170000}"/>
    <cellStyle name="Normal 10 2 10 9 5 9" xfId="5917" xr:uid="{00000000-0005-0000-0000-00001D170000}"/>
    <cellStyle name="Normal 10 2 10 9 6" xfId="5918" xr:uid="{00000000-0005-0000-0000-00001E170000}"/>
    <cellStyle name="Normal 10 2 10 9 7" xfId="5919" xr:uid="{00000000-0005-0000-0000-00001F170000}"/>
    <cellStyle name="Normal 10 2 10 9 8" xfId="5920" xr:uid="{00000000-0005-0000-0000-000020170000}"/>
    <cellStyle name="Normal 10 2 10 9 9" xfId="5921" xr:uid="{00000000-0005-0000-0000-000021170000}"/>
    <cellStyle name="Normal 10 2 11" xfId="5922" xr:uid="{00000000-0005-0000-0000-000022170000}"/>
    <cellStyle name="Normal 10 2 12" xfId="5923" xr:uid="{00000000-0005-0000-0000-000023170000}"/>
    <cellStyle name="Normal 10 2 13" xfId="5924" xr:uid="{00000000-0005-0000-0000-000024170000}"/>
    <cellStyle name="Normal 10 2 14" xfId="5925" xr:uid="{00000000-0005-0000-0000-000025170000}"/>
    <cellStyle name="Normal 10 2 15" xfId="5926" xr:uid="{00000000-0005-0000-0000-000026170000}"/>
    <cellStyle name="Normal 10 2 16" xfId="5927" xr:uid="{00000000-0005-0000-0000-000027170000}"/>
    <cellStyle name="Normal 10 2 17" xfId="5928" xr:uid="{00000000-0005-0000-0000-000028170000}"/>
    <cellStyle name="Normal 10 2 18" xfId="5929" xr:uid="{00000000-0005-0000-0000-000029170000}"/>
    <cellStyle name="Normal 10 2 19" xfId="5930" xr:uid="{00000000-0005-0000-0000-00002A170000}"/>
    <cellStyle name="Normal 10 2 2" xfId="5931" xr:uid="{00000000-0005-0000-0000-00002B170000}"/>
    <cellStyle name="Normal 10 2 2 2" xfId="5932" xr:uid="{00000000-0005-0000-0000-00002C170000}"/>
    <cellStyle name="Normal 10 2 2 2 2" xfId="5933" xr:uid="{00000000-0005-0000-0000-00002D170000}"/>
    <cellStyle name="Normal 10 2 20" xfId="5934" xr:uid="{00000000-0005-0000-0000-00002E170000}"/>
    <cellStyle name="Normal 10 2 21" xfId="5935" xr:uid="{00000000-0005-0000-0000-00002F170000}"/>
    <cellStyle name="Normal 10 2 22" xfId="5936" xr:uid="{00000000-0005-0000-0000-000030170000}"/>
    <cellStyle name="Normal 10 2 23" xfId="5937" xr:uid="{00000000-0005-0000-0000-000031170000}"/>
    <cellStyle name="Normal 10 2 24" xfId="5938" xr:uid="{00000000-0005-0000-0000-000032170000}"/>
    <cellStyle name="Normal 10 2 25" xfId="5939" xr:uid="{00000000-0005-0000-0000-000033170000}"/>
    <cellStyle name="Normal 10 2 26" xfId="5940" xr:uid="{00000000-0005-0000-0000-000034170000}"/>
    <cellStyle name="Normal 10 2 27" xfId="5941" xr:uid="{00000000-0005-0000-0000-000035170000}"/>
    <cellStyle name="Normal 10 2 28" xfId="5942" xr:uid="{00000000-0005-0000-0000-000036170000}"/>
    <cellStyle name="Normal 10 2 29" xfId="5943" xr:uid="{00000000-0005-0000-0000-000037170000}"/>
    <cellStyle name="Normal 10 2 3" xfId="5944" xr:uid="{00000000-0005-0000-0000-000038170000}"/>
    <cellStyle name="Normal 10 2 30" xfId="5945" xr:uid="{00000000-0005-0000-0000-000039170000}"/>
    <cellStyle name="Normal 10 2 31" xfId="5946" xr:uid="{00000000-0005-0000-0000-00003A170000}"/>
    <cellStyle name="Normal 10 2 32" xfId="5947" xr:uid="{00000000-0005-0000-0000-00003B170000}"/>
    <cellStyle name="Normal 10 2 33" xfId="5948" xr:uid="{00000000-0005-0000-0000-00003C170000}"/>
    <cellStyle name="Normal 10 2 34" xfId="5949" xr:uid="{00000000-0005-0000-0000-00003D170000}"/>
    <cellStyle name="Normal 10 2 35" xfId="5950" xr:uid="{00000000-0005-0000-0000-00003E170000}"/>
    <cellStyle name="Normal 10 2 36" xfId="5951" xr:uid="{00000000-0005-0000-0000-00003F170000}"/>
    <cellStyle name="Normal 10 2 37" xfId="5952" xr:uid="{00000000-0005-0000-0000-000040170000}"/>
    <cellStyle name="Normal 10 2 38" xfId="5953" xr:uid="{00000000-0005-0000-0000-000041170000}"/>
    <cellStyle name="Normal 10 2 39" xfId="5954" xr:uid="{00000000-0005-0000-0000-000042170000}"/>
    <cellStyle name="Normal 10 2 4" xfId="5955" xr:uid="{00000000-0005-0000-0000-000043170000}"/>
    <cellStyle name="Normal 10 2 40" xfId="5956" xr:uid="{00000000-0005-0000-0000-000044170000}"/>
    <cellStyle name="Normal 10 2 41" xfId="5957" xr:uid="{00000000-0005-0000-0000-000045170000}"/>
    <cellStyle name="Normal 10 2 42" xfId="5958" xr:uid="{00000000-0005-0000-0000-000046170000}"/>
    <cellStyle name="Normal 10 2 43" xfId="5959" xr:uid="{00000000-0005-0000-0000-000047170000}"/>
    <cellStyle name="Normal 10 2 44" xfId="5960" xr:uid="{00000000-0005-0000-0000-000048170000}"/>
    <cellStyle name="Normal 10 2 45" xfId="5961" xr:uid="{00000000-0005-0000-0000-000049170000}"/>
    <cellStyle name="Normal 10 2 46" xfId="5962" xr:uid="{00000000-0005-0000-0000-00004A170000}"/>
    <cellStyle name="Normal 10 2 47" xfId="5963" xr:uid="{00000000-0005-0000-0000-00004B170000}"/>
    <cellStyle name="Normal 10 2 48" xfId="5964" xr:uid="{00000000-0005-0000-0000-00004C170000}"/>
    <cellStyle name="Normal 10 2 49" xfId="5965" xr:uid="{00000000-0005-0000-0000-00004D170000}"/>
    <cellStyle name="Normal 10 2 5" xfId="5966" xr:uid="{00000000-0005-0000-0000-00004E170000}"/>
    <cellStyle name="Normal 10 2 50" xfId="5967" xr:uid="{00000000-0005-0000-0000-00004F170000}"/>
    <cellStyle name="Normal 10 2 51" xfId="5968" xr:uid="{00000000-0005-0000-0000-000050170000}"/>
    <cellStyle name="Normal 10 2 52" xfId="5969" xr:uid="{00000000-0005-0000-0000-000051170000}"/>
    <cellStyle name="Normal 10 2 53" xfId="5970" xr:uid="{00000000-0005-0000-0000-000052170000}"/>
    <cellStyle name="Normal 10 2 54" xfId="5971" xr:uid="{00000000-0005-0000-0000-000053170000}"/>
    <cellStyle name="Normal 10 2 55" xfId="5972" xr:uid="{00000000-0005-0000-0000-000054170000}"/>
    <cellStyle name="Normal 10 2 56" xfId="5973" xr:uid="{00000000-0005-0000-0000-000055170000}"/>
    <cellStyle name="Normal 10 2 57" xfId="5974" xr:uid="{00000000-0005-0000-0000-000056170000}"/>
    <cellStyle name="Normal 10 2 58" xfId="5975" xr:uid="{00000000-0005-0000-0000-000057170000}"/>
    <cellStyle name="Normal 10 2 59" xfId="5976" xr:uid="{00000000-0005-0000-0000-000058170000}"/>
    <cellStyle name="Normal 10 2 6" xfId="5977" xr:uid="{00000000-0005-0000-0000-000059170000}"/>
    <cellStyle name="Normal 10 2 60" xfId="5978" xr:uid="{00000000-0005-0000-0000-00005A170000}"/>
    <cellStyle name="Normal 10 2 61" xfId="5979" xr:uid="{00000000-0005-0000-0000-00005B170000}"/>
    <cellStyle name="Normal 10 2 62" xfId="5980" xr:uid="{00000000-0005-0000-0000-00005C170000}"/>
    <cellStyle name="Normal 10 2 63" xfId="5981" xr:uid="{00000000-0005-0000-0000-00005D170000}"/>
    <cellStyle name="Normal 10 2 64" xfId="5982" xr:uid="{00000000-0005-0000-0000-00005E170000}"/>
    <cellStyle name="Normal 10 2 65" xfId="5983" xr:uid="{00000000-0005-0000-0000-00005F170000}"/>
    <cellStyle name="Normal 10 2 66" xfId="5984" xr:uid="{00000000-0005-0000-0000-000060170000}"/>
    <cellStyle name="Normal 10 2 67" xfId="5985" xr:uid="{00000000-0005-0000-0000-000061170000}"/>
    <cellStyle name="Normal 10 2 68" xfId="5986" xr:uid="{00000000-0005-0000-0000-000062170000}"/>
    <cellStyle name="Normal 10 2 69" xfId="5987" xr:uid="{00000000-0005-0000-0000-000063170000}"/>
    <cellStyle name="Normal 10 2 7" xfId="5988" xr:uid="{00000000-0005-0000-0000-000064170000}"/>
    <cellStyle name="Normal 10 2 70" xfId="5989" xr:uid="{00000000-0005-0000-0000-000065170000}"/>
    <cellStyle name="Normal 10 2 71" xfId="5990" xr:uid="{00000000-0005-0000-0000-000066170000}"/>
    <cellStyle name="Normal 10 2 72" xfId="5991" xr:uid="{00000000-0005-0000-0000-000067170000}"/>
    <cellStyle name="Normal 10 2 73" xfId="5992" xr:uid="{00000000-0005-0000-0000-000068170000}"/>
    <cellStyle name="Normal 10 2 74" xfId="5993" xr:uid="{00000000-0005-0000-0000-000069170000}"/>
    <cellStyle name="Normal 10 2 75" xfId="5994" xr:uid="{00000000-0005-0000-0000-00006A170000}"/>
    <cellStyle name="Normal 10 2 76" xfId="5995" xr:uid="{00000000-0005-0000-0000-00006B170000}"/>
    <cellStyle name="Normal 10 2 77" xfId="5996" xr:uid="{00000000-0005-0000-0000-00006C170000}"/>
    <cellStyle name="Normal 10 2 78" xfId="5997" xr:uid="{00000000-0005-0000-0000-00006D170000}"/>
    <cellStyle name="Normal 10 2 79" xfId="5998" xr:uid="{00000000-0005-0000-0000-00006E170000}"/>
    <cellStyle name="Normal 10 2 8" xfId="5999" xr:uid="{00000000-0005-0000-0000-00006F170000}"/>
    <cellStyle name="Normal 10 2 9" xfId="6000" xr:uid="{00000000-0005-0000-0000-000070170000}"/>
    <cellStyle name="Normal 10 2_Enlaces" xfId="6001" xr:uid="{00000000-0005-0000-0000-000071170000}"/>
    <cellStyle name="Normal 10 20" xfId="6002" xr:uid="{00000000-0005-0000-0000-000072170000}"/>
    <cellStyle name="Normal 10 21" xfId="6003" xr:uid="{00000000-0005-0000-0000-000073170000}"/>
    <cellStyle name="Normal 10 22" xfId="6004" xr:uid="{00000000-0005-0000-0000-000074170000}"/>
    <cellStyle name="Normal 10 23" xfId="6005" xr:uid="{00000000-0005-0000-0000-000075170000}"/>
    <cellStyle name="Normal 10 24" xfId="6006" xr:uid="{00000000-0005-0000-0000-000076170000}"/>
    <cellStyle name="Normal 10 25" xfId="6007" xr:uid="{00000000-0005-0000-0000-000077170000}"/>
    <cellStyle name="Normal 10 26" xfId="6008" xr:uid="{00000000-0005-0000-0000-000078170000}"/>
    <cellStyle name="Normal 10 27" xfId="6009" xr:uid="{00000000-0005-0000-0000-000079170000}"/>
    <cellStyle name="Normal 10 28" xfId="6010" xr:uid="{00000000-0005-0000-0000-00007A170000}"/>
    <cellStyle name="Normal 10 29" xfId="6011" xr:uid="{00000000-0005-0000-0000-00007B170000}"/>
    <cellStyle name="Normal 10 3" xfId="6012" xr:uid="{00000000-0005-0000-0000-00007C170000}"/>
    <cellStyle name="Normal 10 3 2" xfId="6013" xr:uid="{00000000-0005-0000-0000-00007D170000}"/>
    <cellStyle name="Normal 10 3 3" xfId="6014" xr:uid="{00000000-0005-0000-0000-00007E170000}"/>
    <cellStyle name="Normal 10 3 4" xfId="6015" xr:uid="{00000000-0005-0000-0000-00007F170000}"/>
    <cellStyle name="Normal 10 3 4 2" xfId="6016" xr:uid="{00000000-0005-0000-0000-000080170000}"/>
    <cellStyle name="Normal 10 3 4 2 2" xfId="6017" xr:uid="{00000000-0005-0000-0000-000081170000}"/>
    <cellStyle name="Normal 10 3 4 3" xfId="6018" xr:uid="{00000000-0005-0000-0000-000082170000}"/>
    <cellStyle name="Normal 10 3 5" xfId="6019" xr:uid="{00000000-0005-0000-0000-000083170000}"/>
    <cellStyle name="Normal 10 3 6" xfId="6020" xr:uid="{00000000-0005-0000-0000-000084170000}"/>
    <cellStyle name="Normal 10 3 7" xfId="6021" xr:uid="{00000000-0005-0000-0000-000085170000}"/>
    <cellStyle name="Normal 10 3 7 2" xfId="6022" xr:uid="{00000000-0005-0000-0000-000086170000}"/>
    <cellStyle name="Normal 10 3 8" xfId="6023" xr:uid="{00000000-0005-0000-0000-000087170000}"/>
    <cellStyle name="Normal 10 3 9" xfId="6024" xr:uid="{00000000-0005-0000-0000-000088170000}"/>
    <cellStyle name="Normal 10 3_Implem" xfId="6025" xr:uid="{00000000-0005-0000-0000-000089170000}"/>
    <cellStyle name="Normal 10 30" xfId="6026" xr:uid="{00000000-0005-0000-0000-00008A170000}"/>
    <cellStyle name="Normal 10 31" xfId="6027" xr:uid="{00000000-0005-0000-0000-00008B170000}"/>
    <cellStyle name="Normal 10 32" xfId="2606" xr:uid="{00000000-0005-0000-0000-00002E0A0000}"/>
    <cellStyle name="Normal 10 4" xfId="6028" xr:uid="{00000000-0005-0000-0000-00008C170000}"/>
    <cellStyle name="Normal 10 5" xfId="6029" xr:uid="{00000000-0005-0000-0000-00008D170000}"/>
    <cellStyle name="Normal 10 6" xfId="6030" xr:uid="{00000000-0005-0000-0000-00008E170000}"/>
    <cellStyle name="Normal 10 7" xfId="6031" xr:uid="{00000000-0005-0000-0000-00008F170000}"/>
    <cellStyle name="Normal 10 8" xfId="6032" xr:uid="{00000000-0005-0000-0000-000090170000}"/>
    <cellStyle name="Normal 10 9" xfId="6033" xr:uid="{00000000-0005-0000-0000-000091170000}"/>
    <cellStyle name="Normal 100" xfId="6034" xr:uid="{00000000-0005-0000-0000-000092170000}"/>
    <cellStyle name="Normal 100 2" xfId="6035" xr:uid="{00000000-0005-0000-0000-000093170000}"/>
    <cellStyle name="Normal 100 3" xfId="6036" xr:uid="{00000000-0005-0000-0000-000094170000}"/>
    <cellStyle name="Normal 101" xfId="6037" xr:uid="{00000000-0005-0000-0000-000095170000}"/>
    <cellStyle name="Normal 101 2" xfId="6038" xr:uid="{00000000-0005-0000-0000-000096170000}"/>
    <cellStyle name="Normal 101 3" xfId="6039" xr:uid="{00000000-0005-0000-0000-000097170000}"/>
    <cellStyle name="Normal 102" xfId="6040" xr:uid="{00000000-0005-0000-0000-000098170000}"/>
    <cellStyle name="Normal 102 2" xfId="6041" xr:uid="{00000000-0005-0000-0000-000099170000}"/>
    <cellStyle name="Normal 102 3" xfId="6042" xr:uid="{00000000-0005-0000-0000-00009A170000}"/>
    <cellStyle name="Normal 103" xfId="6043" xr:uid="{00000000-0005-0000-0000-00009B170000}"/>
    <cellStyle name="Normal 103 2" xfId="6044" xr:uid="{00000000-0005-0000-0000-00009C170000}"/>
    <cellStyle name="Normal 104" xfId="6045" xr:uid="{00000000-0005-0000-0000-00009D170000}"/>
    <cellStyle name="Normal 104 2" xfId="6046" xr:uid="{00000000-0005-0000-0000-00009E170000}"/>
    <cellStyle name="Normal 105" xfId="6047" xr:uid="{00000000-0005-0000-0000-00009F170000}"/>
    <cellStyle name="Normal 105 2" xfId="6048" xr:uid="{00000000-0005-0000-0000-0000A0170000}"/>
    <cellStyle name="Normal 106" xfId="6049" xr:uid="{00000000-0005-0000-0000-0000A1170000}"/>
    <cellStyle name="Normal 106 2" xfId="6050" xr:uid="{00000000-0005-0000-0000-0000A2170000}"/>
    <cellStyle name="Normal 107" xfId="6051" xr:uid="{00000000-0005-0000-0000-0000A3170000}"/>
    <cellStyle name="Normal 107 2" xfId="6052" xr:uid="{00000000-0005-0000-0000-0000A4170000}"/>
    <cellStyle name="Normal 108" xfId="6053" xr:uid="{00000000-0005-0000-0000-0000A5170000}"/>
    <cellStyle name="Normal 108 2" xfId="6054" xr:uid="{00000000-0005-0000-0000-0000A6170000}"/>
    <cellStyle name="Normal 109" xfId="6055" xr:uid="{00000000-0005-0000-0000-0000A7170000}"/>
    <cellStyle name="Normal 109 2" xfId="6056" xr:uid="{00000000-0005-0000-0000-0000A8170000}"/>
    <cellStyle name="Normal 11" xfId="407" xr:uid="{00000000-0005-0000-0000-000097010000}"/>
    <cellStyle name="Normal 11 10" xfId="6058" xr:uid="{00000000-0005-0000-0000-0000AA170000}"/>
    <cellStyle name="Normal 11 11" xfId="6059" xr:uid="{00000000-0005-0000-0000-0000AB170000}"/>
    <cellStyle name="Normal 11 12" xfId="6060" xr:uid="{00000000-0005-0000-0000-0000AC170000}"/>
    <cellStyle name="Normal 11 13" xfId="6061" xr:uid="{00000000-0005-0000-0000-0000AD170000}"/>
    <cellStyle name="Normal 11 14" xfId="6062" xr:uid="{00000000-0005-0000-0000-0000AE170000}"/>
    <cellStyle name="Normal 11 15" xfId="6063" xr:uid="{00000000-0005-0000-0000-0000AF170000}"/>
    <cellStyle name="Normal 11 16" xfId="6064" xr:uid="{00000000-0005-0000-0000-0000B0170000}"/>
    <cellStyle name="Normal 11 17" xfId="6065" xr:uid="{00000000-0005-0000-0000-0000B1170000}"/>
    <cellStyle name="Normal 11 18" xfId="6066" xr:uid="{00000000-0005-0000-0000-0000B2170000}"/>
    <cellStyle name="Normal 11 19" xfId="6067" xr:uid="{00000000-0005-0000-0000-0000B3170000}"/>
    <cellStyle name="Normal 11 2" xfId="6068" xr:uid="{00000000-0005-0000-0000-0000B4170000}"/>
    <cellStyle name="Normal 11 2 2" xfId="6069" xr:uid="{00000000-0005-0000-0000-0000B5170000}"/>
    <cellStyle name="Normal 11 2 3" xfId="6070" xr:uid="{00000000-0005-0000-0000-0000B6170000}"/>
    <cellStyle name="Normal 11 20" xfId="6071" xr:uid="{00000000-0005-0000-0000-0000B7170000}"/>
    <cellStyle name="Normal 11 21" xfId="6072" xr:uid="{00000000-0005-0000-0000-0000B8170000}"/>
    <cellStyle name="Normal 11 22" xfId="6073" xr:uid="{00000000-0005-0000-0000-0000B9170000}"/>
    <cellStyle name="Normal 11 23" xfId="6074" xr:uid="{00000000-0005-0000-0000-0000BA170000}"/>
    <cellStyle name="Normal 11 24" xfId="6075" xr:uid="{00000000-0005-0000-0000-0000BB170000}"/>
    <cellStyle name="Normal 11 25" xfId="6076" xr:uid="{00000000-0005-0000-0000-0000BC170000}"/>
    <cellStyle name="Normal 11 26" xfId="6057" xr:uid="{00000000-0005-0000-0000-0000A9170000}"/>
    <cellStyle name="Normal 11 3" xfId="6077" xr:uid="{00000000-0005-0000-0000-0000BD170000}"/>
    <cellStyle name="Normal 11 3 2" xfId="6078" xr:uid="{00000000-0005-0000-0000-0000BE170000}"/>
    <cellStyle name="Normal 11 3 3" xfId="6079" xr:uid="{00000000-0005-0000-0000-0000BF170000}"/>
    <cellStyle name="Normal 11 4" xfId="6080" xr:uid="{00000000-0005-0000-0000-0000C0170000}"/>
    <cellStyle name="Normal 11 5" xfId="6081" xr:uid="{00000000-0005-0000-0000-0000C1170000}"/>
    <cellStyle name="Normal 11 6" xfId="6082" xr:uid="{00000000-0005-0000-0000-0000C2170000}"/>
    <cellStyle name="Normal 11 7" xfId="6083" xr:uid="{00000000-0005-0000-0000-0000C3170000}"/>
    <cellStyle name="Normal 11 8" xfId="6084" xr:uid="{00000000-0005-0000-0000-0000C4170000}"/>
    <cellStyle name="Normal 11 9" xfId="6085" xr:uid="{00000000-0005-0000-0000-0000C5170000}"/>
    <cellStyle name="Normal 110" xfId="6086" xr:uid="{00000000-0005-0000-0000-0000C6170000}"/>
    <cellStyle name="Normal 110 2" xfId="6087" xr:uid="{00000000-0005-0000-0000-0000C7170000}"/>
    <cellStyle name="Normal 111" xfId="6088" xr:uid="{00000000-0005-0000-0000-0000C8170000}"/>
    <cellStyle name="Normal 111 2" xfId="6089" xr:uid="{00000000-0005-0000-0000-0000C9170000}"/>
    <cellStyle name="Normal 112" xfId="6090" xr:uid="{00000000-0005-0000-0000-0000CA170000}"/>
    <cellStyle name="Normal 112 2" xfId="6091" xr:uid="{00000000-0005-0000-0000-0000CB170000}"/>
    <cellStyle name="Normal 113" xfId="6092" xr:uid="{00000000-0005-0000-0000-0000CC170000}"/>
    <cellStyle name="Normal 113 2" xfId="6093" xr:uid="{00000000-0005-0000-0000-0000CD170000}"/>
    <cellStyle name="Normal 114" xfId="6094" xr:uid="{00000000-0005-0000-0000-0000CE170000}"/>
    <cellStyle name="Normal 114 2" xfId="6095" xr:uid="{00000000-0005-0000-0000-0000CF170000}"/>
    <cellStyle name="Normal 115" xfId="6096" xr:uid="{00000000-0005-0000-0000-0000D0170000}"/>
    <cellStyle name="Normal 115 2" xfId="6097" xr:uid="{00000000-0005-0000-0000-0000D1170000}"/>
    <cellStyle name="Normal 116" xfId="6098" xr:uid="{00000000-0005-0000-0000-0000D2170000}"/>
    <cellStyle name="Normal 116 2" xfId="6099" xr:uid="{00000000-0005-0000-0000-0000D3170000}"/>
    <cellStyle name="Normal 117" xfId="6100" xr:uid="{00000000-0005-0000-0000-0000D4170000}"/>
    <cellStyle name="Normal 117 2" xfId="6101" xr:uid="{00000000-0005-0000-0000-0000D5170000}"/>
    <cellStyle name="Normal 118" xfId="6102" xr:uid="{00000000-0005-0000-0000-0000D6170000}"/>
    <cellStyle name="Normal 118 2" xfId="6103" xr:uid="{00000000-0005-0000-0000-0000D7170000}"/>
    <cellStyle name="Normal 119" xfId="6104" xr:uid="{00000000-0005-0000-0000-0000D8170000}"/>
    <cellStyle name="Normal 119 2" xfId="6105" xr:uid="{00000000-0005-0000-0000-0000D9170000}"/>
    <cellStyle name="Normal 12" xfId="6106" xr:uid="{00000000-0005-0000-0000-0000DA170000}"/>
    <cellStyle name="Normal 12 10" xfId="6107" xr:uid="{00000000-0005-0000-0000-0000DB170000}"/>
    <cellStyle name="Normal 12 11" xfId="6108" xr:uid="{00000000-0005-0000-0000-0000DC170000}"/>
    <cellStyle name="Normal 12 12" xfId="6109" xr:uid="{00000000-0005-0000-0000-0000DD170000}"/>
    <cellStyle name="Normal 12 13" xfId="6110" xr:uid="{00000000-0005-0000-0000-0000DE170000}"/>
    <cellStyle name="Normal 12 14" xfId="6111" xr:uid="{00000000-0005-0000-0000-0000DF170000}"/>
    <cellStyle name="Normal 12 15" xfId="6112" xr:uid="{00000000-0005-0000-0000-0000E0170000}"/>
    <cellStyle name="Normal 12 16" xfId="6113" xr:uid="{00000000-0005-0000-0000-0000E1170000}"/>
    <cellStyle name="Normal 12 17" xfId="6114" xr:uid="{00000000-0005-0000-0000-0000E2170000}"/>
    <cellStyle name="Normal 12 18" xfId="6115" xr:uid="{00000000-0005-0000-0000-0000E3170000}"/>
    <cellStyle name="Normal 12 19" xfId="6116" xr:uid="{00000000-0005-0000-0000-0000E4170000}"/>
    <cellStyle name="Normal 12 2" xfId="6117" xr:uid="{00000000-0005-0000-0000-0000E5170000}"/>
    <cellStyle name="Normal 12 2 2" xfId="6118" xr:uid="{00000000-0005-0000-0000-0000E6170000}"/>
    <cellStyle name="Normal 12 2 3" xfId="6119" xr:uid="{00000000-0005-0000-0000-0000E7170000}"/>
    <cellStyle name="Normal 12 20" xfId="6120" xr:uid="{00000000-0005-0000-0000-0000E8170000}"/>
    <cellStyle name="Normal 12 21" xfId="6121" xr:uid="{00000000-0005-0000-0000-0000E9170000}"/>
    <cellStyle name="Normal 12 22" xfId="6122" xr:uid="{00000000-0005-0000-0000-0000EA170000}"/>
    <cellStyle name="Normal 12 23" xfId="6123" xr:uid="{00000000-0005-0000-0000-0000EB170000}"/>
    <cellStyle name="Normal 12 24" xfId="6124" xr:uid="{00000000-0005-0000-0000-0000EC170000}"/>
    <cellStyle name="Normal 12 25" xfId="6125" xr:uid="{00000000-0005-0000-0000-0000ED170000}"/>
    <cellStyle name="Normal 12 3" xfId="6126" xr:uid="{00000000-0005-0000-0000-0000EE170000}"/>
    <cellStyle name="Normal 12 3 2" xfId="6127" xr:uid="{00000000-0005-0000-0000-0000EF170000}"/>
    <cellStyle name="Normal 12 3 3" xfId="6128" xr:uid="{00000000-0005-0000-0000-0000F0170000}"/>
    <cellStyle name="Normal 12 4" xfId="6129" xr:uid="{00000000-0005-0000-0000-0000F1170000}"/>
    <cellStyle name="Normal 12 5" xfId="6130" xr:uid="{00000000-0005-0000-0000-0000F2170000}"/>
    <cellStyle name="Normal 12 6" xfId="6131" xr:uid="{00000000-0005-0000-0000-0000F3170000}"/>
    <cellStyle name="Normal 12 7" xfId="6132" xr:uid="{00000000-0005-0000-0000-0000F4170000}"/>
    <cellStyle name="Normal 12 8" xfId="6133" xr:uid="{00000000-0005-0000-0000-0000F5170000}"/>
    <cellStyle name="Normal 12 9" xfId="6134" xr:uid="{00000000-0005-0000-0000-0000F6170000}"/>
    <cellStyle name="Normal 120" xfId="6135" xr:uid="{00000000-0005-0000-0000-0000F7170000}"/>
    <cellStyle name="Normal 120 2" xfId="6136" xr:uid="{00000000-0005-0000-0000-0000F8170000}"/>
    <cellStyle name="Normal 121" xfId="6137" xr:uid="{00000000-0005-0000-0000-0000F9170000}"/>
    <cellStyle name="Normal 121 2" xfId="6138" xr:uid="{00000000-0005-0000-0000-0000FA170000}"/>
    <cellStyle name="Normal 122" xfId="6139" xr:uid="{00000000-0005-0000-0000-0000FB170000}"/>
    <cellStyle name="Normal 122 2" xfId="6140" xr:uid="{00000000-0005-0000-0000-0000FC170000}"/>
    <cellStyle name="Normal 123" xfId="6141" xr:uid="{00000000-0005-0000-0000-0000FD170000}"/>
    <cellStyle name="Normal 123 2" xfId="6142" xr:uid="{00000000-0005-0000-0000-0000FE170000}"/>
    <cellStyle name="Normal 124" xfId="6143" xr:uid="{00000000-0005-0000-0000-0000FF170000}"/>
    <cellStyle name="Normal 124 2" xfId="6144" xr:uid="{00000000-0005-0000-0000-000000180000}"/>
    <cellStyle name="Normal 125" xfId="6145" xr:uid="{00000000-0005-0000-0000-000001180000}"/>
    <cellStyle name="Normal 125 2" xfId="6146" xr:uid="{00000000-0005-0000-0000-000002180000}"/>
    <cellStyle name="Normal 126" xfId="6147" xr:uid="{00000000-0005-0000-0000-000003180000}"/>
    <cellStyle name="Normal 126 2" xfId="6148" xr:uid="{00000000-0005-0000-0000-000004180000}"/>
    <cellStyle name="Normal 127" xfId="6149" xr:uid="{00000000-0005-0000-0000-000005180000}"/>
    <cellStyle name="Normal 127 2" xfId="6150" xr:uid="{00000000-0005-0000-0000-000006180000}"/>
    <cellStyle name="Normal 128" xfId="6151" xr:uid="{00000000-0005-0000-0000-000007180000}"/>
    <cellStyle name="Normal 128 2" xfId="6152" xr:uid="{00000000-0005-0000-0000-000008180000}"/>
    <cellStyle name="Normal 129" xfId="6153" xr:uid="{00000000-0005-0000-0000-000009180000}"/>
    <cellStyle name="Normal 129 2" xfId="6154" xr:uid="{00000000-0005-0000-0000-00000A180000}"/>
    <cellStyle name="Normal 13" xfId="6155" xr:uid="{00000000-0005-0000-0000-00000B180000}"/>
    <cellStyle name="Normal 13 10" xfId="6156" xr:uid="{00000000-0005-0000-0000-00000C180000}"/>
    <cellStyle name="Normal 13 11" xfId="6157" xr:uid="{00000000-0005-0000-0000-00000D180000}"/>
    <cellStyle name="Normal 13 12" xfId="6158" xr:uid="{00000000-0005-0000-0000-00000E180000}"/>
    <cellStyle name="Normal 13 13" xfId="6159" xr:uid="{00000000-0005-0000-0000-00000F180000}"/>
    <cellStyle name="Normal 13 14" xfId="6160" xr:uid="{00000000-0005-0000-0000-000010180000}"/>
    <cellStyle name="Normal 13 15" xfId="6161" xr:uid="{00000000-0005-0000-0000-000011180000}"/>
    <cellStyle name="Normal 13 16" xfId="6162" xr:uid="{00000000-0005-0000-0000-000012180000}"/>
    <cellStyle name="Normal 13 17" xfId="6163" xr:uid="{00000000-0005-0000-0000-000013180000}"/>
    <cellStyle name="Normal 13 18" xfId="6164" xr:uid="{00000000-0005-0000-0000-000014180000}"/>
    <cellStyle name="Normal 13 19" xfId="6165" xr:uid="{00000000-0005-0000-0000-000015180000}"/>
    <cellStyle name="Normal 13 2" xfId="6166" xr:uid="{00000000-0005-0000-0000-000016180000}"/>
    <cellStyle name="Normal 13 2 2" xfId="6167" xr:uid="{00000000-0005-0000-0000-000017180000}"/>
    <cellStyle name="Normal 13 2 3" xfId="6168" xr:uid="{00000000-0005-0000-0000-000018180000}"/>
    <cellStyle name="Normal 13 20" xfId="6169" xr:uid="{00000000-0005-0000-0000-000019180000}"/>
    <cellStyle name="Normal 13 21" xfId="6170" xr:uid="{00000000-0005-0000-0000-00001A180000}"/>
    <cellStyle name="Normal 13 22" xfId="6171" xr:uid="{00000000-0005-0000-0000-00001B180000}"/>
    <cellStyle name="Normal 13 23" xfId="6172" xr:uid="{00000000-0005-0000-0000-00001C180000}"/>
    <cellStyle name="Normal 13 24" xfId="6173" xr:uid="{00000000-0005-0000-0000-00001D180000}"/>
    <cellStyle name="Normal 13 25" xfId="6174" xr:uid="{00000000-0005-0000-0000-00001E180000}"/>
    <cellStyle name="Normal 13 26" xfId="6175" xr:uid="{00000000-0005-0000-0000-00001F180000}"/>
    <cellStyle name="Normal 13 3" xfId="6176" xr:uid="{00000000-0005-0000-0000-000020180000}"/>
    <cellStyle name="Normal 13 3 2" xfId="6177" xr:uid="{00000000-0005-0000-0000-000021180000}"/>
    <cellStyle name="Normal 13 3 3" xfId="6178" xr:uid="{00000000-0005-0000-0000-000022180000}"/>
    <cellStyle name="Normal 13 4" xfId="6179" xr:uid="{00000000-0005-0000-0000-000023180000}"/>
    <cellStyle name="Normal 13 5" xfId="6180" xr:uid="{00000000-0005-0000-0000-000024180000}"/>
    <cellStyle name="Normal 13 6" xfId="6181" xr:uid="{00000000-0005-0000-0000-000025180000}"/>
    <cellStyle name="Normal 13 7" xfId="6182" xr:uid="{00000000-0005-0000-0000-000026180000}"/>
    <cellStyle name="Normal 13 8" xfId="6183" xr:uid="{00000000-0005-0000-0000-000027180000}"/>
    <cellStyle name="Normal 13 9" xfId="6184" xr:uid="{00000000-0005-0000-0000-000028180000}"/>
    <cellStyle name="Normal 130" xfId="6185" xr:uid="{00000000-0005-0000-0000-000029180000}"/>
    <cellStyle name="Normal 130 2" xfId="6186" xr:uid="{00000000-0005-0000-0000-00002A180000}"/>
    <cellStyle name="Normal 131" xfId="6187" xr:uid="{00000000-0005-0000-0000-00002B180000}"/>
    <cellStyle name="Normal 131 2" xfId="6188" xr:uid="{00000000-0005-0000-0000-00002C180000}"/>
    <cellStyle name="Normal 132" xfId="6189" xr:uid="{00000000-0005-0000-0000-00002D180000}"/>
    <cellStyle name="Normal 132 2" xfId="6190" xr:uid="{00000000-0005-0000-0000-00002E180000}"/>
    <cellStyle name="Normal 133" xfId="6191" xr:uid="{00000000-0005-0000-0000-00002F180000}"/>
    <cellStyle name="Normal 133 2" xfId="6192" xr:uid="{00000000-0005-0000-0000-000030180000}"/>
    <cellStyle name="Normal 134" xfId="6193" xr:uid="{00000000-0005-0000-0000-000031180000}"/>
    <cellStyle name="Normal 134 2" xfId="6194" xr:uid="{00000000-0005-0000-0000-000032180000}"/>
    <cellStyle name="Normal 135" xfId="6195" xr:uid="{00000000-0005-0000-0000-000033180000}"/>
    <cellStyle name="Normal 135 2" xfId="6196" xr:uid="{00000000-0005-0000-0000-000034180000}"/>
    <cellStyle name="Normal 136" xfId="6197" xr:uid="{00000000-0005-0000-0000-000035180000}"/>
    <cellStyle name="Normal 136 2" xfId="6198" xr:uid="{00000000-0005-0000-0000-000036180000}"/>
    <cellStyle name="Normal 137" xfId="6199" xr:uid="{00000000-0005-0000-0000-000037180000}"/>
    <cellStyle name="Normal 137 2" xfId="6200" xr:uid="{00000000-0005-0000-0000-000038180000}"/>
    <cellStyle name="Normal 138" xfId="6201" xr:uid="{00000000-0005-0000-0000-000039180000}"/>
    <cellStyle name="Normal 138 2" xfId="6202" xr:uid="{00000000-0005-0000-0000-00003A180000}"/>
    <cellStyle name="Normal 139" xfId="6203" xr:uid="{00000000-0005-0000-0000-00003B180000}"/>
    <cellStyle name="Normal 139 2" xfId="6204" xr:uid="{00000000-0005-0000-0000-00003C180000}"/>
    <cellStyle name="Normal 14" xfId="408" xr:uid="{00000000-0005-0000-0000-000098010000}"/>
    <cellStyle name="Normal 14 2" xfId="6206" xr:uid="{00000000-0005-0000-0000-00003E180000}"/>
    <cellStyle name="Normal 14 3" xfId="6207" xr:uid="{00000000-0005-0000-0000-00003F180000}"/>
    <cellStyle name="Normal 14 3 2" xfId="6208" xr:uid="{00000000-0005-0000-0000-000040180000}"/>
    <cellStyle name="Normal 14 4" xfId="6209" xr:uid="{00000000-0005-0000-0000-000041180000}"/>
    <cellStyle name="Normal 14 5" xfId="6210" xr:uid="{00000000-0005-0000-0000-000042180000}"/>
    <cellStyle name="Normal 14 6" xfId="6205" xr:uid="{00000000-0005-0000-0000-00003D180000}"/>
    <cellStyle name="Normal 140" xfId="6211" xr:uid="{00000000-0005-0000-0000-000043180000}"/>
    <cellStyle name="Normal 140 2" xfId="6212" xr:uid="{00000000-0005-0000-0000-000044180000}"/>
    <cellStyle name="Normal 141" xfId="6213" xr:uid="{00000000-0005-0000-0000-000045180000}"/>
    <cellStyle name="Normal 141 2" xfId="6214" xr:uid="{00000000-0005-0000-0000-000046180000}"/>
    <cellStyle name="Normal 142" xfId="6215" xr:uid="{00000000-0005-0000-0000-000047180000}"/>
    <cellStyle name="Normal 142 2" xfId="6216" xr:uid="{00000000-0005-0000-0000-000048180000}"/>
    <cellStyle name="Normal 143" xfId="6217" xr:uid="{00000000-0005-0000-0000-000049180000}"/>
    <cellStyle name="Normal 143 2" xfId="6218" xr:uid="{00000000-0005-0000-0000-00004A180000}"/>
    <cellStyle name="Normal 144" xfId="6219" xr:uid="{00000000-0005-0000-0000-00004B180000}"/>
    <cellStyle name="Normal 144 2" xfId="6220" xr:uid="{00000000-0005-0000-0000-00004C180000}"/>
    <cellStyle name="Normal 145" xfId="6221" xr:uid="{00000000-0005-0000-0000-00004D180000}"/>
    <cellStyle name="Normal 145 2" xfId="6222" xr:uid="{00000000-0005-0000-0000-00004E180000}"/>
    <cellStyle name="Normal 146" xfId="6223" xr:uid="{00000000-0005-0000-0000-00004F180000}"/>
    <cellStyle name="Normal 146 2" xfId="6224" xr:uid="{00000000-0005-0000-0000-000050180000}"/>
    <cellStyle name="Normal 147" xfId="6225" xr:uid="{00000000-0005-0000-0000-000051180000}"/>
    <cellStyle name="Normal 147 2" xfId="6226" xr:uid="{00000000-0005-0000-0000-000052180000}"/>
    <cellStyle name="Normal 148" xfId="6227" xr:uid="{00000000-0005-0000-0000-000053180000}"/>
    <cellStyle name="Normal 148 2" xfId="6228" xr:uid="{00000000-0005-0000-0000-000054180000}"/>
    <cellStyle name="Normal 149" xfId="6229" xr:uid="{00000000-0005-0000-0000-000055180000}"/>
    <cellStyle name="Normal 149 2" xfId="6230" xr:uid="{00000000-0005-0000-0000-000056180000}"/>
    <cellStyle name="Normal 15" xfId="6231" xr:uid="{00000000-0005-0000-0000-000057180000}"/>
    <cellStyle name="Normal 15 10" xfId="6232" xr:uid="{00000000-0005-0000-0000-000058180000}"/>
    <cellStyle name="Normal 15 11" xfId="6233" xr:uid="{00000000-0005-0000-0000-000059180000}"/>
    <cellStyle name="Normal 15 12" xfId="6234" xr:uid="{00000000-0005-0000-0000-00005A180000}"/>
    <cellStyle name="Normal 15 13" xfId="6235" xr:uid="{00000000-0005-0000-0000-00005B180000}"/>
    <cellStyle name="Normal 15 14" xfId="6236" xr:uid="{00000000-0005-0000-0000-00005C180000}"/>
    <cellStyle name="Normal 15 15" xfId="6237" xr:uid="{00000000-0005-0000-0000-00005D180000}"/>
    <cellStyle name="Normal 15 16" xfId="6238" xr:uid="{00000000-0005-0000-0000-00005E180000}"/>
    <cellStyle name="Normal 15 17" xfId="6239" xr:uid="{00000000-0005-0000-0000-00005F180000}"/>
    <cellStyle name="Normal 15 18" xfId="6240" xr:uid="{00000000-0005-0000-0000-000060180000}"/>
    <cellStyle name="Normal 15 19" xfId="6241" xr:uid="{00000000-0005-0000-0000-000061180000}"/>
    <cellStyle name="Normal 15 2" xfId="6242" xr:uid="{00000000-0005-0000-0000-000062180000}"/>
    <cellStyle name="Normal 15 2 2" xfId="6243" xr:uid="{00000000-0005-0000-0000-000063180000}"/>
    <cellStyle name="Normal 15 2 3" xfId="6244" xr:uid="{00000000-0005-0000-0000-000064180000}"/>
    <cellStyle name="Normal 15 20" xfId="6245" xr:uid="{00000000-0005-0000-0000-000065180000}"/>
    <cellStyle name="Normal 15 21" xfId="6246" xr:uid="{00000000-0005-0000-0000-000066180000}"/>
    <cellStyle name="Normal 15 22" xfId="6247" xr:uid="{00000000-0005-0000-0000-000067180000}"/>
    <cellStyle name="Normal 15 23" xfId="6248" xr:uid="{00000000-0005-0000-0000-000068180000}"/>
    <cellStyle name="Normal 15 24" xfId="6249" xr:uid="{00000000-0005-0000-0000-000069180000}"/>
    <cellStyle name="Normal 15 25" xfId="6250" xr:uid="{00000000-0005-0000-0000-00006A180000}"/>
    <cellStyle name="Normal 15 3" xfId="6251" xr:uid="{00000000-0005-0000-0000-00006B180000}"/>
    <cellStyle name="Normal 15 3 2" xfId="6252" xr:uid="{00000000-0005-0000-0000-00006C180000}"/>
    <cellStyle name="Normal 15 3 3" xfId="6253" xr:uid="{00000000-0005-0000-0000-00006D180000}"/>
    <cellStyle name="Normal 15 4" xfId="6254" xr:uid="{00000000-0005-0000-0000-00006E180000}"/>
    <cellStyle name="Normal 15 5" xfId="6255" xr:uid="{00000000-0005-0000-0000-00006F180000}"/>
    <cellStyle name="Normal 15 6" xfId="6256" xr:uid="{00000000-0005-0000-0000-000070180000}"/>
    <cellStyle name="Normal 15 7" xfId="6257" xr:uid="{00000000-0005-0000-0000-000071180000}"/>
    <cellStyle name="Normal 15 8" xfId="6258" xr:uid="{00000000-0005-0000-0000-000072180000}"/>
    <cellStyle name="Normal 15 9" xfId="6259" xr:uid="{00000000-0005-0000-0000-000073180000}"/>
    <cellStyle name="Normal 150" xfId="6260" xr:uid="{00000000-0005-0000-0000-000074180000}"/>
    <cellStyle name="Normal 150 2" xfId="6261" xr:uid="{00000000-0005-0000-0000-000075180000}"/>
    <cellStyle name="Normal 151" xfId="6262" xr:uid="{00000000-0005-0000-0000-000076180000}"/>
    <cellStyle name="Normal 151 2" xfId="6263" xr:uid="{00000000-0005-0000-0000-000077180000}"/>
    <cellStyle name="Normal 152" xfId="6264" xr:uid="{00000000-0005-0000-0000-000078180000}"/>
    <cellStyle name="Normal 152 2" xfId="6265" xr:uid="{00000000-0005-0000-0000-000079180000}"/>
    <cellStyle name="Normal 153" xfId="6266" xr:uid="{00000000-0005-0000-0000-00007A180000}"/>
    <cellStyle name="Normal 153 2" xfId="6267" xr:uid="{00000000-0005-0000-0000-00007B180000}"/>
    <cellStyle name="Normal 154" xfId="6268" xr:uid="{00000000-0005-0000-0000-00007C180000}"/>
    <cellStyle name="Normal 154 2" xfId="6269" xr:uid="{00000000-0005-0000-0000-00007D180000}"/>
    <cellStyle name="Normal 155" xfId="6270" xr:uid="{00000000-0005-0000-0000-00007E180000}"/>
    <cellStyle name="Normal 155 2" xfId="6271" xr:uid="{00000000-0005-0000-0000-00007F180000}"/>
    <cellStyle name="Normal 156" xfId="6272" xr:uid="{00000000-0005-0000-0000-000080180000}"/>
    <cellStyle name="Normal 156 2" xfId="6273" xr:uid="{00000000-0005-0000-0000-000081180000}"/>
    <cellStyle name="Normal 157" xfId="6274" xr:uid="{00000000-0005-0000-0000-000082180000}"/>
    <cellStyle name="Normal 157 2" xfId="6275" xr:uid="{00000000-0005-0000-0000-000083180000}"/>
    <cellStyle name="Normal 158" xfId="6276" xr:uid="{00000000-0005-0000-0000-000084180000}"/>
    <cellStyle name="Normal 158 2" xfId="6277" xr:uid="{00000000-0005-0000-0000-000085180000}"/>
    <cellStyle name="Normal 159" xfId="6278" xr:uid="{00000000-0005-0000-0000-000086180000}"/>
    <cellStyle name="Normal 159 2" xfId="6279" xr:uid="{00000000-0005-0000-0000-000087180000}"/>
    <cellStyle name="Normal 16" xfId="6280" xr:uid="{00000000-0005-0000-0000-000088180000}"/>
    <cellStyle name="Normal 16 10" xfId="6281" xr:uid="{00000000-0005-0000-0000-000089180000}"/>
    <cellStyle name="Normal 16 11" xfId="6282" xr:uid="{00000000-0005-0000-0000-00008A180000}"/>
    <cellStyle name="Normal 16 12" xfId="6283" xr:uid="{00000000-0005-0000-0000-00008B180000}"/>
    <cellStyle name="Normal 16 13" xfId="6284" xr:uid="{00000000-0005-0000-0000-00008C180000}"/>
    <cellStyle name="Normal 16 14" xfId="6285" xr:uid="{00000000-0005-0000-0000-00008D180000}"/>
    <cellStyle name="Normal 16 15" xfId="6286" xr:uid="{00000000-0005-0000-0000-00008E180000}"/>
    <cellStyle name="Normal 16 16" xfId="6287" xr:uid="{00000000-0005-0000-0000-00008F180000}"/>
    <cellStyle name="Normal 16 17" xfId="6288" xr:uid="{00000000-0005-0000-0000-000090180000}"/>
    <cellStyle name="Normal 16 18" xfId="6289" xr:uid="{00000000-0005-0000-0000-000091180000}"/>
    <cellStyle name="Normal 16 19" xfId="6290" xr:uid="{00000000-0005-0000-0000-000092180000}"/>
    <cellStyle name="Normal 16 2" xfId="6291" xr:uid="{00000000-0005-0000-0000-000093180000}"/>
    <cellStyle name="Normal 16 2 2" xfId="6292" xr:uid="{00000000-0005-0000-0000-000094180000}"/>
    <cellStyle name="Normal 16 2 3" xfId="6293" xr:uid="{00000000-0005-0000-0000-000095180000}"/>
    <cellStyle name="Normal 16 20" xfId="6294" xr:uid="{00000000-0005-0000-0000-000096180000}"/>
    <cellStyle name="Normal 16 21" xfId="6295" xr:uid="{00000000-0005-0000-0000-000097180000}"/>
    <cellStyle name="Normal 16 22" xfId="6296" xr:uid="{00000000-0005-0000-0000-000098180000}"/>
    <cellStyle name="Normal 16 23" xfId="6297" xr:uid="{00000000-0005-0000-0000-000099180000}"/>
    <cellStyle name="Normal 16 24" xfId="6298" xr:uid="{00000000-0005-0000-0000-00009A180000}"/>
    <cellStyle name="Normal 16 25" xfId="6299" xr:uid="{00000000-0005-0000-0000-00009B180000}"/>
    <cellStyle name="Normal 16 26" xfId="6300" xr:uid="{00000000-0005-0000-0000-00009C180000}"/>
    <cellStyle name="Normal 16 3" xfId="6301" xr:uid="{00000000-0005-0000-0000-00009D180000}"/>
    <cellStyle name="Normal 16 3 2" xfId="6302" xr:uid="{00000000-0005-0000-0000-00009E180000}"/>
    <cellStyle name="Normal 16 3 3" xfId="6303" xr:uid="{00000000-0005-0000-0000-00009F180000}"/>
    <cellStyle name="Normal 16 4" xfId="6304" xr:uid="{00000000-0005-0000-0000-0000A0180000}"/>
    <cellStyle name="Normal 16 5" xfId="6305" xr:uid="{00000000-0005-0000-0000-0000A1180000}"/>
    <cellStyle name="Normal 16 6" xfId="6306" xr:uid="{00000000-0005-0000-0000-0000A2180000}"/>
    <cellStyle name="Normal 16 7" xfId="6307" xr:uid="{00000000-0005-0000-0000-0000A3180000}"/>
    <cellStyle name="Normal 16 8" xfId="6308" xr:uid="{00000000-0005-0000-0000-0000A4180000}"/>
    <cellStyle name="Normal 16 9" xfId="6309" xr:uid="{00000000-0005-0000-0000-0000A5180000}"/>
    <cellStyle name="Normal 160" xfId="6310" xr:uid="{00000000-0005-0000-0000-0000A6180000}"/>
    <cellStyle name="Normal 160 2" xfId="6311" xr:uid="{00000000-0005-0000-0000-0000A7180000}"/>
    <cellStyle name="Normal 161" xfId="6312" xr:uid="{00000000-0005-0000-0000-0000A8180000}"/>
    <cellStyle name="Normal 161 2" xfId="6313" xr:uid="{00000000-0005-0000-0000-0000A9180000}"/>
    <cellStyle name="Normal 162" xfId="6314" xr:uid="{00000000-0005-0000-0000-0000AA180000}"/>
    <cellStyle name="Normal 162 2" xfId="6315" xr:uid="{00000000-0005-0000-0000-0000AB180000}"/>
    <cellStyle name="Normal 163" xfId="6316" xr:uid="{00000000-0005-0000-0000-0000AC180000}"/>
    <cellStyle name="Normal 163 2" xfId="6317" xr:uid="{00000000-0005-0000-0000-0000AD180000}"/>
    <cellStyle name="Normal 164" xfId="6318" xr:uid="{00000000-0005-0000-0000-0000AE180000}"/>
    <cellStyle name="Normal 164 2" xfId="6319" xr:uid="{00000000-0005-0000-0000-0000AF180000}"/>
    <cellStyle name="Normal 165" xfId="6320" xr:uid="{00000000-0005-0000-0000-0000B0180000}"/>
    <cellStyle name="Normal 165 2" xfId="6321" xr:uid="{00000000-0005-0000-0000-0000B1180000}"/>
    <cellStyle name="Normal 166" xfId="6322" xr:uid="{00000000-0005-0000-0000-0000B2180000}"/>
    <cellStyle name="Normal 166 2" xfId="6323" xr:uid="{00000000-0005-0000-0000-0000B3180000}"/>
    <cellStyle name="Normal 167" xfId="6324" xr:uid="{00000000-0005-0000-0000-0000B4180000}"/>
    <cellStyle name="Normal 167 2" xfId="6325" xr:uid="{00000000-0005-0000-0000-0000B5180000}"/>
    <cellStyle name="Normal 168" xfId="6326" xr:uid="{00000000-0005-0000-0000-0000B6180000}"/>
    <cellStyle name="Normal 168 2" xfId="6327" xr:uid="{00000000-0005-0000-0000-0000B7180000}"/>
    <cellStyle name="Normal 169" xfId="6328" xr:uid="{00000000-0005-0000-0000-0000B8180000}"/>
    <cellStyle name="Normal 169 2" xfId="6329" xr:uid="{00000000-0005-0000-0000-0000B9180000}"/>
    <cellStyle name="Normal 17" xfId="409" xr:uid="{00000000-0005-0000-0000-000099010000}"/>
    <cellStyle name="Normal 17 10" xfId="6331" xr:uid="{00000000-0005-0000-0000-0000BB180000}"/>
    <cellStyle name="Normal 17 11" xfId="6332" xr:uid="{00000000-0005-0000-0000-0000BC180000}"/>
    <cellStyle name="Normal 17 12" xfId="6333" xr:uid="{00000000-0005-0000-0000-0000BD180000}"/>
    <cellStyle name="Normal 17 13" xfId="6334" xr:uid="{00000000-0005-0000-0000-0000BE180000}"/>
    <cellStyle name="Normal 17 14" xfId="6335" xr:uid="{00000000-0005-0000-0000-0000BF180000}"/>
    <cellStyle name="Normal 17 15" xfId="6336" xr:uid="{00000000-0005-0000-0000-0000C0180000}"/>
    <cellStyle name="Normal 17 16" xfId="6337" xr:uid="{00000000-0005-0000-0000-0000C1180000}"/>
    <cellStyle name="Normal 17 17" xfId="6338" xr:uid="{00000000-0005-0000-0000-0000C2180000}"/>
    <cellStyle name="Normal 17 18" xfId="6339" xr:uid="{00000000-0005-0000-0000-0000C3180000}"/>
    <cellStyle name="Normal 17 19" xfId="6340" xr:uid="{00000000-0005-0000-0000-0000C4180000}"/>
    <cellStyle name="Normal 17 2" xfId="6341" xr:uid="{00000000-0005-0000-0000-0000C5180000}"/>
    <cellStyle name="Normal 17 2 2" xfId="6342" xr:uid="{00000000-0005-0000-0000-0000C6180000}"/>
    <cellStyle name="Normal 17 2 3" xfId="6343" xr:uid="{00000000-0005-0000-0000-0000C7180000}"/>
    <cellStyle name="Normal 17 20" xfId="6344" xr:uid="{00000000-0005-0000-0000-0000C8180000}"/>
    <cellStyle name="Normal 17 21" xfId="6345" xr:uid="{00000000-0005-0000-0000-0000C9180000}"/>
    <cellStyle name="Normal 17 22" xfId="6346" xr:uid="{00000000-0005-0000-0000-0000CA180000}"/>
    <cellStyle name="Normal 17 23" xfId="6347" xr:uid="{00000000-0005-0000-0000-0000CB180000}"/>
    <cellStyle name="Normal 17 24" xfId="6348" xr:uid="{00000000-0005-0000-0000-0000CC180000}"/>
    <cellStyle name="Normal 17 25" xfId="6349" xr:uid="{00000000-0005-0000-0000-0000CD180000}"/>
    <cellStyle name="Normal 17 26" xfId="6350" xr:uid="{00000000-0005-0000-0000-0000CE180000}"/>
    <cellStyle name="Normal 17 27" xfId="6351" xr:uid="{00000000-0005-0000-0000-0000CF180000}"/>
    <cellStyle name="Normal 17 28" xfId="6352" xr:uid="{00000000-0005-0000-0000-0000D0180000}"/>
    <cellStyle name="Normal 17 29" xfId="6353" xr:uid="{00000000-0005-0000-0000-0000D1180000}"/>
    <cellStyle name="Normal 17 3" xfId="6354" xr:uid="{00000000-0005-0000-0000-0000D2180000}"/>
    <cellStyle name="Normal 17 3 2" xfId="6355" xr:uid="{00000000-0005-0000-0000-0000D3180000}"/>
    <cellStyle name="Normal 17 3 3" xfId="6356" xr:uid="{00000000-0005-0000-0000-0000D4180000}"/>
    <cellStyle name="Normal 17 3 4" xfId="6357" xr:uid="{00000000-0005-0000-0000-0000D5180000}"/>
    <cellStyle name="Normal 17 3 5" xfId="6358" xr:uid="{00000000-0005-0000-0000-0000D6180000}"/>
    <cellStyle name="Normal 17 30" xfId="6330" xr:uid="{00000000-0005-0000-0000-0000BA180000}"/>
    <cellStyle name="Normal 17 4" xfId="6359" xr:uid="{00000000-0005-0000-0000-0000D7180000}"/>
    <cellStyle name="Normal 17 5" xfId="6360" xr:uid="{00000000-0005-0000-0000-0000D8180000}"/>
    <cellStyle name="Normal 17 6" xfId="6361" xr:uid="{00000000-0005-0000-0000-0000D9180000}"/>
    <cellStyle name="Normal 17 7" xfId="6362" xr:uid="{00000000-0005-0000-0000-0000DA180000}"/>
    <cellStyle name="Normal 17 8" xfId="6363" xr:uid="{00000000-0005-0000-0000-0000DB180000}"/>
    <cellStyle name="Normal 17 9" xfId="6364" xr:uid="{00000000-0005-0000-0000-0000DC180000}"/>
    <cellStyle name="Normal 170" xfId="6365" xr:uid="{00000000-0005-0000-0000-0000DD180000}"/>
    <cellStyle name="Normal 171" xfId="6366" xr:uid="{00000000-0005-0000-0000-0000DE180000}"/>
    <cellStyle name="Normal 172" xfId="410" xr:uid="{00000000-0005-0000-0000-00009A010000}"/>
    <cellStyle name="Normal 172 2" xfId="39519" xr:uid="{00000000-0005-0000-0000-00005F9A0000}"/>
    <cellStyle name="Normal 174" xfId="6367" xr:uid="{00000000-0005-0000-0000-0000DF180000}"/>
    <cellStyle name="Normal 175" xfId="6368" xr:uid="{00000000-0005-0000-0000-0000E0180000}"/>
    <cellStyle name="Normal 176" xfId="6369" xr:uid="{00000000-0005-0000-0000-0000E1180000}"/>
    <cellStyle name="Normal 177" xfId="39542" xr:uid="{00000000-0005-0000-0000-0000769A0000}"/>
    <cellStyle name="Normal 18" xfId="6370" xr:uid="{00000000-0005-0000-0000-0000E2180000}"/>
    <cellStyle name="Normal 18 10" xfId="6371" xr:uid="{00000000-0005-0000-0000-0000E3180000}"/>
    <cellStyle name="Normal 18 11" xfId="6372" xr:uid="{00000000-0005-0000-0000-0000E4180000}"/>
    <cellStyle name="Normal 18 12" xfId="6373" xr:uid="{00000000-0005-0000-0000-0000E5180000}"/>
    <cellStyle name="Normal 18 13" xfId="6374" xr:uid="{00000000-0005-0000-0000-0000E6180000}"/>
    <cellStyle name="Normal 18 14" xfId="6375" xr:uid="{00000000-0005-0000-0000-0000E7180000}"/>
    <cellStyle name="Normal 18 15" xfId="6376" xr:uid="{00000000-0005-0000-0000-0000E8180000}"/>
    <cellStyle name="Normal 18 16" xfId="6377" xr:uid="{00000000-0005-0000-0000-0000E9180000}"/>
    <cellStyle name="Normal 18 17" xfId="6378" xr:uid="{00000000-0005-0000-0000-0000EA180000}"/>
    <cellStyle name="Normal 18 18" xfId="6379" xr:uid="{00000000-0005-0000-0000-0000EB180000}"/>
    <cellStyle name="Normal 18 19" xfId="6380" xr:uid="{00000000-0005-0000-0000-0000EC180000}"/>
    <cellStyle name="Normal 18 2" xfId="6381" xr:uid="{00000000-0005-0000-0000-0000ED180000}"/>
    <cellStyle name="Normal 18 2 2" xfId="6382" xr:uid="{00000000-0005-0000-0000-0000EE180000}"/>
    <cellStyle name="Normal 18 2 3" xfId="6383" xr:uid="{00000000-0005-0000-0000-0000EF180000}"/>
    <cellStyle name="Normal 18 20" xfId="6384" xr:uid="{00000000-0005-0000-0000-0000F0180000}"/>
    <cellStyle name="Normal 18 21" xfId="6385" xr:uid="{00000000-0005-0000-0000-0000F1180000}"/>
    <cellStyle name="Normal 18 22" xfId="6386" xr:uid="{00000000-0005-0000-0000-0000F2180000}"/>
    <cellStyle name="Normal 18 23" xfId="6387" xr:uid="{00000000-0005-0000-0000-0000F3180000}"/>
    <cellStyle name="Normal 18 24" xfId="6388" xr:uid="{00000000-0005-0000-0000-0000F4180000}"/>
    <cellStyle name="Normal 18 25" xfId="6389" xr:uid="{00000000-0005-0000-0000-0000F5180000}"/>
    <cellStyle name="Normal 18 3" xfId="6390" xr:uid="{00000000-0005-0000-0000-0000F6180000}"/>
    <cellStyle name="Normal 18 3 2" xfId="6391" xr:uid="{00000000-0005-0000-0000-0000F7180000}"/>
    <cellStyle name="Normal 18 3 3" xfId="6392" xr:uid="{00000000-0005-0000-0000-0000F8180000}"/>
    <cellStyle name="Normal 18 3 4" xfId="6393" xr:uid="{00000000-0005-0000-0000-0000F9180000}"/>
    <cellStyle name="Normal 18 3 5" xfId="6394" xr:uid="{00000000-0005-0000-0000-0000FA180000}"/>
    <cellStyle name="Normal 18 4" xfId="6395" xr:uid="{00000000-0005-0000-0000-0000FB180000}"/>
    <cellStyle name="Normal 18 5" xfId="6396" xr:uid="{00000000-0005-0000-0000-0000FC180000}"/>
    <cellStyle name="Normal 18 6" xfId="6397" xr:uid="{00000000-0005-0000-0000-0000FD180000}"/>
    <cellStyle name="Normal 18 7" xfId="6398" xr:uid="{00000000-0005-0000-0000-0000FE180000}"/>
    <cellStyle name="Normal 18 8" xfId="6399" xr:uid="{00000000-0005-0000-0000-0000FF180000}"/>
    <cellStyle name="Normal 18 9" xfId="6400" xr:uid="{00000000-0005-0000-0000-000000190000}"/>
    <cellStyle name="Normal 19" xfId="6401" xr:uid="{00000000-0005-0000-0000-000001190000}"/>
    <cellStyle name="Normal 19 10" xfId="6402" xr:uid="{00000000-0005-0000-0000-000002190000}"/>
    <cellStyle name="Normal 19 11" xfId="6403" xr:uid="{00000000-0005-0000-0000-000003190000}"/>
    <cellStyle name="Normal 19 12" xfId="6404" xr:uid="{00000000-0005-0000-0000-000004190000}"/>
    <cellStyle name="Normal 19 13" xfId="6405" xr:uid="{00000000-0005-0000-0000-000005190000}"/>
    <cellStyle name="Normal 19 14" xfId="6406" xr:uid="{00000000-0005-0000-0000-000006190000}"/>
    <cellStyle name="Normal 19 15" xfId="6407" xr:uid="{00000000-0005-0000-0000-000007190000}"/>
    <cellStyle name="Normal 19 16" xfId="6408" xr:uid="{00000000-0005-0000-0000-000008190000}"/>
    <cellStyle name="Normal 19 17" xfId="6409" xr:uid="{00000000-0005-0000-0000-000009190000}"/>
    <cellStyle name="Normal 19 18" xfId="6410" xr:uid="{00000000-0005-0000-0000-00000A190000}"/>
    <cellStyle name="Normal 19 19" xfId="6411" xr:uid="{00000000-0005-0000-0000-00000B190000}"/>
    <cellStyle name="Normal 19 2" xfId="6412" xr:uid="{00000000-0005-0000-0000-00000C190000}"/>
    <cellStyle name="Normal 19 2 2" xfId="6413" xr:uid="{00000000-0005-0000-0000-00000D190000}"/>
    <cellStyle name="Normal 19 2 3" xfId="6414" xr:uid="{00000000-0005-0000-0000-00000E190000}"/>
    <cellStyle name="Normal 19 20" xfId="6415" xr:uid="{00000000-0005-0000-0000-00000F190000}"/>
    <cellStyle name="Normal 19 21" xfId="6416" xr:uid="{00000000-0005-0000-0000-000010190000}"/>
    <cellStyle name="Normal 19 22" xfId="6417" xr:uid="{00000000-0005-0000-0000-000011190000}"/>
    <cellStyle name="Normal 19 23" xfId="6418" xr:uid="{00000000-0005-0000-0000-000012190000}"/>
    <cellStyle name="Normal 19 24" xfId="6419" xr:uid="{00000000-0005-0000-0000-000013190000}"/>
    <cellStyle name="Normal 19 25" xfId="6420" xr:uid="{00000000-0005-0000-0000-000014190000}"/>
    <cellStyle name="Normal 19 3" xfId="6421" xr:uid="{00000000-0005-0000-0000-000015190000}"/>
    <cellStyle name="Normal 19 3 2" xfId="6422" xr:uid="{00000000-0005-0000-0000-000016190000}"/>
    <cellStyle name="Normal 19 3 3" xfId="6423" xr:uid="{00000000-0005-0000-0000-000017190000}"/>
    <cellStyle name="Normal 19 3 4" xfId="6424" xr:uid="{00000000-0005-0000-0000-000018190000}"/>
    <cellStyle name="Normal 19 3 5" xfId="6425" xr:uid="{00000000-0005-0000-0000-000019190000}"/>
    <cellStyle name="Normal 19 4" xfId="6426" xr:uid="{00000000-0005-0000-0000-00001A190000}"/>
    <cellStyle name="Normal 19 5" xfId="6427" xr:uid="{00000000-0005-0000-0000-00001B190000}"/>
    <cellStyle name="Normal 19 6" xfId="6428" xr:uid="{00000000-0005-0000-0000-00001C190000}"/>
    <cellStyle name="Normal 19 7" xfId="6429" xr:uid="{00000000-0005-0000-0000-00001D190000}"/>
    <cellStyle name="Normal 19 8" xfId="6430" xr:uid="{00000000-0005-0000-0000-00001E190000}"/>
    <cellStyle name="Normal 19 9" xfId="6431" xr:uid="{00000000-0005-0000-0000-00001F190000}"/>
    <cellStyle name="Normal 191" xfId="39541" xr:uid="{00000000-0005-0000-0000-0000759A0000}"/>
    <cellStyle name="Normal 2" xfId="411" xr:uid="{00000000-0005-0000-0000-00009B010000}"/>
    <cellStyle name="Normal 2 10" xfId="412" xr:uid="{00000000-0005-0000-0000-00009C010000}"/>
    <cellStyle name="Normal 2 10 10" xfId="6432" xr:uid="{00000000-0005-0000-0000-000020190000}"/>
    <cellStyle name="Normal 2 10 2" xfId="550" xr:uid="{00000000-0005-0000-0000-000026020000}"/>
    <cellStyle name="Normal 2 10 3" xfId="6433" xr:uid="{00000000-0005-0000-0000-000021190000}"/>
    <cellStyle name="Normal 2 10 4" xfId="6434" xr:uid="{00000000-0005-0000-0000-000022190000}"/>
    <cellStyle name="Normal 2 10_Enlaces" xfId="6435" xr:uid="{00000000-0005-0000-0000-000023190000}"/>
    <cellStyle name="Normal 2 100" xfId="6436" xr:uid="{00000000-0005-0000-0000-000024190000}"/>
    <cellStyle name="Normal 2 100 2" xfId="6437" xr:uid="{00000000-0005-0000-0000-000025190000}"/>
    <cellStyle name="Normal 2 101" xfId="6438" xr:uid="{00000000-0005-0000-0000-000026190000}"/>
    <cellStyle name="Normal 2 101 2" xfId="6439" xr:uid="{00000000-0005-0000-0000-000027190000}"/>
    <cellStyle name="Normal 2 102" xfId="6440" xr:uid="{00000000-0005-0000-0000-000028190000}"/>
    <cellStyle name="Normal 2 102 2" xfId="6441" xr:uid="{00000000-0005-0000-0000-000029190000}"/>
    <cellStyle name="Normal 2 103" xfId="6442" xr:uid="{00000000-0005-0000-0000-00002A190000}"/>
    <cellStyle name="Normal 2 103 2" xfId="6443" xr:uid="{00000000-0005-0000-0000-00002B190000}"/>
    <cellStyle name="Normal 2 104" xfId="6444" xr:uid="{00000000-0005-0000-0000-00002C190000}"/>
    <cellStyle name="Normal 2 104 2" xfId="6445" xr:uid="{00000000-0005-0000-0000-00002D190000}"/>
    <cellStyle name="Normal 2 105" xfId="6446" xr:uid="{00000000-0005-0000-0000-00002E190000}"/>
    <cellStyle name="Normal 2 106" xfId="6447" xr:uid="{00000000-0005-0000-0000-00002F190000}"/>
    <cellStyle name="Normal 2 107" xfId="6448" xr:uid="{00000000-0005-0000-0000-000030190000}"/>
    <cellStyle name="Normal 2 108" xfId="6449" xr:uid="{00000000-0005-0000-0000-000031190000}"/>
    <cellStyle name="Normal 2 109" xfId="6450" xr:uid="{00000000-0005-0000-0000-000032190000}"/>
    <cellStyle name="Normal 2 11" xfId="413" xr:uid="{00000000-0005-0000-0000-00009D010000}"/>
    <cellStyle name="Normal 2 11 2" xfId="6451" xr:uid="{00000000-0005-0000-0000-000033190000}"/>
    <cellStyle name="Normal 2 11 3" xfId="6452" xr:uid="{00000000-0005-0000-0000-000034190000}"/>
    <cellStyle name="Normal 2 11 4" xfId="6453" xr:uid="{00000000-0005-0000-0000-000035190000}"/>
    <cellStyle name="Normal 2 11 5" xfId="6454" xr:uid="{00000000-0005-0000-0000-000036190000}"/>
    <cellStyle name="Normal 2 110" xfId="6455" xr:uid="{00000000-0005-0000-0000-000037190000}"/>
    <cellStyle name="Normal 2 111" xfId="6456" xr:uid="{00000000-0005-0000-0000-000038190000}"/>
    <cellStyle name="Normal 2 112" xfId="6457" xr:uid="{00000000-0005-0000-0000-000039190000}"/>
    <cellStyle name="Normal 2 113" xfId="6458" xr:uid="{00000000-0005-0000-0000-00003A190000}"/>
    <cellStyle name="Normal 2 114" xfId="6459" xr:uid="{00000000-0005-0000-0000-00003B190000}"/>
    <cellStyle name="Normal 2 115" xfId="6460" xr:uid="{00000000-0005-0000-0000-00003C190000}"/>
    <cellStyle name="Normal 2 116" xfId="6461" xr:uid="{00000000-0005-0000-0000-00003D190000}"/>
    <cellStyle name="Normal 2 117" xfId="6462" xr:uid="{00000000-0005-0000-0000-00003E190000}"/>
    <cellStyle name="Normal 2 118" xfId="6463" xr:uid="{00000000-0005-0000-0000-00003F190000}"/>
    <cellStyle name="Normal 2 119" xfId="6464" xr:uid="{00000000-0005-0000-0000-000040190000}"/>
    <cellStyle name="Normal 2 12" xfId="414" xr:uid="{00000000-0005-0000-0000-00009E010000}"/>
    <cellStyle name="Normal 2 12 2" xfId="6465" xr:uid="{00000000-0005-0000-0000-000041190000}"/>
    <cellStyle name="Normal 2 12 3" xfId="6466" xr:uid="{00000000-0005-0000-0000-000042190000}"/>
    <cellStyle name="Normal 2 12 4" xfId="6467" xr:uid="{00000000-0005-0000-0000-000043190000}"/>
    <cellStyle name="Normal 2 12 5" xfId="6468" xr:uid="{00000000-0005-0000-0000-000044190000}"/>
    <cellStyle name="Normal 2 12 6" xfId="6469" xr:uid="{00000000-0005-0000-0000-000045190000}"/>
    <cellStyle name="Normal 2 120" xfId="6470" xr:uid="{00000000-0005-0000-0000-000046190000}"/>
    <cellStyle name="Normal 2 121" xfId="6471" xr:uid="{00000000-0005-0000-0000-000047190000}"/>
    <cellStyle name="Normal 2 122" xfId="6472" xr:uid="{00000000-0005-0000-0000-000048190000}"/>
    <cellStyle name="Normal 2 123" xfId="6473" xr:uid="{00000000-0005-0000-0000-000049190000}"/>
    <cellStyle name="Normal 2 124" xfId="6474" xr:uid="{00000000-0005-0000-0000-00004A190000}"/>
    <cellStyle name="Normal 2 125" xfId="6475" xr:uid="{00000000-0005-0000-0000-00004B190000}"/>
    <cellStyle name="Normal 2 126" xfId="6476" xr:uid="{00000000-0005-0000-0000-00004C190000}"/>
    <cellStyle name="Normal 2 127" xfId="6477" xr:uid="{00000000-0005-0000-0000-00004D190000}"/>
    <cellStyle name="Normal 2 128" xfId="6478" xr:uid="{00000000-0005-0000-0000-00004E190000}"/>
    <cellStyle name="Normal 2 129" xfId="6479" xr:uid="{00000000-0005-0000-0000-00004F190000}"/>
    <cellStyle name="Normal 2 13" xfId="6480" xr:uid="{00000000-0005-0000-0000-000050190000}"/>
    <cellStyle name="Normal 2 13 2" xfId="6481" xr:uid="{00000000-0005-0000-0000-000051190000}"/>
    <cellStyle name="Normal 2 13 3" xfId="6482" xr:uid="{00000000-0005-0000-0000-000052190000}"/>
    <cellStyle name="Normal 2 13 4" xfId="6483" xr:uid="{00000000-0005-0000-0000-000053190000}"/>
    <cellStyle name="Normal 2 13 5" xfId="6484" xr:uid="{00000000-0005-0000-0000-000054190000}"/>
    <cellStyle name="Normal 2 13 6" xfId="6485" xr:uid="{00000000-0005-0000-0000-000055190000}"/>
    <cellStyle name="Normal 2 130" xfId="6486" xr:uid="{00000000-0005-0000-0000-000056190000}"/>
    <cellStyle name="Normal 2 131" xfId="6487" xr:uid="{00000000-0005-0000-0000-000057190000}"/>
    <cellStyle name="Normal 2 132" xfId="6488" xr:uid="{00000000-0005-0000-0000-000058190000}"/>
    <cellStyle name="Normal 2 133" xfId="6489" xr:uid="{00000000-0005-0000-0000-000059190000}"/>
    <cellStyle name="Normal 2 134" xfId="6490" xr:uid="{00000000-0005-0000-0000-00005A190000}"/>
    <cellStyle name="Normal 2 135" xfId="6491" xr:uid="{00000000-0005-0000-0000-00005B190000}"/>
    <cellStyle name="Normal 2 136" xfId="6492" xr:uid="{00000000-0005-0000-0000-00005C190000}"/>
    <cellStyle name="Normal 2 137" xfId="6493" xr:uid="{00000000-0005-0000-0000-00005D190000}"/>
    <cellStyle name="Normal 2 138" xfId="6494" xr:uid="{00000000-0005-0000-0000-00005E190000}"/>
    <cellStyle name="Normal 2 139" xfId="6495" xr:uid="{00000000-0005-0000-0000-00005F190000}"/>
    <cellStyle name="Normal 2 14" xfId="6496" xr:uid="{00000000-0005-0000-0000-000060190000}"/>
    <cellStyle name="Normal 2 14 2" xfId="6497" xr:uid="{00000000-0005-0000-0000-000061190000}"/>
    <cellStyle name="Normal 2 14 3" xfId="6498" xr:uid="{00000000-0005-0000-0000-000062190000}"/>
    <cellStyle name="Normal 2 14 4" xfId="6499" xr:uid="{00000000-0005-0000-0000-000063190000}"/>
    <cellStyle name="Normal 2 14 5" xfId="6500" xr:uid="{00000000-0005-0000-0000-000064190000}"/>
    <cellStyle name="Normal 2 140" xfId="6501" xr:uid="{00000000-0005-0000-0000-000065190000}"/>
    <cellStyle name="Normal 2 141" xfId="6502" xr:uid="{00000000-0005-0000-0000-000066190000}"/>
    <cellStyle name="Normal 2 142" xfId="6503" xr:uid="{00000000-0005-0000-0000-000067190000}"/>
    <cellStyle name="Normal 2 143" xfId="6504" xr:uid="{00000000-0005-0000-0000-000068190000}"/>
    <cellStyle name="Normal 2 144" xfId="6505" xr:uid="{00000000-0005-0000-0000-000069190000}"/>
    <cellStyle name="Normal 2 145" xfId="6506" xr:uid="{00000000-0005-0000-0000-00006A190000}"/>
    <cellStyle name="Normal 2 146" xfId="6507" xr:uid="{00000000-0005-0000-0000-00006B190000}"/>
    <cellStyle name="Normal 2 147" xfId="6508" xr:uid="{00000000-0005-0000-0000-00006C190000}"/>
    <cellStyle name="Normal 2 148" xfId="6509" xr:uid="{00000000-0005-0000-0000-00006D190000}"/>
    <cellStyle name="Normal 2 149" xfId="6510" xr:uid="{00000000-0005-0000-0000-00006E190000}"/>
    <cellStyle name="Normal 2 15" xfId="6511" xr:uid="{00000000-0005-0000-0000-00006F190000}"/>
    <cellStyle name="Normal 2 15 2" xfId="6512" xr:uid="{00000000-0005-0000-0000-000070190000}"/>
    <cellStyle name="Normal 2 15 3" xfId="6513" xr:uid="{00000000-0005-0000-0000-000071190000}"/>
    <cellStyle name="Normal 2 15 4" xfId="6514" xr:uid="{00000000-0005-0000-0000-000072190000}"/>
    <cellStyle name="Normal 2 15 5" xfId="6515" xr:uid="{00000000-0005-0000-0000-000073190000}"/>
    <cellStyle name="Normal 2 15 6" xfId="6516" xr:uid="{00000000-0005-0000-0000-000074190000}"/>
    <cellStyle name="Normal 2 150" xfId="6517" xr:uid="{00000000-0005-0000-0000-000075190000}"/>
    <cellStyle name="Normal 2 151" xfId="6518" xr:uid="{00000000-0005-0000-0000-000076190000}"/>
    <cellStyle name="Normal 2 152" xfId="6519" xr:uid="{00000000-0005-0000-0000-000077190000}"/>
    <cellStyle name="Normal 2 153" xfId="6520" xr:uid="{00000000-0005-0000-0000-000078190000}"/>
    <cellStyle name="Normal 2 154" xfId="6521" xr:uid="{00000000-0005-0000-0000-000079190000}"/>
    <cellStyle name="Normal 2 155" xfId="6522" xr:uid="{00000000-0005-0000-0000-00007A190000}"/>
    <cellStyle name="Normal 2 156" xfId="6523" xr:uid="{00000000-0005-0000-0000-00007B190000}"/>
    <cellStyle name="Normal 2 157" xfId="6524" xr:uid="{00000000-0005-0000-0000-00007C190000}"/>
    <cellStyle name="Normal 2 158" xfId="6525" xr:uid="{00000000-0005-0000-0000-00007D190000}"/>
    <cellStyle name="Normal 2 159" xfId="6526" xr:uid="{00000000-0005-0000-0000-00007E190000}"/>
    <cellStyle name="Normal 2 16" xfId="6527" xr:uid="{00000000-0005-0000-0000-00007F190000}"/>
    <cellStyle name="Normal 2 16 2" xfId="6528" xr:uid="{00000000-0005-0000-0000-000080190000}"/>
    <cellStyle name="Normal 2 16 3" xfId="6529" xr:uid="{00000000-0005-0000-0000-000081190000}"/>
    <cellStyle name="Normal 2 16 4" xfId="6530" xr:uid="{00000000-0005-0000-0000-000082190000}"/>
    <cellStyle name="Normal 2 16 5" xfId="6531" xr:uid="{00000000-0005-0000-0000-000083190000}"/>
    <cellStyle name="Normal 2 160" xfId="6532" xr:uid="{00000000-0005-0000-0000-000084190000}"/>
    <cellStyle name="Normal 2 161" xfId="6533" xr:uid="{00000000-0005-0000-0000-000085190000}"/>
    <cellStyle name="Normal 2 162" xfId="6534" xr:uid="{00000000-0005-0000-0000-000086190000}"/>
    <cellStyle name="Normal 2 163" xfId="6535" xr:uid="{00000000-0005-0000-0000-000087190000}"/>
    <cellStyle name="Normal 2 164" xfId="6536" xr:uid="{00000000-0005-0000-0000-000088190000}"/>
    <cellStyle name="Normal 2 165" xfId="6537" xr:uid="{00000000-0005-0000-0000-000089190000}"/>
    <cellStyle name="Normal 2 166" xfId="6538" xr:uid="{00000000-0005-0000-0000-00008A190000}"/>
    <cellStyle name="Normal 2 167" xfId="6539" xr:uid="{00000000-0005-0000-0000-00008B190000}"/>
    <cellStyle name="Normal 2 168" xfId="6540" xr:uid="{00000000-0005-0000-0000-00008C190000}"/>
    <cellStyle name="Normal 2 169" xfId="6541" xr:uid="{00000000-0005-0000-0000-00008D190000}"/>
    <cellStyle name="Normal 2 17" xfId="6542" xr:uid="{00000000-0005-0000-0000-00008E190000}"/>
    <cellStyle name="Normal 2 17 2" xfId="6543" xr:uid="{00000000-0005-0000-0000-00008F190000}"/>
    <cellStyle name="Normal 2 17 3" xfId="6544" xr:uid="{00000000-0005-0000-0000-000090190000}"/>
    <cellStyle name="Normal 2 17 4" xfId="6545" xr:uid="{00000000-0005-0000-0000-000091190000}"/>
    <cellStyle name="Normal 2 17 5" xfId="6546" xr:uid="{00000000-0005-0000-0000-000092190000}"/>
    <cellStyle name="Normal 2 170" xfId="6547" xr:uid="{00000000-0005-0000-0000-000093190000}"/>
    <cellStyle name="Normal 2 171" xfId="6548" xr:uid="{00000000-0005-0000-0000-000094190000}"/>
    <cellStyle name="Normal 2 172" xfId="6549" xr:uid="{00000000-0005-0000-0000-000095190000}"/>
    <cellStyle name="Normal 2 173" xfId="6550" xr:uid="{00000000-0005-0000-0000-000096190000}"/>
    <cellStyle name="Normal 2 174" xfId="6551" xr:uid="{00000000-0005-0000-0000-000097190000}"/>
    <cellStyle name="Normal 2 175" xfId="6552" xr:uid="{00000000-0005-0000-0000-000098190000}"/>
    <cellStyle name="Normal 2 176" xfId="6553" xr:uid="{00000000-0005-0000-0000-000099190000}"/>
    <cellStyle name="Normal 2 177" xfId="6554" xr:uid="{00000000-0005-0000-0000-00009A190000}"/>
    <cellStyle name="Normal 2 178" xfId="6555" xr:uid="{00000000-0005-0000-0000-00009B190000}"/>
    <cellStyle name="Normal 2 179" xfId="6556" xr:uid="{00000000-0005-0000-0000-00009C190000}"/>
    <cellStyle name="Normal 2 18" xfId="6557" xr:uid="{00000000-0005-0000-0000-00009D190000}"/>
    <cellStyle name="Normal 2 18 2" xfId="6558" xr:uid="{00000000-0005-0000-0000-00009E190000}"/>
    <cellStyle name="Normal 2 18 3" xfId="6559" xr:uid="{00000000-0005-0000-0000-00009F190000}"/>
    <cellStyle name="Normal 2 18 4" xfId="6560" xr:uid="{00000000-0005-0000-0000-0000A0190000}"/>
    <cellStyle name="Normal 2 18 5" xfId="6561" xr:uid="{00000000-0005-0000-0000-0000A1190000}"/>
    <cellStyle name="Normal 2 19" xfId="6562" xr:uid="{00000000-0005-0000-0000-0000A2190000}"/>
    <cellStyle name="Normal 2 19 2" xfId="6563" xr:uid="{00000000-0005-0000-0000-0000A3190000}"/>
    <cellStyle name="Normal 2 19 3" xfId="6564" xr:uid="{00000000-0005-0000-0000-0000A4190000}"/>
    <cellStyle name="Normal 2 19 4" xfId="6565" xr:uid="{00000000-0005-0000-0000-0000A5190000}"/>
    <cellStyle name="Normal 2 19 5" xfId="6566" xr:uid="{00000000-0005-0000-0000-0000A6190000}"/>
    <cellStyle name="Normal 2 2" xfId="415" xr:uid="{00000000-0005-0000-0000-00009F010000}"/>
    <cellStyle name="Normal 2 2 10" xfId="6567" xr:uid="{00000000-0005-0000-0000-0000A7190000}"/>
    <cellStyle name="Normal 2 2 10 10" xfId="6568" xr:uid="{00000000-0005-0000-0000-0000A8190000}"/>
    <cellStyle name="Normal 2 2 10 10 10" xfId="6569" xr:uid="{00000000-0005-0000-0000-0000A9190000}"/>
    <cellStyle name="Normal 2 2 10 10 11" xfId="6570" xr:uid="{00000000-0005-0000-0000-0000AA190000}"/>
    <cellStyle name="Normal 2 2 10 10 12" xfId="6571" xr:uid="{00000000-0005-0000-0000-0000AB190000}"/>
    <cellStyle name="Normal 2 2 10 10 13" xfId="6572" xr:uid="{00000000-0005-0000-0000-0000AC190000}"/>
    <cellStyle name="Normal 2 2 10 10 14" xfId="6573" xr:uid="{00000000-0005-0000-0000-0000AD190000}"/>
    <cellStyle name="Normal 2 2 10 10 2" xfId="6574" xr:uid="{00000000-0005-0000-0000-0000AE190000}"/>
    <cellStyle name="Normal 2 2 10 10 2 10" xfId="6575" xr:uid="{00000000-0005-0000-0000-0000AF190000}"/>
    <cellStyle name="Normal 2 2 10 10 2 2" xfId="6576" xr:uid="{00000000-0005-0000-0000-0000B0190000}"/>
    <cellStyle name="Normal 2 2 10 10 2 3" xfId="6577" xr:uid="{00000000-0005-0000-0000-0000B1190000}"/>
    <cellStyle name="Normal 2 2 10 10 2 4" xfId="6578" xr:uid="{00000000-0005-0000-0000-0000B2190000}"/>
    <cellStyle name="Normal 2 2 10 10 2 5" xfId="6579" xr:uid="{00000000-0005-0000-0000-0000B3190000}"/>
    <cellStyle name="Normal 2 2 10 10 2 6" xfId="6580" xr:uid="{00000000-0005-0000-0000-0000B4190000}"/>
    <cellStyle name="Normal 2 2 10 10 2 7" xfId="6581" xr:uid="{00000000-0005-0000-0000-0000B5190000}"/>
    <cellStyle name="Normal 2 2 10 10 2 8" xfId="6582" xr:uid="{00000000-0005-0000-0000-0000B6190000}"/>
    <cellStyle name="Normal 2 2 10 10 2 9" xfId="6583" xr:uid="{00000000-0005-0000-0000-0000B7190000}"/>
    <cellStyle name="Normal 2 2 10 10 3" xfId="6584" xr:uid="{00000000-0005-0000-0000-0000B8190000}"/>
    <cellStyle name="Normal 2 2 10 10 3 10" xfId="6585" xr:uid="{00000000-0005-0000-0000-0000B9190000}"/>
    <cellStyle name="Normal 2 2 10 10 3 2" xfId="6586" xr:uid="{00000000-0005-0000-0000-0000BA190000}"/>
    <cellStyle name="Normal 2 2 10 10 3 3" xfId="6587" xr:uid="{00000000-0005-0000-0000-0000BB190000}"/>
    <cellStyle name="Normal 2 2 10 10 3 4" xfId="6588" xr:uid="{00000000-0005-0000-0000-0000BC190000}"/>
    <cellStyle name="Normal 2 2 10 10 3 5" xfId="6589" xr:uid="{00000000-0005-0000-0000-0000BD190000}"/>
    <cellStyle name="Normal 2 2 10 10 3 6" xfId="6590" xr:uid="{00000000-0005-0000-0000-0000BE190000}"/>
    <cellStyle name="Normal 2 2 10 10 3 7" xfId="6591" xr:uid="{00000000-0005-0000-0000-0000BF190000}"/>
    <cellStyle name="Normal 2 2 10 10 3 8" xfId="6592" xr:uid="{00000000-0005-0000-0000-0000C0190000}"/>
    <cellStyle name="Normal 2 2 10 10 3 9" xfId="6593" xr:uid="{00000000-0005-0000-0000-0000C1190000}"/>
    <cellStyle name="Normal 2 2 10 10 4" xfId="6594" xr:uid="{00000000-0005-0000-0000-0000C2190000}"/>
    <cellStyle name="Normal 2 2 10 10 4 10" xfId="6595" xr:uid="{00000000-0005-0000-0000-0000C3190000}"/>
    <cellStyle name="Normal 2 2 10 10 4 2" xfId="6596" xr:uid="{00000000-0005-0000-0000-0000C4190000}"/>
    <cellStyle name="Normal 2 2 10 10 4 3" xfId="6597" xr:uid="{00000000-0005-0000-0000-0000C5190000}"/>
    <cellStyle name="Normal 2 2 10 10 4 4" xfId="6598" xr:uid="{00000000-0005-0000-0000-0000C6190000}"/>
    <cellStyle name="Normal 2 2 10 10 4 5" xfId="6599" xr:uid="{00000000-0005-0000-0000-0000C7190000}"/>
    <cellStyle name="Normal 2 2 10 10 4 6" xfId="6600" xr:uid="{00000000-0005-0000-0000-0000C8190000}"/>
    <cellStyle name="Normal 2 2 10 10 4 7" xfId="6601" xr:uid="{00000000-0005-0000-0000-0000C9190000}"/>
    <cellStyle name="Normal 2 2 10 10 4 8" xfId="6602" xr:uid="{00000000-0005-0000-0000-0000CA190000}"/>
    <cellStyle name="Normal 2 2 10 10 4 9" xfId="6603" xr:uid="{00000000-0005-0000-0000-0000CB190000}"/>
    <cellStyle name="Normal 2 2 10 10 5" xfId="6604" xr:uid="{00000000-0005-0000-0000-0000CC190000}"/>
    <cellStyle name="Normal 2 2 10 10 5 10" xfId="6605" xr:uid="{00000000-0005-0000-0000-0000CD190000}"/>
    <cellStyle name="Normal 2 2 10 10 5 2" xfId="6606" xr:uid="{00000000-0005-0000-0000-0000CE190000}"/>
    <cellStyle name="Normal 2 2 10 10 5 3" xfId="6607" xr:uid="{00000000-0005-0000-0000-0000CF190000}"/>
    <cellStyle name="Normal 2 2 10 10 5 4" xfId="6608" xr:uid="{00000000-0005-0000-0000-0000D0190000}"/>
    <cellStyle name="Normal 2 2 10 10 5 5" xfId="6609" xr:uid="{00000000-0005-0000-0000-0000D1190000}"/>
    <cellStyle name="Normal 2 2 10 10 5 6" xfId="6610" xr:uid="{00000000-0005-0000-0000-0000D2190000}"/>
    <cellStyle name="Normal 2 2 10 10 5 7" xfId="6611" xr:uid="{00000000-0005-0000-0000-0000D3190000}"/>
    <cellStyle name="Normal 2 2 10 10 5 8" xfId="6612" xr:uid="{00000000-0005-0000-0000-0000D4190000}"/>
    <cellStyle name="Normal 2 2 10 10 5 9" xfId="6613" xr:uid="{00000000-0005-0000-0000-0000D5190000}"/>
    <cellStyle name="Normal 2 2 10 10 6" xfId="6614" xr:uid="{00000000-0005-0000-0000-0000D6190000}"/>
    <cellStyle name="Normal 2 2 10 10 7" xfId="6615" xr:uid="{00000000-0005-0000-0000-0000D7190000}"/>
    <cellStyle name="Normal 2 2 10 10 8" xfId="6616" xr:uid="{00000000-0005-0000-0000-0000D8190000}"/>
    <cellStyle name="Normal 2 2 10 10 9" xfId="6617" xr:uid="{00000000-0005-0000-0000-0000D9190000}"/>
    <cellStyle name="Normal 2 2 10 11" xfId="6618" xr:uid="{00000000-0005-0000-0000-0000DA190000}"/>
    <cellStyle name="Normal 2 2 10 11 10" xfId="6619" xr:uid="{00000000-0005-0000-0000-0000DB190000}"/>
    <cellStyle name="Normal 2 2 10 11 11" xfId="6620" xr:uid="{00000000-0005-0000-0000-0000DC190000}"/>
    <cellStyle name="Normal 2 2 10 11 12" xfId="6621" xr:uid="{00000000-0005-0000-0000-0000DD190000}"/>
    <cellStyle name="Normal 2 2 10 11 13" xfId="6622" xr:uid="{00000000-0005-0000-0000-0000DE190000}"/>
    <cellStyle name="Normal 2 2 10 11 14" xfId="6623" xr:uid="{00000000-0005-0000-0000-0000DF190000}"/>
    <cellStyle name="Normal 2 2 10 11 2" xfId="6624" xr:uid="{00000000-0005-0000-0000-0000E0190000}"/>
    <cellStyle name="Normal 2 2 10 11 2 10" xfId="6625" xr:uid="{00000000-0005-0000-0000-0000E1190000}"/>
    <cellStyle name="Normal 2 2 10 11 2 2" xfId="6626" xr:uid="{00000000-0005-0000-0000-0000E2190000}"/>
    <cellStyle name="Normal 2 2 10 11 2 3" xfId="6627" xr:uid="{00000000-0005-0000-0000-0000E3190000}"/>
    <cellStyle name="Normal 2 2 10 11 2 4" xfId="6628" xr:uid="{00000000-0005-0000-0000-0000E4190000}"/>
    <cellStyle name="Normal 2 2 10 11 2 5" xfId="6629" xr:uid="{00000000-0005-0000-0000-0000E5190000}"/>
    <cellStyle name="Normal 2 2 10 11 2 6" xfId="6630" xr:uid="{00000000-0005-0000-0000-0000E6190000}"/>
    <cellStyle name="Normal 2 2 10 11 2 7" xfId="6631" xr:uid="{00000000-0005-0000-0000-0000E7190000}"/>
    <cellStyle name="Normal 2 2 10 11 2 8" xfId="6632" xr:uid="{00000000-0005-0000-0000-0000E8190000}"/>
    <cellStyle name="Normal 2 2 10 11 2 9" xfId="6633" xr:uid="{00000000-0005-0000-0000-0000E9190000}"/>
    <cellStyle name="Normal 2 2 10 11 3" xfId="6634" xr:uid="{00000000-0005-0000-0000-0000EA190000}"/>
    <cellStyle name="Normal 2 2 10 11 3 10" xfId="6635" xr:uid="{00000000-0005-0000-0000-0000EB190000}"/>
    <cellStyle name="Normal 2 2 10 11 3 2" xfId="6636" xr:uid="{00000000-0005-0000-0000-0000EC190000}"/>
    <cellStyle name="Normal 2 2 10 11 3 3" xfId="6637" xr:uid="{00000000-0005-0000-0000-0000ED190000}"/>
    <cellStyle name="Normal 2 2 10 11 3 4" xfId="6638" xr:uid="{00000000-0005-0000-0000-0000EE190000}"/>
    <cellStyle name="Normal 2 2 10 11 3 5" xfId="6639" xr:uid="{00000000-0005-0000-0000-0000EF190000}"/>
    <cellStyle name="Normal 2 2 10 11 3 6" xfId="6640" xr:uid="{00000000-0005-0000-0000-0000F0190000}"/>
    <cellStyle name="Normal 2 2 10 11 3 7" xfId="6641" xr:uid="{00000000-0005-0000-0000-0000F1190000}"/>
    <cellStyle name="Normal 2 2 10 11 3 8" xfId="6642" xr:uid="{00000000-0005-0000-0000-0000F2190000}"/>
    <cellStyle name="Normal 2 2 10 11 3 9" xfId="6643" xr:uid="{00000000-0005-0000-0000-0000F3190000}"/>
    <cellStyle name="Normal 2 2 10 11 4" xfId="6644" xr:uid="{00000000-0005-0000-0000-0000F4190000}"/>
    <cellStyle name="Normal 2 2 10 11 4 10" xfId="6645" xr:uid="{00000000-0005-0000-0000-0000F5190000}"/>
    <cellStyle name="Normal 2 2 10 11 4 2" xfId="6646" xr:uid="{00000000-0005-0000-0000-0000F6190000}"/>
    <cellStyle name="Normal 2 2 10 11 4 3" xfId="6647" xr:uid="{00000000-0005-0000-0000-0000F7190000}"/>
    <cellStyle name="Normal 2 2 10 11 4 4" xfId="6648" xr:uid="{00000000-0005-0000-0000-0000F8190000}"/>
    <cellStyle name="Normal 2 2 10 11 4 5" xfId="6649" xr:uid="{00000000-0005-0000-0000-0000F9190000}"/>
    <cellStyle name="Normal 2 2 10 11 4 6" xfId="6650" xr:uid="{00000000-0005-0000-0000-0000FA190000}"/>
    <cellStyle name="Normal 2 2 10 11 4 7" xfId="6651" xr:uid="{00000000-0005-0000-0000-0000FB190000}"/>
    <cellStyle name="Normal 2 2 10 11 4 8" xfId="6652" xr:uid="{00000000-0005-0000-0000-0000FC190000}"/>
    <cellStyle name="Normal 2 2 10 11 4 9" xfId="6653" xr:uid="{00000000-0005-0000-0000-0000FD190000}"/>
    <cellStyle name="Normal 2 2 10 11 5" xfId="6654" xr:uid="{00000000-0005-0000-0000-0000FE190000}"/>
    <cellStyle name="Normal 2 2 10 11 5 10" xfId="6655" xr:uid="{00000000-0005-0000-0000-0000FF190000}"/>
    <cellStyle name="Normal 2 2 10 11 5 2" xfId="6656" xr:uid="{00000000-0005-0000-0000-0000001A0000}"/>
    <cellStyle name="Normal 2 2 10 11 5 3" xfId="6657" xr:uid="{00000000-0005-0000-0000-0000011A0000}"/>
    <cellStyle name="Normal 2 2 10 11 5 4" xfId="6658" xr:uid="{00000000-0005-0000-0000-0000021A0000}"/>
    <cellStyle name="Normal 2 2 10 11 5 5" xfId="6659" xr:uid="{00000000-0005-0000-0000-0000031A0000}"/>
    <cellStyle name="Normal 2 2 10 11 5 6" xfId="6660" xr:uid="{00000000-0005-0000-0000-0000041A0000}"/>
    <cellStyle name="Normal 2 2 10 11 5 7" xfId="6661" xr:uid="{00000000-0005-0000-0000-0000051A0000}"/>
    <cellStyle name="Normal 2 2 10 11 5 8" xfId="6662" xr:uid="{00000000-0005-0000-0000-0000061A0000}"/>
    <cellStyle name="Normal 2 2 10 11 5 9" xfId="6663" xr:uid="{00000000-0005-0000-0000-0000071A0000}"/>
    <cellStyle name="Normal 2 2 10 11 6" xfId="6664" xr:uid="{00000000-0005-0000-0000-0000081A0000}"/>
    <cellStyle name="Normal 2 2 10 11 7" xfId="6665" xr:uid="{00000000-0005-0000-0000-0000091A0000}"/>
    <cellStyle name="Normal 2 2 10 11 8" xfId="6666" xr:uid="{00000000-0005-0000-0000-00000A1A0000}"/>
    <cellStyle name="Normal 2 2 10 11 9" xfId="6667" xr:uid="{00000000-0005-0000-0000-00000B1A0000}"/>
    <cellStyle name="Normal 2 2 10 12" xfId="6668" xr:uid="{00000000-0005-0000-0000-00000C1A0000}"/>
    <cellStyle name="Normal 2 2 10 12 10" xfId="6669" xr:uid="{00000000-0005-0000-0000-00000D1A0000}"/>
    <cellStyle name="Normal 2 2 10 12 11" xfId="6670" xr:uid="{00000000-0005-0000-0000-00000E1A0000}"/>
    <cellStyle name="Normal 2 2 10 12 12" xfId="6671" xr:uid="{00000000-0005-0000-0000-00000F1A0000}"/>
    <cellStyle name="Normal 2 2 10 12 13" xfId="6672" xr:uid="{00000000-0005-0000-0000-0000101A0000}"/>
    <cellStyle name="Normal 2 2 10 12 14" xfId="6673" xr:uid="{00000000-0005-0000-0000-0000111A0000}"/>
    <cellStyle name="Normal 2 2 10 12 2" xfId="6674" xr:uid="{00000000-0005-0000-0000-0000121A0000}"/>
    <cellStyle name="Normal 2 2 10 12 2 10" xfId="6675" xr:uid="{00000000-0005-0000-0000-0000131A0000}"/>
    <cellStyle name="Normal 2 2 10 12 2 2" xfId="6676" xr:uid="{00000000-0005-0000-0000-0000141A0000}"/>
    <cellStyle name="Normal 2 2 10 12 2 3" xfId="6677" xr:uid="{00000000-0005-0000-0000-0000151A0000}"/>
    <cellStyle name="Normal 2 2 10 12 2 4" xfId="6678" xr:uid="{00000000-0005-0000-0000-0000161A0000}"/>
    <cellStyle name="Normal 2 2 10 12 2 5" xfId="6679" xr:uid="{00000000-0005-0000-0000-0000171A0000}"/>
    <cellStyle name="Normal 2 2 10 12 2 6" xfId="6680" xr:uid="{00000000-0005-0000-0000-0000181A0000}"/>
    <cellStyle name="Normal 2 2 10 12 2 7" xfId="6681" xr:uid="{00000000-0005-0000-0000-0000191A0000}"/>
    <cellStyle name="Normal 2 2 10 12 2 8" xfId="6682" xr:uid="{00000000-0005-0000-0000-00001A1A0000}"/>
    <cellStyle name="Normal 2 2 10 12 2 9" xfId="6683" xr:uid="{00000000-0005-0000-0000-00001B1A0000}"/>
    <cellStyle name="Normal 2 2 10 12 3" xfId="6684" xr:uid="{00000000-0005-0000-0000-00001C1A0000}"/>
    <cellStyle name="Normal 2 2 10 12 3 10" xfId="6685" xr:uid="{00000000-0005-0000-0000-00001D1A0000}"/>
    <cellStyle name="Normal 2 2 10 12 3 2" xfId="6686" xr:uid="{00000000-0005-0000-0000-00001E1A0000}"/>
    <cellStyle name="Normal 2 2 10 12 3 3" xfId="6687" xr:uid="{00000000-0005-0000-0000-00001F1A0000}"/>
    <cellStyle name="Normal 2 2 10 12 3 4" xfId="6688" xr:uid="{00000000-0005-0000-0000-0000201A0000}"/>
    <cellStyle name="Normal 2 2 10 12 3 5" xfId="6689" xr:uid="{00000000-0005-0000-0000-0000211A0000}"/>
    <cellStyle name="Normal 2 2 10 12 3 6" xfId="6690" xr:uid="{00000000-0005-0000-0000-0000221A0000}"/>
    <cellStyle name="Normal 2 2 10 12 3 7" xfId="6691" xr:uid="{00000000-0005-0000-0000-0000231A0000}"/>
    <cellStyle name="Normal 2 2 10 12 3 8" xfId="6692" xr:uid="{00000000-0005-0000-0000-0000241A0000}"/>
    <cellStyle name="Normal 2 2 10 12 3 9" xfId="6693" xr:uid="{00000000-0005-0000-0000-0000251A0000}"/>
    <cellStyle name="Normal 2 2 10 12 4" xfId="6694" xr:uid="{00000000-0005-0000-0000-0000261A0000}"/>
    <cellStyle name="Normal 2 2 10 12 4 10" xfId="6695" xr:uid="{00000000-0005-0000-0000-0000271A0000}"/>
    <cellStyle name="Normal 2 2 10 12 4 2" xfId="6696" xr:uid="{00000000-0005-0000-0000-0000281A0000}"/>
    <cellStyle name="Normal 2 2 10 12 4 3" xfId="6697" xr:uid="{00000000-0005-0000-0000-0000291A0000}"/>
    <cellStyle name="Normal 2 2 10 12 4 4" xfId="6698" xr:uid="{00000000-0005-0000-0000-00002A1A0000}"/>
    <cellStyle name="Normal 2 2 10 12 4 5" xfId="6699" xr:uid="{00000000-0005-0000-0000-00002B1A0000}"/>
    <cellStyle name="Normal 2 2 10 12 4 6" xfId="6700" xr:uid="{00000000-0005-0000-0000-00002C1A0000}"/>
    <cellStyle name="Normal 2 2 10 12 4 7" xfId="6701" xr:uid="{00000000-0005-0000-0000-00002D1A0000}"/>
    <cellStyle name="Normal 2 2 10 12 4 8" xfId="6702" xr:uid="{00000000-0005-0000-0000-00002E1A0000}"/>
    <cellStyle name="Normal 2 2 10 12 4 9" xfId="6703" xr:uid="{00000000-0005-0000-0000-00002F1A0000}"/>
    <cellStyle name="Normal 2 2 10 12 5" xfId="6704" xr:uid="{00000000-0005-0000-0000-0000301A0000}"/>
    <cellStyle name="Normal 2 2 10 12 5 10" xfId="6705" xr:uid="{00000000-0005-0000-0000-0000311A0000}"/>
    <cellStyle name="Normal 2 2 10 12 5 2" xfId="6706" xr:uid="{00000000-0005-0000-0000-0000321A0000}"/>
    <cellStyle name="Normal 2 2 10 12 5 3" xfId="6707" xr:uid="{00000000-0005-0000-0000-0000331A0000}"/>
    <cellStyle name="Normal 2 2 10 12 5 4" xfId="6708" xr:uid="{00000000-0005-0000-0000-0000341A0000}"/>
    <cellStyle name="Normal 2 2 10 12 5 5" xfId="6709" xr:uid="{00000000-0005-0000-0000-0000351A0000}"/>
    <cellStyle name="Normal 2 2 10 12 5 6" xfId="6710" xr:uid="{00000000-0005-0000-0000-0000361A0000}"/>
    <cellStyle name="Normal 2 2 10 12 5 7" xfId="6711" xr:uid="{00000000-0005-0000-0000-0000371A0000}"/>
    <cellStyle name="Normal 2 2 10 12 5 8" xfId="6712" xr:uid="{00000000-0005-0000-0000-0000381A0000}"/>
    <cellStyle name="Normal 2 2 10 12 5 9" xfId="6713" xr:uid="{00000000-0005-0000-0000-0000391A0000}"/>
    <cellStyle name="Normal 2 2 10 12 6" xfId="6714" xr:uid="{00000000-0005-0000-0000-00003A1A0000}"/>
    <cellStyle name="Normal 2 2 10 12 7" xfId="6715" xr:uid="{00000000-0005-0000-0000-00003B1A0000}"/>
    <cellStyle name="Normal 2 2 10 12 8" xfId="6716" xr:uid="{00000000-0005-0000-0000-00003C1A0000}"/>
    <cellStyle name="Normal 2 2 10 12 9" xfId="6717" xr:uid="{00000000-0005-0000-0000-00003D1A0000}"/>
    <cellStyle name="Normal 2 2 10 13" xfId="6718" xr:uid="{00000000-0005-0000-0000-00003E1A0000}"/>
    <cellStyle name="Normal 2 2 10 13 10" xfId="6719" xr:uid="{00000000-0005-0000-0000-00003F1A0000}"/>
    <cellStyle name="Normal 2 2 10 13 11" xfId="6720" xr:uid="{00000000-0005-0000-0000-0000401A0000}"/>
    <cellStyle name="Normal 2 2 10 13 12" xfId="6721" xr:uid="{00000000-0005-0000-0000-0000411A0000}"/>
    <cellStyle name="Normal 2 2 10 13 13" xfId="6722" xr:uid="{00000000-0005-0000-0000-0000421A0000}"/>
    <cellStyle name="Normal 2 2 10 13 14" xfId="6723" xr:uid="{00000000-0005-0000-0000-0000431A0000}"/>
    <cellStyle name="Normal 2 2 10 13 2" xfId="6724" xr:uid="{00000000-0005-0000-0000-0000441A0000}"/>
    <cellStyle name="Normal 2 2 10 13 2 10" xfId="6725" xr:uid="{00000000-0005-0000-0000-0000451A0000}"/>
    <cellStyle name="Normal 2 2 10 13 2 2" xfId="6726" xr:uid="{00000000-0005-0000-0000-0000461A0000}"/>
    <cellStyle name="Normal 2 2 10 13 2 3" xfId="6727" xr:uid="{00000000-0005-0000-0000-0000471A0000}"/>
    <cellStyle name="Normal 2 2 10 13 2 4" xfId="6728" xr:uid="{00000000-0005-0000-0000-0000481A0000}"/>
    <cellStyle name="Normal 2 2 10 13 2 5" xfId="6729" xr:uid="{00000000-0005-0000-0000-0000491A0000}"/>
    <cellStyle name="Normal 2 2 10 13 2 6" xfId="6730" xr:uid="{00000000-0005-0000-0000-00004A1A0000}"/>
    <cellStyle name="Normal 2 2 10 13 2 7" xfId="6731" xr:uid="{00000000-0005-0000-0000-00004B1A0000}"/>
    <cellStyle name="Normal 2 2 10 13 2 8" xfId="6732" xr:uid="{00000000-0005-0000-0000-00004C1A0000}"/>
    <cellStyle name="Normal 2 2 10 13 2 9" xfId="6733" xr:uid="{00000000-0005-0000-0000-00004D1A0000}"/>
    <cellStyle name="Normal 2 2 10 13 3" xfId="6734" xr:uid="{00000000-0005-0000-0000-00004E1A0000}"/>
    <cellStyle name="Normal 2 2 10 13 3 10" xfId="6735" xr:uid="{00000000-0005-0000-0000-00004F1A0000}"/>
    <cellStyle name="Normal 2 2 10 13 3 2" xfId="6736" xr:uid="{00000000-0005-0000-0000-0000501A0000}"/>
    <cellStyle name="Normal 2 2 10 13 3 3" xfId="6737" xr:uid="{00000000-0005-0000-0000-0000511A0000}"/>
    <cellStyle name="Normal 2 2 10 13 3 4" xfId="6738" xr:uid="{00000000-0005-0000-0000-0000521A0000}"/>
    <cellStyle name="Normal 2 2 10 13 3 5" xfId="6739" xr:uid="{00000000-0005-0000-0000-0000531A0000}"/>
    <cellStyle name="Normal 2 2 10 13 3 6" xfId="6740" xr:uid="{00000000-0005-0000-0000-0000541A0000}"/>
    <cellStyle name="Normal 2 2 10 13 3 7" xfId="6741" xr:uid="{00000000-0005-0000-0000-0000551A0000}"/>
    <cellStyle name="Normal 2 2 10 13 3 8" xfId="6742" xr:uid="{00000000-0005-0000-0000-0000561A0000}"/>
    <cellStyle name="Normal 2 2 10 13 3 9" xfId="6743" xr:uid="{00000000-0005-0000-0000-0000571A0000}"/>
    <cellStyle name="Normal 2 2 10 13 4" xfId="6744" xr:uid="{00000000-0005-0000-0000-0000581A0000}"/>
    <cellStyle name="Normal 2 2 10 13 4 10" xfId="6745" xr:uid="{00000000-0005-0000-0000-0000591A0000}"/>
    <cellStyle name="Normal 2 2 10 13 4 2" xfId="6746" xr:uid="{00000000-0005-0000-0000-00005A1A0000}"/>
    <cellStyle name="Normal 2 2 10 13 4 3" xfId="6747" xr:uid="{00000000-0005-0000-0000-00005B1A0000}"/>
    <cellStyle name="Normal 2 2 10 13 4 4" xfId="6748" xr:uid="{00000000-0005-0000-0000-00005C1A0000}"/>
    <cellStyle name="Normal 2 2 10 13 4 5" xfId="6749" xr:uid="{00000000-0005-0000-0000-00005D1A0000}"/>
    <cellStyle name="Normal 2 2 10 13 4 6" xfId="6750" xr:uid="{00000000-0005-0000-0000-00005E1A0000}"/>
    <cellStyle name="Normal 2 2 10 13 4 7" xfId="6751" xr:uid="{00000000-0005-0000-0000-00005F1A0000}"/>
    <cellStyle name="Normal 2 2 10 13 4 8" xfId="6752" xr:uid="{00000000-0005-0000-0000-0000601A0000}"/>
    <cellStyle name="Normal 2 2 10 13 4 9" xfId="6753" xr:uid="{00000000-0005-0000-0000-0000611A0000}"/>
    <cellStyle name="Normal 2 2 10 13 5" xfId="6754" xr:uid="{00000000-0005-0000-0000-0000621A0000}"/>
    <cellStyle name="Normal 2 2 10 13 5 10" xfId="6755" xr:uid="{00000000-0005-0000-0000-0000631A0000}"/>
    <cellStyle name="Normal 2 2 10 13 5 2" xfId="6756" xr:uid="{00000000-0005-0000-0000-0000641A0000}"/>
    <cellStyle name="Normal 2 2 10 13 5 3" xfId="6757" xr:uid="{00000000-0005-0000-0000-0000651A0000}"/>
    <cellStyle name="Normal 2 2 10 13 5 4" xfId="6758" xr:uid="{00000000-0005-0000-0000-0000661A0000}"/>
    <cellStyle name="Normal 2 2 10 13 5 5" xfId="6759" xr:uid="{00000000-0005-0000-0000-0000671A0000}"/>
    <cellStyle name="Normal 2 2 10 13 5 6" xfId="6760" xr:uid="{00000000-0005-0000-0000-0000681A0000}"/>
    <cellStyle name="Normal 2 2 10 13 5 7" xfId="6761" xr:uid="{00000000-0005-0000-0000-0000691A0000}"/>
    <cellStyle name="Normal 2 2 10 13 5 8" xfId="6762" xr:uid="{00000000-0005-0000-0000-00006A1A0000}"/>
    <cellStyle name="Normal 2 2 10 13 5 9" xfId="6763" xr:uid="{00000000-0005-0000-0000-00006B1A0000}"/>
    <cellStyle name="Normal 2 2 10 13 6" xfId="6764" xr:uid="{00000000-0005-0000-0000-00006C1A0000}"/>
    <cellStyle name="Normal 2 2 10 13 7" xfId="6765" xr:uid="{00000000-0005-0000-0000-00006D1A0000}"/>
    <cellStyle name="Normal 2 2 10 13 8" xfId="6766" xr:uid="{00000000-0005-0000-0000-00006E1A0000}"/>
    <cellStyle name="Normal 2 2 10 13 9" xfId="6767" xr:uid="{00000000-0005-0000-0000-00006F1A0000}"/>
    <cellStyle name="Normal 2 2 10 14" xfId="6768" xr:uid="{00000000-0005-0000-0000-0000701A0000}"/>
    <cellStyle name="Normal 2 2 10 14 10" xfId="6769" xr:uid="{00000000-0005-0000-0000-0000711A0000}"/>
    <cellStyle name="Normal 2 2 10 14 11" xfId="6770" xr:uid="{00000000-0005-0000-0000-0000721A0000}"/>
    <cellStyle name="Normal 2 2 10 14 12" xfId="6771" xr:uid="{00000000-0005-0000-0000-0000731A0000}"/>
    <cellStyle name="Normal 2 2 10 14 13" xfId="6772" xr:uid="{00000000-0005-0000-0000-0000741A0000}"/>
    <cellStyle name="Normal 2 2 10 14 14" xfId="6773" xr:uid="{00000000-0005-0000-0000-0000751A0000}"/>
    <cellStyle name="Normal 2 2 10 14 2" xfId="6774" xr:uid="{00000000-0005-0000-0000-0000761A0000}"/>
    <cellStyle name="Normal 2 2 10 14 2 10" xfId="6775" xr:uid="{00000000-0005-0000-0000-0000771A0000}"/>
    <cellStyle name="Normal 2 2 10 14 2 2" xfId="6776" xr:uid="{00000000-0005-0000-0000-0000781A0000}"/>
    <cellStyle name="Normal 2 2 10 14 2 3" xfId="6777" xr:uid="{00000000-0005-0000-0000-0000791A0000}"/>
    <cellStyle name="Normal 2 2 10 14 2 4" xfId="6778" xr:uid="{00000000-0005-0000-0000-00007A1A0000}"/>
    <cellStyle name="Normal 2 2 10 14 2 5" xfId="6779" xr:uid="{00000000-0005-0000-0000-00007B1A0000}"/>
    <cellStyle name="Normal 2 2 10 14 2 6" xfId="6780" xr:uid="{00000000-0005-0000-0000-00007C1A0000}"/>
    <cellStyle name="Normal 2 2 10 14 2 7" xfId="6781" xr:uid="{00000000-0005-0000-0000-00007D1A0000}"/>
    <cellStyle name="Normal 2 2 10 14 2 8" xfId="6782" xr:uid="{00000000-0005-0000-0000-00007E1A0000}"/>
    <cellStyle name="Normal 2 2 10 14 2 9" xfId="6783" xr:uid="{00000000-0005-0000-0000-00007F1A0000}"/>
    <cellStyle name="Normal 2 2 10 14 3" xfId="6784" xr:uid="{00000000-0005-0000-0000-0000801A0000}"/>
    <cellStyle name="Normal 2 2 10 14 3 10" xfId="6785" xr:uid="{00000000-0005-0000-0000-0000811A0000}"/>
    <cellStyle name="Normal 2 2 10 14 3 2" xfId="6786" xr:uid="{00000000-0005-0000-0000-0000821A0000}"/>
    <cellStyle name="Normal 2 2 10 14 3 3" xfId="6787" xr:uid="{00000000-0005-0000-0000-0000831A0000}"/>
    <cellStyle name="Normal 2 2 10 14 3 4" xfId="6788" xr:uid="{00000000-0005-0000-0000-0000841A0000}"/>
    <cellStyle name="Normal 2 2 10 14 3 5" xfId="6789" xr:uid="{00000000-0005-0000-0000-0000851A0000}"/>
    <cellStyle name="Normal 2 2 10 14 3 6" xfId="6790" xr:uid="{00000000-0005-0000-0000-0000861A0000}"/>
    <cellStyle name="Normal 2 2 10 14 3 7" xfId="6791" xr:uid="{00000000-0005-0000-0000-0000871A0000}"/>
    <cellStyle name="Normal 2 2 10 14 3 8" xfId="6792" xr:uid="{00000000-0005-0000-0000-0000881A0000}"/>
    <cellStyle name="Normal 2 2 10 14 3 9" xfId="6793" xr:uid="{00000000-0005-0000-0000-0000891A0000}"/>
    <cellStyle name="Normal 2 2 10 14 4" xfId="6794" xr:uid="{00000000-0005-0000-0000-00008A1A0000}"/>
    <cellStyle name="Normal 2 2 10 14 4 10" xfId="6795" xr:uid="{00000000-0005-0000-0000-00008B1A0000}"/>
    <cellStyle name="Normal 2 2 10 14 4 2" xfId="6796" xr:uid="{00000000-0005-0000-0000-00008C1A0000}"/>
    <cellStyle name="Normal 2 2 10 14 4 3" xfId="6797" xr:uid="{00000000-0005-0000-0000-00008D1A0000}"/>
    <cellStyle name="Normal 2 2 10 14 4 4" xfId="6798" xr:uid="{00000000-0005-0000-0000-00008E1A0000}"/>
    <cellStyle name="Normal 2 2 10 14 4 5" xfId="6799" xr:uid="{00000000-0005-0000-0000-00008F1A0000}"/>
    <cellStyle name="Normal 2 2 10 14 4 6" xfId="6800" xr:uid="{00000000-0005-0000-0000-0000901A0000}"/>
    <cellStyle name="Normal 2 2 10 14 4 7" xfId="6801" xr:uid="{00000000-0005-0000-0000-0000911A0000}"/>
    <cellStyle name="Normal 2 2 10 14 4 8" xfId="6802" xr:uid="{00000000-0005-0000-0000-0000921A0000}"/>
    <cellStyle name="Normal 2 2 10 14 4 9" xfId="6803" xr:uid="{00000000-0005-0000-0000-0000931A0000}"/>
    <cellStyle name="Normal 2 2 10 14 5" xfId="6804" xr:uid="{00000000-0005-0000-0000-0000941A0000}"/>
    <cellStyle name="Normal 2 2 10 14 5 10" xfId="6805" xr:uid="{00000000-0005-0000-0000-0000951A0000}"/>
    <cellStyle name="Normal 2 2 10 14 5 2" xfId="6806" xr:uid="{00000000-0005-0000-0000-0000961A0000}"/>
    <cellStyle name="Normal 2 2 10 14 5 3" xfId="6807" xr:uid="{00000000-0005-0000-0000-0000971A0000}"/>
    <cellStyle name="Normal 2 2 10 14 5 4" xfId="6808" xr:uid="{00000000-0005-0000-0000-0000981A0000}"/>
    <cellStyle name="Normal 2 2 10 14 5 5" xfId="6809" xr:uid="{00000000-0005-0000-0000-0000991A0000}"/>
    <cellStyle name="Normal 2 2 10 14 5 6" xfId="6810" xr:uid="{00000000-0005-0000-0000-00009A1A0000}"/>
    <cellStyle name="Normal 2 2 10 14 5 7" xfId="6811" xr:uid="{00000000-0005-0000-0000-00009B1A0000}"/>
    <cellStyle name="Normal 2 2 10 14 5 8" xfId="6812" xr:uid="{00000000-0005-0000-0000-00009C1A0000}"/>
    <cellStyle name="Normal 2 2 10 14 5 9" xfId="6813" xr:uid="{00000000-0005-0000-0000-00009D1A0000}"/>
    <cellStyle name="Normal 2 2 10 14 6" xfId="6814" xr:uid="{00000000-0005-0000-0000-00009E1A0000}"/>
    <cellStyle name="Normal 2 2 10 14 7" xfId="6815" xr:uid="{00000000-0005-0000-0000-00009F1A0000}"/>
    <cellStyle name="Normal 2 2 10 14 8" xfId="6816" xr:uid="{00000000-0005-0000-0000-0000A01A0000}"/>
    <cellStyle name="Normal 2 2 10 14 9" xfId="6817" xr:uid="{00000000-0005-0000-0000-0000A11A0000}"/>
    <cellStyle name="Normal 2 2 10 15" xfId="6818" xr:uid="{00000000-0005-0000-0000-0000A21A0000}"/>
    <cellStyle name="Normal 2 2 10 15 10" xfId="6819" xr:uid="{00000000-0005-0000-0000-0000A31A0000}"/>
    <cellStyle name="Normal 2 2 10 15 11" xfId="6820" xr:uid="{00000000-0005-0000-0000-0000A41A0000}"/>
    <cellStyle name="Normal 2 2 10 15 12" xfId="6821" xr:uid="{00000000-0005-0000-0000-0000A51A0000}"/>
    <cellStyle name="Normal 2 2 10 15 13" xfId="6822" xr:uid="{00000000-0005-0000-0000-0000A61A0000}"/>
    <cellStyle name="Normal 2 2 10 15 14" xfId="6823" xr:uid="{00000000-0005-0000-0000-0000A71A0000}"/>
    <cellStyle name="Normal 2 2 10 15 2" xfId="6824" xr:uid="{00000000-0005-0000-0000-0000A81A0000}"/>
    <cellStyle name="Normal 2 2 10 15 2 10" xfId="6825" xr:uid="{00000000-0005-0000-0000-0000A91A0000}"/>
    <cellStyle name="Normal 2 2 10 15 2 2" xfId="6826" xr:uid="{00000000-0005-0000-0000-0000AA1A0000}"/>
    <cellStyle name="Normal 2 2 10 15 2 3" xfId="6827" xr:uid="{00000000-0005-0000-0000-0000AB1A0000}"/>
    <cellStyle name="Normal 2 2 10 15 2 4" xfId="6828" xr:uid="{00000000-0005-0000-0000-0000AC1A0000}"/>
    <cellStyle name="Normal 2 2 10 15 2 5" xfId="6829" xr:uid="{00000000-0005-0000-0000-0000AD1A0000}"/>
    <cellStyle name="Normal 2 2 10 15 2 6" xfId="6830" xr:uid="{00000000-0005-0000-0000-0000AE1A0000}"/>
    <cellStyle name="Normal 2 2 10 15 2 7" xfId="6831" xr:uid="{00000000-0005-0000-0000-0000AF1A0000}"/>
    <cellStyle name="Normal 2 2 10 15 2 8" xfId="6832" xr:uid="{00000000-0005-0000-0000-0000B01A0000}"/>
    <cellStyle name="Normal 2 2 10 15 2 9" xfId="6833" xr:uid="{00000000-0005-0000-0000-0000B11A0000}"/>
    <cellStyle name="Normal 2 2 10 15 3" xfId="6834" xr:uid="{00000000-0005-0000-0000-0000B21A0000}"/>
    <cellStyle name="Normal 2 2 10 15 3 10" xfId="6835" xr:uid="{00000000-0005-0000-0000-0000B31A0000}"/>
    <cellStyle name="Normal 2 2 10 15 3 2" xfId="6836" xr:uid="{00000000-0005-0000-0000-0000B41A0000}"/>
    <cellStyle name="Normal 2 2 10 15 3 3" xfId="6837" xr:uid="{00000000-0005-0000-0000-0000B51A0000}"/>
    <cellStyle name="Normal 2 2 10 15 3 4" xfId="6838" xr:uid="{00000000-0005-0000-0000-0000B61A0000}"/>
    <cellStyle name="Normal 2 2 10 15 3 5" xfId="6839" xr:uid="{00000000-0005-0000-0000-0000B71A0000}"/>
    <cellStyle name="Normal 2 2 10 15 3 6" xfId="6840" xr:uid="{00000000-0005-0000-0000-0000B81A0000}"/>
    <cellStyle name="Normal 2 2 10 15 3 7" xfId="6841" xr:uid="{00000000-0005-0000-0000-0000B91A0000}"/>
    <cellStyle name="Normal 2 2 10 15 3 8" xfId="6842" xr:uid="{00000000-0005-0000-0000-0000BA1A0000}"/>
    <cellStyle name="Normal 2 2 10 15 3 9" xfId="6843" xr:uid="{00000000-0005-0000-0000-0000BB1A0000}"/>
    <cellStyle name="Normal 2 2 10 15 4" xfId="6844" xr:uid="{00000000-0005-0000-0000-0000BC1A0000}"/>
    <cellStyle name="Normal 2 2 10 15 4 10" xfId="6845" xr:uid="{00000000-0005-0000-0000-0000BD1A0000}"/>
    <cellStyle name="Normal 2 2 10 15 4 2" xfId="6846" xr:uid="{00000000-0005-0000-0000-0000BE1A0000}"/>
    <cellStyle name="Normal 2 2 10 15 4 3" xfId="6847" xr:uid="{00000000-0005-0000-0000-0000BF1A0000}"/>
    <cellStyle name="Normal 2 2 10 15 4 4" xfId="6848" xr:uid="{00000000-0005-0000-0000-0000C01A0000}"/>
    <cellStyle name="Normal 2 2 10 15 4 5" xfId="6849" xr:uid="{00000000-0005-0000-0000-0000C11A0000}"/>
    <cellStyle name="Normal 2 2 10 15 4 6" xfId="6850" xr:uid="{00000000-0005-0000-0000-0000C21A0000}"/>
    <cellStyle name="Normal 2 2 10 15 4 7" xfId="6851" xr:uid="{00000000-0005-0000-0000-0000C31A0000}"/>
    <cellStyle name="Normal 2 2 10 15 4 8" xfId="6852" xr:uid="{00000000-0005-0000-0000-0000C41A0000}"/>
    <cellStyle name="Normal 2 2 10 15 4 9" xfId="6853" xr:uid="{00000000-0005-0000-0000-0000C51A0000}"/>
    <cellStyle name="Normal 2 2 10 15 5" xfId="6854" xr:uid="{00000000-0005-0000-0000-0000C61A0000}"/>
    <cellStyle name="Normal 2 2 10 15 5 10" xfId="6855" xr:uid="{00000000-0005-0000-0000-0000C71A0000}"/>
    <cellStyle name="Normal 2 2 10 15 5 2" xfId="6856" xr:uid="{00000000-0005-0000-0000-0000C81A0000}"/>
    <cellStyle name="Normal 2 2 10 15 5 3" xfId="6857" xr:uid="{00000000-0005-0000-0000-0000C91A0000}"/>
    <cellStyle name="Normal 2 2 10 15 5 4" xfId="6858" xr:uid="{00000000-0005-0000-0000-0000CA1A0000}"/>
    <cellStyle name="Normal 2 2 10 15 5 5" xfId="6859" xr:uid="{00000000-0005-0000-0000-0000CB1A0000}"/>
    <cellStyle name="Normal 2 2 10 15 5 6" xfId="6860" xr:uid="{00000000-0005-0000-0000-0000CC1A0000}"/>
    <cellStyle name="Normal 2 2 10 15 5 7" xfId="6861" xr:uid="{00000000-0005-0000-0000-0000CD1A0000}"/>
    <cellStyle name="Normal 2 2 10 15 5 8" xfId="6862" xr:uid="{00000000-0005-0000-0000-0000CE1A0000}"/>
    <cellStyle name="Normal 2 2 10 15 5 9" xfId="6863" xr:uid="{00000000-0005-0000-0000-0000CF1A0000}"/>
    <cellStyle name="Normal 2 2 10 15 6" xfId="6864" xr:uid="{00000000-0005-0000-0000-0000D01A0000}"/>
    <cellStyle name="Normal 2 2 10 15 7" xfId="6865" xr:uid="{00000000-0005-0000-0000-0000D11A0000}"/>
    <cellStyle name="Normal 2 2 10 15 8" xfId="6866" xr:uid="{00000000-0005-0000-0000-0000D21A0000}"/>
    <cellStyle name="Normal 2 2 10 15 9" xfId="6867" xr:uid="{00000000-0005-0000-0000-0000D31A0000}"/>
    <cellStyle name="Normal 2 2 10 16" xfId="6868" xr:uid="{00000000-0005-0000-0000-0000D41A0000}"/>
    <cellStyle name="Normal 2 2 10 16 10" xfId="6869" xr:uid="{00000000-0005-0000-0000-0000D51A0000}"/>
    <cellStyle name="Normal 2 2 10 16 11" xfId="6870" xr:uid="{00000000-0005-0000-0000-0000D61A0000}"/>
    <cellStyle name="Normal 2 2 10 16 12" xfId="6871" xr:uid="{00000000-0005-0000-0000-0000D71A0000}"/>
    <cellStyle name="Normal 2 2 10 16 13" xfId="6872" xr:uid="{00000000-0005-0000-0000-0000D81A0000}"/>
    <cellStyle name="Normal 2 2 10 16 14" xfId="6873" xr:uid="{00000000-0005-0000-0000-0000D91A0000}"/>
    <cellStyle name="Normal 2 2 10 16 2" xfId="6874" xr:uid="{00000000-0005-0000-0000-0000DA1A0000}"/>
    <cellStyle name="Normal 2 2 10 16 2 10" xfId="6875" xr:uid="{00000000-0005-0000-0000-0000DB1A0000}"/>
    <cellStyle name="Normal 2 2 10 16 2 2" xfId="6876" xr:uid="{00000000-0005-0000-0000-0000DC1A0000}"/>
    <cellStyle name="Normal 2 2 10 16 2 3" xfId="6877" xr:uid="{00000000-0005-0000-0000-0000DD1A0000}"/>
    <cellStyle name="Normal 2 2 10 16 2 4" xfId="6878" xr:uid="{00000000-0005-0000-0000-0000DE1A0000}"/>
    <cellStyle name="Normal 2 2 10 16 2 5" xfId="6879" xr:uid="{00000000-0005-0000-0000-0000DF1A0000}"/>
    <cellStyle name="Normal 2 2 10 16 2 6" xfId="6880" xr:uid="{00000000-0005-0000-0000-0000E01A0000}"/>
    <cellStyle name="Normal 2 2 10 16 2 7" xfId="6881" xr:uid="{00000000-0005-0000-0000-0000E11A0000}"/>
    <cellStyle name="Normal 2 2 10 16 2 8" xfId="6882" xr:uid="{00000000-0005-0000-0000-0000E21A0000}"/>
    <cellStyle name="Normal 2 2 10 16 2 9" xfId="6883" xr:uid="{00000000-0005-0000-0000-0000E31A0000}"/>
    <cellStyle name="Normal 2 2 10 16 3" xfId="6884" xr:uid="{00000000-0005-0000-0000-0000E41A0000}"/>
    <cellStyle name="Normal 2 2 10 16 3 10" xfId="6885" xr:uid="{00000000-0005-0000-0000-0000E51A0000}"/>
    <cellStyle name="Normal 2 2 10 16 3 2" xfId="6886" xr:uid="{00000000-0005-0000-0000-0000E61A0000}"/>
    <cellStyle name="Normal 2 2 10 16 3 3" xfId="6887" xr:uid="{00000000-0005-0000-0000-0000E71A0000}"/>
    <cellStyle name="Normal 2 2 10 16 3 4" xfId="6888" xr:uid="{00000000-0005-0000-0000-0000E81A0000}"/>
    <cellStyle name="Normal 2 2 10 16 3 5" xfId="6889" xr:uid="{00000000-0005-0000-0000-0000E91A0000}"/>
    <cellStyle name="Normal 2 2 10 16 3 6" xfId="6890" xr:uid="{00000000-0005-0000-0000-0000EA1A0000}"/>
    <cellStyle name="Normal 2 2 10 16 3 7" xfId="6891" xr:uid="{00000000-0005-0000-0000-0000EB1A0000}"/>
    <cellStyle name="Normal 2 2 10 16 3 8" xfId="6892" xr:uid="{00000000-0005-0000-0000-0000EC1A0000}"/>
    <cellStyle name="Normal 2 2 10 16 3 9" xfId="6893" xr:uid="{00000000-0005-0000-0000-0000ED1A0000}"/>
    <cellStyle name="Normal 2 2 10 16 4" xfId="6894" xr:uid="{00000000-0005-0000-0000-0000EE1A0000}"/>
    <cellStyle name="Normal 2 2 10 16 4 10" xfId="6895" xr:uid="{00000000-0005-0000-0000-0000EF1A0000}"/>
    <cellStyle name="Normal 2 2 10 16 4 2" xfId="6896" xr:uid="{00000000-0005-0000-0000-0000F01A0000}"/>
    <cellStyle name="Normal 2 2 10 16 4 3" xfId="6897" xr:uid="{00000000-0005-0000-0000-0000F11A0000}"/>
    <cellStyle name="Normal 2 2 10 16 4 4" xfId="6898" xr:uid="{00000000-0005-0000-0000-0000F21A0000}"/>
    <cellStyle name="Normal 2 2 10 16 4 5" xfId="6899" xr:uid="{00000000-0005-0000-0000-0000F31A0000}"/>
    <cellStyle name="Normal 2 2 10 16 4 6" xfId="6900" xr:uid="{00000000-0005-0000-0000-0000F41A0000}"/>
    <cellStyle name="Normal 2 2 10 16 4 7" xfId="6901" xr:uid="{00000000-0005-0000-0000-0000F51A0000}"/>
    <cellStyle name="Normal 2 2 10 16 4 8" xfId="6902" xr:uid="{00000000-0005-0000-0000-0000F61A0000}"/>
    <cellStyle name="Normal 2 2 10 16 4 9" xfId="6903" xr:uid="{00000000-0005-0000-0000-0000F71A0000}"/>
    <cellStyle name="Normal 2 2 10 16 5" xfId="6904" xr:uid="{00000000-0005-0000-0000-0000F81A0000}"/>
    <cellStyle name="Normal 2 2 10 16 5 10" xfId="6905" xr:uid="{00000000-0005-0000-0000-0000F91A0000}"/>
    <cellStyle name="Normal 2 2 10 16 5 2" xfId="6906" xr:uid="{00000000-0005-0000-0000-0000FA1A0000}"/>
    <cellStyle name="Normal 2 2 10 16 5 3" xfId="6907" xr:uid="{00000000-0005-0000-0000-0000FB1A0000}"/>
    <cellStyle name="Normal 2 2 10 16 5 4" xfId="6908" xr:uid="{00000000-0005-0000-0000-0000FC1A0000}"/>
    <cellStyle name="Normal 2 2 10 16 5 5" xfId="6909" xr:uid="{00000000-0005-0000-0000-0000FD1A0000}"/>
    <cellStyle name="Normal 2 2 10 16 5 6" xfId="6910" xr:uid="{00000000-0005-0000-0000-0000FE1A0000}"/>
    <cellStyle name="Normal 2 2 10 16 5 7" xfId="6911" xr:uid="{00000000-0005-0000-0000-0000FF1A0000}"/>
    <cellStyle name="Normal 2 2 10 16 5 8" xfId="6912" xr:uid="{00000000-0005-0000-0000-0000001B0000}"/>
    <cellStyle name="Normal 2 2 10 16 5 9" xfId="6913" xr:uid="{00000000-0005-0000-0000-0000011B0000}"/>
    <cellStyle name="Normal 2 2 10 16 6" xfId="6914" xr:uid="{00000000-0005-0000-0000-0000021B0000}"/>
    <cellStyle name="Normal 2 2 10 16 7" xfId="6915" xr:uid="{00000000-0005-0000-0000-0000031B0000}"/>
    <cellStyle name="Normal 2 2 10 16 8" xfId="6916" xr:uid="{00000000-0005-0000-0000-0000041B0000}"/>
    <cellStyle name="Normal 2 2 10 16 9" xfId="6917" xr:uid="{00000000-0005-0000-0000-0000051B0000}"/>
    <cellStyle name="Normal 2 2 10 17" xfId="6918" xr:uid="{00000000-0005-0000-0000-0000061B0000}"/>
    <cellStyle name="Normal 2 2 10 17 10" xfId="6919" xr:uid="{00000000-0005-0000-0000-0000071B0000}"/>
    <cellStyle name="Normal 2 2 10 17 11" xfId="6920" xr:uid="{00000000-0005-0000-0000-0000081B0000}"/>
    <cellStyle name="Normal 2 2 10 17 12" xfId="6921" xr:uid="{00000000-0005-0000-0000-0000091B0000}"/>
    <cellStyle name="Normal 2 2 10 17 13" xfId="6922" xr:uid="{00000000-0005-0000-0000-00000A1B0000}"/>
    <cellStyle name="Normal 2 2 10 17 14" xfId="6923" xr:uid="{00000000-0005-0000-0000-00000B1B0000}"/>
    <cellStyle name="Normal 2 2 10 17 2" xfId="6924" xr:uid="{00000000-0005-0000-0000-00000C1B0000}"/>
    <cellStyle name="Normal 2 2 10 17 2 10" xfId="6925" xr:uid="{00000000-0005-0000-0000-00000D1B0000}"/>
    <cellStyle name="Normal 2 2 10 17 2 2" xfId="6926" xr:uid="{00000000-0005-0000-0000-00000E1B0000}"/>
    <cellStyle name="Normal 2 2 10 17 2 3" xfId="6927" xr:uid="{00000000-0005-0000-0000-00000F1B0000}"/>
    <cellStyle name="Normal 2 2 10 17 2 4" xfId="6928" xr:uid="{00000000-0005-0000-0000-0000101B0000}"/>
    <cellStyle name="Normal 2 2 10 17 2 5" xfId="6929" xr:uid="{00000000-0005-0000-0000-0000111B0000}"/>
    <cellStyle name="Normal 2 2 10 17 2 6" xfId="6930" xr:uid="{00000000-0005-0000-0000-0000121B0000}"/>
    <cellStyle name="Normal 2 2 10 17 2 7" xfId="6931" xr:uid="{00000000-0005-0000-0000-0000131B0000}"/>
    <cellStyle name="Normal 2 2 10 17 2 8" xfId="6932" xr:uid="{00000000-0005-0000-0000-0000141B0000}"/>
    <cellStyle name="Normal 2 2 10 17 2 9" xfId="6933" xr:uid="{00000000-0005-0000-0000-0000151B0000}"/>
    <cellStyle name="Normal 2 2 10 17 3" xfId="6934" xr:uid="{00000000-0005-0000-0000-0000161B0000}"/>
    <cellStyle name="Normal 2 2 10 17 3 10" xfId="6935" xr:uid="{00000000-0005-0000-0000-0000171B0000}"/>
    <cellStyle name="Normal 2 2 10 17 3 2" xfId="6936" xr:uid="{00000000-0005-0000-0000-0000181B0000}"/>
    <cellStyle name="Normal 2 2 10 17 3 3" xfId="6937" xr:uid="{00000000-0005-0000-0000-0000191B0000}"/>
    <cellStyle name="Normal 2 2 10 17 3 4" xfId="6938" xr:uid="{00000000-0005-0000-0000-00001A1B0000}"/>
    <cellStyle name="Normal 2 2 10 17 3 5" xfId="6939" xr:uid="{00000000-0005-0000-0000-00001B1B0000}"/>
    <cellStyle name="Normal 2 2 10 17 3 6" xfId="6940" xr:uid="{00000000-0005-0000-0000-00001C1B0000}"/>
    <cellStyle name="Normal 2 2 10 17 3 7" xfId="6941" xr:uid="{00000000-0005-0000-0000-00001D1B0000}"/>
    <cellStyle name="Normal 2 2 10 17 3 8" xfId="6942" xr:uid="{00000000-0005-0000-0000-00001E1B0000}"/>
    <cellStyle name="Normal 2 2 10 17 3 9" xfId="6943" xr:uid="{00000000-0005-0000-0000-00001F1B0000}"/>
    <cellStyle name="Normal 2 2 10 17 4" xfId="6944" xr:uid="{00000000-0005-0000-0000-0000201B0000}"/>
    <cellStyle name="Normal 2 2 10 17 4 10" xfId="6945" xr:uid="{00000000-0005-0000-0000-0000211B0000}"/>
    <cellStyle name="Normal 2 2 10 17 4 2" xfId="6946" xr:uid="{00000000-0005-0000-0000-0000221B0000}"/>
    <cellStyle name="Normal 2 2 10 17 4 3" xfId="6947" xr:uid="{00000000-0005-0000-0000-0000231B0000}"/>
    <cellStyle name="Normal 2 2 10 17 4 4" xfId="6948" xr:uid="{00000000-0005-0000-0000-0000241B0000}"/>
    <cellStyle name="Normal 2 2 10 17 4 5" xfId="6949" xr:uid="{00000000-0005-0000-0000-0000251B0000}"/>
    <cellStyle name="Normal 2 2 10 17 4 6" xfId="6950" xr:uid="{00000000-0005-0000-0000-0000261B0000}"/>
    <cellStyle name="Normal 2 2 10 17 4 7" xfId="6951" xr:uid="{00000000-0005-0000-0000-0000271B0000}"/>
    <cellStyle name="Normal 2 2 10 17 4 8" xfId="6952" xr:uid="{00000000-0005-0000-0000-0000281B0000}"/>
    <cellStyle name="Normal 2 2 10 17 4 9" xfId="6953" xr:uid="{00000000-0005-0000-0000-0000291B0000}"/>
    <cellStyle name="Normal 2 2 10 17 5" xfId="6954" xr:uid="{00000000-0005-0000-0000-00002A1B0000}"/>
    <cellStyle name="Normal 2 2 10 17 5 10" xfId="6955" xr:uid="{00000000-0005-0000-0000-00002B1B0000}"/>
    <cellStyle name="Normal 2 2 10 17 5 2" xfId="6956" xr:uid="{00000000-0005-0000-0000-00002C1B0000}"/>
    <cellStyle name="Normal 2 2 10 17 5 3" xfId="6957" xr:uid="{00000000-0005-0000-0000-00002D1B0000}"/>
    <cellStyle name="Normal 2 2 10 17 5 4" xfId="6958" xr:uid="{00000000-0005-0000-0000-00002E1B0000}"/>
    <cellStyle name="Normal 2 2 10 17 5 5" xfId="6959" xr:uid="{00000000-0005-0000-0000-00002F1B0000}"/>
    <cellStyle name="Normal 2 2 10 17 5 6" xfId="6960" xr:uid="{00000000-0005-0000-0000-0000301B0000}"/>
    <cellStyle name="Normal 2 2 10 17 5 7" xfId="6961" xr:uid="{00000000-0005-0000-0000-0000311B0000}"/>
    <cellStyle name="Normal 2 2 10 17 5 8" xfId="6962" xr:uid="{00000000-0005-0000-0000-0000321B0000}"/>
    <cellStyle name="Normal 2 2 10 17 5 9" xfId="6963" xr:uid="{00000000-0005-0000-0000-0000331B0000}"/>
    <cellStyle name="Normal 2 2 10 17 6" xfId="6964" xr:uid="{00000000-0005-0000-0000-0000341B0000}"/>
    <cellStyle name="Normal 2 2 10 17 7" xfId="6965" xr:uid="{00000000-0005-0000-0000-0000351B0000}"/>
    <cellStyle name="Normal 2 2 10 17 8" xfId="6966" xr:uid="{00000000-0005-0000-0000-0000361B0000}"/>
    <cellStyle name="Normal 2 2 10 17 9" xfId="6967" xr:uid="{00000000-0005-0000-0000-0000371B0000}"/>
    <cellStyle name="Normal 2 2 10 18" xfId="6968" xr:uid="{00000000-0005-0000-0000-0000381B0000}"/>
    <cellStyle name="Normal 2 2 10 18 10" xfId="6969" xr:uid="{00000000-0005-0000-0000-0000391B0000}"/>
    <cellStyle name="Normal 2 2 10 18 11" xfId="6970" xr:uid="{00000000-0005-0000-0000-00003A1B0000}"/>
    <cellStyle name="Normal 2 2 10 18 12" xfId="6971" xr:uid="{00000000-0005-0000-0000-00003B1B0000}"/>
    <cellStyle name="Normal 2 2 10 18 13" xfId="6972" xr:uid="{00000000-0005-0000-0000-00003C1B0000}"/>
    <cellStyle name="Normal 2 2 10 18 14" xfId="6973" xr:uid="{00000000-0005-0000-0000-00003D1B0000}"/>
    <cellStyle name="Normal 2 2 10 18 2" xfId="6974" xr:uid="{00000000-0005-0000-0000-00003E1B0000}"/>
    <cellStyle name="Normal 2 2 10 18 2 10" xfId="6975" xr:uid="{00000000-0005-0000-0000-00003F1B0000}"/>
    <cellStyle name="Normal 2 2 10 18 2 2" xfId="6976" xr:uid="{00000000-0005-0000-0000-0000401B0000}"/>
    <cellStyle name="Normal 2 2 10 18 2 3" xfId="6977" xr:uid="{00000000-0005-0000-0000-0000411B0000}"/>
    <cellStyle name="Normal 2 2 10 18 2 4" xfId="6978" xr:uid="{00000000-0005-0000-0000-0000421B0000}"/>
    <cellStyle name="Normal 2 2 10 18 2 5" xfId="6979" xr:uid="{00000000-0005-0000-0000-0000431B0000}"/>
    <cellStyle name="Normal 2 2 10 18 2 6" xfId="6980" xr:uid="{00000000-0005-0000-0000-0000441B0000}"/>
    <cellStyle name="Normal 2 2 10 18 2 7" xfId="6981" xr:uid="{00000000-0005-0000-0000-0000451B0000}"/>
    <cellStyle name="Normal 2 2 10 18 2 8" xfId="6982" xr:uid="{00000000-0005-0000-0000-0000461B0000}"/>
    <cellStyle name="Normal 2 2 10 18 2 9" xfId="6983" xr:uid="{00000000-0005-0000-0000-0000471B0000}"/>
    <cellStyle name="Normal 2 2 10 18 3" xfId="6984" xr:uid="{00000000-0005-0000-0000-0000481B0000}"/>
    <cellStyle name="Normal 2 2 10 18 3 10" xfId="6985" xr:uid="{00000000-0005-0000-0000-0000491B0000}"/>
    <cellStyle name="Normal 2 2 10 18 3 2" xfId="6986" xr:uid="{00000000-0005-0000-0000-00004A1B0000}"/>
    <cellStyle name="Normal 2 2 10 18 3 3" xfId="6987" xr:uid="{00000000-0005-0000-0000-00004B1B0000}"/>
    <cellStyle name="Normal 2 2 10 18 3 4" xfId="6988" xr:uid="{00000000-0005-0000-0000-00004C1B0000}"/>
    <cellStyle name="Normal 2 2 10 18 3 5" xfId="6989" xr:uid="{00000000-0005-0000-0000-00004D1B0000}"/>
    <cellStyle name="Normal 2 2 10 18 3 6" xfId="6990" xr:uid="{00000000-0005-0000-0000-00004E1B0000}"/>
    <cellStyle name="Normal 2 2 10 18 3 7" xfId="6991" xr:uid="{00000000-0005-0000-0000-00004F1B0000}"/>
    <cellStyle name="Normal 2 2 10 18 3 8" xfId="6992" xr:uid="{00000000-0005-0000-0000-0000501B0000}"/>
    <cellStyle name="Normal 2 2 10 18 3 9" xfId="6993" xr:uid="{00000000-0005-0000-0000-0000511B0000}"/>
    <cellStyle name="Normal 2 2 10 18 4" xfId="6994" xr:uid="{00000000-0005-0000-0000-0000521B0000}"/>
    <cellStyle name="Normal 2 2 10 18 4 10" xfId="6995" xr:uid="{00000000-0005-0000-0000-0000531B0000}"/>
    <cellStyle name="Normal 2 2 10 18 4 2" xfId="6996" xr:uid="{00000000-0005-0000-0000-0000541B0000}"/>
    <cellStyle name="Normal 2 2 10 18 4 3" xfId="6997" xr:uid="{00000000-0005-0000-0000-0000551B0000}"/>
    <cellStyle name="Normal 2 2 10 18 4 4" xfId="6998" xr:uid="{00000000-0005-0000-0000-0000561B0000}"/>
    <cellStyle name="Normal 2 2 10 18 4 5" xfId="6999" xr:uid="{00000000-0005-0000-0000-0000571B0000}"/>
    <cellStyle name="Normal 2 2 10 18 4 6" xfId="7000" xr:uid="{00000000-0005-0000-0000-0000581B0000}"/>
    <cellStyle name="Normal 2 2 10 18 4 7" xfId="7001" xr:uid="{00000000-0005-0000-0000-0000591B0000}"/>
    <cellStyle name="Normal 2 2 10 18 4 8" xfId="7002" xr:uid="{00000000-0005-0000-0000-00005A1B0000}"/>
    <cellStyle name="Normal 2 2 10 18 4 9" xfId="7003" xr:uid="{00000000-0005-0000-0000-00005B1B0000}"/>
    <cellStyle name="Normal 2 2 10 18 5" xfId="7004" xr:uid="{00000000-0005-0000-0000-00005C1B0000}"/>
    <cellStyle name="Normal 2 2 10 18 5 10" xfId="7005" xr:uid="{00000000-0005-0000-0000-00005D1B0000}"/>
    <cellStyle name="Normal 2 2 10 18 5 2" xfId="7006" xr:uid="{00000000-0005-0000-0000-00005E1B0000}"/>
    <cellStyle name="Normal 2 2 10 18 5 3" xfId="7007" xr:uid="{00000000-0005-0000-0000-00005F1B0000}"/>
    <cellStyle name="Normal 2 2 10 18 5 4" xfId="7008" xr:uid="{00000000-0005-0000-0000-0000601B0000}"/>
    <cellStyle name="Normal 2 2 10 18 5 5" xfId="7009" xr:uid="{00000000-0005-0000-0000-0000611B0000}"/>
    <cellStyle name="Normal 2 2 10 18 5 6" xfId="7010" xr:uid="{00000000-0005-0000-0000-0000621B0000}"/>
    <cellStyle name="Normal 2 2 10 18 5 7" xfId="7011" xr:uid="{00000000-0005-0000-0000-0000631B0000}"/>
    <cellStyle name="Normal 2 2 10 18 5 8" xfId="7012" xr:uid="{00000000-0005-0000-0000-0000641B0000}"/>
    <cellStyle name="Normal 2 2 10 18 5 9" xfId="7013" xr:uid="{00000000-0005-0000-0000-0000651B0000}"/>
    <cellStyle name="Normal 2 2 10 18 6" xfId="7014" xr:uid="{00000000-0005-0000-0000-0000661B0000}"/>
    <cellStyle name="Normal 2 2 10 18 7" xfId="7015" xr:uid="{00000000-0005-0000-0000-0000671B0000}"/>
    <cellStyle name="Normal 2 2 10 18 8" xfId="7016" xr:uid="{00000000-0005-0000-0000-0000681B0000}"/>
    <cellStyle name="Normal 2 2 10 18 9" xfId="7017" xr:uid="{00000000-0005-0000-0000-0000691B0000}"/>
    <cellStyle name="Normal 2 2 10 19" xfId="7018" xr:uid="{00000000-0005-0000-0000-00006A1B0000}"/>
    <cellStyle name="Normal 2 2 10 19 10" xfId="7019" xr:uid="{00000000-0005-0000-0000-00006B1B0000}"/>
    <cellStyle name="Normal 2 2 10 19 11" xfId="7020" xr:uid="{00000000-0005-0000-0000-00006C1B0000}"/>
    <cellStyle name="Normal 2 2 10 19 12" xfId="7021" xr:uid="{00000000-0005-0000-0000-00006D1B0000}"/>
    <cellStyle name="Normal 2 2 10 19 13" xfId="7022" xr:uid="{00000000-0005-0000-0000-00006E1B0000}"/>
    <cellStyle name="Normal 2 2 10 19 14" xfId="7023" xr:uid="{00000000-0005-0000-0000-00006F1B0000}"/>
    <cellStyle name="Normal 2 2 10 19 2" xfId="7024" xr:uid="{00000000-0005-0000-0000-0000701B0000}"/>
    <cellStyle name="Normal 2 2 10 19 2 10" xfId="7025" xr:uid="{00000000-0005-0000-0000-0000711B0000}"/>
    <cellStyle name="Normal 2 2 10 19 2 2" xfId="7026" xr:uid="{00000000-0005-0000-0000-0000721B0000}"/>
    <cellStyle name="Normal 2 2 10 19 2 3" xfId="7027" xr:uid="{00000000-0005-0000-0000-0000731B0000}"/>
    <cellStyle name="Normal 2 2 10 19 2 4" xfId="7028" xr:uid="{00000000-0005-0000-0000-0000741B0000}"/>
    <cellStyle name="Normal 2 2 10 19 2 5" xfId="7029" xr:uid="{00000000-0005-0000-0000-0000751B0000}"/>
    <cellStyle name="Normal 2 2 10 19 2 6" xfId="7030" xr:uid="{00000000-0005-0000-0000-0000761B0000}"/>
    <cellStyle name="Normal 2 2 10 19 2 7" xfId="7031" xr:uid="{00000000-0005-0000-0000-0000771B0000}"/>
    <cellStyle name="Normal 2 2 10 19 2 8" xfId="7032" xr:uid="{00000000-0005-0000-0000-0000781B0000}"/>
    <cellStyle name="Normal 2 2 10 19 2 9" xfId="7033" xr:uid="{00000000-0005-0000-0000-0000791B0000}"/>
    <cellStyle name="Normal 2 2 10 19 3" xfId="7034" xr:uid="{00000000-0005-0000-0000-00007A1B0000}"/>
    <cellStyle name="Normal 2 2 10 19 3 10" xfId="7035" xr:uid="{00000000-0005-0000-0000-00007B1B0000}"/>
    <cellStyle name="Normal 2 2 10 19 3 2" xfId="7036" xr:uid="{00000000-0005-0000-0000-00007C1B0000}"/>
    <cellStyle name="Normal 2 2 10 19 3 3" xfId="7037" xr:uid="{00000000-0005-0000-0000-00007D1B0000}"/>
    <cellStyle name="Normal 2 2 10 19 3 4" xfId="7038" xr:uid="{00000000-0005-0000-0000-00007E1B0000}"/>
    <cellStyle name="Normal 2 2 10 19 3 5" xfId="7039" xr:uid="{00000000-0005-0000-0000-00007F1B0000}"/>
    <cellStyle name="Normal 2 2 10 19 3 6" xfId="7040" xr:uid="{00000000-0005-0000-0000-0000801B0000}"/>
    <cellStyle name="Normal 2 2 10 19 3 7" xfId="7041" xr:uid="{00000000-0005-0000-0000-0000811B0000}"/>
    <cellStyle name="Normal 2 2 10 19 3 8" xfId="7042" xr:uid="{00000000-0005-0000-0000-0000821B0000}"/>
    <cellStyle name="Normal 2 2 10 19 3 9" xfId="7043" xr:uid="{00000000-0005-0000-0000-0000831B0000}"/>
    <cellStyle name="Normal 2 2 10 19 4" xfId="7044" xr:uid="{00000000-0005-0000-0000-0000841B0000}"/>
    <cellStyle name="Normal 2 2 10 19 4 10" xfId="7045" xr:uid="{00000000-0005-0000-0000-0000851B0000}"/>
    <cellStyle name="Normal 2 2 10 19 4 2" xfId="7046" xr:uid="{00000000-0005-0000-0000-0000861B0000}"/>
    <cellStyle name="Normal 2 2 10 19 4 3" xfId="7047" xr:uid="{00000000-0005-0000-0000-0000871B0000}"/>
    <cellStyle name="Normal 2 2 10 19 4 4" xfId="7048" xr:uid="{00000000-0005-0000-0000-0000881B0000}"/>
    <cellStyle name="Normal 2 2 10 19 4 5" xfId="7049" xr:uid="{00000000-0005-0000-0000-0000891B0000}"/>
    <cellStyle name="Normal 2 2 10 19 4 6" xfId="7050" xr:uid="{00000000-0005-0000-0000-00008A1B0000}"/>
    <cellStyle name="Normal 2 2 10 19 4 7" xfId="7051" xr:uid="{00000000-0005-0000-0000-00008B1B0000}"/>
    <cellStyle name="Normal 2 2 10 19 4 8" xfId="7052" xr:uid="{00000000-0005-0000-0000-00008C1B0000}"/>
    <cellStyle name="Normal 2 2 10 19 4 9" xfId="7053" xr:uid="{00000000-0005-0000-0000-00008D1B0000}"/>
    <cellStyle name="Normal 2 2 10 19 5" xfId="7054" xr:uid="{00000000-0005-0000-0000-00008E1B0000}"/>
    <cellStyle name="Normal 2 2 10 19 5 10" xfId="7055" xr:uid="{00000000-0005-0000-0000-00008F1B0000}"/>
    <cellStyle name="Normal 2 2 10 19 5 2" xfId="7056" xr:uid="{00000000-0005-0000-0000-0000901B0000}"/>
    <cellStyle name="Normal 2 2 10 19 5 3" xfId="7057" xr:uid="{00000000-0005-0000-0000-0000911B0000}"/>
    <cellStyle name="Normal 2 2 10 19 5 4" xfId="7058" xr:uid="{00000000-0005-0000-0000-0000921B0000}"/>
    <cellStyle name="Normal 2 2 10 19 5 5" xfId="7059" xr:uid="{00000000-0005-0000-0000-0000931B0000}"/>
    <cellStyle name="Normal 2 2 10 19 5 6" xfId="7060" xr:uid="{00000000-0005-0000-0000-0000941B0000}"/>
    <cellStyle name="Normal 2 2 10 19 5 7" xfId="7061" xr:uid="{00000000-0005-0000-0000-0000951B0000}"/>
    <cellStyle name="Normal 2 2 10 19 5 8" xfId="7062" xr:uid="{00000000-0005-0000-0000-0000961B0000}"/>
    <cellStyle name="Normal 2 2 10 19 5 9" xfId="7063" xr:uid="{00000000-0005-0000-0000-0000971B0000}"/>
    <cellStyle name="Normal 2 2 10 19 6" xfId="7064" xr:uid="{00000000-0005-0000-0000-0000981B0000}"/>
    <cellStyle name="Normal 2 2 10 19 7" xfId="7065" xr:uid="{00000000-0005-0000-0000-0000991B0000}"/>
    <cellStyle name="Normal 2 2 10 19 8" xfId="7066" xr:uid="{00000000-0005-0000-0000-00009A1B0000}"/>
    <cellStyle name="Normal 2 2 10 19 9" xfId="7067" xr:uid="{00000000-0005-0000-0000-00009B1B0000}"/>
    <cellStyle name="Normal 2 2 10 2" xfId="7068" xr:uid="{00000000-0005-0000-0000-00009C1B0000}"/>
    <cellStyle name="Normal 2 2 10 2 10" xfId="7069" xr:uid="{00000000-0005-0000-0000-00009D1B0000}"/>
    <cellStyle name="Normal 2 2 10 2 10 10" xfId="7070" xr:uid="{00000000-0005-0000-0000-00009E1B0000}"/>
    <cellStyle name="Normal 2 2 10 2 10 11" xfId="7071" xr:uid="{00000000-0005-0000-0000-00009F1B0000}"/>
    <cellStyle name="Normal 2 2 10 2 10 12" xfId="7072" xr:uid="{00000000-0005-0000-0000-0000A01B0000}"/>
    <cellStyle name="Normal 2 2 10 2 10 13" xfId="7073" xr:uid="{00000000-0005-0000-0000-0000A11B0000}"/>
    <cellStyle name="Normal 2 2 10 2 10 14" xfId="7074" xr:uid="{00000000-0005-0000-0000-0000A21B0000}"/>
    <cellStyle name="Normal 2 2 10 2 10 2" xfId="7075" xr:uid="{00000000-0005-0000-0000-0000A31B0000}"/>
    <cellStyle name="Normal 2 2 10 2 10 2 10" xfId="7076" xr:uid="{00000000-0005-0000-0000-0000A41B0000}"/>
    <cellStyle name="Normal 2 2 10 2 10 2 2" xfId="7077" xr:uid="{00000000-0005-0000-0000-0000A51B0000}"/>
    <cellStyle name="Normal 2 2 10 2 10 2 3" xfId="7078" xr:uid="{00000000-0005-0000-0000-0000A61B0000}"/>
    <cellStyle name="Normal 2 2 10 2 10 2 4" xfId="7079" xr:uid="{00000000-0005-0000-0000-0000A71B0000}"/>
    <cellStyle name="Normal 2 2 10 2 10 2 5" xfId="7080" xr:uid="{00000000-0005-0000-0000-0000A81B0000}"/>
    <cellStyle name="Normal 2 2 10 2 10 2 6" xfId="7081" xr:uid="{00000000-0005-0000-0000-0000A91B0000}"/>
    <cellStyle name="Normal 2 2 10 2 10 2 7" xfId="7082" xr:uid="{00000000-0005-0000-0000-0000AA1B0000}"/>
    <cellStyle name="Normal 2 2 10 2 10 2 8" xfId="7083" xr:uid="{00000000-0005-0000-0000-0000AB1B0000}"/>
    <cellStyle name="Normal 2 2 10 2 10 2 9" xfId="7084" xr:uid="{00000000-0005-0000-0000-0000AC1B0000}"/>
    <cellStyle name="Normal 2 2 10 2 10 3" xfId="7085" xr:uid="{00000000-0005-0000-0000-0000AD1B0000}"/>
    <cellStyle name="Normal 2 2 10 2 10 3 10" xfId="7086" xr:uid="{00000000-0005-0000-0000-0000AE1B0000}"/>
    <cellStyle name="Normal 2 2 10 2 10 3 2" xfId="7087" xr:uid="{00000000-0005-0000-0000-0000AF1B0000}"/>
    <cellStyle name="Normal 2 2 10 2 10 3 3" xfId="7088" xr:uid="{00000000-0005-0000-0000-0000B01B0000}"/>
    <cellStyle name="Normal 2 2 10 2 10 3 4" xfId="7089" xr:uid="{00000000-0005-0000-0000-0000B11B0000}"/>
    <cellStyle name="Normal 2 2 10 2 10 3 5" xfId="7090" xr:uid="{00000000-0005-0000-0000-0000B21B0000}"/>
    <cellStyle name="Normal 2 2 10 2 10 3 6" xfId="7091" xr:uid="{00000000-0005-0000-0000-0000B31B0000}"/>
    <cellStyle name="Normal 2 2 10 2 10 3 7" xfId="7092" xr:uid="{00000000-0005-0000-0000-0000B41B0000}"/>
    <cellStyle name="Normal 2 2 10 2 10 3 8" xfId="7093" xr:uid="{00000000-0005-0000-0000-0000B51B0000}"/>
    <cellStyle name="Normal 2 2 10 2 10 3 9" xfId="7094" xr:uid="{00000000-0005-0000-0000-0000B61B0000}"/>
    <cellStyle name="Normal 2 2 10 2 10 4" xfId="7095" xr:uid="{00000000-0005-0000-0000-0000B71B0000}"/>
    <cellStyle name="Normal 2 2 10 2 10 4 10" xfId="7096" xr:uid="{00000000-0005-0000-0000-0000B81B0000}"/>
    <cellStyle name="Normal 2 2 10 2 10 4 2" xfId="7097" xr:uid="{00000000-0005-0000-0000-0000B91B0000}"/>
    <cellStyle name="Normal 2 2 10 2 10 4 3" xfId="7098" xr:uid="{00000000-0005-0000-0000-0000BA1B0000}"/>
    <cellStyle name="Normal 2 2 10 2 10 4 4" xfId="7099" xr:uid="{00000000-0005-0000-0000-0000BB1B0000}"/>
    <cellStyle name="Normal 2 2 10 2 10 4 5" xfId="7100" xr:uid="{00000000-0005-0000-0000-0000BC1B0000}"/>
    <cellStyle name="Normal 2 2 10 2 10 4 6" xfId="7101" xr:uid="{00000000-0005-0000-0000-0000BD1B0000}"/>
    <cellStyle name="Normal 2 2 10 2 10 4 7" xfId="7102" xr:uid="{00000000-0005-0000-0000-0000BE1B0000}"/>
    <cellStyle name="Normal 2 2 10 2 10 4 8" xfId="7103" xr:uid="{00000000-0005-0000-0000-0000BF1B0000}"/>
    <cellStyle name="Normal 2 2 10 2 10 4 9" xfId="7104" xr:uid="{00000000-0005-0000-0000-0000C01B0000}"/>
    <cellStyle name="Normal 2 2 10 2 10 5" xfId="7105" xr:uid="{00000000-0005-0000-0000-0000C11B0000}"/>
    <cellStyle name="Normal 2 2 10 2 10 5 10" xfId="7106" xr:uid="{00000000-0005-0000-0000-0000C21B0000}"/>
    <cellStyle name="Normal 2 2 10 2 10 5 2" xfId="7107" xr:uid="{00000000-0005-0000-0000-0000C31B0000}"/>
    <cellStyle name="Normal 2 2 10 2 10 5 3" xfId="7108" xr:uid="{00000000-0005-0000-0000-0000C41B0000}"/>
    <cellStyle name="Normal 2 2 10 2 10 5 4" xfId="7109" xr:uid="{00000000-0005-0000-0000-0000C51B0000}"/>
    <cellStyle name="Normal 2 2 10 2 10 5 5" xfId="7110" xr:uid="{00000000-0005-0000-0000-0000C61B0000}"/>
    <cellStyle name="Normal 2 2 10 2 10 5 6" xfId="7111" xr:uid="{00000000-0005-0000-0000-0000C71B0000}"/>
    <cellStyle name="Normal 2 2 10 2 10 5 7" xfId="7112" xr:uid="{00000000-0005-0000-0000-0000C81B0000}"/>
    <cellStyle name="Normal 2 2 10 2 10 5 8" xfId="7113" xr:uid="{00000000-0005-0000-0000-0000C91B0000}"/>
    <cellStyle name="Normal 2 2 10 2 10 5 9" xfId="7114" xr:uid="{00000000-0005-0000-0000-0000CA1B0000}"/>
    <cellStyle name="Normal 2 2 10 2 10 6" xfId="7115" xr:uid="{00000000-0005-0000-0000-0000CB1B0000}"/>
    <cellStyle name="Normal 2 2 10 2 10 7" xfId="7116" xr:uid="{00000000-0005-0000-0000-0000CC1B0000}"/>
    <cellStyle name="Normal 2 2 10 2 10 8" xfId="7117" xr:uid="{00000000-0005-0000-0000-0000CD1B0000}"/>
    <cellStyle name="Normal 2 2 10 2 10 9" xfId="7118" xr:uid="{00000000-0005-0000-0000-0000CE1B0000}"/>
    <cellStyle name="Normal 2 2 10 2 11" xfId="7119" xr:uid="{00000000-0005-0000-0000-0000CF1B0000}"/>
    <cellStyle name="Normal 2 2 10 2 11 10" xfId="7120" xr:uid="{00000000-0005-0000-0000-0000D01B0000}"/>
    <cellStyle name="Normal 2 2 10 2 11 11" xfId="7121" xr:uid="{00000000-0005-0000-0000-0000D11B0000}"/>
    <cellStyle name="Normal 2 2 10 2 11 12" xfId="7122" xr:uid="{00000000-0005-0000-0000-0000D21B0000}"/>
    <cellStyle name="Normal 2 2 10 2 11 13" xfId="7123" xr:uid="{00000000-0005-0000-0000-0000D31B0000}"/>
    <cellStyle name="Normal 2 2 10 2 11 14" xfId="7124" xr:uid="{00000000-0005-0000-0000-0000D41B0000}"/>
    <cellStyle name="Normal 2 2 10 2 11 2" xfId="7125" xr:uid="{00000000-0005-0000-0000-0000D51B0000}"/>
    <cellStyle name="Normal 2 2 10 2 11 2 10" xfId="7126" xr:uid="{00000000-0005-0000-0000-0000D61B0000}"/>
    <cellStyle name="Normal 2 2 10 2 11 2 2" xfId="7127" xr:uid="{00000000-0005-0000-0000-0000D71B0000}"/>
    <cellStyle name="Normal 2 2 10 2 11 2 3" xfId="7128" xr:uid="{00000000-0005-0000-0000-0000D81B0000}"/>
    <cellStyle name="Normal 2 2 10 2 11 2 4" xfId="7129" xr:uid="{00000000-0005-0000-0000-0000D91B0000}"/>
    <cellStyle name="Normal 2 2 10 2 11 2 5" xfId="7130" xr:uid="{00000000-0005-0000-0000-0000DA1B0000}"/>
    <cellStyle name="Normal 2 2 10 2 11 2 6" xfId="7131" xr:uid="{00000000-0005-0000-0000-0000DB1B0000}"/>
    <cellStyle name="Normal 2 2 10 2 11 2 7" xfId="7132" xr:uid="{00000000-0005-0000-0000-0000DC1B0000}"/>
    <cellStyle name="Normal 2 2 10 2 11 2 8" xfId="7133" xr:uid="{00000000-0005-0000-0000-0000DD1B0000}"/>
    <cellStyle name="Normal 2 2 10 2 11 2 9" xfId="7134" xr:uid="{00000000-0005-0000-0000-0000DE1B0000}"/>
    <cellStyle name="Normal 2 2 10 2 11 3" xfId="7135" xr:uid="{00000000-0005-0000-0000-0000DF1B0000}"/>
    <cellStyle name="Normal 2 2 10 2 11 3 10" xfId="7136" xr:uid="{00000000-0005-0000-0000-0000E01B0000}"/>
    <cellStyle name="Normal 2 2 10 2 11 3 2" xfId="7137" xr:uid="{00000000-0005-0000-0000-0000E11B0000}"/>
    <cellStyle name="Normal 2 2 10 2 11 3 3" xfId="7138" xr:uid="{00000000-0005-0000-0000-0000E21B0000}"/>
    <cellStyle name="Normal 2 2 10 2 11 3 4" xfId="7139" xr:uid="{00000000-0005-0000-0000-0000E31B0000}"/>
    <cellStyle name="Normal 2 2 10 2 11 3 5" xfId="7140" xr:uid="{00000000-0005-0000-0000-0000E41B0000}"/>
    <cellStyle name="Normal 2 2 10 2 11 3 6" xfId="7141" xr:uid="{00000000-0005-0000-0000-0000E51B0000}"/>
    <cellStyle name="Normal 2 2 10 2 11 3 7" xfId="7142" xr:uid="{00000000-0005-0000-0000-0000E61B0000}"/>
    <cellStyle name="Normal 2 2 10 2 11 3 8" xfId="7143" xr:uid="{00000000-0005-0000-0000-0000E71B0000}"/>
    <cellStyle name="Normal 2 2 10 2 11 3 9" xfId="7144" xr:uid="{00000000-0005-0000-0000-0000E81B0000}"/>
    <cellStyle name="Normal 2 2 10 2 11 4" xfId="7145" xr:uid="{00000000-0005-0000-0000-0000E91B0000}"/>
    <cellStyle name="Normal 2 2 10 2 11 4 10" xfId="7146" xr:uid="{00000000-0005-0000-0000-0000EA1B0000}"/>
    <cellStyle name="Normal 2 2 10 2 11 4 2" xfId="7147" xr:uid="{00000000-0005-0000-0000-0000EB1B0000}"/>
    <cellStyle name="Normal 2 2 10 2 11 4 3" xfId="7148" xr:uid="{00000000-0005-0000-0000-0000EC1B0000}"/>
    <cellStyle name="Normal 2 2 10 2 11 4 4" xfId="7149" xr:uid="{00000000-0005-0000-0000-0000ED1B0000}"/>
    <cellStyle name="Normal 2 2 10 2 11 4 5" xfId="7150" xr:uid="{00000000-0005-0000-0000-0000EE1B0000}"/>
    <cellStyle name="Normal 2 2 10 2 11 4 6" xfId="7151" xr:uid="{00000000-0005-0000-0000-0000EF1B0000}"/>
    <cellStyle name="Normal 2 2 10 2 11 4 7" xfId="7152" xr:uid="{00000000-0005-0000-0000-0000F01B0000}"/>
    <cellStyle name="Normal 2 2 10 2 11 4 8" xfId="7153" xr:uid="{00000000-0005-0000-0000-0000F11B0000}"/>
    <cellStyle name="Normal 2 2 10 2 11 4 9" xfId="7154" xr:uid="{00000000-0005-0000-0000-0000F21B0000}"/>
    <cellStyle name="Normal 2 2 10 2 11 5" xfId="7155" xr:uid="{00000000-0005-0000-0000-0000F31B0000}"/>
    <cellStyle name="Normal 2 2 10 2 11 5 10" xfId="7156" xr:uid="{00000000-0005-0000-0000-0000F41B0000}"/>
    <cellStyle name="Normal 2 2 10 2 11 5 2" xfId="7157" xr:uid="{00000000-0005-0000-0000-0000F51B0000}"/>
    <cellStyle name="Normal 2 2 10 2 11 5 3" xfId="7158" xr:uid="{00000000-0005-0000-0000-0000F61B0000}"/>
    <cellStyle name="Normal 2 2 10 2 11 5 4" xfId="7159" xr:uid="{00000000-0005-0000-0000-0000F71B0000}"/>
    <cellStyle name="Normal 2 2 10 2 11 5 5" xfId="7160" xr:uid="{00000000-0005-0000-0000-0000F81B0000}"/>
    <cellStyle name="Normal 2 2 10 2 11 5 6" xfId="7161" xr:uid="{00000000-0005-0000-0000-0000F91B0000}"/>
    <cellStyle name="Normal 2 2 10 2 11 5 7" xfId="7162" xr:uid="{00000000-0005-0000-0000-0000FA1B0000}"/>
    <cellStyle name="Normal 2 2 10 2 11 5 8" xfId="7163" xr:uid="{00000000-0005-0000-0000-0000FB1B0000}"/>
    <cellStyle name="Normal 2 2 10 2 11 5 9" xfId="7164" xr:uid="{00000000-0005-0000-0000-0000FC1B0000}"/>
    <cellStyle name="Normal 2 2 10 2 11 6" xfId="7165" xr:uid="{00000000-0005-0000-0000-0000FD1B0000}"/>
    <cellStyle name="Normal 2 2 10 2 11 7" xfId="7166" xr:uid="{00000000-0005-0000-0000-0000FE1B0000}"/>
    <cellStyle name="Normal 2 2 10 2 11 8" xfId="7167" xr:uid="{00000000-0005-0000-0000-0000FF1B0000}"/>
    <cellStyle name="Normal 2 2 10 2 11 9" xfId="7168" xr:uid="{00000000-0005-0000-0000-0000001C0000}"/>
    <cellStyle name="Normal 2 2 10 2 12" xfId="7169" xr:uid="{00000000-0005-0000-0000-0000011C0000}"/>
    <cellStyle name="Normal 2 2 10 2 12 10" xfId="7170" xr:uid="{00000000-0005-0000-0000-0000021C0000}"/>
    <cellStyle name="Normal 2 2 10 2 12 11" xfId="7171" xr:uid="{00000000-0005-0000-0000-0000031C0000}"/>
    <cellStyle name="Normal 2 2 10 2 12 12" xfId="7172" xr:uid="{00000000-0005-0000-0000-0000041C0000}"/>
    <cellStyle name="Normal 2 2 10 2 12 13" xfId="7173" xr:uid="{00000000-0005-0000-0000-0000051C0000}"/>
    <cellStyle name="Normal 2 2 10 2 12 14" xfId="7174" xr:uid="{00000000-0005-0000-0000-0000061C0000}"/>
    <cellStyle name="Normal 2 2 10 2 12 2" xfId="7175" xr:uid="{00000000-0005-0000-0000-0000071C0000}"/>
    <cellStyle name="Normal 2 2 10 2 12 2 10" xfId="7176" xr:uid="{00000000-0005-0000-0000-0000081C0000}"/>
    <cellStyle name="Normal 2 2 10 2 12 2 2" xfId="7177" xr:uid="{00000000-0005-0000-0000-0000091C0000}"/>
    <cellStyle name="Normal 2 2 10 2 12 2 3" xfId="7178" xr:uid="{00000000-0005-0000-0000-00000A1C0000}"/>
    <cellStyle name="Normal 2 2 10 2 12 2 4" xfId="7179" xr:uid="{00000000-0005-0000-0000-00000B1C0000}"/>
    <cellStyle name="Normal 2 2 10 2 12 2 5" xfId="7180" xr:uid="{00000000-0005-0000-0000-00000C1C0000}"/>
    <cellStyle name="Normal 2 2 10 2 12 2 6" xfId="7181" xr:uid="{00000000-0005-0000-0000-00000D1C0000}"/>
    <cellStyle name="Normal 2 2 10 2 12 2 7" xfId="7182" xr:uid="{00000000-0005-0000-0000-00000E1C0000}"/>
    <cellStyle name="Normal 2 2 10 2 12 2 8" xfId="7183" xr:uid="{00000000-0005-0000-0000-00000F1C0000}"/>
    <cellStyle name="Normal 2 2 10 2 12 2 9" xfId="7184" xr:uid="{00000000-0005-0000-0000-0000101C0000}"/>
    <cellStyle name="Normal 2 2 10 2 12 3" xfId="7185" xr:uid="{00000000-0005-0000-0000-0000111C0000}"/>
    <cellStyle name="Normal 2 2 10 2 12 3 10" xfId="7186" xr:uid="{00000000-0005-0000-0000-0000121C0000}"/>
    <cellStyle name="Normal 2 2 10 2 12 3 2" xfId="7187" xr:uid="{00000000-0005-0000-0000-0000131C0000}"/>
    <cellStyle name="Normal 2 2 10 2 12 3 3" xfId="7188" xr:uid="{00000000-0005-0000-0000-0000141C0000}"/>
    <cellStyle name="Normal 2 2 10 2 12 3 4" xfId="7189" xr:uid="{00000000-0005-0000-0000-0000151C0000}"/>
    <cellStyle name="Normal 2 2 10 2 12 3 5" xfId="7190" xr:uid="{00000000-0005-0000-0000-0000161C0000}"/>
    <cellStyle name="Normal 2 2 10 2 12 3 6" xfId="7191" xr:uid="{00000000-0005-0000-0000-0000171C0000}"/>
    <cellStyle name="Normal 2 2 10 2 12 3 7" xfId="7192" xr:uid="{00000000-0005-0000-0000-0000181C0000}"/>
    <cellStyle name="Normal 2 2 10 2 12 3 8" xfId="7193" xr:uid="{00000000-0005-0000-0000-0000191C0000}"/>
    <cellStyle name="Normal 2 2 10 2 12 3 9" xfId="7194" xr:uid="{00000000-0005-0000-0000-00001A1C0000}"/>
    <cellStyle name="Normal 2 2 10 2 12 4" xfId="7195" xr:uid="{00000000-0005-0000-0000-00001B1C0000}"/>
    <cellStyle name="Normal 2 2 10 2 12 4 10" xfId="7196" xr:uid="{00000000-0005-0000-0000-00001C1C0000}"/>
    <cellStyle name="Normal 2 2 10 2 12 4 2" xfId="7197" xr:uid="{00000000-0005-0000-0000-00001D1C0000}"/>
    <cellStyle name="Normal 2 2 10 2 12 4 3" xfId="7198" xr:uid="{00000000-0005-0000-0000-00001E1C0000}"/>
    <cellStyle name="Normal 2 2 10 2 12 4 4" xfId="7199" xr:uid="{00000000-0005-0000-0000-00001F1C0000}"/>
    <cellStyle name="Normal 2 2 10 2 12 4 5" xfId="7200" xr:uid="{00000000-0005-0000-0000-0000201C0000}"/>
    <cellStyle name="Normal 2 2 10 2 12 4 6" xfId="7201" xr:uid="{00000000-0005-0000-0000-0000211C0000}"/>
    <cellStyle name="Normal 2 2 10 2 12 4 7" xfId="7202" xr:uid="{00000000-0005-0000-0000-0000221C0000}"/>
    <cellStyle name="Normal 2 2 10 2 12 4 8" xfId="7203" xr:uid="{00000000-0005-0000-0000-0000231C0000}"/>
    <cellStyle name="Normal 2 2 10 2 12 4 9" xfId="7204" xr:uid="{00000000-0005-0000-0000-0000241C0000}"/>
    <cellStyle name="Normal 2 2 10 2 12 5" xfId="7205" xr:uid="{00000000-0005-0000-0000-0000251C0000}"/>
    <cellStyle name="Normal 2 2 10 2 12 5 10" xfId="7206" xr:uid="{00000000-0005-0000-0000-0000261C0000}"/>
    <cellStyle name="Normal 2 2 10 2 12 5 2" xfId="7207" xr:uid="{00000000-0005-0000-0000-0000271C0000}"/>
    <cellStyle name="Normal 2 2 10 2 12 5 3" xfId="7208" xr:uid="{00000000-0005-0000-0000-0000281C0000}"/>
    <cellStyle name="Normal 2 2 10 2 12 5 4" xfId="7209" xr:uid="{00000000-0005-0000-0000-0000291C0000}"/>
    <cellStyle name="Normal 2 2 10 2 12 5 5" xfId="7210" xr:uid="{00000000-0005-0000-0000-00002A1C0000}"/>
    <cellStyle name="Normal 2 2 10 2 12 5 6" xfId="7211" xr:uid="{00000000-0005-0000-0000-00002B1C0000}"/>
    <cellStyle name="Normal 2 2 10 2 12 5 7" xfId="7212" xr:uid="{00000000-0005-0000-0000-00002C1C0000}"/>
    <cellStyle name="Normal 2 2 10 2 12 5 8" xfId="7213" xr:uid="{00000000-0005-0000-0000-00002D1C0000}"/>
    <cellStyle name="Normal 2 2 10 2 12 5 9" xfId="7214" xr:uid="{00000000-0005-0000-0000-00002E1C0000}"/>
    <cellStyle name="Normal 2 2 10 2 12 6" xfId="7215" xr:uid="{00000000-0005-0000-0000-00002F1C0000}"/>
    <cellStyle name="Normal 2 2 10 2 12 7" xfId="7216" xr:uid="{00000000-0005-0000-0000-0000301C0000}"/>
    <cellStyle name="Normal 2 2 10 2 12 8" xfId="7217" xr:uid="{00000000-0005-0000-0000-0000311C0000}"/>
    <cellStyle name="Normal 2 2 10 2 12 9" xfId="7218" xr:uid="{00000000-0005-0000-0000-0000321C0000}"/>
    <cellStyle name="Normal 2 2 10 2 13" xfId="7219" xr:uid="{00000000-0005-0000-0000-0000331C0000}"/>
    <cellStyle name="Normal 2 2 10 2 13 10" xfId="7220" xr:uid="{00000000-0005-0000-0000-0000341C0000}"/>
    <cellStyle name="Normal 2 2 10 2 13 11" xfId="7221" xr:uid="{00000000-0005-0000-0000-0000351C0000}"/>
    <cellStyle name="Normal 2 2 10 2 13 12" xfId="7222" xr:uid="{00000000-0005-0000-0000-0000361C0000}"/>
    <cellStyle name="Normal 2 2 10 2 13 13" xfId="7223" xr:uid="{00000000-0005-0000-0000-0000371C0000}"/>
    <cellStyle name="Normal 2 2 10 2 13 14" xfId="7224" xr:uid="{00000000-0005-0000-0000-0000381C0000}"/>
    <cellStyle name="Normal 2 2 10 2 13 2" xfId="7225" xr:uid="{00000000-0005-0000-0000-0000391C0000}"/>
    <cellStyle name="Normal 2 2 10 2 13 2 10" xfId="7226" xr:uid="{00000000-0005-0000-0000-00003A1C0000}"/>
    <cellStyle name="Normal 2 2 10 2 13 2 2" xfId="7227" xr:uid="{00000000-0005-0000-0000-00003B1C0000}"/>
    <cellStyle name="Normal 2 2 10 2 13 2 3" xfId="7228" xr:uid="{00000000-0005-0000-0000-00003C1C0000}"/>
    <cellStyle name="Normal 2 2 10 2 13 2 4" xfId="7229" xr:uid="{00000000-0005-0000-0000-00003D1C0000}"/>
    <cellStyle name="Normal 2 2 10 2 13 2 5" xfId="7230" xr:uid="{00000000-0005-0000-0000-00003E1C0000}"/>
    <cellStyle name="Normal 2 2 10 2 13 2 6" xfId="7231" xr:uid="{00000000-0005-0000-0000-00003F1C0000}"/>
    <cellStyle name="Normal 2 2 10 2 13 2 7" xfId="7232" xr:uid="{00000000-0005-0000-0000-0000401C0000}"/>
    <cellStyle name="Normal 2 2 10 2 13 2 8" xfId="7233" xr:uid="{00000000-0005-0000-0000-0000411C0000}"/>
    <cellStyle name="Normal 2 2 10 2 13 2 9" xfId="7234" xr:uid="{00000000-0005-0000-0000-0000421C0000}"/>
    <cellStyle name="Normal 2 2 10 2 13 3" xfId="7235" xr:uid="{00000000-0005-0000-0000-0000431C0000}"/>
    <cellStyle name="Normal 2 2 10 2 13 3 10" xfId="7236" xr:uid="{00000000-0005-0000-0000-0000441C0000}"/>
    <cellStyle name="Normal 2 2 10 2 13 3 2" xfId="7237" xr:uid="{00000000-0005-0000-0000-0000451C0000}"/>
    <cellStyle name="Normal 2 2 10 2 13 3 3" xfId="7238" xr:uid="{00000000-0005-0000-0000-0000461C0000}"/>
    <cellStyle name="Normal 2 2 10 2 13 3 4" xfId="7239" xr:uid="{00000000-0005-0000-0000-0000471C0000}"/>
    <cellStyle name="Normal 2 2 10 2 13 3 5" xfId="7240" xr:uid="{00000000-0005-0000-0000-0000481C0000}"/>
    <cellStyle name="Normal 2 2 10 2 13 3 6" xfId="7241" xr:uid="{00000000-0005-0000-0000-0000491C0000}"/>
    <cellStyle name="Normal 2 2 10 2 13 3 7" xfId="7242" xr:uid="{00000000-0005-0000-0000-00004A1C0000}"/>
    <cellStyle name="Normal 2 2 10 2 13 3 8" xfId="7243" xr:uid="{00000000-0005-0000-0000-00004B1C0000}"/>
    <cellStyle name="Normal 2 2 10 2 13 3 9" xfId="7244" xr:uid="{00000000-0005-0000-0000-00004C1C0000}"/>
    <cellStyle name="Normal 2 2 10 2 13 4" xfId="7245" xr:uid="{00000000-0005-0000-0000-00004D1C0000}"/>
    <cellStyle name="Normal 2 2 10 2 13 4 10" xfId="7246" xr:uid="{00000000-0005-0000-0000-00004E1C0000}"/>
    <cellStyle name="Normal 2 2 10 2 13 4 2" xfId="7247" xr:uid="{00000000-0005-0000-0000-00004F1C0000}"/>
    <cellStyle name="Normal 2 2 10 2 13 4 3" xfId="7248" xr:uid="{00000000-0005-0000-0000-0000501C0000}"/>
    <cellStyle name="Normal 2 2 10 2 13 4 4" xfId="7249" xr:uid="{00000000-0005-0000-0000-0000511C0000}"/>
    <cellStyle name="Normal 2 2 10 2 13 4 5" xfId="7250" xr:uid="{00000000-0005-0000-0000-0000521C0000}"/>
    <cellStyle name="Normal 2 2 10 2 13 4 6" xfId="7251" xr:uid="{00000000-0005-0000-0000-0000531C0000}"/>
    <cellStyle name="Normal 2 2 10 2 13 4 7" xfId="7252" xr:uid="{00000000-0005-0000-0000-0000541C0000}"/>
    <cellStyle name="Normal 2 2 10 2 13 4 8" xfId="7253" xr:uid="{00000000-0005-0000-0000-0000551C0000}"/>
    <cellStyle name="Normal 2 2 10 2 13 4 9" xfId="7254" xr:uid="{00000000-0005-0000-0000-0000561C0000}"/>
    <cellStyle name="Normal 2 2 10 2 13 5" xfId="7255" xr:uid="{00000000-0005-0000-0000-0000571C0000}"/>
    <cellStyle name="Normal 2 2 10 2 13 5 10" xfId="7256" xr:uid="{00000000-0005-0000-0000-0000581C0000}"/>
    <cellStyle name="Normal 2 2 10 2 13 5 2" xfId="7257" xr:uid="{00000000-0005-0000-0000-0000591C0000}"/>
    <cellStyle name="Normal 2 2 10 2 13 5 3" xfId="7258" xr:uid="{00000000-0005-0000-0000-00005A1C0000}"/>
    <cellStyle name="Normal 2 2 10 2 13 5 4" xfId="7259" xr:uid="{00000000-0005-0000-0000-00005B1C0000}"/>
    <cellStyle name="Normal 2 2 10 2 13 5 5" xfId="7260" xr:uid="{00000000-0005-0000-0000-00005C1C0000}"/>
    <cellStyle name="Normal 2 2 10 2 13 5 6" xfId="7261" xr:uid="{00000000-0005-0000-0000-00005D1C0000}"/>
    <cellStyle name="Normal 2 2 10 2 13 5 7" xfId="7262" xr:uid="{00000000-0005-0000-0000-00005E1C0000}"/>
    <cellStyle name="Normal 2 2 10 2 13 5 8" xfId="7263" xr:uid="{00000000-0005-0000-0000-00005F1C0000}"/>
    <cellStyle name="Normal 2 2 10 2 13 5 9" xfId="7264" xr:uid="{00000000-0005-0000-0000-0000601C0000}"/>
    <cellStyle name="Normal 2 2 10 2 13 6" xfId="7265" xr:uid="{00000000-0005-0000-0000-0000611C0000}"/>
    <cellStyle name="Normal 2 2 10 2 13 7" xfId="7266" xr:uid="{00000000-0005-0000-0000-0000621C0000}"/>
    <cellStyle name="Normal 2 2 10 2 13 8" xfId="7267" xr:uid="{00000000-0005-0000-0000-0000631C0000}"/>
    <cellStyle name="Normal 2 2 10 2 13 9" xfId="7268" xr:uid="{00000000-0005-0000-0000-0000641C0000}"/>
    <cellStyle name="Normal 2 2 10 2 14" xfId="7269" xr:uid="{00000000-0005-0000-0000-0000651C0000}"/>
    <cellStyle name="Normal 2 2 10 2 14 10" xfId="7270" xr:uid="{00000000-0005-0000-0000-0000661C0000}"/>
    <cellStyle name="Normal 2 2 10 2 14 11" xfId="7271" xr:uid="{00000000-0005-0000-0000-0000671C0000}"/>
    <cellStyle name="Normal 2 2 10 2 14 12" xfId="7272" xr:uid="{00000000-0005-0000-0000-0000681C0000}"/>
    <cellStyle name="Normal 2 2 10 2 14 13" xfId="7273" xr:uid="{00000000-0005-0000-0000-0000691C0000}"/>
    <cellStyle name="Normal 2 2 10 2 14 14" xfId="7274" xr:uid="{00000000-0005-0000-0000-00006A1C0000}"/>
    <cellStyle name="Normal 2 2 10 2 14 2" xfId="7275" xr:uid="{00000000-0005-0000-0000-00006B1C0000}"/>
    <cellStyle name="Normal 2 2 10 2 14 2 10" xfId="7276" xr:uid="{00000000-0005-0000-0000-00006C1C0000}"/>
    <cellStyle name="Normal 2 2 10 2 14 2 2" xfId="7277" xr:uid="{00000000-0005-0000-0000-00006D1C0000}"/>
    <cellStyle name="Normal 2 2 10 2 14 2 3" xfId="7278" xr:uid="{00000000-0005-0000-0000-00006E1C0000}"/>
    <cellStyle name="Normal 2 2 10 2 14 2 4" xfId="7279" xr:uid="{00000000-0005-0000-0000-00006F1C0000}"/>
    <cellStyle name="Normal 2 2 10 2 14 2 5" xfId="7280" xr:uid="{00000000-0005-0000-0000-0000701C0000}"/>
    <cellStyle name="Normal 2 2 10 2 14 2 6" xfId="7281" xr:uid="{00000000-0005-0000-0000-0000711C0000}"/>
    <cellStyle name="Normal 2 2 10 2 14 2 7" xfId="7282" xr:uid="{00000000-0005-0000-0000-0000721C0000}"/>
    <cellStyle name="Normal 2 2 10 2 14 2 8" xfId="7283" xr:uid="{00000000-0005-0000-0000-0000731C0000}"/>
    <cellStyle name="Normal 2 2 10 2 14 2 9" xfId="7284" xr:uid="{00000000-0005-0000-0000-0000741C0000}"/>
    <cellStyle name="Normal 2 2 10 2 14 3" xfId="7285" xr:uid="{00000000-0005-0000-0000-0000751C0000}"/>
    <cellStyle name="Normal 2 2 10 2 14 3 10" xfId="7286" xr:uid="{00000000-0005-0000-0000-0000761C0000}"/>
    <cellStyle name="Normal 2 2 10 2 14 3 2" xfId="7287" xr:uid="{00000000-0005-0000-0000-0000771C0000}"/>
    <cellStyle name="Normal 2 2 10 2 14 3 3" xfId="7288" xr:uid="{00000000-0005-0000-0000-0000781C0000}"/>
    <cellStyle name="Normal 2 2 10 2 14 3 4" xfId="7289" xr:uid="{00000000-0005-0000-0000-0000791C0000}"/>
    <cellStyle name="Normal 2 2 10 2 14 3 5" xfId="7290" xr:uid="{00000000-0005-0000-0000-00007A1C0000}"/>
    <cellStyle name="Normal 2 2 10 2 14 3 6" xfId="7291" xr:uid="{00000000-0005-0000-0000-00007B1C0000}"/>
    <cellStyle name="Normal 2 2 10 2 14 3 7" xfId="7292" xr:uid="{00000000-0005-0000-0000-00007C1C0000}"/>
    <cellStyle name="Normal 2 2 10 2 14 3 8" xfId="7293" xr:uid="{00000000-0005-0000-0000-00007D1C0000}"/>
    <cellStyle name="Normal 2 2 10 2 14 3 9" xfId="7294" xr:uid="{00000000-0005-0000-0000-00007E1C0000}"/>
    <cellStyle name="Normal 2 2 10 2 14 4" xfId="7295" xr:uid="{00000000-0005-0000-0000-00007F1C0000}"/>
    <cellStyle name="Normal 2 2 10 2 14 4 10" xfId="7296" xr:uid="{00000000-0005-0000-0000-0000801C0000}"/>
    <cellStyle name="Normal 2 2 10 2 14 4 2" xfId="7297" xr:uid="{00000000-0005-0000-0000-0000811C0000}"/>
    <cellStyle name="Normal 2 2 10 2 14 4 3" xfId="7298" xr:uid="{00000000-0005-0000-0000-0000821C0000}"/>
    <cellStyle name="Normal 2 2 10 2 14 4 4" xfId="7299" xr:uid="{00000000-0005-0000-0000-0000831C0000}"/>
    <cellStyle name="Normal 2 2 10 2 14 4 5" xfId="7300" xr:uid="{00000000-0005-0000-0000-0000841C0000}"/>
    <cellStyle name="Normal 2 2 10 2 14 4 6" xfId="7301" xr:uid="{00000000-0005-0000-0000-0000851C0000}"/>
    <cellStyle name="Normal 2 2 10 2 14 4 7" xfId="7302" xr:uid="{00000000-0005-0000-0000-0000861C0000}"/>
    <cellStyle name="Normal 2 2 10 2 14 4 8" xfId="7303" xr:uid="{00000000-0005-0000-0000-0000871C0000}"/>
    <cellStyle name="Normal 2 2 10 2 14 4 9" xfId="7304" xr:uid="{00000000-0005-0000-0000-0000881C0000}"/>
    <cellStyle name="Normal 2 2 10 2 14 5" xfId="7305" xr:uid="{00000000-0005-0000-0000-0000891C0000}"/>
    <cellStyle name="Normal 2 2 10 2 14 5 10" xfId="7306" xr:uid="{00000000-0005-0000-0000-00008A1C0000}"/>
    <cellStyle name="Normal 2 2 10 2 14 5 2" xfId="7307" xr:uid="{00000000-0005-0000-0000-00008B1C0000}"/>
    <cellStyle name="Normal 2 2 10 2 14 5 3" xfId="7308" xr:uid="{00000000-0005-0000-0000-00008C1C0000}"/>
    <cellStyle name="Normal 2 2 10 2 14 5 4" xfId="7309" xr:uid="{00000000-0005-0000-0000-00008D1C0000}"/>
    <cellStyle name="Normal 2 2 10 2 14 5 5" xfId="7310" xr:uid="{00000000-0005-0000-0000-00008E1C0000}"/>
    <cellStyle name="Normal 2 2 10 2 14 5 6" xfId="7311" xr:uid="{00000000-0005-0000-0000-00008F1C0000}"/>
    <cellStyle name="Normal 2 2 10 2 14 5 7" xfId="7312" xr:uid="{00000000-0005-0000-0000-0000901C0000}"/>
    <cellStyle name="Normal 2 2 10 2 14 5 8" xfId="7313" xr:uid="{00000000-0005-0000-0000-0000911C0000}"/>
    <cellStyle name="Normal 2 2 10 2 14 5 9" xfId="7314" xr:uid="{00000000-0005-0000-0000-0000921C0000}"/>
    <cellStyle name="Normal 2 2 10 2 14 6" xfId="7315" xr:uid="{00000000-0005-0000-0000-0000931C0000}"/>
    <cellStyle name="Normal 2 2 10 2 14 7" xfId="7316" xr:uid="{00000000-0005-0000-0000-0000941C0000}"/>
    <cellStyle name="Normal 2 2 10 2 14 8" xfId="7317" xr:uid="{00000000-0005-0000-0000-0000951C0000}"/>
    <cellStyle name="Normal 2 2 10 2 14 9" xfId="7318" xr:uid="{00000000-0005-0000-0000-0000961C0000}"/>
    <cellStyle name="Normal 2 2 10 2 15" xfId="7319" xr:uid="{00000000-0005-0000-0000-0000971C0000}"/>
    <cellStyle name="Normal 2 2 10 2 15 10" xfId="7320" xr:uid="{00000000-0005-0000-0000-0000981C0000}"/>
    <cellStyle name="Normal 2 2 10 2 15 11" xfId="7321" xr:uid="{00000000-0005-0000-0000-0000991C0000}"/>
    <cellStyle name="Normal 2 2 10 2 15 12" xfId="7322" xr:uid="{00000000-0005-0000-0000-00009A1C0000}"/>
    <cellStyle name="Normal 2 2 10 2 15 13" xfId="7323" xr:uid="{00000000-0005-0000-0000-00009B1C0000}"/>
    <cellStyle name="Normal 2 2 10 2 15 14" xfId="7324" xr:uid="{00000000-0005-0000-0000-00009C1C0000}"/>
    <cellStyle name="Normal 2 2 10 2 15 2" xfId="7325" xr:uid="{00000000-0005-0000-0000-00009D1C0000}"/>
    <cellStyle name="Normal 2 2 10 2 15 2 10" xfId="7326" xr:uid="{00000000-0005-0000-0000-00009E1C0000}"/>
    <cellStyle name="Normal 2 2 10 2 15 2 2" xfId="7327" xr:uid="{00000000-0005-0000-0000-00009F1C0000}"/>
    <cellStyle name="Normal 2 2 10 2 15 2 3" xfId="7328" xr:uid="{00000000-0005-0000-0000-0000A01C0000}"/>
    <cellStyle name="Normal 2 2 10 2 15 2 4" xfId="7329" xr:uid="{00000000-0005-0000-0000-0000A11C0000}"/>
    <cellStyle name="Normal 2 2 10 2 15 2 5" xfId="7330" xr:uid="{00000000-0005-0000-0000-0000A21C0000}"/>
    <cellStyle name="Normal 2 2 10 2 15 2 6" xfId="7331" xr:uid="{00000000-0005-0000-0000-0000A31C0000}"/>
    <cellStyle name="Normal 2 2 10 2 15 2 7" xfId="7332" xr:uid="{00000000-0005-0000-0000-0000A41C0000}"/>
    <cellStyle name="Normal 2 2 10 2 15 2 8" xfId="7333" xr:uid="{00000000-0005-0000-0000-0000A51C0000}"/>
    <cellStyle name="Normal 2 2 10 2 15 2 9" xfId="7334" xr:uid="{00000000-0005-0000-0000-0000A61C0000}"/>
    <cellStyle name="Normal 2 2 10 2 15 3" xfId="7335" xr:uid="{00000000-0005-0000-0000-0000A71C0000}"/>
    <cellStyle name="Normal 2 2 10 2 15 3 10" xfId="7336" xr:uid="{00000000-0005-0000-0000-0000A81C0000}"/>
    <cellStyle name="Normal 2 2 10 2 15 3 2" xfId="7337" xr:uid="{00000000-0005-0000-0000-0000A91C0000}"/>
    <cellStyle name="Normal 2 2 10 2 15 3 3" xfId="7338" xr:uid="{00000000-0005-0000-0000-0000AA1C0000}"/>
    <cellStyle name="Normal 2 2 10 2 15 3 4" xfId="7339" xr:uid="{00000000-0005-0000-0000-0000AB1C0000}"/>
    <cellStyle name="Normal 2 2 10 2 15 3 5" xfId="7340" xr:uid="{00000000-0005-0000-0000-0000AC1C0000}"/>
    <cellStyle name="Normal 2 2 10 2 15 3 6" xfId="7341" xr:uid="{00000000-0005-0000-0000-0000AD1C0000}"/>
    <cellStyle name="Normal 2 2 10 2 15 3 7" xfId="7342" xr:uid="{00000000-0005-0000-0000-0000AE1C0000}"/>
    <cellStyle name="Normal 2 2 10 2 15 3 8" xfId="7343" xr:uid="{00000000-0005-0000-0000-0000AF1C0000}"/>
    <cellStyle name="Normal 2 2 10 2 15 3 9" xfId="7344" xr:uid="{00000000-0005-0000-0000-0000B01C0000}"/>
    <cellStyle name="Normal 2 2 10 2 15 4" xfId="7345" xr:uid="{00000000-0005-0000-0000-0000B11C0000}"/>
    <cellStyle name="Normal 2 2 10 2 15 4 10" xfId="7346" xr:uid="{00000000-0005-0000-0000-0000B21C0000}"/>
    <cellStyle name="Normal 2 2 10 2 15 4 2" xfId="7347" xr:uid="{00000000-0005-0000-0000-0000B31C0000}"/>
    <cellStyle name="Normal 2 2 10 2 15 4 3" xfId="7348" xr:uid="{00000000-0005-0000-0000-0000B41C0000}"/>
    <cellStyle name="Normal 2 2 10 2 15 4 4" xfId="7349" xr:uid="{00000000-0005-0000-0000-0000B51C0000}"/>
    <cellStyle name="Normal 2 2 10 2 15 4 5" xfId="7350" xr:uid="{00000000-0005-0000-0000-0000B61C0000}"/>
    <cellStyle name="Normal 2 2 10 2 15 4 6" xfId="7351" xr:uid="{00000000-0005-0000-0000-0000B71C0000}"/>
    <cellStyle name="Normal 2 2 10 2 15 4 7" xfId="7352" xr:uid="{00000000-0005-0000-0000-0000B81C0000}"/>
    <cellStyle name="Normal 2 2 10 2 15 4 8" xfId="7353" xr:uid="{00000000-0005-0000-0000-0000B91C0000}"/>
    <cellStyle name="Normal 2 2 10 2 15 4 9" xfId="7354" xr:uid="{00000000-0005-0000-0000-0000BA1C0000}"/>
    <cellStyle name="Normal 2 2 10 2 15 5" xfId="7355" xr:uid="{00000000-0005-0000-0000-0000BB1C0000}"/>
    <cellStyle name="Normal 2 2 10 2 15 5 10" xfId="7356" xr:uid="{00000000-0005-0000-0000-0000BC1C0000}"/>
    <cellStyle name="Normal 2 2 10 2 15 5 2" xfId="7357" xr:uid="{00000000-0005-0000-0000-0000BD1C0000}"/>
    <cellStyle name="Normal 2 2 10 2 15 5 3" xfId="7358" xr:uid="{00000000-0005-0000-0000-0000BE1C0000}"/>
    <cellStyle name="Normal 2 2 10 2 15 5 4" xfId="7359" xr:uid="{00000000-0005-0000-0000-0000BF1C0000}"/>
    <cellStyle name="Normal 2 2 10 2 15 5 5" xfId="7360" xr:uid="{00000000-0005-0000-0000-0000C01C0000}"/>
    <cellStyle name="Normal 2 2 10 2 15 5 6" xfId="7361" xr:uid="{00000000-0005-0000-0000-0000C11C0000}"/>
    <cellStyle name="Normal 2 2 10 2 15 5 7" xfId="7362" xr:uid="{00000000-0005-0000-0000-0000C21C0000}"/>
    <cellStyle name="Normal 2 2 10 2 15 5 8" xfId="7363" xr:uid="{00000000-0005-0000-0000-0000C31C0000}"/>
    <cellStyle name="Normal 2 2 10 2 15 5 9" xfId="7364" xr:uid="{00000000-0005-0000-0000-0000C41C0000}"/>
    <cellStyle name="Normal 2 2 10 2 15 6" xfId="7365" xr:uid="{00000000-0005-0000-0000-0000C51C0000}"/>
    <cellStyle name="Normal 2 2 10 2 15 7" xfId="7366" xr:uid="{00000000-0005-0000-0000-0000C61C0000}"/>
    <cellStyle name="Normal 2 2 10 2 15 8" xfId="7367" xr:uid="{00000000-0005-0000-0000-0000C71C0000}"/>
    <cellStyle name="Normal 2 2 10 2 15 9" xfId="7368" xr:uid="{00000000-0005-0000-0000-0000C81C0000}"/>
    <cellStyle name="Normal 2 2 10 2 16" xfId="7369" xr:uid="{00000000-0005-0000-0000-0000C91C0000}"/>
    <cellStyle name="Normal 2 2 10 2 16 10" xfId="7370" xr:uid="{00000000-0005-0000-0000-0000CA1C0000}"/>
    <cellStyle name="Normal 2 2 10 2 16 11" xfId="7371" xr:uid="{00000000-0005-0000-0000-0000CB1C0000}"/>
    <cellStyle name="Normal 2 2 10 2 16 12" xfId="7372" xr:uid="{00000000-0005-0000-0000-0000CC1C0000}"/>
    <cellStyle name="Normal 2 2 10 2 16 13" xfId="7373" xr:uid="{00000000-0005-0000-0000-0000CD1C0000}"/>
    <cellStyle name="Normal 2 2 10 2 16 14" xfId="7374" xr:uid="{00000000-0005-0000-0000-0000CE1C0000}"/>
    <cellStyle name="Normal 2 2 10 2 16 2" xfId="7375" xr:uid="{00000000-0005-0000-0000-0000CF1C0000}"/>
    <cellStyle name="Normal 2 2 10 2 16 2 10" xfId="7376" xr:uid="{00000000-0005-0000-0000-0000D01C0000}"/>
    <cellStyle name="Normal 2 2 10 2 16 2 2" xfId="7377" xr:uid="{00000000-0005-0000-0000-0000D11C0000}"/>
    <cellStyle name="Normal 2 2 10 2 16 2 3" xfId="7378" xr:uid="{00000000-0005-0000-0000-0000D21C0000}"/>
    <cellStyle name="Normal 2 2 10 2 16 2 4" xfId="7379" xr:uid="{00000000-0005-0000-0000-0000D31C0000}"/>
    <cellStyle name="Normal 2 2 10 2 16 2 5" xfId="7380" xr:uid="{00000000-0005-0000-0000-0000D41C0000}"/>
    <cellStyle name="Normal 2 2 10 2 16 2 6" xfId="7381" xr:uid="{00000000-0005-0000-0000-0000D51C0000}"/>
    <cellStyle name="Normal 2 2 10 2 16 2 7" xfId="7382" xr:uid="{00000000-0005-0000-0000-0000D61C0000}"/>
    <cellStyle name="Normal 2 2 10 2 16 2 8" xfId="7383" xr:uid="{00000000-0005-0000-0000-0000D71C0000}"/>
    <cellStyle name="Normal 2 2 10 2 16 2 9" xfId="7384" xr:uid="{00000000-0005-0000-0000-0000D81C0000}"/>
    <cellStyle name="Normal 2 2 10 2 16 3" xfId="7385" xr:uid="{00000000-0005-0000-0000-0000D91C0000}"/>
    <cellStyle name="Normal 2 2 10 2 16 3 10" xfId="7386" xr:uid="{00000000-0005-0000-0000-0000DA1C0000}"/>
    <cellStyle name="Normal 2 2 10 2 16 3 2" xfId="7387" xr:uid="{00000000-0005-0000-0000-0000DB1C0000}"/>
    <cellStyle name="Normal 2 2 10 2 16 3 3" xfId="7388" xr:uid="{00000000-0005-0000-0000-0000DC1C0000}"/>
    <cellStyle name="Normal 2 2 10 2 16 3 4" xfId="7389" xr:uid="{00000000-0005-0000-0000-0000DD1C0000}"/>
    <cellStyle name="Normal 2 2 10 2 16 3 5" xfId="7390" xr:uid="{00000000-0005-0000-0000-0000DE1C0000}"/>
    <cellStyle name="Normal 2 2 10 2 16 3 6" xfId="7391" xr:uid="{00000000-0005-0000-0000-0000DF1C0000}"/>
    <cellStyle name="Normal 2 2 10 2 16 3 7" xfId="7392" xr:uid="{00000000-0005-0000-0000-0000E01C0000}"/>
    <cellStyle name="Normal 2 2 10 2 16 3 8" xfId="7393" xr:uid="{00000000-0005-0000-0000-0000E11C0000}"/>
    <cellStyle name="Normal 2 2 10 2 16 3 9" xfId="7394" xr:uid="{00000000-0005-0000-0000-0000E21C0000}"/>
    <cellStyle name="Normal 2 2 10 2 16 4" xfId="7395" xr:uid="{00000000-0005-0000-0000-0000E31C0000}"/>
    <cellStyle name="Normal 2 2 10 2 16 4 10" xfId="7396" xr:uid="{00000000-0005-0000-0000-0000E41C0000}"/>
    <cellStyle name="Normal 2 2 10 2 16 4 2" xfId="7397" xr:uid="{00000000-0005-0000-0000-0000E51C0000}"/>
    <cellStyle name="Normal 2 2 10 2 16 4 3" xfId="7398" xr:uid="{00000000-0005-0000-0000-0000E61C0000}"/>
    <cellStyle name="Normal 2 2 10 2 16 4 4" xfId="7399" xr:uid="{00000000-0005-0000-0000-0000E71C0000}"/>
    <cellStyle name="Normal 2 2 10 2 16 4 5" xfId="7400" xr:uid="{00000000-0005-0000-0000-0000E81C0000}"/>
    <cellStyle name="Normal 2 2 10 2 16 4 6" xfId="7401" xr:uid="{00000000-0005-0000-0000-0000E91C0000}"/>
    <cellStyle name="Normal 2 2 10 2 16 4 7" xfId="7402" xr:uid="{00000000-0005-0000-0000-0000EA1C0000}"/>
    <cellStyle name="Normal 2 2 10 2 16 4 8" xfId="7403" xr:uid="{00000000-0005-0000-0000-0000EB1C0000}"/>
    <cellStyle name="Normal 2 2 10 2 16 4 9" xfId="7404" xr:uid="{00000000-0005-0000-0000-0000EC1C0000}"/>
    <cellStyle name="Normal 2 2 10 2 16 5" xfId="7405" xr:uid="{00000000-0005-0000-0000-0000ED1C0000}"/>
    <cellStyle name="Normal 2 2 10 2 16 5 10" xfId="7406" xr:uid="{00000000-0005-0000-0000-0000EE1C0000}"/>
    <cellStyle name="Normal 2 2 10 2 16 5 2" xfId="7407" xr:uid="{00000000-0005-0000-0000-0000EF1C0000}"/>
    <cellStyle name="Normal 2 2 10 2 16 5 3" xfId="7408" xr:uid="{00000000-0005-0000-0000-0000F01C0000}"/>
    <cellStyle name="Normal 2 2 10 2 16 5 4" xfId="7409" xr:uid="{00000000-0005-0000-0000-0000F11C0000}"/>
    <cellStyle name="Normal 2 2 10 2 16 5 5" xfId="7410" xr:uid="{00000000-0005-0000-0000-0000F21C0000}"/>
    <cellStyle name="Normal 2 2 10 2 16 5 6" xfId="7411" xr:uid="{00000000-0005-0000-0000-0000F31C0000}"/>
    <cellStyle name="Normal 2 2 10 2 16 5 7" xfId="7412" xr:uid="{00000000-0005-0000-0000-0000F41C0000}"/>
    <cellStyle name="Normal 2 2 10 2 16 5 8" xfId="7413" xr:uid="{00000000-0005-0000-0000-0000F51C0000}"/>
    <cellStyle name="Normal 2 2 10 2 16 5 9" xfId="7414" xr:uid="{00000000-0005-0000-0000-0000F61C0000}"/>
    <cellStyle name="Normal 2 2 10 2 16 6" xfId="7415" xr:uid="{00000000-0005-0000-0000-0000F71C0000}"/>
    <cellStyle name="Normal 2 2 10 2 16 7" xfId="7416" xr:uid="{00000000-0005-0000-0000-0000F81C0000}"/>
    <cellStyle name="Normal 2 2 10 2 16 8" xfId="7417" xr:uid="{00000000-0005-0000-0000-0000F91C0000}"/>
    <cellStyle name="Normal 2 2 10 2 16 9" xfId="7418" xr:uid="{00000000-0005-0000-0000-0000FA1C0000}"/>
    <cellStyle name="Normal 2 2 10 2 17" xfId="7419" xr:uid="{00000000-0005-0000-0000-0000FB1C0000}"/>
    <cellStyle name="Normal 2 2 10 2 17 10" xfId="7420" xr:uid="{00000000-0005-0000-0000-0000FC1C0000}"/>
    <cellStyle name="Normal 2 2 10 2 17 11" xfId="7421" xr:uid="{00000000-0005-0000-0000-0000FD1C0000}"/>
    <cellStyle name="Normal 2 2 10 2 17 12" xfId="7422" xr:uid="{00000000-0005-0000-0000-0000FE1C0000}"/>
    <cellStyle name="Normal 2 2 10 2 17 13" xfId="7423" xr:uid="{00000000-0005-0000-0000-0000FF1C0000}"/>
    <cellStyle name="Normal 2 2 10 2 17 14" xfId="7424" xr:uid="{00000000-0005-0000-0000-0000001D0000}"/>
    <cellStyle name="Normal 2 2 10 2 17 2" xfId="7425" xr:uid="{00000000-0005-0000-0000-0000011D0000}"/>
    <cellStyle name="Normal 2 2 10 2 17 2 10" xfId="7426" xr:uid="{00000000-0005-0000-0000-0000021D0000}"/>
    <cellStyle name="Normal 2 2 10 2 17 2 2" xfId="7427" xr:uid="{00000000-0005-0000-0000-0000031D0000}"/>
    <cellStyle name="Normal 2 2 10 2 17 2 3" xfId="7428" xr:uid="{00000000-0005-0000-0000-0000041D0000}"/>
    <cellStyle name="Normal 2 2 10 2 17 2 4" xfId="7429" xr:uid="{00000000-0005-0000-0000-0000051D0000}"/>
    <cellStyle name="Normal 2 2 10 2 17 2 5" xfId="7430" xr:uid="{00000000-0005-0000-0000-0000061D0000}"/>
    <cellStyle name="Normal 2 2 10 2 17 2 6" xfId="7431" xr:uid="{00000000-0005-0000-0000-0000071D0000}"/>
    <cellStyle name="Normal 2 2 10 2 17 2 7" xfId="7432" xr:uid="{00000000-0005-0000-0000-0000081D0000}"/>
    <cellStyle name="Normal 2 2 10 2 17 2 8" xfId="7433" xr:uid="{00000000-0005-0000-0000-0000091D0000}"/>
    <cellStyle name="Normal 2 2 10 2 17 2 9" xfId="7434" xr:uid="{00000000-0005-0000-0000-00000A1D0000}"/>
    <cellStyle name="Normal 2 2 10 2 17 3" xfId="7435" xr:uid="{00000000-0005-0000-0000-00000B1D0000}"/>
    <cellStyle name="Normal 2 2 10 2 17 3 10" xfId="7436" xr:uid="{00000000-0005-0000-0000-00000C1D0000}"/>
    <cellStyle name="Normal 2 2 10 2 17 3 2" xfId="7437" xr:uid="{00000000-0005-0000-0000-00000D1D0000}"/>
    <cellStyle name="Normal 2 2 10 2 17 3 3" xfId="7438" xr:uid="{00000000-0005-0000-0000-00000E1D0000}"/>
    <cellStyle name="Normal 2 2 10 2 17 3 4" xfId="7439" xr:uid="{00000000-0005-0000-0000-00000F1D0000}"/>
    <cellStyle name="Normal 2 2 10 2 17 3 5" xfId="7440" xr:uid="{00000000-0005-0000-0000-0000101D0000}"/>
    <cellStyle name="Normal 2 2 10 2 17 3 6" xfId="7441" xr:uid="{00000000-0005-0000-0000-0000111D0000}"/>
    <cellStyle name="Normal 2 2 10 2 17 3 7" xfId="7442" xr:uid="{00000000-0005-0000-0000-0000121D0000}"/>
    <cellStyle name="Normal 2 2 10 2 17 3 8" xfId="7443" xr:uid="{00000000-0005-0000-0000-0000131D0000}"/>
    <cellStyle name="Normal 2 2 10 2 17 3 9" xfId="7444" xr:uid="{00000000-0005-0000-0000-0000141D0000}"/>
    <cellStyle name="Normal 2 2 10 2 17 4" xfId="7445" xr:uid="{00000000-0005-0000-0000-0000151D0000}"/>
    <cellStyle name="Normal 2 2 10 2 17 4 10" xfId="7446" xr:uid="{00000000-0005-0000-0000-0000161D0000}"/>
    <cellStyle name="Normal 2 2 10 2 17 4 2" xfId="7447" xr:uid="{00000000-0005-0000-0000-0000171D0000}"/>
    <cellStyle name="Normal 2 2 10 2 17 4 3" xfId="7448" xr:uid="{00000000-0005-0000-0000-0000181D0000}"/>
    <cellStyle name="Normal 2 2 10 2 17 4 4" xfId="7449" xr:uid="{00000000-0005-0000-0000-0000191D0000}"/>
    <cellStyle name="Normal 2 2 10 2 17 4 5" xfId="7450" xr:uid="{00000000-0005-0000-0000-00001A1D0000}"/>
    <cellStyle name="Normal 2 2 10 2 17 4 6" xfId="7451" xr:uid="{00000000-0005-0000-0000-00001B1D0000}"/>
    <cellStyle name="Normal 2 2 10 2 17 4 7" xfId="7452" xr:uid="{00000000-0005-0000-0000-00001C1D0000}"/>
    <cellStyle name="Normal 2 2 10 2 17 4 8" xfId="7453" xr:uid="{00000000-0005-0000-0000-00001D1D0000}"/>
    <cellStyle name="Normal 2 2 10 2 17 4 9" xfId="7454" xr:uid="{00000000-0005-0000-0000-00001E1D0000}"/>
    <cellStyle name="Normal 2 2 10 2 17 5" xfId="7455" xr:uid="{00000000-0005-0000-0000-00001F1D0000}"/>
    <cellStyle name="Normal 2 2 10 2 17 5 10" xfId="7456" xr:uid="{00000000-0005-0000-0000-0000201D0000}"/>
    <cellStyle name="Normal 2 2 10 2 17 5 2" xfId="7457" xr:uid="{00000000-0005-0000-0000-0000211D0000}"/>
    <cellStyle name="Normal 2 2 10 2 17 5 3" xfId="7458" xr:uid="{00000000-0005-0000-0000-0000221D0000}"/>
    <cellStyle name="Normal 2 2 10 2 17 5 4" xfId="7459" xr:uid="{00000000-0005-0000-0000-0000231D0000}"/>
    <cellStyle name="Normal 2 2 10 2 17 5 5" xfId="7460" xr:uid="{00000000-0005-0000-0000-0000241D0000}"/>
    <cellStyle name="Normal 2 2 10 2 17 5 6" xfId="7461" xr:uid="{00000000-0005-0000-0000-0000251D0000}"/>
    <cellStyle name="Normal 2 2 10 2 17 5 7" xfId="7462" xr:uid="{00000000-0005-0000-0000-0000261D0000}"/>
    <cellStyle name="Normal 2 2 10 2 17 5 8" xfId="7463" xr:uid="{00000000-0005-0000-0000-0000271D0000}"/>
    <cellStyle name="Normal 2 2 10 2 17 5 9" xfId="7464" xr:uid="{00000000-0005-0000-0000-0000281D0000}"/>
    <cellStyle name="Normal 2 2 10 2 17 6" xfId="7465" xr:uid="{00000000-0005-0000-0000-0000291D0000}"/>
    <cellStyle name="Normal 2 2 10 2 17 7" xfId="7466" xr:uid="{00000000-0005-0000-0000-00002A1D0000}"/>
    <cellStyle name="Normal 2 2 10 2 17 8" xfId="7467" xr:uid="{00000000-0005-0000-0000-00002B1D0000}"/>
    <cellStyle name="Normal 2 2 10 2 17 9" xfId="7468" xr:uid="{00000000-0005-0000-0000-00002C1D0000}"/>
    <cellStyle name="Normal 2 2 10 2 18" xfId="7469" xr:uid="{00000000-0005-0000-0000-00002D1D0000}"/>
    <cellStyle name="Normal 2 2 10 2 18 10" xfId="7470" xr:uid="{00000000-0005-0000-0000-00002E1D0000}"/>
    <cellStyle name="Normal 2 2 10 2 18 11" xfId="7471" xr:uid="{00000000-0005-0000-0000-00002F1D0000}"/>
    <cellStyle name="Normal 2 2 10 2 18 12" xfId="7472" xr:uid="{00000000-0005-0000-0000-0000301D0000}"/>
    <cellStyle name="Normal 2 2 10 2 18 13" xfId="7473" xr:uid="{00000000-0005-0000-0000-0000311D0000}"/>
    <cellStyle name="Normal 2 2 10 2 18 14" xfId="7474" xr:uid="{00000000-0005-0000-0000-0000321D0000}"/>
    <cellStyle name="Normal 2 2 10 2 18 2" xfId="7475" xr:uid="{00000000-0005-0000-0000-0000331D0000}"/>
    <cellStyle name="Normal 2 2 10 2 18 2 10" xfId="7476" xr:uid="{00000000-0005-0000-0000-0000341D0000}"/>
    <cellStyle name="Normal 2 2 10 2 18 2 2" xfId="7477" xr:uid="{00000000-0005-0000-0000-0000351D0000}"/>
    <cellStyle name="Normal 2 2 10 2 18 2 3" xfId="7478" xr:uid="{00000000-0005-0000-0000-0000361D0000}"/>
    <cellStyle name="Normal 2 2 10 2 18 2 4" xfId="7479" xr:uid="{00000000-0005-0000-0000-0000371D0000}"/>
    <cellStyle name="Normal 2 2 10 2 18 2 5" xfId="7480" xr:uid="{00000000-0005-0000-0000-0000381D0000}"/>
    <cellStyle name="Normal 2 2 10 2 18 2 6" xfId="7481" xr:uid="{00000000-0005-0000-0000-0000391D0000}"/>
    <cellStyle name="Normal 2 2 10 2 18 2 7" xfId="7482" xr:uid="{00000000-0005-0000-0000-00003A1D0000}"/>
    <cellStyle name="Normal 2 2 10 2 18 2 8" xfId="7483" xr:uid="{00000000-0005-0000-0000-00003B1D0000}"/>
    <cellStyle name="Normal 2 2 10 2 18 2 9" xfId="7484" xr:uid="{00000000-0005-0000-0000-00003C1D0000}"/>
    <cellStyle name="Normal 2 2 10 2 18 3" xfId="7485" xr:uid="{00000000-0005-0000-0000-00003D1D0000}"/>
    <cellStyle name="Normal 2 2 10 2 18 3 10" xfId="7486" xr:uid="{00000000-0005-0000-0000-00003E1D0000}"/>
    <cellStyle name="Normal 2 2 10 2 18 3 2" xfId="7487" xr:uid="{00000000-0005-0000-0000-00003F1D0000}"/>
    <cellStyle name="Normal 2 2 10 2 18 3 3" xfId="7488" xr:uid="{00000000-0005-0000-0000-0000401D0000}"/>
    <cellStyle name="Normal 2 2 10 2 18 3 4" xfId="7489" xr:uid="{00000000-0005-0000-0000-0000411D0000}"/>
    <cellStyle name="Normal 2 2 10 2 18 3 5" xfId="7490" xr:uid="{00000000-0005-0000-0000-0000421D0000}"/>
    <cellStyle name="Normal 2 2 10 2 18 3 6" xfId="7491" xr:uid="{00000000-0005-0000-0000-0000431D0000}"/>
    <cellStyle name="Normal 2 2 10 2 18 3 7" xfId="7492" xr:uid="{00000000-0005-0000-0000-0000441D0000}"/>
    <cellStyle name="Normal 2 2 10 2 18 3 8" xfId="7493" xr:uid="{00000000-0005-0000-0000-0000451D0000}"/>
    <cellStyle name="Normal 2 2 10 2 18 3 9" xfId="7494" xr:uid="{00000000-0005-0000-0000-0000461D0000}"/>
    <cellStyle name="Normal 2 2 10 2 18 4" xfId="7495" xr:uid="{00000000-0005-0000-0000-0000471D0000}"/>
    <cellStyle name="Normal 2 2 10 2 18 4 10" xfId="7496" xr:uid="{00000000-0005-0000-0000-0000481D0000}"/>
    <cellStyle name="Normal 2 2 10 2 18 4 2" xfId="7497" xr:uid="{00000000-0005-0000-0000-0000491D0000}"/>
    <cellStyle name="Normal 2 2 10 2 18 4 3" xfId="7498" xr:uid="{00000000-0005-0000-0000-00004A1D0000}"/>
    <cellStyle name="Normal 2 2 10 2 18 4 4" xfId="7499" xr:uid="{00000000-0005-0000-0000-00004B1D0000}"/>
    <cellStyle name="Normal 2 2 10 2 18 4 5" xfId="7500" xr:uid="{00000000-0005-0000-0000-00004C1D0000}"/>
    <cellStyle name="Normal 2 2 10 2 18 4 6" xfId="7501" xr:uid="{00000000-0005-0000-0000-00004D1D0000}"/>
    <cellStyle name="Normal 2 2 10 2 18 4 7" xfId="7502" xr:uid="{00000000-0005-0000-0000-00004E1D0000}"/>
    <cellStyle name="Normal 2 2 10 2 18 4 8" xfId="7503" xr:uid="{00000000-0005-0000-0000-00004F1D0000}"/>
    <cellStyle name="Normal 2 2 10 2 18 4 9" xfId="7504" xr:uid="{00000000-0005-0000-0000-0000501D0000}"/>
    <cellStyle name="Normal 2 2 10 2 18 5" xfId="7505" xr:uid="{00000000-0005-0000-0000-0000511D0000}"/>
    <cellStyle name="Normal 2 2 10 2 18 5 10" xfId="7506" xr:uid="{00000000-0005-0000-0000-0000521D0000}"/>
    <cellStyle name="Normal 2 2 10 2 18 5 2" xfId="7507" xr:uid="{00000000-0005-0000-0000-0000531D0000}"/>
    <cellStyle name="Normal 2 2 10 2 18 5 3" xfId="7508" xr:uid="{00000000-0005-0000-0000-0000541D0000}"/>
    <cellStyle name="Normal 2 2 10 2 18 5 4" xfId="7509" xr:uid="{00000000-0005-0000-0000-0000551D0000}"/>
    <cellStyle name="Normal 2 2 10 2 18 5 5" xfId="7510" xr:uid="{00000000-0005-0000-0000-0000561D0000}"/>
    <cellStyle name="Normal 2 2 10 2 18 5 6" xfId="7511" xr:uid="{00000000-0005-0000-0000-0000571D0000}"/>
    <cellStyle name="Normal 2 2 10 2 18 5 7" xfId="7512" xr:uid="{00000000-0005-0000-0000-0000581D0000}"/>
    <cellStyle name="Normal 2 2 10 2 18 5 8" xfId="7513" xr:uid="{00000000-0005-0000-0000-0000591D0000}"/>
    <cellStyle name="Normal 2 2 10 2 18 5 9" xfId="7514" xr:uid="{00000000-0005-0000-0000-00005A1D0000}"/>
    <cellStyle name="Normal 2 2 10 2 18 6" xfId="7515" xr:uid="{00000000-0005-0000-0000-00005B1D0000}"/>
    <cellStyle name="Normal 2 2 10 2 18 7" xfId="7516" xr:uid="{00000000-0005-0000-0000-00005C1D0000}"/>
    <cellStyle name="Normal 2 2 10 2 18 8" xfId="7517" xr:uid="{00000000-0005-0000-0000-00005D1D0000}"/>
    <cellStyle name="Normal 2 2 10 2 18 9" xfId="7518" xr:uid="{00000000-0005-0000-0000-00005E1D0000}"/>
    <cellStyle name="Normal 2 2 10 2 19" xfId="7519" xr:uid="{00000000-0005-0000-0000-00005F1D0000}"/>
    <cellStyle name="Normal 2 2 10 2 19 10" xfId="7520" xr:uid="{00000000-0005-0000-0000-0000601D0000}"/>
    <cellStyle name="Normal 2 2 10 2 19 11" xfId="7521" xr:uid="{00000000-0005-0000-0000-0000611D0000}"/>
    <cellStyle name="Normal 2 2 10 2 19 12" xfId="7522" xr:uid="{00000000-0005-0000-0000-0000621D0000}"/>
    <cellStyle name="Normal 2 2 10 2 19 13" xfId="7523" xr:uid="{00000000-0005-0000-0000-0000631D0000}"/>
    <cellStyle name="Normal 2 2 10 2 19 14" xfId="7524" xr:uid="{00000000-0005-0000-0000-0000641D0000}"/>
    <cellStyle name="Normal 2 2 10 2 19 2" xfId="7525" xr:uid="{00000000-0005-0000-0000-0000651D0000}"/>
    <cellStyle name="Normal 2 2 10 2 19 2 10" xfId="7526" xr:uid="{00000000-0005-0000-0000-0000661D0000}"/>
    <cellStyle name="Normal 2 2 10 2 19 2 2" xfId="7527" xr:uid="{00000000-0005-0000-0000-0000671D0000}"/>
    <cellStyle name="Normal 2 2 10 2 19 2 3" xfId="7528" xr:uid="{00000000-0005-0000-0000-0000681D0000}"/>
    <cellStyle name="Normal 2 2 10 2 19 2 4" xfId="7529" xr:uid="{00000000-0005-0000-0000-0000691D0000}"/>
    <cellStyle name="Normal 2 2 10 2 19 2 5" xfId="7530" xr:uid="{00000000-0005-0000-0000-00006A1D0000}"/>
    <cellStyle name="Normal 2 2 10 2 19 2 6" xfId="7531" xr:uid="{00000000-0005-0000-0000-00006B1D0000}"/>
    <cellStyle name="Normal 2 2 10 2 19 2 7" xfId="7532" xr:uid="{00000000-0005-0000-0000-00006C1D0000}"/>
    <cellStyle name="Normal 2 2 10 2 19 2 8" xfId="7533" xr:uid="{00000000-0005-0000-0000-00006D1D0000}"/>
    <cellStyle name="Normal 2 2 10 2 19 2 9" xfId="7534" xr:uid="{00000000-0005-0000-0000-00006E1D0000}"/>
    <cellStyle name="Normal 2 2 10 2 19 3" xfId="7535" xr:uid="{00000000-0005-0000-0000-00006F1D0000}"/>
    <cellStyle name="Normal 2 2 10 2 19 3 10" xfId="7536" xr:uid="{00000000-0005-0000-0000-0000701D0000}"/>
    <cellStyle name="Normal 2 2 10 2 19 3 2" xfId="7537" xr:uid="{00000000-0005-0000-0000-0000711D0000}"/>
    <cellStyle name="Normal 2 2 10 2 19 3 3" xfId="7538" xr:uid="{00000000-0005-0000-0000-0000721D0000}"/>
    <cellStyle name="Normal 2 2 10 2 19 3 4" xfId="7539" xr:uid="{00000000-0005-0000-0000-0000731D0000}"/>
    <cellStyle name="Normal 2 2 10 2 19 3 5" xfId="7540" xr:uid="{00000000-0005-0000-0000-0000741D0000}"/>
    <cellStyle name="Normal 2 2 10 2 19 3 6" xfId="7541" xr:uid="{00000000-0005-0000-0000-0000751D0000}"/>
    <cellStyle name="Normal 2 2 10 2 19 3 7" xfId="7542" xr:uid="{00000000-0005-0000-0000-0000761D0000}"/>
    <cellStyle name="Normal 2 2 10 2 19 3 8" xfId="7543" xr:uid="{00000000-0005-0000-0000-0000771D0000}"/>
    <cellStyle name="Normal 2 2 10 2 19 3 9" xfId="7544" xr:uid="{00000000-0005-0000-0000-0000781D0000}"/>
    <cellStyle name="Normal 2 2 10 2 19 4" xfId="7545" xr:uid="{00000000-0005-0000-0000-0000791D0000}"/>
    <cellStyle name="Normal 2 2 10 2 19 4 10" xfId="7546" xr:uid="{00000000-0005-0000-0000-00007A1D0000}"/>
    <cellStyle name="Normal 2 2 10 2 19 4 2" xfId="7547" xr:uid="{00000000-0005-0000-0000-00007B1D0000}"/>
    <cellStyle name="Normal 2 2 10 2 19 4 3" xfId="7548" xr:uid="{00000000-0005-0000-0000-00007C1D0000}"/>
    <cellStyle name="Normal 2 2 10 2 19 4 4" xfId="7549" xr:uid="{00000000-0005-0000-0000-00007D1D0000}"/>
    <cellStyle name="Normal 2 2 10 2 19 4 5" xfId="7550" xr:uid="{00000000-0005-0000-0000-00007E1D0000}"/>
    <cellStyle name="Normal 2 2 10 2 19 4 6" xfId="7551" xr:uid="{00000000-0005-0000-0000-00007F1D0000}"/>
    <cellStyle name="Normal 2 2 10 2 19 4 7" xfId="7552" xr:uid="{00000000-0005-0000-0000-0000801D0000}"/>
    <cellStyle name="Normal 2 2 10 2 19 4 8" xfId="7553" xr:uid="{00000000-0005-0000-0000-0000811D0000}"/>
    <cellStyle name="Normal 2 2 10 2 19 4 9" xfId="7554" xr:uid="{00000000-0005-0000-0000-0000821D0000}"/>
    <cellStyle name="Normal 2 2 10 2 19 5" xfId="7555" xr:uid="{00000000-0005-0000-0000-0000831D0000}"/>
    <cellStyle name="Normal 2 2 10 2 19 5 10" xfId="7556" xr:uid="{00000000-0005-0000-0000-0000841D0000}"/>
    <cellStyle name="Normal 2 2 10 2 19 5 2" xfId="7557" xr:uid="{00000000-0005-0000-0000-0000851D0000}"/>
    <cellStyle name="Normal 2 2 10 2 19 5 3" xfId="7558" xr:uid="{00000000-0005-0000-0000-0000861D0000}"/>
    <cellStyle name="Normal 2 2 10 2 19 5 4" xfId="7559" xr:uid="{00000000-0005-0000-0000-0000871D0000}"/>
    <cellStyle name="Normal 2 2 10 2 19 5 5" xfId="7560" xr:uid="{00000000-0005-0000-0000-0000881D0000}"/>
    <cellStyle name="Normal 2 2 10 2 19 5 6" xfId="7561" xr:uid="{00000000-0005-0000-0000-0000891D0000}"/>
    <cellStyle name="Normal 2 2 10 2 19 5 7" xfId="7562" xr:uid="{00000000-0005-0000-0000-00008A1D0000}"/>
    <cellStyle name="Normal 2 2 10 2 19 5 8" xfId="7563" xr:uid="{00000000-0005-0000-0000-00008B1D0000}"/>
    <cellStyle name="Normal 2 2 10 2 19 5 9" xfId="7564" xr:uid="{00000000-0005-0000-0000-00008C1D0000}"/>
    <cellStyle name="Normal 2 2 10 2 19 6" xfId="7565" xr:uid="{00000000-0005-0000-0000-00008D1D0000}"/>
    <cellStyle name="Normal 2 2 10 2 19 7" xfId="7566" xr:uid="{00000000-0005-0000-0000-00008E1D0000}"/>
    <cellStyle name="Normal 2 2 10 2 19 8" xfId="7567" xr:uid="{00000000-0005-0000-0000-00008F1D0000}"/>
    <cellStyle name="Normal 2 2 10 2 19 9" xfId="7568" xr:uid="{00000000-0005-0000-0000-0000901D0000}"/>
    <cellStyle name="Normal 2 2 10 2 2" xfId="7569" xr:uid="{00000000-0005-0000-0000-0000911D0000}"/>
    <cellStyle name="Normal 2 2 10 2 2 10" xfId="7570" xr:uid="{00000000-0005-0000-0000-0000921D0000}"/>
    <cellStyle name="Normal 2 2 10 2 2 11" xfId="7571" xr:uid="{00000000-0005-0000-0000-0000931D0000}"/>
    <cellStyle name="Normal 2 2 10 2 2 12" xfId="7572" xr:uid="{00000000-0005-0000-0000-0000941D0000}"/>
    <cellStyle name="Normal 2 2 10 2 2 13" xfId="7573" xr:uid="{00000000-0005-0000-0000-0000951D0000}"/>
    <cellStyle name="Normal 2 2 10 2 2 14" xfId="7574" xr:uid="{00000000-0005-0000-0000-0000961D0000}"/>
    <cellStyle name="Normal 2 2 10 2 2 2" xfId="7575" xr:uid="{00000000-0005-0000-0000-0000971D0000}"/>
    <cellStyle name="Normal 2 2 10 2 2 2 10" xfId="7576" xr:uid="{00000000-0005-0000-0000-0000981D0000}"/>
    <cellStyle name="Normal 2 2 10 2 2 2 2" xfId="7577" xr:uid="{00000000-0005-0000-0000-0000991D0000}"/>
    <cellStyle name="Normal 2 2 10 2 2 2 3" xfId="7578" xr:uid="{00000000-0005-0000-0000-00009A1D0000}"/>
    <cellStyle name="Normal 2 2 10 2 2 2 4" xfId="7579" xr:uid="{00000000-0005-0000-0000-00009B1D0000}"/>
    <cellStyle name="Normal 2 2 10 2 2 2 5" xfId="7580" xr:uid="{00000000-0005-0000-0000-00009C1D0000}"/>
    <cellStyle name="Normal 2 2 10 2 2 2 6" xfId="7581" xr:uid="{00000000-0005-0000-0000-00009D1D0000}"/>
    <cellStyle name="Normal 2 2 10 2 2 2 7" xfId="7582" xr:uid="{00000000-0005-0000-0000-00009E1D0000}"/>
    <cellStyle name="Normal 2 2 10 2 2 2 8" xfId="7583" xr:uid="{00000000-0005-0000-0000-00009F1D0000}"/>
    <cellStyle name="Normal 2 2 10 2 2 2 9" xfId="7584" xr:uid="{00000000-0005-0000-0000-0000A01D0000}"/>
    <cellStyle name="Normal 2 2 10 2 2 3" xfId="7585" xr:uid="{00000000-0005-0000-0000-0000A11D0000}"/>
    <cellStyle name="Normal 2 2 10 2 2 3 10" xfId="7586" xr:uid="{00000000-0005-0000-0000-0000A21D0000}"/>
    <cellStyle name="Normal 2 2 10 2 2 3 2" xfId="7587" xr:uid="{00000000-0005-0000-0000-0000A31D0000}"/>
    <cellStyle name="Normal 2 2 10 2 2 3 3" xfId="7588" xr:uid="{00000000-0005-0000-0000-0000A41D0000}"/>
    <cellStyle name="Normal 2 2 10 2 2 3 4" xfId="7589" xr:uid="{00000000-0005-0000-0000-0000A51D0000}"/>
    <cellStyle name="Normal 2 2 10 2 2 3 5" xfId="7590" xr:uid="{00000000-0005-0000-0000-0000A61D0000}"/>
    <cellStyle name="Normal 2 2 10 2 2 3 6" xfId="7591" xr:uid="{00000000-0005-0000-0000-0000A71D0000}"/>
    <cellStyle name="Normal 2 2 10 2 2 3 7" xfId="7592" xr:uid="{00000000-0005-0000-0000-0000A81D0000}"/>
    <cellStyle name="Normal 2 2 10 2 2 3 8" xfId="7593" xr:uid="{00000000-0005-0000-0000-0000A91D0000}"/>
    <cellStyle name="Normal 2 2 10 2 2 3 9" xfId="7594" xr:uid="{00000000-0005-0000-0000-0000AA1D0000}"/>
    <cellStyle name="Normal 2 2 10 2 2 4" xfId="7595" xr:uid="{00000000-0005-0000-0000-0000AB1D0000}"/>
    <cellStyle name="Normal 2 2 10 2 2 4 10" xfId="7596" xr:uid="{00000000-0005-0000-0000-0000AC1D0000}"/>
    <cellStyle name="Normal 2 2 10 2 2 4 2" xfId="7597" xr:uid="{00000000-0005-0000-0000-0000AD1D0000}"/>
    <cellStyle name="Normal 2 2 10 2 2 4 3" xfId="7598" xr:uid="{00000000-0005-0000-0000-0000AE1D0000}"/>
    <cellStyle name="Normal 2 2 10 2 2 4 4" xfId="7599" xr:uid="{00000000-0005-0000-0000-0000AF1D0000}"/>
    <cellStyle name="Normal 2 2 10 2 2 4 5" xfId="7600" xr:uid="{00000000-0005-0000-0000-0000B01D0000}"/>
    <cellStyle name="Normal 2 2 10 2 2 4 6" xfId="7601" xr:uid="{00000000-0005-0000-0000-0000B11D0000}"/>
    <cellStyle name="Normal 2 2 10 2 2 4 7" xfId="7602" xr:uid="{00000000-0005-0000-0000-0000B21D0000}"/>
    <cellStyle name="Normal 2 2 10 2 2 4 8" xfId="7603" xr:uid="{00000000-0005-0000-0000-0000B31D0000}"/>
    <cellStyle name="Normal 2 2 10 2 2 4 9" xfId="7604" xr:uid="{00000000-0005-0000-0000-0000B41D0000}"/>
    <cellStyle name="Normal 2 2 10 2 2 5" xfId="7605" xr:uid="{00000000-0005-0000-0000-0000B51D0000}"/>
    <cellStyle name="Normal 2 2 10 2 2 5 10" xfId="7606" xr:uid="{00000000-0005-0000-0000-0000B61D0000}"/>
    <cellStyle name="Normal 2 2 10 2 2 5 2" xfId="7607" xr:uid="{00000000-0005-0000-0000-0000B71D0000}"/>
    <cellStyle name="Normal 2 2 10 2 2 5 3" xfId="7608" xr:uid="{00000000-0005-0000-0000-0000B81D0000}"/>
    <cellStyle name="Normal 2 2 10 2 2 5 4" xfId="7609" xr:uid="{00000000-0005-0000-0000-0000B91D0000}"/>
    <cellStyle name="Normal 2 2 10 2 2 5 5" xfId="7610" xr:uid="{00000000-0005-0000-0000-0000BA1D0000}"/>
    <cellStyle name="Normal 2 2 10 2 2 5 6" xfId="7611" xr:uid="{00000000-0005-0000-0000-0000BB1D0000}"/>
    <cellStyle name="Normal 2 2 10 2 2 5 7" xfId="7612" xr:uid="{00000000-0005-0000-0000-0000BC1D0000}"/>
    <cellStyle name="Normal 2 2 10 2 2 5 8" xfId="7613" xr:uid="{00000000-0005-0000-0000-0000BD1D0000}"/>
    <cellStyle name="Normal 2 2 10 2 2 5 9" xfId="7614" xr:uid="{00000000-0005-0000-0000-0000BE1D0000}"/>
    <cellStyle name="Normal 2 2 10 2 2 6" xfId="7615" xr:uid="{00000000-0005-0000-0000-0000BF1D0000}"/>
    <cellStyle name="Normal 2 2 10 2 2 7" xfId="7616" xr:uid="{00000000-0005-0000-0000-0000C01D0000}"/>
    <cellStyle name="Normal 2 2 10 2 2 8" xfId="7617" xr:uid="{00000000-0005-0000-0000-0000C11D0000}"/>
    <cellStyle name="Normal 2 2 10 2 2 9" xfId="7618" xr:uid="{00000000-0005-0000-0000-0000C21D0000}"/>
    <cellStyle name="Normal 2 2 10 2 20" xfId="7619" xr:uid="{00000000-0005-0000-0000-0000C31D0000}"/>
    <cellStyle name="Normal 2 2 10 2 20 10" xfId="7620" xr:uid="{00000000-0005-0000-0000-0000C41D0000}"/>
    <cellStyle name="Normal 2 2 10 2 20 11" xfId="7621" xr:uid="{00000000-0005-0000-0000-0000C51D0000}"/>
    <cellStyle name="Normal 2 2 10 2 20 12" xfId="7622" xr:uid="{00000000-0005-0000-0000-0000C61D0000}"/>
    <cellStyle name="Normal 2 2 10 2 20 13" xfId="7623" xr:uid="{00000000-0005-0000-0000-0000C71D0000}"/>
    <cellStyle name="Normal 2 2 10 2 20 14" xfId="7624" xr:uid="{00000000-0005-0000-0000-0000C81D0000}"/>
    <cellStyle name="Normal 2 2 10 2 20 2" xfId="7625" xr:uid="{00000000-0005-0000-0000-0000C91D0000}"/>
    <cellStyle name="Normal 2 2 10 2 20 2 10" xfId="7626" xr:uid="{00000000-0005-0000-0000-0000CA1D0000}"/>
    <cellStyle name="Normal 2 2 10 2 20 2 2" xfId="7627" xr:uid="{00000000-0005-0000-0000-0000CB1D0000}"/>
    <cellStyle name="Normal 2 2 10 2 20 2 3" xfId="7628" xr:uid="{00000000-0005-0000-0000-0000CC1D0000}"/>
    <cellStyle name="Normal 2 2 10 2 20 2 4" xfId="7629" xr:uid="{00000000-0005-0000-0000-0000CD1D0000}"/>
    <cellStyle name="Normal 2 2 10 2 20 2 5" xfId="7630" xr:uid="{00000000-0005-0000-0000-0000CE1D0000}"/>
    <cellStyle name="Normal 2 2 10 2 20 2 6" xfId="7631" xr:uid="{00000000-0005-0000-0000-0000CF1D0000}"/>
    <cellStyle name="Normal 2 2 10 2 20 2 7" xfId="7632" xr:uid="{00000000-0005-0000-0000-0000D01D0000}"/>
    <cellStyle name="Normal 2 2 10 2 20 2 8" xfId="7633" xr:uid="{00000000-0005-0000-0000-0000D11D0000}"/>
    <cellStyle name="Normal 2 2 10 2 20 2 9" xfId="7634" xr:uid="{00000000-0005-0000-0000-0000D21D0000}"/>
    <cellStyle name="Normal 2 2 10 2 20 3" xfId="7635" xr:uid="{00000000-0005-0000-0000-0000D31D0000}"/>
    <cellStyle name="Normal 2 2 10 2 20 3 10" xfId="7636" xr:uid="{00000000-0005-0000-0000-0000D41D0000}"/>
    <cellStyle name="Normal 2 2 10 2 20 3 2" xfId="7637" xr:uid="{00000000-0005-0000-0000-0000D51D0000}"/>
    <cellStyle name="Normal 2 2 10 2 20 3 3" xfId="7638" xr:uid="{00000000-0005-0000-0000-0000D61D0000}"/>
    <cellStyle name="Normal 2 2 10 2 20 3 4" xfId="7639" xr:uid="{00000000-0005-0000-0000-0000D71D0000}"/>
    <cellStyle name="Normal 2 2 10 2 20 3 5" xfId="7640" xr:uid="{00000000-0005-0000-0000-0000D81D0000}"/>
    <cellStyle name="Normal 2 2 10 2 20 3 6" xfId="7641" xr:uid="{00000000-0005-0000-0000-0000D91D0000}"/>
    <cellStyle name="Normal 2 2 10 2 20 3 7" xfId="7642" xr:uid="{00000000-0005-0000-0000-0000DA1D0000}"/>
    <cellStyle name="Normal 2 2 10 2 20 3 8" xfId="7643" xr:uid="{00000000-0005-0000-0000-0000DB1D0000}"/>
    <cellStyle name="Normal 2 2 10 2 20 3 9" xfId="7644" xr:uid="{00000000-0005-0000-0000-0000DC1D0000}"/>
    <cellStyle name="Normal 2 2 10 2 20 4" xfId="7645" xr:uid="{00000000-0005-0000-0000-0000DD1D0000}"/>
    <cellStyle name="Normal 2 2 10 2 20 4 10" xfId="7646" xr:uid="{00000000-0005-0000-0000-0000DE1D0000}"/>
    <cellStyle name="Normal 2 2 10 2 20 4 2" xfId="7647" xr:uid="{00000000-0005-0000-0000-0000DF1D0000}"/>
    <cellStyle name="Normal 2 2 10 2 20 4 3" xfId="7648" xr:uid="{00000000-0005-0000-0000-0000E01D0000}"/>
    <cellStyle name="Normal 2 2 10 2 20 4 4" xfId="7649" xr:uid="{00000000-0005-0000-0000-0000E11D0000}"/>
    <cellStyle name="Normal 2 2 10 2 20 4 5" xfId="7650" xr:uid="{00000000-0005-0000-0000-0000E21D0000}"/>
    <cellStyle name="Normal 2 2 10 2 20 4 6" xfId="7651" xr:uid="{00000000-0005-0000-0000-0000E31D0000}"/>
    <cellStyle name="Normal 2 2 10 2 20 4 7" xfId="7652" xr:uid="{00000000-0005-0000-0000-0000E41D0000}"/>
    <cellStyle name="Normal 2 2 10 2 20 4 8" xfId="7653" xr:uid="{00000000-0005-0000-0000-0000E51D0000}"/>
    <cellStyle name="Normal 2 2 10 2 20 4 9" xfId="7654" xr:uid="{00000000-0005-0000-0000-0000E61D0000}"/>
    <cellStyle name="Normal 2 2 10 2 20 5" xfId="7655" xr:uid="{00000000-0005-0000-0000-0000E71D0000}"/>
    <cellStyle name="Normal 2 2 10 2 20 5 10" xfId="7656" xr:uid="{00000000-0005-0000-0000-0000E81D0000}"/>
    <cellStyle name="Normal 2 2 10 2 20 5 2" xfId="7657" xr:uid="{00000000-0005-0000-0000-0000E91D0000}"/>
    <cellStyle name="Normal 2 2 10 2 20 5 3" xfId="7658" xr:uid="{00000000-0005-0000-0000-0000EA1D0000}"/>
    <cellStyle name="Normal 2 2 10 2 20 5 4" xfId="7659" xr:uid="{00000000-0005-0000-0000-0000EB1D0000}"/>
    <cellStyle name="Normal 2 2 10 2 20 5 5" xfId="7660" xr:uid="{00000000-0005-0000-0000-0000EC1D0000}"/>
    <cellStyle name="Normal 2 2 10 2 20 5 6" xfId="7661" xr:uid="{00000000-0005-0000-0000-0000ED1D0000}"/>
    <cellStyle name="Normal 2 2 10 2 20 5 7" xfId="7662" xr:uid="{00000000-0005-0000-0000-0000EE1D0000}"/>
    <cellStyle name="Normal 2 2 10 2 20 5 8" xfId="7663" xr:uid="{00000000-0005-0000-0000-0000EF1D0000}"/>
    <cellStyle name="Normal 2 2 10 2 20 5 9" xfId="7664" xr:uid="{00000000-0005-0000-0000-0000F01D0000}"/>
    <cellStyle name="Normal 2 2 10 2 20 6" xfId="7665" xr:uid="{00000000-0005-0000-0000-0000F11D0000}"/>
    <cellStyle name="Normal 2 2 10 2 20 7" xfId="7666" xr:uid="{00000000-0005-0000-0000-0000F21D0000}"/>
    <cellStyle name="Normal 2 2 10 2 20 8" xfId="7667" xr:uid="{00000000-0005-0000-0000-0000F31D0000}"/>
    <cellStyle name="Normal 2 2 10 2 20 9" xfId="7668" xr:uid="{00000000-0005-0000-0000-0000F41D0000}"/>
    <cellStyle name="Normal 2 2 10 2 21" xfId="7669" xr:uid="{00000000-0005-0000-0000-0000F51D0000}"/>
    <cellStyle name="Normal 2 2 10 2 21 10" xfId="7670" xr:uid="{00000000-0005-0000-0000-0000F61D0000}"/>
    <cellStyle name="Normal 2 2 10 2 21 11" xfId="7671" xr:uid="{00000000-0005-0000-0000-0000F71D0000}"/>
    <cellStyle name="Normal 2 2 10 2 21 12" xfId="7672" xr:uid="{00000000-0005-0000-0000-0000F81D0000}"/>
    <cellStyle name="Normal 2 2 10 2 21 13" xfId="7673" xr:uid="{00000000-0005-0000-0000-0000F91D0000}"/>
    <cellStyle name="Normal 2 2 10 2 21 14" xfId="7674" xr:uid="{00000000-0005-0000-0000-0000FA1D0000}"/>
    <cellStyle name="Normal 2 2 10 2 21 2" xfId="7675" xr:uid="{00000000-0005-0000-0000-0000FB1D0000}"/>
    <cellStyle name="Normal 2 2 10 2 21 2 10" xfId="7676" xr:uid="{00000000-0005-0000-0000-0000FC1D0000}"/>
    <cellStyle name="Normal 2 2 10 2 21 2 2" xfId="7677" xr:uid="{00000000-0005-0000-0000-0000FD1D0000}"/>
    <cellStyle name="Normal 2 2 10 2 21 2 3" xfId="7678" xr:uid="{00000000-0005-0000-0000-0000FE1D0000}"/>
    <cellStyle name="Normal 2 2 10 2 21 2 4" xfId="7679" xr:uid="{00000000-0005-0000-0000-0000FF1D0000}"/>
    <cellStyle name="Normal 2 2 10 2 21 2 5" xfId="7680" xr:uid="{00000000-0005-0000-0000-0000001E0000}"/>
    <cellStyle name="Normal 2 2 10 2 21 2 6" xfId="7681" xr:uid="{00000000-0005-0000-0000-0000011E0000}"/>
    <cellStyle name="Normal 2 2 10 2 21 2 7" xfId="7682" xr:uid="{00000000-0005-0000-0000-0000021E0000}"/>
    <cellStyle name="Normal 2 2 10 2 21 2 8" xfId="7683" xr:uid="{00000000-0005-0000-0000-0000031E0000}"/>
    <cellStyle name="Normal 2 2 10 2 21 2 9" xfId="7684" xr:uid="{00000000-0005-0000-0000-0000041E0000}"/>
    <cellStyle name="Normal 2 2 10 2 21 3" xfId="7685" xr:uid="{00000000-0005-0000-0000-0000051E0000}"/>
    <cellStyle name="Normal 2 2 10 2 21 3 10" xfId="7686" xr:uid="{00000000-0005-0000-0000-0000061E0000}"/>
    <cellStyle name="Normal 2 2 10 2 21 3 2" xfId="7687" xr:uid="{00000000-0005-0000-0000-0000071E0000}"/>
    <cellStyle name="Normal 2 2 10 2 21 3 3" xfId="7688" xr:uid="{00000000-0005-0000-0000-0000081E0000}"/>
    <cellStyle name="Normal 2 2 10 2 21 3 4" xfId="7689" xr:uid="{00000000-0005-0000-0000-0000091E0000}"/>
    <cellStyle name="Normal 2 2 10 2 21 3 5" xfId="7690" xr:uid="{00000000-0005-0000-0000-00000A1E0000}"/>
    <cellStyle name="Normal 2 2 10 2 21 3 6" xfId="7691" xr:uid="{00000000-0005-0000-0000-00000B1E0000}"/>
    <cellStyle name="Normal 2 2 10 2 21 3 7" xfId="7692" xr:uid="{00000000-0005-0000-0000-00000C1E0000}"/>
    <cellStyle name="Normal 2 2 10 2 21 3 8" xfId="7693" xr:uid="{00000000-0005-0000-0000-00000D1E0000}"/>
    <cellStyle name="Normal 2 2 10 2 21 3 9" xfId="7694" xr:uid="{00000000-0005-0000-0000-00000E1E0000}"/>
    <cellStyle name="Normal 2 2 10 2 21 4" xfId="7695" xr:uid="{00000000-0005-0000-0000-00000F1E0000}"/>
    <cellStyle name="Normal 2 2 10 2 21 4 10" xfId="7696" xr:uid="{00000000-0005-0000-0000-0000101E0000}"/>
    <cellStyle name="Normal 2 2 10 2 21 4 2" xfId="7697" xr:uid="{00000000-0005-0000-0000-0000111E0000}"/>
    <cellStyle name="Normal 2 2 10 2 21 4 3" xfId="7698" xr:uid="{00000000-0005-0000-0000-0000121E0000}"/>
    <cellStyle name="Normal 2 2 10 2 21 4 4" xfId="7699" xr:uid="{00000000-0005-0000-0000-0000131E0000}"/>
    <cellStyle name="Normal 2 2 10 2 21 4 5" xfId="7700" xr:uid="{00000000-0005-0000-0000-0000141E0000}"/>
    <cellStyle name="Normal 2 2 10 2 21 4 6" xfId="7701" xr:uid="{00000000-0005-0000-0000-0000151E0000}"/>
    <cellStyle name="Normal 2 2 10 2 21 4 7" xfId="7702" xr:uid="{00000000-0005-0000-0000-0000161E0000}"/>
    <cellStyle name="Normal 2 2 10 2 21 4 8" xfId="7703" xr:uid="{00000000-0005-0000-0000-0000171E0000}"/>
    <cellStyle name="Normal 2 2 10 2 21 4 9" xfId="7704" xr:uid="{00000000-0005-0000-0000-0000181E0000}"/>
    <cellStyle name="Normal 2 2 10 2 21 5" xfId="7705" xr:uid="{00000000-0005-0000-0000-0000191E0000}"/>
    <cellStyle name="Normal 2 2 10 2 21 5 10" xfId="7706" xr:uid="{00000000-0005-0000-0000-00001A1E0000}"/>
    <cellStyle name="Normal 2 2 10 2 21 5 2" xfId="7707" xr:uid="{00000000-0005-0000-0000-00001B1E0000}"/>
    <cellStyle name="Normal 2 2 10 2 21 5 3" xfId="7708" xr:uid="{00000000-0005-0000-0000-00001C1E0000}"/>
    <cellStyle name="Normal 2 2 10 2 21 5 4" xfId="7709" xr:uid="{00000000-0005-0000-0000-00001D1E0000}"/>
    <cellStyle name="Normal 2 2 10 2 21 5 5" xfId="7710" xr:uid="{00000000-0005-0000-0000-00001E1E0000}"/>
    <cellStyle name="Normal 2 2 10 2 21 5 6" xfId="7711" xr:uid="{00000000-0005-0000-0000-00001F1E0000}"/>
    <cellStyle name="Normal 2 2 10 2 21 5 7" xfId="7712" xr:uid="{00000000-0005-0000-0000-0000201E0000}"/>
    <cellStyle name="Normal 2 2 10 2 21 5 8" xfId="7713" xr:uid="{00000000-0005-0000-0000-0000211E0000}"/>
    <cellStyle name="Normal 2 2 10 2 21 5 9" xfId="7714" xr:uid="{00000000-0005-0000-0000-0000221E0000}"/>
    <cellStyle name="Normal 2 2 10 2 21 6" xfId="7715" xr:uid="{00000000-0005-0000-0000-0000231E0000}"/>
    <cellStyle name="Normal 2 2 10 2 21 7" xfId="7716" xr:uid="{00000000-0005-0000-0000-0000241E0000}"/>
    <cellStyle name="Normal 2 2 10 2 21 8" xfId="7717" xr:uid="{00000000-0005-0000-0000-0000251E0000}"/>
    <cellStyle name="Normal 2 2 10 2 21 9" xfId="7718" xr:uid="{00000000-0005-0000-0000-0000261E0000}"/>
    <cellStyle name="Normal 2 2 10 2 22" xfId="7719" xr:uid="{00000000-0005-0000-0000-0000271E0000}"/>
    <cellStyle name="Normal 2 2 10 2 22 10" xfId="7720" xr:uid="{00000000-0005-0000-0000-0000281E0000}"/>
    <cellStyle name="Normal 2 2 10 2 22 11" xfId="7721" xr:uid="{00000000-0005-0000-0000-0000291E0000}"/>
    <cellStyle name="Normal 2 2 10 2 22 12" xfId="7722" xr:uid="{00000000-0005-0000-0000-00002A1E0000}"/>
    <cellStyle name="Normal 2 2 10 2 22 13" xfId="7723" xr:uid="{00000000-0005-0000-0000-00002B1E0000}"/>
    <cellStyle name="Normal 2 2 10 2 22 14" xfId="7724" xr:uid="{00000000-0005-0000-0000-00002C1E0000}"/>
    <cellStyle name="Normal 2 2 10 2 22 2" xfId="7725" xr:uid="{00000000-0005-0000-0000-00002D1E0000}"/>
    <cellStyle name="Normal 2 2 10 2 22 2 10" xfId="7726" xr:uid="{00000000-0005-0000-0000-00002E1E0000}"/>
    <cellStyle name="Normal 2 2 10 2 22 2 2" xfId="7727" xr:uid="{00000000-0005-0000-0000-00002F1E0000}"/>
    <cellStyle name="Normal 2 2 10 2 22 2 3" xfId="7728" xr:uid="{00000000-0005-0000-0000-0000301E0000}"/>
    <cellStyle name="Normal 2 2 10 2 22 2 4" xfId="7729" xr:uid="{00000000-0005-0000-0000-0000311E0000}"/>
    <cellStyle name="Normal 2 2 10 2 22 2 5" xfId="7730" xr:uid="{00000000-0005-0000-0000-0000321E0000}"/>
    <cellStyle name="Normal 2 2 10 2 22 2 6" xfId="7731" xr:uid="{00000000-0005-0000-0000-0000331E0000}"/>
    <cellStyle name="Normal 2 2 10 2 22 2 7" xfId="7732" xr:uid="{00000000-0005-0000-0000-0000341E0000}"/>
    <cellStyle name="Normal 2 2 10 2 22 2 8" xfId="7733" xr:uid="{00000000-0005-0000-0000-0000351E0000}"/>
    <cellStyle name="Normal 2 2 10 2 22 2 9" xfId="7734" xr:uid="{00000000-0005-0000-0000-0000361E0000}"/>
    <cellStyle name="Normal 2 2 10 2 22 3" xfId="7735" xr:uid="{00000000-0005-0000-0000-0000371E0000}"/>
    <cellStyle name="Normal 2 2 10 2 22 3 10" xfId="7736" xr:uid="{00000000-0005-0000-0000-0000381E0000}"/>
    <cellStyle name="Normal 2 2 10 2 22 3 2" xfId="7737" xr:uid="{00000000-0005-0000-0000-0000391E0000}"/>
    <cellStyle name="Normal 2 2 10 2 22 3 3" xfId="7738" xr:uid="{00000000-0005-0000-0000-00003A1E0000}"/>
    <cellStyle name="Normal 2 2 10 2 22 3 4" xfId="7739" xr:uid="{00000000-0005-0000-0000-00003B1E0000}"/>
    <cellStyle name="Normal 2 2 10 2 22 3 5" xfId="7740" xr:uid="{00000000-0005-0000-0000-00003C1E0000}"/>
    <cellStyle name="Normal 2 2 10 2 22 3 6" xfId="7741" xr:uid="{00000000-0005-0000-0000-00003D1E0000}"/>
    <cellStyle name="Normal 2 2 10 2 22 3 7" xfId="7742" xr:uid="{00000000-0005-0000-0000-00003E1E0000}"/>
    <cellStyle name="Normal 2 2 10 2 22 3 8" xfId="7743" xr:uid="{00000000-0005-0000-0000-00003F1E0000}"/>
    <cellStyle name="Normal 2 2 10 2 22 3 9" xfId="7744" xr:uid="{00000000-0005-0000-0000-0000401E0000}"/>
    <cellStyle name="Normal 2 2 10 2 22 4" xfId="7745" xr:uid="{00000000-0005-0000-0000-0000411E0000}"/>
    <cellStyle name="Normal 2 2 10 2 22 4 10" xfId="7746" xr:uid="{00000000-0005-0000-0000-0000421E0000}"/>
    <cellStyle name="Normal 2 2 10 2 22 4 2" xfId="7747" xr:uid="{00000000-0005-0000-0000-0000431E0000}"/>
    <cellStyle name="Normal 2 2 10 2 22 4 3" xfId="7748" xr:uid="{00000000-0005-0000-0000-0000441E0000}"/>
    <cellStyle name="Normal 2 2 10 2 22 4 4" xfId="7749" xr:uid="{00000000-0005-0000-0000-0000451E0000}"/>
    <cellStyle name="Normal 2 2 10 2 22 4 5" xfId="7750" xr:uid="{00000000-0005-0000-0000-0000461E0000}"/>
    <cellStyle name="Normal 2 2 10 2 22 4 6" xfId="7751" xr:uid="{00000000-0005-0000-0000-0000471E0000}"/>
    <cellStyle name="Normal 2 2 10 2 22 4 7" xfId="7752" xr:uid="{00000000-0005-0000-0000-0000481E0000}"/>
    <cellStyle name="Normal 2 2 10 2 22 4 8" xfId="7753" xr:uid="{00000000-0005-0000-0000-0000491E0000}"/>
    <cellStyle name="Normal 2 2 10 2 22 4 9" xfId="7754" xr:uid="{00000000-0005-0000-0000-00004A1E0000}"/>
    <cellStyle name="Normal 2 2 10 2 22 5" xfId="7755" xr:uid="{00000000-0005-0000-0000-00004B1E0000}"/>
    <cellStyle name="Normal 2 2 10 2 22 5 10" xfId="7756" xr:uid="{00000000-0005-0000-0000-00004C1E0000}"/>
    <cellStyle name="Normal 2 2 10 2 22 5 2" xfId="7757" xr:uid="{00000000-0005-0000-0000-00004D1E0000}"/>
    <cellStyle name="Normal 2 2 10 2 22 5 3" xfId="7758" xr:uid="{00000000-0005-0000-0000-00004E1E0000}"/>
    <cellStyle name="Normal 2 2 10 2 22 5 4" xfId="7759" xr:uid="{00000000-0005-0000-0000-00004F1E0000}"/>
    <cellStyle name="Normal 2 2 10 2 22 5 5" xfId="7760" xr:uid="{00000000-0005-0000-0000-0000501E0000}"/>
    <cellStyle name="Normal 2 2 10 2 22 5 6" xfId="7761" xr:uid="{00000000-0005-0000-0000-0000511E0000}"/>
    <cellStyle name="Normal 2 2 10 2 22 5 7" xfId="7762" xr:uid="{00000000-0005-0000-0000-0000521E0000}"/>
    <cellStyle name="Normal 2 2 10 2 22 5 8" xfId="7763" xr:uid="{00000000-0005-0000-0000-0000531E0000}"/>
    <cellStyle name="Normal 2 2 10 2 22 5 9" xfId="7764" xr:uid="{00000000-0005-0000-0000-0000541E0000}"/>
    <cellStyle name="Normal 2 2 10 2 22 6" xfId="7765" xr:uid="{00000000-0005-0000-0000-0000551E0000}"/>
    <cellStyle name="Normal 2 2 10 2 22 7" xfId="7766" xr:uid="{00000000-0005-0000-0000-0000561E0000}"/>
    <cellStyle name="Normal 2 2 10 2 22 8" xfId="7767" xr:uid="{00000000-0005-0000-0000-0000571E0000}"/>
    <cellStyle name="Normal 2 2 10 2 22 9" xfId="7768" xr:uid="{00000000-0005-0000-0000-0000581E0000}"/>
    <cellStyle name="Normal 2 2 10 2 23" xfId="7769" xr:uid="{00000000-0005-0000-0000-0000591E0000}"/>
    <cellStyle name="Normal 2 2 10 2 23 10" xfId="7770" xr:uid="{00000000-0005-0000-0000-00005A1E0000}"/>
    <cellStyle name="Normal 2 2 10 2 23 11" xfId="7771" xr:uid="{00000000-0005-0000-0000-00005B1E0000}"/>
    <cellStyle name="Normal 2 2 10 2 23 12" xfId="7772" xr:uid="{00000000-0005-0000-0000-00005C1E0000}"/>
    <cellStyle name="Normal 2 2 10 2 23 13" xfId="7773" xr:uid="{00000000-0005-0000-0000-00005D1E0000}"/>
    <cellStyle name="Normal 2 2 10 2 23 14" xfId="7774" xr:uid="{00000000-0005-0000-0000-00005E1E0000}"/>
    <cellStyle name="Normal 2 2 10 2 23 2" xfId="7775" xr:uid="{00000000-0005-0000-0000-00005F1E0000}"/>
    <cellStyle name="Normal 2 2 10 2 23 2 10" xfId="7776" xr:uid="{00000000-0005-0000-0000-0000601E0000}"/>
    <cellStyle name="Normal 2 2 10 2 23 2 2" xfId="7777" xr:uid="{00000000-0005-0000-0000-0000611E0000}"/>
    <cellStyle name="Normal 2 2 10 2 23 2 3" xfId="7778" xr:uid="{00000000-0005-0000-0000-0000621E0000}"/>
    <cellStyle name="Normal 2 2 10 2 23 2 4" xfId="7779" xr:uid="{00000000-0005-0000-0000-0000631E0000}"/>
    <cellStyle name="Normal 2 2 10 2 23 2 5" xfId="7780" xr:uid="{00000000-0005-0000-0000-0000641E0000}"/>
    <cellStyle name="Normal 2 2 10 2 23 2 6" xfId="7781" xr:uid="{00000000-0005-0000-0000-0000651E0000}"/>
    <cellStyle name="Normal 2 2 10 2 23 2 7" xfId="7782" xr:uid="{00000000-0005-0000-0000-0000661E0000}"/>
    <cellStyle name="Normal 2 2 10 2 23 2 8" xfId="7783" xr:uid="{00000000-0005-0000-0000-0000671E0000}"/>
    <cellStyle name="Normal 2 2 10 2 23 2 9" xfId="7784" xr:uid="{00000000-0005-0000-0000-0000681E0000}"/>
    <cellStyle name="Normal 2 2 10 2 23 3" xfId="7785" xr:uid="{00000000-0005-0000-0000-0000691E0000}"/>
    <cellStyle name="Normal 2 2 10 2 23 3 10" xfId="7786" xr:uid="{00000000-0005-0000-0000-00006A1E0000}"/>
    <cellStyle name="Normal 2 2 10 2 23 3 2" xfId="7787" xr:uid="{00000000-0005-0000-0000-00006B1E0000}"/>
    <cellStyle name="Normal 2 2 10 2 23 3 3" xfId="7788" xr:uid="{00000000-0005-0000-0000-00006C1E0000}"/>
    <cellStyle name="Normal 2 2 10 2 23 3 4" xfId="7789" xr:uid="{00000000-0005-0000-0000-00006D1E0000}"/>
    <cellStyle name="Normal 2 2 10 2 23 3 5" xfId="7790" xr:uid="{00000000-0005-0000-0000-00006E1E0000}"/>
    <cellStyle name="Normal 2 2 10 2 23 3 6" xfId="7791" xr:uid="{00000000-0005-0000-0000-00006F1E0000}"/>
    <cellStyle name="Normal 2 2 10 2 23 3 7" xfId="7792" xr:uid="{00000000-0005-0000-0000-0000701E0000}"/>
    <cellStyle name="Normal 2 2 10 2 23 3 8" xfId="7793" xr:uid="{00000000-0005-0000-0000-0000711E0000}"/>
    <cellStyle name="Normal 2 2 10 2 23 3 9" xfId="7794" xr:uid="{00000000-0005-0000-0000-0000721E0000}"/>
    <cellStyle name="Normal 2 2 10 2 23 4" xfId="7795" xr:uid="{00000000-0005-0000-0000-0000731E0000}"/>
    <cellStyle name="Normal 2 2 10 2 23 4 10" xfId="7796" xr:uid="{00000000-0005-0000-0000-0000741E0000}"/>
    <cellStyle name="Normal 2 2 10 2 23 4 2" xfId="7797" xr:uid="{00000000-0005-0000-0000-0000751E0000}"/>
    <cellStyle name="Normal 2 2 10 2 23 4 3" xfId="7798" xr:uid="{00000000-0005-0000-0000-0000761E0000}"/>
    <cellStyle name="Normal 2 2 10 2 23 4 4" xfId="7799" xr:uid="{00000000-0005-0000-0000-0000771E0000}"/>
    <cellStyle name="Normal 2 2 10 2 23 4 5" xfId="7800" xr:uid="{00000000-0005-0000-0000-0000781E0000}"/>
    <cellStyle name="Normal 2 2 10 2 23 4 6" xfId="7801" xr:uid="{00000000-0005-0000-0000-0000791E0000}"/>
    <cellStyle name="Normal 2 2 10 2 23 4 7" xfId="7802" xr:uid="{00000000-0005-0000-0000-00007A1E0000}"/>
    <cellStyle name="Normal 2 2 10 2 23 4 8" xfId="7803" xr:uid="{00000000-0005-0000-0000-00007B1E0000}"/>
    <cellStyle name="Normal 2 2 10 2 23 4 9" xfId="7804" xr:uid="{00000000-0005-0000-0000-00007C1E0000}"/>
    <cellStyle name="Normal 2 2 10 2 23 5" xfId="7805" xr:uid="{00000000-0005-0000-0000-00007D1E0000}"/>
    <cellStyle name="Normal 2 2 10 2 23 5 10" xfId="7806" xr:uid="{00000000-0005-0000-0000-00007E1E0000}"/>
    <cellStyle name="Normal 2 2 10 2 23 5 2" xfId="7807" xr:uid="{00000000-0005-0000-0000-00007F1E0000}"/>
    <cellStyle name="Normal 2 2 10 2 23 5 3" xfId="7808" xr:uid="{00000000-0005-0000-0000-0000801E0000}"/>
    <cellStyle name="Normal 2 2 10 2 23 5 4" xfId="7809" xr:uid="{00000000-0005-0000-0000-0000811E0000}"/>
    <cellStyle name="Normal 2 2 10 2 23 5 5" xfId="7810" xr:uid="{00000000-0005-0000-0000-0000821E0000}"/>
    <cellStyle name="Normal 2 2 10 2 23 5 6" xfId="7811" xr:uid="{00000000-0005-0000-0000-0000831E0000}"/>
    <cellStyle name="Normal 2 2 10 2 23 5 7" xfId="7812" xr:uid="{00000000-0005-0000-0000-0000841E0000}"/>
    <cellStyle name="Normal 2 2 10 2 23 5 8" xfId="7813" xr:uid="{00000000-0005-0000-0000-0000851E0000}"/>
    <cellStyle name="Normal 2 2 10 2 23 5 9" xfId="7814" xr:uid="{00000000-0005-0000-0000-0000861E0000}"/>
    <cellStyle name="Normal 2 2 10 2 23 6" xfId="7815" xr:uid="{00000000-0005-0000-0000-0000871E0000}"/>
    <cellStyle name="Normal 2 2 10 2 23 7" xfId="7816" xr:uid="{00000000-0005-0000-0000-0000881E0000}"/>
    <cellStyle name="Normal 2 2 10 2 23 8" xfId="7817" xr:uid="{00000000-0005-0000-0000-0000891E0000}"/>
    <cellStyle name="Normal 2 2 10 2 23 9" xfId="7818" xr:uid="{00000000-0005-0000-0000-00008A1E0000}"/>
    <cellStyle name="Normal 2 2 10 2 24" xfId="7819" xr:uid="{00000000-0005-0000-0000-00008B1E0000}"/>
    <cellStyle name="Normal 2 2 10 2 24 10" xfId="7820" xr:uid="{00000000-0005-0000-0000-00008C1E0000}"/>
    <cellStyle name="Normal 2 2 10 2 24 11" xfId="7821" xr:uid="{00000000-0005-0000-0000-00008D1E0000}"/>
    <cellStyle name="Normal 2 2 10 2 24 12" xfId="7822" xr:uid="{00000000-0005-0000-0000-00008E1E0000}"/>
    <cellStyle name="Normal 2 2 10 2 24 13" xfId="7823" xr:uid="{00000000-0005-0000-0000-00008F1E0000}"/>
    <cellStyle name="Normal 2 2 10 2 24 14" xfId="7824" xr:uid="{00000000-0005-0000-0000-0000901E0000}"/>
    <cellStyle name="Normal 2 2 10 2 24 2" xfId="7825" xr:uid="{00000000-0005-0000-0000-0000911E0000}"/>
    <cellStyle name="Normal 2 2 10 2 24 2 10" xfId="7826" xr:uid="{00000000-0005-0000-0000-0000921E0000}"/>
    <cellStyle name="Normal 2 2 10 2 24 2 2" xfId="7827" xr:uid="{00000000-0005-0000-0000-0000931E0000}"/>
    <cellStyle name="Normal 2 2 10 2 24 2 3" xfId="7828" xr:uid="{00000000-0005-0000-0000-0000941E0000}"/>
    <cellStyle name="Normal 2 2 10 2 24 2 4" xfId="7829" xr:uid="{00000000-0005-0000-0000-0000951E0000}"/>
    <cellStyle name="Normal 2 2 10 2 24 2 5" xfId="7830" xr:uid="{00000000-0005-0000-0000-0000961E0000}"/>
    <cellStyle name="Normal 2 2 10 2 24 2 6" xfId="7831" xr:uid="{00000000-0005-0000-0000-0000971E0000}"/>
    <cellStyle name="Normal 2 2 10 2 24 2 7" xfId="7832" xr:uid="{00000000-0005-0000-0000-0000981E0000}"/>
    <cellStyle name="Normal 2 2 10 2 24 2 8" xfId="7833" xr:uid="{00000000-0005-0000-0000-0000991E0000}"/>
    <cellStyle name="Normal 2 2 10 2 24 2 9" xfId="7834" xr:uid="{00000000-0005-0000-0000-00009A1E0000}"/>
    <cellStyle name="Normal 2 2 10 2 24 3" xfId="7835" xr:uid="{00000000-0005-0000-0000-00009B1E0000}"/>
    <cellStyle name="Normal 2 2 10 2 24 3 10" xfId="7836" xr:uid="{00000000-0005-0000-0000-00009C1E0000}"/>
    <cellStyle name="Normal 2 2 10 2 24 3 2" xfId="7837" xr:uid="{00000000-0005-0000-0000-00009D1E0000}"/>
    <cellStyle name="Normal 2 2 10 2 24 3 3" xfId="7838" xr:uid="{00000000-0005-0000-0000-00009E1E0000}"/>
    <cellStyle name="Normal 2 2 10 2 24 3 4" xfId="7839" xr:uid="{00000000-0005-0000-0000-00009F1E0000}"/>
    <cellStyle name="Normal 2 2 10 2 24 3 5" xfId="7840" xr:uid="{00000000-0005-0000-0000-0000A01E0000}"/>
    <cellStyle name="Normal 2 2 10 2 24 3 6" xfId="7841" xr:uid="{00000000-0005-0000-0000-0000A11E0000}"/>
    <cellStyle name="Normal 2 2 10 2 24 3 7" xfId="7842" xr:uid="{00000000-0005-0000-0000-0000A21E0000}"/>
    <cellStyle name="Normal 2 2 10 2 24 3 8" xfId="7843" xr:uid="{00000000-0005-0000-0000-0000A31E0000}"/>
    <cellStyle name="Normal 2 2 10 2 24 3 9" xfId="7844" xr:uid="{00000000-0005-0000-0000-0000A41E0000}"/>
    <cellStyle name="Normal 2 2 10 2 24 4" xfId="7845" xr:uid="{00000000-0005-0000-0000-0000A51E0000}"/>
    <cellStyle name="Normal 2 2 10 2 24 4 10" xfId="7846" xr:uid="{00000000-0005-0000-0000-0000A61E0000}"/>
    <cellStyle name="Normal 2 2 10 2 24 4 2" xfId="7847" xr:uid="{00000000-0005-0000-0000-0000A71E0000}"/>
    <cellStyle name="Normal 2 2 10 2 24 4 3" xfId="7848" xr:uid="{00000000-0005-0000-0000-0000A81E0000}"/>
    <cellStyle name="Normal 2 2 10 2 24 4 4" xfId="7849" xr:uid="{00000000-0005-0000-0000-0000A91E0000}"/>
    <cellStyle name="Normal 2 2 10 2 24 4 5" xfId="7850" xr:uid="{00000000-0005-0000-0000-0000AA1E0000}"/>
    <cellStyle name="Normal 2 2 10 2 24 4 6" xfId="7851" xr:uid="{00000000-0005-0000-0000-0000AB1E0000}"/>
    <cellStyle name="Normal 2 2 10 2 24 4 7" xfId="7852" xr:uid="{00000000-0005-0000-0000-0000AC1E0000}"/>
    <cellStyle name="Normal 2 2 10 2 24 4 8" xfId="7853" xr:uid="{00000000-0005-0000-0000-0000AD1E0000}"/>
    <cellStyle name="Normal 2 2 10 2 24 4 9" xfId="7854" xr:uid="{00000000-0005-0000-0000-0000AE1E0000}"/>
    <cellStyle name="Normal 2 2 10 2 24 5" xfId="7855" xr:uid="{00000000-0005-0000-0000-0000AF1E0000}"/>
    <cellStyle name="Normal 2 2 10 2 24 5 10" xfId="7856" xr:uid="{00000000-0005-0000-0000-0000B01E0000}"/>
    <cellStyle name="Normal 2 2 10 2 24 5 2" xfId="7857" xr:uid="{00000000-0005-0000-0000-0000B11E0000}"/>
    <cellStyle name="Normal 2 2 10 2 24 5 3" xfId="7858" xr:uid="{00000000-0005-0000-0000-0000B21E0000}"/>
    <cellStyle name="Normal 2 2 10 2 24 5 4" xfId="7859" xr:uid="{00000000-0005-0000-0000-0000B31E0000}"/>
    <cellStyle name="Normal 2 2 10 2 24 5 5" xfId="7860" xr:uid="{00000000-0005-0000-0000-0000B41E0000}"/>
    <cellStyle name="Normal 2 2 10 2 24 5 6" xfId="7861" xr:uid="{00000000-0005-0000-0000-0000B51E0000}"/>
    <cellStyle name="Normal 2 2 10 2 24 5 7" xfId="7862" xr:uid="{00000000-0005-0000-0000-0000B61E0000}"/>
    <cellStyle name="Normal 2 2 10 2 24 5 8" xfId="7863" xr:uid="{00000000-0005-0000-0000-0000B71E0000}"/>
    <cellStyle name="Normal 2 2 10 2 24 5 9" xfId="7864" xr:uid="{00000000-0005-0000-0000-0000B81E0000}"/>
    <cellStyle name="Normal 2 2 10 2 24 6" xfId="7865" xr:uid="{00000000-0005-0000-0000-0000B91E0000}"/>
    <cellStyle name="Normal 2 2 10 2 24 7" xfId="7866" xr:uid="{00000000-0005-0000-0000-0000BA1E0000}"/>
    <cellStyle name="Normal 2 2 10 2 24 8" xfId="7867" xr:uid="{00000000-0005-0000-0000-0000BB1E0000}"/>
    <cellStyle name="Normal 2 2 10 2 24 9" xfId="7868" xr:uid="{00000000-0005-0000-0000-0000BC1E0000}"/>
    <cellStyle name="Normal 2 2 10 2 25" xfId="7869" xr:uid="{00000000-0005-0000-0000-0000BD1E0000}"/>
    <cellStyle name="Normal 2 2 10 2 25 10" xfId="7870" xr:uid="{00000000-0005-0000-0000-0000BE1E0000}"/>
    <cellStyle name="Normal 2 2 10 2 25 11" xfId="7871" xr:uid="{00000000-0005-0000-0000-0000BF1E0000}"/>
    <cellStyle name="Normal 2 2 10 2 25 12" xfId="7872" xr:uid="{00000000-0005-0000-0000-0000C01E0000}"/>
    <cellStyle name="Normal 2 2 10 2 25 13" xfId="7873" xr:uid="{00000000-0005-0000-0000-0000C11E0000}"/>
    <cellStyle name="Normal 2 2 10 2 25 14" xfId="7874" xr:uid="{00000000-0005-0000-0000-0000C21E0000}"/>
    <cellStyle name="Normal 2 2 10 2 25 2" xfId="7875" xr:uid="{00000000-0005-0000-0000-0000C31E0000}"/>
    <cellStyle name="Normal 2 2 10 2 25 2 10" xfId="7876" xr:uid="{00000000-0005-0000-0000-0000C41E0000}"/>
    <cellStyle name="Normal 2 2 10 2 25 2 2" xfId="7877" xr:uid="{00000000-0005-0000-0000-0000C51E0000}"/>
    <cellStyle name="Normal 2 2 10 2 25 2 3" xfId="7878" xr:uid="{00000000-0005-0000-0000-0000C61E0000}"/>
    <cellStyle name="Normal 2 2 10 2 25 2 4" xfId="7879" xr:uid="{00000000-0005-0000-0000-0000C71E0000}"/>
    <cellStyle name="Normal 2 2 10 2 25 2 5" xfId="7880" xr:uid="{00000000-0005-0000-0000-0000C81E0000}"/>
    <cellStyle name="Normal 2 2 10 2 25 2 6" xfId="7881" xr:uid="{00000000-0005-0000-0000-0000C91E0000}"/>
    <cellStyle name="Normal 2 2 10 2 25 2 7" xfId="7882" xr:uid="{00000000-0005-0000-0000-0000CA1E0000}"/>
    <cellStyle name="Normal 2 2 10 2 25 2 8" xfId="7883" xr:uid="{00000000-0005-0000-0000-0000CB1E0000}"/>
    <cellStyle name="Normal 2 2 10 2 25 2 9" xfId="7884" xr:uid="{00000000-0005-0000-0000-0000CC1E0000}"/>
    <cellStyle name="Normal 2 2 10 2 25 3" xfId="7885" xr:uid="{00000000-0005-0000-0000-0000CD1E0000}"/>
    <cellStyle name="Normal 2 2 10 2 25 3 10" xfId="7886" xr:uid="{00000000-0005-0000-0000-0000CE1E0000}"/>
    <cellStyle name="Normal 2 2 10 2 25 3 2" xfId="7887" xr:uid="{00000000-0005-0000-0000-0000CF1E0000}"/>
    <cellStyle name="Normal 2 2 10 2 25 3 3" xfId="7888" xr:uid="{00000000-0005-0000-0000-0000D01E0000}"/>
    <cellStyle name="Normal 2 2 10 2 25 3 4" xfId="7889" xr:uid="{00000000-0005-0000-0000-0000D11E0000}"/>
    <cellStyle name="Normal 2 2 10 2 25 3 5" xfId="7890" xr:uid="{00000000-0005-0000-0000-0000D21E0000}"/>
    <cellStyle name="Normal 2 2 10 2 25 3 6" xfId="7891" xr:uid="{00000000-0005-0000-0000-0000D31E0000}"/>
    <cellStyle name="Normal 2 2 10 2 25 3 7" xfId="7892" xr:uid="{00000000-0005-0000-0000-0000D41E0000}"/>
    <cellStyle name="Normal 2 2 10 2 25 3 8" xfId="7893" xr:uid="{00000000-0005-0000-0000-0000D51E0000}"/>
    <cellStyle name="Normal 2 2 10 2 25 3 9" xfId="7894" xr:uid="{00000000-0005-0000-0000-0000D61E0000}"/>
    <cellStyle name="Normal 2 2 10 2 25 4" xfId="7895" xr:uid="{00000000-0005-0000-0000-0000D71E0000}"/>
    <cellStyle name="Normal 2 2 10 2 25 4 10" xfId="7896" xr:uid="{00000000-0005-0000-0000-0000D81E0000}"/>
    <cellStyle name="Normal 2 2 10 2 25 4 2" xfId="7897" xr:uid="{00000000-0005-0000-0000-0000D91E0000}"/>
    <cellStyle name="Normal 2 2 10 2 25 4 3" xfId="7898" xr:uid="{00000000-0005-0000-0000-0000DA1E0000}"/>
    <cellStyle name="Normal 2 2 10 2 25 4 4" xfId="7899" xr:uid="{00000000-0005-0000-0000-0000DB1E0000}"/>
    <cellStyle name="Normal 2 2 10 2 25 4 5" xfId="7900" xr:uid="{00000000-0005-0000-0000-0000DC1E0000}"/>
    <cellStyle name="Normal 2 2 10 2 25 4 6" xfId="7901" xr:uid="{00000000-0005-0000-0000-0000DD1E0000}"/>
    <cellStyle name="Normal 2 2 10 2 25 4 7" xfId="7902" xr:uid="{00000000-0005-0000-0000-0000DE1E0000}"/>
    <cellStyle name="Normal 2 2 10 2 25 4 8" xfId="7903" xr:uid="{00000000-0005-0000-0000-0000DF1E0000}"/>
    <cellStyle name="Normal 2 2 10 2 25 4 9" xfId="7904" xr:uid="{00000000-0005-0000-0000-0000E01E0000}"/>
    <cellStyle name="Normal 2 2 10 2 25 5" xfId="7905" xr:uid="{00000000-0005-0000-0000-0000E11E0000}"/>
    <cellStyle name="Normal 2 2 10 2 25 5 10" xfId="7906" xr:uid="{00000000-0005-0000-0000-0000E21E0000}"/>
    <cellStyle name="Normal 2 2 10 2 25 5 2" xfId="7907" xr:uid="{00000000-0005-0000-0000-0000E31E0000}"/>
    <cellStyle name="Normal 2 2 10 2 25 5 3" xfId="7908" xr:uid="{00000000-0005-0000-0000-0000E41E0000}"/>
    <cellStyle name="Normal 2 2 10 2 25 5 4" xfId="7909" xr:uid="{00000000-0005-0000-0000-0000E51E0000}"/>
    <cellStyle name="Normal 2 2 10 2 25 5 5" xfId="7910" xr:uid="{00000000-0005-0000-0000-0000E61E0000}"/>
    <cellStyle name="Normal 2 2 10 2 25 5 6" xfId="7911" xr:uid="{00000000-0005-0000-0000-0000E71E0000}"/>
    <cellStyle name="Normal 2 2 10 2 25 5 7" xfId="7912" xr:uid="{00000000-0005-0000-0000-0000E81E0000}"/>
    <cellStyle name="Normal 2 2 10 2 25 5 8" xfId="7913" xr:uid="{00000000-0005-0000-0000-0000E91E0000}"/>
    <cellStyle name="Normal 2 2 10 2 25 5 9" xfId="7914" xr:uid="{00000000-0005-0000-0000-0000EA1E0000}"/>
    <cellStyle name="Normal 2 2 10 2 25 6" xfId="7915" xr:uid="{00000000-0005-0000-0000-0000EB1E0000}"/>
    <cellStyle name="Normal 2 2 10 2 25 7" xfId="7916" xr:uid="{00000000-0005-0000-0000-0000EC1E0000}"/>
    <cellStyle name="Normal 2 2 10 2 25 8" xfId="7917" xr:uid="{00000000-0005-0000-0000-0000ED1E0000}"/>
    <cellStyle name="Normal 2 2 10 2 25 9" xfId="7918" xr:uid="{00000000-0005-0000-0000-0000EE1E0000}"/>
    <cellStyle name="Normal 2 2 10 2 26" xfId="7919" xr:uid="{00000000-0005-0000-0000-0000EF1E0000}"/>
    <cellStyle name="Normal 2 2 10 2 26 10" xfId="7920" xr:uid="{00000000-0005-0000-0000-0000F01E0000}"/>
    <cellStyle name="Normal 2 2 10 2 26 11" xfId="7921" xr:uid="{00000000-0005-0000-0000-0000F11E0000}"/>
    <cellStyle name="Normal 2 2 10 2 26 12" xfId="7922" xr:uid="{00000000-0005-0000-0000-0000F21E0000}"/>
    <cellStyle name="Normal 2 2 10 2 26 13" xfId="7923" xr:uid="{00000000-0005-0000-0000-0000F31E0000}"/>
    <cellStyle name="Normal 2 2 10 2 26 14" xfId="7924" xr:uid="{00000000-0005-0000-0000-0000F41E0000}"/>
    <cellStyle name="Normal 2 2 10 2 26 2" xfId="7925" xr:uid="{00000000-0005-0000-0000-0000F51E0000}"/>
    <cellStyle name="Normal 2 2 10 2 26 2 10" xfId="7926" xr:uid="{00000000-0005-0000-0000-0000F61E0000}"/>
    <cellStyle name="Normal 2 2 10 2 26 2 2" xfId="7927" xr:uid="{00000000-0005-0000-0000-0000F71E0000}"/>
    <cellStyle name="Normal 2 2 10 2 26 2 3" xfId="7928" xr:uid="{00000000-0005-0000-0000-0000F81E0000}"/>
    <cellStyle name="Normal 2 2 10 2 26 2 4" xfId="7929" xr:uid="{00000000-0005-0000-0000-0000F91E0000}"/>
    <cellStyle name="Normal 2 2 10 2 26 2 5" xfId="7930" xr:uid="{00000000-0005-0000-0000-0000FA1E0000}"/>
    <cellStyle name="Normal 2 2 10 2 26 2 6" xfId="7931" xr:uid="{00000000-0005-0000-0000-0000FB1E0000}"/>
    <cellStyle name="Normal 2 2 10 2 26 2 7" xfId="7932" xr:uid="{00000000-0005-0000-0000-0000FC1E0000}"/>
    <cellStyle name="Normal 2 2 10 2 26 2 8" xfId="7933" xr:uid="{00000000-0005-0000-0000-0000FD1E0000}"/>
    <cellStyle name="Normal 2 2 10 2 26 2 9" xfId="7934" xr:uid="{00000000-0005-0000-0000-0000FE1E0000}"/>
    <cellStyle name="Normal 2 2 10 2 26 3" xfId="7935" xr:uid="{00000000-0005-0000-0000-0000FF1E0000}"/>
    <cellStyle name="Normal 2 2 10 2 26 3 10" xfId="7936" xr:uid="{00000000-0005-0000-0000-0000001F0000}"/>
    <cellStyle name="Normal 2 2 10 2 26 3 2" xfId="7937" xr:uid="{00000000-0005-0000-0000-0000011F0000}"/>
    <cellStyle name="Normal 2 2 10 2 26 3 3" xfId="7938" xr:uid="{00000000-0005-0000-0000-0000021F0000}"/>
    <cellStyle name="Normal 2 2 10 2 26 3 4" xfId="7939" xr:uid="{00000000-0005-0000-0000-0000031F0000}"/>
    <cellStyle name="Normal 2 2 10 2 26 3 5" xfId="7940" xr:uid="{00000000-0005-0000-0000-0000041F0000}"/>
    <cellStyle name="Normal 2 2 10 2 26 3 6" xfId="7941" xr:uid="{00000000-0005-0000-0000-0000051F0000}"/>
    <cellStyle name="Normal 2 2 10 2 26 3 7" xfId="7942" xr:uid="{00000000-0005-0000-0000-0000061F0000}"/>
    <cellStyle name="Normal 2 2 10 2 26 3 8" xfId="7943" xr:uid="{00000000-0005-0000-0000-0000071F0000}"/>
    <cellStyle name="Normal 2 2 10 2 26 3 9" xfId="7944" xr:uid="{00000000-0005-0000-0000-0000081F0000}"/>
    <cellStyle name="Normal 2 2 10 2 26 4" xfId="7945" xr:uid="{00000000-0005-0000-0000-0000091F0000}"/>
    <cellStyle name="Normal 2 2 10 2 26 4 10" xfId="7946" xr:uid="{00000000-0005-0000-0000-00000A1F0000}"/>
    <cellStyle name="Normal 2 2 10 2 26 4 2" xfId="7947" xr:uid="{00000000-0005-0000-0000-00000B1F0000}"/>
    <cellStyle name="Normal 2 2 10 2 26 4 3" xfId="7948" xr:uid="{00000000-0005-0000-0000-00000C1F0000}"/>
    <cellStyle name="Normal 2 2 10 2 26 4 4" xfId="7949" xr:uid="{00000000-0005-0000-0000-00000D1F0000}"/>
    <cellStyle name="Normal 2 2 10 2 26 4 5" xfId="7950" xr:uid="{00000000-0005-0000-0000-00000E1F0000}"/>
    <cellStyle name="Normal 2 2 10 2 26 4 6" xfId="7951" xr:uid="{00000000-0005-0000-0000-00000F1F0000}"/>
    <cellStyle name="Normal 2 2 10 2 26 4 7" xfId="7952" xr:uid="{00000000-0005-0000-0000-0000101F0000}"/>
    <cellStyle name="Normal 2 2 10 2 26 4 8" xfId="7953" xr:uid="{00000000-0005-0000-0000-0000111F0000}"/>
    <cellStyle name="Normal 2 2 10 2 26 4 9" xfId="7954" xr:uid="{00000000-0005-0000-0000-0000121F0000}"/>
    <cellStyle name="Normal 2 2 10 2 26 5" xfId="7955" xr:uid="{00000000-0005-0000-0000-0000131F0000}"/>
    <cellStyle name="Normal 2 2 10 2 26 5 10" xfId="7956" xr:uid="{00000000-0005-0000-0000-0000141F0000}"/>
    <cellStyle name="Normal 2 2 10 2 26 5 2" xfId="7957" xr:uid="{00000000-0005-0000-0000-0000151F0000}"/>
    <cellStyle name="Normal 2 2 10 2 26 5 3" xfId="7958" xr:uid="{00000000-0005-0000-0000-0000161F0000}"/>
    <cellStyle name="Normal 2 2 10 2 26 5 4" xfId="7959" xr:uid="{00000000-0005-0000-0000-0000171F0000}"/>
    <cellStyle name="Normal 2 2 10 2 26 5 5" xfId="7960" xr:uid="{00000000-0005-0000-0000-0000181F0000}"/>
    <cellStyle name="Normal 2 2 10 2 26 5 6" xfId="7961" xr:uid="{00000000-0005-0000-0000-0000191F0000}"/>
    <cellStyle name="Normal 2 2 10 2 26 5 7" xfId="7962" xr:uid="{00000000-0005-0000-0000-00001A1F0000}"/>
    <cellStyle name="Normal 2 2 10 2 26 5 8" xfId="7963" xr:uid="{00000000-0005-0000-0000-00001B1F0000}"/>
    <cellStyle name="Normal 2 2 10 2 26 5 9" xfId="7964" xr:uid="{00000000-0005-0000-0000-00001C1F0000}"/>
    <cellStyle name="Normal 2 2 10 2 26 6" xfId="7965" xr:uid="{00000000-0005-0000-0000-00001D1F0000}"/>
    <cellStyle name="Normal 2 2 10 2 26 7" xfId="7966" xr:uid="{00000000-0005-0000-0000-00001E1F0000}"/>
    <cellStyle name="Normal 2 2 10 2 26 8" xfId="7967" xr:uid="{00000000-0005-0000-0000-00001F1F0000}"/>
    <cellStyle name="Normal 2 2 10 2 26 9" xfId="7968" xr:uid="{00000000-0005-0000-0000-0000201F0000}"/>
    <cellStyle name="Normal 2 2 10 2 27" xfId="7969" xr:uid="{00000000-0005-0000-0000-0000211F0000}"/>
    <cellStyle name="Normal 2 2 10 2 27 10" xfId="7970" xr:uid="{00000000-0005-0000-0000-0000221F0000}"/>
    <cellStyle name="Normal 2 2 10 2 27 11" xfId="7971" xr:uid="{00000000-0005-0000-0000-0000231F0000}"/>
    <cellStyle name="Normal 2 2 10 2 27 12" xfId="7972" xr:uid="{00000000-0005-0000-0000-0000241F0000}"/>
    <cellStyle name="Normal 2 2 10 2 27 13" xfId="7973" xr:uid="{00000000-0005-0000-0000-0000251F0000}"/>
    <cellStyle name="Normal 2 2 10 2 27 14" xfId="7974" xr:uid="{00000000-0005-0000-0000-0000261F0000}"/>
    <cellStyle name="Normal 2 2 10 2 27 2" xfId="7975" xr:uid="{00000000-0005-0000-0000-0000271F0000}"/>
    <cellStyle name="Normal 2 2 10 2 27 2 10" xfId="7976" xr:uid="{00000000-0005-0000-0000-0000281F0000}"/>
    <cellStyle name="Normal 2 2 10 2 27 2 2" xfId="7977" xr:uid="{00000000-0005-0000-0000-0000291F0000}"/>
    <cellStyle name="Normal 2 2 10 2 27 2 3" xfId="7978" xr:uid="{00000000-0005-0000-0000-00002A1F0000}"/>
    <cellStyle name="Normal 2 2 10 2 27 2 4" xfId="7979" xr:uid="{00000000-0005-0000-0000-00002B1F0000}"/>
    <cellStyle name="Normal 2 2 10 2 27 2 5" xfId="7980" xr:uid="{00000000-0005-0000-0000-00002C1F0000}"/>
    <cellStyle name="Normal 2 2 10 2 27 2 6" xfId="7981" xr:uid="{00000000-0005-0000-0000-00002D1F0000}"/>
    <cellStyle name="Normal 2 2 10 2 27 2 7" xfId="7982" xr:uid="{00000000-0005-0000-0000-00002E1F0000}"/>
    <cellStyle name="Normal 2 2 10 2 27 2 8" xfId="7983" xr:uid="{00000000-0005-0000-0000-00002F1F0000}"/>
    <cellStyle name="Normal 2 2 10 2 27 2 9" xfId="7984" xr:uid="{00000000-0005-0000-0000-0000301F0000}"/>
    <cellStyle name="Normal 2 2 10 2 27 3" xfId="7985" xr:uid="{00000000-0005-0000-0000-0000311F0000}"/>
    <cellStyle name="Normal 2 2 10 2 27 3 10" xfId="7986" xr:uid="{00000000-0005-0000-0000-0000321F0000}"/>
    <cellStyle name="Normal 2 2 10 2 27 3 2" xfId="7987" xr:uid="{00000000-0005-0000-0000-0000331F0000}"/>
    <cellStyle name="Normal 2 2 10 2 27 3 3" xfId="7988" xr:uid="{00000000-0005-0000-0000-0000341F0000}"/>
    <cellStyle name="Normal 2 2 10 2 27 3 4" xfId="7989" xr:uid="{00000000-0005-0000-0000-0000351F0000}"/>
    <cellStyle name="Normal 2 2 10 2 27 3 5" xfId="7990" xr:uid="{00000000-0005-0000-0000-0000361F0000}"/>
    <cellStyle name="Normal 2 2 10 2 27 3 6" xfId="7991" xr:uid="{00000000-0005-0000-0000-0000371F0000}"/>
    <cellStyle name="Normal 2 2 10 2 27 3 7" xfId="7992" xr:uid="{00000000-0005-0000-0000-0000381F0000}"/>
    <cellStyle name="Normal 2 2 10 2 27 3 8" xfId="7993" xr:uid="{00000000-0005-0000-0000-0000391F0000}"/>
    <cellStyle name="Normal 2 2 10 2 27 3 9" xfId="7994" xr:uid="{00000000-0005-0000-0000-00003A1F0000}"/>
    <cellStyle name="Normal 2 2 10 2 27 4" xfId="7995" xr:uid="{00000000-0005-0000-0000-00003B1F0000}"/>
    <cellStyle name="Normal 2 2 10 2 27 4 10" xfId="7996" xr:uid="{00000000-0005-0000-0000-00003C1F0000}"/>
    <cellStyle name="Normal 2 2 10 2 27 4 2" xfId="7997" xr:uid="{00000000-0005-0000-0000-00003D1F0000}"/>
    <cellStyle name="Normal 2 2 10 2 27 4 3" xfId="7998" xr:uid="{00000000-0005-0000-0000-00003E1F0000}"/>
    <cellStyle name="Normal 2 2 10 2 27 4 4" xfId="7999" xr:uid="{00000000-0005-0000-0000-00003F1F0000}"/>
    <cellStyle name="Normal 2 2 10 2 27 4 5" xfId="8000" xr:uid="{00000000-0005-0000-0000-0000401F0000}"/>
    <cellStyle name="Normal 2 2 10 2 27 4 6" xfId="8001" xr:uid="{00000000-0005-0000-0000-0000411F0000}"/>
    <cellStyle name="Normal 2 2 10 2 27 4 7" xfId="8002" xr:uid="{00000000-0005-0000-0000-0000421F0000}"/>
    <cellStyle name="Normal 2 2 10 2 27 4 8" xfId="8003" xr:uid="{00000000-0005-0000-0000-0000431F0000}"/>
    <cellStyle name="Normal 2 2 10 2 27 4 9" xfId="8004" xr:uid="{00000000-0005-0000-0000-0000441F0000}"/>
    <cellStyle name="Normal 2 2 10 2 27 5" xfId="8005" xr:uid="{00000000-0005-0000-0000-0000451F0000}"/>
    <cellStyle name="Normal 2 2 10 2 27 5 10" xfId="8006" xr:uid="{00000000-0005-0000-0000-0000461F0000}"/>
    <cellStyle name="Normal 2 2 10 2 27 5 2" xfId="8007" xr:uid="{00000000-0005-0000-0000-0000471F0000}"/>
    <cellStyle name="Normal 2 2 10 2 27 5 3" xfId="8008" xr:uid="{00000000-0005-0000-0000-0000481F0000}"/>
    <cellStyle name="Normal 2 2 10 2 27 5 4" xfId="8009" xr:uid="{00000000-0005-0000-0000-0000491F0000}"/>
    <cellStyle name="Normal 2 2 10 2 27 5 5" xfId="8010" xr:uid="{00000000-0005-0000-0000-00004A1F0000}"/>
    <cellStyle name="Normal 2 2 10 2 27 5 6" xfId="8011" xr:uid="{00000000-0005-0000-0000-00004B1F0000}"/>
    <cellStyle name="Normal 2 2 10 2 27 5 7" xfId="8012" xr:uid="{00000000-0005-0000-0000-00004C1F0000}"/>
    <cellStyle name="Normal 2 2 10 2 27 5 8" xfId="8013" xr:uid="{00000000-0005-0000-0000-00004D1F0000}"/>
    <cellStyle name="Normal 2 2 10 2 27 5 9" xfId="8014" xr:uid="{00000000-0005-0000-0000-00004E1F0000}"/>
    <cellStyle name="Normal 2 2 10 2 27 6" xfId="8015" xr:uid="{00000000-0005-0000-0000-00004F1F0000}"/>
    <cellStyle name="Normal 2 2 10 2 27 7" xfId="8016" xr:uid="{00000000-0005-0000-0000-0000501F0000}"/>
    <cellStyle name="Normal 2 2 10 2 27 8" xfId="8017" xr:uid="{00000000-0005-0000-0000-0000511F0000}"/>
    <cellStyle name="Normal 2 2 10 2 27 9" xfId="8018" xr:uid="{00000000-0005-0000-0000-0000521F0000}"/>
    <cellStyle name="Normal 2 2 10 2 28" xfId="8019" xr:uid="{00000000-0005-0000-0000-0000531F0000}"/>
    <cellStyle name="Normal 2 2 10 2 28 10" xfId="8020" xr:uid="{00000000-0005-0000-0000-0000541F0000}"/>
    <cellStyle name="Normal 2 2 10 2 28 11" xfId="8021" xr:uid="{00000000-0005-0000-0000-0000551F0000}"/>
    <cellStyle name="Normal 2 2 10 2 28 12" xfId="8022" xr:uid="{00000000-0005-0000-0000-0000561F0000}"/>
    <cellStyle name="Normal 2 2 10 2 28 13" xfId="8023" xr:uid="{00000000-0005-0000-0000-0000571F0000}"/>
    <cellStyle name="Normal 2 2 10 2 28 14" xfId="8024" xr:uid="{00000000-0005-0000-0000-0000581F0000}"/>
    <cellStyle name="Normal 2 2 10 2 28 2" xfId="8025" xr:uid="{00000000-0005-0000-0000-0000591F0000}"/>
    <cellStyle name="Normal 2 2 10 2 28 2 10" xfId="8026" xr:uid="{00000000-0005-0000-0000-00005A1F0000}"/>
    <cellStyle name="Normal 2 2 10 2 28 2 2" xfId="8027" xr:uid="{00000000-0005-0000-0000-00005B1F0000}"/>
    <cellStyle name="Normal 2 2 10 2 28 2 3" xfId="8028" xr:uid="{00000000-0005-0000-0000-00005C1F0000}"/>
    <cellStyle name="Normal 2 2 10 2 28 2 4" xfId="8029" xr:uid="{00000000-0005-0000-0000-00005D1F0000}"/>
    <cellStyle name="Normal 2 2 10 2 28 2 5" xfId="8030" xr:uid="{00000000-0005-0000-0000-00005E1F0000}"/>
    <cellStyle name="Normal 2 2 10 2 28 2 6" xfId="8031" xr:uid="{00000000-0005-0000-0000-00005F1F0000}"/>
    <cellStyle name="Normal 2 2 10 2 28 2 7" xfId="8032" xr:uid="{00000000-0005-0000-0000-0000601F0000}"/>
    <cellStyle name="Normal 2 2 10 2 28 2 8" xfId="8033" xr:uid="{00000000-0005-0000-0000-0000611F0000}"/>
    <cellStyle name="Normal 2 2 10 2 28 2 9" xfId="8034" xr:uid="{00000000-0005-0000-0000-0000621F0000}"/>
    <cellStyle name="Normal 2 2 10 2 28 3" xfId="8035" xr:uid="{00000000-0005-0000-0000-0000631F0000}"/>
    <cellStyle name="Normal 2 2 10 2 28 3 10" xfId="8036" xr:uid="{00000000-0005-0000-0000-0000641F0000}"/>
    <cellStyle name="Normal 2 2 10 2 28 3 2" xfId="8037" xr:uid="{00000000-0005-0000-0000-0000651F0000}"/>
    <cellStyle name="Normal 2 2 10 2 28 3 3" xfId="8038" xr:uid="{00000000-0005-0000-0000-0000661F0000}"/>
    <cellStyle name="Normal 2 2 10 2 28 3 4" xfId="8039" xr:uid="{00000000-0005-0000-0000-0000671F0000}"/>
    <cellStyle name="Normal 2 2 10 2 28 3 5" xfId="8040" xr:uid="{00000000-0005-0000-0000-0000681F0000}"/>
    <cellStyle name="Normal 2 2 10 2 28 3 6" xfId="8041" xr:uid="{00000000-0005-0000-0000-0000691F0000}"/>
    <cellStyle name="Normal 2 2 10 2 28 3 7" xfId="8042" xr:uid="{00000000-0005-0000-0000-00006A1F0000}"/>
    <cellStyle name="Normal 2 2 10 2 28 3 8" xfId="8043" xr:uid="{00000000-0005-0000-0000-00006B1F0000}"/>
    <cellStyle name="Normal 2 2 10 2 28 3 9" xfId="8044" xr:uid="{00000000-0005-0000-0000-00006C1F0000}"/>
    <cellStyle name="Normal 2 2 10 2 28 4" xfId="8045" xr:uid="{00000000-0005-0000-0000-00006D1F0000}"/>
    <cellStyle name="Normal 2 2 10 2 28 4 10" xfId="8046" xr:uid="{00000000-0005-0000-0000-00006E1F0000}"/>
    <cellStyle name="Normal 2 2 10 2 28 4 2" xfId="8047" xr:uid="{00000000-0005-0000-0000-00006F1F0000}"/>
    <cellStyle name="Normal 2 2 10 2 28 4 3" xfId="8048" xr:uid="{00000000-0005-0000-0000-0000701F0000}"/>
    <cellStyle name="Normal 2 2 10 2 28 4 4" xfId="8049" xr:uid="{00000000-0005-0000-0000-0000711F0000}"/>
    <cellStyle name="Normal 2 2 10 2 28 4 5" xfId="8050" xr:uid="{00000000-0005-0000-0000-0000721F0000}"/>
    <cellStyle name="Normal 2 2 10 2 28 4 6" xfId="8051" xr:uid="{00000000-0005-0000-0000-0000731F0000}"/>
    <cellStyle name="Normal 2 2 10 2 28 4 7" xfId="8052" xr:uid="{00000000-0005-0000-0000-0000741F0000}"/>
    <cellStyle name="Normal 2 2 10 2 28 4 8" xfId="8053" xr:uid="{00000000-0005-0000-0000-0000751F0000}"/>
    <cellStyle name="Normal 2 2 10 2 28 4 9" xfId="8054" xr:uid="{00000000-0005-0000-0000-0000761F0000}"/>
    <cellStyle name="Normal 2 2 10 2 28 5" xfId="8055" xr:uid="{00000000-0005-0000-0000-0000771F0000}"/>
    <cellStyle name="Normal 2 2 10 2 28 5 10" xfId="8056" xr:uid="{00000000-0005-0000-0000-0000781F0000}"/>
    <cellStyle name="Normal 2 2 10 2 28 5 2" xfId="8057" xr:uid="{00000000-0005-0000-0000-0000791F0000}"/>
    <cellStyle name="Normal 2 2 10 2 28 5 3" xfId="8058" xr:uid="{00000000-0005-0000-0000-00007A1F0000}"/>
    <cellStyle name="Normal 2 2 10 2 28 5 4" xfId="8059" xr:uid="{00000000-0005-0000-0000-00007B1F0000}"/>
    <cellStyle name="Normal 2 2 10 2 28 5 5" xfId="8060" xr:uid="{00000000-0005-0000-0000-00007C1F0000}"/>
    <cellStyle name="Normal 2 2 10 2 28 5 6" xfId="8061" xr:uid="{00000000-0005-0000-0000-00007D1F0000}"/>
    <cellStyle name="Normal 2 2 10 2 28 5 7" xfId="8062" xr:uid="{00000000-0005-0000-0000-00007E1F0000}"/>
    <cellStyle name="Normal 2 2 10 2 28 5 8" xfId="8063" xr:uid="{00000000-0005-0000-0000-00007F1F0000}"/>
    <cellStyle name="Normal 2 2 10 2 28 5 9" xfId="8064" xr:uid="{00000000-0005-0000-0000-0000801F0000}"/>
    <cellStyle name="Normal 2 2 10 2 28 6" xfId="8065" xr:uid="{00000000-0005-0000-0000-0000811F0000}"/>
    <cellStyle name="Normal 2 2 10 2 28 7" xfId="8066" xr:uid="{00000000-0005-0000-0000-0000821F0000}"/>
    <cellStyle name="Normal 2 2 10 2 28 8" xfId="8067" xr:uid="{00000000-0005-0000-0000-0000831F0000}"/>
    <cellStyle name="Normal 2 2 10 2 28 9" xfId="8068" xr:uid="{00000000-0005-0000-0000-0000841F0000}"/>
    <cellStyle name="Normal 2 2 10 2 29" xfId="8069" xr:uid="{00000000-0005-0000-0000-0000851F0000}"/>
    <cellStyle name="Normal 2 2 10 2 29 10" xfId="8070" xr:uid="{00000000-0005-0000-0000-0000861F0000}"/>
    <cellStyle name="Normal 2 2 10 2 29 11" xfId="8071" xr:uid="{00000000-0005-0000-0000-0000871F0000}"/>
    <cellStyle name="Normal 2 2 10 2 29 12" xfId="8072" xr:uid="{00000000-0005-0000-0000-0000881F0000}"/>
    <cellStyle name="Normal 2 2 10 2 29 13" xfId="8073" xr:uid="{00000000-0005-0000-0000-0000891F0000}"/>
    <cellStyle name="Normal 2 2 10 2 29 14" xfId="8074" xr:uid="{00000000-0005-0000-0000-00008A1F0000}"/>
    <cellStyle name="Normal 2 2 10 2 29 2" xfId="8075" xr:uid="{00000000-0005-0000-0000-00008B1F0000}"/>
    <cellStyle name="Normal 2 2 10 2 29 2 10" xfId="8076" xr:uid="{00000000-0005-0000-0000-00008C1F0000}"/>
    <cellStyle name="Normal 2 2 10 2 29 2 2" xfId="8077" xr:uid="{00000000-0005-0000-0000-00008D1F0000}"/>
    <cellStyle name="Normal 2 2 10 2 29 2 3" xfId="8078" xr:uid="{00000000-0005-0000-0000-00008E1F0000}"/>
    <cellStyle name="Normal 2 2 10 2 29 2 4" xfId="8079" xr:uid="{00000000-0005-0000-0000-00008F1F0000}"/>
    <cellStyle name="Normal 2 2 10 2 29 2 5" xfId="8080" xr:uid="{00000000-0005-0000-0000-0000901F0000}"/>
    <cellStyle name="Normal 2 2 10 2 29 2 6" xfId="8081" xr:uid="{00000000-0005-0000-0000-0000911F0000}"/>
    <cellStyle name="Normal 2 2 10 2 29 2 7" xfId="8082" xr:uid="{00000000-0005-0000-0000-0000921F0000}"/>
    <cellStyle name="Normal 2 2 10 2 29 2 8" xfId="8083" xr:uid="{00000000-0005-0000-0000-0000931F0000}"/>
    <cellStyle name="Normal 2 2 10 2 29 2 9" xfId="8084" xr:uid="{00000000-0005-0000-0000-0000941F0000}"/>
    <cellStyle name="Normal 2 2 10 2 29 3" xfId="8085" xr:uid="{00000000-0005-0000-0000-0000951F0000}"/>
    <cellStyle name="Normal 2 2 10 2 29 3 10" xfId="8086" xr:uid="{00000000-0005-0000-0000-0000961F0000}"/>
    <cellStyle name="Normal 2 2 10 2 29 3 2" xfId="8087" xr:uid="{00000000-0005-0000-0000-0000971F0000}"/>
    <cellStyle name="Normal 2 2 10 2 29 3 3" xfId="8088" xr:uid="{00000000-0005-0000-0000-0000981F0000}"/>
    <cellStyle name="Normal 2 2 10 2 29 3 4" xfId="8089" xr:uid="{00000000-0005-0000-0000-0000991F0000}"/>
    <cellStyle name="Normal 2 2 10 2 29 3 5" xfId="8090" xr:uid="{00000000-0005-0000-0000-00009A1F0000}"/>
    <cellStyle name="Normal 2 2 10 2 29 3 6" xfId="8091" xr:uid="{00000000-0005-0000-0000-00009B1F0000}"/>
    <cellStyle name="Normal 2 2 10 2 29 3 7" xfId="8092" xr:uid="{00000000-0005-0000-0000-00009C1F0000}"/>
    <cellStyle name="Normal 2 2 10 2 29 3 8" xfId="8093" xr:uid="{00000000-0005-0000-0000-00009D1F0000}"/>
    <cellStyle name="Normal 2 2 10 2 29 3 9" xfId="8094" xr:uid="{00000000-0005-0000-0000-00009E1F0000}"/>
    <cellStyle name="Normal 2 2 10 2 29 4" xfId="8095" xr:uid="{00000000-0005-0000-0000-00009F1F0000}"/>
    <cellStyle name="Normal 2 2 10 2 29 4 10" xfId="8096" xr:uid="{00000000-0005-0000-0000-0000A01F0000}"/>
    <cellStyle name="Normal 2 2 10 2 29 4 2" xfId="8097" xr:uid="{00000000-0005-0000-0000-0000A11F0000}"/>
    <cellStyle name="Normal 2 2 10 2 29 4 3" xfId="8098" xr:uid="{00000000-0005-0000-0000-0000A21F0000}"/>
    <cellStyle name="Normal 2 2 10 2 29 4 4" xfId="8099" xr:uid="{00000000-0005-0000-0000-0000A31F0000}"/>
    <cellStyle name="Normal 2 2 10 2 29 4 5" xfId="8100" xr:uid="{00000000-0005-0000-0000-0000A41F0000}"/>
    <cellStyle name="Normal 2 2 10 2 29 4 6" xfId="8101" xr:uid="{00000000-0005-0000-0000-0000A51F0000}"/>
    <cellStyle name="Normal 2 2 10 2 29 4 7" xfId="8102" xr:uid="{00000000-0005-0000-0000-0000A61F0000}"/>
    <cellStyle name="Normal 2 2 10 2 29 4 8" xfId="8103" xr:uid="{00000000-0005-0000-0000-0000A71F0000}"/>
    <cellStyle name="Normal 2 2 10 2 29 4 9" xfId="8104" xr:uid="{00000000-0005-0000-0000-0000A81F0000}"/>
    <cellStyle name="Normal 2 2 10 2 29 5" xfId="8105" xr:uid="{00000000-0005-0000-0000-0000A91F0000}"/>
    <cellStyle name="Normal 2 2 10 2 29 5 10" xfId="8106" xr:uid="{00000000-0005-0000-0000-0000AA1F0000}"/>
    <cellStyle name="Normal 2 2 10 2 29 5 2" xfId="8107" xr:uid="{00000000-0005-0000-0000-0000AB1F0000}"/>
    <cellStyle name="Normal 2 2 10 2 29 5 3" xfId="8108" xr:uid="{00000000-0005-0000-0000-0000AC1F0000}"/>
    <cellStyle name="Normal 2 2 10 2 29 5 4" xfId="8109" xr:uid="{00000000-0005-0000-0000-0000AD1F0000}"/>
    <cellStyle name="Normal 2 2 10 2 29 5 5" xfId="8110" xr:uid="{00000000-0005-0000-0000-0000AE1F0000}"/>
    <cellStyle name="Normal 2 2 10 2 29 5 6" xfId="8111" xr:uid="{00000000-0005-0000-0000-0000AF1F0000}"/>
    <cellStyle name="Normal 2 2 10 2 29 5 7" xfId="8112" xr:uid="{00000000-0005-0000-0000-0000B01F0000}"/>
    <cellStyle name="Normal 2 2 10 2 29 5 8" xfId="8113" xr:uid="{00000000-0005-0000-0000-0000B11F0000}"/>
    <cellStyle name="Normal 2 2 10 2 29 5 9" xfId="8114" xr:uid="{00000000-0005-0000-0000-0000B21F0000}"/>
    <cellStyle name="Normal 2 2 10 2 29 6" xfId="8115" xr:uid="{00000000-0005-0000-0000-0000B31F0000}"/>
    <cellStyle name="Normal 2 2 10 2 29 7" xfId="8116" xr:uid="{00000000-0005-0000-0000-0000B41F0000}"/>
    <cellStyle name="Normal 2 2 10 2 29 8" xfId="8117" xr:uid="{00000000-0005-0000-0000-0000B51F0000}"/>
    <cellStyle name="Normal 2 2 10 2 29 9" xfId="8118" xr:uid="{00000000-0005-0000-0000-0000B61F0000}"/>
    <cellStyle name="Normal 2 2 10 2 3" xfId="8119" xr:uid="{00000000-0005-0000-0000-0000B71F0000}"/>
    <cellStyle name="Normal 2 2 10 2 3 10" xfId="8120" xr:uid="{00000000-0005-0000-0000-0000B81F0000}"/>
    <cellStyle name="Normal 2 2 10 2 3 11" xfId="8121" xr:uid="{00000000-0005-0000-0000-0000B91F0000}"/>
    <cellStyle name="Normal 2 2 10 2 3 12" xfId="8122" xr:uid="{00000000-0005-0000-0000-0000BA1F0000}"/>
    <cellStyle name="Normal 2 2 10 2 3 13" xfId="8123" xr:uid="{00000000-0005-0000-0000-0000BB1F0000}"/>
    <cellStyle name="Normal 2 2 10 2 3 14" xfId="8124" xr:uid="{00000000-0005-0000-0000-0000BC1F0000}"/>
    <cellStyle name="Normal 2 2 10 2 3 2" xfId="8125" xr:uid="{00000000-0005-0000-0000-0000BD1F0000}"/>
    <cellStyle name="Normal 2 2 10 2 3 2 10" xfId="8126" xr:uid="{00000000-0005-0000-0000-0000BE1F0000}"/>
    <cellStyle name="Normal 2 2 10 2 3 2 2" xfId="8127" xr:uid="{00000000-0005-0000-0000-0000BF1F0000}"/>
    <cellStyle name="Normal 2 2 10 2 3 2 3" xfId="8128" xr:uid="{00000000-0005-0000-0000-0000C01F0000}"/>
    <cellStyle name="Normal 2 2 10 2 3 2 4" xfId="8129" xr:uid="{00000000-0005-0000-0000-0000C11F0000}"/>
    <cellStyle name="Normal 2 2 10 2 3 2 5" xfId="8130" xr:uid="{00000000-0005-0000-0000-0000C21F0000}"/>
    <cellStyle name="Normal 2 2 10 2 3 2 6" xfId="8131" xr:uid="{00000000-0005-0000-0000-0000C31F0000}"/>
    <cellStyle name="Normal 2 2 10 2 3 2 7" xfId="8132" xr:uid="{00000000-0005-0000-0000-0000C41F0000}"/>
    <cellStyle name="Normal 2 2 10 2 3 2 8" xfId="8133" xr:uid="{00000000-0005-0000-0000-0000C51F0000}"/>
    <cellStyle name="Normal 2 2 10 2 3 2 9" xfId="8134" xr:uid="{00000000-0005-0000-0000-0000C61F0000}"/>
    <cellStyle name="Normal 2 2 10 2 3 3" xfId="8135" xr:uid="{00000000-0005-0000-0000-0000C71F0000}"/>
    <cellStyle name="Normal 2 2 10 2 3 3 10" xfId="8136" xr:uid="{00000000-0005-0000-0000-0000C81F0000}"/>
    <cellStyle name="Normal 2 2 10 2 3 3 2" xfId="8137" xr:uid="{00000000-0005-0000-0000-0000C91F0000}"/>
    <cellStyle name="Normal 2 2 10 2 3 3 3" xfId="8138" xr:uid="{00000000-0005-0000-0000-0000CA1F0000}"/>
    <cellStyle name="Normal 2 2 10 2 3 3 4" xfId="8139" xr:uid="{00000000-0005-0000-0000-0000CB1F0000}"/>
    <cellStyle name="Normal 2 2 10 2 3 3 5" xfId="8140" xr:uid="{00000000-0005-0000-0000-0000CC1F0000}"/>
    <cellStyle name="Normal 2 2 10 2 3 3 6" xfId="8141" xr:uid="{00000000-0005-0000-0000-0000CD1F0000}"/>
    <cellStyle name="Normal 2 2 10 2 3 3 7" xfId="8142" xr:uid="{00000000-0005-0000-0000-0000CE1F0000}"/>
    <cellStyle name="Normal 2 2 10 2 3 3 8" xfId="8143" xr:uid="{00000000-0005-0000-0000-0000CF1F0000}"/>
    <cellStyle name="Normal 2 2 10 2 3 3 9" xfId="8144" xr:uid="{00000000-0005-0000-0000-0000D01F0000}"/>
    <cellStyle name="Normal 2 2 10 2 3 4" xfId="8145" xr:uid="{00000000-0005-0000-0000-0000D11F0000}"/>
    <cellStyle name="Normal 2 2 10 2 3 4 10" xfId="8146" xr:uid="{00000000-0005-0000-0000-0000D21F0000}"/>
    <cellStyle name="Normal 2 2 10 2 3 4 2" xfId="8147" xr:uid="{00000000-0005-0000-0000-0000D31F0000}"/>
    <cellStyle name="Normal 2 2 10 2 3 4 3" xfId="8148" xr:uid="{00000000-0005-0000-0000-0000D41F0000}"/>
    <cellStyle name="Normal 2 2 10 2 3 4 4" xfId="8149" xr:uid="{00000000-0005-0000-0000-0000D51F0000}"/>
    <cellStyle name="Normal 2 2 10 2 3 4 5" xfId="8150" xr:uid="{00000000-0005-0000-0000-0000D61F0000}"/>
    <cellStyle name="Normal 2 2 10 2 3 4 6" xfId="8151" xr:uid="{00000000-0005-0000-0000-0000D71F0000}"/>
    <cellStyle name="Normal 2 2 10 2 3 4 7" xfId="8152" xr:uid="{00000000-0005-0000-0000-0000D81F0000}"/>
    <cellStyle name="Normal 2 2 10 2 3 4 8" xfId="8153" xr:uid="{00000000-0005-0000-0000-0000D91F0000}"/>
    <cellStyle name="Normal 2 2 10 2 3 4 9" xfId="8154" xr:uid="{00000000-0005-0000-0000-0000DA1F0000}"/>
    <cellStyle name="Normal 2 2 10 2 3 5" xfId="8155" xr:uid="{00000000-0005-0000-0000-0000DB1F0000}"/>
    <cellStyle name="Normal 2 2 10 2 3 5 10" xfId="8156" xr:uid="{00000000-0005-0000-0000-0000DC1F0000}"/>
    <cellStyle name="Normal 2 2 10 2 3 5 2" xfId="8157" xr:uid="{00000000-0005-0000-0000-0000DD1F0000}"/>
    <cellStyle name="Normal 2 2 10 2 3 5 3" xfId="8158" xr:uid="{00000000-0005-0000-0000-0000DE1F0000}"/>
    <cellStyle name="Normal 2 2 10 2 3 5 4" xfId="8159" xr:uid="{00000000-0005-0000-0000-0000DF1F0000}"/>
    <cellStyle name="Normal 2 2 10 2 3 5 5" xfId="8160" xr:uid="{00000000-0005-0000-0000-0000E01F0000}"/>
    <cellStyle name="Normal 2 2 10 2 3 5 6" xfId="8161" xr:uid="{00000000-0005-0000-0000-0000E11F0000}"/>
    <cellStyle name="Normal 2 2 10 2 3 5 7" xfId="8162" xr:uid="{00000000-0005-0000-0000-0000E21F0000}"/>
    <cellStyle name="Normal 2 2 10 2 3 5 8" xfId="8163" xr:uid="{00000000-0005-0000-0000-0000E31F0000}"/>
    <cellStyle name="Normal 2 2 10 2 3 5 9" xfId="8164" xr:uid="{00000000-0005-0000-0000-0000E41F0000}"/>
    <cellStyle name="Normal 2 2 10 2 3 6" xfId="8165" xr:uid="{00000000-0005-0000-0000-0000E51F0000}"/>
    <cellStyle name="Normal 2 2 10 2 3 7" xfId="8166" xr:uid="{00000000-0005-0000-0000-0000E61F0000}"/>
    <cellStyle name="Normal 2 2 10 2 3 8" xfId="8167" xr:uid="{00000000-0005-0000-0000-0000E71F0000}"/>
    <cellStyle name="Normal 2 2 10 2 3 9" xfId="8168" xr:uid="{00000000-0005-0000-0000-0000E81F0000}"/>
    <cellStyle name="Normal 2 2 10 2 30" xfId="8169" xr:uid="{00000000-0005-0000-0000-0000E91F0000}"/>
    <cellStyle name="Normal 2 2 10 2 30 10" xfId="8170" xr:uid="{00000000-0005-0000-0000-0000EA1F0000}"/>
    <cellStyle name="Normal 2 2 10 2 30 11" xfId="8171" xr:uid="{00000000-0005-0000-0000-0000EB1F0000}"/>
    <cellStyle name="Normal 2 2 10 2 30 12" xfId="8172" xr:uid="{00000000-0005-0000-0000-0000EC1F0000}"/>
    <cellStyle name="Normal 2 2 10 2 30 13" xfId="8173" xr:uid="{00000000-0005-0000-0000-0000ED1F0000}"/>
    <cellStyle name="Normal 2 2 10 2 30 14" xfId="8174" xr:uid="{00000000-0005-0000-0000-0000EE1F0000}"/>
    <cellStyle name="Normal 2 2 10 2 30 2" xfId="8175" xr:uid="{00000000-0005-0000-0000-0000EF1F0000}"/>
    <cellStyle name="Normal 2 2 10 2 30 2 10" xfId="8176" xr:uid="{00000000-0005-0000-0000-0000F01F0000}"/>
    <cellStyle name="Normal 2 2 10 2 30 2 2" xfId="8177" xr:uid="{00000000-0005-0000-0000-0000F11F0000}"/>
    <cellStyle name="Normal 2 2 10 2 30 2 3" xfId="8178" xr:uid="{00000000-0005-0000-0000-0000F21F0000}"/>
    <cellStyle name="Normal 2 2 10 2 30 2 4" xfId="8179" xr:uid="{00000000-0005-0000-0000-0000F31F0000}"/>
    <cellStyle name="Normal 2 2 10 2 30 2 5" xfId="8180" xr:uid="{00000000-0005-0000-0000-0000F41F0000}"/>
    <cellStyle name="Normal 2 2 10 2 30 2 6" xfId="8181" xr:uid="{00000000-0005-0000-0000-0000F51F0000}"/>
    <cellStyle name="Normal 2 2 10 2 30 2 7" xfId="8182" xr:uid="{00000000-0005-0000-0000-0000F61F0000}"/>
    <cellStyle name="Normal 2 2 10 2 30 2 8" xfId="8183" xr:uid="{00000000-0005-0000-0000-0000F71F0000}"/>
    <cellStyle name="Normal 2 2 10 2 30 2 9" xfId="8184" xr:uid="{00000000-0005-0000-0000-0000F81F0000}"/>
    <cellStyle name="Normal 2 2 10 2 30 3" xfId="8185" xr:uid="{00000000-0005-0000-0000-0000F91F0000}"/>
    <cellStyle name="Normal 2 2 10 2 30 3 10" xfId="8186" xr:uid="{00000000-0005-0000-0000-0000FA1F0000}"/>
    <cellStyle name="Normal 2 2 10 2 30 3 2" xfId="8187" xr:uid="{00000000-0005-0000-0000-0000FB1F0000}"/>
    <cellStyle name="Normal 2 2 10 2 30 3 3" xfId="8188" xr:uid="{00000000-0005-0000-0000-0000FC1F0000}"/>
    <cellStyle name="Normal 2 2 10 2 30 3 4" xfId="8189" xr:uid="{00000000-0005-0000-0000-0000FD1F0000}"/>
    <cellStyle name="Normal 2 2 10 2 30 3 5" xfId="8190" xr:uid="{00000000-0005-0000-0000-0000FE1F0000}"/>
    <cellStyle name="Normal 2 2 10 2 30 3 6" xfId="8191" xr:uid="{00000000-0005-0000-0000-0000FF1F0000}"/>
    <cellStyle name="Normal 2 2 10 2 30 3 7" xfId="8192" xr:uid="{00000000-0005-0000-0000-000000200000}"/>
    <cellStyle name="Normal 2 2 10 2 30 3 8" xfId="8193" xr:uid="{00000000-0005-0000-0000-000001200000}"/>
    <cellStyle name="Normal 2 2 10 2 30 3 9" xfId="8194" xr:uid="{00000000-0005-0000-0000-000002200000}"/>
    <cellStyle name="Normal 2 2 10 2 30 4" xfId="8195" xr:uid="{00000000-0005-0000-0000-000003200000}"/>
    <cellStyle name="Normal 2 2 10 2 30 4 10" xfId="8196" xr:uid="{00000000-0005-0000-0000-000004200000}"/>
    <cellStyle name="Normal 2 2 10 2 30 4 2" xfId="8197" xr:uid="{00000000-0005-0000-0000-000005200000}"/>
    <cellStyle name="Normal 2 2 10 2 30 4 3" xfId="8198" xr:uid="{00000000-0005-0000-0000-000006200000}"/>
    <cellStyle name="Normal 2 2 10 2 30 4 4" xfId="8199" xr:uid="{00000000-0005-0000-0000-000007200000}"/>
    <cellStyle name="Normal 2 2 10 2 30 4 5" xfId="8200" xr:uid="{00000000-0005-0000-0000-000008200000}"/>
    <cellStyle name="Normal 2 2 10 2 30 4 6" xfId="8201" xr:uid="{00000000-0005-0000-0000-000009200000}"/>
    <cellStyle name="Normal 2 2 10 2 30 4 7" xfId="8202" xr:uid="{00000000-0005-0000-0000-00000A200000}"/>
    <cellStyle name="Normal 2 2 10 2 30 4 8" xfId="8203" xr:uid="{00000000-0005-0000-0000-00000B200000}"/>
    <cellStyle name="Normal 2 2 10 2 30 4 9" xfId="8204" xr:uid="{00000000-0005-0000-0000-00000C200000}"/>
    <cellStyle name="Normal 2 2 10 2 30 5" xfId="8205" xr:uid="{00000000-0005-0000-0000-00000D200000}"/>
    <cellStyle name="Normal 2 2 10 2 30 5 10" xfId="8206" xr:uid="{00000000-0005-0000-0000-00000E200000}"/>
    <cellStyle name="Normal 2 2 10 2 30 5 2" xfId="8207" xr:uid="{00000000-0005-0000-0000-00000F200000}"/>
    <cellStyle name="Normal 2 2 10 2 30 5 3" xfId="8208" xr:uid="{00000000-0005-0000-0000-000010200000}"/>
    <cellStyle name="Normal 2 2 10 2 30 5 4" xfId="8209" xr:uid="{00000000-0005-0000-0000-000011200000}"/>
    <cellStyle name="Normal 2 2 10 2 30 5 5" xfId="8210" xr:uid="{00000000-0005-0000-0000-000012200000}"/>
    <cellStyle name="Normal 2 2 10 2 30 5 6" xfId="8211" xr:uid="{00000000-0005-0000-0000-000013200000}"/>
    <cellStyle name="Normal 2 2 10 2 30 5 7" xfId="8212" xr:uid="{00000000-0005-0000-0000-000014200000}"/>
    <cellStyle name="Normal 2 2 10 2 30 5 8" xfId="8213" xr:uid="{00000000-0005-0000-0000-000015200000}"/>
    <cellStyle name="Normal 2 2 10 2 30 5 9" xfId="8214" xr:uid="{00000000-0005-0000-0000-000016200000}"/>
    <cellStyle name="Normal 2 2 10 2 30 6" xfId="8215" xr:uid="{00000000-0005-0000-0000-000017200000}"/>
    <cellStyle name="Normal 2 2 10 2 30 7" xfId="8216" xr:uid="{00000000-0005-0000-0000-000018200000}"/>
    <cellStyle name="Normal 2 2 10 2 30 8" xfId="8217" xr:uid="{00000000-0005-0000-0000-000019200000}"/>
    <cellStyle name="Normal 2 2 10 2 30 9" xfId="8218" xr:uid="{00000000-0005-0000-0000-00001A200000}"/>
    <cellStyle name="Normal 2 2 10 2 31" xfId="8219" xr:uid="{00000000-0005-0000-0000-00001B200000}"/>
    <cellStyle name="Normal 2 2 10 2 31 10" xfId="8220" xr:uid="{00000000-0005-0000-0000-00001C200000}"/>
    <cellStyle name="Normal 2 2 10 2 31 11" xfId="8221" xr:uid="{00000000-0005-0000-0000-00001D200000}"/>
    <cellStyle name="Normal 2 2 10 2 31 12" xfId="8222" xr:uid="{00000000-0005-0000-0000-00001E200000}"/>
    <cellStyle name="Normal 2 2 10 2 31 13" xfId="8223" xr:uid="{00000000-0005-0000-0000-00001F200000}"/>
    <cellStyle name="Normal 2 2 10 2 31 14" xfId="8224" xr:uid="{00000000-0005-0000-0000-000020200000}"/>
    <cellStyle name="Normal 2 2 10 2 31 2" xfId="8225" xr:uid="{00000000-0005-0000-0000-000021200000}"/>
    <cellStyle name="Normal 2 2 10 2 31 2 10" xfId="8226" xr:uid="{00000000-0005-0000-0000-000022200000}"/>
    <cellStyle name="Normal 2 2 10 2 31 2 2" xfId="8227" xr:uid="{00000000-0005-0000-0000-000023200000}"/>
    <cellStyle name="Normal 2 2 10 2 31 2 3" xfId="8228" xr:uid="{00000000-0005-0000-0000-000024200000}"/>
    <cellStyle name="Normal 2 2 10 2 31 2 4" xfId="8229" xr:uid="{00000000-0005-0000-0000-000025200000}"/>
    <cellStyle name="Normal 2 2 10 2 31 2 5" xfId="8230" xr:uid="{00000000-0005-0000-0000-000026200000}"/>
    <cellStyle name="Normal 2 2 10 2 31 2 6" xfId="8231" xr:uid="{00000000-0005-0000-0000-000027200000}"/>
    <cellStyle name="Normal 2 2 10 2 31 2 7" xfId="8232" xr:uid="{00000000-0005-0000-0000-000028200000}"/>
    <cellStyle name="Normal 2 2 10 2 31 2 8" xfId="8233" xr:uid="{00000000-0005-0000-0000-000029200000}"/>
    <cellStyle name="Normal 2 2 10 2 31 2 9" xfId="8234" xr:uid="{00000000-0005-0000-0000-00002A200000}"/>
    <cellStyle name="Normal 2 2 10 2 31 3" xfId="8235" xr:uid="{00000000-0005-0000-0000-00002B200000}"/>
    <cellStyle name="Normal 2 2 10 2 31 3 10" xfId="8236" xr:uid="{00000000-0005-0000-0000-00002C200000}"/>
    <cellStyle name="Normal 2 2 10 2 31 3 2" xfId="8237" xr:uid="{00000000-0005-0000-0000-00002D200000}"/>
    <cellStyle name="Normal 2 2 10 2 31 3 3" xfId="8238" xr:uid="{00000000-0005-0000-0000-00002E200000}"/>
    <cellStyle name="Normal 2 2 10 2 31 3 4" xfId="8239" xr:uid="{00000000-0005-0000-0000-00002F200000}"/>
    <cellStyle name="Normal 2 2 10 2 31 3 5" xfId="8240" xr:uid="{00000000-0005-0000-0000-000030200000}"/>
    <cellStyle name="Normal 2 2 10 2 31 3 6" xfId="8241" xr:uid="{00000000-0005-0000-0000-000031200000}"/>
    <cellStyle name="Normal 2 2 10 2 31 3 7" xfId="8242" xr:uid="{00000000-0005-0000-0000-000032200000}"/>
    <cellStyle name="Normal 2 2 10 2 31 3 8" xfId="8243" xr:uid="{00000000-0005-0000-0000-000033200000}"/>
    <cellStyle name="Normal 2 2 10 2 31 3 9" xfId="8244" xr:uid="{00000000-0005-0000-0000-000034200000}"/>
    <cellStyle name="Normal 2 2 10 2 31 4" xfId="8245" xr:uid="{00000000-0005-0000-0000-000035200000}"/>
    <cellStyle name="Normal 2 2 10 2 31 4 10" xfId="8246" xr:uid="{00000000-0005-0000-0000-000036200000}"/>
    <cellStyle name="Normal 2 2 10 2 31 4 2" xfId="8247" xr:uid="{00000000-0005-0000-0000-000037200000}"/>
    <cellStyle name="Normal 2 2 10 2 31 4 3" xfId="8248" xr:uid="{00000000-0005-0000-0000-000038200000}"/>
    <cellStyle name="Normal 2 2 10 2 31 4 4" xfId="8249" xr:uid="{00000000-0005-0000-0000-000039200000}"/>
    <cellStyle name="Normal 2 2 10 2 31 4 5" xfId="8250" xr:uid="{00000000-0005-0000-0000-00003A200000}"/>
    <cellStyle name="Normal 2 2 10 2 31 4 6" xfId="8251" xr:uid="{00000000-0005-0000-0000-00003B200000}"/>
    <cellStyle name="Normal 2 2 10 2 31 4 7" xfId="8252" xr:uid="{00000000-0005-0000-0000-00003C200000}"/>
    <cellStyle name="Normal 2 2 10 2 31 4 8" xfId="8253" xr:uid="{00000000-0005-0000-0000-00003D200000}"/>
    <cellStyle name="Normal 2 2 10 2 31 4 9" xfId="8254" xr:uid="{00000000-0005-0000-0000-00003E200000}"/>
    <cellStyle name="Normal 2 2 10 2 31 5" xfId="8255" xr:uid="{00000000-0005-0000-0000-00003F200000}"/>
    <cellStyle name="Normal 2 2 10 2 31 5 10" xfId="8256" xr:uid="{00000000-0005-0000-0000-000040200000}"/>
    <cellStyle name="Normal 2 2 10 2 31 5 2" xfId="8257" xr:uid="{00000000-0005-0000-0000-000041200000}"/>
    <cellStyle name="Normal 2 2 10 2 31 5 3" xfId="8258" xr:uid="{00000000-0005-0000-0000-000042200000}"/>
    <cellStyle name="Normal 2 2 10 2 31 5 4" xfId="8259" xr:uid="{00000000-0005-0000-0000-000043200000}"/>
    <cellStyle name="Normal 2 2 10 2 31 5 5" xfId="8260" xr:uid="{00000000-0005-0000-0000-000044200000}"/>
    <cellStyle name="Normal 2 2 10 2 31 5 6" xfId="8261" xr:uid="{00000000-0005-0000-0000-000045200000}"/>
    <cellStyle name="Normal 2 2 10 2 31 5 7" xfId="8262" xr:uid="{00000000-0005-0000-0000-000046200000}"/>
    <cellStyle name="Normal 2 2 10 2 31 5 8" xfId="8263" xr:uid="{00000000-0005-0000-0000-000047200000}"/>
    <cellStyle name="Normal 2 2 10 2 31 5 9" xfId="8264" xr:uid="{00000000-0005-0000-0000-000048200000}"/>
    <cellStyle name="Normal 2 2 10 2 31 6" xfId="8265" xr:uid="{00000000-0005-0000-0000-000049200000}"/>
    <cellStyle name="Normal 2 2 10 2 31 7" xfId="8266" xr:uid="{00000000-0005-0000-0000-00004A200000}"/>
    <cellStyle name="Normal 2 2 10 2 31 8" xfId="8267" xr:uid="{00000000-0005-0000-0000-00004B200000}"/>
    <cellStyle name="Normal 2 2 10 2 31 9" xfId="8268" xr:uid="{00000000-0005-0000-0000-00004C200000}"/>
    <cellStyle name="Normal 2 2 10 2 32" xfId="8269" xr:uid="{00000000-0005-0000-0000-00004D200000}"/>
    <cellStyle name="Normal 2 2 10 2 32 10" xfId="8270" xr:uid="{00000000-0005-0000-0000-00004E200000}"/>
    <cellStyle name="Normal 2 2 10 2 32 11" xfId="8271" xr:uid="{00000000-0005-0000-0000-00004F200000}"/>
    <cellStyle name="Normal 2 2 10 2 32 12" xfId="8272" xr:uid="{00000000-0005-0000-0000-000050200000}"/>
    <cellStyle name="Normal 2 2 10 2 32 13" xfId="8273" xr:uid="{00000000-0005-0000-0000-000051200000}"/>
    <cellStyle name="Normal 2 2 10 2 32 14" xfId="8274" xr:uid="{00000000-0005-0000-0000-000052200000}"/>
    <cellStyle name="Normal 2 2 10 2 32 2" xfId="8275" xr:uid="{00000000-0005-0000-0000-000053200000}"/>
    <cellStyle name="Normal 2 2 10 2 32 2 10" xfId="8276" xr:uid="{00000000-0005-0000-0000-000054200000}"/>
    <cellStyle name="Normal 2 2 10 2 32 2 2" xfId="8277" xr:uid="{00000000-0005-0000-0000-000055200000}"/>
    <cellStyle name="Normal 2 2 10 2 32 2 3" xfId="8278" xr:uid="{00000000-0005-0000-0000-000056200000}"/>
    <cellStyle name="Normal 2 2 10 2 32 2 4" xfId="8279" xr:uid="{00000000-0005-0000-0000-000057200000}"/>
    <cellStyle name="Normal 2 2 10 2 32 2 5" xfId="8280" xr:uid="{00000000-0005-0000-0000-000058200000}"/>
    <cellStyle name="Normal 2 2 10 2 32 2 6" xfId="8281" xr:uid="{00000000-0005-0000-0000-000059200000}"/>
    <cellStyle name="Normal 2 2 10 2 32 2 7" xfId="8282" xr:uid="{00000000-0005-0000-0000-00005A200000}"/>
    <cellStyle name="Normal 2 2 10 2 32 2 8" xfId="8283" xr:uid="{00000000-0005-0000-0000-00005B200000}"/>
    <cellStyle name="Normal 2 2 10 2 32 2 9" xfId="8284" xr:uid="{00000000-0005-0000-0000-00005C200000}"/>
    <cellStyle name="Normal 2 2 10 2 32 3" xfId="8285" xr:uid="{00000000-0005-0000-0000-00005D200000}"/>
    <cellStyle name="Normal 2 2 10 2 32 3 10" xfId="8286" xr:uid="{00000000-0005-0000-0000-00005E200000}"/>
    <cellStyle name="Normal 2 2 10 2 32 3 2" xfId="8287" xr:uid="{00000000-0005-0000-0000-00005F200000}"/>
    <cellStyle name="Normal 2 2 10 2 32 3 3" xfId="8288" xr:uid="{00000000-0005-0000-0000-000060200000}"/>
    <cellStyle name="Normal 2 2 10 2 32 3 4" xfId="8289" xr:uid="{00000000-0005-0000-0000-000061200000}"/>
    <cellStyle name="Normal 2 2 10 2 32 3 5" xfId="8290" xr:uid="{00000000-0005-0000-0000-000062200000}"/>
    <cellStyle name="Normal 2 2 10 2 32 3 6" xfId="8291" xr:uid="{00000000-0005-0000-0000-000063200000}"/>
    <cellStyle name="Normal 2 2 10 2 32 3 7" xfId="8292" xr:uid="{00000000-0005-0000-0000-000064200000}"/>
    <cellStyle name="Normal 2 2 10 2 32 3 8" xfId="8293" xr:uid="{00000000-0005-0000-0000-000065200000}"/>
    <cellStyle name="Normal 2 2 10 2 32 3 9" xfId="8294" xr:uid="{00000000-0005-0000-0000-000066200000}"/>
    <cellStyle name="Normal 2 2 10 2 32 4" xfId="8295" xr:uid="{00000000-0005-0000-0000-000067200000}"/>
    <cellStyle name="Normal 2 2 10 2 32 4 10" xfId="8296" xr:uid="{00000000-0005-0000-0000-000068200000}"/>
    <cellStyle name="Normal 2 2 10 2 32 4 2" xfId="8297" xr:uid="{00000000-0005-0000-0000-000069200000}"/>
    <cellStyle name="Normal 2 2 10 2 32 4 3" xfId="8298" xr:uid="{00000000-0005-0000-0000-00006A200000}"/>
    <cellStyle name="Normal 2 2 10 2 32 4 4" xfId="8299" xr:uid="{00000000-0005-0000-0000-00006B200000}"/>
    <cellStyle name="Normal 2 2 10 2 32 4 5" xfId="8300" xr:uid="{00000000-0005-0000-0000-00006C200000}"/>
    <cellStyle name="Normal 2 2 10 2 32 4 6" xfId="8301" xr:uid="{00000000-0005-0000-0000-00006D200000}"/>
    <cellStyle name="Normal 2 2 10 2 32 4 7" xfId="8302" xr:uid="{00000000-0005-0000-0000-00006E200000}"/>
    <cellStyle name="Normal 2 2 10 2 32 4 8" xfId="8303" xr:uid="{00000000-0005-0000-0000-00006F200000}"/>
    <cellStyle name="Normal 2 2 10 2 32 4 9" xfId="8304" xr:uid="{00000000-0005-0000-0000-000070200000}"/>
    <cellStyle name="Normal 2 2 10 2 32 5" xfId="8305" xr:uid="{00000000-0005-0000-0000-000071200000}"/>
    <cellStyle name="Normal 2 2 10 2 32 5 10" xfId="8306" xr:uid="{00000000-0005-0000-0000-000072200000}"/>
    <cellStyle name="Normal 2 2 10 2 32 5 2" xfId="8307" xr:uid="{00000000-0005-0000-0000-000073200000}"/>
    <cellStyle name="Normal 2 2 10 2 32 5 3" xfId="8308" xr:uid="{00000000-0005-0000-0000-000074200000}"/>
    <cellStyle name="Normal 2 2 10 2 32 5 4" xfId="8309" xr:uid="{00000000-0005-0000-0000-000075200000}"/>
    <cellStyle name="Normal 2 2 10 2 32 5 5" xfId="8310" xr:uid="{00000000-0005-0000-0000-000076200000}"/>
    <cellStyle name="Normal 2 2 10 2 32 5 6" xfId="8311" xr:uid="{00000000-0005-0000-0000-000077200000}"/>
    <cellStyle name="Normal 2 2 10 2 32 5 7" xfId="8312" xr:uid="{00000000-0005-0000-0000-000078200000}"/>
    <cellStyle name="Normal 2 2 10 2 32 5 8" xfId="8313" xr:uid="{00000000-0005-0000-0000-000079200000}"/>
    <cellStyle name="Normal 2 2 10 2 32 5 9" xfId="8314" xr:uid="{00000000-0005-0000-0000-00007A200000}"/>
    <cellStyle name="Normal 2 2 10 2 32 6" xfId="8315" xr:uid="{00000000-0005-0000-0000-00007B200000}"/>
    <cellStyle name="Normal 2 2 10 2 32 7" xfId="8316" xr:uid="{00000000-0005-0000-0000-00007C200000}"/>
    <cellStyle name="Normal 2 2 10 2 32 8" xfId="8317" xr:uid="{00000000-0005-0000-0000-00007D200000}"/>
    <cellStyle name="Normal 2 2 10 2 32 9" xfId="8318" xr:uid="{00000000-0005-0000-0000-00007E200000}"/>
    <cellStyle name="Normal 2 2 10 2 33" xfId="8319" xr:uid="{00000000-0005-0000-0000-00007F200000}"/>
    <cellStyle name="Normal 2 2 10 2 33 10" xfId="8320" xr:uid="{00000000-0005-0000-0000-000080200000}"/>
    <cellStyle name="Normal 2 2 10 2 33 11" xfId="8321" xr:uid="{00000000-0005-0000-0000-000081200000}"/>
    <cellStyle name="Normal 2 2 10 2 33 12" xfId="8322" xr:uid="{00000000-0005-0000-0000-000082200000}"/>
    <cellStyle name="Normal 2 2 10 2 33 13" xfId="8323" xr:uid="{00000000-0005-0000-0000-000083200000}"/>
    <cellStyle name="Normal 2 2 10 2 33 14" xfId="8324" xr:uid="{00000000-0005-0000-0000-000084200000}"/>
    <cellStyle name="Normal 2 2 10 2 33 2" xfId="8325" xr:uid="{00000000-0005-0000-0000-000085200000}"/>
    <cellStyle name="Normal 2 2 10 2 33 2 10" xfId="8326" xr:uid="{00000000-0005-0000-0000-000086200000}"/>
    <cellStyle name="Normal 2 2 10 2 33 2 2" xfId="8327" xr:uid="{00000000-0005-0000-0000-000087200000}"/>
    <cellStyle name="Normal 2 2 10 2 33 2 3" xfId="8328" xr:uid="{00000000-0005-0000-0000-000088200000}"/>
    <cellStyle name="Normal 2 2 10 2 33 2 4" xfId="8329" xr:uid="{00000000-0005-0000-0000-000089200000}"/>
    <cellStyle name="Normal 2 2 10 2 33 2 5" xfId="8330" xr:uid="{00000000-0005-0000-0000-00008A200000}"/>
    <cellStyle name="Normal 2 2 10 2 33 2 6" xfId="8331" xr:uid="{00000000-0005-0000-0000-00008B200000}"/>
    <cellStyle name="Normal 2 2 10 2 33 2 7" xfId="8332" xr:uid="{00000000-0005-0000-0000-00008C200000}"/>
    <cellStyle name="Normal 2 2 10 2 33 2 8" xfId="8333" xr:uid="{00000000-0005-0000-0000-00008D200000}"/>
    <cellStyle name="Normal 2 2 10 2 33 2 9" xfId="8334" xr:uid="{00000000-0005-0000-0000-00008E200000}"/>
    <cellStyle name="Normal 2 2 10 2 33 3" xfId="8335" xr:uid="{00000000-0005-0000-0000-00008F200000}"/>
    <cellStyle name="Normal 2 2 10 2 33 3 10" xfId="8336" xr:uid="{00000000-0005-0000-0000-000090200000}"/>
    <cellStyle name="Normal 2 2 10 2 33 3 2" xfId="8337" xr:uid="{00000000-0005-0000-0000-000091200000}"/>
    <cellStyle name="Normal 2 2 10 2 33 3 3" xfId="8338" xr:uid="{00000000-0005-0000-0000-000092200000}"/>
    <cellStyle name="Normal 2 2 10 2 33 3 4" xfId="8339" xr:uid="{00000000-0005-0000-0000-000093200000}"/>
    <cellStyle name="Normal 2 2 10 2 33 3 5" xfId="8340" xr:uid="{00000000-0005-0000-0000-000094200000}"/>
    <cellStyle name="Normal 2 2 10 2 33 3 6" xfId="8341" xr:uid="{00000000-0005-0000-0000-000095200000}"/>
    <cellStyle name="Normal 2 2 10 2 33 3 7" xfId="8342" xr:uid="{00000000-0005-0000-0000-000096200000}"/>
    <cellStyle name="Normal 2 2 10 2 33 3 8" xfId="8343" xr:uid="{00000000-0005-0000-0000-000097200000}"/>
    <cellStyle name="Normal 2 2 10 2 33 3 9" xfId="8344" xr:uid="{00000000-0005-0000-0000-000098200000}"/>
    <cellStyle name="Normal 2 2 10 2 33 4" xfId="8345" xr:uid="{00000000-0005-0000-0000-000099200000}"/>
    <cellStyle name="Normal 2 2 10 2 33 4 10" xfId="8346" xr:uid="{00000000-0005-0000-0000-00009A200000}"/>
    <cellStyle name="Normal 2 2 10 2 33 4 2" xfId="8347" xr:uid="{00000000-0005-0000-0000-00009B200000}"/>
    <cellStyle name="Normal 2 2 10 2 33 4 3" xfId="8348" xr:uid="{00000000-0005-0000-0000-00009C200000}"/>
    <cellStyle name="Normal 2 2 10 2 33 4 4" xfId="8349" xr:uid="{00000000-0005-0000-0000-00009D200000}"/>
    <cellStyle name="Normal 2 2 10 2 33 4 5" xfId="8350" xr:uid="{00000000-0005-0000-0000-00009E200000}"/>
    <cellStyle name="Normal 2 2 10 2 33 4 6" xfId="8351" xr:uid="{00000000-0005-0000-0000-00009F200000}"/>
    <cellStyle name="Normal 2 2 10 2 33 4 7" xfId="8352" xr:uid="{00000000-0005-0000-0000-0000A0200000}"/>
    <cellStyle name="Normal 2 2 10 2 33 4 8" xfId="8353" xr:uid="{00000000-0005-0000-0000-0000A1200000}"/>
    <cellStyle name="Normal 2 2 10 2 33 4 9" xfId="8354" xr:uid="{00000000-0005-0000-0000-0000A2200000}"/>
    <cellStyle name="Normal 2 2 10 2 33 5" xfId="8355" xr:uid="{00000000-0005-0000-0000-0000A3200000}"/>
    <cellStyle name="Normal 2 2 10 2 33 5 10" xfId="8356" xr:uid="{00000000-0005-0000-0000-0000A4200000}"/>
    <cellStyle name="Normal 2 2 10 2 33 5 2" xfId="8357" xr:uid="{00000000-0005-0000-0000-0000A5200000}"/>
    <cellStyle name="Normal 2 2 10 2 33 5 3" xfId="8358" xr:uid="{00000000-0005-0000-0000-0000A6200000}"/>
    <cellStyle name="Normal 2 2 10 2 33 5 4" xfId="8359" xr:uid="{00000000-0005-0000-0000-0000A7200000}"/>
    <cellStyle name="Normal 2 2 10 2 33 5 5" xfId="8360" xr:uid="{00000000-0005-0000-0000-0000A8200000}"/>
    <cellStyle name="Normal 2 2 10 2 33 5 6" xfId="8361" xr:uid="{00000000-0005-0000-0000-0000A9200000}"/>
    <cellStyle name="Normal 2 2 10 2 33 5 7" xfId="8362" xr:uid="{00000000-0005-0000-0000-0000AA200000}"/>
    <cellStyle name="Normal 2 2 10 2 33 5 8" xfId="8363" xr:uid="{00000000-0005-0000-0000-0000AB200000}"/>
    <cellStyle name="Normal 2 2 10 2 33 5 9" xfId="8364" xr:uid="{00000000-0005-0000-0000-0000AC200000}"/>
    <cellStyle name="Normal 2 2 10 2 33 6" xfId="8365" xr:uid="{00000000-0005-0000-0000-0000AD200000}"/>
    <cellStyle name="Normal 2 2 10 2 33 7" xfId="8366" xr:uid="{00000000-0005-0000-0000-0000AE200000}"/>
    <cellStyle name="Normal 2 2 10 2 33 8" xfId="8367" xr:uid="{00000000-0005-0000-0000-0000AF200000}"/>
    <cellStyle name="Normal 2 2 10 2 33 9" xfId="8368" xr:uid="{00000000-0005-0000-0000-0000B0200000}"/>
    <cellStyle name="Normal 2 2 10 2 34" xfId="8369" xr:uid="{00000000-0005-0000-0000-0000B1200000}"/>
    <cellStyle name="Normal 2 2 10 2 34 10" xfId="8370" xr:uid="{00000000-0005-0000-0000-0000B2200000}"/>
    <cellStyle name="Normal 2 2 10 2 34 2" xfId="8371" xr:uid="{00000000-0005-0000-0000-0000B3200000}"/>
    <cellStyle name="Normal 2 2 10 2 34 3" xfId="8372" xr:uid="{00000000-0005-0000-0000-0000B4200000}"/>
    <cellStyle name="Normal 2 2 10 2 34 4" xfId="8373" xr:uid="{00000000-0005-0000-0000-0000B5200000}"/>
    <cellStyle name="Normal 2 2 10 2 34 5" xfId="8374" xr:uid="{00000000-0005-0000-0000-0000B6200000}"/>
    <cellStyle name="Normal 2 2 10 2 34 6" xfId="8375" xr:uid="{00000000-0005-0000-0000-0000B7200000}"/>
    <cellStyle name="Normal 2 2 10 2 34 7" xfId="8376" xr:uid="{00000000-0005-0000-0000-0000B8200000}"/>
    <cellStyle name="Normal 2 2 10 2 34 8" xfId="8377" xr:uid="{00000000-0005-0000-0000-0000B9200000}"/>
    <cellStyle name="Normal 2 2 10 2 34 9" xfId="8378" xr:uid="{00000000-0005-0000-0000-0000BA200000}"/>
    <cellStyle name="Normal 2 2 10 2 35" xfId="8379" xr:uid="{00000000-0005-0000-0000-0000BB200000}"/>
    <cellStyle name="Normal 2 2 10 2 35 10" xfId="8380" xr:uid="{00000000-0005-0000-0000-0000BC200000}"/>
    <cellStyle name="Normal 2 2 10 2 35 2" xfId="8381" xr:uid="{00000000-0005-0000-0000-0000BD200000}"/>
    <cellStyle name="Normal 2 2 10 2 35 3" xfId="8382" xr:uid="{00000000-0005-0000-0000-0000BE200000}"/>
    <cellStyle name="Normal 2 2 10 2 35 4" xfId="8383" xr:uid="{00000000-0005-0000-0000-0000BF200000}"/>
    <cellStyle name="Normal 2 2 10 2 35 5" xfId="8384" xr:uid="{00000000-0005-0000-0000-0000C0200000}"/>
    <cellStyle name="Normal 2 2 10 2 35 6" xfId="8385" xr:uid="{00000000-0005-0000-0000-0000C1200000}"/>
    <cellStyle name="Normal 2 2 10 2 35 7" xfId="8386" xr:uid="{00000000-0005-0000-0000-0000C2200000}"/>
    <cellStyle name="Normal 2 2 10 2 35 8" xfId="8387" xr:uid="{00000000-0005-0000-0000-0000C3200000}"/>
    <cellStyle name="Normal 2 2 10 2 35 9" xfId="8388" xr:uid="{00000000-0005-0000-0000-0000C4200000}"/>
    <cellStyle name="Normal 2 2 10 2 36" xfId="8389" xr:uid="{00000000-0005-0000-0000-0000C5200000}"/>
    <cellStyle name="Normal 2 2 10 2 36 10" xfId="8390" xr:uid="{00000000-0005-0000-0000-0000C6200000}"/>
    <cellStyle name="Normal 2 2 10 2 36 2" xfId="8391" xr:uid="{00000000-0005-0000-0000-0000C7200000}"/>
    <cellStyle name="Normal 2 2 10 2 36 3" xfId="8392" xr:uid="{00000000-0005-0000-0000-0000C8200000}"/>
    <cellStyle name="Normal 2 2 10 2 36 4" xfId="8393" xr:uid="{00000000-0005-0000-0000-0000C9200000}"/>
    <cellStyle name="Normal 2 2 10 2 36 5" xfId="8394" xr:uid="{00000000-0005-0000-0000-0000CA200000}"/>
    <cellStyle name="Normal 2 2 10 2 36 6" xfId="8395" xr:uid="{00000000-0005-0000-0000-0000CB200000}"/>
    <cellStyle name="Normal 2 2 10 2 36 7" xfId="8396" xr:uid="{00000000-0005-0000-0000-0000CC200000}"/>
    <cellStyle name="Normal 2 2 10 2 36 8" xfId="8397" xr:uid="{00000000-0005-0000-0000-0000CD200000}"/>
    <cellStyle name="Normal 2 2 10 2 36 9" xfId="8398" xr:uid="{00000000-0005-0000-0000-0000CE200000}"/>
    <cellStyle name="Normal 2 2 10 2 37" xfId="8399" xr:uid="{00000000-0005-0000-0000-0000CF200000}"/>
    <cellStyle name="Normal 2 2 10 2 37 10" xfId="8400" xr:uid="{00000000-0005-0000-0000-0000D0200000}"/>
    <cellStyle name="Normal 2 2 10 2 37 2" xfId="8401" xr:uid="{00000000-0005-0000-0000-0000D1200000}"/>
    <cellStyle name="Normal 2 2 10 2 37 3" xfId="8402" xr:uid="{00000000-0005-0000-0000-0000D2200000}"/>
    <cellStyle name="Normal 2 2 10 2 37 4" xfId="8403" xr:uid="{00000000-0005-0000-0000-0000D3200000}"/>
    <cellStyle name="Normal 2 2 10 2 37 5" xfId="8404" xr:uid="{00000000-0005-0000-0000-0000D4200000}"/>
    <cellStyle name="Normal 2 2 10 2 37 6" xfId="8405" xr:uid="{00000000-0005-0000-0000-0000D5200000}"/>
    <cellStyle name="Normal 2 2 10 2 37 7" xfId="8406" xr:uid="{00000000-0005-0000-0000-0000D6200000}"/>
    <cellStyle name="Normal 2 2 10 2 37 8" xfId="8407" xr:uid="{00000000-0005-0000-0000-0000D7200000}"/>
    <cellStyle name="Normal 2 2 10 2 37 9" xfId="8408" xr:uid="{00000000-0005-0000-0000-0000D8200000}"/>
    <cellStyle name="Normal 2 2 10 2 38" xfId="8409" xr:uid="{00000000-0005-0000-0000-0000D9200000}"/>
    <cellStyle name="Normal 2 2 10 2 39" xfId="8410" xr:uid="{00000000-0005-0000-0000-0000DA200000}"/>
    <cellStyle name="Normal 2 2 10 2 4" xfId="8411" xr:uid="{00000000-0005-0000-0000-0000DB200000}"/>
    <cellStyle name="Normal 2 2 10 2 4 10" xfId="8412" xr:uid="{00000000-0005-0000-0000-0000DC200000}"/>
    <cellStyle name="Normal 2 2 10 2 4 11" xfId="8413" xr:uid="{00000000-0005-0000-0000-0000DD200000}"/>
    <cellStyle name="Normal 2 2 10 2 4 12" xfId="8414" xr:uid="{00000000-0005-0000-0000-0000DE200000}"/>
    <cellStyle name="Normal 2 2 10 2 4 13" xfId="8415" xr:uid="{00000000-0005-0000-0000-0000DF200000}"/>
    <cellStyle name="Normal 2 2 10 2 4 14" xfId="8416" xr:uid="{00000000-0005-0000-0000-0000E0200000}"/>
    <cellStyle name="Normal 2 2 10 2 4 2" xfId="8417" xr:uid="{00000000-0005-0000-0000-0000E1200000}"/>
    <cellStyle name="Normal 2 2 10 2 4 2 10" xfId="8418" xr:uid="{00000000-0005-0000-0000-0000E2200000}"/>
    <cellStyle name="Normal 2 2 10 2 4 2 2" xfId="8419" xr:uid="{00000000-0005-0000-0000-0000E3200000}"/>
    <cellStyle name="Normal 2 2 10 2 4 2 3" xfId="8420" xr:uid="{00000000-0005-0000-0000-0000E4200000}"/>
    <cellStyle name="Normal 2 2 10 2 4 2 4" xfId="8421" xr:uid="{00000000-0005-0000-0000-0000E5200000}"/>
    <cellStyle name="Normal 2 2 10 2 4 2 5" xfId="8422" xr:uid="{00000000-0005-0000-0000-0000E6200000}"/>
    <cellStyle name="Normal 2 2 10 2 4 2 6" xfId="8423" xr:uid="{00000000-0005-0000-0000-0000E7200000}"/>
    <cellStyle name="Normal 2 2 10 2 4 2 7" xfId="8424" xr:uid="{00000000-0005-0000-0000-0000E8200000}"/>
    <cellStyle name="Normal 2 2 10 2 4 2 8" xfId="8425" xr:uid="{00000000-0005-0000-0000-0000E9200000}"/>
    <cellStyle name="Normal 2 2 10 2 4 2 9" xfId="8426" xr:uid="{00000000-0005-0000-0000-0000EA200000}"/>
    <cellStyle name="Normal 2 2 10 2 4 3" xfId="8427" xr:uid="{00000000-0005-0000-0000-0000EB200000}"/>
    <cellStyle name="Normal 2 2 10 2 4 3 10" xfId="8428" xr:uid="{00000000-0005-0000-0000-0000EC200000}"/>
    <cellStyle name="Normal 2 2 10 2 4 3 2" xfId="8429" xr:uid="{00000000-0005-0000-0000-0000ED200000}"/>
    <cellStyle name="Normal 2 2 10 2 4 3 3" xfId="8430" xr:uid="{00000000-0005-0000-0000-0000EE200000}"/>
    <cellStyle name="Normal 2 2 10 2 4 3 4" xfId="8431" xr:uid="{00000000-0005-0000-0000-0000EF200000}"/>
    <cellStyle name="Normal 2 2 10 2 4 3 5" xfId="8432" xr:uid="{00000000-0005-0000-0000-0000F0200000}"/>
    <cellStyle name="Normal 2 2 10 2 4 3 6" xfId="8433" xr:uid="{00000000-0005-0000-0000-0000F1200000}"/>
    <cellStyle name="Normal 2 2 10 2 4 3 7" xfId="8434" xr:uid="{00000000-0005-0000-0000-0000F2200000}"/>
    <cellStyle name="Normal 2 2 10 2 4 3 8" xfId="8435" xr:uid="{00000000-0005-0000-0000-0000F3200000}"/>
    <cellStyle name="Normal 2 2 10 2 4 3 9" xfId="8436" xr:uid="{00000000-0005-0000-0000-0000F4200000}"/>
    <cellStyle name="Normal 2 2 10 2 4 4" xfId="8437" xr:uid="{00000000-0005-0000-0000-0000F5200000}"/>
    <cellStyle name="Normal 2 2 10 2 4 4 10" xfId="8438" xr:uid="{00000000-0005-0000-0000-0000F6200000}"/>
    <cellStyle name="Normal 2 2 10 2 4 4 2" xfId="8439" xr:uid="{00000000-0005-0000-0000-0000F7200000}"/>
    <cellStyle name="Normal 2 2 10 2 4 4 3" xfId="8440" xr:uid="{00000000-0005-0000-0000-0000F8200000}"/>
    <cellStyle name="Normal 2 2 10 2 4 4 4" xfId="8441" xr:uid="{00000000-0005-0000-0000-0000F9200000}"/>
    <cellStyle name="Normal 2 2 10 2 4 4 5" xfId="8442" xr:uid="{00000000-0005-0000-0000-0000FA200000}"/>
    <cellStyle name="Normal 2 2 10 2 4 4 6" xfId="8443" xr:uid="{00000000-0005-0000-0000-0000FB200000}"/>
    <cellStyle name="Normal 2 2 10 2 4 4 7" xfId="8444" xr:uid="{00000000-0005-0000-0000-0000FC200000}"/>
    <cellStyle name="Normal 2 2 10 2 4 4 8" xfId="8445" xr:uid="{00000000-0005-0000-0000-0000FD200000}"/>
    <cellStyle name="Normal 2 2 10 2 4 4 9" xfId="8446" xr:uid="{00000000-0005-0000-0000-0000FE200000}"/>
    <cellStyle name="Normal 2 2 10 2 4 5" xfId="8447" xr:uid="{00000000-0005-0000-0000-0000FF200000}"/>
    <cellStyle name="Normal 2 2 10 2 4 5 10" xfId="8448" xr:uid="{00000000-0005-0000-0000-000000210000}"/>
    <cellStyle name="Normal 2 2 10 2 4 5 2" xfId="8449" xr:uid="{00000000-0005-0000-0000-000001210000}"/>
    <cellStyle name="Normal 2 2 10 2 4 5 3" xfId="8450" xr:uid="{00000000-0005-0000-0000-000002210000}"/>
    <cellStyle name="Normal 2 2 10 2 4 5 4" xfId="8451" xr:uid="{00000000-0005-0000-0000-000003210000}"/>
    <cellStyle name="Normal 2 2 10 2 4 5 5" xfId="8452" xr:uid="{00000000-0005-0000-0000-000004210000}"/>
    <cellStyle name="Normal 2 2 10 2 4 5 6" xfId="8453" xr:uid="{00000000-0005-0000-0000-000005210000}"/>
    <cellStyle name="Normal 2 2 10 2 4 5 7" xfId="8454" xr:uid="{00000000-0005-0000-0000-000006210000}"/>
    <cellStyle name="Normal 2 2 10 2 4 5 8" xfId="8455" xr:uid="{00000000-0005-0000-0000-000007210000}"/>
    <cellStyle name="Normal 2 2 10 2 4 5 9" xfId="8456" xr:uid="{00000000-0005-0000-0000-000008210000}"/>
    <cellStyle name="Normal 2 2 10 2 4 6" xfId="8457" xr:uid="{00000000-0005-0000-0000-000009210000}"/>
    <cellStyle name="Normal 2 2 10 2 4 7" xfId="8458" xr:uid="{00000000-0005-0000-0000-00000A210000}"/>
    <cellStyle name="Normal 2 2 10 2 4 8" xfId="8459" xr:uid="{00000000-0005-0000-0000-00000B210000}"/>
    <cellStyle name="Normal 2 2 10 2 4 9" xfId="8460" xr:uid="{00000000-0005-0000-0000-00000C210000}"/>
    <cellStyle name="Normal 2 2 10 2 40" xfId="8461" xr:uid="{00000000-0005-0000-0000-00000D210000}"/>
    <cellStyle name="Normal 2 2 10 2 41" xfId="8462" xr:uid="{00000000-0005-0000-0000-00000E210000}"/>
    <cellStyle name="Normal 2 2 10 2 42" xfId="8463" xr:uid="{00000000-0005-0000-0000-00000F210000}"/>
    <cellStyle name="Normal 2 2 10 2 43" xfId="8464" xr:uid="{00000000-0005-0000-0000-000010210000}"/>
    <cellStyle name="Normal 2 2 10 2 44" xfId="8465" xr:uid="{00000000-0005-0000-0000-000011210000}"/>
    <cellStyle name="Normal 2 2 10 2 45" xfId="8466" xr:uid="{00000000-0005-0000-0000-000012210000}"/>
    <cellStyle name="Normal 2 2 10 2 46" xfId="8467" xr:uid="{00000000-0005-0000-0000-000013210000}"/>
    <cellStyle name="Normal 2 2 10 2 5" xfId="8468" xr:uid="{00000000-0005-0000-0000-000014210000}"/>
    <cellStyle name="Normal 2 2 10 2 5 10" xfId="8469" xr:uid="{00000000-0005-0000-0000-000015210000}"/>
    <cellStyle name="Normal 2 2 10 2 5 11" xfId="8470" xr:uid="{00000000-0005-0000-0000-000016210000}"/>
    <cellStyle name="Normal 2 2 10 2 5 12" xfId="8471" xr:uid="{00000000-0005-0000-0000-000017210000}"/>
    <cellStyle name="Normal 2 2 10 2 5 13" xfId="8472" xr:uid="{00000000-0005-0000-0000-000018210000}"/>
    <cellStyle name="Normal 2 2 10 2 5 14" xfId="8473" xr:uid="{00000000-0005-0000-0000-000019210000}"/>
    <cellStyle name="Normal 2 2 10 2 5 2" xfId="8474" xr:uid="{00000000-0005-0000-0000-00001A210000}"/>
    <cellStyle name="Normal 2 2 10 2 5 2 10" xfId="8475" xr:uid="{00000000-0005-0000-0000-00001B210000}"/>
    <cellStyle name="Normal 2 2 10 2 5 2 2" xfId="8476" xr:uid="{00000000-0005-0000-0000-00001C210000}"/>
    <cellStyle name="Normal 2 2 10 2 5 2 3" xfId="8477" xr:uid="{00000000-0005-0000-0000-00001D210000}"/>
    <cellStyle name="Normal 2 2 10 2 5 2 4" xfId="8478" xr:uid="{00000000-0005-0000-0000-00001E210000}"/>
    <cellStyle name="Normal 2 2 10 2 5 2 5" xfId="8479" xr:uid="{00000000-0005-0000-0000-00001F210000}"/>
    <cellStyle name="Normal 2 2 10 2 5 2 6" xfId="8480" xr:uid="{00000000-0005-0000-0000-000020210000}"/>
    <cellStyle name="Normal 2 2 10 2 5 2 7" xfId="8481" xr:uid="{00000000-0005-0000-0000-000021210000}"/>
    <cellStyle name="Normal 2 2 10 2 5 2 8" xfId="8482" xr:uid="{00000000-0005-0000-0000-000022210000}"/>
    <cellStyle name="Normal 2 2 10 2 5 2 9" xfId="8483" xr:uid="{00000000-0005-0000-0000-000023210000}"/>
    <cellStyle name="Normal 2 2 10 2 5 3" xfId="8484" xr:uid="{00000000-0005-0000-0000-000024210000}"/>
    <cellStyle name="Normal 2 2 10 2 5 3 10" xfId="8485" xr:uid="{00000000-0005-0000-0000-000025210000}"/>
    <cellStyle name="Normal 2 2 10 2 5 3 2" xfId="8486" xr:uid="{00000000-0005-0000-0000-000026210000}"/>
    <cellStyle name="Normal 2 2 10 2 5 3 3" xfId="8487" xr:uid="{00000000-0005-0000-0000-000027210000}"/>
    <cellStyle name="Normal 2 2 10 2 5 3 4" xfId="8488" xr:uid="{00000000-0005-0000-0000-000028210000}"/>
    <cellStyle name="Normal 2 2 10 2 5 3 5" xfId="8489" xr:uid="{00000000-0005-0000-0000-000029210000}"/>
    <cellStyle name="Normal 2 2 10 2 5 3 6" xfId="8490" xr:uid="{00000000-0005-0000-0000-00002A210000}"/>
    <cellStyle name="Normal 2 2 10 2 5 3 7" xfId="8491" xr:uid="{00000000-0005-0000-0000-00002B210000}"/>
    <cellStyle name="Normal 2 2 10 2 5 3 8" xfId="8492" xr:uid="{00000000-0005-0000-0000-00002C210000}"/>
    <cellStyle name="Normal 2 2 10 2 5 3 9" xfId="8493" xr:uid="{00000000-0005-0000-0000-00002D210000}"/>
    <cellStyle name="Normal 2 2 10 2 5 4" xfId="8494" xr:uid="{00000000-0005-0000-0000-00002E210000}"/>
    <cellStyle name="Normal 2 2 10 2 5 4 10" xfId="8495" xr:uid="{00000000-0005-0000-0000-00002F210000}"/>
    <cellStyle name="Normal 2 2 10 2 5 4 2" xfId="8496" xr:uid="{00000000-0005-0000-0000-000030210000}"/>
    <cellStyle name="Normal 2 2 10 2 5 4 3" xfId="8497" xr:uid="{00000000-0005-0000-0000-000031210000}"/>
    <cellStyle name="Normal 2 2 10 2 5 4 4" xfId="8498" xr:uid="{00000000-0005-0000-0000-000032210000}"/>
    <cellStyle name="Normal 2 2 10 2 5 4 5" xfId="8499" xr:uid="{00000000-0005-0000-0000-000033210000}"/>
    <cellStyle name="Normal 2 2 10 2 5 4 6" xfId="8500" xr:uid="{00000000-0005-0000-0000-000034210000}"/>
    <cellStyle name="Normal 2 2 10 2 5 4 7" xfId="8501" xr:uid="{00000000-0005-0000-0000-000035210000}"/>
    <cellStyle name="Normal 2 2 10 2 5 4 8" xfId="8502" xr:uid="{00000000-0005-0000-0000-000036210000}"/>
    <cellStyle name="Normal 2 2 10 2 5 4 9" xfId="8503" xr:uid="{00000000-0005-0000-0000-000037210000}"/>
    <cellStyle name="Normal 2 2 10 2 5 5" xfId="8504" xr:uid="{00000000-0005-0000-0000-000038210000}"/>
    <cellStyle name="Normal 2 2 10 2 5 5 10" xfId="8505" xr:uid="{00000000-0005-0000-0000-000039210000}"/>
    <cellStyle name="Normal 2 2 10 2 5 5 2" xfId="8506" xr:uid="{00000000-0005-0000-0000-00003A210000}"/>
    <cellStyle name="Normal 2 2 10 2 5 5 3" xfId="8507" xr:uid="{00000000-0005-0000-0000-00003B210000}"/>
    <cellStyle name="Normal 2 2 10 2 5 5 4" xfId="8508" xr:uid="{00000000-0005-0000-0000-00003C210000}"/>
    <cellStyle name="Normal 2 2 10 2 5 5 5" xfId="8509" xr:uid="{00000000-0005-0000-0000-00003D210000}"/>
    <cellStyle name="Normal 2 2 10 2 5 5 6" xfId="8510" xr:uid="{00000000-0005-0000-0000-00003E210000}"/>
    <cellStyle name="Normal 2 2 10 2 5 5 7" xfId="8511" xr:uid="{00000000-0005-0000-0000-00003F210000}"/>
    <cellStyle name="Normal 2 2 10 2 5 5 8" xfId="8512" xr:uid="{00000000-0005-0000-0000-000040210000}"/>
    <cellStyle name="Normal 2 2 10 2 5 5 9" xfId="8513" xr:uid="{00000000-0005-0000-0000-000041210000}"/>
    <cellStyle name="Normal 2 2 10 2 5 6" xfId="8514" xr:uid="{00000000-0005-0000-0000-000042210000}"/>
    <cellStyle name="Normal 2 2 10 2 5 7" xfId="8515" xr:uid="{00000000-0005-0000-0000-000043210000}"/>
    <cellStyle name="Normal 2 2 10 2 5 8" xfId="8516" xr:uid="{00000000-0005-0000-0000-000044210000}"/>
    <cellStyle name="Normal 2 2 10 2 5 9" xfId="8517" xr:uid="{00000000-0005-0000-0000-000045210000}"/>
    <cellStyle name="Normal 2 2 10 2 6" xfId="8518" xr:uid="{00000000-0005-0000-0000-000046210000}"/>
    <cellStyle name="Normal 2 2 10 2 6 10" xfId="8519" xr:uid="{00000000-0005-0000-0000-000047210000}"/>
    <cellStyle name="Normal 2 2 10 2 6 11" xfId="8520" xr:uid="{00000000-0005-0000-0000-000048210000}"/>
    <cellStyle name="Normal 2 2 10 2 6 12" xfId="8521" xr:uid="{00000000-0005-0000-0000-000049210000}"/>
    <cellStyle name="Normal 2 2 10 2 6 13" xfId="8522" xr:uid="{00000000-0005-0000-0000-00004A210000}"/>
    <cellStyle name="Normal 2 2 10 2 6 14" xfId="8523" xr:uid="{00000000-0005-0000-0000-00004B210000}"/>
    <cellStyle name="Normal 2 2 10 2 6 2" xfId="8524" xr:uid="{00000000-0005-0000-0000-00004C210000}"/>
    <cellStyle name="Normal 2 2 10 2 6 2 10" xfId="8525" xr:uid="{00000000-0005-0000-0000-00004D210000}"/>
    <cellStyle name="Normal 2 2 10 2 6 2 2" xfId="8526" xr:uid="{00000000-0005-0000-0000-00004E210000}"/>
    <cellStyle name="Normal 2 2 10 2 6 2 3" xfId="8527" xr:uid="{00000000-0005-0000-0000-00004F210000}"/>
    <cellStyle name="Normal 2 2 10 2 6 2 4" xfId="8528" xr:uid="{00000000-0005-0000-0000-000050210000}"/>
    <cellStyle name="Normal 2 2 10 2 6 2 5" xfId="8529" xr:uid="{00000000-0005-0000-0000-000051210000}"/>
    <cellStyle name="Normal 2 2 10 2 6 2 6" xfId="8530" xr:uid="{00000000-0005-0000-0000-000052210000}"/>
    <cellStyle name="Normal 2 2 10 2 6 2 7" xfId="8531" xr:uid="{00000000-0005-0000-0000-000053210000}"/>
    <cellStyle name="Normal 2 2 10 2 6 2 8" xfId="8532" xr:uid="{00000000-0005-0000-0000-000054210000}"/>
    <cellStyle name="Normal 2 2 10 2 6 2 9" xfId="8533" xr:uid="{00000000-0005-0000-0000-000055210000}"/>
    <cellStyle name="Normal 2 2 10 2 6 3" xfId="8534" xr:uid="{00000000-0005-0000-0000-000056210000}"/>
    <cellStyle name="Normal 2 2 10 2 6 3 10" xfId="8535" xr:uid="{00000000-0005-0000-0000-000057210000}"/>
    <cellStyle name="Normal 2 2 10 2 6 3 2" xfId="8536" xr:uid="{00000000-0005-0000-0000-000058210000}"/>
    <cellStyle name="Normal 2 2 10 2 6 3 3" xfId="8537" xr:uid="{00000000-0005-0000-0000-000059210000}"/>
    <cellStyle name="Normal 2 2 10 2 6 3 4" xfId="8538" xr:uid="{00000000-0005-0000-0000-00005A210000}"/>
    <cellStyle name="Normal 2 2 10 2 6 3 5" xfId="8539" xr:uid="{00000000-0005-0000-0000-00005B210000}"/>
    <cellStyle name="Normal 2 2 10 2 6 3 6" xfId="8540" xr:uid="{00000000-0005-0000-0000-00005C210000}"/>
    <cellStyle name="Normal 2 2 10 2 6 3 7" xfId="8541" xr:uid="{00000000-0005-0000-0000-00005D210000}"/>
    <cellStyle name="Normal 2 2 10 2 6 3 8" xfId="8542" xr:uid="{00000000-0005-0000-0000-00005E210000}"/>
    <cellStyle name="Normal 2 2 10 2 6 3 9" xfId="8543" xr:uid="{00000000-0005-0000-0000-00005F210000}"/>
    <cellStyle name="Normal 2 2 10 2 6 4" xfId="8544" xr:uid="{00000000-0005-0000-0000-000060210000}"/>
    <cellStyle name="Normal 2 2 10 2 6 4 10" xfId="8545" xr:uid="{00000000-0005-0000-0000-000061210000}"/>
    <cellStyle name="Normal 2 2 10 2 6 4 2" xfId="8546" xr:uid="{00000000-0005-0000-0000-000062210000}"/>
    <cellStyle name="Normal 2 2 10 2 6 4 3" xfId="8547" xr:uid="{00000000-0005-0000-0000-000063210000}"/>
    <cellStyle name="Normal 2 2 10 2 6 4 4" xfId="8548" xr:uid="{00000000-0005-0000-0000-000064210000}"/>
    <cellStyle name="Normal 2 2 10 2 6 4 5" xfId="8549" xr:uid="{00000000-0005-0000-0000-000065210000}"/>
    <cellStyle name="Normal 2 2 10 2 6 4 6" xfId="8550" xr:uid="{00000000-0005-0000-0000-000066210000}"/>
    <cellStyle name="Normal 2 2 10 2 6 4 7" xfId="8551" xr:uid="{00000000-0005-0000-0000-000067210000}"/>
    <cellStyle name="Normal 2 2 10 2 6 4 8" xfId="8552" xr:uid="{00000000-0005-0000-0000-000068210000}"/>
    <cellStyle name="Normal 2 2 10 2 6 4 9" xfId="8553" xr:uid="{00000000-0005-0000-0000-000069210000}"/>
    <cellStyle name="Normal 2 2 10 2 6 5" xfId="8554" xr:uid="{00000000-0005-0000-0000-00006A210000}"/>
    <cellStyle name="Normal 2 2 10 2 6 5 10" xfId="8555" xr:uid="{00000000-0005-0000-0000-00006B210000}"/>
    <cellStyle name="Normal 2 2 10 2 6 5 2" xfId="8556" xr:uid="{00000000-0005-0000-0000-00006C210000}"/>
    <cellStyle name="Normal 2 2 10 2 6 5 3" xfId="8557" xr:uid="{00000000-0005-0000-0000-00006D210000}"/>
    <cellStyle name="Normal 2 2 10 2 6 5 4" xfId="8558" xr:uid="{00000000-0005-0000-0000-00006E210000}"/>
    <cellStyle name="Normal 2 2 10 2 6 5 5" xfId="8559" xr:uid="{00000000-0005-0000-0000-00006F210000}"/>
    <cellStyle name="Normal 2 2 10 2 6 5 6" xfId="8560" xr:uid="{00000000-0005-0000-0000-000070210000}"/>
    <cellStyle name="Normal 2 2 10 2 6 5 7" xfId="8561" xr:uid="{00000000-0005-0000-0000-000071210000}"/>
    <cellStyle name="Normal 2 2 10 2 6 5 8" xfId="8562" xr:uid="{00000000-0005-0000-0000-000072210000}"/>
    <cellStyle name="Normal 2 2 10 2 6 5 9" xfId="8563" xr:uid="{00000000-0005-0000-0000-000073210000}"/>
    <cellStyle name="Normal 2 2 10 2 6 6" xfId="8564" xr:uid="{00000000-0005-0000-0000-000074210000}"/>
    <cellStyle name="Normal 2 2 10 2 6 7" xfId="8565" xr:uid="{00000000-0005-0000-0000-000075210000}"/>
    <cellStyle name="Normal 2 2 10 2 6 8" xfId="8566" xr:uid="{00000000-0005-0000-0000-000076210000}"/>
    <cellStyle name="Normal 2 2 10 2 6 9" xfId="8567" xr:uid="{00000000-0005-0000-0000-000077210000}"/>
    <cellStyle name="Normal 2 2 10 2 7" xfId="8568" xr:uid="{00000000-0005-0000-0000-000078210000}"/>
    <cellStyle name="Normal 2 2 10 2 7 10" xfId="8569" xr:uid="{00000000-0005-0000-0000-000079210000}"/>
    <cellStyle name="Normal 2 2 10 2 7 11" xfId="8570" xr:uid="{00000000-0005-0000-0000-00007A210000}"/>
    <cellStyle name="Normal 2 2 10 2 7 12" xfId="8571" xr:uid="{00000000-0005-0000-0000-00007B210000}"/>
    <cellStyle name="Normal 2 2 10 2 7 13" xfId="8572" xr:uid="{00000000-0005-0000-0000-00007C210000}"/>
    <cellStyle name="Normal 2 2 10 2 7 14" xfId="8573" xr:uid="{00000000-0005-0000-0000-00007D210000}"/>
    <cellStyle name="Normal 2 2 10 2 7 2" xfId="8574" xr:uid="{00000000-0005-0000-0000-00007E210000}"/>
    <cellStyle name="Normal 2 2 10 2 7 2 10" xfId="8575" xr:uid="{00000000-0005-0000-0000-00007F210000}"/>
    <cellStyle name="Normal 2 2 10 2 7 2 2" xfId="8576" xr:uid="{00000000-0005-0000-0000-000080210000}"/>
    <cellStyle name="Normal 2 2 10 2 7 2 3" xfId="8577" xr:uid="{00000000-0005-0000-0000-000081210000}"/>
    <cellStyle name="Normal 2 2 10 2 7 2 4" xfId="8578" xr:uid="{00000000-0005-0000-0000-000082210000}"/>
    <cellStyle name="Normal 2 2 10 2 7 2 5" xfId="8579" xr:uid="{00000000-0005-0000-0000-000083210000}"/>
    <cellStyle name="Normal 2 2 10 2 7 2 6" xfId="8580" xr:uid="{00000000-0005-0000-0000-000084210000}"/>
    <cellStyle name="Normal 2 2 10 2 7 2 7" xfId="8581" xr:uid="{00000000-0005-0000-0000-000085210000}"/>
    <cellStyle name="Normal 2 2 10 2 7 2 8" xfId="8582" xr:uid="{00000000-0005-0000-0000-000086210000}"/>
    <cellStyle name="Normal 2 2 10 2 7 2 9" xfId="8583" xr:uid="{00000000-0005-0000-0000-000087210000}"/>
    <cellStyle name="Normal 2 2 10 2 7 3" xfId="8584" xr:uid="{00000000-0005-0000-0000-000088210000}"/>
    <cellStyle name="Normal 2 2 10 2 7 3 10" xfId="8585" xr:uid="{00000000-0005-0000-0000-000089210000}"/>
    <cellStyle name="Normal 2 2 10 2 7 3 2" xfId="8586" xr:uid="{00000000-0005-0000-0000-00008A210000}"/>
    <cellStyle name="Normal 2 2 10 2 7 3 3" xfId="8587" xr:uid="{00000000-0005-0000-0000-00008B210000}"/>
    <cellStyle name="Normal 2 2 10 2 7 3 4" xfId="8588" xr:uid="{00000000-0005-0000-0000-00008C210000}"/>
    <cellStyle name="Normal 2 2 10 2 7 3 5" xfId="8589" xr:uid="{00000000-0005-0000-0000-00008D210000}"/>
    <cellStyle name="Normal 2 2 10 2 7 3 6" xfId="8590" xr:uid="{00000000-0005-0000-0000-00008E210000}"/>
    <cellStyle name="Normal 2 2 10 2 7 3 7" xfId="8591" xr:uid="{00000000-0005-0000-0000-00008F210000}"/>
    <cellStyle name="Normal 2 2 10 2 7 3 8" xfId="8592" xr:uid="{00000000-0005-0000-0000-000090210000}"/>
    <cellStyle name="Normal 2 2 10 2 7 3 9" xfId="8593" xr:uid="{00000000-0005-0000-0000-000091210000}"/>
    <cellStyle name="Normal 2 2 10 2 7 4" xfId="8594" xr:uid="{00000000-0005-0000-0000-000092210000}"/>
    <cellStyle name="Normal 2 2 10 2 7 4 10" xfId="8595" xr:uid="{00000000-0005-0000-0000-000093210000}"/>
    <cellStyle name="Normal 2 2 10 2 7 4 2" xfId="8596" xr:uid="{00000000-0005-0000-0000-000094210000}"/>
    <cellStyle name="Normal 2 2 10 2 7 4 3" xfId="8597" xr:uid="{00000000-0005-0000-0000-000095210000}"/>
    <cellStyle name="Normal 2 2 10 2 7 4 4" xfId="8598" xr:uid="{00000000-0005-0000-0000-000096210000}"/>
    <cellStyle name="Normal 2 2 10 2 7 4 5" xfId="8599" xr:uid="{00000000-0005-0000-0000-000097210000}"/>
    <cellStyle name="Normal 2 2 10 2 7 4 6" xfId="8600" xr:uid="{00000000-0005-0000-0000-000098210000}"/>
    <cellStyle name="Normal 2 2 10 2 7 4 7" xfId="8601" xr:uid="{00000000-0005-0000-0000-000099210000}"/>
    <cellStyle name="Normal 2 2 10 2 7 4 8" xfId="8602" xr:uid="{00000000-0005-0000-0000-00009A210000}"/>
    <cellStyle name="Normal 2 2 10 2 7 4 9" xfId="8603" xr:uid="{00000000-0005-0000-0000-00009B210000}"/>
    <cellStyle name="Normal 2 2 10 2 7 5" xfId="8604" xr:uid="{00000000-0005-0000-0000-00009C210000}"/>
    <cellStyle name="Normal 2 2 10 2 7 5 10" xfId="8605" xr:uid="{00000000-0005-0000-0000-00009D210000}"/>
    <cellStyle name="Normal 2 2 10 2 7 5 2" xfId="8606" xr:uid="{00000000-0005-0000-0000-00009E210000}"/>
    <cellStyle name="Normal 2 2 10 2 7 5 3" xfId="8607" xr:uid="{00000000-0005-0000-0000-00009F210000}"/>
    <cellStyle name="Normal 2 2 10 2 7 5 4" xfId="8608" xr:uid="{00000000-0005-0000-0000-0000A0210000}"/>
    <cellStyle name="Normal 2 2 10 2 7 5 5" xfId="8609" xr:uid="{00000000-0005-0000-0000-0000A1210000}"/>
    <cellStyle name="Normal 2 2 10 2 7 5 6" xfId="8610" xr:uid="{00000000-0005-0000-0000-0000A2210000}"/>
    <cellStyle name="Normal 2 2 10 2 7 5 7" xfId="8611" xr:uid="{00000000-0005-0000-0000-0000A3210000}"/>
    <cellStyle name="Normal 2 2 10 2 7 5 8" xfId="8612" xr:uid="{00000000-0005-0000-0000-0000A4210000}"/>
    <cellStyle name="Normal 2 2 10 2 7 5 9" xfId="8613" xr:uid="{00000000-0005-0000-0000-0000A5210000}"/>
    <cellStyle name="Normal 2 2 10 2 7 6" xfId="8614" xr:uid="{00000000-0005-0000-0000-0000A6210000}"/>
    <cellStyle name="Normal 2 2 10 2 7 7" xfId="8615" xr:uid="{00000000-0005-0000-0000-0000A7210000}"/>
    <cellStyle name="Normal 2 2 10 2 7 8" xfId="8616" xr:uid="{00000000-0005-0000-0000-0000A8210000}"/>
    <cellStyle name="Normal 2 2 10 2 7 9" xfId="8617" xr:uid="{00000000-0005-0000-0000-0000A9210000}"/>
    <cellStyle name="Normal 2 2 10 2 8" xfId="8618" xr:uid="{00000000-0005-0000-0000-0000AA210000}"/>
    <cellStyle name="Normal 2 2 10 2 8 10" xfId="8619" xr:uid="{00000000-0005-0000-0000-0000AB210000}"/>
    <cellStyle name="Normal 2 2 10 2 8 11" xfId="8620" xr:uid="{00000000-0005-0000-0000-0000AC210000}"/>
    <cellStyle name="Normal 2 2 10 2 8 12" xfId="8621" xr:uid="{00000000-0005-0000-0000-0000AD210000}"/>
    <cellStyle name="Normal 2 2 10 2 8 13" xfId="8622" xr:uid="{00000000-0005-0000-0000-0000AE210000}"/>
    <cellStyle name="Normal 2 2 10 2 8 14" xfId="8623" xr:uid="{00000000-0005-0000-0000-0000AF210000}"/>
    <cellStyle name="Normal 2 2 10 2 8 2" xfId="8624" xr:uid="{00000000-0005-0000-0000-0000B0210000}"/>
    <cellStyle name="Normal 2 2 10 2 8 2 10" xfId="8625" xr:uid="{00000000-0005-0000-0000-0000B1210000}"/>
    <cellStyle name="Normal 2 2 10 2 8 2 2" xfId="8626" xr:uid="{00000000-0005-0000-0000-0000B2210000}"/>
    <cellStyle name="Normal 2 2 10 2 8 2 3" xfId="8627" xr:uid="{00000000-0005-0000-0000-0000B3210000}"/>
    <cellStyle name="Normal 2 2 10 2 8 2 4" xfId="8628" xr:uid="{00000000-0005-0000-0000-0000B4210000}"/>
    <cellStyle name="Normal 2 2 10 2 8 2 5" xfId="8629" xr:uid="{00000000-0005-0000-0000-0000B5210000}"/>
    <cellStyle name="Normal 2 2 10 2 8 2 6" xfId="8630" xr:uid="{00000000-0005-0000-0000-0000B6210000}"/>
    <cellStyle name="Normal 2 2 10 2 8 2 7" xfId="8631" xr:uid="{00000000-0005-0000-0000-0000B7210000}"/>
    <cellStyle name="Normal 2 2 10 2 8 2 8" xfId="8632" xr:uid="{00000000-0005-0000-0000-0000B8210000}"/>
    <cellStyle name="Normal 2 2 10 2 8 2 9" xfId="8633" xr:uid="{00000000-0005-0000-0000-0000B9210000}"/>
    <cellStyle name="Normal 2 2 10 2 8 3" xfId="8634" xr:uid="{00000000-0005-0000-0000-0000BA210000}"/>
    <cellStyle name="Normal 2 2 10 2 8 3 10" xfId="8635" xr:uid="{00000000-0005-0000-0000-0000BB210000}"/>
    <cellStyle name="Normal 2 2 10 2 8 3 2" xfId="8636" xr:uid="{00000000-0005-0000-0000-0000BC210000}"/>
    <cellStyle name="Normal 2 2 10 2 8 3 3" xfId="8637" xr:uid="{00000000-0005-0000-0000-0000BD210000}"/>
    <cellStyle name="Normal 2 2 10 2 8 3 4" xfId="8638" xr:uid="{00000000-0005-0000-0000-0000BE210000}"/>
    <cellStyle name="Normal 2 2 10 2 8 3 5" xfId="8639" xr:uid="{00000000-0005-0000-0000-0000BF210000}"/>
    <cellStyle name="Normal 2 2 10 2 8 3 6" xfId="8640" xr:uid="{00000000-0005-0000-0000-0000C0210000}"/>
    <cellStyle name="Normal 2 2 10 2 8 3 7" xfId="8641" xr:uid="{00000000-0005-0000-0000-0000C1210000}"/>
    <cellStyle name="Normal 2 2 10 2 8 3 8" xfId="8642" xr:uid="{00000000-0005-0000-0000-0000C2210000}"/>
    <cellStyle name="Normal 2 2 10 2 8 3 9" xfId="8643" xr:uid="{00000000-0005-0000-0000-0000C3210000}"/>
    <cellStyle name="Normal 2 2 10 2 8 4" xfId="8644" xr:uid="{00000000-0005-0000-0000-0000C4210000}"/>
    <cellStyle name="Normal 2 2 10 2 8 4 10" xfId="8645" xr:uid="{00000000-0005-0000-0000-0000C5210000}"/>
    <cellStyle name="Normal 2 2 10 2 8 4 2" xfId="8646" xr:uid="{00000000-0005-0000-0000-0000C6210000}"/>
    <cellStyle name="Normal 2 2 10 2 8 4 3" xfId="8647" xr:uid="{00000000-0005-0000-0000-0000C7210000}"/>
    <cellStyle name="Normal 2 2 10 2 8 4 4" xfId="8648" xr:uid="{00000000-0005-0000-0000-0000C8210000}"/>
    <cellStyle name="Normal 2 2 10 2 8 4 5" xfId="8649" xr:uid="{00000000-0005-0000-0000-0000C9210000}"/>
    <cellStyle name="Normal 2 2 10 2 8 4 6" xfId="8650" xr:uid="{00000000-0005-0000-0000-0000CA210000}"/>
    <cellStyle name="Normal 2 2 10 2 8 4 7" xfId="8651" xr:uid="{00000000-0005-0000-0000-0000CB210000}"/>
    <cellStyle name="Normal 2 2 10 2 8 4 8" xfId="8652" xr:uid="{00000000-0005-0000-0000-0000CC210000}"/>
    <cellStyle name="Normal 2 2 10 2 8 4 9" xfId="8653" xr:uid="{00000000-0005-0000-0000-0000CD210000}"/>
    <cellStyle name="Normal 2 2 10 2 8 5" xfId="8654" xr:uid="{00000000-0005-0000-0000-0000CE210000}"/>
    <cellStyle name="Normal 2 2 10 2 8 5 10" xfId="8655" xr:uid="{00000000-0005-0000-0000-0000CF210000}"/>
    <cellStyle name="Normal 2 2 10 2 8 5 2" xfId="8656" xr:uid="{00000000-0005-0000-0000-0000D0210000}"/>
    <cellStyle name="Normal 2 2 10 2 8 5 3" xfId="8657" xr:uid="{00000000-0005-0000-0000-0000D1210000}"/>
    <cellStyle name="Normal 2 2 10 2 8 5 4" xfId="8658" xr:uid="{00000000-0005-0000-0000-0000D2210000}"/>
    <cellStyle name="Normal 2 2 10 2 8 5 5" xfId="8659" xr:uid="{00000000-0005-0000-0000-0000D3210000}"/>
    <cellStyle name="Normal 2 2 10 2 8 5 6" xfId="8660" xr:uid="{00000000-0005-0000-0000-0000D4210000}"/>
    <cellStyle name="Normal 2 2 10 2 8 5 7" xfId="8661" xr:uid="{00000000-0005-0000-0000-0000D5210000}"/>
    <cellStyle name="Normal 2 2 10 2 8 5 8" xfId="8662" xr:uid="{00000000-0005-0000-0000-0000D6210000}"/>
    <cellStyle name="Normal 2 2 10 2 8 5 9" xfId="8663" xr:uid="{00000000-0005-0000-0000-0000D7210000}"/>
    <cellStyle name="Normal 2 2 10 2 8 6" xfId="8664" xr:uid="{00000000-0005-0000-0000-0000D8210000}"/>
    <cellStyle name="Normal 2 2 10 2 8 7" xfId="8665" xr:uid="{00000000-0005-0000-0000-0000D9210000}"/>
    <cellStyle name="Normal 2 2 10 2 8 8" xfId="8666" xr:uid="{00000000-0005-0000-0000-0000DA210000}"/>
    <cellStyle name="Normal 2 2 10 2 8 9" xfId="8667" xr:uid="{00000000-0005-0000-0000-0000DB210000}"/>
    <cellStyle name="Normal 2 2 10 2 9" xfId="8668" xr:uid="{00000000-0005-0000-0000-0000DC210000}"/>
    <cellStyle name="Normal 2 2 10 2 9 10" xfId="8669" xr:uid="{00000000-0005-0000-0000-0000DD210000}"/>
    <cellStyle name="Normal 2 2 10 2 9 11" xfId="8670" xr:uid="{00000000-0005-0000-0000-0000DE210000}"/>
    <cellStyle name="Normal 2 2 10 2 9 12" xfId="8671" xr:uid="{00000000-0005-0000-0000-0000DF210000}"/>
    <cellStyle name="Normal 2 2 10 2 9 13" xfId="8672" xr:uid="{00000000-0005-0000-0000-0000E0210000}"/>
    <cellStyle name="Normal 2 2 10 2 9 14" xfId="8673" xr:uid="{00000000-0005-0000-0000-0000E1210000}"/>
    <cellStyle name="Normal 2 2 10 2 9 2" xfId="8674" xr:uid="{00000000-0005-0000-0000-0000E2210000}"/>
    <cellStyle name="Normal 2 2 10 2 9 2 10" xfId="8675" xr:uid="{00000000-0005-0000-0000-0000E3210000}"/>
    <cellStyle name="Normal 2 2 10 2 9 2 2" xfId="8676" xr:uid="{00000000-0005-0000-0000-0000E4210000}"/>
    <cellStyle name="Normal 2 2 10 2 9 2 3" xfId="8677" xr:uid="{00000000-0005-0000-0000-0000E5210000}"/>
    <cellStyle name="Normal 2 2 10 2 9 2 4" xfId="8678" xr:uid="{00000000-0005-0000-0000-0000E6210000}"/>
    <cellStyle name="Normal 2 2 10 2 9 2 5" xfId="8679" xr:uid="{00000000-0005-0000-0000-0000E7210000}"/>
    <cellStyle name="Normal 2 2 10 2 9 2 6" xfId="8680" xr:uid="{00000000-0005-0000-0000-0000E8210000}"/>
    <cellStyle name="Normal 2 2 10 2 9 2 7" xfId="8681" xr:uid="{00000000-0005-0000-0000-0000E9210000}"/>
    <cellStyle name="Normal 2 2 10 2 9 2 8" xfId="8682" xr:uid="{00000000-0005-0000-0000-0000EA210000}"/>
    <cellStyle name="Normal 2 2 10 2 9 2 9" xfId="8683" xr:uid="{00000000-0005-0000-0000-0000EB210000}"/>
    <cellStyle name="Normal 2 2 10 2 9 3" xfId="8684" xr:uid="{00000000-0005-0000-0000-0000EC210000}"/>
    <cellStyle name="Normal 2 2 10 2 9 3 10" xfId="8685" xr:uid="{00000000-0005-0000-0000-0000ED210000}"/>
    <cellStyle name="Normal 2 2 10 2 9 3 2" xfId="8686" xr:uid="{00000000-0005-0000-0000-0000EE210000}"/>
    <cellStyle name="Normal 2 2 10 2 9 3 3" xfId="8687" xr:uid="{00000000-0005-0000-0000-0000EF210000}"/>
    <cellStyle name="Normal 2 2 10 2 9 3 4" xfId="8688" xr:uid="{00000000-0005-0000-0000-0000F0210000}"/>
    <cellStyle name="Normal 2 2 10 2 9 3 5" xfId="8689" xr:uid="{00000000-0005-0000-0000-0000F1210000}"/>
    <cellStyle name="Normal 2 2 10 2 9 3 6" xfId="8690" xr:uid="{00000000-0005-0000-0000-0000F2210000}"/>
    <cellStyle name="Normal 2 2 10 2 9 3 7" xfId="8691" xr:uid="{00000000-0005-0000-0000-0000F3210000}"/>
    <cellStyle name="Normal 2 2 10 2 9 3 8" xfId="8692" xr:uid="{00000000-0005-0000-0000-0000F4210000}"/>
    <cellStyle name="Normal 2 2 10 2 9 3 9" xfId="8693" xr:uid="{00000000-0005-0000-0000-0000F5210000}"/>
    <cellStyle name="Normal 2 2 10 2 9 4" xfId="8694" xr:uid="{00000000-0005-0000-0000-0000F6210000}"/>
    <cellStyle name="Normal 2 2 10 2 9 4 10" xfId="8695" xr:uid="{00000000-0005-0000-0000-0000F7210000}"/>
    <cellStyle name="Normal 2 2 10 2 9 4 2" xfId="8696" xr:uid="{00000000-0005-0000-0000-0000F8210000}"/>
    <cellStyle name="Normal 2 2 10 2 9 4 3" xfId="8697" xr:uid="{00000000-0005-0000-0000-0000F9210000}"/>
    <cellStyle name="Normal 2 2 10 2 9 4 4" xfId="8698" xr:uid="{00000000-0005-0000-0000-0000FA210000}"/>
    <cellStyle name="Normal 2 2 10 2 9 4 5" xfId="8699" xr:uid="{00000000-0005-0000-0000-0000FB210000}"/>
    <cellStyle name="Normal 2 2 10 2 9 4 6" xfId="8700" xr:uid="{00000000-0005-0000-0000-0000FC210000}"/>
    <cellStyle name="Normal 2 2 10 2 9 4 7" xfId="8701" xr:uid="{00000000-0005-0000-0000-0000FD210000}"/>
    <cellStyle name="Normal 2 2 10 2 9 4 8" xfId="8702" xr:uid="{00000000-0005-0000-0000-0000FE210000}"/>
    <cellStyle name="Normal 2 2 10 2 9 4 9" xfId="8703" xr:uid="{00000000-0005-0000-0000-0000FF210000}"/>
    <cellStyle name="Normal 2 2 10 2 9 5" xfId="8704" xr:uid="{00000000-0005-0000-0000-000000220000}"/>
    <cellStyle name="Normal 2 2 10 2 9 5 10" xfId="8705" xr:uid="{00000000-0005-0000-0000-000001220000}"/>
    <cellStyle name="Normal 2 2 10 2 9 5 2" xfId="8706" xr:uid="{00000000-0005-0000-0000-000002220000}"/>
    <cellStyle name="Normal 2 2 10 2 9 5 3" xfId="8707" xr:uid="{00000000-0005-0000-0000-000003220000}"/>
    <cellStyle name="Normal 2 2 10 2 9 5 4" xfId="8708" xr:uid="{00000000-0005-0000-0000-000004220000}"/>
    <cellStyle name="Normal 2 2 10 2 9 5 5" xfId="8709" xr:uid="{00000000-0005-0000-0000-000005220000}"/>
    <cellStyle name="Normal 2 2 10 2 9 5 6" xfId="8710" xr:uid="{00000000-0005-0000-0000-000006220000}"/>
    <cellStyle name="Normal 2 2 10 2 9 5 7" xfId="8711" xr:uid="{00000000-0005-0000-0000-000007220000}"/>
    <cellStyle name="Normal 2 2 10 2 9 5 8" xfId="8712" xr:uid="{00000000-0005-0000-0000-000008220000}"/>
    <cellStyle name="Normal 2 2 10 2 9 5 9" xfId="8713" xr:uid="{00000000-0005-0000-0000-000009220000}"/>
    <cellStyle name="Normal 2 2 10 2 9 6" xfId="8714" xr:uid="{00000000-0005-0000-0000-00000A220000}"/>
    <cellStyle name="Normal 2 2 10 2 9 7" xfId="8715" xr:uid="{00000000-0005-0000-0000-00000B220000}"/>
    <cellStyle name="Normal 2 2 10 2 9 8" xfId="8716" xr:uid="{00000000-0005-0000-0000-00000C220000}"/>
    <cellStyle name="Normal 2 2 10 2 9 9" xfId="8717" xr:uid="{00000000-0005-0000-0000-00000D220000}"/>
    <cellStyle name="Normal 2 2 10 20" xfId="8718" xr:uid="{00000000-0005-0000-0000-00000E220000}"/>
    <cellStyle name="Normal 2 2 10 20 10" xfId="8719" xr:uid="{00000000-0005-0000-0000-00000F220000}"/>
    <cellStyle name="Normal 2 2 10 20 11" xfId="8720" xr:uid="{00000000-0005-0000-0000-000010220000}"/>
    <cellStyle name="Normal 2 2 10 20 12" xfId="8721" xr:uid="{00000000-0005-0000-0000-000011220000}"/>
    <cellStyle name="Normal 2 2 10 20 13" xfId="8722" xr:uid="{00000000-0005-0000-0000-000012220000}"/>
    <cellStyle name="Normal 2 2 10 20 14" xfId="8723" xr:uid="{00000000-0005-0000-0000-000013220000}"/>
    <cellStyle name="Normal 2 2 10 20 2" xfId="8724" xr:uid="{00000000-0005-0000-0000-000014220000}"/>
    <cellStyle name="Normal 2 2 10 20 2 10" xfId="8725" xr:uid="{00000000-0005-0000-0000-000015220000}"/>
    <cellStyle name="Normal 2 2 10 20 2 2" xfId="8726" xr:uid="{00000000-0005-0000-0000-000016220000}"/>
    <cellStyle name="Normal 2 2 10 20 2 3" xfId="8727" xr:uid="{00000000-0005-0000-0000-000017220000}"/>
    <cellStyle name="Normal 2 2 10 20 2 4" xfId="8728" xr:uid="{00000000-0005-0000-0000-000018220000}"/>
    <cellStyle name="Normal 2 2 10 20 2 5" xfId="8729" xr:uid="{00000000-0005-0000-0000-000019220000}"/>
    <cellStyle name="Normal 2 2 10 20 2 6" xfId="8730" xr:uid="{00000000-0005-0000-0000-00001A220000}"/>
    <cellStyle name="Normal 2 2 10 20 2 7" xfId="8731" xr:uid="{00000000-0005-0000-0000-00001B220000}"/>
    <cellStyle name="Normal 2 2 10 20 2 8" xfId="8732" xr:uid="{00000000-0005-0000-0000-00001C220000}"/>
    <cellStyle name="Normal 2 2 10 20 2 9" xfId="8733" xr:uid="{00000000-0005-0000-0000-00001D220000}"/>
    <cellStyle name="Normal 2 2 10 20 3" xfId="8734" xr:uid="{00000000-0005-0000-0000-00001E220000}"/>
    <cellStyle name="Normal 2 2 10 20 3 10" xfId="8735" xr:uid="{00000000-0005-0000-0000-00001F220000}"/>
    <cellStyle name="Normal 2 2 10 20 3 2" xfId="8736" xr:uid="{00000000-0005-0000-0000-000020220000}"/>
    <cellStyle name="Normal 2 2 10 20 3 3" xfId="8737" xr:uid="{00000000-0005-0000-0000-000021220000}"/>
    <cellStyle name="Normal 2 2 10 20 3 4" xfId="8738" xr:uid="{00000000-0005-0000-0000-000022220000}"/>
    <cellStyle name="Normal 2 2 10 20 3 5" xfId="8739" xr:uid="{00000000-0005-0000-0000-000023220000}"/>
    <cellStyle name="Normal 2 2 10 20 3 6" xfId="8740" xr:uid="{00000000-0005-0000-0000-000024220000}"/>
    <cellStyle name="Normal 2 2 10 20 3 7" xfId="8741" xr:uid="{00000000-0005-0000-0000-000025220000}"/>
    <cellStyle name="Normal 2 2 10 20 3 8" xfId="8742" xr:uid="{00000000-0005-0000-0000-000026220000}"/>
    <cellStyle name="Normal 2 2 10 20 3 9" xfId="8743" xr:uid="{00000000-0005-0000-0000-000027220000}"/>
    <cellStyle name="Normal 2 2 10 20 4" xfId="8744" xr:uid="{00000000-0005-0000-0000-000028220000}"/>
    <cellStyle name="Normal 2 2 10 20 4 10" xfId="8745" xr:uid="{00000000-0005-0000-0000-000029220000}"/>
    <cellStyle name="Normal 2 2 10 20 4 2" xfId="8746" xr:uid="{00000000-0005-0000-0000-00002A220000}"/>
    <cellStyle name="Normal 2 2 10 20 4 3" xfId="8747" xr:uid="{00000000-0005-0000-0000-00002B220000}"/>
    <cellStyle name="Normal 2 2 10 20 4 4" xfId="8748" xr:uid="{00000000-0005-0000-0000-00002C220000}"/>
    <cellStyle name="Normal 2 2 10 20 4 5" xfId="8749" xr:uid="{00000000-0005-0000-0000-00002D220000}"/>
    <cellStyle name="Normal 2 2 10 20 4 6" xfId="8750" xr:uid="{00000000-0005-0000-0000-00002E220000}"/>
    <cellStyle name="Normal 2 2 10 20 4 7" xfId="8751" xr:uid="{00000000-0005-0000-0000-00002F220000}"/>
    <cellStyle name="Normal 2 2 10 20 4 8" xfId="8752" xr:uid="{00000000-0005-0000-0000-000030220000}"/>
    <cellStyle name="Normal 2 2 10 20 4 9" xfId="8753" xr:uid="{00000000-0005-0000-0000-000031220000}"/>
    <cellStyle name="Normal 2 2 10 20 5" xfId="8754" xr:uid="{00000000-0005-0000-0000-000032220000}"/>
    <cellStyle name="Normal 2 2 10 20 5 10" xfId="8755" xr:uid="{00000000-0005-0000-0000-000033220000}"/>
    <cellStyle name="Normal 2 2 10 20 5 2" xfId="8756" xr:uid="{00000000-0005-0000-0000-000034220000}"/>
    <cellStyle name="Normal 2 2 10 20 5 3" xfId="8757" xr:uid="{00000000-0005-0000-0000-000035220000}"/>
    <cellStyle name="Normal 2 2 10 20 5 4" xfId="8758" xr:uid="{00000000-0005-0000-0000-000036220000}"/>
    <cellStyle name="Normal 2 2 10 20 5 5" xfId="8759" xr:uid="{00000000-0005-0000-0000-000037220000}"/>
    <cellStyle name="Normal 2 2 10 20 5 6" xfId="8760" xr:uid="{00000000-0005-0000-0000-000038220000}"/>
    <cellStyle name="Normal 2 2 10 20 5 7" xfId="8761" xr:uid="{00000000-0005-0000-0000-000039220000}"/>
    <cellStyle name="Normal 2 2 10 20 5 8" xfId="8762" xr:uid="{00000000-0005-0000-0000-00003A220000}"/>
    <cellStyle name="Normal 2 2 10 20 5 9" xfId="8763" xr:uid="{00000000-0005-0000-0000-00003B220000}"/>
    <cellStyle name="Normal 2 2 10 20 6" xfId="8764" xr:uid="{00000000-0005-0000-0000-00003C220000}"/>
    <cellStyle name="Normal 2 2 10 20 7" xfId="8765" xr:uid="{00000000-0005-0000-0000-00003D220000}"/>
    <cellStyle name="Normal 2 2 10 20 8" xfId="8766" xr:uid="{00000000-0005-0000-0000-00003E220000}"/>
    <cellStyle name="Normal 2 2 10 20 9" xfId="8767" xr:uid="{00000000-0005-0000-0000-00003F220000}"/>
    <cellStyle name="Normal 2 2 10 21" xfId="8768" xr:uid="{00000000-0005-0000-0000-000040220000}"/>
    <cellStyle name="Normal 2 2 10 21 10" xfId="8769" xr:uid="{00000000-0005-0000-0000-000041220000}"/>
    <cellStyle name="Normal 2 2 10 21 11" xfId="8770" xr:uid="{00000000-0005-0000-0000-000042220000}"/>
    <cellStyle name="Normal 2 2 10 21 12" xfId="8771" xr:uid="{00000000-0005-0000-0000-000043220000}"/>
    <cellStyle name="Normal 2 2 10 21 13" xfId="8772" xr:uid="{00000000-0005-0000-0000-000044220000}"/>
    <cellStyle name="Normal 2 2 10 21 14" xfId="8773" xr:uid="{00000000-0005-0000-0000-000045220000}"/>
    <cellStyle name="Normal 2 2 10 21 2" xfId="8774" xr:uid="{00000000-0005-0000-0000-000046220000}"/>
    <cellStyle name="Normal 2 2 10 21 2 10" xfId="8775" xr:uid="{00000000-0005-0000-0000-000047220000}"/>
    <cellStyle name="Normal 2 2 10 21 2 2" xfId="8776" xr:uid="{00000000-0005-0000-0000-000048220000}"/>
    <cellStyle name="Normal 2 2 10 21 2 3" xfId="8777" xr:uid="{00000000-0005-0000-0000-000049220000}"/>
    <cellStyle name="Normal 2 2 10 21 2 4" xfId="8778" xr:uid="{00000000-0005-0000-0000-00004A220000}"/>
    <cellStyle name="Normal 2 2 10 21 2 5" xfId="8779" xr:uid="{00000000-0005-0000-0000-00004B220000}"/>
    <cellStyle name="Normal 2 2 10 21 2 6" xfId="8780" xr:uid="{00000000-0005-0000-0000-00004C220000}"/>
    <cellStyle name="Normal 2 2 10 21 2 7" xfId="8781" xr:uid="{00000000-0005-0000-0000-00004D220000}"/>
    <cellStyle name="Normal 2 2 10 21 2 8" xfId="8782" xr:uid="{00000000-0005-0000-0000-00004E220000}"/>
    <cellStyle name="Normal 2 2 10 21 2 9" xfId="8783" xr:uid="{00000000-0005-0000-0000-00004F220000}"/>
    <cellStyle name="Normal 2 2 10 21 3" xfId="8784" xr:uid="{00000000-0005-0000-0000-000050220000}"/>
    <cellStyle name="Normal 2 2 10 21 3 10" xfId="8785" xr:uid="{00000000-0005-0000-0000-000051220000}"/>
    <cellStyle name="Normal 2 2 10 21 3 2" xfId="8786" xr:uid="{00000000-0005-0000-0000-000052220000}"/>
    <cellStyle name="Normal 2 2 10 21 3 3" xfId="8787" xr:uid="{00000000-0005-0000-0000-000053220000}"/>
    <cellStyle name="Normal 2 2 10 21 3 4" xfId="8788" xr:uid="{00000000-0005-0000-0000-000054220000}"/>
    <cellStyle name="Normal 2 2 10 21 3 5" xfId="8789" xr:uid="{00000000-0005-0000-0000-000055220000}"/>
    <cellStyle name="Normal 2 2 10 21 3 6" xfId="8790" xr:uid="{00000000-0005-0000-0000-000056220000}"/>
    <cellStyle name="Normal 2 2 10 21 3 7" xfId="8791" xr:uid="{00000000-0005-0000-0000-000057220000}"/>
    <cellStyle name="Normal 2 2 10 21 3 8" xfId="8792" xr:uid="{00000000-0005-0000-0000-000058220000}"/>
    <cellStyle name="Normal 2 2 10 21 3 9" xfId="8793" xr:uid="{00000000-0005-0000-0000-000059220000}"/>
    <cellStyle name="Normal 2 2 10 21 4" xfId="8794" xr:uid="{00000000-0005-0000-0000-00005A220000}"/>
    <cellStyle name="Normal 2 2 10 21 4 10" xfId="8795" xr:uid="{00000000-0005-0000-0000-00005B220000}"/>
    <cellStyle name="Normal 2 2 10 21 4 2" xfId="8796" xr:uid="{00000000-0005-0000-0000-00005C220000}"/>
    <cellStyle name="Normal 2 2 10 21 4 3" xfId="8797" xr:uid="{00000000-0005-0000-0000-00005D220000}"/>
    <cellStyle name="Normal 2 2 10 21 4 4" xfId="8798" xr:uid="{00000000-0005-0000-0000-00005E220000}"/>
    <cellStyle name="Normal 2 2 10 21 4 5" xfId="8799" xr:uid="{00000000-0005-0000-0000-00005F220000}"/>
    <cellStyle name="Normal 2 2 10 21 4 6" xfId="8800" xr:uid="{00000000-0005-0000-0000-000060220000}"/>
    <cellStyle name="Normal 2 2 10 21 4 7" xfId="8801" xr:uid="{00000000-0005-0000-0000-000061220000}"/>
    <cellStyle name="Normal 2 2 10 21 4 8" xfId="8802" xr:uid="{00000000-0005-0000-0000-000062220000}"/>
    <cellStyle name="Normal 2 2 10 21 4 9" xfId="8803" xr:uid="{00000000-0005-0000-0000-000063220000}"/>
    <cellStyle name="Normal 2 2 10 21 5" xfId="8804" xr:uid="{00000000-0005-0000-0000-000064220000}"/>
    <cellStyle name="Normal 2 2 10 21 5 10" xfId="8805" xr:uid="{00000000-0005-0000-0000-000065220000}"/>
    <cellStyle name="Normal 2 2 10 21 5 2" xfId="8806" xr:uid="{00000000-0005-0000-0000-000066220000}"/>
    <cellStyle name="Normal 2 2 10 21 5 3" xfId="8807" xr:uid="{00000000-0005-0000-0000-000067220000}"/>
    <cellStyle name="Normal 2 2 10 21 5 4" xfId="8808" xr:uid="{00000000-0005-0000-0000-000068220000}"/>
    <cellStyle name="Normal 2 2 10 21 5 5" xfId="8809" xr:uid="{00000000-0005-0000-0000-000069220000}"/>
    <cellStyle name="Normal 2 2 10 21 5 6" xfId="8810" xr:uid="{00000000-0005-0000-0000-00006A220000}"/>
    <cellStyle name="Normal 2 2 10 21 5 7" xfId="8811" xr:uid="{00000000-0005-0000-0000-00006B220000}"/>
    <cellStyle name="Normal 2 2 10 21 5 8" xfId="8812" xr:uid="{00000000-0005-0000-0000-00006C220000}"/>
    <cellStyle name="Normal 2 2 10 21 5 9" xfId="8813" xr:uid="{00000000-0005-0000-0000-00006D220000}"/>
    <cellStyle name="Normal 2 2 10 21 6" xfId="8814" xr:uid="{00000000-0005-0000-0000-00006E220000}"/>
    <cellStyle name="Normal 2 2 10 21 7" xfId="8815" xr:uid="{00000000-0005-0000-0000-00006F220000}"/>
    <cellStyle name="Normal 2 2 10 21 8" xfId="8816" xr:uid="{00000000-0005-0000-0000-000070220000}"/>
    <cellStyle name="Normal 2 2 10 21 9" xfId="8817" xr:uid="{00000000-0005-0000-0000-000071220000}"/>
    <cellStyle name="Normal 2 2 10 22" xfId="8818" xr:uid="{00000000-0005-0000-0000-000072220000}"/>
    <cellStyle name="Normal 2 2 10 22 10" xfId="8819" xr:uid="{00000000-0005-0000-0000-000073220000}"/>
    <cellStyle name="Normal 2 2 10 22 11" xfId="8820" xr:uid="{00000000-0005-0000-0000-000074220000}"/>
    <cellStyle name="Normal 2 2 10 22 12" xfId="8821" xr:uid="{00000000-0005-0000-0000-000075220000}"/>
    <cellStyle name="Normal 2 2 10 22 13" xfId="8822" xr:uid="{00000000-0005-0000-0000-000076220000}"/>
    <cellStyle name="Normal 2 2 10 22 14" xfId="8823" xr:uid="{00000000-0005-0000-0000-000077220000}"/>
    <cellStyle name="Normal 2 2 10 22 2" xfId="8824" xr:uid="{00000000-0005-0000-0000-000078220000}"/>
    <cellStyle name="Normal 2 2 10 22 2 10" xfId="8825" xr:uid="{00000000-0005-0000-0000-000079220000}"/>
    <cellStyle name="Normal 2 2 10 22 2 2" xfId="8826" xr:uid="{00000000-0005-0000-0000-00007A220000}"/>
    <cellStyle name="Normal 2 2 10 22 2 3" xfId="8827" xr:uid="{00000000-0005-0000-0000-00007B220000}"/>
    <cellStyle name="Normal 2 2 10 22 2 4" xfId="8828" xr:uid="{00000000-0005-0000-0000-00007C220000}"/>
    <cellStyle name="Normal 2 2 10 22 2 5" xfId="8829" xr:uid="{00000000-0005-0000-0000-00007D220000}"/>
    <cellStyle name="Normal 2 2 10 22 2 6" xfId="8830" xr:uid="{00000000-0005-0000-0000-00007E220000}"/>
    <cellStyle name="Normal 2 2 10 22 2 7" xfId="8831" xr:uid="{00000000-0005-0000-0000-00007F220000}"/>
    <cellStyle name="Normal 2 2 10 22 2 8" xfId="8832" xr:uid="{00000000-0005-0000-0000-000080220000}"/>
    <cellStyle name="Normal 2 2 10 22 2 9" xfId="8833" xr:uid="{00000000-0005-0000-0000-000081220000}"/>
    <cellStyle name="Normal 2 2 10 22 3" xfId="8834" xr:uid="{00000000-0005-0000-0000-000082220000}"/>
    <cellStyle name="Normal 2 2 10 22 3 10" xfId="8835" xr:uid="{00000000-0005-0000-0000-000083220000}"/>
    <cellStyle name="Normal 2 2 10 22 3 2" xfId="8836" xr:uid="{00000000-0005-0000-0000-000084220000}"/>
    <cellStyle name="Normal 2 2 10 22 3 3" xfId="8837" xr:uid="{00000000-0005-0000-0000-000085220000}"/>
    <cellStyle name="Normal 2 2 10 22 3 4" xfId="8838" xr:uid="{00000000-0005-0000-0000-000086220000}"/>
    <cellStyle name="Normal 2 2 10 22 3 5" xfId="8839" xr:uid="{00000000-0005-0000-0000-000087220000}"/>
    <cellStyle name="Normal 2 2 10 22 3 6" xfId="8840" xr:uid="{00000000-0005-0000-0000-000088220000}"/>
    <cellStyle name="Normal 2 2 10 22 3 7" xfId="8841" xr:uid="{00000000-0005-0000-0000-000089220000}"/>
    <cellStyle name="Normal 2 2 10 22 3 8" xfId="8842" xr:uid="{00000000-0005-0000-0000-00008A220000}"/>
    <cellStyle name="Normal 2 2 10 22 3 9" xfId="8843" xr:uid="{00000000-0005-0000-0000-00008B220000}"/>
    <cellStyle name="Normal 2 2 10 22 4" xfId="8844" xr:uid="{00000000-0005-0000-0000-00008C220000}"/>
    <cellStyle name="Normal 2 2 10 22 4 10" xfId="8845" xr:uid="{00000000-0005-0000-0000-00008D220000}"/>
    <cellStyle name="Normal 2 2 10 22 4 2" xfId="8846" xr:uid="{00000000-0005-0000-0000-00008E220000}"/>
    <cellStyle name="Normal 2 2 10 22 4 3" xfId="8847" xr:uid="{00000000-0005-0000-0000-00008F220000}"/>
    <cellStyle name="Normal 2 2 10 22 4 4" xfId="8848" xr:uid="{00000000-0005-0000-0000-000090220000}"/>
    <cellStyle name="Normal 2 2 10 22 4 5" xfId="8849" xr:uid="{00000000-0005-0000-0000-000091220000}"/>
    <cellStyle name="Normal 2 2 10 22 4 6" xfId="8850" xr:uid="{00000000-0005-0000-0000-000092220000}"/>
    <cellStyle name="Normal 2 2 10 22 4 7" xfId="8851" xr:uid="{00000000-0005-0000-0000-000093220000}"/>
    <cellStyle name="Normal 2 2 10 22 4 8" xfId="8852" xr:uid="{00000000-0005-0000-0000-000094220000}"/>
    <cellStyle name="Normal 2 2 10 22 4 9" xfId="8853" xr:uid="{00000000-0005-0000-0000-000095220000}"/>
    <cellStyle name="Normal 2 2 10 22 5" xfId="8854" xr:uid="{00000000-0005-0000-0000-000096220000}"/>
    <cellStyle name="Normal 2 2 10 22 5 10" xfId="8855" xr:uid="{00000000-0005-0000-0000-000097220000}"/>
    <cellStyle name="Normal 2 2 10 22 5 2" xfId="8856" xr:uid="{00000000-0005-0000-0000-000098220000}"/>
    <cellStyle name="Normal 2 2 10 22 5 3" xfId="8857" xr:uid="{00000000-0005-0000-0000-000099220000}"/>
    <cellStyle name="Normal 2 2 10 22 5 4" xfId="8858" xr:uid="{00000000-0005-0000-0000-00009A220000}"/>
    <cellStyle name="Normal 2 2 10 22 5 5" xfId="8859" xr:uid="{00000000-0005-0000-0000-00009B220000}"/>
    <cellStyle name="Normal 2 2 10 22 5 6" xfId="8860" xr:uid="{00000000-0005-0000-0000-00009C220000}"/>
    <cellStyle name="Normal 2 2 10 22 5 7" xfId="8861" xr:uid="{00000000-0005-0000-0000-00009D220000}"/>
    <cellStyle name="Normal 2 2 10 22 5 8" xfId="8862" xr:uid="{00000000-0005-0000-0000-00009E220000}"/>
    <cellStyle name="Normal 2 2 10 22 5 9" xfId="8863" xr:uid="{00000000-0005-0000-0000-00009F220000}"/>
    <cellStyle name="Normal 2 2 10 22 6" xfId="8864" xr:uid="{00000000-0005-0000-0000-0000A0220000}"/>
    <cellStyle name="Normal 2 2 10 22 7" xfId="8865" xr:uid="{00000000-0005-0000-0000-0000A1220000}"/>
    <cellStyle name="Normal 2 2 10 22 8" xfId="8866" xr:uid="{00000000-0005-0000-0000-0000A2220000}"/>
    <cellStyle name="Normal 2 2 10 22 9" xfId="8867" xr:uid="{00000000-0005-0000-0000-0000A3220000}"/>
    <cellStyle name="Normal 2 2 10 23" xfId="8868" xr:uid="{00000000-0005-0000-0000-0000A4220000}"/>
    <cellStyle name="Normal 2 2 10 23 10" xfId="8869" xr:uid="{00000000-0005-0000-0000-0000A5220000}"/>
    <cellStyle name="Normal 2 2 10 23 11" xfId="8870" xr:uid="{00000000-0005-0000-0000-0000A6220000}"/>
    <cellStyle name="Normal 2 2 10 23 12" xfId="8871" xr:uid="{00000000-0005-0000-0000-0000A7220000}"/>
    <cellStyle name="Normal 2 2 10 23 13" xfId="8872" xr:uid="{00000000-0005-0000-0000-0000A8220000}"/>
    <cellStyle name="Normal 2 2 10 23 14" xfId="8873" xr:uid="{00000000-0005-0000-0000-0000A9220000}"/>
    <cellStyle name="Normal 2 2 10 23 2" xfId="8874" xr:uid="{00000000-0005-0000-0000-0000AA220000}"/>
    <cellStyle name="Normal 2 2 10 23 2 10" xfId="8875" xr:uid="{00000000-0005-0000-0000-0000AB220000}"/>
    <cellStyle name="Normal 2 2 10 23 2 2" xfId="8876" xr:uid="{00000000-0005-0000-0000-0000AC220000}"/>
    <cellStyle name="Normal 2 2 10 23 2 3" xfId="8877" xr:uid="{00000000-0005-0000-0000-0000AD220000}"/>
    <cellStyle name="Normal 2 2 10 23 2 4" xfId="8878" xr:uid="{00000000-0005-0000-0000-0000AE220000}"/>
    <cellStyle name="Normal 2 2 10 23 2 5" xfId="8879" xr:uid="{00000000-0005-0000-0000-0000AF220000}"/>
    <cellStyle name="Normal 2 2 10 23 2 6" xfId="8880" xr:uid="{00000000-0005-0000-0000-0000B0220000}"/>
    <cellStyle name="Normal 2 2 10 23 2 7" xfId="8881" xr:uid="{00000000-0005-0000-0000-0000B1220000}"/>
    <cellStyle name="Normal 2 2 10 23 2 8" xfId="8882" xr:uid="{00000000-0005-0000-0000-0000B2220000}"/>
    <cellStyle name="Normal 2 2 10 23 2 9" xfId="8883" xr:uid="{00000000-0005-0000-0000-0000B3220000}"/>
    <cellStyle name="Normal 2 2 10 23 3" xfId="8884" xr:uid="{00000000-0005-0000-0000-0000B4220000}"/>
    <cellStyle name="Normal 2 2 10 23 3 10" xfId="8885" xr:uid="{00000000-0005-0000-0000-0000B5220000}"/>
    <cellStyle name="Normal 2 2 10 23 3 2" xfId="8886" xr:uid="{00000000-0005-0000-0000-0000B6220000}"/>
    <cellStyle name="Normal 2 2 10 23 3 3" xfId="8887" xr:uid="{00000000-0005-0000-0000-0000B7220000}"/>
    <cellStyle name="Normal 2 2 10 23 3 4" xfId="8888" xr:uid="{00000000-0005-0000-0000-0000B8220000}"/>
    <cellStyle name="Normal 2 2 10 23 3 5" xfId="8889" xr:uid="{00000000-0005-0000-0000-0000B9220000}"/>
    <cellStyle name="Normal 2 2 10 23 3 6" xfId="8890" xr:uid="{00000000-0005-0000-0000-0000BA220000}"/>
    <cellStyle name="Normal 2 2 10 23 3 7" xfId="8891" xr:uid="{00000000-0005-0000-0000-0000BB220000}"/>
    <cellStyle name="Normal 2 2 10 23 3 8" xfId="8892" xr:uid="{00000000-0005-0000-0000-0000BC220000}"/>
    <cellStyle name="Normal 2 2 10 23 3 9" xfId="8893" xr:uid="{00000000-0005-0000-0000-0000BD220000}"/>
    <cellStyle name="Normal 2 2 10 23 4" xfId="8894" xr:uid="{00000000-0005-0000-0000-0000BE220000}"/>
    <cellStyle name="Normal 2 2 10 23 4 10" xfId="8895" xr:uid="{00000000-0005-0000-0000-0000BF220000}"/>
    <cellStyle name="Normal 2 2 10 23 4 2" xfId="8896" xr:uid="{00000000-0005-0000-0000-0000C0220000}"/>
    <cellStyle name="Normal 2 2 10 23 4 3" xfId="8897" xr:uid="{00000000-0005-0000-0000-0000C1220000}"/>
    <cellStyle name="Normal 2 2 10 23 4 4" xfId="8898" xr:uid="{00000000-0005-0000-0000-0000C2220000}"/>
    <cellStyle name="Normal 2 2 10 23 4 5" xfId="8899" xr:uid="{00000000-0005-0000-0000-0000C3220000}"/>
    <cellStyle name="Normal 2 2 10 23 4 6" xfId="8900" xr:uid="{00000000-0005-0000-0000-0000C4220000}"/>
    <cellStyle name="Normal 2 2 10 23 4 7" xfId="8901" xr:uid="{00000000-0005-0000-0000-0000C5220000}"/>
    <cellStyle name="Normal 2 2 10 23 4 8" xfId="8902" xr:uid="{00000000-0005-0000-0000-0000C6220000}"/>
    <cellStyle name="Normal 2 2 10 23 4 9" xfId="8903" xr:uid="{00000000-0005-0000-0000-0000C7220000}"/>
    <cellStyle name="Normal 2 2 10 23 5" xfId="8904" xr:uid="{00000000-0005-0000-0000-0000C8220000}"/>
    <cellStyle name="Normal 2 2 10 23 5 10" xfId="8905" xr:uid="{00000000-0005-0000-0000-0000C9220000}"/>
    <cellStyle name="Normal 2 2 10 23 5 2" xfId="8906" xr:uid="{00000000-0005-0000-0000-0000CA220000}"/>
    <cellStyle name="Normal 2 2 10 23 5 3" xfId="8907" xr:uid="{00000000-0005-0000-0000-0000CB220000}"/>
    <cellStyle name="Normal 2 2 10 23 5 4" xfId="8908" xr:uid="{00000000-0005-0000-0000-0000CC220000}"/>
    <cellStyle name="Normal 2 2 10 23 5 5" xfId="8909" xr:uid="{00000000-0005-0000-0000-0000CD220000}"/>
    <cellStyle name="Normal 2 2 10 23 5 6" xfId="8910" xr:uid="{00000000-0005-0000-0000-0000CE220000}"/>
    <cellStyle name="Normal 2 2 10 23 5 7" xfId="8911" xr:uid="{00000000-0005-0000-0000-0000CF220000}"/>
    <cellStyle name="Normal 2 2 10 23 5 8" xfId="8912" xr:uid="{00000000-0005-0000-0000-0000D0220000}"/>
    <cellStyle name="Normal 2 2 10 23 5 9" xfId="8913" xr:uid="{00000000-0005-0000-0000-0000D1220000}"/>
    <cellStyle name="Normal 2 2 10 23 6" xfId="8914" xr:uid="{00000000-0005-0000-0000-0000D2220000}"/>
    <cellStyle name="Normal 2 2 10 23 7" xfId="8915" xr:uid="{00000000-0005-0000-0000-0000D3220000}"/>
    <cellStyle name="Normal 2 2 10 23 8" xfId="8916" xr:uid="{00000000-0005-0000-0000-0000D4220000}"/>
    <cellStyle name="Normal 2 2 10 23 9" xfId="8917" xr:uid="{00000000-0005-0000-0000-0000D5220000}"/>
    <cellStyle name="Normal 2 2 10 24" xfId="8918" xr:uid="{00000000-0005-0000-0000-0000D6220000}"/>
    <cellStyle name="Normal 2 2 10 24 10" xfId="8919" xr:uid="{00000000-0005-0000-0000-0000D7220000}"/>
    <cellStyle name="Normal 2 2 10 24 11" xfId="8920" xr:uid="{00000000-0005-0000-0000-0000D8220000}"/>
    <cellStyle name="Normal 2 2 10 24 12" xfId="8921" xr:uid="{00000000-0005-0000-0000-0000D9220000}"/>
    <cellStyle name="Normal 2 2 10 24 13" xfId="8922" xr:uid="{00000000-0005-0000-0000-0000DA220000}"/>
    <cellStyle name="Normal 2 2 10 24 14" xfId="8923" xr:uid="{00000000-0005-0000-0000-0000DB220000}"/>
    <cellStyle name="Normal 2 2 10 24 2" xfId="8924" xr:uid="{00000000-0005-0000-0000-0000DC220000}"/>
    <cellStyle name="Normal 2 2 10 24 2 10" xfId="8925" xr:uid="{00000000-0005-0000-0000-0000DD220000}"/>
    <cellStyle name="Normal 2 2 10 24 2 2" xfId="8926" xr:uid="{00000000-0005-0000-0000-0000DE220000}"/>
    <cellStyle name="Normal 2 2 10 24 2 3" xfId="8927" xr:uid="{00000000-0005-0000-0000-0000DF220000}"/>
    <cellStyle name="Normal 2 2 10 24 2 4" xfId="8928" xr:uid="{00000000-0005-0000-0000-0000E0220000}"/>
    <cellStyle name="Normal 2 2 10 24 2 5" xfId="8929" xr:uid="{00000000-0005-0000-0000-0000E1220000}"/>
    <cellStyle name="Normal 2 2 10 24 2 6" xfId="8930" xr:uid="{00000000-0005-0000-0000-0000E2220000}"/>
    <cellStyle name="Normal 2 2 10 24 2 7" xfId="8931" xr:uid="{00000000-0005-0000-0000-0000E3220000}"/>
    <cellStyle name="Normal 2 2 10 24 2 8" xfId="8932" xr:uid="{00000000-0005-0000-0000-0000E4220000}"/>
    <cellStyle name="Normal 2 2 10 24 2 9" xfId="8933" xr:uid="{00000000-0005-0000-0000-0000E5220000}"/>
    <cellStyle name="Normal 2 2 10 24 3" xfId="8934" xr:uid="{00000000-0005-0000-0000-0000E6220000}"/>
    <cellStyle name="Normal 2 2 10 24 3 10" xfId="8935" xr:uid="{00000000-0005-0000-0000-0000E7220000}"/>
    <cellStyle name="Normal 2 2 10 24 3 2" xfId="8936" xr:uid="{00000000-0005-0000-0000-0000E8220000}"/>
    <cellStyle name="Normal 2 2 10 24 3 3" xfId="8937" xr:uid="{00000000-0005-0000-0000-0000E9220000}"/>
    <cellStyle name="Normal 2 2 10 24 3 4" xfId="8938" xr:uid="{00000000-0005-0000-0000-0000EA220000}"/>
    <cellStyle name="Normal 2 2 10 24 3 5" xfId="8939" xr:uid="{00000000-0005-0000-0000-0000EB220000}"/>
    <cellStyle name="Normal 2 2 10 24 3 6" xfId="8940" xr:uid="{00000000-0005-0000-0000-0000EC220000}"/>
    <cellStyle name="Normal 2 2 10 24 3 7" xfId="8941" xr:uid="{00000000-0005-0000-0000-0000ED220000}"/>
    <cellStyle name="Normal 2 2 10 24 3 8" xfId="8942" xr:uid="{00000000-0005-0000-0000-0000EE220000}"/>
    <cellStyle name="Normal 2 2 10 24 3 9" xfId="8943" xr:uid="{00000000-0005-0000-0000-0000EF220000}"/>
    <cellStyle name="Normal 2 2 10 24 4" xfId="8944" xr:uid="{00000000-0005-0000-0000-0000F0220000}"/>
    <cellStyle name="Normal 2 2 10 24 4 10" xfId="8945" xr:uid="{00000000-0005-0000-0000-0000F1220000}"/>
    <cellStyle name="Normal 2 2 10 24 4 2" xfId="8946" xr:uid="{00000000-0005-0000-0000-0000F2220000}"/>
    <cellStyle name="Normal 2 2 10 24 4 3" xfId="8947" xr:uid="{00000000-0005-0000-0000-0000F3220000}"/>
    <cellStyle name="Normal 2 2 10 24 4 4" xfId="8948" xr:uid="{00000000-0005-0000-0000-0000F4220000}"/>
    <cellStyle name="Normal 2 2 10 24 4 5" xfId="8949" xr:uid="{00000000-0005-0000-0000-0000F5220000}"/>
    <cellStyle name="Normal 2 2 10 24 4 6" xfId="8950" xr:uid="{00000000-0005-0000-0000-0000F6220000}"/>
    <cellStyle name="Normal 2 2 10 24 4 7" xfId="8951" xr:uid="{00000000-0005-0000-0000-0000F7220000}"/>
    <cellStyle name="Normal 2 2 10 24 4 8" xfId="8952" xr:uid="{00000000-0005-0000-0000-0000F8220000}"/>
    <cellStyle name="Normal 2 2 10 24 4 9" xfId="8953" xr:uid="{00000000-0005-0000-0000-0000F9220000}"/>
    <cellStyle name="Normal 2 2 10 24 5" xfId="8954" xr:uid="{00000000-0005-0000-0000-0000FA220000}"/>
    <cellStyle name="Normal 2 2 10 24 5 10" xfId="8955" xr:uid="{00000000-0005-0000-0000-0000FB220000}"/>
    <cellStyle name="Normal 2 2 10 24 5 2" xfId="8956" xr:uid="{00000000-0005-0000-0000-0000FC220000}"/>
    <cellStyle name="Normal 2 2 10 24 5 3" xfId="8957" xr:uid="{00000000-0005-0000-0000-0000FD220000}"/>
    <cellStyle name="Normal 2 2 10 24 5 4" xfId="8958" xr:uid="{00000000-0005-0000-0000-0000FE220000}"/>
    <cellStyle name="Normal 2 2 10 24 5 5" xfId="8959" xr:uid="{00000000-0005-0000-0000-0000FF220000}"/>
    <cellStyle name="Normal 2 2 10 24 5 6" xfId="8960" xr:uid="{00000000-0005-0000-0000-000000230000}"/>
    <cellStyle name="Normal 2 2 10 24 5 7" xfId="8961" xr:uid="{00000000-0005-0000-0000-000001230000}"/>
    <cellStyle name="Normal 2 2 10 24 5 8" xfId="8962" xr:uid="{00000000-0005-0000-0000-000002230000}"/>
    <cellStyle name="Normal 2 2 10 24 5 9" xfId="8963" xr:uid="{00000000-0005-0000-0000-000003230000}"/>
    <cellStyle name="Normal 2 2 10 24 6" xfId="8964" xr:uid="{00000000-0005-0000-0000-000004230000}"/>
    <cellStyle name="Normal 2 2 10 24 7" xfId="8965" xr:uid="{00000000-0005-0000-0000-000005230000}"/>
    <cellStyle name="Normal 2 2 10 24 8" xfId="8966" xr:uid="{00000000-0005-0000-0000-000006230000}"/>
    <cellStyle name="Normal 2 2 10 24 9" xfId="8967" xr:uid="{00000000-0005-0000-0000-000007230000}"/>
    <cellStyle name="Normal 2 2 10 25" xfId="8968" xr:uid="{00000000-0005-0000-0000-000008230000}"/>
    <cellStyle name="Normal 2 2 10 25 10" xfId="8969" xr:uid="{00000000-0005-0000-0000-000009230000}"/>
    <cellStyle name="Normal 2 2 10 25 11" xfId="8970" xr:uid="{00000000-0005-0000-0000-00000A230000}"/>
    <cellStyle name="Normal 2 2 10 25 12" xfId="8971" xr:uid="{00000000-0005-0000-0000-00000B230000}"/>
    <cellStyle name="Normal 2 2 10 25 13" xfId="8972" xr:uid="{00000000-0005-0000-0000-00000C230000}"/>
    <cellStyle name="Normal 2 2 10 25 14" xfId="8973" xr:uid="{00000000-0005-0000-0000-00000D230000}"/>
    <cellStyle name="Normal 2 2 10 25 2" xfId="8974" xr:uid="{00000000-0005-0000-0000-00000E230000}"/>
    <cellStyle name="Normal 2 2 10 25 2 10" xfId="8975" xr:uid="{00000000-0005-0000-0000-00000F230000}"/>
    <cellStyle name="Normal 2 2 10 25 2 2" xfId="8976" xr:uid="{00000000-0005-0000-0000-000010230000}"/>
    <cellStyle name="Normal 2 2 10 25 2 3" xfId="8977" xr:uid="{00000000-0005-0000-0000-000011230000}"/>
    <cellStyle name="Normal 2 2 10 25 2 4" xfId="8978" xr:uid="{00000000-0005-0000-0000-000012230000}"/>
    <cellStyle name="Normal 2 2 10 25 2 5" xfId="8979" xr:uid="{00000000-0005-0000-0000-000013230000}"/>
    <cellStyle name="Normal 2 2 10 25 2 6" xfId="8980" xr:uid="{00000000-0005-0000-0000-000014230000}"/>
    <cellStyle name="Normal 2 2 10 25 2 7" xfId="8981" xr:uid="{00000000-0005-0000-0000-000015230000}"/>
    <cellStyle name="Normal 2 2 10 25 2 8" xfId="8982" xr:uid="{00000000-0005-0000-0000-000016230000}"/>
    <cellStyle name="Normal 2 2 10 25 2 9" xfId="8983" xr:uid="{00000000-0005-0000-0000-000017230000}"/>
    <cellStyle name="Normal 2 2 10 25 3" xfId="8984" xr:uid="{00000000-0005-0000-0000-000018230000}"/>
    <cellStyle name="Normal 2 2 10 25 3 10" xfId="8985" xr:uid="{00000000-0005-0000-0000-000019230000}"/>
    <cellStyle name="Normal 2 2 10 25 3 2" xfId="8986" xr:uid="{00000000-0005-0000-0000-00001A230000}"/>
    <cellStyle name="Normal 2 2 10 25 3 3" xfId="8987" xr:uid="{00000000-0005-0000-0000-00001B230000}"/>
    <cellStyle name="Normal 2 2 10 25 3 4" xfId="8988" xr:uid="{00000000-0005-0000-0000-00001C230000}"/>
    <cellStyle name="Normal 2 2 10 25 3 5" xfId="8989" xr:uid="{00000000-0005-0000-0000-00001D230000}"/>
    <cellStyle name="Normal 2 2 10 25 3 6" xfId="8990" xr:uid="{00000000-0005-0000-0000-00001E230000}"/>
    <cellStyle name="Normal 2 2 10 25 3 7" xfId="8991" xr:uid="{00000000-0005-0000-0000-00001F230000}"/>
    <cellStyle name="Normal 2 2 10 25 3 8" xfId="8992" xr:uid="{00000000-0005-0000-0000-000020230000}"/>
    <cellStyle name="Normal 2 2 10 25 3 9" xfId="8993" xr:uid="{00000000-0005-0000-0000-000021230000}"/>
    <cellStyle name="Normal 2 2 10 25 4" xfId="8994" xr:uid="{00000000-0005-0000-0000-000022230000}"/>
    <cellStyle name="Normal 2 2 10 25 4 10" xfId="8995" xr:uid="{00000000-0005-0000-0000-000023230000}"/>
    <cellStyle name="Normal 2 2 10 25 4 2" xfId="8996" xr:uid="{00000000-0005-0000-0000-000024230000}"/>
    <cellStyle name="Normal 2 2 10 25 4 3" xfId="8997" xr:uid="{00000000-0005-0000-0000-000025230000}"/>
    <cellStyle name="Normal 2 2 10 25 4 4" xfId="8998" xr:uid="{00000000-0005-0000-0000-000026230000}"/>
    <cellStyle name="Normal 2 2 10 25 4 5" xfId="8999" xr:uid="{00000000-0005-0000-0000-000027230000}"/>
    <cellStyle name="Normal 2 2 10 25 4 6" xfId="9000" xr:uid="{00000000-0005-0000-0000-000028230000}"/>
    <cellStyle name="Normal 2 2 10 25 4 7" xfId="9001" xr:uid="{00000000-0005-0000-0000-000029230000}"/>
    <cellStyle name="Normal 2 2 10 25 4 8" xfId="9002" xr:uid="{00000000-0005-0000-0000-00002A230000}"/>
    <cellStyle name="Normal 2 2 10 25 4 9" xfId="9003" xr:uid="{00000000-0005-0000-0000-00002B230000}"/>
    <cellStyle name="Normal 2 2 10 25 5" xfId="9004" xr:uid="{00000000-0005-0000-0000-00002C230000}"/>
    <cellStyle name="Normal 2 2 10 25 5 10" xfId="9005" xr:uid="{00000000-0005-0000-0000-00002D230000}"/>
    <cellStyle name="Normal 2 2 10 25 5 2" xfId="9006" xr:uid="{00000000-0005-0000-0000-00002E230000}"/>
    <cellStyle name="Normal 2 2 10 25 5 3" xfId="9007" xr:uid="{00000000-0005-0000-0000-00002F230000}"/>
    <cellStyle name="Normal 2 2 10 25 5 4" xfId="9008" xr:uid="{00000000-0005-0000-0000-000030230000}"/>
    <cellStyle name="Normal 2 2 10 25 5 5" xfId="9009" xr:uid="{00000000-0005-0000-0000-000031230000}"/>
    <cellStyle name="Normal 2 2 10 25 5 6" xfId="9010" xr:uid="{00000000-0005-0000-0000-000032230000}"/>
    <cellStyle name="Normal 2 2 10 25 5 7" xfId="9011" xr:uid="{00000000-0005-0000-0000-000033230000}"/>
    <cellStyle name="Normal 2 2 10 25 5 8" xfId="9012" xr:uid="{00000000-0005-0000-0000-000034230000}"/>
    <cellStyle name="Normal 2 2 10 25 5 9" xfId="9013" xr:uid="{00000000-0005-0000-0000-000035230000}"/>
    <cellStyle name="Normal 2 2 10 25 6" xfId="9014" xr:uid="{00000000-0005-0000-0000-000036230000}"/>
    <cellStyle name="Normal 2 2 10 25 7" xfId="9015" xr:uid="{00000000-0005-0000-0000-000037230000}"/>
    <cellStyle name="Normal 2 2 10 25 8" xfId="9016" xr:uid="{00000000-0005-0000-0000-000038230000}"/>
    <cellStyle name="Normal 2 2 10 25 9" xfId="9017" xr:uid="{00000000-0005-0000-0000-000039230000}"/>
    <cellStyle name="Normal 2 2 10 26" xfId="9018" xr:uid="{00000000-0005-0000-0000-00003A230000}"/>
    <cellStyle name="Normal 2 2 10 26 10" xfId="9019" xr:uid="{00000000-0005-0000-0000-00003B230000}"/>
    <cellStyle name="Normal 2 2 10 26 11" xfId="9020" xr:uid="{00000000-0005-0000-0000-00003C230000}"/>
    <cellStyle name="Normal 2 2 10 26 12" xfId="9021" xr:uid="{00000000-0005-0000-0000-00003D230000}"/>
    <cellStyle name="Normal 2 2 10 26 13" xfId="9022" xr:uid="{00000000-0005-0000-0000-00003E230000}"/>
    <cellStyle name="Normal 2 2 10 26 14" xfId="9023" xr:uid="{00000000-0005-0000-0000-00003F230000}"/>
    <cellStyle name="Normal 2 2 10 26 2" xfId="9024" xr:uid="{00000000-0005-0000-0000-000040230000}"/>
    <cellStyle name="Normal 2 2 10 26 2 10" xfId="9025" xr:uid="{00000000-0005-0000-0000-000041230000}"/>
    <cellStyle name="Normal 2 2 10 26 2 2" xfId="9026" xr:uid="{00000000-0005-0000-0000-000042230000}"/>
    <cellStyle name="Normal 2 2 10 26 2 3" xfId="9027" xr:uid="{00000000-0005-0000-0000-000043230000}"/>
    <cellStyle name="Normal 2 2 10 26 2 4" xfId="9028" xr:uid="{00000000-0005-0000-0000-000044230000}"/>
    <cellStyle name="Normal 2 2 10 26 2 5" xfId="9029" xr:uid="{00000000-0005-0000-0000-000045230000}"/>
    <cellStyle name="Normal 2 2 10 26 2 6" xfId="9030" xr:uid="{00000000-0005-0000-0000-000046230000}"/>
    <cellStyle name="Normal 2 2 10 26 2 7" xfId="9031" xr:uid="{00000000-0005-0000-0000-000047230000}"/>
    <cellStyle name="Normal 2 2 10 26 2 8" xfId="9032" xr:uid="{00000000-0005-0000-0000-000048230000}"/>
    <cellStyle name="Normal 2 2 10 26 2 9" xfId="9033" xr:uid="{00000000-0005-0000-0000-000049230000}"/>
    <cellStyle name="Normal 2 2 10 26 3" xfId="9034" xr:uid="{00000000-0005-0000-0000-00004A230000}"/>
    <cellStyle name="Normal 2 2 10 26 3 10" xfId="9035" xr:uid="{00000000-0005-0000-0000-00004B230000}"/>
    <cellStyle name="Normal 2 2 10 26 3 2" xfId="9036" xr:uid="{00000000-0005-0000-0000-00004C230000}"/>
    <cellStyle name="Normal 2 2 10 26 3 3" xfId="9037" xr:uid="{00000000-0005-0000-0000-00004D230000}"/>
    <cellStyle name="Normal 2 2 10 26 3 4" xfId="9038" xr:uid="{00000000-0005-0000-0000-00004E230000}"/>
    <cellStyle name="Normal 2 2 10 26 3 5" xfId="9039" xr:uid="{00000000-0005-0000-0000-00004F230000}"/>
    <cellStyle name="Normal 2 2 10 26 3 6" xfId="9040" xr:uid="{00000000-0005-0000-0000-000050230000}"/>
    <cellStyle name="Normal 2 2 10 26 3 7" xfId="9041" xr:uid="{00000000-0005-0000-0000-000051230000}"/>
    <cellStyle name="Normal 2 2 10 26 3 8" xfId="9042" xr:uid="{00000000-0005-0000-0000-000052230000}"/>
    <cellStyle name="Normal 2 2 10 26 3 9" xfId="9043" xr:uid="{00000000-0005-0000-0000-000053230000}"/>
    <cellStyle name="Normal 2 2 10 26 4" xfId="9044" xr:uid="{00000000-0005-0000-0000-000054230000}"/>
    <cellStyle name="Normal 2 2 10 26 4 10" xfId="9045" xr:uid="{00000000-0005-0000-0000-000055230000}"/>
    <cellStyle name="Normal 2 2 10 26 4 2" xfId="9046" xr:uid="{00000000-0005-0000-0000-000056230000}"/>
    <cellStyle name="Normal 2 2 10 26 4 3" xfId="9047" xr:uid="{00000000-0005-0000-0000-000057230000}"/>
    <cellStyle name="Normal 2 2 10 26 4 4" xfId="9048" xr:uid="{00000000-0005-0000-0000-000058230000}"/>
    <cellStyle name="Normal 2 2 10 26 4 5" xfId="9049" xr:uid="{00000000-0005-0000-0000-000059230000}"/>
    <cellStyle name="Normal 2 2 10 26 4 6" xfId="9050" xr:uid="{00000000-0005-0000-0000-00005A230000}"/>
    <cellStyle name="Normal 2 2 10 26 4 7" xfId="9051" xr:uid="{00000000-0005-0000-0000-00005B230000}"/>
    <cellStyle name="Normal 2 2 10 26 4 8" xfId="9052" xr:uid="{00000000-0005-0000-0000-00005C230000}"/>
    <cellStyle name="Normal 2 2 10 26 4 9" xfId="9053" xr:uid="{00000000-0005-0000-0000-00005D230000}"/>
    <cellStyle name="Normal 2 2 10 26 5" xfId="9054" xr:uid="{00000000-0005-0000-0000-00005E230000}"/>
    <cellStyle name="Normal 2 2 10 26 5 10" xfId="9055" xr:uid="{00000000-0005-0000-0000-00005F230000}"/>
    <cellStyle name="Normal 2 2 10 26 5 2" xfId="9056" xr:uid="{00000000-0005-0000-0000-000060230000}"/>
    <cellStyle name="Normal 2 2 10 26 5 3" xfId="9057" xr:uid="{00000000-0005-0000-0000-000061230000}"/>
    <cellStyle name="Normal 2 2 10 26 5 4" xfId="9058" xr:uid="{00000000-0005-0000-0000-000062230000}"/>
    <cellStyle name="Normal 2 2 10 26 5 5" xfId="9059" xr:uid="{00000000-0005-0000-0000-000063230000}"/>
    <cellStyle name="Normal 2 2 10 26 5 6" xfId="9060" xr:uid="{00000000-0005-0000-0000-000064230000}"/>
    <cellStyle name="Normal 2 2 10 26 5 7" xfId="9061" xr:uid="{00000000-0005-0000-0000-000065230000}"/>
    <cellStyle name="Normal 2 2 10 26 5 8" xfId="9062" xr:uid="{00000000-0005-0000-0000-000066230000}"/>
    <cellStyle name="Normal 2 2 10 26 5 9" xfId="9063" xr:uid="{00000000-0005-0000-0000-000067230000}"/>
    <cellStyle name="Normal 2 2 10 26 6" xfId="9064" xr:uid="{00000000-0005-0000-0000-000068230000}"/>
    <cellStyle name="Normal 2 2 10 26 7" xfId="9065" xr:uid="{00000000-0005-0000-0000-000069230000}"/>
    <cellStyle name="Normal 2 2 10 26 8" xfId="9066" xr:uid="{00000000-0005-0000-0000-00006A230000}"/>
    <cellStyle name="Normal 2 2 10 26 9" xfId="9067" xr:uid="{00000000-0005-0000-0000-00006B230000}"/>
    <cellStyle name="Normal 2 2 10 27" xfId="9068" xr:uid="{00000000-0005-0000-0000-00006C230000}"/>
    <cellStyle name="Normal 2 2 10 27 10" xfId="9069" xr:uid="{00000000-0005-0000-0000-00006D230000}"/>
    <cellStyle name="Normal 2 2 10 27 11" xfId="9070" xr:uid="{00000000-0005-0000-0000-00006E230000}"/>
    <cellStyle name="Normal 2 2 10 27 12" xfId="9071" xr:uid="{00000000-0005-0000-0000-00006F230000}"/>
    <cellStyle name="Normal 2 2 10 27 13" xfId="9072" xr:uid="{00000000-0005-0000-0000-000070230000}"/>
    <cellStyle name="Normal 2 2 10 27 14" xfId="9073" xr:uid="{00000000-0005-0000-0000-000071230000}"/>
    <cellStyle name="Normal 2 2 10 27 2" xfId="9074" xr:uid="{00000000-0005-0000-0000-000072230000}"/>
    <cellStyle name="Normal 2 2 10 27 2 10" xfId="9075" xr:uid="{00000000-0005-0000-0000-000073230000}"/>
    <cellStyle name="Normal 2 2 10 27 2 2" xfId="9076" xr:uid="{00000000-0005-0000-0000-000074230000}"/>
    <cellStyle name="Normal 2 2 10 27 2 3" xfId="9077" xr:uid="{00000000-0005-0000-0000-000075230000}"/>
    <cellStyle name="Normal 2 2 10 27 2 4" xfId="9078" xr:uid="{00000000-0005-0000-0000-000076230000}"/>
    <cellStyle name="Normal 2 2 10 27 2 5" xfId="9079" xr:uid="{00000000-0005-0000-0000-000077230000}"/>
    <cellStyle name="Normal 2 2 10 27 2 6" xfId="9080" xr:uid="{00000000-0005-0000-0000-000078230000}"/>
    <cellStyle name="Normal 2 2 10 27 2 7" xfId="9081" xr:uid="{00000000-0005-0000-0000-000079230000}"/>
    <cellStyle name="Normal 2 2 10 27 2 8" xfId="9082" xr:uid="{00000000-0005-0000-0000-00007A230000}"/>
    <cellStyle name="Normal 2 2 10 27 2 9" xfId="9083" xr:uid="{00000000-0005-0000-0000-00007B230000}"/>
    <cellStyle name="Normal 2 2 10 27 3" xfId="9084" xr:uid="{00000000-0005-0000-0000-00007C230000}"/>
    <cellStyle name="Normal 2 2 10 27 3 10" xfId="9085" xr:uid="{00000000-0005-0000-0000-00007D230000}"/>
    <cellStyle name="Normal 2 2 10 27 3 2" xfId="9086" xr:uid="{00000000-0005-0000-0000-00007E230000}"/>
    <cellStyle name="Normal 2 2 10 27 3 3" xfId="9087" xr:uid="{00000000-0005-0000-0000-00007F230000}"/>
    <cellStyle name="Normal 2 2 10 27 3 4" xfId="9088" xr:uid="{00000000-0005-0000-0000-000080230000}"/>
    <cellStyle name="Normal 2 2 10 27 3 5" xfId="9089" xr:uid="{00000000-0005-0000-0000-000081230000}"/>
    <cellStyle name="Normal 2 2 10 27 3 6" xfId="9090" xr:uid="{00000000-0005-0000-0000-000082230000}"/>
    <cellStyle name="Normal 2 2 10 27 3 7" xfId="9091" xr:uid="{00000000-0005-0000-0000-000083230000}"/>
    <cellStyle name="Normal 2 2 10 27 3 8" xfId="9092" xr:uid="{00000000-0005-0000-0000-000084230000}"/>
    <cellStyle name="Normal 2 2 10 27 3 9" xfId="9093" xr:uid="{00000000-0005-0000-0000-000085230000}"/>
    <cellStyle name="Normal 2 2 10 27 4" xfId="9094" xr:uid="{00000000-0005-0000-0000-000086230000}"/>
    <cellStyle name="Normal 2 2 10 27 4 10" xfId="9095" xr:uid="{00000000-0005-0000-0000-000087230000}"/>
    <cellStyle name="Normal 2 2 10 27 4 2" xfId="9096" xr:uid="{00000000-0005-0000-0000-000088230000}"/>
    <cellStyle name="Normal 2 2 10 27 4 3" xfId="9097" xr:uid="{00000000-0005-0000-0000-000089230000}"/>
    <cellStyle name="Normal 2 2 10 27 4 4" xfId="9098" xr:uid="{00000000-0005-0000-0000-00008A230000}"/>
    <cellStyle name="Normal 2 2 10 27 4 5" xfId="9099" xr:uid="{00000000-0005-0000-0000-00008B230000}"/>
    <cellStyle name="Normal 2 2 10 27 4 6" xfId="9100" xr:uid="{00000000-0005-0000-0000-00008C230000}"/>
    <cellStyle name="Normal 2 2 10 27 4 7" xfId="9101" xr:uid="{00000000-0005-0000-0000-00008D230000}"/>
    <cellStyle name="Normal 2 2 10 27 4 8" xfId="9102" xr:uid="{00000000-0005-0000-0000-00008E230000}"/>
    <cellStyle name="Normal 2 2 10 27 4 9" xfId="9103" xr:uid="{00000000-0005-0000-0000-00008F230000}"/>
    <cellStyle name="Normal 2 2 10 27 5" xfId="9104" xr:uid="{00000000-0005-0000-0000-000090230000}"/>
    <cellStyle name="Normal 2 2 10 27 5 10" xfId="9105" xr:uid="{00000000-0005-0000-0000-000091230000}"/>
    <cellStyle name="Normal 2 2 10 27 5 2" xfId="9106" xr:uid="{00000000-0005-0000-0000-000092230000}"/>
    <cellStyle name="Normal 2 2 10 27 5 3" xfId="9107" xr:uid="{00000000-0005-0000-0000-000093230000}"/>
    <cellStyle name="Normal 2 2 10 27 5 4" xfId="9108" xr:uid="{00000000-0005-0000-0000-000094230000}"/>
    <cellStyle name="Normal 2 2 10 27 5 5" xfId="9109" xr:uid="{00000000-0005-0000-0000-000095230000}"/>
    <cellStyle name="Normal 2 2 10 27 5 6" xfId="9110" xr:uid="{00000000-0005-0000-0000-000096230000}"/>
    <cellStyle name="Normal 2 2 10 27 5 7" xfId="9111" xr:uid="{00000000-0005-0000-0000-000097230000}"/>
    <cellStyle name="Normal 2 2 10 27 5 8" xfId="9112" xr:uid="{00000000-0005-0000-0000-000098230000}"/>
    <cellStyle name="Normal 2 2 10 27 5 9" xfId="9113" xr:uid="{00000000-0005-0000-0000-000099230000}"/>
    <cellStyle name="Normal 2 2 10 27 6" xfId="9114" xr:uid="{00000000-0005-0000-0000-00009A230000}"/>
    <cellStyle name="Normal 2 2 10 27 7" xfId="9115" xr:uid="{00000000-0005-0000-0000-00009B230000}"/>
    <cellStyle name="Normal 2 2 10 27 8" xfId="9116" xr:uid="{00000000-0005-0000-0000-00009C230000}"/>
    <cellStyle name="Normal 2 2 10 27 9" xfId="9117" xr:uid="{00000000-0005-0000-0000-00009D230000}"/>
    <cellStyle name="Normal 2 2 10 28" xfId="9118" xr:uid="{00000000-0005-0000-0000-00009E230000}"/>
    <cellStyle name="Normal 2 2 10 28 10" xfId="9119" xr:uid="{00000000-0005-0000-0000-00009F230000}"/>
    <cellStyle name="Normal 2 2 10 28 11" xfId="9120" xr:uid="{00000000-0005-0000-0000-0000A0230000}"/>
    <cellStyle name="Normal 2 2 10 28 12" xfId="9121" xr:uid="{00000000-0005-0000-0000-0000A1230000}"/>
    <cellStyle name="Normal 2 2 10 28 13" xfId="9122" xr:uid="{00000000-0005-0000-0000-0000A2230000}"/>
    <cellStyle name="Normal 2 2 10 28 14" xfId="9123" xr:uid="{00000000-0005-0000-0000-0000A3230000}"/>
    <cellStyle name="Normal 2 2 10 28 2" xfId="9124" xr:uid="{00000000-0005-0000-0000-0000A4230000}"/>
    <cellStyle name="Normal 2 2 10 28 2 10" xfId="9125" xr:uid="{00000000-0005-0000-0000-0000A5230000}"/>
    <cellStyle name="Normal 2 2 10 28 2 2" xfId="9126" xr:uid="{00000000-0005-0000-0000-0000A6230000}"/>
    <cellStyle name="Normal 2 2 10 28 2 3" xfId="9127" xr:uid="{00000000-0005-0000-0000-0000A7230000}"/>
    <cellStyle name="Normal 2 2 10 28 2 4" xfId="9128" xr:uid="{00000000-0005-0000-0000-0000A8230000}"/>
    <cellStyle name="Normal 2 2 10 28 2 5" xfId="9129" xr:uid="{00000000-0005-0000-0000-0000A9230000}"/>
    <cellStyle name="Normal 2 2 10 28 2 6" xfId="9130" xr:uid="{00000000-0005-0000-0000-0000AA230000}"/>
    <cellStyle name="Normal 2 2 10 28 2 7" xfId="9131" xr:uid="{00000000-0005-0000-0000-0000AB230000}"/>
    <cellStyle name="Normal 2 2 10 28 2 8" xfId="9132" xr:uid="{00000000-0005-0000-0000-0000AC230000}"/>
    <cellStyle name="Normal 2 2 10 28 2 9" xfId="9133" xr:uid="{00000000-0005-0000-0000-0000AD230000}"/>
    <cellStyle name="Normal 2 2 10 28 3" xfId="9134" xr:uid="{00000000-0005-0000-0000-0000AE230000}"/>
    <cellStyle name="Normal 2 2 10 28 3 10" xfId="9135" xr:uid="{00000000-0005-0000-0000-0000AF230000}"/>
    <cellStyle name="Normal 2 2 10 28 3 2" xfId="9136" xr:uid="{00000000-0005-0000-0000-0000B0230000}"/>
    <cellStyle name="Normal 2 2 10 28 3 3" xfId="9137" xr:uid="{00000000-0005-0000-0000-0000B1230000}"/>
    <cellStyle name="Normal 2 2 10 28 3 4" xfId="9138" xr:uid="{00000000-0005-0000-0000-0000B2230000}"/>
    <cellStyle name="Normal 2 2 10 28 3 5" xfId="9139" xr:uid="{00000000-0005-0000-0000-0000B3230000}"/>
    <cellStyle name="Normal 2 2 10 28 3 6" xfId="9140" xr:uid="{00000000-0005-0000-0000-0000B4230000}"/>
    <cellStyle name="Normal 2 2 10 28 3 7" xfId="9141" xr:uid="{00000000-0005-0000-0000-0000B5230000}"/>
    <cellStyle name="Normal 2 2 10 28 3 8" xfId="9142" xr:uid="{00000000-0005-0000-0000-0000B6230000}"/>
    <cellStyle name="Normal 2 2 10 28 3 9" xfId="9143" xr:uid="{00000000-0005-0000-0000-0000B7230000}"/>
    <cellStyle name="Normal 2 2 10 28 4" xfId="9144" xr:uid="{00000000-0005-0000-0000-0000B8230000}"/>
    <cellStyle name="Normal 2 2 10 28 4 10" xfId="9145" xr:uid="{00000000-0005-0000-0000-0000B9230000}"/>
    <cellStyle name="Normal 2 2 10 28 4 2" xfId="9146" xr:uid="{00000000-0005-0000-0000-0000BA230000}"/>
    <cellStyle name="Normal 2 2 10 28 4 3" xfId="9147" xr:uid="{00000000-0005-0000-0000-0000BB230000}"/>
    <cellStyle name="Normal 2 2 10 28 4 4" xfId="9148" xr:uid="{00000000-0005-0000-0000-0000BC230000}"/>
    <cellStyle name="Normal 2 2 10 28 4 5" xfId="9149" xr:uid="{00000000-0005-0000-0000-0000BD230000}"/>
    <cellStyle name="Normal 2 2 10 28 4 6" xfId="9150" xr:uid="{00000000-0005-0000-0000-0000BE230000}"/>
    <cellStyle name="Normal 2 2 10 28 4 7" xfId="9151" xr:uid="{00000000-0005-0000-0000-0000BF230000}"/>
    <cellStyle name="Normal 2 2 10 28 4 8" xfId="9152" xr:uid="{00000000-0005-0000-0000-0000C0230000}"/>
    <cellStyle name="Normal 2 2 10 28 4 9" xfId="9153" xr:uid="{00000000-0005-0000-0000-0000C1230000}"/>
    <cellStyle name="Normal 2 2 10 28 5" xfId="9154" xr:uid="{00000000-0005-0000-0000-0000C2230000}"/>
    <cellStyle name="Normal 2 2 10 28 5 10" xfId="9155" xr:uid="{00000000-0005-0000-0000-0000C3230000}"/>
    <cellStyle name="Normal 2 2 10 28 5 2" xfId="9156" xr:uid="{00000000-0005-0000-0000-0000C4230000}"/>
    <cellStyle name="Normal 2 2 10 28 5 3" xfId="9157" xr:uid="{00000000-0005-0000-0000-0000C5230000}"/>
    <cellStyle name="Normal 2 2 10 28 5 4" xfId="9158" xr:uid="{00000000-0005-0000-0000-0000C6230000}"/>
    <cellStyle name="Normal 2 2 10 28 5 5" xfId="9159" xr:uid="{00000000-0005-0000-0000-0000C7230000}"/>
    <cellStyle name="Normal 2 2 10 28 5 6" xfId="9160" xr:uid="{00000000-0005-0000-0000-0000C8230000}"/>
    <cellStyle name="Normal 2 2 10 28 5 7" xfId="9161" xr:uid="{00000000-0005-0000-0000-0000C9230000}"/>
    <cellStyle name="Normal 2 2 10 28 5 8" xfId="9162" xr:uid="{00000000-0005-0000-0000-0000CA230000}"/>
    <cellStyle name="Normal 2 2 10 28 5 9" xfId="9163" xr:uid="{00000000-0005-0000-0000-0000CB230000}"/>
    <cellStyle name="Normal 2 2 10 28 6" xfId="9164" xr:uid="{00000000-0005-0000-0000-0000CC230000}"/>
    <cellStyle name="Normal 2 2 10 28 7" xfId="9165" xr:uid="{00000000-0005-0000-0000-0000CD230000}"/>
    <cellStyle name="Normal 2 2 10 28 8" xfId="9166" xr:uid="{00000000-0005-0000-0000-0000CE230000}"/>
    <cellStyle name="Normal 2 2 10 28 9" xfId="9167" xr:uid="{00000000-0005-0000-0000-0000CF230000}"/>
    <cellStyle name="Normal 2 2 10 29" xfId="9168" xr:uid="{00000000-0005-0000-0000-0000D0230000}"/>
    <cellStyle name="Normal 2 2 10 29 10" xfId="9169" xr:uid="{00000000-0005-0000-0000-0000D1230000}"/>
    <cellStyle name="Normal 2 2 10 29 11" xfId="9170" xr:uid="{00000000-0005-0000-0000-0000D2230000}"/>
    <cellStyle name="Normal 2 2 10 29 12" xfId="9171" xr:uid="{00000000-0005-0000-0000-0000D3230000}"/>
    <cellStyle name="Normal 2 2 10 29 13" xfId="9172" xr:uid="{00000000-0005-0000-0000-0000D4230000}"/>
    <cellStyle name="Normal 2 2 10 29 14" xfId="9173" xr:uid="{00000000-0005-0000-0000-0000D5230000}"/>
    <cellStyle name="Normal 2 2 10 29 2" xfId="9174" xr:uid="{00000000-0005-0000-0000-0000D6230000}"/>
    <cellStyle name="Normal 2 2 10 29 2 10" xfId="9175" xr:uid="{00000000-0005-0000-0000-0000D7230000}"/>
    <cellStyle name="Normal 2 2 10 29 2 2" xfId="9176" xr:uid="{00000000-0005-0000-0000-0000D8230000}"/>
    <cellStyle name="Normal 2 2 10 29 2 3" xfId="9177" xr:uid="{00000000-0005-0000-0000-0000D9230000}"/>
    <cellStyle name="Normal 2 2 10 29 2 4" xfId="9178" xr:uid="{00000000-0005-0000-0000-0000DA230000}"/>
    <cellStyle name="Normal 2 2 10 29 2 5" xfId="9179" xr:uid="{00000000-0005-0000-0000-0000DB230000}"/>
    <cellStyle name="Normal 2 2 10 29 2 6" xfId="9180" xr:uid="{00000000-0005-0000-0000-0000DC230000}"/>
    <cellStyle name="Normal 2 2 10 29 2 7" xfId="9181" xr:uid="{00000000-0005-0000-0000-0000DD230000}"/>
    <cellStyle name="Normal 2 2 10 29 2 8" xfId="9182" xr:uid="{00000000-0005-0000-0000-0000DE230000}"/>
    <cellStyle name="Normal 2 2 10 29 2 9" xfId="9183" xr:uid="{00000000-0005-0000-0000-0000DF230000}"/>
    <cellStyle name="Normal 2 2 10 29 3" xfId="9184" xr:uid="{00000000-0005-0000-0000-0000E0230000}"/>
    <cellStyle name="Normal 2 2 10 29 3 10" xfId="9185" xr:uid="{00000000-0005-0000-0000-0000E1230000}"/>
    <cellStyle name="Normal 2 2 10 29 3 2" xfId="9186" xr:uid="{00000000-0005-0000-0000-0000E2230000}"/>
    <cellStyle name="Normal 2 2 10 29 3 3" xfId="9187" xr:uid="{00000000-0005-0000-0000-0000E3230000}"/>
    <cellStyle name="Normal 2 2 10 29 3 4" xfId="9188" xr:uid="{00000000-0005-0000-0000-0000E4230000}"/>
    <cellStyle name="Normal 2 2 10 29 3 5" xfId="9189" xr:uid="{00000000-0005-0000-0000-0000E5230000}"/>
    <cellStyle name="Normal 2 2 10 29 3 6" xfId="9190" xr:uid="{00000000-0005-0000-0000-0000E6230000}"/>
    <cellStyle name="Normal 2 2 10 29 3 7" xfId="9191" xr:uid="{00000000-0005-0000-0000-0000E7230000}"/>
    <cellStyle name="Normal 2 2 10 29 3 8" xfId="9192" xr:uid="{00000000-0005-0000-0000-0000E8230000}"/>
    <cellStyle name="Normal 2 2 10 29 3 9" xfId="9193" xr:uid="{00000000-0005-0000-0000-0000E9230000}"/>
    <cellStyle name="Normal 2 2 10 29 4" xfId="9194" xr:uid="{00000000-0005-0000-0000-0000EA230000}"/>
    <cellStyle name="Normal 2 2 10 29 4 10" xfId="9195" xr:uid="{00000000-0005-0000-0000-0000EB230000}"/>
    <cellStyle name="Normal 2 2 10 29 4 2" xfId="9196" xr:uid="{00000000-0005-0000-0000-0000EC230000}"/>
    <cellStyle name="Normal 2 2 10 29 4 3" xfId="9197" xr:uid="{00000000-0005-0000-0000-0000ED230000}"/>
    <cellStyle name="Normal 2 2 10 29 4 4" xfId="9198" xr:uid="{00000000-0005-0000-0000-0000EE230000}"/>
    <cellStyle name="Normal 2 2 10 29 4 5" xfId="9199" xr:uid="{00000000-0005-0000-0000-0000EF230000}"/>
    <cellStyle name="Normal 2 2 10 29 4 6" xfId="9200" xr:uid="{00000000-0005-0000-0000-0000F0230000}"/>
    <cellStyle name="Normal 2 2 10 29 4 7" xfId="9201" xr:uid="{00000000-0005-0000-0000-0000F1230000}"/>
    <cellStyle name="Normal 2 2 10 29 4 8" xfId="9202" xr:uid="{00000000-0005-0000-0000-0000F2230000}"/>
    <cellStyle name="Normal 2 2 10 29 4 9" xfId="9203" xr:uid="{00000000-0005-0000-0000-0000F3230000}"/>
    <cellStyle name="Normal 2 2 10 29 5" xfId="9204" xr:uid="{00000000-0005-0000-0000-0000F4230000}"/>
    <cellStyle name="Normal 2 2 10 29 5 10" xfId="9205" xr:uid="{00000000-0005-0000-0000-0000F5230000}"/>
    <cellStyle name="Normal 2 2 10 29 5 2" xfId="9206" xr:uid="{00000000-0005-0000-0000-0000F6230000}"/>
    <cellStyle name="Normal 2 2 10 29 5 3" xfId="9207" xr:uid="{00000000-0005-0000-0000-0000F7230000}"/>
    <cellStyle name="Normal 2 2 10 29 5 4" xfId="9208" xr:uid="{00000000-0005-0000-0000-0000F8230000}"/>
    <cellStyle name="Normal 2 2 10 29 5 5" xfId="9209" xr:uid="{00000000-0005-0000-0000-0000F9230000}"/>
    <cellStyle name="Normal 2 2 10 29 5 6" xfId="9210" xr:uid="{00000000-0005-0000-0000-0000FA230000}"/>
    <cellStyle name="Normal 2 2 10 29 5 7" xfId="9211" xr:uid="{00000000-0005-0000-0000-0000FB230000}"/>
    <cellStyle name="Normal 2 2 10 29 5 8" xfId="9212" xr:uid="{00000000-0005-0000-0000-0000FC230000}"/>
    <cellStyle name="Normal 2 2 10 29 5 9" xfId="9213" xr:uid="{00000000-0005-0000-0000-0000FD230000}"/>
    <cellStyle name="Normal 2 2 10 29 6" xfId="9214" xr:uid="{00000000-0005-0000-0000-0000FE230000}"/>
    <cellStyle name="Normal 2 2 10 29 7" xfId="9215" xr:uid="{00000000-0005-0000-0000-0000FF230000}"/>
    <cellStyle name="Normal 2 2 10 29 8" xfId="9216" xr:uid="{00000000-0005-0000-0000-000000240000}"/>
    <cellStyle name="Normal 2 2 10 29 9" xfId="9217" xr:uid="{00000000-0005-0000-0000-000001240000}"/>
    <cellStyle name="Normal 2 2 10 3" xfId="9218" xr:uid="{00000000-0005-0000-0000-000002240000}"/>
    <cellStyle name="Normal 2 2 10 3 10" xfId="9219" xr:uid="{00000000-0005-0000-0000-000003240000}"/>
    <cellStyle name="Normal 2 2 10 3 11" xfId="9220" xr:uid="{00000000-0005-0000-0000-000004240000}"/>
    <cellStyle name="Normal 2 2 10 3 12" xfId="9221" xr:uid="{00000000-0005-0000-0000-000005240000}"/>
    <cellStyle name="Normal 2 2 10 3 13" xfId="9222" xr:uid="{00000000-0005-0000-0000-000006240000}"/>
    <cellStyle name="Normal 2 2 10 3 14" xfId="9223" xr:uid="{00000000-0005-0000-0000-000007240000}"/>
    <cellStyle name="Normal 2 2 10 3 2" xfId="9224" xr:uid="{00000000-0005-0000-0000-000008240000}"/>
    <cellStyle name="Normal 2 2 10 3 2 10" xfId="9225" xr:uid="{00000000-0005-0000-0000-000009240000}"/>
    <cellStyle name="Normal 2 2 10 3 2 2" xfId="9226" xr:uid="{00000000-0005-0000-0000-00000A240000}"/>
    <cellStyle name="Normal 2 2 10 3 2 3" xfId="9227" xr:uid="{00000000-0005-0000-0000-00000B240000}"/>
    <cellStyle name="Normal 2 2 10 3 2 4" xfId="9228" xr:uid="{00000000-0005-0000-0000-00000C240000}"/>
    <cellStyle name="Normal 2 2 10 3 2 5" xfId="9229" xr:uid="{00000000-0005-0000-0000-00000D240000}"/>
    <cellStyle name="Normal 2 2 10 3 2 6" xfId="9230" xr:uid="{00000000-0005-0000-0000-00000E240000}"/>
    <cellStyle name="Normal 2 2 10 3 2 7" xfId="9231" xr:uid="{00000000-0005-0000-0000-00000F240000}"/>
    <cellStyle name="Normal 2 2 10 3 2 8" xfId="9232" xr:uid="{00000000-0005-0000-0000-000010240000}"/>
    <cellStyle name="Normal 2 2 10 3 2 9" xfId="9233" xr:uid="{00000000-0005-0000-0000-000011240000}"/>
    <cellStyle name="Normal 2 2 10 3 3" xfId="9234" xr:uid="{00000000-0005-0000-0000-000012240000}"/>
    <cellStyle name="Normal 2 2 10 3 3 10" xfId="9235" xr:uid="{00000000-0005-0000-0000-000013240000}"/>
    <cellStyle name="Normal 2 2 10 3 3 2" xfId="9236" xr:uid="{00000000-0005-0000-0000-000014240000}"/>
    <cellStyle name="Normal 2 2 10 3 3 3" xfId="9237" xr:uid="{00000000-0005-0000-0000-000015240000}"/>
    <cellStyle name="Normal 2 2 10 3 3 4" xfId="9238" xr:uid="{00000000-0005-0000-0000-000016240000}"/>
    <cellStyle name="Normal 2 2 10 3 3 5" xfId="9239" xr:uid="{00000000-0005-0000-0000-000017240000}"/>
    <cellStyle name="Normal 2 2 10 3 3 6" xfId="9240" xr:uid="{00000000-0005-0000-0000-000018240000}"/>
    <cellStyle name="Normal 2 2 10 3 3 7" xfId="9241" xr:uid="{00000000-0005-0000-0000-000019240000}"/>
    <cellStyle name="Normal 2 2 10 3 3 8" xfId="9242" xr:uid="{00000000-0005-0000-0000-00001A240000}"/>
    <cellStyle name="Normal 2 2 10 3 3 9" xfId="9243" xr:uid="{00000000-0005-0000-0000-00001B240000}"/>
    <cellStyle name="Normal 2 2 10 3 4" xfId="9244" xr:uid="{00000000-0005-0000-0000-00001C240000}"/>
    <cellStyle name="Normal 2 2 10 3 4 10" xfId="9245" xr:uid="{00000000-0005-0000-0000-00001D240000}"/>
    <cellStyle name="Normal 2 2 10 3 4 2" xfId="9246" xr:uid="{00000000-0005-0000-0000-00001E240000}"/>
    <cellStyle name="Normal 2 2 10 3 4 3" xfId="9247" xr:uid="{00000000-0005-0000-0000-00001F240000}"/>
    <cellStyle name="Normal 2 2 10 3 4 4" xfId="9248" xr:uid="{00000000-0005-0000-0000-000020240000}"/>
    <cellStyle name="Normal 2 2 10 3 4 5" xfId="9249" xr:uid="{00000000-0005-0000-0000-000021240000}"/>
    <cellStyle name="Normal 2 2 10 3 4 6" xfId="9250" xr:uid="{00000000-0005-0000-0000-000022240000}"/>
    <cellStyle name="Normal 2 2 10 3 4 7" xfId="9251" xr:uid="{00000000-0005-0000-0000-000023240000}"/>
    <cellStyle name="Normal 2 2 10 3 4 8" xfId="9252" xr:uid="{00000000-0005-0000-0000-000024240000}"/>
    <cellStyle name="Normal 2 2 10 3 4 9" xfId="9253" xr:uid="{00000000-0005-0000-0000-000025240000}"/>
    <cellStyle name="Normal 2 2 10 3 5" xfId="9254" xr:uid="{00000000-0005-0000-0000-000026240000}"/>
    <cellStyle name="Normal 2 2 10 3 5 10" xfId="9255" xr:uid="{00000000-0005-0000-0000-000027240000}"/>
    <cellStyle name="Normal 2 2 10 3 5 2" xfId="9256" xr:uid="{00000000-0005-0000-0000-000028240000}"/>
    <cellStyle name="Normal 2 2 10 3 5 3" xfId="9257" xr:uid="{00000000-0005-0000-0000-000029240000}"/>
    <cellStyle name="Normal 2 2 10 3 5 4" xfId="9258" xr:uid="{00000000-0005-0000-0000-00002A240000}"/>
    <cellStyle name="Normal 2 2 10 3 5 5" xfId="9259" xr:uid="{00000000-0005-0000-0000-00002B240000}"/>
    <cellStyle name="Normal 2 2 10 3 5 6" xfId="9260" xr:uid="{00000000-0005-0000-0000-00002C240000}"/>
    <cellStyle name="Normal 2 2 10 3 5 7" xfId="9261" xr:uid="{00000000-0005-0000-0000-00002D240000}"/>
    <cellStyle name="Normal 2 2 10 3 5 8" xfId="9262" xr:uid="{00000000-0005-0000-0000-00002E240000}"/>
    <cellStyle name="Normal 2 2 10 3 5 9" xfId="9263" xr:uid="{00000000-0005-0000-0000-00002F240000}"/>
    <cellStyle name="Normal 2 2 10 3 6" xfId="9264" xr:uid="{00000000-0005-0000-0000-000030240000}"/>
    <cellStyle name="Normal 2 2 10 3 7" xfId="9265" xr:uid="{00000000-0005-0000-0000-000031240000}"/>
    <cellStyle name="Normal 2 2 10 3 8" xfId="9266" xr:uid="{00000000-0005-0000-0000-000032240000}"/>
    <cellStyle name="Normal 2 2 10 3 9" xfId="9267" xr:uid="{00000000-0005-0000-0000-000033240000}"/>
    <cellStyle name="Normal 2 2 10 30" xfId="9268" xr:uid="{00000000-0005-0000-0000-000034240000}"/>
    <cellStyle name="Normal 2 2 10 30 10" xfId="9269" xr:uid="{00000000-0005-0000-0000-000035240000}"/>
    <cellStyle name="Normal 2 2 10 30 11" xfId="9270" xr:uid="{00000000-0005-0000-0000-000036240000}"/>
    <cellStyle name="Normal 2 2 10 30 12" xfId="9271" xr:uid="{00000000-0005-0000-0000-000037240000}"/>
    <cellStyle name="Normal 2 2 10 30 13" xfId="9272" xr:uid="{00000000-0005-0000-0000-000038240000}"/>
    <cellStyle name="Normal 2 2 10 30 14" xfId="9273" xr:uid="{00000000-0005-0000-0000-000039240000}"/>
    <cellStyle name="Normal 2 2 10 30 2" xfId="9274" xr:uid="{00000000-0005-0000-0000-00003A240000}"/>
    <cellStyle name="Normal 2 2 10 30 2 10" xfId="9275" xr:uid="{00000000-0005-0000-0000-00003B240000}"/>
    <cellStyle name="Normal 2 2 10 30 2 2" xfId="9276" xr:uid="{00000000-0005-0000-0000-00003C240000}"/>
    <cellStyle name="Normal 2 2 10 30 2 3" xfId="9277" xr:uid="{00000000-0005-0000-0000-00003D240000}"/>
    <cellStyle name="Normal 2 2 10 30 2 4" xfId="9278" xr:uid="{00000000-0005-0000-0000-00003E240000}"/>
    <cellStyle name="Normal 2 2 10 30 2 5" xfId="9279" xr:uid="{00000000-0005-0000-0000-00003F240000}"/>
    <cellStyle name="Normal 2 2 10 30 2 6" xfId="9280" xr:uid="{00000000-0005-0000-0000-000040240000}"/>
    <cellStyle name="Normal 2 2 10 30 2 7" xfId="9281" xr:uid="{00000000-0005-0000-0000-000041240000}"/>
    <cellStyle name="Normal 2 2 10 30 2 8" xfId="9282" xr:uid="{00000000-0005-0000-0000-000042240000}"/>
    <cellStyle name="Normal 2 2 10 30 2 9" xfId="9283" xr:uid="{00000000-0005-0000-0000-000043240000}"/>
    <cellStyle name="Normal 2 2 10 30 3" xfId="9284" xr:uid="{00000000-0005-0000-0000-000044240000}"/>
    <cellStyle name="Normal 2 2 10 30 3 10" xfId="9285" xr:uid="{00000000-0005-0000-0000-000045240000}"/>
    <cellStyle name="Normal 2 2 10 30 3 2" xfId="9286" xr:uid="{00000000-0005-0000-0000-000046240000}"/>
    <cellStyle name="Normal 2 2 10 30 3 3" xfId="9287" xr:uid="{00000000-0005-0000-0000-000047240000}"/>
    <cellStyle name="Normal 2 2 10 30 3 4" xfId="9288" xr:uid="{00000000-0005-0000-0000-000048240000}"/>
    <cellStyle name="Normal 2 2 10 30 3 5" xfId="9289" xr:uid="{00000000-0005-0000-0000-000049240000}"/>
    <cellStyle name="Normal 2 2 10 30 3 6" xfId="9290" xr:uid="{00000000-0005-0000-0000-00004A240000}"/>
    <cellStyle name="Normal 2 2 10 30 3 7" xfId="9291" xr:uid="{00000000-0005-0000-0000-00004B240000}"/>
    <cellStyle name="Normal 2 2 10 30 3 8" xfId="9292" xr:uid="{00000000-0005-0000-0000-00004C240000}"/>
    <cellStyle name="Normal 2 2 10 30 3 9" xfId="9293" xr:uid="{00000000-0005-0000-0000-00004D240000}"/>
    <cellStyle name="Normal 2 2 10 30 4" xfId="9294" xr:uid="{00000000-0005-0000-0000-00004E240000}"/>
    <cellStyle name="Normal 2 2 10 30 4 10" xfId="9295" xr:uid="{00000000-0005-0000-0000-00004F240000}"/>
    <cellStyle name="Normal 2 2 10 30 4 2" xfId="9296" xr:uid="{00000000-0005-0000-0000-000050240000}"/>
    <cellStyle name="Normal 2 2 10 30 4 3" xfId="9297" xr:uid="{00000000-0005-0000-0000-000051240000}"/>
    <cellStyle name="Normal 2 2 10 30 4 4" xfId="9298" xr:uid="{00000000-0005-0000-0000-000052240000}"/>
    <cellStyle name="Normal 2 2 10 30 4 5" xfId="9299" xr:uid="{00000000-0005-0000-0000-000053240000}"/>
    <cellStyle name="Normal 2 2 10 30 4 6" xfId="9300" xr:uid="{00000000-0005-0000-0000-000054240000}"/>
    <cellStyle name="Normal 2 2 10 30 4 7" xfId="9301" xr:uid="{00000000-0005-0000-0000-000055240000}"/>
    <cellStyle name="Normal 2 2 10 30 4 8" xfId="9302" xr:uid="{00000000-0005-0000-0000-000056240000}"/>
    <cellStyle name="Normal 2 2 10 30 4 9" xfId="9303" xr:uid="{00000000-0005-0000-0000-000057240000}"/>
    <cellStyle name="Normal 2 2 10 30 5" xfId="9304" xr:uid="{00000000-0005-0000-0000-000058240000}"/>
    <cellStyle name="Normal 2 2 10 30 5 10" xfId="9305" xr:uid="{00000000-0005-0000-0000-000059240000}"/>
    <cellStyle name="Normal 2 2 10 30 5 2" xfId="9306" xr:uid="{00000000-0005-0000-0000-00005A240000}"/>
    <cellStyle name="Normal 2 2 10 30 5 3" xfId="9307" xr:uid="{00000000-0005-0000-0000-00005B240000}"/>
    <cellStyle name="Normal 2 2 10 30 5 4" xfId="9308" xr:uid="{00000000-0005-0000-0000-00005C240000}"/>
    <cellStyle name="Normal 2 2 10 30 5 5" xfId="9309" xr:uid="{00000000-0005-0000-0000-00005D240000}"/>
    <cellStyle name="Normal 2 2 10 30 5 6" xfId="9310" xr:uid="{00000000-0005-0000-0000-00005E240000}"/>
    <cellStyle name="Normal 2 2 10 30 5 7" xfId="9311" xr:uid="{00000000-0005-0000-0000-00005F240000}"/>
    <cellStyle name="Normal 2 2 10 30 5 8" xfId="9312" xr:uid="{00000000-0005-0000-0000-000060240000}"/>
    <cellStyle name="Normal 2 2 10 30 5 9" xfId="9313" xr:uid="{00000000-0005-0000-0000-000061240000}"/>
    <cellStyle name="Normal 2 2 10 30 6" xfId="9314" xr:uid="{00000000-0005-0000-0000-000062240000}"/>
    <cellStyle name="Normal 2 2 10 30 7" xfId="9315" xr:uid="{00000000-0005-0000-0000-000063240000}"/>
    <cellStyle name="Normal 2 2 10 30 8" xfId="9316" xr:uid="{00000000-0005-0000-0000-000064240000}"/>
    <cellStyle name="Normal 2 2 10 30 9" xfId="9317" xr:uid="{00000000-0005-0000-0000-000065240000}"/>
    <cellStyle name="Normal 2 2 10 31" xfId="9318" xr:uid="{00000000-0005-0000-0000-000066240000}"/>
    <cellStyle name="Normal 2 2 10 31 10" xfId="9319" xr:uid="{00000000-0005-0000-0000-000067240000}"/>
    <cellStyle name="Normal 2 2 10 31 11" xfId="9320" xr:uid="{00000000-0005-0000-0000-000068240000}"/>
    <cellStyle name="Normal 2 2 10 31 12" xfId="9321" xr:uid="{00000000-0005-0000-0000-000069240000}"/>
    <cellStyle name="Normal 2 2 10 31 13" xfId="9322" xr:uid="{00000000-0005-0000-0000-00006A240000}"/>
    <cellStyle name="Normal 2 2 10 31 14" xfId="9323" xr:uid="{00000000-0005-0000-0000-00006B240000}"/>
    <cellStyle name="Normal 2 2 10 31 2" xfId="9324" xr:uid="{00000000-0005-0000-0000-00006C240000}"/>
    <cellStyle name="Normal 2 2 10 31 2 10" xfId="9325" xr:uid="{00000000-0005-0000-0000-00006D240000}"/>
    <cellStyle name="Normal 2 2 10 31 2 2" xfId="9326" xr:uid="{00000000-0005-0000-0000-00006E240000}"/>
    <cellStyle name="Normal 2 2 10 31 2 3" xfId="9327" xr:uid="{00000000-0005-0000-0000-00006F240000}"/>
    <cellStyle name="Normal 2 2 10 31 2 4" xfId="9328" xr:uid="{00000000-0005-0000-0000-000070240000}"/>
    <cellStyle name="Normal 2 2 10 31 2 5" xfId="9329" xr:uid="{00000000-0005-0000-0000-000071240000}"/>
    <cellStyle name="Normal 2 2 10 31 2 6" xfId="9330" xr:uid="{00000000-0005-0000-0000-000072240000}"/>
    <cellStyle name="Normal 2 2 10 31 2 7" xfId="9331" xr:uid="{00000000-0005-0000-0000-000073240000}"/>
    <cellStyle name="Normal 2 2 10 31 2 8" xfId="9332" xr:uid="{00000000-0005-0000-0000-000074240000}"/>
    <cellStyle name="Normal 2 2 10 31 2 9" xfId="9333" xr:uid="{00000000-0005-0000-0000-000075240000}"/>
    <cellStyle name="Normal 2 2 10 31 3" xfId="9334" xr:uid="{00000000-0005-0000-0000-000076240000}"/>
    <cellStyle name="Normal 2 2 10 31 3 10" xfId="9335" xr:uid="{00000000-0005-0000-0000-000077240000}"/>
    <cellStyle name="Normal 2 2 10 31 3 2" xfId="9336" xr:uid="{00000000-0005-0000-0000-000078240000}"/>
    <cellStyle name="Normal 2 2 10 31 3 3" xfId="9337" xr:uid="{00000000-0005-0000-0000-000079240000}"/>
    <cellStyle name="Normal 2 2 10 31 3 4" xfId="9338" xr:uid="{00000000-0005-0000-0000-00007A240000}"/>
    <cellStyle name="Normal 2 2 10 31 3 5" xfId="9339" xr:uid="{00000000-0005-0000-0000-00007B240000}"/>
    <cellStyle name="Normal 2 2 10 31 3 6" xfId="9340" xr:uid="{00000000-0005-0000-0000-00007C240000}"/>
    <cellStyle name="Normal 2 2 10 31 3 7" xfId="9341" xr:uid="{00000000-0005-0000-0000-00007D240000}"/>
    <cellStyle name="Normal 2 2 10 31 3 8" xfId="9342" xr:uid="{00000000-0005-0000-0000-00007E240000}"/>
    <cellStyle name="Normal 2 2 10 31 3 9" xfId="9343" xr:uid="{00000000-0005-0000-0000-00007F240000}"/>
    <cellStyle name="Normal 2 2 10 31 4" xfId="9344" xr:uid="{00000000-0005-0000-0000-000080240000}"/>
    <cellStyle name="Normal 2 2 10 31 4 10" xfId="9345" xr:uid="{00000000-0005-0000-0000-000081240000}"/>
    <cellStyle name="Normal 2 2 10 31 4 2" xfId="9346" xr:uid="{00000000-0005-0000-0000-000082240000}"/>
    <cellStyle name="Normal 2 2 10 31 4 3" xfId="9347" xr:uid="{00000000-0005-0000-0000-000083240000}"/>
    <cellStyle name="Normal 2 2 10 31 4 4" xfId="9348" xr:uid="{00000000-0005-0000-0000-000084240000}"/>
    <cellStyle name="Normal 2 2 10 31 4 5" xfId="9349" xr:uid="{00000000-0005-0000-0000-000085240000}"/>
    <cellStyle name="Normal 2 2 10 31 4 6" xfId="9350" xr:uid="{00000000-0005-0000-0000-000086240000}"/>
    <cellStyle name="Normal 2 2 10 31 4 7" xfId="9351" xr:uid="{00000000-0005-0000-0000-000087240000}"/>
    <cellStyle name="Normal 2 2 10 31 4 8" xfId="9352" xr:uid="{00000000-0005-0000-0000-000088240000}"/>
    <cellStyle name="Normal 2 2 10 31 4 9" xfId="9353" xr:uid="{00000000-0005-0000-0000-000089240000}"/>
    <cellStyle name="Normal 2 2 10 31 5" xfId="9354" xr:uid="{00000000-0005-0000-0000-00008A240000}"/>
    <cellStyle name="Normal 2 2 10 31 5 10" xfId="9355" xr:uid="{00000000-0005-0000-0000-00008B240000}"/>
    <cellStyle name="Normal 2 2 10 31 5 2" xfId="9356" xr:uid="{00000000-0005-0000-0000-00008C240000}"/>
    <cellStyle name="Normal 2 2 10 31 5 3" xfId="9357" xr:uid="{00000000-0005-0000-0000-00008D240000}"/>
    <cellStyle name="Normal 2 2 10 31 5 4" xfId="9358" xr:uid="{00000000-0005-0000-0000-00008E240000}"/>
    <cellStyle name="Normal 2 2 10 31 5 5" xfId="9359" xr:uid="{00000000-0005-0000-0000-00008F240000}"/>
    <cellStyle name="Normal 2 2 10 31 5 6" xfId="9360" xr:uid="{00000000-0005-0000-0000-000090240000}"/>
    <cellStyle name="Normal 2 2 10 31 5 7" xfId="9361" xr:uid="{00000000-0005-0000-0000-000091240000}"/>
    <cellStyle name="Normal 2 2 10 31 5 8" xfId="9362" xr:uid="{00000000-0005-0000-0000-000092240000}"/>
    <cellStyle name="Normal 2 2 10 31 5 9" xfId="9363" xr:uid="{00000000-0005-0000-0000-000093240000}"/>
    <cellStyle name="Normal 2 2 10 31 6" xfId="9364" xr:uid="{00000000-0005-0000-0000-000094240000}"/>
    <cellStyle name="Normal 2 2 10 31 7" xfId="9365" xr:uid="{00000000-0005-0000-0000-000095240000}"/>
    <cellStyle name="Normal 2 2 10 31 8" xfId="9366" xr:uid="{00000000-0005-0000-0000-000096240000}"/>
    <cellStyle name="Normal 2 2 10 31 9" xfId="9367" xr:uid="{00000000-0005-0000-0000-000097240000}"/>
    <cellStyle name="Normal 2 2 10 32" xfId="9368" xr:uid="{00000000-0005-0000-0000-000098240000}"/>
    <cellStyle name="Normal 2 2 10 32 10" xfId="9369" xr:uid="{00000000-0005-0000-0000-000099240000}"/>
    <cellStyle name="Normal 2 2 10 32 11" xfId="9370" xr:uid="{00000000-0005-0000-0000-00009A240000}"/>
    <cellStyle name="Normal 2 2 10 32 12" xfId="9371" xr:uid="{00000000-0005-0000-0000-00009B240000}"/>
    <cellStyle name="Normal 2 2 10 32 13" xfId="9372" xr:uid="{00000000-0005-0000-0000-00009C240000}"/>
    <cellStyle name="Normal 2 2 10 32 14" xfId="9373" xr:uid="{00000000-0005-0000-0000-00009D240000}"/>
    <cellStyle name="Normal 2 2 10 32 2" xfId="9374" xr:uid="{00000000-0005-0000-0000-00009E240000}"/>
    <cellStyle name="Normal 2 2 10 32 2 10" xfId="9375" xr:uid="{00000000-0005-0000-0000-00009F240000}"/>
    <cellStyle name="Normal 2 2 10 32 2 2" xfId="9376" xr:uid="{00000000-0005-0000-0000-0000A0240000}"/>
    <cellStyle name="Normal 2 2 10 32 2 3" xfId="9377" xr:uid="{00000000-0005-0000-0000-0000A1240000}"/>
    <cellStyle name="Normal 2 2 10 32 2 4" xfId="9378" xr:uid="{00000000-0005-0000-0000-0000A2240000}"/>
    <cellStyle name="Normal 2 2 10 32 2 5" xfId="9379" xr:uid="{00000000-0005-0000-0000-0000A3240000}"/>
    <cellStyle name="Normal 2 2 10 32 2 6" xfId="9380" xr:uid="{00000000-0005-0000-0000-0000A4240000}"/>
    <cellStyle name="Normal 2 2 10 32 2 7" xfId="9381" xr:uid="{00000000-0005-0000-0000-0000A5240000}"/>
    <cellStyle name="Normal 2 2 10 32 2 8" xfId="9382" xr:uid="{00000000-0005-0000-0000-0000A6240000}"/>
    <cellStyle name="Normal 2 2 10 32 2 9" xfId="9383" xr:uid="{00000000-0005-0000-0000-0000A7240000}"/>
    <cellStyle name="Normal 2 2 10 32 3" xfId="9384" xr:uid="{00000000-0005-0000-0000-0000A8240000}"/>
    <cellStyle name="Normal 2 2 10 32 3 10" xfId="9385" xr:uid="{00000000-0005-0000-0000-0000A9240000}"/>
    <cellStyle name="Normal 2 2 10 32 3 2" xfId="9386" xr:uid="{00000000-0005-0000-0000-0000AA240000}"/>
    <cellStyle name="Normal 2 2 10 32 3 3" xfId="9387" xr:uid="{00000000-0005-0000-0000-0000AB240000}"/>
    <cellStyle name="Normal 2 2 10 32 3 4" xfId="9388" xr:uid="{00000000-0005-0000-0000-0000AC240000}"/>
    <cellStyle name="Normal 2 2 10 32 3 5" xfId="9389" xr:uid="{00000000-0005-0000-0000-0000AD240000}"/>
    <cellStyle name="Normal 2 2 10 32 3 6" xfId="9390" xr:uid="{00000000-0005-0000-0000-0000AE240000}"/>
    <cellStyle name="Normal 2 2 10 32 3 7" xfId="9391" xr:uid="{00000000-0005-0000-0000-0000AF240000}"/>
    <cellStyle name="Normal 2 2 10 32 3 8" xfId="9392" xr:uid="{00000000-0005-0000-0000-0000B0240000}"/>
    <cellStyle name="Normal 2 2 10 32 3 9" xfId="9393" xr:uid="{00000000-0005-0000-0000-0000B1240000}"/>
    <cellStyle name="Normal 2 2 10 32 4" xfId="9394" xr:uid="{00000000-0005-0000-0000-0000B2240000}"/>
    <cellStyle name="Normal 2 2 10 32 4 10" xfId="9395" xr:uid="{00000000-0005-0000-0000-0000B3240000}"/>
    <cellStyle name="Normal 2 2 10 32 4 2" xfId="9396" xr:uid="{00000000-0005-0000-0000-0000B4240000}"/>
    <cellStyle name="Normal 2 2 10 32 4 3" xfId="9397" xr:uid="{00000000-0005-0000-0000-0000B5240000}"/>
    <cellStyle name="Normal 2 2 10 32 4 4" xfId="9398" xr:uid="{00000000-0005-0000-0000-0000B6240000}"/>
    <cellStyle name="Normal 2 2 10 32 4 5" xfId="9399" xr:uid="{00000000-0005-0000-0000-0000B7240000}"/>
    <cellStyle name="Normal 2 2 10 32 4 6" xfId="9400" xr:uid="{00000000-0005-0000-0000-0000B8240000}"/>
    <cellStyle name="Normal 2 2 10 32 4 7" xfId="9401" xr:uid="{00000000-0005-0000-0000-0000B9240000}"/>
    <cellStyle name="Normal 2 2 10 32 4 8" xfId="9402" xr:uid="{00000000-0005-0000-0000-0000BA240000}"/>
    <cellStyle name="Normal 2 2 10 32 4 9" xfId="9403" xr:uid="{00000000-0005-0000-0000-0000BB240000}"/>
    <cellStyle name="Normal 2 2 10 32 5" xfId="9404" xr:uid="{00000000-0005-0000-0000-0000BC240000}"/>
    <cellStyle name="Normal 2 2 10 32 5 10" xfId="9405" xr:uid="{00000000-0005-0000-0000-0000BD240000}"/>
    <cellStyle name="Normal 2 2 10 32 5 2" xfId="9406" xr:uid="{00000000-0005-0000-0000-0000BE240000}"/>
    <cellStyle name="Normal 2 2 10 32 5 3" xfId="9407" xr:uid="{00000000-0005-0000-0000-0000BF240000}"/>
    <cellStyle name="Normal 2 2 10 32 5 4" xfId="9408" xr:uid="{00000000-0005-0000-0000-0000C0240000}"/>
    <cellStyle name="Normal 2 2 10 32 5 5" xfId="9409" xr:uid="{00000000-0005-0000-0000-0000C1240000}"/>
    <cellStyle name="Normal 2 2 10 32 5 6" xfId="9410" xr:uid="{00000000-0005-0000-0000-0000C2240000}"/>
    <cellStyle name="Normal 2 2 10 32 5 7" xfId="9411" xr:uid="{00000000-0005-0000-0000-0000C3240000}"/>
    <cellStyle name="Normal 2 2 10 32 5 8" xfId="9412" xr:uid="{00000000-0005-0000-0000-0000C4240000}"/>
    <cellStyle name="Normal 2 2 10 32 5 9" xfId="9413" xr:uid="{00000000-0005-0000-0000-0000C5240000}"/>
    <cellStyle name="Normal 2 2 10 32 6" xfId="9414" xr:uid="{00000000-0005-0000-0000-0000C6240000}"/>
    <cellStyle name="Normal 2 2 10 32 7" xfId="9415" xr:uid="{00000000-0005-0000-0000-0000C7240000}"/>
    <cellStyle name="Normal 2 2 10 32 8" xfId="9416" xr:uid="{00000000-0005-0000-0000-0000C8240000}"/>
    <cellStyle name="Normal 2 2 10 32 9" xfId="9417" xr:uid="{00000000-0005-0000-0000-0000C9240000}"/>
    <cellStyle name="Normal 2 2 10 33" xfId="9418" xr:uid="{00000000-0005-0000-0000-0000CA240000}"/>
    <cellStyle name="Normal 2 2 10 33 10" xfId="9419" xr:uid="{00000000-0005-0000-0000-0000CB240000}"/>
    <cellStyle name="Normal 2 2 10 33 11" xfId="9420" xr:uid="{00000000-0005-0000-0000-0000CC240000}"/>
    <cellStyle name="Normal 2 2 10 33 12" xfId="9421" xr:uid="{00000000-0005-0000-0000-0000CD240000}"/>
    <cellStyle name="Normal 2 2 10 33 13" xfId="9422" xr:uid="{00000000-0005-0000-0000-0000CE240000}"/>
    <cellStyle name="Normal 2 2 10 33 14" xfId="9423" xr:uid="{00000000-0005-0000-0000-0000CF240000}"/>
    <cellStyle name="Normal 2 2 10 33 2" xfId="9424" xr:uid="{00000000-0005-0000-0000-0000D0240000}"/>
    <cellStyle name="Normal 2 2 10 33 2 10" xfId="9425" xr:uid="{00000000-0005-0000-0000-0000D1240000}"/>
    <cellStyle name="Normal 2 2 10 33 2 2" xfId="9426" xr:uid="{00000000-0005-0000-0000-0000D2240000}"/>
    <cellStyle name="Normal 2 2 10 33 2 3" xfId="9427" xr:uid="{00000000-0005-0000-0000-0000D3240000}"/>
    <cellStyle name="Normal 2 2 10 33 2 4" xfId="9428" xr:uid="{00000000-0005-0000-0000-0000D4240000}"/>
    <cellStyle name="Normal 2 2 10 33 2 5" xfId="9429" xr:uid="{00000000-0005-0000-0000-0000D5240000}"/>
    <cellStyle name="Normal 2 2 10 33 2 6" xfId="9430" xr:uid="{00000000-0005-0000-0000-0000D6240000}"/>
    <cellStyle name="Normal 2 2 10 33 2 7" xfId="9431" xr:uid="{00000000-0005-0000-0000-0000D7240000}"/>
    <cellStyle name="Normal 2 2 10 33 2 8" xfId="9432" xr:uid="{00000000-0005-0000-0000-0000D8240000}"/>
    <cellStyle name="Normal 2 2 10 33 2 9" xfId="9433" xr:uid="{00000000-0005-0000-0000-0000D9240000}"/>
    <cellStyle name="Normal 2 2 10 33 3" xfId="9434" xr:uid="{00000000-0005-0000-0000-0000DA240000}"/>
    <cellStyle name="Normal 2 2 10 33 3 10" xfId="9435" xr:uid="{00000000-0005-0000-0000-0000DB240000}"/>
    <cellStyle name="Normal 2 2 10 33 3 2" xfId="9436" xr:uid="{00000000-0005-0000-0000-0000DC240000}"/>
    <cellStyle name="Normal 2 2 10 33 3 3" xfId="9437" xr:uid="{00000000-0005-0000-0000-0000DD240000}"/>
    <cellStyle name="Normal 2 2 10 33 3 4" xfId="9438" xr:uid="{00000000-0005-0000-0000-0000DE240000}"/>
    <cellStyle name="Normal 2 2 10 33 3 5" xfId="9439" xr:uid="{00000000-0005-0000-0000-0000DF240000}"/>
    <cellStyle name="Normal 2 2 10 33 3 6" xfId="9440" xr:uid="{00000000-0005-0000-0000-0000E0240000}"/>
    <cellStyle name="Normal 2 2 10 33 3 7" xfId="9441" xr:uid="{00000000-0005-0000-0000-0000E1240000}"/>
    <cellStyle name="Normal 2 2 10 33 3 8" xfId="9442" xr:uid="{00000000-0005-0000-0000-0000E2240000}"/>
    <cellStyle name="Normal 2 2 10 33 3 9" xfId="9443" xr:uid="{00000000-0005-0000-0000-0000E3240000}"/>
    <cellStyle name="Normal 2 2 10 33 4" xfId="9444" xr:uid="{00000000-0005-0000-0000-0000E4240000}"/>
    <cellStyle name="Normal 2 2 10 33 4 10" xfId="9445" xr:uid="{00000000-0005-0000-0000-0000E5240000}"/>
    <cellStyle name="Normal 2 2 10 33 4 2" xfId="9446" xr:uid="{00000000-0005-0000-0000-0000E6240000}"/>
    <cellStyle name="Normal 2 2 10 33 4 3" xfId="9447" xr:uid="{00000000-0005-0000-0000-0000E7240000}"/>
    <cellStyle name="Normal 2 2 10 33 4 4" xfId="9448" xr:uid="{00000000-0005-0000-0000-0000E8240000}"/>
    <cellStyle name="Normal 2 2 10 33 4 5" xfId="9449" xr:uid="{00000000-0005-0000-0000-0000E9240000}"/>
    <cellStyle name="Normal 2 2 10 33 4 6" xfId="9450" xr:uid="{00000000-0005-0000-0000-0000EA240000}"/>
    <cellStyle name="Normal 2 2 10 33 4 7" xfId="9451" xr:uid="{00000000-0005-0000-0000-0000EB240000}"/>
    <cellStyle name="Normal 2 2 10 33 4 8" xfId="9452" xr:uid="{00000000-0005-0000-0000-0000EC240000}"/>
    <cellStyle name="Normal 2 2 10 33 4 9" xfId="9453" xr:uid="{00000000-0005-0000-0000-0000ED240000}"/>
    <cellStyle name="Normal 2 2 10 33 5" xfId="9454" xr:uid="{00000000-0005-0000-0000-0000EE240000}"/>
    <cellStyle name="Normal 2 2 10 33 5 10" xfId="9455" xr:uid="{00000000-0005-0000-0000-0000EF240000}"/>
    <cellStyle name="Normal 2 2 10 33 5 2" xfId="9456" xr:uid="{00000000-0005-0000-0000-0000F0240000}"/>
    <cellStyle name="Normal 2 2 10 33 5 3" xfId="9457" xr:uid="{00000000-0005-0000-0000-0000F1240000}"/>
    <cellStyle name="Normal 2 2 10 33 5 4" xfId="9458" xr:uid="{00000000-0005-0000-0000-0000F2240000}"/>
    <cellStyle name="Normal 2 2 10 33 5 5" xfId="9459" xr:uid="{00000000-0005-0000-0000-0000F3240000}"/>
    <cellStyle name="Normal 2 2 10 33 5 6" xfId="9460" xr:uid="{00000000-0005-0000-0000-0000F4240000}"/>
    <cellStyle name="Normal 2 2 10 33 5 7" xfId="9461" xr:uid="{00000000-0005-0000-0000-0000F5240000}"/>
    <cellStyle name="Normal 2 2 10 33 5 8" xfId="9462" xr:uid="{00000000-0005-0000-0000-0000F6240000}"/>
    <cellStyle name="Normal 2 2 10 33 5 9" xfId="9463" xr:uid="{00000000-0005-0000-0000-0000F7240000}"/>
    <cellStyle name="Normal 2 2 10 33 6" xfId="9464" xr:uid="{00000000-0005-0000-0000-0000F8240000}"/>
    <cellStyle name="Normal 2 2 10 33 7" xfId="9465" xr:uid="{00000000-0005-0000-0000-0000F9240000}"/>
    <cellStyle name="Normal 2 2 10 33 8" xfId="9466" xr:uid="{00000000-0005-0000-0000-0000FA240000}"/>
    <cellStyle name="Normal 2 2 10 33 9" xfId="9467" xr:uid="{00000000-0005-0000-0000-0000FB240000}"/>
    <cellStyle name="Normal 2 2 10 34" xfId="9468" xr:uid="{00000000-0005-0000-0000-0000FC240000}"/>
    <cellStyle name="Normal 2 2 10 34 10" xfId="9469" xr:uid="{00000000-0005-0000-0000-0000FD240000}"/>
    <cellStyle name="Normal 2 2 10 34 11" xfId="9470" xr:uid="{00000000-0005-0000-0000-0000FE240000}"/>
    <cellStyle name="Normal 2 2 10 34 12" xfId="9471" xr:uid="{00000000-0005-0000-0000-0000FF240000}"/>
    <cellStyle name="Normal 2 2 10 34 13" xfId="9472" xr:uid="{00000000-0005-0000-0000-000000250000}"/>
    <cellStyle name="Normal 2 2 10 34 14" xfId="9473" xr:uid="{00000000-0005-0000-0000-000001250000}"/>
    <cellStyle name="Normal 2 2 10 34 2" xfId="9474" xr:uid="{00000000-0005-0000-0000-000002250000}"/>
    <cellStyle name="Normal 2 2 10 34 2 10" xfId="9475" xr:uid="{00000000-0005-0000-0000-000003250000}"/>
    <cellStyle name="Normal 2 2 10 34 2 2" xfId="9476" xr:uid="{00000000-0005-0000-0000-000004250000}"/>
    <cellStyle name="Normal 2 2 10 34 2 3" xfId="9477" xr:uid="{00000000-0005-0000-0000-000005250000}"/>
    <cellStyle name="Normal 2 2 10 34 2 4" xfId="9478" xr:uid="{00000000-0005-0000-0000-000006250000}"/>
    <cellStyle name="Normal 2 2 10 34 2 5" xfId="9479" xr:uid="{00000000-0005-0000-0000-000007250000}"/>
    <cellStyle name="Normal 2 2 10 34 2 6" xfId="9480" xr:uid="{00000000-0005-0000-0000-000008250000}"/>
    <cellStyle name="Normal 2 2 10 34 2 7" xfId="9481" xr:uid="{00000000-0005-0000-0000-000009250000}"/>
    <cellStyle name="Normal 2 2 10 34 2 8" xfId="9482" xr:uid="{00000000-0005-0000-0000-00000A250000}"/>
    <cellStyle name="Normal 2 2 10 34 2 9" xfId="9483" xr:uid="{00000000-0005-0000-0000-00000B250000}"/>
    <cellStyle name="Normal 2 2 10 34 3" xfId="9484" xr:uid="{00000000-0005-0000-0000-00000C250000}"/>
    <cellStyle name="Normal 2 2 10 34 3 10" xfId="9485" xr:uid="{00000000-0005-0000-0000-00000D250000}"/>
    <cellStyle name="Normal 2 2 10 34 3 2" xfId="9486" xr:uid="{00000000-0005-0000-0000-00000E250000}"/>
    <cellStyle name="Normal 2 2 10 34 3 3" xfId="9487" xr:uid="{00000000-0005-0000-0000-00000F250000}"/>
    <cellStyle name="Normal 2 2 10 34 3 4" xfId="9488" xr:uid="{00000000-0005-0000-0000-000010250000}"/>
    <cellStyle name="Normal 2 2 10 34 3 5" xfId="9489" xr:uid="{00000000-0005-0000-0000-000011250000}"/>
    <cellStyle name="Normal 2 2 10 34 3 6" xfId="9490" xr:uid="{00000000-0005-0000-0000-000012250000}"/>
    <cellStyle name="Normal 2 2 10 34 3 7" xfId="9491" xr:uid="{00000000-0005-0000-0000-000013250000}"/>
    <cellStyle name="Normal 2 2 10 34 3 8" xfId="9492" xr:uid="{00000000-0005-0000-0000-000014250000}"/>
    <cellStyle name="Normal 2 2 10 34 3 9" xfId="9493" xr:uid="{00000000-0005-0000-0000-000015250000}"/>
    <cellStyle name="Normal 2 2 10 34 4" xfId="9494" xr:uid="{00000000-0005-0000-0000-000016250000}"/>
    <cellStyle name="Normal 2 2 10 34 4 10" xfId="9495" xr:uid="{00000000-0005-0000-0000-000017250000}"/>
    <cellStyle name="Normal 2 2 10 34 4 2" xfId="9496" xr:uid="{00000000-0005-0000-0000-000018250000}"/>
    <cellStyle name="Normal 2 2 10 34 4 3" xfId="9497" xr:uid="{00000000-0005-0000-0000-000019250000}"/>
    <cellStyle name="Normal 2 2 10 34 4 4" xfId="9498" xr:uid="{00000000-0005-0000-0000-00001A250000}"/>
    <cellStyle name="Normal 2 2 10 34 4 5" xfId="9499" xr:uid="{00000000-0005-0000-0000-00001B250000}"/>
    <cellStyle name="Normal 2 2 10 34 4 6" xfId="9500" xr:uid="{00000000-0005-0000-0000-00001C250000}"/>
    <cellStyle name="Normal 2 2 10 34 4 7" xfId="9501" xr:uid="{00000000-0005-0000-0000-00001D250000}"/>
    <cellStyle name="Normal 2 2 10 34 4 8" xfId="9502" xr:uid="{00000000-0005-0000-0000-00001E250000}"/>
    <cellStyle name="Normal 2 2 10 34 4 9" xfId="9503" xr:uid="{00000000-0005-0000-0000-00001F250000}"/>
    <cellStyle name="Normal 2 2 10 34 5" xfId="9504" xr:uid="{00000000-0005-0000-0000-000020250000}"/>
    <cellStyle name="Normal 2 2 10 34 5 10" xfId="9505" xr:uid="{00000000-0005-0000-0000-000021250000}"/>
    <cellStyle name="Normal 2 2 10 34 5 2" xfId="9506" xr:uid="{00000000-0005-0000-0000-000022250000}"/>
    <cellStyle name="Normal 2 2 10 34 5 3" xfId="9507" xr:uid="{00000000-0005-0000-0000-000023250000}"/>
    <cellStyle name="Normal 2 2 10 34 5 4" xfId="9508" xr:uid="{00000000-0005-0000-0000-000024250000}"/>
    <cellStyle name="Normal 2 2 10 34 5 5" xfId="9509" xr:uid="{00000000-0005-0000-0000-000025250000}"/>
    <cellStyle name="Normal 2 2 10 34 5 6" xfId="9510" xr:uid="{00000000-0005-0000-0000-000026250000}"/>
    <cellStyle name="Normal 2 2 10 34 5 7" xfId="9511" xr:uid="{00000000-0005-0000-0000-000027250000}"/>
    <cellStyle name="Normal 2 2 10 34 5 8" xfId="9512" xr:uid="{00000000-0005-0000-0000-000028250000}"/>
    <cellStyle name="Normal 2 2 10 34 5 9" xfId="9513" xr:uid="{00000000-0005-0000-0000-000029250000}"/>
    <cellStyle name="Normal 2 2 10 34 6" xfId="9514" xr:uid="{00000000-0005-0000-0000-00002A250000}"/>
    <cellStyle name="Normal 2 2 10 34 7" xfId="9515" xr:uid="{00000000-0005-0000-0000-00002B250000}"/>
    <cellStyle name="Normal 2 2 10 34 8" xfId="9516" xr:uid="{00000000-0005-0000-0000-00002C250000}"/>
    <cellStyle name="Normal 2 2 10 34 9" xfId="9517" xr:uid="{00000000-0005-0000-0000-00002D250000}"/>
    <cellStyle name="Normal 2 2 10 35" xfId="9518" xr:uid="{00000000-0005-0000-0000-00002E250000}"/>
    <cellStyle name="Normal 2 2 10 35 10" xfId="9519" xr:uid="{00000000-0005-0000-0000-00002F250000}"/>
    <cellStyle name="Normal 2 2 10 35 2" xfId="9520" xr:uid="{00000000-0005-0000-0000-000030250000}"/>
    <cellStyle name="Normal 2 2 10 35 3" xfId="9521" xr:uid="{00000000-0005-0000-0000-000031250000}"/>
    <cellStyle name="Normal 2 2 10 35 4" xfId="9522" xr:uid="{00000000-0005-0000-0000-000032250000}"/>
    <cellStyle name="Normal 2 2 10 35 5" xfId="9523" xr:uid="{00000000-0005-0000-0000-000033250000}"/>
    <cellStyle name="Normal 2 2 10 35 6" xfId="9524" xr:uid="{00000000-0005-0000-0000-000034250000}"/>
    <cellStyle name="Normal 2 2 10 35 7" xfId="9525" xr:uid="{00000000-0005-0000-0000-000035250000}"/>
    <cellStyle name="Normal 2 2 10 35 8" xfId="9526" xr:uid="{00000000-0005-0000-0000-000036250000}"/>
    <cellStyle name="Normal 2 2 10 35 9" xfId="9527" xr:uid="{00000000-0005-0000-0000-000037250000}"/>
    <cellStyle name="Normal 2 2 10 36" xfId="9528" xr:uid="{00000000-0005-0000-0000-000038250000}"/>
    <cellStyle name="Normal 2 2 10 36 10" xfId="9529" xr:uid="{00000000-0005-0000-0000-000039250000}"/>
    <cellStyle name="Normal 2 2 10 36 2" xfId="9530" xr:uid="{00000000-0005-0000-0000-00003A250000}"/>
    <cellStyle name="Normal 2 2 10 36 3" xfId="9531" xr:uid="{00000000-0005-0000-0000-00003B250000}"/>
    <cellStyle name="Normal 2 2 10 36 4" xfId="9532" xr:uid="{00000000-0005-0000-0000-00003C250000}"/>
    <cellStyle name="Normal 2 2 10 36 5" xfId="9533" xr:uid="{00000000-0005-0000-0000-00003D250000}"/>
    <cellStyle name="Normal 2 2 10 36 6" xfId="9534" xr:uid="{00000000-0005-0000-0000-00003E250000}"/>
    <cellStyle name="Normal 2 2 10 36 7" xfId="9535" xr:uid="{00000000-0005-0000-0000-00003F250000}"/>
    <cellStyle name="Normal 2 2 10 36 8" xfId="9536" xr:uid="{00000000-0005-0000-0000-000040250000}"/>
    <cellStyle name="Normal 2 2 10 36 9" xfId="9537" xr:uid="{00000000-0005-0000-0000-000041250000}"/>
    <cellStyle name="Normal 2 2 10 37" xfId="9538" xr:uid="{00000000-0005-0000-0000-000042250000}"/>
    <cellStyle name="Normal 2 2 10 37 10" xfId="9539" xr:uid="{00000000-0005-0000-0000-000043250000}"/>
    <cellStyle name="Normal 2 2 10 37 2" xfId="9540" xr:uid="{00000000-0005-0000-0000-000044250000}"/>
    <cellStyle name="Normal 2 2 10 37 3" xfId="9541" xr:uid="{00000000-0005-0000-0000-000045250000}"/>
    <cellStyle name="Normal 2 2 10 37 4" xfId="9542" xr:uid="{00000000-0005-0000-0000-000046250000}"/>
    <cellStyle name="Normal 2 2 10 37 5" xfId="9543" xr:uid="{00000000-0005-0000-0000-000047250000}"/>
    <cellStyle name="Normal 2 2 10 37 6" xfId="9544" xr:uid="{00000000-0005-0000-0000-000048250000}"/>
    <cellStyle name="Normal 2 2 10 37 7" xfId="9545" xr:uid="{00000000-0005-0000-0000-000049250000}"/>
    <cellStyle name="Normal 2 2 10 37 8" xfId="9546" xr:uid="{00000000-0005-0000-0000-00004A250000}"/>
    <cellStyle name="Normal 2 2 10 37 9" xfId="9547" xr:uid="{00000000-0005-0000-0000-00004B250000}"/>
    <cellStyle name="Normal 2 2 10 38" xfId="9548" xr:uid="{00000000-0005-0000-0000-00004C250000}"/>
    <cellStyle name="Normal 2 2 10 38 10" xfId="9549" xr:uid="{00000000-0005-0000-0000-00004D250000}"/>
    <cellStyle name="Normal 2 2 10 38 2" xfId="9550" xr:uid="{00000000-0005-0000-0000-00004E250000}"/>
    <cellStyle name="Normal 2 2 10 38 3" xfId="9551" xr:uid="{00000000-0005-0000-0000-00004F250000}"/>
    <cellStyle name="Normal 2 2 10 38 4" xfId="9552" xr:uid="{00000000-0005-0000-0000-000050250000}"/>
    <cellStyle name="Normal 2 2 10 38 5" xfId="9553" xr:uid="{00000000-0005-0000-0000-000051250000}"/>
    <cellStyle name="Normal 2 2 10 38 6" xfId="9554" xr:uid="{00000000-0005-0000-0000-000052250000}"/>
    <cellStyle name="Normal 2 2 10 38 7" xfId="9555" xr:uid="{00000000-0005-0000-0000-000053250000}"/>
    <cellStyle name="Normal 2 2 10 38 8" xfId="9556" xr:uid="{00000000-0005-0000-0000-000054250000}"/>
    <cellStyle name="Normal 2 2 10 38 9" xfId="9557" xr:uid="{00000000-0005-0000-0000-000055250000}"/>
    <cellStyle name="Normal 2 2 10 39" xfId="9558" xr:uid="{00000000-0005-0000-0000-000056250000}"/>
    <cellStyle name="Normal 2 2 10 4" xfId="9559" xr:uid="{00000000-0005-0000-0000-000057250000}"/>
    <cellStyle name="Normal 2 2 10 4 10" xfId="9560" xr:uid="{00000000-0005-0000-0000-000058250000}"/>
    <cellStyle name="Normal 2 2 10 4 11" xfId="9561" xr:uid="{00000000-0005-0000-0000-000059250000}"/>
    <cellStyle name="Normal 2 2 10 4 12" xfId="9562" xr:uid="{00000000-0005-0000-0000-00005A250000}"/>
    <cellStyle name="Normal 2 2 10 4 13" xfId="9563" xr:uid="{00000000-0005-0000-0000-00005B250000}"/>
    <cellStyle name="Normal 2 2 10 4 14" xfId="9564" xr:uid="{00000000-0005-0000-0000-00005C250000}"/>
    <cellStyle name="Normal 2 2 10 4 2" xfId="9565" xr:uid="{00000000-0005-0000-0000-00005D250000}"/>
    <cellStyle name="Normal 2 2 10 4 2 10" xfId="9566" xr:uid="{00000000-0005-0000-0000-00005E250000}"/>
    <cellStyle name="Normal 2 2 10 4 2 2" xfId="9567" xr:uid="{00000000-0005-0000-0000-00005F250000}"/>
    <cellStyle name="Normal 2 2 10 4 2 3" xfId="9568" xr:uid="{00000000-0005-0000-0000-000060250000}"/>
    <cellStyle name="Normal 2 2 10 4 2 4" xfId="9569" xr:uid="{00000000-0005-0000-0000-000061250000}"/>
    <cellStyle name="Normal 2 2 10 4 2 5" xfId="9570" xr:uid="{00000000-0005-0000-0000-000062250000}"/>
    <cellStyle name="Normal 2 2 10 4 2 6" xfId="9571" xr:uid="{00000000-0005-0000-0000-000063250000}"/>
    <cellStyle name="Normal 2 2 10 4 2 7" xfId="9572" xr:uid="{00000000-0005-0000-0000-000064250000}"/>
    <cellStyle name="Normal 2 2 10 4 2 8" xfId="9573" xr:uid="{00000000-0005-0000-0000-000065250000}"/>
    <cellStyle name="Normal 2 2 10 4 2 9" xfId="9574" xr:uid="{00000000-0005-0000-0000-000066250000}"/>
    <cellStyle name="Normal 2 2 10 4 3" xfId="9575" xr:uid="{00000000-0005-0000-0000-000067250000}"/>
    <cellStyle name="Normal 2 2 10 4 3 10" xfId="9576" xr:uid="{00000000-0005-0000-0000-000068250000}"/>
    <cellStyle name="Normal 2 2 10 4 3 2" xfId="9577" xr:uid="{00000000-0005-0000-0000-000069250000}"/>
    <cellStyle name="Normal 2 2 10 4 3 3" xfId="9578" xr:uid="{00000000-0005-0000-0000-00006A250000}"/>
    <cellStyle name="Normal 2 2 10 4 3 4" xfId="9579" xr:uid="{00000000-0005-0000-0000-00006B250000}"/>
    <cellStyle name="Normal 2 2 10 4 3 5" xfId="9580" xr:uid="{00000000-0005-0000-0000-00006C250000}"/>
    <cellStyle name="Normal 2 2 10 4 3 6" xfId="9581" xr:uid="{00000000-0005-0000-0000-00006D250000}"/>
    <cellStyle name="Normal 2 2 10 4 3 7" xfId="9582" xr:uid="{00000000-0005-0000-0000-00006E250000}"/>
    <cellStyle name="Normal 2 2 10 4 3 8" xfId="9583" xr:uid="{00000000-0005-0000-0000-00006F250000}"/>
    <cellStyle name="Normal 2 2 10 4 3 9" xfId="9584" xr:uid="{00000000-0005-0000-0000-000070250000}"/>
    <cellStyle name="Normal 2 2 10 4 4" xfId="9585" xr:uid="{00000000-0005-0000-0000-000071250000}"/>
    <cellStyle name="Normal 2 2 10 4 4 10" xfId="9586" xr:uid="{00000000-0005-0000-0000-000072250000}"/>
    <cellStyle name="Normal 2 2 10 4 4 2" xfId="9587" xr:uid="{00000000-0005-0000-0000-000073250000}"/>
    <cellStyle name="Normal 2 2 10 4 4 3" xfId="9588" xr:uid="{00000000-0005-0000-0000-000074250000}"/>
    <cellStyle name="Normal 2 2 10 4 4 4" xfId="9589" xr:uid="{00000000-0005-0000-0000-000075250000}"/>
    <cellStyle name="Normal 2 2 10 4 4 5" xfId="9590" xr:uid="{00000000-0005-0000-0000-000076250000}"/>
    <cellStyle name="Normal 2 2 10 4 4 6" xfId="9591" xr:uid="{00000000-0005-0000-0000-000077250000}"/>
    <cellStyle name="Normal 2 2 10 4 4 7" xfId="9592" xr:uid="{00000000-0005-0000-0000-000078250000}"/>
    <cellStyle name="Normal 2 2 10 4 4 8" xfId="9593" xr:uid="{00000000-0005-0000-0000-000079250000}"/>
    <cellStyle name="Normal 2 2 10 4 4 9" xfId="9594" xr:uid="{00000000-0005-0000-0000-00007A250000}"/>
    <cellStyle name="Normal 2 2 10 4 5" xfId="9595" xr:uid="{00000000-0005-0000-0000-00007B250000}"/>
    <cellStyle name="Normal 2 2 10 4 5 10" xfId="9596" xr:uid="{00000000-0005-0000-0000-00007C250000}"/>
    <cellStyle name="Normal 2 2 10 4 5 2" xfId="9597" xr:uid="{00000000-0005-0000-0000-00007D250000}"/>
    <cellStyle name="Normal 2 2 10 4 5 3" xfId="9598" xr:uid="{00000000-0005-0000-0000-00007E250000}"/>
    <cellStyle name="Normal 2 2 10 4 5 4" xfId="9599" xr:uid="{00000000-0005-0000-0000-00007F250000}"/>
    <cellStyle name="Normal 2 2 10 4 5 5" xfId="9600" xr:uid="{00000000-0005-0000-0000-000080250000}"/>
    <cellStyle name="Normal 2 2 10 4 5 6" xfId="9601" xr:uid="{00000000-0005-0000-0000-000081250000}"/>
    <cellStyle name="Normal 2 2 10 4 5 7" xfId="9602" xr:uid="{00000000-0005-0000-0000-000082250000}"/>
    <cellStyle name="Normal 2 2 10 4 5 8" xfId="9603" xr:uid="{00000000-0005-0000-0000-000083250000}"/>
    <cellStyle name="Normal 2 2 10 4 5 9" xfId="9604" xr:uid="{00000000-0005-0000-0000-000084250000}"/>
    <cellStyle name="Normal 2 2 10 4 6" xfId="9605" xr:uid="{00000000-0005-0000-0000-000085250000}"/>
    <cellStyle name="Normal 2 2 10 4 7" xfId="9606" xr:uid="{00000000-0005-0000-0000-000086250000}"/>
    <cellStyle name="Normal 2 2 10 4 8" xfId="9607" xr:uid="{00000000-0005-0000-0000-000087250000}"/>
    <cellStyle name="Normal 2 2 10 4 9" xfId="9608" xr:uid="{00000000-0005-0000-0000-000088250000}"/>
    <cellStyle name="Normal 2 2 10 40" xfId="9609" xr:uid="{00000000-0005-0000-0000-000089250000}"/>
    <cellStyle name="Normal 2 2 10 41" xfId="9610" xr:uid="{00000000-0005-0000-0000-00008A250000}"/>
    <cellStyle name="Normal 2 2 10 42" xfId="9611" xr:uid="{00000000-0005-0000-0000-00008B250000}"/>
    <cellStyle name="Normal 2 2 10 43" xfId="9612" xr:uid="{00000000-0005-0000-0000-00008C250000}"/>
    <cellStyle name="Normal 2 2 10 44" xfId="9613" xr:uid="{00000000-0005-0000-0000-00008D250000}"/>
    <cellStyle name="Normal 2 2 10 45" xfId="9614" xr:uid="{00000000-0005-0000-0000-00008E250000}"/>
    <cellStyle name="Normal 2 2 10 46" xfId="9615" xr:uid="{00000000-0005-0000-0000-00008F250000}"/>
    <cellStyle name="Normal 2 2 10 47" xfId="9616" xr:uid="{00000000-0005-0000-0000-000090250000}"/>
    <cellStyle name="Normal 2 2 10 5" xfId="9617" xr:uid="{00000000-0005-0000-0000-000091250000}"/>
    <cellStyle name="Normal 2 2 10 5 10" xfId="9618" xr:uid="{00000000-0005-0000-0000-000092250000}"/>
    <cellStyle name="Normal 2 2 10 5 11" xfId="9619" xr:uid="{00000000-0005-0000-0000-000093250000}"/>
    <cellStyle name="Normal 2 2 10 5 12" xfId="9620" xr:uid="{00000000-0005-0000-0000-000094250000}"/>
    <cellStyle name="Normal 2 2 10 5 13" xfId="9621" xr:uid="{00000000-0005-0000-0000-000095250000}"/>
    <cellStyle name="Normal 2 2 10 5 14" xfId="9622" xr:uid="{00000000-0005-0000-0000-000096250000}"/>
    <cellStyle name="Normal 2 2 10 5 2" xfId="9623" xr:uid="{00000000-0005-0000-0000-000097250000}"/>
    <cellStyle name="Normal 2 2 10 5 2 10" xfId="9624" xr:uid="{00000000-0005-0000-0000-000098250000}"/>
    <cellStyle name="Normal 2 2 10 5 2 2" xfId="9625" xr:uid="{00000000-0005-0000-0000-000099250000}"/>
    <cellStyle name="Normal 2 2 10 5 2 3" xfId="9626" xr:uid="{00000000-0005-0000-0000-00009A250000}"/>
    <cellStyle name="Normal 2 2 10 5 2 4" xfId="9627" xr:uid="{00000000-0005-0000-0000-00009B250000}"/>
    <cellStyle name="Normal 2 2 10 5 2 5" xfId="9628" xr:uid="{00000000-0005-0000-0000-00009C250000}"/>
    <cellStyle name="Normal 2 2 10 5 2 6" xfId="9629" xr:uid="{00000000-0005-0000-0000-00009D250000}"/>
    <cellStyle name="Normal 2 2 10 5 2 7" xfId="9630" xr:uid="{00000000-0005-0000-0000-00009E250000}"/>
    <cellStyle name="Normal 2 2 10 5 2 8" xfId="9631" xr:uid="{00000000-0005-0000-0000-00009F250000}"/>
    <cellStyle name="Normal 2 2 10 5 2 9" xfId="9632" xr:uid="{00000000-0005-0000-0000-0000A0250000}"/>
    <cellStyle name="Normal 2 2 10 5 3" xfId="9633" xr:uid="{00000000-0005-0000-0000-0000A1250000}"/>
    <cellStyle name="Normal 2 2 10 5 3 10" xfId="9634" xr:uid="{00000000-0005-0000-0000-0000A2250000}"/>
    <cellStyle name="Normal 2 2 10 5 3 2" xfId="9635" xr:uid="{00000000-0005-0000-0000-0000A3250000}"/>
    <cellStyle name="Normal 2 2 10 5 3 3" xfId="9636" xr:uid="{00000000-0005-0000-0000-0000A4250000}"/>
    <cellStyle name="Normal 2 2 10 5 3 4" xfId="9637" xr:uid="{00000000-0005-0000-0000-0000A5250000}"/>
    <cellStyle name="Normal 2 2 10 5 3 5" xfId="9638" xr:uid="{00000000-0005-0000-0000-0000A6250000}"/>
    <cellStyle name="Normal 2 2 10 5 3 6" xfId="9639" xr:uid="{00000000-0005-0000-0000-0000A7250000}"/>
    <cellStyle name="Normal 2 2 10 5 3 7" xfId="9640" xr:uid="{00000000-0005-0000-0000-0000A8250000}"/>
    <cellStyle name="Normal 2 2 10 5 3 8" xfId="9641" xr:uid="{00000000-0005-0000-0000-0000A9250000}"/>
    <cellStyle name="Normal 2 2 10 5 3 9" xfId="9642" xr:uid="{00000000-0005-0000-0000-0000AA250000}"/>
    <cellStyle name="Normal 2 2 10 5 4" xfId="9643" xr:uid="{00000000-0005-0000-0000-0000AB250000}"/>
    <cellStyle name="Normal 2 2 10 5 4 10" xfId="9644" xr:uid="{00000000-0005-0000-0000-0000AC250000}"/>
    <cellStyle name="Normal 2 2 10 5 4 2" xfId="9645" xr:uid="{00000000-0005-0000-0000-0000AD250000}"/>
    <cellStyle name="Normal 2 2 10 5 4 3" xfId="9646" xr:uid="{00000000-0005-0000-0000-0000AE250000}"/>
    <cellStyle name="Normal 2 2 10 5 4 4" xfId="9647" xr:uid="{00000000-0005-0000-0000-0000AF250000}"/>
    <cellStyle name="Normal 2 2 10 5 4 5" xfId="9648" xr:uid="{00000000-0005-0000-0000-0000B0250000}"/>
    <cellStyle name="Normal 2 2 10 5 4 6" xfId="9649" xr:uid="{00000000-0005-0000-0000-0000B1250000}"/>
    <cellStyle name="Normal 2 2 10 5 4 7" xfId="9650" xr:uid="{00000000-0005-0000-0000-0000B2250000}"/>
    <cellStyle name="Normal 2 2 10 5 4 8" xfId="9651" xr:uid="{00000000-0005-0000-0000-0000B3250000}"/>
    <cellStyle name="Normal 2 2 10 5 4 9" xfId="9652" xr:uid="{00000000-0005-0000-0000-0000B4250000}"/>
    <cellStyle name="Normal 2 2 10 5 5" xfId="9653" xr:uid="{00000000-0005-0000-0000-0000B5250000}"/>
    <cellStyle name="Normal 2 2 10 5 5 10" xfId="9654" xr:uid="{00000000-0005-0000-0000-0000B6250000}"/>
    <cellStyle name="Normal 2 2 10 5 5 2" xfId="9655" xr:uid="{00000000-0005-0000-0000-0000B7250000}"/>
    <cellStyle name="Normal 2 2 10 5 5 3" xfId="9656" xr:uid="{00000000-0005-0000-0000-0000B8250000}"/>
    <cellStyle name="Normal 2 2 10 5 5 4" xfId="9657" xr:uid="{00000000-0005-0000-0000-0000B9250000}"/>
    <cellStyle name="Normal 2 2 10 5 5 5" xfId="9658" xr:uid="{00000000-0005-0000-0000-0000BA250000}"/>
    <cellStyle name="Normal 2 2 10 5 5 6" xfId="9659" xr:uid="{00000000-0005-0000-0000-0000BB250000}"/>
    <cellStyle name="Normal 2 2 10 5 5 7" xfId="9660" xr:uid="{00000000-0005-0000-0000-0000BC250000}"/>
    <cellStyle name="Normal 2 2 10 5 5 8" xfId="9661" xr:uid="{00000000-0005-0000-0000-0000BD250000}"/>
    <cellStyle name="Normal 2 2 10 5 5 9" xfId="9662" xr:uid="{00000000-0005-0000-0000-0000BE250000}"/>
    <cellStyle name="Normal 2 2 10 5 6" xfId="9663" xr:uid="{00000000-0005-0000-0000-0000BF250000}"/>
    <cellStyle name="Normal 2 2 10 5 7" xfId="9664" xr:uid="{00000000-0005-0000-0000-0000C0250000}"/>
    <cellStyle name="Normal 2 2 10 5 8" xfId="9665" xr:uid="{00000000-0005-0000-0000-0000C1250000}"/>
    <cellStyle name="Normal 2 2 10 5 9" xfId="9666" xr:uid="{00000000-0005-0000-0000-0000C2250000}"/>
    <cellStyle name="Normal 2 2 10 6" xfId="9667" xr:uid="{00000000-0005-0000-0000-0000C3250000}"/>
    <cellStyle name="Normal 2 2 10 6 10" xfId="9668" xr:uid="{00000000-0005-0000-0000-0000C4250000}"/>
    <cellStyle name="Normal 2 2 10 6 11" xfId="9669" xr:uid="{00000000-0005-0000-0000-0000C5250000}"/>
    <cellStyle name="Normal 2 2 10 6 12" xfId="9670" xr:uid="{00000000-0005-0000-0000-0000C6250000}"/>
    <cellStyle name="Normal 2 2 10 6 13" xfId="9671" xr:uid="{00000000-0005-0000-0000-0000C7250000}"/>
    <cellStyle name="Normal 2 2 10 6 14" xfId="9672" xr:uid="{00000000-0005-0000-0000-0000C8250000}"/>
    <cellStyle name="Normal 2 2 10 6 2" xfId="9673" xr:uid="{00000000-0005-0000-0000-0000C9250000}"/>
    <cellStyle name="Normal 2 2 10 6 2 10" xfId="9674" xr:uid="{00000000-0005-0000-0000-0000CA250000}"/>
    <cellStyle name="Normal 2 2 10 6 2 2" xfId="9675" xr:uid="{00000000-0005-0000-0000-0000CB250000}"/>
    <cellStyle name="Normal 2 2 10 6 2 3" xfId="9676" xr:uid="{00000000-0005-0000-0000-0000CC250000}"/>
    <cellStyle name="Normal 2 2 10 6 2 4" xfId="9677" xr:uid="{00000000-0005-0000-0000-0000CD250000}"/>
    <cellStyle name="Normal 2 2 10 6 2 5" xfId="9678" xr:uid="{00000000-0005-0000-0000-0000CE250000}"/>
    <cellStyle name="Normal 2 2 10 6 2 6" xfId="9679" xr:uid="{00000000-0005-0000-0000-0000CF250000}"/>
    <cellStyle name="Normal 2 2 10 6 2 7" xfId="9680" xr:uid="{00000000-0005-0000-0000-0000D0250000}"/>
    <cellStyle name="Normal 2 2 10 6 2 8" xfId="9681" xr:uid="{00000000-0005-0000-0000-0000D1250000}"/>
    <cellStyle name="Normal 2 2 10 6 2 9" xfId="9682" xr:uid="{00000000-0005-0000-0000-0000D2250000}"/>
    <cellStyle name="Normal 2 2 10 6 3" xfId="9683" xr:uid="{00000000-0005-0000-0000-0000D3250000}"/>
    <cellStyle name="Normal 2 2 10 6 3 10" xfId="9684" xr:uid="{00000000-0005-0000-0000-0000D4250000}"/>
    <cellStyle name="Normal 2 2 10 6 3 2" xfId="9685" xr:uid="{00000000-0005-0000-0000-0000D5250000}"/>
    <cellStyle name="Normal 2 2 10 6 3 3" xfId="9686" xr:uid="{00000000-0005-0000-0000-0000D6250000}"/>
    <cellStyle name="Normal 2 2 10 6 3 4" xfId="9687" xr:uid="{00000000-0005-0000-0000-0000D7250000}"/>
    <cellStyle name="Normal 2 2 10 6 3 5" xfId="9688" xr:uid="{00000000-0005-0000-0000-0000D8250000}"/>
    <cellStyle name="Normal 2 2 10 6 3 6" xfId="9689" xr:uid="{00000000-0005-0000-0000-0000D9250000}"/>
    <cellStyle name="Normal 2 2 10 6 3 7" xfId="9690" xr:uid="{00000000-0005-0000-0000-0000DA250000}"/>
    <cellStyle name="Normal 2 2 10 6 3 8" xfId="9691" xr:uid="{00000000-0005-0000-0000-0000DB250000}"/>
    <cellStyle name="Normal 2 2 10 6 3 9" xfId="9692" xr:uid="{00000000-0005-0000-0000-0000DC250000}"/>
    <cellStyle name="Normal 2 2 10 6 4" xfId="9693" xr:uid="{00000000-0005-0000-0000-0000DD250000}"/>
    <cellStyle name="Normal 2 2 10 6 4 10" xfId="9694" xr:uid="{00000000-0005-0000-0000-0000DE250000}"/>
    <cellStyle name="Normal 2 2 10 6 4 2" xfId="9695" xr:uid="{00000000-0005-0000-0000-0000DF250000}"/>
    <cellStyle name="Normal 2 2 10 6 4 3" xfId="9696" xr:uid="{00000000-0005-0000-0000-0000E0250000}"/>
    <cellStyle name="Normal 2 2 10 6 4 4" xfId="9697" xr:uid="{00000000-0005-0000-0000-0000E1250000}"/>
    <cellStyle name="Normal 2 2 10 6 4 5" xfId="9698" xr:uid="{00000000-0005-0000-0000-0000E2250000}"/>
    <cellStyle name="Normal 2 2 10 6 4 6" xfId="9699" xr:uid="{00000000-0005-0000-0000-0000E3250000}"/>
    <cellStyle name="Normal 2 2 10 6 4 7" xfId="9700" xr:uid="{00000000-0005-0000-0000-0000E4250000}"/>
    <cellStyle name="Normal 2 2 10 6 4 8" xfId="9701" xr:uid="{00000000-0005-0000-0000-0000E5250000}"/>
    <cellStyle name="Normal 2 2 10 6 4 9" xfId="9702" xr:uid="{00000000-0005-0000-0000-0000E6250000}"/>
    <cellStyle name="Normal 2 2 10 6 5" xfId="9703" xr:uid="{00000000-0005-0000-0000-0000E7250000}"/>
    <cellStyle name="Normal 2 2 10 6 5 10" xfId="9704" xr:uid="{00000000-0005-0000-0000-0000E8250000}"/>
    <cellStyle name="Normal 2 2 10 6 5 2" xfId="9705" xr:uid="{00000000-0005-0000-0000-0000E9250000}"/>
    <cellStyle name="Normal 2 2 10 6 5 3" xfId="9706" xr:uid="{00000000-0005-0000-0000-0000EA250000}"/>
    <cellStyle name="Normal 2 2 10 6 5 4" xfId="9707" xr:uid="{00000000-0005-0000-0000-0000EB250000}"/>
    <cellStyle name="Normal 2 2 10 6 5 5" xfId="9708" xr:uid="{00000000-0005-0000-0000-0000EC250000}"/>
    <cellStyle name="Normal 2 2 10 6 5 6" xfId="9709" xr:uid="{00000000-0005-0000-0000-0000ED250000}"/>
    <cellStyle name="Normal 2 2 10 6 5 7" xfId="9710" xr:uid="{00000000-0005-0000-0000-0000EE250000}"/>
    <cellStyle name="Normal 2 2 10 6 5 8" xfId="9711" xr:uid="{00000000-0005-0000-0000-0000EF250000}"/>
    <cellStyle name="Normal 2 2 10 6 5 9" xfId="9712" xr:uid="{00000000-0005-0000-0000-0000F0250000}"/>
    <cellStyle name="Normal 2 2 10 6 6" xfId="9713" xr:uid="{00000000-0005-0000-0000-0000F1250000}"/>
    <cellStyle name="Normal 2 2 10 6 7" xfId="9714" xr:uid="{00000000-0005-0000-0000-0000F2250000}"/>
    <cellStyle name="Normal 2 2 10 6 8" xfId="9715" xr:uid="{00000000-0005-0000-0000-0000F3250000}"/>
    <cellStyle name="Normal 2 2 10 6 9" xfId="9716" xr:uid="{00000000-0005-0000-0000-0000F4250000}"/>
    <cellStyle name="Normal 2 2 10 7" xfId="9717" xr:uid="{00000000-0005-0000-0000-0000F5250000}"/>
    <cellStyle name="Normal 2 2 10 7 10" xfId="9718" xr:uid="{00000000-0005-0000-0000-0000F6250000}"/>
    <cellStyle name="Normal 2 2 10 7 11" xfId="9719" xr:uid="{00000000-0005-0000-0000-0000F7250000}"/>
    <cellStyle name="Normal 2 2 10 7 12" xfId="9720" xr:uid="{00000000-0005-0000-0000-0000F8250000}"/>
    <cellStyle name="Normal 2 2 10 7 13" xfId="9721" xr:uid="{00000000-0005-0000-0000-0000F9250000}"/>
    <cellStyle name="Normal 2 2 10 7 14" xfId="9722" xr:uid="{00000000-0005-0000-0000-0000FA250000}"/>
    <cellStyle name="Normal 2 2 10 7 2" xfId="9723" xr:uid="{00000000-0005-0000-0000-0000FB250000}"/>
    <cellStyle name="Normal 2 2 10 7 2 10" xfId="9724" xr:uid="{00000000-0005-0000-0000-0000FC250000}"/>
    <cellStyle name="Normal 2 2 10 7 2 2" xfId="9725" xr:uid="{00000000-0005-0000-0000-0000FD250000}"/>
    <cellStyle name="Normal 2 2 10 7 2 3" xfId="9726" xr:uid="{00000000-0005-0000-0000-0000FE250000}"/>
    <cellStyle name="Normal 2 2 10 7 2 4" xfId="9727" xr:uid="{00000000-0005-0000-0000-0000FF250000}"/>
    <cellStyle name="Normal 2 2 10 7 2 5" xfId="9728" xr:uid="{00000000-0005-0000-0000-000000260000}"/>
    <cellStyle name="Normal 2 2 10 7 2 6" xfId="9729" xr:uid="{00000000-0005-0000-0000-000001260000}"/>
    <cellStyle name="Normal 2 2 10 7 2 7" xfId="9730" xr:uid="{00000000-0005-0000-0000-000002260000}"/>
    <cellStyle name="Normal 2 2 10 7 2 8" xfId="9731" xr:uid="{00000000-0005-0000-0000-000003260000}"/>
    <cellStyle name="Normal 2 2 10 7 2 9" xfId="9732" xr:uid="{00000000-0005-0000-0000-000004260000}"/>
    <cellStyle name="Normal 2 2 10 7 3" xfId="9733" xr:uid="{00000000-0005-0000-0000-000005260000}"/>
    <cellStyle name="Normal 2 2 10 7 3 10" xfId="9734" xr:uid="{00000000-0005-0000-0000-000006260000}"/>
    <cellStyle name="Normal 2 2 10 7 3 2" xfId="9735" xr:uid="{00000000-0005-0000-0000-000007260000}"/>
    <cellStyle name="Normal 2 2 10 7 3 3" xfId="9736" xr:uid="{00000000-0005-0000-0000-000008260000}"/>
    <cellStyle name="Normal 2 2 10 7 3 4" xfId="9737" xr:uid="{00000000-0005-0000-0000-000009260000}"/>
    <cellStyle name="Normal 2 2 10 7 3 5" xfId="9738" xr:uid="{00000000-0005-0000-0000-00000A260000}"/>
    <cellStyle name="Normal 2 2 10 7 3 6" xfId="9739" xr:uid="{00000000-0005-0000-0000-00000B260000}"/>
    <cellStyle name="Normal 2 2 10 7 3 7" xfId="9740" xr:uid="{00000000-0005-0000-0000-00000C260000}"/>
    <cellStyle name="Normal 2 2 10 7 3 8" xfId="9741" xr:uid="{00000000-0005-0000-0000-00000D260000}"/>
    <cellStyle name="Normal 2 2 10 7 3 9" xfId="9742" xr:uid="{00000000-0005-0000-0000-00000E260000}"/>
    <cellStyle name="Normal 2 2 10 7 4" xfId="9743" xr:uid="{00000000-0005-0000-0000-00000F260000}"/>
    <cellStyle name="Normal 2 2 10 7 4 10" xfId="9744" xr:uid="{00000000-0005-0000-0000-000010260000}"/>
    <cellStyle name="Normal 2 2 10 7 4 2" xfId="9745" xr:uid="{00000000-0005-0000-0000-000011260000}"/>
    <cellStyle name="Normal 2 2 10 7 4 3" xfId="9746" xr:uid="{00000000-0005-0000-0000-000012260000}"/>
    <cellStyle name="Normal 2 2 10 7 4 4" xfId="9747" xr:uid="{00000000-0005-0000-0000-000013260000}"/>
    <cellStyle name="Normal 2 2 10 7 4 5" xfId="9748" xr:uid="{00000000-0005-0000-0000-000014260000}"/>
    <cellStyle name="Normal 2 2 10 7 4 6" xfId="9749" xr:uid="{00000000-0005-0000-0000-000015260000}"/>
    <cellStyle name="Normal 2 2 10 7 4 7" xfId="9750" xr:uid="{00000000-0005-0000-0000-000016260000}"/>
    <cellStyle name="Normal 2 2 10 7 4 8" xfId="9751" xr:uid="{00000000-0005-0000-0000-000017260000}"/>
    <cellStyle name="Normal 2 2 10 7 4 9" xfId="9752" xr:uid="{00000000-0005-0000-0000-000018260000}"/>
    <cellStyle name="Normal 2 2 10 7 5" xfId="9753" xr:uid="{00000000-0005-0000-0000-000019260000}"/>
    <cellStyle name="Normal 2 2 10 7 5 10" xfId="9754" xr:uid="{00000000-0005-0000-0000-00001A260000}"/>
    <cellStyle name="Normal 2 2 10 7 5 2" xfId="9755" xr:uid="{00000000-0005-0000-0000-00001B260000}"/>
    <cellStyle name="Normal 2 2 10 7 5 3" xfId="9756" xr:uid="{00000000-0005-0000-0000-00001C260000}"/>
    <cellStyle name="Normal 2 2 10 7 5 4" xfId="9757" xr:uid="{00000000-0005-0000-0000-00001D260000}"/>
    <cellStyle name="Normal 2 2 10 7 5 5" xfId="9758" xr:uid="{00000000-0005-0000-0000-00001E260000}"/>
    <cellStyle name="Normal 2 2 10 7 5 6" xfId="9759" xr:uid="{00000000-0005-0000-0000-00001F260000}"/>
    <cellStyle name="Normal 2 2 10 7 5 7" xfId="9760" xr:uid="{00000000-0005-0000-0000-000020260000}"/>
    <cellStyle name="Normal 2 2 10 7 5 8" xfId="9761" xr:uid="{00000000-0005-0000-0000-000021260000}"/>
    <cellStyle name="Normal 2 2 10 7 5 9" xfId="9762" xr:uid="{00000000-0005-0000-0000-000022260000}"/>
    <cellStyle name="Normal 2 2 10 7 6" xfId="9763" xr:uid="{00000000-0005-0000-0000-000023260000}"/>
    <cellStyle name="Normal 2 2 10 7 7" xfId="9764" xr:uid="{00000000-0005-0000-0000-000024260000}"/>
    <cellStyle name="Normal 2 2 10 7 8" xfId="9765" xr:uid="{00000000-0005-0000-0000-000025260000}"/>
    <cellStyle name="Normal 2 2 10 7 9" xfId="9766" xr:uid="{00000000-0005-0000-0000-000026260000}"/>
    <cellStyle name="Normal 2 2 10 8" xfId="9767" xr:uid="{00000000-0005-0000-0000-000027260000}"/>
    <cellStyle name="Normal 2 2 10 8 10" xfId="9768" xr:uid="{00000000-0005-0000-0000-000028260000}"/>
    <cellStyle name="Normal 2 2 10 8 11" xfId="9769" xr:uid="{00000000-0005-0000-0000-000029260000}"/>
    <cellStyle name="Normal 2 2 10 8 12" xfId="9770" xr:uid="{00000000-0005-0000-0000-00002A260000}"/>
    <cellStyle name="Normal 2 2 10 8 13" xfId="9771" xr:uid="{00000000-0005-0000-0000-00002B260000}"/>
    <cellStyle name="Normal 2 2 10 8 14" xfId="9772" xr:uid="{00000000-0005-0000-0000-00002C260000}"/>
    <cellStyle name="Normal 2 2 10 8 2" xfId="9773" xr:uid="{00000000-0005-0000-0000-00002D260000}"/>
    <cellStyle name="Normal 2 2 10 8 2 10" xfId="9774" xr:uid="{00000000-0005-0000-0000-00002E260000}"/>
    <cellStyle name="Normal 2 2 10 8 2 2" xfId="9775" xr:uid="{00000000-0005-0000-0000-00002F260000}"/>
    <cellStyle name="Normal 2 2 10 8 2 3" xfId="9776" xr:uid="{00000000-0005-0000-0000-000030260000}"/>
    <cellStyle name="Normal 2 2 10 8 2 4" xfId="9777" xr:uid="{00000000-0005-0000-0000-000031260000}"/>
    <cellStyle name="Normal 2 2 10 8 2 5" xfId="9778" xr:uid="{00000000-0005-0000-0000-000032260000}"/>
    <cellStyle name="Normal 2 2 10 8 2 6" xfId="9779" xr:uid="{00000000-0005-0000-0000-000033260000}"/>
    <cellStyle name="Normal 2 2 10 8 2 7" xfId="9780" xr:uid="{00000000-0005-0000-0000-000034260000}"/>
    <cellStyle name="Normal 2 2 10 8 2 8" xfId="9781" xr:uid="{00000000-0005-0000-0000-000035260000}"/>
    <cellStyle name="Normal 2 2 10 8 2 9" xfId="9782" xr:uid="{00000000-0005-0000-0000-000036260000}"/>
    <cellStyle name="Normal 2 2 10 8 3" xfId="9783" xr:uid="{00000000-0005-0000-0000-000037260000}"/>
    <cellStyle name="Normal 2 2 10 8 3 10" xfId="9784" xr:uid="{00000000-0005-0000-0000-000038260000}"/>
    <cellStyle name="Normal 2 2 10 8 3 2" xfId="9785" xr:uid="{00000000-0005-0000-0000-000039260000}"/>
    <cellStyle name="Normal 2 2 10 8 3 3" xfId="9786" xr:uid="{00000000-0005-0000-0000-00003A260000}"/>
    <cellStyle name="Normal 2 2 10 8 3 4" xfId="9787" xr:uid="{00000000-0005-0000-0000-00003B260000}"/>
    <cellStyle name="Normal 2 2 10 8 3 5" xfId="9788" xr:uid="{00000000-0005-0000-0000-00003C260000}"/>
    <cellStyle name="Normal 2 2 10 8 3 6" xfId="9789" xr:uid="{00000000-0005-0000-0000-00003D260000}"/>
    <cellStyle name="Normal 2 2 10 8 3 7" xfId="9790" xr:uid="{00000000-0005-0000-0000-00003E260000}"/>
    <cellStyle name="Normal 2 2 10 8 3 8" xfId="9791" xr:uid="{00000000-0005-0000-0000-00003F260000}"/>
    <cellStyle name="Normal 2 2 10 8 3 9" xfId="9792" xr:uid="{00000000-0005-0000-0000-000040260000}"/>
    <cellStyle name="Normal 2 2 10 8 4" xfId="9793" xr:uid="{00000000-0005-0000-0000-000041260000}"/>
    <cellStyle name="Normal 2 2 10 8 4 10" xfId="9794" xr:uid="{00000000-0005-0000-0000-000042260000}"/>
    <cellStyle name="Normal 2 2 10 8 4 2" xfId="9795" xr:uid="{00000000-0005-0000-0000-000043260000}"/>
    <cellStyle name="Normal 2 2 10 8 4 3" xfId="9796" xr:uid="{00000000-0005-0000-0000-000044260000}"/>
    <cellStyle name="Normal 2 2 10 8 4 4" xfId="9797" xr:uid="{00000000-0005-0000-0000-000045260000}"/>
    <cellStyle name="Normal 2 2 10 8 4 5" xfId="9798" xr:uid="{00000000-0005-0000-0000-000046260000}"/>
    <cellStyle name="Normal 2 2 10 8 4 6" xfId="9799" xr:uid="{00000000-0005-0000-0000-000047260000}"/>
    <cellStyle name="Normal 2 2 10 8 4 7" xfId="9800" xr:uid="{00000000-0005-0000-0000-000048260000}"/>
    <cellStyle name="Normal 2 2 10 8 4 8" xfId="9801" xr:uid="{00000000-0005-0000-0000-000049260000}"/>
    <cellStyle name="Normal 2 2 10 8 4 9" xfId="9802" xr:uid="{00000000-0005-0000-0000-00004A260000}"/>
    <cellStyle name="Normal 2 2 10 8 5" xfId="9803" xr:uid="{00000000-0005-0000-0000-00004B260000}"/>
    <cellStyle name="Normal 2 2 10 8 5 10" xfId="9804" xr:uid="{00000000-0005-0000-0000-00004C260000}"/>
    <cellStyle name="Normal 2 2 10 8 5 2" xfId="9805" xr:uid="{00000000-0005-0000-0000-00004D260000}"/>
    <cellStyle name="Normal 2 2 10 8 5 3" xfId="9806" xr:uid="{00000000-0005-0000-0000-00004E260000}"/>
    <cellStyle name="Normal 2 2 10 8 5 4" xfId="9807" xr:uid="{00000000-0005-0000-0000-00004F260000}"/>
    <cellStyle name="Normal 2 2 10 8 5 5" xfId="9808" xr:uid="{00000000-0005-0000-0000-000050260000}"/>
    <cellStyle name="Normal 2 2 10 8 5 6" xfId="9809" xr:uid="{00000000-0005-0000-0000-000051260000}"/>
    <cellStyle name="Normal 2 2 10 8 5 7" xfId="9810" xr:uid="{00000000-0005-0000-0000-000052260000}"/>
    <cellStyle name="Normal 2 2 10 8 5 8" xfId="9811" xr:uid="{00000000-0005-0000-0000-000053260000}"/>
    <cellStyle name="Normal 2 2 10 8 5 9" xfId="9812" xr:uid="{00000000-0005-0000-0000-000054260000}"/>
    <cellStyle name="Normal 2 2 10 8 6" xfId="9813" xr:uid="{00000000-0005-0000-0000-000055260000}"/>
    <cellStyle name="Normal 2 2 10 8 7" xfId="9814" xr:uid="{00000000-0005-0000-0000-000056260000}"/>
    <cellStyle name="Normal 2 2 10 8 8" xfId="9815" xr:uid="{00000000-0005-0000-0000-000057260000}"/>
    <cellStyle name="Normal 2 2 10 8 9" xfId="9816" xr:uid="{00000000-0005-0000-0000-000058260000}"/>
    <cellStyle name="Normal 2 2 10 9" xfId="9817" xr:uid="{00000000-0005-0000-0000-000059260000}"/>
    <cellStyle name="Normal 2 2 10 9 10" xfId="9818" xr:uid="{00000000-0005-0000-0000-00005A260000}"/>
    <cellStyle name="Normal 2 2 10 9 11" xfId="9819" xr:uid="{00000000-0005-0000-0000-00005B260000}"/>
    <cellStyle name="Normal 2 2 10 9 12" xfId="9820" xr:uid="{00000000-0005-0000-0000-00005C260000}"/>
    <cellStyle name="Normal 2 2 10 9 13" xfId="9821" xr:uid="{00000000-0005-0000-0000-00005D260000}"/>
    <cellStyle name="Normal 2 2 10 9 14" xfId="9822" xr:uid="{00000000-0005-0000-0000-00005E260000}"/>
    <cellStyle name="Normal 2 2 10 9 2" xfId="9823" xr:uid="{00000000-0005-0000-0000-00005F260000}"/>
    <cellStyle name="Normal 2 2 10 9 2 10" xfId="9824" xr:uid="{00000000-0005-0000-0000-000060260000}"/>
    <cellStyle name="Normal 2 2 10 9 2 2" xfId="9825" xr:uid="{00000000-0005-0000-0000-000061260000}"/>
    <cellStyle name="Normal 2 2 10 9 2 3" xfId="9826" xr:uid="{00000000-0005-0000-0000-000062260000}"/>
    <cellStyle name="Normal 2 2 10 9 2 4" xfId="9827" xr:uid="{00000000-0005-0000-0000-000063260000}"/>
    <cellStyle name="Normal 2 2 10 9 2 5" xfId="9828" xr:uid="{00000000-0005-0000-0000-000064260000}"/>
    <cellStyle name="Normal 2 2 10 9 2 6" xfId="9829" xr:uid="{00000000-0005-0000-0000-000065260000}"/>
    <cellStyle name="Normal 2 2 10 9 2 7" xfId="9830" xr:uid="{00000000-0005-0000-0000-000066260000}"/>
    <cellStyle name="Normal 2 2 10 9 2 8" xfId="9831" xr:uid="{00000000-0005-0000-0000-000067260000}"/>
    <cellStyle name="Normal 2 2 10 9 2 9" xfId="9832" xr:uid="{00000000-0005-0000-0000-000068260000}"/>
    <cellStyle name="Normal 2 2 10 9 3" xfId="9833" xr:uid="{00000000-0005-0000-0000-000069260000}"/>
    <cellStyle name="Normal 2 2 10 9 3 10" xfId="9834" xr:uid="{00000000-0005-0000-0000-00006A260000}"/>
    <cellStyle name="Normal 2 2 10 9 3 2" xfId="9835" xr:uid="{00000000-0005-0000-0000-00006B260000}"/>
    <cellStyle name="Normal 2 2 10 9 3 3" xfId="9836" xr:uid="{00000000-0005-0000-0000-00006C260000}"/>
    <cellStyle name="Normal 2 2 10 9 3 4" xfId="9837" xr:uid="{00000000-0005-0000-0000-00006D260000}"/>
    <cellStyle name="Normal 2 2 10 9 3 5" xfId="9838" xr:uid="{00000000-0005-0000-0000-00006E260000}"/>
    <cellStyle name="Normal 2 2 10 9 3 6" xfId="9839" xr:uid="{00000000-0005-0000-0000-00006F260000}"/>
    <cellStyle name="Normal 2 2 10 9 3 7" xfId="9840" xr:uid="{00000000-0005-0000-0000-000070260000}"/>
    <cellStyle name="Normal 2 2 10 9 3 8" xfId="9841" xr:uid="{00000000-0005-0000-0000-000071260000}"/>
    <cellStyle name="Normal 2 2 10 9 3 9" xfId="9842" xr:uid="{00000000-0005-0000-0000-000072260000}"/>
    <cellStyle name="Normal 2 2 10 9 4" xfId="9843" xr:uid="{00000000-0005-0000-0000-000073260000}"/>
    <cellStyle name="Normal 2 2 10 9 4 10" xfId="9844" xr:uid="{00000000-0005-0000-0000-000074260000}"/>
    <cellStyle name="Normal 2 2 10 9 4 2" xfId="9845" xr:uid="{00000000-0005-0000-0000-000075260000}"/>
    <cellStyle name="Normal 2 2 10 9 4 3" xfId="9846" xr:uid="{00000000-0005-0000-0000-000076260000}"/>
    <cellStyle name="Normal 2 2 10 9 4 4" xfId="9847" xr:uid="{00000000-0005-0000-0000-000077260000}"/>
    <cellStyle name="Normal 2 2 10 9 4 5" xfId="9848" xr:uid="{00000000-0005-0000-0000-000078260000}"/>
    <cellStyle name="Normal 2 2 10 9 4 6" xfId="9849" xr:uid="{00000000-0005-0000-0000-000079260000}"/>
    <cellStyle name="Normal 2 2 10 9 4 7" xfId="9850" xr:uid="{00000000-0005-0000-0000-00007A260000}"/>
    <cellStyle name="Normal 2 2 10 9 4 8" xfId="9851" xr:uid="{00000000-0005-0000-0000-00007B260000}"/>
    <cellStyle name="Normal 2 2 10 9 4 9" xfId="9852" xr:uid="{00000000-0005-0000-0000-00007C260000}"/>
    <cellStyle name="Normal 2 2 10 9 5" xfId="9853" xr:uid="{00000000-0005-0000-0000-00007D260000}"/>
    <cellStyle name="Normal 2 2 10 9 5 10" xfId="9854" xr:uid="{00000000-0005-0000-0000-00007E260000}"/>
    <cellStyle name="Normal 2 2 10 9 5 2" xfId="9855" xr:uid="{00000000-0005-0000-0000-00007F260000}"/>
    <cellStyle name="Normal 2 2 10 9 5 3" xfId="9856" xr:uid="{00000000-0005-0000-0000-000080260000}"/>
    <cellStyle name="Normal 2 2 10 9 5 4" xfId="9857" xr:uid="{00000000-0005-0000-0000-000081260000}"/>
    <cellStyle name="Normal 2 2 10 9 5 5" xfId="9858" xr:uid="{00000000-0005-0000-0000-000082260000}"/>
    <cellStyle name="Normal 2 2 10 9 5 6" xfId="9859" xr:uid="{00000000-0005-0000-0000-000083260000}"/>
    <cellStyle name="Normal 2 2 10 9 5 7" xfId="9860" xr:uid="{00000000-0005-0000-0000-000084260000}"/>
    <cellStyle name="Normal 2 2 10 9 5 8" xfId="9861" xr:uid="{00000000-0005-0000-0000-000085260000}"/>
    <cellStyle name="Normal 2 2 10 9 5 9" xfId="9862" xr:uid="{00000000-0005-0000-0000-000086260000}"/>
    <cellStyle name="Normal 2 2 10 9 6" xfId="9863" xr:uid="{00000000-0005-0000-0000-000087260000}"/>
    <cellStyle name="Normal 2 2 10 9 7" xfId="9864" xr:uid="{00000000-0005-0000-0000-000088260000}"/>
    <cellStyle name="Normal 2 2 10 9 8" xfId="9865" xr:uid="{00000000-0005-0000-0000-000089260000}"/>
    <cellStyle name="Normal 2 2 10 9 9" xfId="9866" xr:uid="{00000000-0005-0000-0000-00008A260000}"/>
    <cellStyle name="Normal 2 2 11" xfId="9867" xr:uid="{00000000-0005-0000-0000-00008B260000}"/>
    <cellStyle name="Normal 2 2 12" xfId="9868" xr:uid="{00000000-0005-0000-0000-00008C260000}"/>
    <cellStyle name="Normal 2 2 13" xfId="9869" xr:uid="{00000000-0005-0000-0000-00008D260000}"/>
    <cellStyle name="Normal 2 2 14" xfId="9870" xr:uid="{00000000-0005-0000-0000-00008E260000}"/>
    <cellStyle name="Normal 2 2 15" xfId="9871" xr:uid="{00000000-0005-0000-0000-00008F260000}"/>
    <cellStyle name="Normal 2 2 16" xfId="9872" xr:uid="{00000000-0005-0000-0000-000090260000}"/>
    <cellStyle name="Normal 2 2 17" xfId="9873" xr:uid="{00000000-0005-0000-0000-000091260000}"/>
    <cellStyle name="Normal 2 2 18" xfId="9874" xr:uid="{00000000-0005-0000-0000-000092260000}"/>
    <cellStyle name="Normal 2 2 19" xfId="9875" xr:uid="{00000000-0005-0000-0000-000093260000}"/>
    <cellStyle name="Normal 2 2 2" xfId="416" xr:uid="{00000000-0005-0000-0000-0000A0010000}"/>
    <cellStyle name="Normal 2 2 2 10" xfId="9876" xr:uid="{00000000-0005-0000-0000-000094260000}"/>
    <cellStyle name="Normal 2 2 2 10 10" xfId="9877" xr:uid="{00000000-0005-0000-0000-000095260000}"/>
    <cellStyle name="Normal 2 2 2 10 11" xfId="9878" xr:uid="{00000000-0005-0000-0000-000096260000}"/>
    <cellStyle name="Normal 2 2 2 10 12" xfId="9879" xr:uid="{00000000-0005-0000-0000-000097260000}"/>
    <cellStyle name="Normal 2 2 2 10 13" xfId="9880" xr:uid="{00000000-0005-0000-0000-000098260000}"/>
    <cellStyle name="Normal 2 2 2 10 14" xfId="9881" xr:uid="{00000000-0005-0000-0000-000099260000}"/>
    <cellStyle name="Normal 2 2 2 10 2" xfId="9882" xr:uid="{00000000-0005-0000-0000-00009A260000}"/>
    <cellStyle name="Normal 2 2 2 10 2 10" xfId="9883" xr:uid="{00000000-0005-0000-0000-00009B260000}"/>
    <cellStyle name="Normal 2 2 2 10 2 2" xfId="9884" xr:uid="{00000000-0005-0000-0000-00009C260000}"/>
    <cellStyle name="Normal 2 2 2 10 2 3" xfId="9885" xr:uid="{00000000-0005-0000-0000-00009D260000}"/>
    <cellStyle name="Normal 2 2 2 10 2 4" xfId="9886" xr:uid="{00000000-0005-0000-0000-00009E260000}"/>
    <cellStyle name="Normal 2 2 2 10 2 5" xfId="9887" xr:uid="{00000000-0005-0000-0000-00009F260000}"/>
    <cellStyle name="Normal 2 2 2 10 2 6" xfId="9888" xr:uid="{00000000-0005-0000-0000-0000A0260000}"/>
    <cellStyle name="Normal 2 2 2 10 2 7" xfId="9889" xr:uid="{00000000-0005-0000-0000-0000A1260000}"/>
    <cellStyle name="Normal 2 2 2 10 2 8" xfId="9890" xr:uid="{00000000-0005-0000-0000-0000A2260000}"/>
    <cellStyle name="Normal 2 2 2 10 2 9" xfId="9891" xr:uid="{00000000-0005-0000-0000-0000A3260000}"/>
    <cellStyle name="Normal 2 2 2 10 3" xfId="9892" xr:uid="{00000000-0005-0000-0000-0000A4260000}"/>
    <cellStyle name="Normal 2 2 2 10 3 10" xfId="9893" xr:uid="{00000000-0005-0000-0000-0000A5260000}"/>
    <cellStyle name="Normal 2 2 2 10 3 2" xfId="9894" xr:uid="{00000000-0005-0000-0000-0000A6260000}"/>
    <cellStyle name="Normal 2 2 2 10 3 3" xfId="9895" xr:uid="{00000000-0005-0000-0000-0000A7260000}"/>
    <cellStyle name="Normal 2 2 2 10 3 4" xfId="9896" xr:uid="{00000000-0005-0000-0000-0000A8260000}"/>
    <cellStyle name="Normal 2 2 2 10 3 5" xfId="9897" xr:uid="{00000000-0005-0000-0000-0000A9260000}"/>
    <cellStyle name="Normal 2 2 2 10 3 6" xfId="9898" xr:uid="{00000000-0005-0000-0000-0000AA260000}"/>
    <cellStyle name="Normal 2 2 2 10 3 7" xfId="9899" xr:uid="{00000000-0005-0000-0000-0000AB260000}"/>
    <cellStyle name="Normal 2 2 2 10 3 8" xfId="9900" xr:uid="{00000000-0005-0000-0000-0000AC260000}"/>
    <cellStyle name="Normal 2 2 2 10 3 9" xfId="9901" xr:uid="{00000000-0005-0000-0000-0000AD260000}"/>
    <cellStyle name="Normal 2 2 2 10 4" xfId="9902" xr:uid="{00000000-0005-0000-0000-0000AE260000}"/>
    <cellStyle name="Normal 2 2 2 10 4 10" xfId="9903" xr:uid="{00000000-0005-0000-0000-0000AF260000}"/>
    <cellStyle name="Normal 2 2 2 10 4 2" xfId="9904" xr:uid="{00000000-0005-0000-0000-0000B0260000}"/>
    <cellStyle name="Normal 2 2 2 10 4 3" xfId="9905" xr:uid="{00000000-0005-0000-0000-0000B1260000}"/>
    <cellStyle name="Normal 2 2 2 10 4 4" xfId="9906" xr:uid="{00000000-0005-0000-0000-0000B2260000}"/>
    <cellStyle name="Normal 2 2 2 10 4 5" xfId="9907" xr:uid="{00000000-0005-0000-0000-0000B3260000}"/>
    <cellStyle name="Normal 2 2 2 10 4 6" xfId="9908" xr:uid="{00000000-0005-0000-0000-0000B4260000}"/>
    <cellStyle name="Normal 2 2 2 10 4 7" xfId="9909" xr:uid="{00000000-0005-0000-0000-0000B5260000}"/>
    <cellStyle name="Normal 2 2 2 10 4 8" xfId="9910" xr:uid="{00000000-0005-0000-0000-0000B6260000}"/>
    <cellStyle name="Normal 2 2 2 10 4 9" xfId="9911" xr:uid="{00000000-0005-0000-0000-0000B7260000}"/>
    <cellStyle name="Normal 2 2 2 10 5" xfId="9912" xr:uid="{00000000-0005-0000-0000-0000B8260000}"/>
    <cellStyle name="Normal 2 2 2 10 5 10" xfId="9913" xr:uid="{00000000-0005-0000-0000-0000B9260000}"/>
    <cellStyle name="Normal 2 2 2 10 5 2" xfId="9914" xr:uid="{00000000-0005-0000-0000-0000BA260000}"/>
    <cellStyle name="Normal 2 2 2 10 5 3" xfId="9915" xr:uid="{00000000-0005-0000-0000-0000BB260000}"/>
    <cellStyle name="Normal 2 2 2 10 5 4" xfId="9916" xr:uid="{00000000-0005-0000-0000-0000BC260000}"/>
    <cellStyle name="Normal 2 2 2 10 5 5" xfId="9917" xr:uid="{00000000-0005-0000-0000-0000BD260000}"/>
    <cellStyle name="Normal 2 2 2 10 5 6" xfId="9918" xr:uid="{00000000-0005-0000-0000-0000BE260000}"/>
    <cellStyle name="Normal 2 2 2 10 5 7" xfId="9919" xr:uid="{00000000-0005-0000-0000-0000BF260000}"/>
    <cellStyle name="Normal 2 2 2 10 5 8" xfId="9920" xr:uid="{00000000-0005-0000-0000-0000C0260000}"/>
    <cellStyle name="Normal 2 2 2 10 5 9" xfId="9921" xr:uid="{00000000-0005-0000-0000-0000C1260000}"/>
    <cellStyle name="Normal 2 2 2 10 6" xfId="9922" xr:uid="{00000000-0005-0000-0000-0000C2260000}"/>
    <cellStyle name="Normal 2 2 2 10 7" xfId="9923" xr:uid="{00000000-0005-0000-0000-0000C3260000}"/>
    <cellStyle name="Normal 2 2 2 10 8" xfId="9924" xr:uid="{00000000-0005-0000-0000-0000C4260000}"/>
    <cellStyle name="Normal 2 2 2 10 9" xfId="9925" xr:uid="{00000000-0005-0000-0000-0000C5260000}"/>
    <cellStyle name="Normal 2 2 2 11" xfId="9926" xr:uid="{00000000-0005-0000-0000-0000C6260000}"/>
    <cellStyle name="Normal 2 2 2 11 10" xfId="9927" xr:uid="{00000000-0005-0000-0000-0000C7260000}"/>
    <cellStyle name="Normal 2 2 2 11 11" xfId="9928" xr:uid="{00000000-0005-0000-0000-0000C8260000}"/>
    <cellStyle name="Normal 2 2 2 11 12" xfId="9929" xr:uid="{00000000-0005-0000-0000-0000C9260000}"/>
    <cellStyle name="Normal 2 2 2 11 13" xfId="9930" xr:uid="{00000000-0005-0000-0000-0000CA260000}"/>
    <cellStyle name="Normal 2 2 2 11 14" xfId="9931" xr:uid="{00000000-0005-0000-0000-0000CB260000}"/>
    <cellStyle name="Normal 2 2 2 11 2" xfId="9932" xr:uid="{00000000-0005-0000-0000-0000CC260000}"/>
    <cellStyle name="Normal 2 2 2 11 2 10" xfId="9933" xr:uid="{00000000-0005-0000-0000-0000CD260000}"/>
    <cellStyle name="Normal 2 2 2 11 2 2" xfId="9934" xr:uid="{00000000-0005-0000-0000-0000CE260000}"/>
    <cellStyle name="Normal 2 2 2 11 2 3" xfId="9935" xr:uid="{00000000-0005-0000-0000-0000CF260000}"/>
    <cellStyle name="Normal 2 2 2 11 2 4" xfId="9936" xr:uid="{00000000-0005-0000-0000-0000D0260000}"/>
    <cellStyle name="Normal 2 2 2 11 2 5" xfId="9937" xr:uid="{00000000-0005-0000-0000-0000D1260000}"/>
    <cellStyle name="Normal 2 2 2 11 2 6" xfId="9938" xr:uid="{00000000-0005-0000-0000-0000D2260000}"/>
    <cellStyle name="Normal 2 2 2 11 2 7" xfId="9939" xr:uid="{00000000-0005-0000-0000-0000D3260000}"/>
    <cellStyle name="Normal 2 2 2 11 2 8" xfId="9940" xr:uid="{00000000-0005-0000-0000-0000D4260000}"/>
    <cellStyle name="Normal 2 2 2 11 2 9" xfId="9941" xr:uid="{00000000-0005-0000-0000-0000D5260000}"/>
    <cellStyle name="Normal 2 2 2 11 3" xfId="9942" xr:uid="{00000000-0005-0000-0000-0000D6260000}"/>
    <cellStyle name="Normal 2 2 2 11 3 10" xfId="9943" xr:uid="{00000000-0005-0000-0000-0000D7260000}"/>
    <cellStyle name="Normal 2 2 2 11 3 2" xfId="9944" xr:uid="{00000000-0005-0000-0000-0000D8260000}"/>
    <cellStyle name="Normal 2 2 2 11 3 3" xfId="9945" xr:uid="{00000000-0005-0000-0000-0000D9260000}"/>
    <cellStyle name="Normal 2 2 2 11 3 4" xfId="9946" xr:uid="{00000000-0005-0000-0000-0000DA260000}"/>
    <cellStyle name="Normal 2 2 2 11 3 5" xfId="9947" xr:uid="{00000000-0005-0000-0000-0000DB260000}"/>
    <cellStyle name="Normal 2 2 2 11 3 6" xfId="9948" xr:uid="{00000000-0005-0000-0000-0000DC260000}"/>
    <cellStyle name="Normal 2 2 2 11 3 7" xfId="9949" xr:uid="{00000000-0005-0000-0000-0000DD260000}"/>
    <cellStyle name="Normal 2 2 2 11 3 8" xfId="9950" xr:uid="{00000000-0005-0000-0000-0000DE260000}"/>
    <cellStyle name="Normal 2 2 2 11 3 9" xfId="9951" xr:uid="{00000000-0005-0000-0000-0000DF260000}"/>
    <cellStyle name="Normal 2 2 2 11 4" xfId="9952" xr:uid="{00000000-0005-0000-0000-0000E0260000}"/>
    <cellStyle name="Normal 2 2 2 11 4 10" xfId="9953" xr:uid="{00000000-0005-0000-0000-0000E1260000}"/>
    <cellStyle name="Normal 2 2 2 11 4 2" xfId="9954" xr:uid="{00000000-0005-0000-0000-0000E2260000}"/>
    <cellStyle name="Normal 2 2 2 11 4 3" xfId="9955" xr:uid="{00000000-0005-0000-0000-0000E3260000}"/>
    <cellStyle name="Normal 2 2 2 11 4 4" xfId="9956" xr:uid="{00000000-0005-0000-0000-0000E4260000}"/>
    <cellStyle name="Normal 2 2 2 11 4 5" xfId="9957" xr:uid="{00000000-0005-0000-0000-0000E5260000}"/>
    <cellStyle name="Normal 2 2 2 11 4 6" xfId="9958" xr:uid="{00000000-0005-0000-0000-0000E6260000}"/>
    <cellStyle name="Normal 2 2 2 11 4 7" xfId="9959" xr:uid="{00000000-0005-0000-0000-0000E7260000}"/>
    <cellStyle name="Normal 2 2 2 11 4 8" xfId="9960" xr:uid="{00000000-0005-0000-0000-0000E8260000}"/>
    <cellStyle name="Normal 2 2 2 11 4 9" xfId="9961" xr:uid="{00000000-0005-0000-0000-0000E9260000}"/>
    <cellStyle name="Normal 2 2 2 11 5" xfId="9962" xr:uid="{00000000-0005-0000-0000-0000EA260000}"/>
    <cellStyle name="Normal 2 2 2 11 5 10" xfId="9963" xr:uid="{00000000-0005-0000-0000-0000EB260000}"/>
    <cellStyle name="Normal 2 2 2 11 5 2" xfId="9964" xr:uid="{00000000-0005-0000-0000-0000EC260000}"/>
    <cellStyle name="Normal 2 2 2 11 5 3" xfId="9965" xr:uid="{00000000-0005-0000-0000-0000ED260000}"/>
    <cellStyle name="Normal 2 2 2 11 5 4" xfId="9966" xr:uid="{00000000-0005-0000-0000-0000EE260000}"/>
    <cellStyle name="Normal 2 2 2 11 5 5" xfId="9967" xr:uid="{00000000-0005-0000-0000-0000EF260000}"/>
    <cellStyle name="Normal 2 2 2 11 5 6" xfId="9968" xr:uid="{00000000-0005-0000-0000-0000F0260000}"/>
    <cellStyle name="Normal 2 2 2 11 5 7" xfId="9969" xr:uid="{00000000-0005-0000-0000-0000F1260000}"/>
    <cellStyle name="Normal 2 2 2 11 5 8" xfId="9970" xr:uid="{00000000-0005-0000-0000-0000F2260000}"/>
    <cellStyle name="Normal 2 2 2 11 5 9" xfId="9971" xr:uid="{00000000-0005-0000-0000-0000F3260000}"/>
    <cellStyle name="Normal 2 2 2 11 6" xfId="9972" xr:uid="{00000000-0005-0000-0000-0000F4260000}"/>
    <cellStyle name="Normal 2 2 2 11 7" xfId="9973" xr:uid="{00000000-0005-0000-0000-0000F5260000}"/>
    <cellStyle name="Normal 2 2 2 11 8" xfId="9974" xr:uid="{00000000-0005-0000-0000-0000F6260000}"/>
    <cellStyle name="Normal 2 2 2 11 9" xfId="9975" xr:uid="{00000000-0005-0000-0000-0000F7260000}"/>
    <cellStyle name="Normal 2 2 2 12" xfId="9976" xr:uid="{00000000-0005-0000-0000-0000F8260000}"/>
    <cellStyle name="Normal 2 2 2 12 10" xfId="9977" xr:uid="{00000000-0005-0000-0000-0000F9260000}"/>
    <cellStyle name="Normal 2 2 2 12 11" xfId="9978" xr:uid="{00000000-0005-0000-0000-0000FA260000}"/>
    <cellStyle name="Normal 2 2 2 12 12" xfId="9979" xr:uid="{00000000-0005-0000-0000-0000FB260000}"/>
    <cellStyle name="Normal 2 2 2 12 13" xfId="9980" xr:uid="{00000000-0005-0000-0000-0000FC260000}"/>
    <cellStyle name="Normal 2 2 2 12 14" xfId="9981" xr:uid="{00000000-0005-0000-0000-0000FD260000}"/>
    <cellStyle name="Normal 2 2 2 12 2" xfId="9982" xr:uid="{00000000-0005-0000-0000-0000FE260000}"/>
    <cellStyle name="Normal 2 2 2 12 2 10" xfId="9983" xr:uid="{00000000-0005-0000-0000-0000FF260000}"/>
    <cellStyle name="Normal 2 2 2 12 2 2" xfId="9984" xr:uid="{00000000-0005-0000-0000-000000270000}"/>
    <cellStyle name="Normal 2 2 2 12 2 3" xfId="9985" xr:uid="{00000000-0005-0000-0000-000001270000}"/>
    <cellStyle name="Normal 2 2 2 12 2 4" xfId="9986" xr:uid="{00000000-0005-0000-0000-000002270000}"/>
    <cellStyle name="Normal 2 2 2 12 2 5" xfId="9987" xr:uid="{00000000-0005-0000-0000-000003270000}"/>
    <cellStyle name="Normal 2 2 2 12 2 6" xfId="9988" xr:uid="{00000000-0005-0000-0000-000004270000}"/>
    <cellStyle name="Normal 2 2 2 12 2 7" xfId="9989" xr:uid="{00000000-0005-0000-0000-000005270000}"/>
    <cellStyle name="Normal 2 2 2 12 2 8" xfId="9990" xr:uid="{00000000-0005-0000-0000-000006270000}"/>
    <cellStyle name="Normal 2 2 2 12 2 9" xfId="9991" xr:uid="{00000000-0005-0000-0000-000007270000}"/>
    <cellStyle name="Normal 2 2 2 12 3" xfId="9992" xr:uid="{00000000-0005-0000-0000-000008270000}"/>
    <cellStyle name="Normal 2 2 2 12 3 10" xfId="9993" xr:uid="{00000000-0005-0000-0000-000009270000}"/>
    <cellStyle name="Normal 2 2 2 12 3 2" xfId="9994" xr:uid="{00000000-0005-0000-0000-00000A270000}"/>
    <cellStyle name="Normal 2 2 2 12 3 3" xfId="9995" xr:uid="{00000000-0005-0000-0000-00000B270000}"/>
    <cellStyle name="Normal 2 2 2 12 3 4" xfId="9996" xr:uid="{00000000-0005-0000-0000-00000C270000}"/>
    <cellStyle name="Normal 2 2 2 12 3 5" xfId="9997" xr:uid="{00000000-0005-0000-0000-00000D270000}"/>
    <cellStyle name="Normal 2 2 2 12 3 6" xfId="9998" xr:uid="{00000000-0005-0000-0000-00000E270000}"/>
    <cellStyle name="Normal 2 2 2 12 3 7" xfId="9999" xr:uid="{00000000-0005-0000-0000-00000F270000}"/>
    <cellStyle name="Normal 2 2 2 12 3 8" xfId="10000" xr:uid="{00000000-0005-0000-0000-000010270000}"/>
    <cellStyle name="Normal 2 2 2 12 3 9" xfId="10001" xr:uid="{00000000-0005-0000-0000-000011270000}"/>
    <cellStyle name="Normal 2 2 2 12 4" xfId="10002" xr:uid="{00000000-0005-0000-0000-000012270000}"/>
    <cellStyle name="Normal 2 2 2 12 4 10" xfId="10003" xr:uid="{00000000-0005-0000-0000-000013270000}"/>
    <cellStyle name="Normal 2 2 2 12 4 2" xfId="10004" xr:uid="{00000000-0005-0000-0000-000014270000}"/>
    <cellStyle name="Normal 2 2 2 12 4 3" xfId="10005" xr:uid="{00000000-0005-0000-0000-000015270000}"/>
    <cellStyle name="Normal 2 2 2 12 4 4" xfId="10006" xr:uid="{00000000-0005-0000-0000-000016270000}"/>
    <cellStyle name="Normal 2 2 2 12 4 5" xfId="10007" xr:uid="{00000000-0005-0000-0000-000017270000}"/>
    <cellStyle name="Normal 2 2 2 12 4 6" xfId="10008" xr:uid="{00000000-0005-0000-0000-000018270000}"/>
    <cellStyle name="Normal 2 2 2 12 4 7" xfId="10009" xr:uid="{00000000-0005-0000-0000-000019270000}"/>
    <cellStyle name="Normal 2 2 2 12 4 8" xfId="10010" xr:uid="{00000000-0005-0000-0000-00001A270000}"/>
    <cellStyle name="Normal 2 2 2 12 4 9" xfId="10011" xr:uid="{00000000-0005-0000-0000-00001B270000}"/>
    <cellStyle name="Normal 2 2 2 12 5" xfId="10012" xr:uid="{00000000-0005-0000-0000-00001C270000}"/>
    <cellStyle name="Normal 2 2 2 12 5 10" xfId="10013" xr:uid="{00000000-0005-0000-0000-00001D270000}"/>
    <cellStyle name="Normal 2 2 2 12 5 2" xfId="10014" xr:uid="{00000000-0005-0000-0000-00001E270000}"/>
    <cellStyle name="Normal 2 2 2 12 5 3" xfId="10015" xr:uid="{00000000-0005-0000-0000-00001F270000}"/>
    <cellStyle name="Normal 2 2 2 12 5 4" xfId="10016" xr:uid="{00000000-0005-0000-0000-000020270000}"/>
    <cellStyle name="Normal 2 2 2 12 5 5" xfId="10017" xr:uid="{00000000-0005-0000-0000-000021270000}"/>
    <cellStyle name="Normal 2 2 2 12 5 6" xfId="10018" xr:uid="{00000000-0005-0000-0000-000022270000}"/>
    <cellStyle name="Normal 2 2 2 12 5 7" xfId="10019" xr:uid="{00000000-0005-0000-0000-000023270000}"/>
    <cellStyle name="Normal 2 2 2 12 5 8" xfId="10020" xr:uid="{00000000-0005-0000-0000-000024270000}"/>
    <cellStyle name="Normal 2 2 2 12 5 9" xfId="10021" xr:uid="{00000000-0005-0000-0000-000025270000}"/>
    <cellStyle name="Normal 2 2 2 12 6" xfId="10022" xr:uid="{00000000-0005-0000-0000-000026270000}"/>
    <cellStyle name="Normal 2 2 2 12 7" xfId="10023" xr:uid="{00000000-0005-0000-0000-000027270000}"/>
    <cellStyle name="Normal 2 2 2 12 8" xfId="10024" xr:uid="{00000000-0005-0000-0000-000028270000}"/>
    <cellStyle name="Normal 2 2 2 12 9" xfId="10025" xr:uid="{00000000-0005-0000-0000-000029270000}"/>
    <cellStyle name="Normal 2 2 2 13" xfId="10026" xr:uid="{00000000-0005-0000-0000-00002A270000}"/>
    <cellStyle name="Normal 2 2 2 13 10" xfId="10027" xr:uid="{00000000-0005-0000-0000-00002B270000}"/>
    <cellStyle name="Normal 2 2 2 13 11" xfId="10028" xr:uid="{00000000-0005-0000-0000-00002C270000}"/>
    <cellStyle name="Normal 2 2 2 13 12" xfId="10029" xr:uid="{00000000-0005-0000-0000-00002D270000}"/>
    <cellStyle name="Normal 2 2 2 13 13" xfId="10030" xr:uid="{00000000-0005-0000-0000-00002E270000}"/>
    <cellStyle name="Normal 2 2 2 13 14" xfId="10031" xr:uid="{00000000-0005-0000-0000-00002F270000}"/>
    <cellStyle name="Normal 2 2 2 13 2" xfId="10032" xr:uid="{00000000-0005-0000-0000-000030270000}"/>
    <cellStyle name="Normal 2 2 2 13 2 10" xfId="10033" xr:uid="{00000000-0005-0000-0000-000031270000}"/>
    <cellStyle name="Normal 2 2 2 13 2 2" xfId="10034" xr:uid="{00000000-0005-0000-0000-000032270000}"/>
    <cellStyle name="Normal 2 2 2 13 2 3" xfId="10035" xr:uid="{00000000-0005-0000-0000-000033270000}"/>
    <cellStyle name="Normal 2 2 2 13 2 4" xfId="10036" xr:uid="{00000000-0005-0000-0000-000034270000}"/>
    <cellStyle name="Normal 2 2 2 13 2 5" xfId="10037" xr:uid="{00000000-0005-0000-0000-000035270000}"/>
    <cellStyle name="Normal 2 2 2 13 2 6" xfId="10038" xr:uid="{00000000-0005-0000-0000-000036270000}"/>
    <cellStyle name="Normal 2 2 2 13 2 7" xfId="10039" xr:uid="{00000000-0005-0000-0000-000037270000}"/>
    <cellStyle name="Normal 2 2 2 13 2 8" xfId="10040" xr:uid="{00000000-0005-0000-0000-000038270000}"/>
    <cellStyle name="Normal 2 2 2 13 2 9" xfId="10041" xr:uid="{00000000-0005-0000-0000-000039270000}"/>
    <cellStyle name="Normal 2 2 2 13 3" xfId="10042" xr:uid="{00000000-0005-0000-0000-00003A270000}"/>
    <cellStyle name="Normal 2 2 2 13 3 10" xfId="10043" xr:uid="{00000000-0005-0000-0000-00003B270000}"/>
    <cellStyle name="Normal 2 2 2 13 3 2" xfId="10044" xr:uid="{00000000-0005-0000-0000-00003C270000}"/>
    <cellStyle name="Normal 2 2 2 13 3 3" xfId="10045" xr:uid="{00000000-0005-0000-0000-00003D270000}"/>
    <cellStyle name="Normal 2 2 2 13 3 4" xfId="10046" xr:uid="{00000000-0005-0000-0000-00003E270000}"/>
    <cellStyle name="Normal 2 2 2 13 3 5" xfId="10047" xr:uid="{00000000-0005-0000-0000-00003F270000}"/>
    <cellStyle name="Normal 2 2 2 13 3 6" xfId="10048" xr:uid="{00000000-0005-0000-0000-000040270000}"/>
    <cellStyle name="Normal 2 2 2 13 3 7" xfId="10049" xr:uid="{00000000-0005-0000-0000-000041270000}"/>
    <cellStyle name="Normal 2 2 2 13 3 8" xfId="10050" xr:uid="{00000000-0005-0000-0000-000042270000}"/>
    <cellStyle name="Normal 2 2 2 13 3 9" xfId="10051" xr:uid="{00000000-0005-0000-0000-000043270000}"/>
    <cellStyle name="Normal 2 2 2 13 4" xfId="10052" xr:uid="{00000000-0005-0000-0000-000044270000}"/>
    <cellStyle name="Normal 2 2 2 13 4 10" xfId="10053" xr:uid="{00000000-0005-0000-0000-000045270000}"/>
    <cellStyle name="Normal 2 2 2 13 4 2" xfId="10054" xr:uid="{00000000-0005-0000-0000-000046270000}"/>
    <cellStyle name="Normal 2 2 2 13 4 3" xfId="10055" xr:uid="{00000000-0005-0000-0000-000047270000}"/>
    <cellStyle name="Normal 2 2 2 13 4 4" xfId="10056" xr:uid="{00000000-0005-0000-0000-000048270000}"/>
    <cellStyle name="Normal 2 2 2 13 4 5" xfId="10057" xr:uid="{00000000-0005-0000-0000-000049270000}"/>
    <cellStyle name="Normal 2 2 2 13 4 6" xfId="10058" xr:uid="{00000000-0005-0000-0000-00004A270000}"/>
    <cellStyle name="Normal 2 2 2 13 4 7" xfId="10059" xr:uid="{00000000-0005-0000-0000-00004B270000}"/>
    <cellStyle name="Normal 2 2 2 13 4 8" xfId="10060" xr:uid="{00000000-0005-0000-0000-00004C270000}"/>
    <cellStyle name="Normal 2 2 2 13 4 9" xfId="10061" xr:uid="{00000000-0005-0000-0000-00004D270000}"/>
    <cellStyle name="Normal 2 2 2 13 5" xfId="10062" xr:uid="{00000000-0005-0000-0000-00004E270000}"/>
    <cellStyle name="Normal 2 2 2 13 5 10" xfId="10063" xr:uid="{00000000-0005-0000-0000-00004F270000}"/>
    <cellStyle name="Normal 2 2 2 13 5 2" xfId="10064" xr:uid="{00000000-0005-0000-0000-000050270000}"/>
    <cellStyle name="Normal 2 2 2 13 5 3" xfId="10065" xr:uid="{00000000-0005-0000-0000-000051270000}"/>
    <cellStyle name="Normal 2 2 2 13 5 4" xfId="10066" xr:uid="{00000000-0005-0000-0000-000052270000}"/>
    <cellStyle name="Normal 2 2 2 13 5 5" xfId="10067" xr:uid="{00000000-0005-0000-0000-000053270000}"/>
    <cellStyle name="Normal 2 2 2 13 5 6" xfId="10068" xr:uid="{00000000-0005-0000-0000-000054270000}"/>
    <cellStyle name="Normal 2 2 2 13 5 7" xfId="10069" xr:uid="{00000000-0005-0000-0000-000055270000}"/>
    <cellStyle name="Normal 2 2 2 13 5 8" xfId="10070" xr:uid="{00000000-0005-0000-0000-000056270000}"/>
    <cellStyle name="Normal 2 2 2 13 5 9" xfId="10071" xr:uid="{00000000-0005-0000-0000-000057270000}"/>
    <cellStyle name="Normal 2 2 2 13 6" xfId="10072" xr:uid="{00000000-0005-0000-0000-000058270000}"/>
    <cellStyle name="Normal 2 2 2 13 7" xfId="10073" xr:uid="{00000000-0005-0000-0000-000059270000}"/>
    <cellStyle name="Normal 2 2 2 13 8" xfId="10074" xr:uid="{00000000-0005-0000-0000-00005A270000}"/>
    <cellStyle name="Normal 2 2 2 13 9" xfId="10075" xr:uid="{00000000-0005-0000-0000-00005B270000}"/>
    <cellStyle name="Normal 2 2 2 14" xfId="10076" xr:uid="{00000000-0005-0000-0000-00005C270000}"/>
    <cellStyle name="Normal 2 2 2 14 10" xfId="10077" xr:uid="{00000000-0005-0000-0000-00005D270000}"/>
    <cellStyle name="Normal 2 2 2 14 11" xfId="10078" xr:uid="{00000000-0005-0000-0000-00005E270000}"/>
    <cellStyle name="Normal 2 2 2 14 12" xfId="10079" xr:uid="{00000000-0005-0000-0000-00005F270000}"/>
    <cellStyle name="Normal 2 2 2 14 13" xfId="10080" xr:uid="{00000000-0005-0000-0000-000060270000}"/>
    <cellStyle name="Normal 2 2 2 14 14" xfId="10081" xr:uid="{00000000-0005-0000-0000-000061270000}"/>
    <cellStyle name="Normal 2 2 2 14 2" xfId="10082" xr:uid="{00000000-0005-0000-0000-000062270000}"/>
    <cellStyle name="Normal 2 2 2 14 2 10" xfId="10083" xr:uid="{00000000-0005-0000-0000-000063270000}"/>
    <cellStyle name="Normal 2 2 2 14 2 2" xfId="10084" xr:uid="{00000000-0005-0000-0000-000064270000}"/>
    <cellStyle name="Normal 2 2 2 14 2 3" xfId="10085" xr:uid="{00000000-0005-0000-0000-000065270000}"/>
    <cellStyle name="Normal 2 2 2 14 2 4" xfId="10086" xr:uid="{00000000-0005-0000-0000-000066270000}"/>
    <cellStyle name="Normal 2 2 2 14 2 5" xfId="10087" xr:uid="{00000000-0005-0000-0000-000067270000}"/>
    <cellStyle name="Normal 2 2 2 14 2 6" xfId="10088" xr:uid="{00000000-0005-0000-0000-000068270000}"/>
    <cellStyle name="Normal 2 2 2 14 2 7" xfId="10089" xr:uid="{00000000-0005-0000-0000-000069270000}"/>
    <cellStyle name="Normal 2 2 2 14 2 8" xfId="10090" xr:uid="{00000000-0005-0000-0000-00006A270000}"/>
    <cellStyle name="Normal 2 2 2 14 2 9" xfId="10091" xr:uid="{00000000-0005-0000-0000-00006B270000}"/>
    <cellStyle name="Normal 2 2 2 14 3" xfId="10092" xr:uid="{00000000-0005-0000-0000-00006C270000}"/>
    <cellStyle name="Normal 2 2 2 14 3 10" xfId="10093" xr:uid="{00000000-0005-0000-0000-00006D270000}"/>
    <cellStyle name="Normal 2 2 2 14 3 2" xfId="10094" xr:uid="{00000000-0005-0000-0000-00006E270000}"/>
    <cellStyle name="Normal 2 2 2 14 3 3" xfId="10095" xr:uid="{00000000-0005-0000-0000-00006F270000}"/>
    <cellStyle name="Normal 2 2 2 14 3 4" xfId="10096" xr:uid="{00000000-0005-0000-0000-000070270000}"/>
    <cellStyle name="Normal 2 2 2 14 3 5" xfId="10097" xr:uid="{00000000-0005-0000-0000-000071270000}"/>
    <cellStyle name="Normal 2 2 2 14 3 6" xfId="10098" xr:uid="{00000000-0005-0000-0000-000072270000}"/>
    <cellStyle name="Normal 2 2 2 14 3 7" xfId="10099" xr:uid="{00000000-0005-0000-0000-000073270000}"/>
    <cellStyle name="Normal 2 2 2 14 3 8" xfId="10100" xr:uid="{00000000-0005-0000-0000-000074270000}"/>
    <cellStyle name="Normal 2 2 2 14 3 9" xfId="10101" xr:uid="{00000000-0005-0000-0000-000075270000}"/>
    <cellStyle name="Normal 2 2 2 14 4" xfId="10102" xr:uid="{00000000-0005-0000-0000-000076270000}"/>
    <cellStyle name="Normal 2 2 2 14 4 10" xfId="10103" xr:uid="{00000000-0005-0000-0000-000077270000}"/>
    <cellStyle name="Normal 2 2 2 14 4 2" xfId="10104" xr:uid="{00000000-0005-0000-0000-000078270000}"/>
    <cellStyle name="Normal 2 2 2 14 4 3" xfId="10105" xr:uid="{00000000-0005-0000-0000-000079270000}"/>
    <cellStyle name="Normal 2 2 2 14 4 4" xfId="10106" xr:uid="{00000000-0005-0000-0000-00007A270000}"/>
    <cellStyle name="Normal 2 2 2 14 4 5" xfId="10107" xr:uid="{00000000-0005-0000-0000-00007B270000}"/>
    <cellStyle name="Normal 2 2 2 14 4 6" xfId="10108" xr:uid="{00000000-0005-0000-0000-00007C270000}"/>
    <cellStyle name="Normal 2 2 2 14 4 7" xfId="10109" xr:uid="{00000000-0005-0000-0000-00007D270000}"/>
    <cellStyle name="Normal 2 2 2 14 4 8" xfId="10110" xr:uid="{00000000-0005-0000-0000-00007E270000}"/>
    <cellStyle name="Normal 2 2 2 14 4 9" xfId="10111" xr:uid="{00000000-0005-0000-0000-00007F270000}"/>
    <cellStyle name="Normal 2 2 2 14 5" xfId="10112" xr:uid="{00000000-0005-0000-0000-000080270000}"/>
    <cellStyle name="Normal 2 2 2 14 5 10" xfId="10113" xr:uid="{00000000-0005-0000-0000-000081270000}"/>
    <cellStyle name="Normal 2 2 2 14 5 2" xfId="10114" xr:uid="{00000000-0005-0000-0000-000082270000}"/>
    <cellStyle name="Normal 2 2 2 14 5 3" xfId="10115" xr:uid="{00000000-0005-0000-0000-000083270000}"/>
    <cellStyle name="Normal 2 2 2 14 5 4" xfId="10116" xr:uid="{00000000-0005-0000-0000-000084270000}"/>
    <cellStyle name="Normal 2 2 2 14 5 5" xfId="10117" xr:uid="{00000000-0005-0000-0000-000085270000}"/>
    <cellStyle name="Normal 2 2 2 14 5 6" xfId="10118" xr:uid="{00000000-0005-0000-0000-000086270000}"/>
    <cellStyle name="Normal 2 2 2 14 5 7" xfId="10119" xr:uid="{00000000-0005-0000-0000-000087270000}"/>
    <cellStyle name="Normal 2 2 2 14 5 8" xfId="10120" xr:uid="{00000000-0005-0000-0000-000088270000}"/>
    <cellStyle name="Normal 2 2 2 14 5 9" xfId="10121" xr:uid="{00000000-0005-0000-0000-000089270000}"/>
    <cellStyle name="Normal 2 2 2 14 6" xfId="10122" xr:uid="{00000000-0005-0000-0000-00008A270000}"/>
    <cellStyle name="Normal 2 2 2 14 7" xfId="10123" xr:uid="{00000000-0005-0000-0000-00008B270000}"/>
    <cellStyle name="Normal 2 2 2 14 8" xfId="10124" xr:uid="{00000000-0005-0000-0000-00008C270000}"/>
    <cellStyle name="Normal 2 2 2 14 9" xfId="10125" xr:uid="{00000000-0005-0000-0000-00008D270000}"/>
    <cellStyle name="Normal 2 2 2 15" xfId="10126" xr:uid="{00000000-0005-0000-0000-00008E270000}"/>
    <cellStyle name="Normal 2 2 2 15 10" xfId="10127" xr:uid="{00000000-0005-0000-0000-00008F270000}"/>
    <cellStyle name="Normal 2 2 2 15 11" xfId="10128" xr:uid="{00000000-0005-0000-0000-000090270000}"/>
    <cellStyle name="Normal 2 2 2 15 12" xfId="10129" xr:uid="{00000000-0005-0000-0000-000091270000}"/>
    <cellStyle name="Normal 2 2 2 15 13" xfId="10130" xr:uid="{00000000-0005-0000-0000-000092270000}"/>
    <cellStyle name="Normal 2 2 2 15 14" xfId="10131" xr:uid="{00000000-0005-0000-0000-000093270000}"/>
    <cellStyle name="Normal 2 2 2 15 2" xfId="10132" xr:uid="{00000000-0005-0000-0000-000094270000}"/>
    <cellStyle name="Normal 2 2 2 15 2 10" xfId="10133" xr:uid="{00000000-0005-0000-0000-000095270000}"/>
    <cellStyle name="Normal 2 2 2 15 2 2" xfId="10134" xr:uid="{00000000-0005-0000-0000-000096270000}"/>
    <cellStyle name="Normal 2 2 2 15 2 3" xfId="10135" xr:uid="{00000000-0005-0000-0000-000097270000}"/>
    <cellStyle name="Normal 2 2 2 15 2 4" xfId="10136" xr:uid="{00000000-0005-0000-0000-000098270000}"/>
    <cellStyle name="Normal 2 2 2 15 2 5" xfId="10137" xr:uid="{00000000-0005-0000-0000-000099270000}"/>
    <cellStyle name="Normal 2 2 2 15 2 6" xfId="10138" xr:uid="{00000000-0005-0000-0000-00009A270000}"/>
    <cellStyle name="Normal 2 2 2 15 2 7" xfId="10139" xr:uid="{00000000-0005-0000-0000-00009B270000}"/>
    <cellStyle name="Normal 2 2 2 15 2 8" xfId="10140" xr:uid="{00000000-0005-0000-0000-00009C270000}"/>
    <cellStyle name="Normal 2 2 2 15 2 9" xfId="10141" xr:uid="{00000000-0005-0000-0000-00009D270000}"/>
    <cellStyle name="Normal 2 2 2 15 3" xfId="10142" xr:uid="{00000000-0005-0000-0000-00009E270000}"/>
    <cellStyle name="Normal 2 2 2 15 3 10" xfId="10143" xr:uid="{00000000-0005-0000-0000-00009F270000}"/>
    <cellStyle name="Normal 2 2 2 15 3 2" xfId="10144" xr:uid="{00000000-0005-0000-0000-0000A0270000}"/>
    <cellStyle name="Normal 2 2 2 15 3 3" xfId="10145" xr:uid="{00000000-0005-0000-0000-0000A1270000}"/>
    <cellStyle name="Normal 2 2 2 15 3 4" xfId="10146" xr:uid="{00000000-0005-0000-0000-0000A2270000}"/>
    <cellStyle name="Normal 2 2 2 15 3 5" xfId="10147" xr:uid="{00000000-0005-0000-0000-0000A3270000}"/>
    <cellStyle name="Normal 2 2 2 15 3 6" xfId="10148" xr:uid="{00000000-0005-0000-0000-0000A4270000}"/>
    <cellStyle name="Normal 2 2 2 15 3 7" xfId="10149" xr:uid="{00000000-0005-0000-0000-0000A5270000}"/>
    <cellStyle name="Normal 2 2 2 15 3 8" xfId="10150" xr:uid="{00000000-0005-0000-0000-0000A6270000}"/>
    <cellStyle name="Normal 2 2 2 15 3 9" xfId="10151" xr:uid="{00000000-0005-0000-0000-0000A7270000}"/>
    <cellStyle name="Normal 2 2 2 15 4" xfId="10152" xr:uid="{00000000-0005-0000-0000-0000A8270000}"/>
    <cellStyle name="Normal 2 2 2 15 4 10" xfId="10153" xr:uid="{00000000-0005-0000-0000-0000A9270000}"/>
    <cellStyle name="Normal 2 2 2 15 4 2" xfId="10154" xr:uid="{00000000-0005-0000-0000-0000AA270000}"/>
    <cellStyle name="Normal 2 2 2 15 4 3" xfId="10155" xr:uid="{00000000-0005-0000-0000-0000AB270000}"/>
    <cellStyle name="Normal 2 2 2 15 4 4" xfId="10156" xr:uid="{00000000-0005-0000-0000-0000AC270000}"/>
    <cellStyle name="Normal 2 2 2 15 4 5" xfId="10157" xr:uid="{00000000-0005-0000-0000-0000AD270000}"/>
    <cellStyle name="Normal 2 2 2 15 4 6" xfId="10158" xr:uid="{00000000-0005-0000-0000-0000AE270000}"/>
    <cellStyle name="Normal 2 2 2 15 4 7" xfId="10159" xr:uid="{00000000-0005-0000-0000-0000AF270000}"/>
    <cellStyle name="Normal 2 2 2 15 4 8" xfId="10160" xr:uid="{00000000-0005-0000-0000-0000B0270000}"/>
    <cellStyle name="Normal 2 2 2 15 4 9" xfId="10161" xr:uid="{00000000-0005-0000-0000-0000B1270000}"/>
    <cellStyle name="Normal 2 2 2 15 5" xfId="10162" xr:uid="{00000000-0005-0000-0000-0000B2270000}"/>
    <cellStyle name="Normal 2 2 2 15 5 10" xfId="10163" xr:uid="{00000000-0005-0000-0000-0000B3270000}"/>
    <cellStyle name="Normal 2 2 2 15 5 2" xfId="10164" xr:uid="{00000000-0005-0000-0000-0000B4270000}"/>
    <cellStyle name="Normal 2 2 2 15 5 3" xfId="10165" xr:uid="{00000000-0005-0000-0000-0000B5270000}"/>
    <cellStyle name="Normal 2 2 2 15 5 4" xfId="10166" xr:uid="{00000000-0005-0000-0000-0000B6270000}"/>
    <cellStyle name="Normal 2 2 2 15 5 5" xfId="10167" xr:uid="{00000000-0005-0000-0000-0000B7270000}"/>
    <cellStyle name="Normal 2 2 2 15 5 6" xfId="10168" xr:uid="{00000000-0005-0000-0000-0000B8270000}"/>
    <cellStyle name="Normal 2 2 2 15 5 7" xfId="10169" xr:uid="{00000000-0005-0000-0000-0000B9270000}"/>
    <cellStyle name="Normal 2 2 2 15 5 8" xfId="10170" xr:uid="{00000000-0005-0000-0000-0000BA270000}"/>
    <cellStyle name="Normal 2 2 2 15 5 9" xfId="10171" xr:uid="{00000000-0005-0000-0000-0000BB270000}"/>
    <cellStyle name="Normal 2 2 2 15 6" xfId="10172" xr:uid="{00000000-0005-0000-0000-0000BC270000}"/>
    <cellStyle name="Normal 2 2 2 15 7" xfId="10173" xr:uid="{00000000-0005-0000-0000-0000BD270000}"/>
    <cellStyle name="Normal 2 2 2 15 8" xfId="10174" xr:uid="{00000000-0005-0000-0000-0000BE270000}"/>
    <cellStyle name="Normal 2 2 2 15 9" xfId="10175" xr:uid="{00000000-0005-0000-0000-0000BF270000}"/>
    <cellStyle name="Normal 2 2 2 16" xfId="10176" xr:uid="{00000000-0005-0000-0000-0000C0270000}"/>
    <cellStyle name="Normal 2 2 2 16 10" xfId="10177" xr:uid="{00000000-0005-0000-0000-0000C1270000}"/>
    <cellStyle name="Normal 2 2 2 16 11" xfId="10178" xr:uid="{00000000-0005-0000-0000-0000C2270000}"/>
    <cellStyle name="Normal 2 2 2 16 12" xfId="10179" xr:uid="{00000000-0005-0000-0000-0000C3270000}"/>
    <cellStyle name="Normal 2 2 2 16 13" xfId="10180" xr:uid="{00000000-0005-0000-0000-0000C4270000}"/>
    <cellStyle name="Normal 2 2 2 16 14" xfId="10181" xr:uid="{00000000-0005-0000-0000-0000C5270000}"/>
    <cellStyle name="Normal 2 2 2 16 2" xfId="10182" xr:uid="{00000000-0005-0000-0000-0000C6270000}"/>
    <cellStyle name="Normal 2 2 2 16 2 10" xfId="10183" xr:uid="{00000000-0005-0000-0000-0000C7270000}"/>
    <cellStyle name="Normal 2 2 2 16 2 2" xfId="10184" xr:uid="{00000000-0005-0000-0000-0000C8270000}"/>
    <cellStyle name="Normal 2 2 2 16 2 3" xfId="10185" xr:uid="{00000000-0005-0000-0000-0000C9270000}"/>
    <cellStyle name="Normal 2 2 2 16 2 4" xfId="10186" xr:uid="{00000000-0005-0000-0000-0000CA270000}"/>
    <cellStyle name="Normal 2 2 2 16 2 5" xfId="10187" xr:uid="{00000000-0005-0000-0000-0000CB270000}"/>
    <cellStyle name="Normal 2 2 2 16 2 6" xfId="10188" xr:uid="{00000000-0005-0000-0000-0000CC270000}"/>
    <cellStyle name="Normal 2 2 2 16 2 7" xfId="10189" xr:uid="{00000000-0005-0000-0000-0000CD270000}"/>
    <cellStyle name="Normal 2 2 2 16 2 8" xfId="10190" xr:uid="{00000000-0005-0000-0000-0000CE270000}"/>
    <cellStyle name="Normal 2 2 2 16 2 9" xfId="10191" xr:uid="{00000000-0005-0000-0000-0000CF270000}"/>
    <cellStyle name="Normal 2 2 2 16 3" xfId="10192" xr:uid="{00000000-0005-0000-0000-0000D0270000}"/>
    <cellStyle name="Normal 2 2 2 16 3 10" xfId="10193" xr:uid="{00000000-0005-0000-0000-0000D1270000}"/>
    <cellStyle name="Normal 2 2 2 16 3 2" xfId="10194" xr:uid="{00000000-0005-0000-0000-0000D2270000}"/>
    <cellStyle name="Normal 2 2 2 16 3 3" xfId="10195" xr:uid="{00000000-0005-0000-0000-0000D3270000}"/>
    <cellStyle name="Normal 2 2 2 16 3 4" xfId="10196" xr:uid="{00000000-0005-0000-0000-0000D4270000}"/>
    <cellStyle name="Normal 2 2 2 16 3 5" xfId="10197" xr:uid="{00000000-0005-0000-0000-0000D5270000}"/>
    <cellStyle name="Normal 2 2 2 16 3 6" xfId="10198" xr:uid="{00000000-0005-0000-0000-0000D6270000}"/>
    <cellStyle name="Normal 2 2 2 16 3 7" xfId="10199" xr:uid="{00000000-0005-0000-0000-0000D7270000}"/>
    <cellStyle name="Normal 2 2 2 16 3 8" xfId="10200" xr:uid="{00000000-0005-0000-0000-0000D8270000}"/>
    <cellStyle name="Normal 2 2 2 16 3 9" xfId="10201" xr:uid="{00000000-0005-0000-0000-0000D9270000}"/>
    <cellStyle name="Normal 2 2 2 16 4" xfId="10202" xr:uid="{00000000-0005-0000-0000-0000DA270000}"/>
    <cellStyle name="Normal 2 2 2 16 4 10" xfId="10203" xr:uid="{00000000-0005-0000-0000-0000DB270000}"/>
    <cellStyle name="Normal 2 2 2 16 4 2" xfId="10204" xr:uid="{00000000-0005-0000-0000-0000DC270000}"/>
    <cellStyle name="Normal 2 2 2 16 4 3" xfId="10205" xr:uid="{00000000-0005-0000-0000-0000DD270000}"/>
    <cellStyle name="Normal 2 2 2 16 4 4" xfId="10206" xr:uid="{00000000-0005-0000-0000-0000DE270000}"/>
    <cellStyle name="Normal 2 2 2 16 4 5" xfId="10207" xr:uid="{00000000-0005-0000-0000-0000DF270000}"/>
    <cellStyle name="Normal 2 2 2 16 4 6" xfId="10208" xr:uid="{00000000-0005-0000-0000-0000E0270000}"/>
    <cellStyle name="Normal 2 2 2 16 4 7" xfId="10209" xr:uid="{00000000-0005-0000-0000-0000E1270000}"/>
    <cellStyle name="Normal 2 2 2 16 4 8" xfId="10210" xr:uid="{00000000-0005-0000-0000-0000E2270000}"/>
    <cellStyle name="Normal 2 2 2 16 4 9" xfId="10211" xr:uid="{00000000-0005-0000-0000-0000E3270000}"/>
    <cellStyle name="Normal 2 2 2 16 5" xfId="10212" xr:uid="{00000000-0005-0000-0000-0000E4270000}"/>
    <cellStyle name="Normal 2 2 2 16 5 10" xfId="10213" xr:uid="{00000000-0005-0000-0000-0000E5270000}"/>
    <cellStyle name="Normal 2 2 2 16 5 2" xfId="10214" xr:uid="{00000000-0005-0000-0000-0000E6270000}"/>
    <cellStyle name="Normal 2 2 2 16 5 3" xfId="10215" xr:uid="{00000000-0005-0000-0000-0000E7270000}"/>
    <cellStyle name="Normal 2 2 2 16 5 4" xfId="10216" xr:uid="{00000000-0005-0000-0000-0000E8270000}"/>
    <cellStyle name="Normal 2 2 2 16 5 5" xfId="10217" xr:uid="{00000000-0005-0000-0000-0000E9270000}"/>
    <cellStyle name="Normal 2 2 2 16 5 6" xfId="10218" xr:uid="{00000000-0005-0000-0000-0000EA270000}"/>
    <cellStyle name="Normal 2 2 2 16 5 7" xfId="10219" xr:uid="{00000000-0005-0000-0000-0000EB270000}"/>
    <cellStyle name="Normal 2 2 2 16 5 8" xfId="10220" xr:uid="{00000000-0005-0000-0000-0000EC270000}"/>
    <cellStyle name="Normal 2 2 2 16 5 9" xfId="10221" xr:uid="{00000000-0005-0000-0000-0000ED270000}"/>
    <cellStyle name="Normal 2 2 2 16 6" xfId="10222" xr:uid="{00000000-0005-0000-0000-0000EE270000}"/>
    <cellStyle name="Normal 2 2 2 16 7" xfId="10223" xr:uid="{00000000-0005-0000-0000-0000EF270000}"/>
    <cellStyle name="Normal 2 2 2 16 8" xfId="10224" xr:uid="{00000000-0005-0000-0000-0000F0270000}"/>
    <cellStyle name="Normal 2 2 2 16 9" xfId="10225" xr:uid="{00000000-0005-0000-0000-0000F1270000}"/>
    <cellStyle name="Normal 2 2 2 17" xfId="10226" xr:uid="{00000000-0005-0000-0000-0000F2270000}"/>
    <cellStyle name="Normal 2 2 2 17 10" xfId="10227" xr:uid="{00000000-0005-0000-0000-0000F3270000}"/>
    <cellStyle name="Normal 2 2 2 17 11" xfId="10228" xr:uid="{00000000-0005-0000-0000-0000F4270000}"/>
    <cellStyle name="Normal 2 2 2 17 12" xfId="10229" xr:uid="{00000000-0005-0000-0000-0000F5270000}"/>
    <cellStyle name="Normal 2 2 2 17 13" xfId="10230" xr:uid="{00000000-0005-0000-0000-0000F6270000}"/>
    <cellStyle name="Normal 2 2 2 17 14" xfId="10231" xr:uid="{00000000-0005-0000-0000-0000F7270000}"/>
    <cellStyle name="Normal 2 2 2 17 2" xfId="10232" xr:uid="{00000000-0005-0000-0000-0000F8270000}"/>
    <cellStyle name="Normal 2 2 2 17 2 10" xfId="10233" xr:uid="{00000000-0005-0000-0000-0000F9270000}"/>
    <cellStyle name="Normal 2 2 2 17 2 2" xfId="10234" xr:uid="{00000000-0005-0000-0000-0000FA270000}"/>
    <cellStyle name="Normal 2 2 2 17 2 3" xfId="10235" xr:uid="{00000000-0005-0000-0000-0000FB270000}"/>
    <cellStyle name="Normal 2 2 2 17 2 4" xfId="10236" xr:uid="{00000000-0005-0000-0000-0000FC270000}"/>
    <cellStyle name="Normal 2 2 2 17 2 5" xfId="10237" xr:uid="{00000000-0005-0000-0000-0000FD270000}"/>
    <cellStyle name="Normal 2 2 2 17 2 6" xfId="10238" xr:uid="{00000000-0005-0000-0000-0000FE270000}"/>
    <cellStyle name="Normal 2 2 2 17 2 7" xfId="10239" xr:uid="{00000000-0005-0000-0000-0000FF270000}"/>
    <cellStyle name="Normal 2 2 2 17 2 8" xfId="10240" xr:uid="{00000000-0005-0000-0000-000000280000}"/>
    <cellStyle name="Normal 2 2 2 17 2 9" xfId="10241" xr:uid="{00000000-0005-0000-0000-000001280000}"/>
    <cellStyle name="Normal 2 2 2 17 3" xfId="10242" xr:uid="{00000000-0005-0000-0000-000002280000}"/>
    <cellStyle name="Normal 2 2 2 17 3 10" xfId="10243" xr:uid="{00000000-0005-0000-0000-000003280000}"/>
    <cellStyle name="Normal 2 2 2 17 3 2" xfId="10244" xr:uid="{00000000-0005-0000-0000-000004280000}"/>
    <cellStyle name="Normal 2 2 2 17 3 3" xfId="10245" xr:uid="{00000000-0005-0000-0000-000005280000}"/>
    <cellStyle name="Normal 2 2 2 17 3 4" xfId="10246" xr:uid="{00000000-0005-0000-0000-000006280000}"/>
    <cellStyle name="Normal 2 2 2 17 3 5" xfId="10247" xr:uid="{00000000-0005-0000-0000-000007280000}"/>
    <cellStyle name="Normal 2 2 2 17 3 6" xfId="10248" xr:uid="{00000000-0005-0000-0000-000008280000}"/>
    <cellStyle name="Normal 2 2 2 17 3 7" xfId="10249" xr:uid="{00000000-0005-0000-0000-000009280000}"/>
    <cellStyle name="Normal 2 2 2 17 3 8" xfId="10250" xr:uid="{00000000-0005-0000-0000-00000A280000}"/>
    <cellStyle name="Normal 2 2 2 17 3 9" xfId="10251" xr:uid="{00000000-0005-0000-0000-00000B280000}"/>
    <cellStyle name="Normal 2 2 2 17 4" xfId="10252" xr:uid="{00000000-0005-0000-0000-00000C280000}"/>
    <cellStyle name="Normal 2 2 2 17 4 10" xfId="10253" xr:uid="{00000000-0005-0000-0000-00000D280000}"/>
    <cellStyle name="Normal 2 2 2 17 4 2" xfId="10254" xr:uid="{00000000-0005-0000-0000-00000E280000}"/>
    <cellStyle name="Normal 2 2 2 17 4 3" xfId="10255" xr:uid="{00000000-0005-0000-0000-00000F280000}"/>
    <cellStyle name="Normal 2 2 2 17 4 4" xfId="10256" xr:uid="{00000000-0005-0000-0000-000010280000}"/>
    <cellStyle name="Normal 2 2 2 17 4 5" xfId="10257" xr:uid="{00000000-0005-0000-0000-000011280000}"/>
    <cellStyle name="Normal 2 2 2 17 4 6" xfId="10258" xr:uid="{00000000-0005-0000-0000-000012280000}"/>
    <cellStyle name="Normal 2 2 2 17 4 7" xfId="10259" xr:uid="{00000000-0005-0000-0000-000013280000}"/>
    <cellStyle name="Normal 2 2 2 17 4 8" xfId="10260" xr:uid="{00000000-0005-0000-0000-000014280000}"/>
    <cellStyle name="Normal 2 2 2 17 4 9" xfId="10261" xr:uid="{00000000-0005-0000-0000-000015280000}"/>
    <cellStyle name="Normal 2 2 2 17 5" xfId="10262" xr:uid="{00000000-0005-0000-0000-000016280000}"/>
    <cellStyle name="Normal 2 2 2 17 5 10" xfId="10263" xr:uid="{00000000-0005-0000-0000-000017280000}"/>
    <cellStyle name="Normal 2 2 2 17 5 2" xfId="10264" xr:uid="{00000000-0005-0000-0000-000018280000}"/>
    <cellStyle name="Normal 2 2 2 17 5 3" xfId="10265" xr:uid="{00000000-0005-0000-0000-000019280000}"/>
    <cellStyle name="Normal 2 2 2 17 5 4" xfId="10266" xr:uid="{00000000-0005-0000-0000-00001A280000}"/>
    <cellStyle name="Normal 2 2 2 17 5 5" xfId="10267" xr:uid="{00000000-0005-0000-0000-00001B280000}"/>
    <cellStyle name="Normal 2 2 2 17 5 6" xfId="10268" xr:uid="{00000000-0005-0000-0000-00001C280000}"/>
    <cellStyle name="Normal 2 2 2 17 5 7" xfId="10269" xr:uid="{00000000-0005-0000-0000-00001D280000}"/>
    <cellStyle name="Normal 2 2 2 17 5 8" xfId="10270" xr:uid="{00000000-0005-0000-0000-00001E280000}"/>
    <cellStyle name="Normal 2 2 2 17 5 9" xfId="10271" xr:uid="{00000000-0005-0000-0000-00001F280000}"/>
    <cellStyle name="Normal 2 2 2 17 6" xfId="10272" xr:uid="{00000000-0005-0000-0000-000020280000}"/>
    <cellStyle name="Normal 2 2 2 17 7" xfId="10273" xr:uid="{00000000-0005-0000-0000-000021280000}"/>
    <cellStyle name="Normal 2 2 2 17 8" xfId="10274" xr:uid="{00000000-0005-0000-0000-000022280000}"/>
    <cellStyle name="Normal 2 2 2 17 9" xfId="10275" xr:uid="{00000000-0005-0000-0000-000023280000}"/>
    <cellStyle name="Normal 2 2 2 18" xfId="10276" xr:uid="{00000000-0005-0000-0000-000024280000}"/>
    <cellStyle name="Normal 2 2 2 18 10" xfId="10277" xr:uid="{00000000-0005-0000-0000-000025280000}"/>
    <cellStyle name="Normal 2 2 2 18 11" xfId="10278" xr:uid="{00000000-0005-0000-0000-000026280000}"/>
    <cellStyle name="Normal 2 2 2 18 12" xfId="10279" xr:uid="{00000000-0005-0000-0000-000027280000}"/>
    <cellStyle name="Normal 2 2 2 18 13" xfId="10280" xr:uid="{00000000-0005-0000-0000-000028280000}"/>
    <cellStyle name="Normal 2 2 2 18 14" xfId="10281" xr:uid="{00000000-0005-0000-0000-000029280000}"/>
    <cellStyle name="Normal 2 2 2 18 2" xfId="10282" xr:uid="{00000000-0005-0000-0000-00002A280000}"/>
    <cellStyle name="Normal 2 2 2 18 2 10" xfId="10283" xr:uid="{00000000-0005-0000-0000-00002B280000}"/>
    <cellStyle name="Normal 2 2 2 18 2 2" xfId="10284" xr:uid="{00000000-0005-0000-0000-00002C280000}"/>
    <cellStyle name="Normal 2 2 2 18 2 3" xfId="10285" xr:uid="{00000000-0005-0000-0000-00002D280000}"/>
    <cellStyle name="Normal 2 2 2 18 2 4" xfId="10286" xr:uid="{00000000-0005-0000-0000-00002E280000}"/>
    <cellStyle name="Normal 2 2 2 18 2 5" xfId="10287" xr:uid="{00000000-0005-0000-0000-00002F280000}"/>
    <cellStyle name="Normal 2 2 2 18 2 6" xfId="10288" xr:uid="{00000000-0005-0000-0000-000030280000}"/>
    <cellStyle name="Normal 2 2 2 18 2 7" xfId="10289" xr:uid="{00000000-0005-0000-0000-000031280000}"/>
    <cellStyle name="Normal 2 2 2 18 2 8" xfId="10290" xr:uid="{00000000-0005-0000-0000-000032280000}"/>
    <cellStyle name="Normal 2 2 2 18 2 9" xfId="10291" xr:uid="{00000000-0005-0000-0000-000033280000}"/>
    <cellStyle name="Normal 2 2 2 18 3" xfId="10292" xr:uid="{00000000-0005-0000-0000-000034280000}"/>
    <cellStyle name="Normal 2 2 2 18 3 10" xfId="10293" xr:uid="{00000000-0005-0000-0000-000035280000}"/>
    <cellStyle name="Normal 2 2 2 18 3 2" xfId="10294" xr:uid="{00000000-0005-0000-0000-000036280000}"/>
    <cellStyle name="Normal 2 2 2 18 3 3" xfId="10295" xr:uid="{00000000-0005-0000-0000-000037280000}"/>
    <cellStyle name="Normal 2 2 2 18 3 4" xfId="10296" xr:uid="{00000000-0005-0000-0000-000038280000}"/>
    <cellStyle name="Normal 2 2 2 18 3 5" xfId="10297" xr:uid="{00000000-0005-0000-0000-000039280000}"/>
    <cellStyle name="Normal 2 2 2 18 3 6" xfId="10298" xr:uid="{00000000-0005-0000-0000-00003A280000}"/>
    <cellStyle name="Normal 2 2 2 18 3 7" xfId="10299" xr:uid="{00000000-0005-0000-0000-00003B280000}"/>
    <cellStyle name="Normal 2 2 2 18 3 8" xfId="10300" xr:uid="{00000000-0005-0000-0000-00003C280000}"/>
    <cellStyle name="Normal 2 2 2 18 3 9" xfId="10301" xr:uid="{00000000-0005-0000-0000-00003D280000}"/>
    <cellStyle name="Normal 2 2 2 18 4" xfId="10302" xr:uid="{00000000-0005-0000-0000-00003E280000}"/>
    <cellStyle name="Normal 2 2 2 18 4 10" xfId="10303" xr:uid="{00000000-0005-0000-0000-00003F280000}"/>
    <cellStyle name="Normal 2 2 2 18 4 2" xfId="10304" xr:uid="{00000000-0005-0000-0000-000040280000}"/>
    <cellStyle name="Normal 2 2 2 18 4 3" xfId="10305" xr:uid="{00000000-0005-0000-0000-000041280000}"/>
    <cellStyle name="Normal 2 2 2 18 4 4" xfId="10306" xr:uid="{00000000-0005-0000-0000-000042280000}"/>
    <cellStyle name="Normal 2 2 2 18 4 5" xfId="10307" xr:uid="{00000000-0005-0000-0000-000043280000}"/>
    <cellStyle name="Normal 2 2 2 18 4 6" xfId="10308" xr:uid="{00000000-0005-0000-0000-000044280000}"/>
    <cellStyle name="Normal 2 2 2 18 4 7" xfId="10309" xr:uid="{00000000-0005-0000-0000-000045280000}"/>
    <cellStyle name="Normal 2 2 2 18 4 8" xfId="10310" xr:uid="{00000000-0005-0000-0000-000046280000}"/>
    <cellStyle name="Normal 2 2 2 18 4 9" xfId="10311" xr:uid="{00000000-0005-0000-0000-000047280000}"/>
    <cellStyle name="Normal 2 2 2 18 5" xfId="10312" xr:uid="{00000000-0005-0000-0000-000048280000}"/>
    <cellStyle name="Normal 2 2 2 18 5 10" xfId="10313" xr:uid="{00000000-0005-0000-0000-000049280000}"/>
    <cellStyle name="Normal 2 2 2 18 5 2" xfId="10314" xr:uid="{00000000-0005-0000-0000-00004A280000}"/>
    <cellStyle name="Normal 2 2 2 18 5 3" xfId="10315" xr:uid="{00000000-0005-0000-0000-00004B280000}"/>
    <cellStyle name="Normal 2 2 2 18 5 4" xfId="10316" xr:uid="{00000000-0005-0000-0000-00004C280000}"/>
    <cellStyle name="Normal 2 2 2 18 5 5" xfId="10317" xr:uid="{00000000-0005-0000-0000-00004D280000}"/>
    <cellStyle name="Normal 2 2 2 18 5 6" xfId="10318" xr:uid="{00000000-0005-0000-0000-00004E280000}"/>
    <cellStyle name="Normal 2 2 2 18 5 7" xfId="10319" xr:uid="{00000000-0005-0000-0000-00004F280000}"/>
    <cellStyle name="Normal 2 2 2 18 5 8" xfId="10320" xr:uid="{00000000-0005-0000-0000-000050280000}"/>
    <cellStyle name="Normal 2 2 2 18 5 9" xfId="10321" xr:uid="{00000000-0005-0000-0000-000051280000}"/>
    <cellStyle name="Normal 2 2 2 18 6" xfId="10322" xr:uid="{00000000-0005-0000-0000-000052280000}"/>
    <cellStyle name="Normal 2 2 2 18 7" xfId="10323" xr:uid="{00000000-0005-0000-0000-000053280000}"/>
    <cellStyle name="Normal 2 2 2 18 8" xfId="10324" xr:uid="{00000000-0005-0000-0000-000054280000}"/>
    <cellStyle name="Normal 2 2 2 18 9" xfId="10325" xr:uid="{00000000-0005-0000-0000-000055280000}"/>
    <cellStyle name="Normal 2 2 2 19" xfId="10326" xr:uid="{00000000-0005-0000-0000-000056280000}"/>
    <cellStyle name="Normal 2 2 2 19 10" xfId="10327" xr:uid="{00000000-0005-0000-0000-000057280000}"/>
    <cellStyle name="Normal 2 2 2 19 11" xfId="10328" xr:uid="{00000000-0005-0000-0000-000058280000}"/>
    <cellStyle name="Normal 2 2 2 19 12" xfId="10329" xr:uid="{00000000-0005-0000-0000-000059280000}"/>
    <cellStyle name="Normal 2 2 2 19 13" xfId="10330" xr:uid="{00000000-0005-0000-0000-00005A280000}"/>
    <cellStyle name="Normal 2 2 2 19 14" xfId="10331" xr:uid="{00000000-0005-0000-0000-00005B280000}"/>
    <cellStyle name="Normal 2 2 2 19 2" xfId="10332" xr:uid="{00000000-0005-0000-0000-00005C280000}"/>
    <cellStyle name="Normal 2 2 2 19 2 10" xfId="10333" xr:uid="{00000000-0005-0000-0000-00005D280000}"/>
    <cellStyle name="Normal 2 2 2 19 2 2" xfId="10334" xr:uid="{00000000-0005-0000-0000-00005E280000}"/>
    <cellStyle name="Normal 2 2 2 19 2 3" xfId="10335" xr:uid="{00000000-0005-0000-0000-00005F280000}"/>
    <cellStyle name="Normal 2 2 2 19 2 4" xfId="10336" xr:uid="{00000000-0005-0000-0000-000060280000}"/>
    <cellStyle name="Normal 2 2 2 19 2 5" xfId="10337" xr:uid="{00000000-0005-0000-0000-000061280000}"/>
    <cellStyle name="Normal 2 2 2 19 2 6" xfId="10338" xr:uid="{00000000-0005-0000-0000-000062280000}"/>
    <cellStyle name="Normal 2 2 2 19 2 7" xfId="10339" xr:uid="{00000000-0005-0000-0000-000063280000}"/>
    <cellStyle name="Normal 2 2 2 19 2 8" xfId="10340" xr:uid="{00000000-0005-0000-0000-000064280000}"/>
    <cellStyle name="Normal 2 2 2 19 2 9" xfId="10341" xr:uid="{00000000-0005-0000-0000-000065280000}"/>
    <cellStyle name="Normal 2 2 2 19 3" xfId="10342" xr:uid="{00000000-0005-0000-0000-000066280000}"/>
    <cellStyle name="Normal 2 2 2 19 3 10" xfId="10343" xr:uid="{00000000-0005-0000-0000-000067280000}"/>
    <cellStyle name="Normal 2 2 2 19 3 2" xfId="10344" xr:uid="{00000000-0005-0000-0000-000068280000}"/>
    <cellStyle name="Normal 2 2 2 19 3 3" xfId="10345" xr:uid="{00000000-0005-0000-0000-000069280000}"/>
    <cellStyle name="Normal 2 2 2 19 3 4" xfId="10346" xr:uid="{00000000-0005-0000-0000-00006A280000}"/>
    <cellStyle name="Normal 2 2 2 19 3 5" xfId="10347" xr:uid="{00000000-0005-0000-0000-00006B280000}"/>
    <cellStyle name="Normal 2 2 2 19 3 6" xfId="10348" xr:uid="{00000000-0005-0000-0000-00006C280000}"/>
    <cellStyle name="Normal 2 2 2 19 3 7" xfId="10349" xr:uid="{00000000-0005-0000-0000-00006D280000}"/>
    <cellStyle name="Normal 2 2 2 19 3 8" xfId="10350" xr:uid="{00000000-0005-0000-0000-00006E280000}"/>
    <cellStyle name="Normal 2 2 2 19 3 9" xfId="10351" xr:uid="{00000000-0005-0000-0000-00006F280000}"/>
    <cellStyle name="Normal 2 2 2 19 4" xfId="10352" xr:uid="{00000000-0005-0000-0000-000070280000}"/>
    <cellStyle name="Normal 2 2 2 19 4 10" xfId="10353" xr:uid="{00000000-0005-0000-0000-000071280000}"/>
    <cellStyle name="Normal 2 2 2 19 4 2" xfId="10354" xr:uid="{00000000-0005-0000-0000-000072280000}"/>
    <cellStyle name="Normal 2 2 2 19 4 3" xfId="10355" xr:uid="{00000000-0005-0000-0000-000073280000}"/>
    <cellStyle name="Normal 2 2 2 19 4 4" xfId="10356" xr:uid="{00000000-0005-0000-0000-000074280000}"/>
    <cellStyle name="Normal 2 2 2 19 4 5" xfId="10357" xr:uid="{00000000-0005-0000-0000-000075280000}"/>
    <cellStyle name="Normal 2 2 2 19 4 6" xfId="10358" xr:uid="{00000000-0005-0000-0000-000076280000}"/>
    <cellStyle name="Normal 2 2 2 19 4 7" xfId="10359" xr:uid="{00000000-0005-0000-0000-000077280000}"/>
    <cellStyle name="Normal 2 2 2 19 4 8" xfId="10360" xr:uid="{00000000-0005-0000-0000-000078280000}"/>
    <cellStyle name="Normal 2 2 2 19 4 9" xfId="10361" xr:uid="{00000000-0005-0000-0000-000079280000}"/>
    <cellStyle name="Normal 2 2 2 19 5" xfId="10362" xr:uid="{00000000-0005-0000-0000-00007A280000}"/>
    <cellStyle name="Normal 2 2 2 19 5 10" xfId="10363" xr:uid="{00000000-0005-0000-0000-00007B280000}"/>
    <cellStyle name="Normal 2 2 2 19 5 2" xfId="10364" xr:uid="{00000000-0005-0000-0000-00007C280000}"/>
    <cellStyle name="Normal 2 2 2 19 5 3" xfId="10365" xr:uid="{00000000-0005-0000-0000-00007D280000}"/>
    <cellStyle name="Normal 2 2 2 19 5 4" xfId="10366" xr:uid="{00000000-0005-0000-0000-00007E280000}"/>
    <cellStyle name="Normal 2 2 2 19 5 5" xfId="10367" xr:uid="{00000000-0005-0000-0000-00007F280000}"/>
    <cellStyle name="Normal 2 2 2 19 5 6" xfId="10368" xr:uid="{00000000-0005-0000-0000-000080280000}"/>
    <cellStyle name="Normal 2 2 2 19 5 7" xfId="10369" xr:uid="{00000000-0005-0000-0000-000081280000}"/>
    <cellStyle name="Normal 2 2 2 19 5 8" xfId="10370" xr:uid="{00000000-0005-0000-0000-000082280000}"/>
    <cellStyle name="Normal 2 2 2 19 5 9" xfId="10371" xr:uid="{00000000-0005-0000-0000-000083280000}"/>
    <cellStyle name="Normal 2 2 2 19 6" xfId="10372" xr:uid="{00000000-0005-0000-0000-000084280000}"/>
    <cellStyle name="Normal 2 2 2 19 7" xfId="10373" xr:uid="{00000000-0005-0000-0000-000085280000}"/>
    <cellStyle name="Normal 2 2 2 19 8" xfId="10374" xr:uid="{00000000-0005-0000-0000-000086280000}"/>
    <cellStyle name="Normal 2 2 2 19 9" xfId="10375" xr:uid="{00000000-0005-0000-0000-000087280000}"/>
    <cellStyle name="Normal 2 2 2 2" xfId="417" xr:uid="{00000000-0005-0000-0000-0000A1010000}"/>
    <cellStyle name="Normal 2 2 2 2 10" xfId="10376" xr:uid="{00000000-0005-0000-0000-000088280000}"/>
    <cellStyle name="Normal 2 2 2 2 11" xfId="10377" xr:uid="{00000000-0005-0000-0000-000089280000}"/>
    <cellStyle name="Normal 2 2 2 2 12" xfId="10378" xr:uid="{00000000-0005-0000-0000-00008A280000}"/>
    <cellStyle name="Normal 2 2 2 2 13" xfId="10379" xr:uid="{00000000-0005-0000-0000-00008B280000}"/>
    <cellStyle name="Normal 2 2 2 2 14" xfId="10380" xr:uid="{00000000-0005-0000-0000-00008C280000}"/>
    <cellStyle name="Normal 2 2 2 2 15" xfId="10381" xr:uid="{00000000-0005-0000-0000-00008D280000}"/>
    <cellStyle name="Normal 2 2 2 2 16" xfId="10382" xr:uid="{00000000-0005-0000-0000-00008E280000}"/>
    <cellStyle name="Normal 2 2 2 2 17" xfId="10383" xr:uid="{00000000-0005-0000-0000-00008F280000}"/>
    <cellStyle name="Normal 2 2 2 2 18" xfId="10384" xr:uid="{00000000-0005-0000-0000-000090280000}"/>
    <cellStyle name="Normal 2 2 2 2 19" xfId="10385" xr:uid="{00000000-0005-0000-0000-000091280000}"/>
    <cellStyle name="Normal 2 2 2 2 2" xfId="418" xr:uid="{00000000-0005-0000-0000-0000A2010000}"/>
    <cellStyle name="Normal 2 2 2 2 2 10" xfId="10386" xr:uid="{00000000-0005-0000-0000-000092280000}"/>
    <cellStyle name="Normal 2 2 2 2 2 10 10" xfId="10387" xr:uid="{00000000-0005-0000-0000-000093280000}"/>
    <cellStyle name="Normal 2 2 2 2 2 10 11" xfId="10388" xr:uid="{00000000-0005-0000-0000-000094280000}"/>
    <cellStyle name="Normal 2 2 2 2 2 10 12" xfId="10389" xr:uid="{00000000-0005-0000-0000-000095280000}"/>
    <cellStyle name="Normal 2 2 2 2 2 10 13" xfId="10390" xr:uid="{00000000-0005-0000-0000-000096280000}"/>
    <cellStyle name="Normal 2 2 2 2 2 10 14" xfId="10391" xr:uid="{00000000-0005-0000-0000-000097280000}"/>
    <cellStyle name="Normal 2 2 2 2 2 10 2" xfId="10392" xr:uid="{00000000-0005-0000-0000-000098280000}"/>
    <cellStyle name="Normal 2 2 2 2 2 10 2 10" xfId="10393" xr:uid="{00000000-0005-0000-0000-000099280000}"/>
    <cellStyle name="Normal 2 2 2 2 2 10 2 2" xfId="10394" xr:uid="{00000000-0005-0000-0000-00009A280000}"/>
    <cellStyle name="Normal 2 2 2 2 2 10 2 3" xfId="10395" xr:uid="{00000000-0005-0000-0000-00009B280000}"/>
    <cellStyle name="Normal 2 2 2 2 2 10 2 4" xfId="10396" xr:uid="{00000000-0005-0000-0000-00009C280000}"/>
    <cellStyle name="Normal 2 2 2 2 2 10 2 5" xfId="10397" xr:uid="{00000000-0005-0000-0000-00009D280000}"/>
    <cellStyle name="Normal 2 2 2 2 2 10 2 6" xfId="10398" xr:uid="{00000000-0005-0000-0000-00009E280000}"/>
    <cellStyle name="Normal 2 2 2 2 2 10 2 7" xfId="10399" xr:uid="{00000000-0005-0000-0000-00009F280000}"/>
    <cellStyle name="Normal 2 2 2 2 2 10 2 8" xfId="10400" xr:uid="{00000000-0005-0000-0000-0000A0280000}"/>
    <cellStyle name="Normal 2 2 2 2 2 10 2 9" xfId="10401" xr:uid="{00000000-0005-0000-0000-0000A1280000}"/>
    <cellStyle name="Normal 2 2 2 2 2 10 3" xfId="10402" xr:uid="{00000000-0005-0000-0000-0000A2280000}"/>
    <cellStyle name="Normal 2 2 2 2 2 10 3 10" xfId="10403" xr:uid="{00000000-0005-0000-0000-0000A3280000}"/>
    <cellStyle name="Normal 2 2 2 2 2 10 3 2" xfId="10404" xr:uid="{00000000-0005-0000-0000-0000A4280000}"/>
    <cellStyle name="Normal 2 2 2 2 2 10 3 3" xfId="10405" xr:uid="{00000000-0005-0000-0000-0000A5280000}"/>
    <cellStyle name="Normal 2 2 2 2 2 10 3 4" xfId="10406" xr:uid="{00000000-0005-0000-0000-0000A6280000}"/>
    <cellStyle name="Normal 2 2 2 2 2 10 3 5" xfId="10407" xr:uid="{00000000-0005-0000-0000-0000A7280000}"/>
    <cellStyle name="Normal 2 2 2 2 2 10 3 6" xfId="10408" xr:uid="{00000000-0005-0000-0000-0000A8280000}"/>
    <cellStyle name="Normal 2 2 2 2 2 10 3 7" xfId="10409" xr:uid="{00000000-0005-0000-0000-0000A9280000}"/>
    <cellStyle name="Normal 2 2 2 2 2 10 3 8" xfId="10410" xr:uid="{00000000-0005-0000-0000-0000AA280000}"/>
    <cellStyle name="Normal 2 2 2 2 2 10 3 9" xfId="10411" xr:uid="{00000000-0005-0000-0000-0000AB280000}"/>
    <cellStyle name="Normal 2 2 2 2 2 10 4" xfId="10412" xr:uid="{00000000-0005-0000-0000-0000AC280000}"/>
    <cellStyle name="Normal 2 2 2 2 2 10 4 10" xfId="10413" xr:uid="{00000000-0005-0000-0000-0000AD280000}"/>
    <cellStyle name="Normal 2 2 2 2 2 10 4 2" xfId="10414" xr:uid="{00000000-0005-0000-0000-0000AE280000}"/>
    <cellStyle name="Normal 2 2 2 2 2 10 4 3" xfId="10415" xr:uid="{00000000-0005-0000-0000-0000AF280000}"/>
    <cellStyle name="Normal 2 2 2 2 2 10 4 4" xfId="10416" xr:uid="{00000000-0005-0000-0000-0000B0280000}"/>
    <cellStyle name="Normal 2 2 2 2 2 10 4 5" xfId="10417" xr:uid="{00000000-0005-0000-0000-0000B1280000}"/>
    <cellStyle name="Normal 2 2 2 2 2 10 4 6" xfId="10418" xr:uid="{00000000-0005-0000-0000-0000B2280000}"/>
    <cellStyle name="Normal 2 2 2 2 2 10 4 7" xfId="10419" xr:uid="{00000000-0005-0000-0000-0000B3280000}"/>
    <cellStyle name="Normal 2 2 2 2 2 10 4 8" xfId="10420" xr:uid="{00000000-0005-0000-0000-0000B4280000}"/>
    <cellStyle name="Normal 2 2 2 2 2 10 4 9" xfId="10421" xr:uid="{00000000-0005-0000-0000-0000B5280000}"/>
    <cellStyle name="Normal 2 2 2 2 2 10 5" xfId="10422" xr:uid="{00000000-0005-0000-0000-0000B6280000}"/>
    <cellStyle name="Normal 2 2 2 2 2 10 5 10" xfId="10423" xr:uid="{00000000-0005-0000-0000-0000B7280000}"/>
    <cellStyle name="Normal 2 2 2 2 2 10 5 2" xfId="10424" xr:uid="{00000000-0005-0000-0000-0000B8280000}"/>
    <cellStyle name="Normal 2 2 2 2 2 10 5 3" xfId="10425" xr:uid="{00000000-0005-0000-0000-0000B9280000}"/>
    <cellStyle name="Normal 2 2 2 2 2 10 5 4" xfId="10426" xr:uid="{00000000-0005-0000-0000-0000BA280000}"/>
    <cellStyle name="Normal 2 2 2 2 2 10 5 5" xfId="10427" xr:uid="{00000000-0005-0000-0000-0000BB280000}"/>
    <cellStyle name="Normal 2 2 2 2 2 10 5 6" xfId="10428" xr:uid="{00000000-0005-0000-0000-0000BC280000}"/>
    <cellStyle name="Normal 2 2 2 2 2 10 5 7" xfId="10429" xr:uid="{00000000-0005-0000-0000-0000BD280000}"/>
    <cellStyle name="Normal 2 2 2 2 2 10 5 8" xfId="10430" xr:uid="{00000000-0005-0000-0000-0000BE280000}"/>
    <cellStyle name="Normal 2 2 2 2 2 10 5 9" xfId="10431" xr:uid="{00000000-0005-0000-0000-0000BF280000}"/>
    <cellStyle name="Normal 2 2 2 2 2 10 6" xfId="10432" xr:uid="{00000000-0005-0000-0000-0000C0280000}"/>
    <cellStyle name="Normal 2 2 2 2 2 10 7" xfId="10433" xr:uid="{00000000-0005-0000-0000-0000C1280000}"/>
    <cellStyle name="Normal 2 2 2 2 2 10 8" xfId="10434" xr:uid="{00000000-0005-0000-0000-0000C2280000}"/>
    <cellStyle name="Normal 2 2 2 2 2 10 9" xfId="10435" xr:uid="{00000000-0005-0000-0000-0000C3280000}"/>
    <cellStyle name="Normal 2 2 2 2 2 11" xfId="10436" xr:uid="{00000000-0005-0000-0000-0000C4280000}"/>
    <cellStyle name="Normal 2 2 2 2 2 11 10" xfId="10437" xr:uid="{00000000-0005-0000-0000-0000C5280000}"/>
    <cellStyle name="Normal 2 2 2 2 2 11 11" xfId="10438" xr:uid="{00000000-0005-0000-0000-0000C6280000}"/>
    <cellStyle name="Normal 2 2 2 2 2 11 12" xfId="10439" xr:uid="{00000000-0005-0000-0000-0000C7280000}"/>
    <cellStyle name="Normal 2 2 2 2 2 11 13" xfId="10440" xr:uid="{00000000-0005-0000-0000-0000C8280000}"/>
    <cellStyle name="Normal 2 2 2 2 2 11 14" xfId="10441" xr:uid="{00000000-0005-0000-0000-0000C9280000}"/>
    <cellStyle name="Normal 2 2 2 2 2 11 2" xfId="10442" xr:uid="{00000000-0005-0000-0000-0000CA280000}"/>
    <cellStyle name="Normal 2 2 2 2 2 11 2 10" xfId="10443" xr:uid="{00000000-0005-0000-0000-0000CB280000}"/>
    <cellStyle name="Normal 2 2 2 2 2 11 2 2" xfId="10444" xr:uid="{00000000-0005-0000-0000-0000CC280000}"/>
    <cellStyle name="Normal 2 2 2 2 2 11 2 3" xfId="10445" xr:uid="{00000000-0005-0000-0000-0000CD280000}"/>
    <cellStyle name="Normal 2 2 2 2 2 11 2 4" xfId="10446" xr:uid="{00000000-0005-0000-0000-0000CE280000}"/>
    <cellStyle name="Normal 2 2 2 2 2 11 2 5" xfId="10447" xr:uid="{00000000-0005-0000-0000-0000CF280000}"/>
    <cellStyle name="Normal 2 2 2 2 2 11 2 6" xfId="10448" xr:uid="{00000000-0005-0000-0000-0000D0280000}"/>
    <cellStyle name="Normal 2 2 2 2 2 11 2 7" xfId="10449" xr:uid="{00000000-0005-0000-0000-0000D1280000}"/>
    <cellStyle name="Normal 2 2 2 2 2 11 2 8" xfId="10450" xr:uid="{00000000-0005-0000-0000-0000D2280000}"/>
    <cellStyle name="Normal 2 2 2 2 2 11 2 9" xfId="10451" xr:uid="{00000000-0005-0000-0000-0000D3280000}"/>
    <cellStyle name="Normal 2 2 2 2 2 11 3" xfId="10452" xr:uid="{00000000-0005-0000-0000-0000D4280000}"/>
    <cellStyle name="Normal 2 2 2 2 2 11 3 10" xfId="10453" xr:uid="{00000000-0005-0000-0000-0000D5280000}"/>
    <cellStyle name="Normal 2 2 2 2 2 11 3 2" xfId="10454" xr:uid="{00000000-0005-0000-0000-0000D6280000}"/>
    <cellStyle name="Normal 2 2 2 2 2 11 3 3" xfId="10455" xr:uid="{00000000-0005-0000-0000-0000D7280000}"/>
    <cellStyle name="Normal 2 2 2 2 2 11 3 4" xfId="10456" xr:uid="{00000000-0005-0000-0000-0000D8280000}"/>
    <cellStyle name="Normal 2 2 2 2 2 11 3 5" xfId="10457" xr:uid="{00000000-0005-0000-0000-0000D9280000}"/>
    <cellStyle name="Normal 2 2 2 2 2 11 3 6" xfId="10458" xr:uid="{00000000-0005-0000-0000-0000DA280000}"/>
    <cellStyle name="Normal 2 2 2 2 2 11 3 7" xfId="10459" xr:uid="{00000000-0005-0000-0000-0000DB280000}"/>
    <cellStyle name="Normal 2 2 2 2 2 11 3 8" xfId="10460" xr:uid="{00000000-0005-0000-0000-0000DC280000}"/>
    <cellStyle name="Normal 2 2 2 2 2 11 3 9" xfId="10461" xr:uid="{00000000-0005-0000-0000-0000DD280000}"/>
    <cellStyle name="Normal 2 2 2 2 2 11 4" xfId="10462" xr:uid="{00000000-0005-0000-0000-0000DE280000}"/>
    <cellStyle name="Normal 2 2 2 2 2 11 4 10" xfId="10463" xr:uid="{00000000-0005-0000-0000-0000DF280000}"/>
    <cellStyle name="Normal 2 2 2 2 2 11 4 2" xfId="10464" xr:uid="{00000000-0005-0000-0000-0000E0280000}"/>
    <cellStyle name="Normal 2 2 2 2 2 11 4 3" xfId="10465" xr:uid="{00000000-0005-0000-0000-0000E1280000}"/>
    <cellStyle name="Normal 2 2 2 2 2 11 4 4" xfId="10466" xr:uid="{00000000-0005-0000-0000-0000E2280000}"/>
    <cellStyle name="Normal 2 2 2 2 2 11 4 5" xfId="10467" xr:uid="{00000000-0005-0000-0000-0000E3280000}"/>
    <cellStyle name="Normal 2 2 2 2 2 11 4 6" xfId="10468" xr:uid="{00000000-0005-0000-0000-0000E4280000}"/>
    <cellStyle name="Normal 2 2 2 2 2 11 4 7" xfId="10469" xr:uid="{00000000-0005-0000-0000-0000E5280000}"/>
    <cellStyle name="Normal 2 2 2 2 2 11 4 8" xfId="10470" xr:uid="{00000000-0005-0000-0000-0000E6280000}"/>
    <cellStyle name="Normal 2 2 2 2 2 11 4 9" xfId="10471" xr:uid="{00000000-0005-0000-0000-0000E7280000}"/>
    <cellStyle name="Normal 2 2 2 2 2 11 5" xfId="10472" xr:uid="{00000000-0005-0000-0000-0000E8280000}"/>
    <cellStyle name="Normal 2 2 2 2 2 11 5 10" xfId="10473" xr:uid="{00000000-0005-0000-0000-0000E9280000}"/>
    <cellStyle name="Normal 2 2 2 2 2 11 5 2" xfId="10474" xr:uid="{00000000-0005-0000-0000-0000EA280000}"/>
    <cellStyle name="Normal 2 2 2 2 2 11 5 3" xfId="10475" xr:uid="{00000000-0005-0000-0000-0000EB280000}"/>
    <cellStyle name="Normal 2 2 2 2 2 11 5 4" xfId="10476" xr:uid="{00000000-0005-0000-0000-0000EC280000}"/>
    <cellStyle name="Normal 2 2 2 2 2 11 5 5" xfId="10477" xr:uid="{00000000-0005-0000-0000-0000ED280000}"/>
    <cellStyle name="Normal 2 2 2 2 2 11 5 6" xfId="10478" xr:uid="{00000000-0005-0000-0000-0000EE280000}"/>
    <cellStyle name="Normal 2 2 2 2 2 11 5 7" xfId="10479" xr:uid="{00000000-0005-0000-0000-0000EF280000}"/>
    <cellStyle name="Normal 2 2 2 2 2 11 5 8" xfId="10480" xr:uid="{00000000-0005-0000-0000-0000F0280000}"/>
    <cellStyle name="Normal 2 2 2 2 2 11 5 9" xfId="10481" xr:uid="{00000000-0005-0000-0000-0000F1280000}"/>
    <cellStyle name="Normal 2 2 2 2 2 11 6" xfId="10482" xr:uid="{00000000-0005-0000-0000-0000F2280000}"/>
    <cellStyle name="Normal 2 2 2 2 2 11 7" xfId="10483" xr:uid="{00000000-0005-0000-0000-0000F3280000}"/>
    <cellStyle name="Normal 2 2 2 2 2 11 8" xfId="10484" xr:uid="{00000000-0005-0000-0000-0000F4280000}"/>
    <cellStyle name="Normal 2 2 2 2 2 11 9" xfId="10485" xr:uid="{00000000-0005-0000-0000-0000F5280000}"/>
    <cellStyle name="Normal 2 2 2 2 2 12" xfId="10486" xr:uid="{00000000-0005-0000-0000-0000F6280000}"/>
    <cellStyle name="Normal 2 2 2 2 2 12 10" xfId="10487" xr:uid="{00000000-0005-0000-0000-0000F7280000}"/>
    <cellStyle name="Normal 2 2 2 2 2 12 11" xfId="10488" xr:uid="{00000000-0005-0000-0000-0000F8280000}"/>
    <cellStyle name="Normal 2 2 2 2 2 12 12" xfId="10489" xr:uid="{00000000-0005-0000-0000-0000F9280000}"/>
    <cellStyle name="Normal 2 2 2 2 2 12 13" xfId="10490" xr:uid="{00000000-0005-0000-0000-0000FA280000}"/>
    <cellStyle name="Normal 2 2 2 2 2 12 14" xfId="10491" xr:uid="{00000000-0005-0000-0000-0000FB280000}"/>
    <cellStyle name="Normal 2 2 2 2 2 12 2" xfId="10492" xr:uid="{00000000-0005-0000-0000-0000FC280000}"/>
    <cellStyle name="Normal 2 2 2 2 2 12 2 10" xfId="10493" xr:uid="{00000000-0005-0000-0000-0000FD280000}"/>
    <cellStyle name="Normal 2 2 2 2 2 12 2 2" xfId="10494" xr:uid="{00000000-0005-0000-0000-0000FE280000}"/>
    <cellStyle name="Normal 2 2 2 2 2 12 2 3" xfId="10495" xr:uid="{00000000-0005-0000-0000-0000FF280000}"/>
    <cellStyle name="Normal 2 2 2 2 2 12 2 4" xfId="10496" xr:uid="{00000000-0005-0000-0000-000000290000}"/>
    <cellStyle name="Normal 2 2 2 2 2 12 2 5" xfId="10497" xr:uid="{00000000-0005-0000-0000-000001290000}"/>
    <cellStyle name="Normal 2 2 2 2 2 12 2 6" xfId="10498" xr:uid="{00000000-0005-0000-0000-000002290000}"/>
    <cellStyle name="Normal 2 2 2 2 2 12 2 7" xfId="10499" xr:uid="{00000000-0005-0000-0000-000003290000}"/>
    <cellStyle name="Normal 2 2 2 2 2 12 2 8" xfId="10500" xr:uid="{00000000-0005-0000-0000-000004290000}"/>
    <cellStyle name="Normal 2 2 2 2 2 12 2 9" xfId="10501" xr:uid="{00000000-0005-0000-0000-000005290000}"/>
    <cellStyle name="Normal 2 2 2 2 2 12 3" xfId="10502" xr:uid="{00000000-0005-0000-0000-000006290000}"/>
    <cellStyle name="Normal 2 2 2 2 2 12 3 10" xfId="10503" xr:uid="{00000000-0005-0000-0000-000007290000}"/>
    <cellStyle name="Normal 2 2 2 2 2 12 3 2" xfId="10504" xr:uid="{00000000-0005-0000-0000-000008290000}"/>
    <cellStyle name="Normal 2 2 2 2 2 12 3 3" xfId="10505" xr:uid="{00000000-0005-0000-0000-000009290000}"/>
    <cellStyle name="Normal 2 2 2 2 2 12 3 4" xfId="10506" xr:uid="{00000000-0005-0000-0000-00000A290000}"/>
    <cellStyle name="Normal 2 2 2 2 2 12 3 5" xfId="10507" xr:uid="{00000000-0005-0000-0000-00000B290000}"/>
    <cellStyle name="Normal 2 2 2 2 2 12 3 6" xfId="10508" xr:uid="{00000000-0005-0000-0000-00000C290000}"/>
    <cellStyle name="Normal 2 2 2 2 2 12 3 7" xfId="10509" xr:uid="{00000000-0005-0000-0000-00000D290000}"/>
    <cellStyle name="Normal 2 2 2 2 2 12 3 8" xfId="10510" xr:uid="{00000000-0005-0000-0000-00000E290000}"/>
    <cellStyle name="Normal 2 2 2 2 2 12 3 9" xfId="10511" xr:uid="{00000000-0005-0000-0000-00000F290000}"/>
    <cellStyle name="Normal 2 2 2 2 2 12 4" xfId="10512" xr:uid="{00000000-0005-0000-0000-000010290000}"/>
    <cellStyle name="Normal 2 2 2 2 2 12 4 10" xfId="10513" xr:uid="{00000000-0005-0000-0000-000011290000}"/>
    <cellStyle name="Normal 2 2 2 2 2 12 4 2" xfId="10514" xr:uid="{00000000-0005-0000-0000-000012290000}"/>
    <cellStyle name="Normal 2 2 2 2 2 12 4 3" xfId="10515" xr:uid="{00000000-0005-0000-0000-000013290000}"/>
    <cellStyle name="Normal 2 2 2 2 2 12 4 4" xfId="10516" xr:uid="{00000000-0005-0000-0000-000014290000}"/>
    <cellStyle name="Normal 2 2 2 2 2 12 4 5" xfId="10517" xr:uid="{00000000-0005-0000-0000-000015290000}"/>
    <cellStyle name="Normal 2 2 2 2 2 12 4 6" xfId="10518" xr:uid="{00000000-0005-0000-0000-000016290000}"/>
    <cellStyle name="Normal 2 2 2 2 2 12 4 7" xfId="10519" xr:uid="{00000000-0005-0000-0000-000017290000}"/>
    <cellStyle name="Normal 2 2 2 2 2 12 4 8" xfId="10520" xr:uid="{00000000-0005-0000-0000-000018290000}"/>
    <cellStyle name="Normal 2 2 2 2 2 12 4 9" xfId="10521" xr:uid="{00000000-0005-0000-0000-000019290000}"/>
    <cellStyle name="Normal 2 2 2 2 2 12 5" xfId="10522" xr:uid="{00000000-0005-0000-0000-00001A290000}"/>
    <cellStyle name="Normal 2 2 2 2 2 12 5 10" xfId="10523" xr:uid="{00000000-0005-0000-0000-00001B290000}"/>
    <cellStyle name="Normal 2 2 2 2 2 12 5 2" xfId="10524" xr:uid="{00000000-0005-0000-0000-00001C290000}"/>
    <cellStyle name="Normal 2 2 2 2 2 12 5 3" xfId="10525" xr:uid="{00000000-0005-0000-0000-00001D290000}"/>
    <cellStyle name="Normal 2 2 2 2 2 12 5 4" xfId="10526" xr:uid="{00000000-0005-0000-0000-00001E290000}"/>
    <cellStyle name="Normal 2 2 2 2 2 12 5 5" xfId="10527" xr:uid="{00000000-0005-0000-0000-00001F290000}"/>
    <cellStyle name="Normal 2 2 2 2 2 12 5 6" xfId="10528" xr:uid="{00000000-0005-0000-0000-000020290000}"/>
    <cellStyle name="Normal 2 2 2 2 2 12 5 7" xfId="10529" xr:uid="{00000000-0005-0000-0000-000021290000}"/>
    <cellStyle name="Normal 2 2 2 2 2 12 5 8" xfId="10530" xr:uid="{00000000-0005-0000-0000-000022290000}"/>
    <cellStyle name="Normal 2 2 2 2 2 12 5 9" xfId="10531" xr:uid="{00000000-0005-0000-0000-000023290000}"/>
    <cellStyle name="Normal 2 2 2 2 2 12 6" xfId="10532" xr:uid="{00000000-0005-0000-0000-000024290000}"/>
    <cellStyle name="Normal 2 2 2 2 2 12 7" xfId="10533" xr:uid="{00000000-0005-0000-0000-000025290000}"/>
    <cellStyle name="Normal 2 2 2 2 2 12 8" xfId="10534" xr:uid="{00000000-0005-0000-0000-000026290000}"/>
    <cellStyle name="Normal 2 2 2 2 2 12 9" xfId="10535" xr:uid="{00000000-0005-0000-0000-000027290000}"/>
    <cellStyle name="Normal 2 2 2 2 2 13" xfId="10536" xr:uid="{00000000-0005-0000-0000-000028290000}"/>
    <cellStyle name="Normal 2 2 2 2 2 13 10" xfId="10537" xr:uid="{00000000-0005-0000-0000-000029290000}"/>
    <cellStyle name="Normal 2 2 2 2 2 13 11" xfId="10538" xr:uid="{00000000-0005-0000-0000-00002A290000}"/>
    <cellStyle name="Normal 2 2 2 2 2 13 12" xfId="10539" xr:uid="{00000000-0005-0000-0000-00002B290000}"/>
    <cellStyle name="Normal 2 2 2 2 2 13 13" xfId="10540" xr:uid="{00000000-0005-0000-0000-00002C290000}"/>
    <cellStyle name="Normal 2 2 2 2 2 13 14" xfId="10541" xr:uid="{00000000-0005-0000-0000-00002D290000}"/>
    <cellStyle name="Normal 2 2 2 2 2 13 2" xfId="10542" xr:uid="{00000000-0005-0000-0000-00002E290000}"/>
    <cellStyle name="Normal 2 2 2 2 2 13 2 10" xfId="10543" xr:uid="{00000000-0005-0000-0000-00002F290000}"/>
    <cellStyle name="Normal 2 2 2 2 2 13 2 2" xfId="10544" xr:uid="{00000000-0005-0000-0000-000030290000}"/>
    <cellStyle name="Normal 2 2 2 2 2 13 2 3" xfId="10545" xr:uid="{00000000-0005-0000-0000-000031290000}"/>
    <cellStyle name="Normal 2 2 2 2 2 13 2 4" xfId="10546" xr:uid="{00000000-0005-0000-0000-000032290000}"/>
    <cellStyle name="Normal 2 2 2 2 2 13 2 5" xfId="10547" xr:uid="{00000000-0005-0000-0000-000033290000}"/>
    <cellStyle name="Normal 2 2 2 2 2 13 2 6" xfId="10548" xr:uid="{00000000-0005-0000-0000-000034290000}"/>
    <cellStyle name="Normal 2 2 2 2 2 13 2 7" xfId="10549" xr:uid="{00000000-0005-0000-0000-000035290000}"/>
    <cellStyle name="Normal 2 2 2 2 2 13 2 8" xfId="10550" xr:uid="{00000000-0005-0000-0000-000036290000}"/>
    <cellStyle name="Normal 2 2 2 2 2 13 2 9" xfId="10551" xr:uid="{00000000-0005-0000-0000-000037290000}"/>
    <cellStyle name="Normal 2 2 2 2 2 13 3" xfId="10552" xr:uid="{00000000-0005-0000-0000-000038290000}"/>
    <cellStyle name="Normal 2 2 2 2 2 13 3 10" xfId="10553" xr:uid="{00000000-0005-0000-0000-000039290000}"/>
    <cellStyle name="Normal 2 2 2 2 2 13 3 2" xfId="10554" xr:uid="{00000000-0005-0000-0000-00003A290000}"/>
    <cellStyle name="Normal 2 2 2 2 2 13 3 3" xfId="10555" xr:uid="{00000000-0005-0000-0000-00003B290000}"/>
    <cellStyle name="Normal 2 2 2 2 2 13 3 4" xfId="10556" xr:uid="{00000000-0005-0000-0000-00003C290000}"/>
    <cellStyle name="Normal 2 2 2 2 2 13 3 5" xfId="10557" xr:uid="{00000000-0005-0000-0000-00003D290000}"/>
    <cellStyle name="Normal 2 2 2 2 2 13 3 6" xfId="10558" xr:uid="{00000000-0005-0000-0000-00003E290000}"/>
    <cellStyle name="Normal 2 2 2 2 2 13 3 7" xfId="10559" xr:uid="{00000000-0005-0000-0000-00003F290000}"/>
    <cellStyle name="Normal 2 2 2 2 2 13 3 8" xfId="10560" xr:uid="{00000000-0005-0000-0000-000040290000}"/>
    <cellStyle name="Normal 2 2 2 2 2 13 3 9" xfId="10561" xr:uid="{00000000-0005-0000-0000-000041290000}"/>
    <cellStyle name="Normal 2 2 2 2 2 13 4" xfId="10562" xr:uid="{00000000-0005-0000-0000-000042290000}"/>
    <cellStyle name="Normal 2 2 2 2 2 13 4 10" xfId="10563" xr:uid="{00000000-0005-0000-0000-000043290000}"/>
    <cellStyle name="Normal 2 2 2 2 2 13 4 2" xfId="10564" xr:uid="{00000000-0005-0000-0000-000044290000}"/>
    <cellStyle name="Normal 2 2 2 2 2 13 4 3" xfId="10565" xr:uid="{00000000-0005-0000-0000-000045290000}"/>
    <cellStyle name="Normal 2 2 2 2 2 13 4 4" xfId="10566" xr:uid="{00000000-0005-0000-0000-000046290000}"/>
    <cellStyle name="Normal 2 2 2 2 2 13 4 5" xfId="10567" xr:uid="{00000000-0005-0000-0000-000047290000}"/>
    <cellStyle name="Normal 2 2 2 2 2 13 4 6" xfId="10568" xr:uid="{00000000-0005-0000-0000-000048290000}"/>
    <cellStyle name="Normal 2 2 2 2 2 13 4 7" xfId="10569" xr:uid="{00000000-0005-0000-0000-000049290000}"/>
    <cellStyle name="Normal 2 2 2 2 2 13 4 8" xfId="10570" xr:uid="{00000000-0005-0000-0000-00004A290000}"/>
    <cellStyle name="Normal 2 2 2 2 2 13 4 9" xfId="10571" xr:uid="{00000000-0005-0000-0000-00004B290000}"/>
    <cellStyle name="Normal 2 2 2 2 2 13 5" xfId="10572" xr:uid="{00000000-0005-0000-0000-00004C290000}"/>
    <cellStyle name="Normal 2 2 2 2 2 13 5 10" xfId="10573" xr:uid="{00000000-0005-0000-0000-00004D290000}"/>
    <cellStyle name="Normal 2 2 2 2 2 13 5 2" xfId="10574" xr:uid="{00000000-0005-0000-0000-00004E290000}"/>
    <cellStyle name="Normal 2 2 2 2 2 13 5 3" xfId="10575" xr:uid="{00000000-0005-0000-0000-00004F290000}"/>
    <cellStyle name="Normal 2 2 2 2 2 13 5 4" xfId="10576" xr:uid="{00000000-0005-0000-0000-000050290000}"/>
    <cellStyle name="Normal 2 2 2 2 2 13 5 5" xfId="10577" xr:uid="{00000000-0005-0000-0000-000051290000}"/>
    <cellStyle name="Normal 2 2 2 2 2 13 5 6" xfId="10578" xr:uid="{00000000-0005-0000-0000-000052290000}"/>
    <cellStyle name="Normal 2 2 2 2 2 13 5 7" xfId="10579" xr:uid="{00000000-0005-0000-0000-000053290000}"/>
    <cellStyle name="Normal 2 2 2 2 2 13 5 8" xfId="10580" xr:uid="{00000000-0005-0000-0000-000054290000}"/>
    <cellStyle name="Normal 2 2 2 2 2 13 5 9" xfId="10581" xr:uid="{00000000-0005-0000-0000-000055290000}"/>
    <cellStyle name="Normal 2 2 2 2 2 13 6" xfId="10582" xr:uid="{00000000-0005-0000-0000-000056290000}"/>
    <cellStyle name="Normal 2 2 2 2 2 13 7" xfId="10583" xr:uid="{00000000-0005-0000-0000-000057290000}"/>
    <cellStyle name="Normal 2 2 2 2 2 13 8" xfId="10584" xr:uid="{00000000-0005-0000-0000-000058290000}"/>
    <cellStyle name="Normal 2 2 2 2 2 13 9" xfId="10585" xr:uid="{00000000-0005-0000-0000-000059290000}"/>
    <cellStyle name="Normal 2 2 2 2 2 14" xfId="10586" xr:uid="{00000000-0005-0000-0000-00005A290000}"/>
    <cellStyle name="Normal 2 2 2 2 2 14 10" xfId="10587" xr:uid="{00000000-0005-0000-0000-00005B290000}"/>
    <cellStyle name="Normal 2 2 2 2 2 14 11" xfId="10588" xr:uid="{00000000-0005-0000-0000-00005C290000}"/>
    <cellStyle name="Normal 2 2 2 2 2 14 12" xfId="10589" xr:uid="{00000000-0005-0000-0000-00005D290000}"/>
    <cellStyle name="Normal 2 2 2 2 2 14 13" xfId="10590" xr:uid="{00000000-0005-0000-0000-00005E290000}"/>
    <cellStyle name="Normal 2 2 2 2 2 14 14" xfId="10591" xr:uid="{00000000-0005-0000-0000-00005F290000}"/>
    <cellStyle name="Normal 2 2 2 2 2 14 2" xfId="10592" xr:uid="{00000000-0005-0000-0000-000060290000}"/>
    <cellStyle name="Normal 2 2 2 2 2 14 2 10" xfId="10593" xr:uid="{00000000-0005-0000-0000-000061290000}"/>
    <cellStyle name="Normal 2 2 2 2 2 14 2 2" xfId="10594" xr:uid="{00000000-0005-0000-0000-000062290000}"/>
    <cellStyle name="Normal 2 2 2 2 2 14 2 3" xfId="10595" xr:uid="{00000000-0005-0000-0000-000063290000}"/>
    <cellStyle name="Normal 2 2 2 2 2 14 2 4" xfId="10596" xr:uid="{00000000-0005-0000-0000-000064290000}"/>
    <cellStyle name="Normal 2 2 2 2 2 14 2 5" xfId="10597" xr:uid="{00000000-0005-0000-0000-000065290000}"/>
    <cellStyle name="Normal 2 2 2 2 2 14 2 6" xfId="10598" xr:uid="{00000000-0005-0000-0000-000066290000}"/>
    <cellStyle name="Normal 2 2 2 2 2 14 2 7" xfId="10599" xr:uid="{00000000-0005-0000-0000-000067290000}"/>
    <cellStyle name="Normal 2 2 2 2 2 14 2 8" xfId="10600" xr:uid="{00000000-0005-0000-0000-000068290000}"/>
    <cellStyle name="Normal 2 2 2 2 2 14 2 9" xfId="10601" xr:uid="{00000000-0005-0000-0000-000069290000}"/>
    <cellStyle name="Normal 2 2 2 2 2 14 3" xfId="10602" xr:uid="{00000000-0005-0000-0000-00006A290000}"/>
    <cellStyle name="Normal 2 2 2 2 2 14 3 10" xfId="10603" xr:uid="{00000000-0005-0000-0000-00006B290000}"/>
    <cellStyle name="Normal 2 2 2 2 2 14 3 2" xfId="10604" xr:uid="{00000000-0005-0000-0000-00006C290000}"/>
    <cellStyle name="Normal 2 2 2 2 2 14 3 3" xfId="10605" xr:uid="{00000000-0005-0000-0000-00006D290000}"/>
    <cellStyle name="Normal 2 2 2 2 2 14 3 4" xfId="10606" xr:uid="{00000000-0005-0000-0000-00006E290000}"/>
    <cellStyle name="Normal 2 2 2 2 2 14 3 5" xfId="10607" xr:uid="{00000000-0005-0000-0000-00006F290000}"/>
    <cellStyle name="Normal 2 2 2 2 2 14 3 6" xfId="10608" xr:uid="{00000000-0005-0000-0000-000070290000}"/>
    <cellStyle name="Normal 2 2 2 2 2 14 3 7" xfId="10609" xr:uid="{00000000-0005-0000-0000-000071290000}"/>
    <cellStyle name="Normal 2 2 2 2 2 14 3 8" xfId="10610" xr:uid="{00000000-0005-0000-0000-000072290000}"/>
    <cellStyle name="Normal 2 2 2 2 2 14 3 9" xfId="10611" xr:uid="{00000000-0005-0000-0000-000073290000}"/>
    <cellStyle name="Normal 2 2 2 2 2 14 4" xfId="10612" xr:uid="{00000000-0005-0000-0000-000074290000}"/>
    <cellStyle name="Normal 2 2 2 2 2 14 4 10" xfId="10613" xr:uid="{00000000-0005-0000-0000-000075290000}"/>
    <cellStyle name="Normal 2 2 2 2 2 14 4 2" xfId="10614" xr:uid="{00000000-0005-0000-0000-000076290000}"/>
    <cellStyle name="Normal 2 2 2 2 2 14 4 3" xfId="10615" xr:uid="{00000000-0005-0000-0000-000077290000}"/>
    <cellStyle name="Normal 2 2 2 2 2 14 4 4" xfId="10616" xr:uid="{00000000-0005-0000-0000-000078290000}"/>
    <cellStyle name="Normal 2 2 2 2 2 14 4 5" xfId="10617" xr:uid="{00000000-0005-0000-0000-000079290000}"/>
    <cellStyle name="Normal 2 2 2 2 2 14 4 6" xfId="10618" xr:uid="{00000000-0005-0000-0000-00007A290000}"/>
    <cellStyle name="Normal 2 2 2 2 2 14 4 7" xfId="10619" xr:uid="{00000000-0005-0000-0000-00007B290000}"/>
    <cellStyle name="Normal 2 2 2 2 2 14 4 8" xfId="10620" xr:uid="{00000000-0005-0000-0000-00007C290000}"/>
    <cellStyle name="Normal 2 2 2 2 2 14 4 9" xfId="10621" xr:uid="{00000000-0005-0000-0000-00007D290000}"/>
    <cellStyle name="Normal 2 2 2 2 2 14 5" xfId="10622" xr:uid="{00000000-0005-0000-0000-00007E290000}"/>
    <cellStyle name="Normal 2 2 2 2 2 14 5 10" xfId="10623" xr:uid="{00000000-0005-0000-0000-00007F290000}"/>
    <cellStyle name="Normal 2 2 2 2 2 14 5 2" xfId="10624" xr:uid="{00000000-0005-0000-0000-000080290000}"/>
    <cellStyle name="Normal 2 2 2 2 2 14 5 3" xfId="10625" xr:uid="{00000000-0005-0000-0000-000081290000}"/>
    <cellStyle name="Normal 2 2 2 2 2 14 5 4" xfId="10626" xr:uid="{00000000-0005-0000-0000-000082290000}"/>
    <cellStyle name="Normal 2 2 2 2 2 14 5 5" xfId="10627" xr:uid="{00000000-0005-0000-0000-000083290000}"/>
    <cellStyle name="Normal 2 2 2 2 2 14 5 6" xfId="10628" xr:uid="{00000000-0005-0000-0000-000084290000}"/>
    <cellStyle name="Normal 2 2 2 2 2 14 5 7" xfId="10629" xr:uid="{00000000-0005-0000-0000-000085290000}"/>
    <cellStyle name="Normal 2 2 2 2 2 14 5 8" xfId="10630" xr:uid="{00000000-0005-0000-0000-000086290000}"/>
    <cellStyle name="Normal 2 2 2 2 2 14 5 9" xfId="10631" xr:uid="{00000000-0005-0000-0000-000087290000}"/>
    <cellStyle name="Normal 2 2 2 2 2 14 6" xfId="10632" xr:uid="{00000000-0005-0000-0000-000088290000}"/>
    <cellStyle name="Normal 2 2 2 2 2 14 7" xfId="10633" xr:uid="{00000000-0005-0000-0000-000089290000}"/>
    <cellStyle name="Normal 2 2 2 2 2 14 8" xfId="10634" xr:uid="{00000000-0005-0000-0000-00008A290000}"/>
    <cellStyle name="Normal 2 2 2 2 2 14 9" xfId="10635" xr:uid="{00000000-0005-0000-0000-00008B290000}"/>
    <cellStyle name="Normal 2 2 2 2 2 15" xfId="10636" xr:uid="{00000000-0005-0000-0000-00008C290000}"/>
    <cellStyle name="Normal 2 2 2 2 2 15 10" xfId="10637" xr:uid="{00000000-0005-0000-0000-00008D290000}"/>
    <cellStyle name="Normal 2 2 2 2 2 15 11" xfId="10638" xr:uid="{00000000-0005-0000-0000-00008E290000}"/>
    <cellStyle name="Normal 2 2 2 2 2 15 12" xfId="10639" xr:uid="{00000000-0005-0000-0000-00008F290000}"/>
    <cellStyle name="Normal 2 2 2 2 2 15 13" xfId="10640" xr:uid="{00000000-0005-0000-0000-000090290000}"/>
    <cellStyle name="Normal 2 2 2 2 2 15 14" xfId="10641" xr:uid="{00000000-0005-0000-0000-000091290000}"/>
    <cellStyle name="Normal 2 2 2 2 2 15 2" xfId="10642" xr:uid="{00000000-0005-0000-0000-000092290000}"/>
    <cellStyle name="Normal 2 2 2 2 2 15 2 10" xfId="10643" xr:uid="{00000000-0005-0000-0000-000093290000}"/>
    <cellStyle name="Normal 2 2 2 2 2 15 2 2" xfId="10644" xr:uid="{00000000-0005-0000-0000-000094290000}"/>
    <cellStyle name="Normal 2 2 2 2 2 15 2 3" xfId="10645" xr:uid="{00000000-0005-0000-0000-000095290000}"/>
    <cellStyle name="Normal 2 2 2 2 2 15 2 4" xfId="10646" xr:uid="{00000000-0005-0000-0000-000096290000}"/>
    <cellStyle name="Normal 2 2 2 2 2 15 2 5" xfId="10647" xr:uid="{00000000-0005-0000-0000-000097290000}"/>
    <cellStyle name="Normal 2 2 2 2 2 15 2 6" xfId="10648" xr:uid="{00000000-0005-0000-0000-000098290000}"/>
    <cellStyle name="Normal 2 2 2 2 2 15 2 7" xfId="10649" xr:uid="{00000000-0005-0000-0000-000099290000}"/>
    <cellStyle name="Normal 2 2 2 2 2 15 2 8" xfId="10650" xr:uid="{00000000-0005-0000-0000-00009A290000}"/>
    <cellStyle name="Normal 2 2 2 2 2 15 2 9" xfId="10651" xr:uid="{00000000-0005-0000-0000-00009B290000}"/>
    <cellStyle name="Normal 2 2 2 2 2 15 3" xfId="10652" xr:uid="{00000000-0005-0000-0000-00009C290000}"/>
    <cellStyle name="Normal 2 2 2 2 2 15 3 10" xfId="10653" xr:uid="{00000000-0005-0000-0000-00009D290000}"/>
    <cellStyle name="Normal 2 2 2 2 2 15 3 2" xfId="10654" xr:uid="{00000000-0005-0000-0000-00009E290000}"/>
    <cellStyle name="Normal 2 2 2 2 2 15 3 3" xfId="10655" xr:uid="{00000000-0005-0000-0000-00009F290000}"/>
    <cellStyle name="Normal 2 2 2 2 2 15 3 4" xfId="10656" xr:uid="{00000000-0005-0000-0000-0000A0290000}"/>
    <cellStyle name="Normal 2 2 2 2 2 15 3 5" xfId="10657" xr:uid="{00000000-0005-0000-0000-0000A1290000}"/>
    <cellStyle name="Normal 2 2 2 2 2 15 3 6" xfId="10658" xr:uid="{00000000-0005-0000-0000-0000A2290000}"/>
    <cellStyle name="Normal 2 2 2 2 2 15 3 7" xfId="10659" xr:uid="{00000000-0005-0000-0000-0000A3290000}"/>
    <cellStyle name="Normal 2 2 2 2 2 15 3 8" xfId="10660" xr:uid="{00000000-0005-0000-0000-0000A4290000}"/>
    <cellStyle name="Normal 2 2 2 2 2 15 3 9" xfId="10661" xr:uid="{00000000-0005-0000-0000-0000A5290000}"/>
    <cellStyle name="Normal 2 2 2 2 2 15 4" xfId="10662" xr:uid="{00000000-0005-0000-0000-0000A6290000}"/>
    <cellStyle name="Normal 2 2 2 2 2 15 4 10" xfId="10663" xr:uid="{00000000-0005-0000-0000-0000A7290000}"/>
    <cellStyle name="Normal 2 2 2 2 2 15 4 2" xfId="10664" xr:uid="{00000000-0005-0000-0000-0000A8290000}"/>
    <cellStyle name="Normal 2 2 2 2 2 15 4 3" xfId="10665" xr:uid="{00000000-0005-0000-0000-0000A9290000}"/>
    <cellStyle name="Normal 2 2 2 2 2 15 4 4" xfId="10666" xr:uid="{00000000-0005-0000-0000-0000AA290000}"/>
    <cellStyle name="Normal 2 2 2 2 2 15 4 5" xfId="10667" xr:uid="{00000000-0005-0000-0000-0000AB290000}"/>
    <cellStyle name="Normal 2 2 2 2 2 15 4 6" xfId="10668" xr:uid="{00000000-0005-0000-0000-0000AC290000}"/>
    <cellStyle name="Normal 2 2 2 2 2 15 4 7" xfId="10669" xr:uid="{00000000-0005-0000-0000-0000AD290000}"/>
    <cellStyle name="Normal 2 2 2 2 2 15 4 8" xfId="10670" xr:uid="{00000000-0005-0000-0000-0000AE290000}"/>
    <cellStyle name="Normal 2 2 2 2 2 15 4 9" xfId="10671" xr:uid="{00000000-0005-0000-0000-0000AF290000}"/>
    <cellStyle name="Normal 2 2 2 2 2 15 5" xfId="10672" xr:uid="{00000000-0005-0000-0000-0000B0290000}"/>
    <cellStyle name="Normal 2 2 2 2 2 15 5 10" xfId="10673" xr:uid="{00000000-0005-0000-0000-0000B1290000}"/>
    <cellStyle name="Normal 2 2 2 2 2 15 5 2" xfId="10674" xr:uid="{00000000-0005-0000-0000-0000B2290000}"/>
    <cellStyle name="Normal 2 2 2 2 2 15 5 3" xfId="10675" xr:uid="{00000000-0005-0000-0000-0000B3290000}"/>
    <cellStyle name="Normal 2 2 2 2 2 15 5 4" xfId="10676" xr:uid="{00000000-0005-0000-0000-0000B4290000}"/>
    <cellStyle name="Normal 2 2 2 2 2 15 5 5" xfId="10677" xr:uid="{00000000-0005-0000-0000-0000B5290000}"/>
    <cellStyle name="Normal 2 2 2 2 2 15 5 6" xfId="10678" xr:uid="{00000000-0005-0000-0000-0000B6290000}"/>
    <cellStyle name="Normal 2 2 2 2 2 15 5 7" xfId="10679" xr:uid="{00000000-0005-0000-0000-0000B7290000}"/>
    <cellStyle name="Normal 2 2 2 2 2 15 5 8" xfId="10680" xr:uid="{00000000-0005-0000-0000-0000B8290000}"/>
    <cellStyle name="Normal 2 2 2 2 2 15 5 9" xfId="10681" xr:uid="{00000000-0005-0000-0000-0000B9290000}"/>
    <cellStyle name="Normal 2 2 2 2 2 15 6" xfId="10682" xr:uid="{00000000-0005-0000-0000-0000BA290000}"/>
    <cellStyle name="Normal 2 2 2 2 2 15 7" xfId="10683" xr:uid="{00000000-0005-0000-0000-0000BB290000}"/>
    <cellStyle name="Normal 2 2 2 2 2 15 8" xfId="10684" xr:uid="{00000000-0005-0000-0000-0000BC290000}"/>
    <cellStyle name="Normal 2 2 2 2 2 15 9" xfId="10685" xr:uid="{00000000-0005-0000-0000-0000BD290000}"/>
    <cellStyle name="Normal 2 2 2 2 2 16" xfId="10686" xr:uid="{00000000-0005-0000-0000-0000BE290000}"/>
    <cellStyle name="Normal 2 2 2 2 2 16 10" xfId="10687" xr:uid="{00000000-0005-0000-0000-0000BF290000}"/>
    <cellStyle name="Normal 2 2 2 2 2 16 11" xfId="10688" xr:uid="{00000000-0005-0000-0000-0000C0290000}"/>
    <cellStyle name="Normal 2 2 2 2 2 16 12" xfId="10689" xr:uid="{00000000-0005-0000-0000-0000C1290000}"/>
    <cellStyle name="Normal 2 2 2 2 2 16 13" xfId="10690" xr:uid="{00000000-0005-0000-0000-0000C2290000}"/>
    <cellStyle name="Normal 2 2 2 2 2 16 14" xfId="10691" xr:uid="{00000000-0005-0000-0000-0000C3290000}"/>
    <cellStyle name="Normal 2 2 2 2 2 16 2" xfId="10692" xr:uid="{00000000-0005-0000-0000-0000C4290000}"/>
    <cellStyle name="Normal 2 2 2 2 2 16 2 10" xfId="10693" xr:uid="{00000000-0005-0000-0000-0000C5290000}"/>
    <cellStyle name="Normal 2 2 2 2 2 16 2 2" xfId="10694" xr:uid="{00000000-0005-0000-0000-0000C6290000}"/>
    <cellStyle name="Normal 2 2 2 2 2 16 2 3" xfId="10695" xr:uid="{00000000-0005-0000-0000-0000C7290000}"/>
    <cellStyle name="Normal 2 2 2 2 2 16 2 4" xfId="10696" xr:uid="{00000000-0005-0000-0000-0000C8290000}"/>
    <cellStyle name="Normal 2 2 2 2 2 16 2 5" xfId="10697" xr:uid="{00000000-0005-0000-0000-0000C9290000}"/>
    <cellStyle name="Normal 2 2 2 2 2 16 2 6" xfId="10698" xr:uid="{00000000-0005-0000-0000-0000CA290000}"/>
    <cellStyle name="Normal 2 2 2 2 2 16 2 7" xfId="10699" xr:uid="{00000000-0005-0000-0000-0000CB290000}"/>
    <cellStyle name="Normal 2 2 2 2 2 16 2 8" xfId="10700" xr:uid="{00000000-0005-0000-0000-0000CC290000}"/>
    <cellStyle name="Normal 2 2 2 2 2 16 2 9" xfId="10701" xr:uid="{00000000-0005-0000-0000-0000CD290000}"/>
    <cellStyle name="Normal 2 2 2 2 2 16 3" xfId="10702" xr:uid="{00000000-0005-0000-0000-0000CE290000}"/>
    <cellStyle name="Normal 2 2 2 2 2 16 3 10" xfId="10703" xr:uid="{00000000-0005-0000-0000-0000CF290000}"/>
    <cellStyle name="Normal 2 2 2 2 2 16 3 2" xfId="10704" xr:uid="{00000000-0005-0000-0000-0000D0290000}"/>
    <cellStyle name="Normal 2 2 2 2 2 16 3 3" xfId="10705" xr:uid="{00000000-0005-0000-0000-0000D1290000}"/>
    <cellStyle name="Normal 2 2 2 2 2 16 3 4" xfId="10706" xr:uid="{00000000-0005-0000-0000-0000D2290000}"/>
    <cellStyle name="Normal 2 2 2 2 2 16 3 5" xfId="10707" xr:uid="{00000000-0005-0000-0000-0000D3290000}"/>
    <cellStyle name="Normal 2 2 2 2 2 16 3 6" xfId="10708" xr:uid="{00000000-0005-0000-0000-0000D4290000}"/>
    <cellStyle name="Normal 2 2 2 2 2 16 3 7" xfId="10709" xr:uid="{00000000-0005-0000-0000-0000D5290000}"/>
    <cellStyle name="Normal 2 2 2 2 2 16 3 8" xfId="10710" xr:uid="{00000000-0005-0000-0000-0000D6290000}"/>
    <cellStyle name="Normal 2 2 2 2 2 16 3 9" xfId="10711" xr:uid="{00000000-0005-0000-0000-0000D7290000}"/>
    <cellStyle name="Normal 2 2 2 2 2 16 4" xfId="10712" xr:uid="{00000000-0005-0000-0000-0000D8290000}"/>
    <cellStyle name="Normal 2 2 2 2 2 16 4 10" xfId="10713" xr:uid="{00000000-0005-0000-0000-0000D9290000}"/>
    <cellStyle name="Normal 2 2 2 2 2 16 4 2" xfId="10714" xr:uid="{00000000-0005-0000-0000-0000DA290000}"/>
    <cellStyle name="Normal 2 2 2 2 2 16 4 3" xfId="10715" xr:uid="{00000000-0005-0000-0000-0000DB290000}"/>
    <cellStyle name="Normal 2 2 2 2 2 16 4 4" xfId="10716" xr:uid="{00000000-0005-0000-0000-0000DC290000}"/>
    <cellStyle name="Normal 2 2 2 2 2 16 4 5" xfId="10717" xr:uid="{00000000-0005-0000-0000-0000DD290000}"/>
    <cellStyle name="Normal 2 2 2 2 2 16 4 6" xfId="10718" xr:uid="{00000000-0005-0000-0000-0000DE290000}"/>
    <cellStyle name="Normal 2 2 2 2 2 16 4 7" xfId="10719" xr:uid="{00000000-0005-0000-0000-0000DF290000}"/>
    <cellStyle name="Normal 2 2 2 2 2 16 4 8" xfId="10720" xr:uid="{00000000-0005-0000-0000-0000E0290000}"/>
    <cellStyle name="Normal 2 2 2 2 2 16 4 9" xfId="10721" xr:uid="{00000000-0005-0000-0000-0000E1290000}"/>
    <cellStyle name="Normal 2 2 2 2 2 16 5" xfId="10722" xr:uid="{00000000-0005-0000-0000-0000E2290000}"/>
    <cellStyle name="Normal 2 2 2 2 2 16 5 10" xfId="10723" xr:uid="{00000000-0005-0000-0000-0000E3290000}"/>
    <cellStyle name="Normal 2 2 2 2 2 16 5 2" xfId="10724" xr:uid="{00000000-0005-0000-0000-0000E4290000}"/>
    <cellStyle name="Normal 2 2 2 2 2 16 5 3" xfId="10725" xr:uid="{00000000-0005-0000-0000-0000E5290000}"/>
    <cellStyle name="Normal 2 2 2 2 2 16 5 4" xfId="10726" xr:uid="{00000000-0005-0000-0000-0000E6290000}"/>
    <cellStyle name="Normal 2 2 2 2 2 16 5 5" xfId="10727" xr:uid="{00000000-0005-0000-0000-0000E7290000}"/>
    <cellStyle name="Normal 2 2 2 2 2 16 5 6" xfId="10728" xr:uid="{00000000-0005-0000-0000-0000E8290000}"/>
    <cellStyle name="Normal 2 2 2 2 2 16 5 7" xfId="10729" xr:uid="{00000000-0005-0000-0000-0000E9290000}"/>
    <cellStyle name="Normal 2 2 2 2 2 16 5 8" xfId="10730" xr:uid="{00000000-0005-0000-0000-0000EA290000}"/>
    <cellStyle name="Normal 2 2 2 2 2 16 5 9" xfId="10731" xr:uid="{00000000-0005-0000-0000-0000EB290000}"/>
    <cellStyle name="Normal 2 2 2 2 2 16 6" xfId="10732" xr:uid="{00000000-0005-0000-0000-0000EC290000}"/>
    <cellStyle name="Normal 2 2 2 2 2 16 7" xfId="10733" xr:uid="{00000000-0005-0000-0000-0000ED290000}"/>
    <cellStyle name="Normal 2 2 2 2 2 16 8" xfId="10734" xr:uid="{00000000-0005-0000-0000-0000EE290000}"/>
    <cellStyle name="Normal 2 2 2 2 2 16 9" xfId="10735" xr:uid="{00000000-0005-0000-0000-0000EF290000}"/>
    <cellStyle name="Normal 2 2 2 2 2 17" xfId="10736" xr:uid="{00000000-0005-0000-0000-0000F0290000}"/>
    <cellStyle name="Normal 2 2 2 2 2 17 10" xfId="10737" xr:uid="{00000000-0005-0000-0000-0000F1290000}"/>
    <cellStyle name="Normal 2 2 2 2 2 17 11" xfId="10738" xr:uid="{00000000-0005-0000-0000-0000F2290000}"/>
    <cellStyle name="Normal 2 2 2 2 2 17 12" xfId="10739" xr:uid="{00000000-0005-0000-0000-0000F3290000}"/>
    <cellStyle name="Normal 2 2 2 2 2 17 13" xfId="10740" xr:uid="{00000000-0005-0000-0000-0000F4290000}"/>
    <cellStyle name="Normal 2 2 2 2 2 17 14" xfId="10741" xr:uid="{00000000-0005-0000-0000-0000F5290000}"/>
    <cellStyle name="Normal 2 2 2 2 2 17 2" xfId="10742" xr:uid="{00000000-0005-0000-0000-0000F6290000}"/>
    <cellStyle name="Normal 2 2 2 2 2 17 2 10" xfId="10743" xr:uid="{00000000-0005-0000-0000-0000F7290000}"/>
    <cellStyle name="Normal 2 2 2 2 2 17 2 2" xfId="10744" xr:uid="{00000000-0005-0000-0000-0000F8290000}"/>
    <cellStyle name="Normal 2 2 2 2 2 17 2 3" xfId="10745" xr:uid="{00000000-0005-0000-0000-0000F9290000}"/>
    <cellStyle name="Normal 2 2 2 2 2 17 2 4" xfId="10746" xr:uid="{00000000-0005-0000-0000-0000FA290000}"/>
    <cellStyle name="Normal 2 2 2 2 2 17 2 5" xfId="10747" xr:uid="{00000000-0005-0000-0000-0000FB290000}"/>
    <cellStyle name="Normal 2 2 2 2 2 17 2 6" xfId="10748" xr:uid="{00000000-0005-0000-0000-0000FC290000}"/>
    <cellStyle name="Normal 2 2 2 2 2 17 2 7" xfId="10749" xr:uid="{00000000-0005-0000-0000-0000FD290000}"/>
    <cellStyle name="Normal 2 2 2 2 2 17 2 8" xfId="10750" xr:uid="{00000000-0005-0000-0000-0000FE290000}"/>
    <cellStyle name="Normal 2 2 2 2 2 17 2 9" xfId="10751" xr:uid="{00000000-0005-0000-0000-0000FF290000}"/>
    <cellStyle name="Normal 2 2 2 2 2 17 3" xfId="10752" xr:uid="{00000000-0005-0000-0000-0000002A0000}"/>
    <cellStyle name="Normal 2 2 2 2 2 17 3 10" xfId="10753" xr:uid="{00000000-0005-0000-0000-0000012A0000}"/>
    <cellStyle name="Normal 2 2 2 2 2 17 3 2" xfId="10754" xr:uid="{00000000-0005-0000-0000-0000022A0000}"/>
    <cellStyle name="Normal 2 2 2 2 2 17 3 3" xfId="10755" xr:uid="{00000000-0005-0000-0000-0000032A0000}"/>
    <cellStyle name="Normal 2 2 2 2 2 17 3 4" xfId="10756" xr:uid="{00000000-0005-0000-0000-0000042A0000}"/>
    <cellStyle name="Normal 2 2 2 2 2 17 3 5" xfId="10757" xr:uid="{00000000-0005-0000-0000-0000052A0000}"/>
    <cellStyle name="Normal 2 2 2 2 2 17 3 6" xfId="10758" xr:uid="{00000000-0005-0000-0000-0000062A0000}"/>
    <cellStyle name="Normal 2 2 2 2 2 17 3 7" xfId="10759" xr:uid="{00000000-0005-0000-0000-0000072A0000}"/>
    <cellStyle name="Normal 2 2 2 2 2 17 3 8" xfId="10760" xr:uid="{00000000-0005-0000-0000-0000082A0000}"/>
    <cellStyle name="Normal 2 2 2 2 2 17 3 9" xfId="10761" xr:uid="{00000000-0005-0000-0000-0000092A0000}"/>
    <cellStyle name="Normal 2 2 2 2 2 17 4" xfId="10762" xr:uid="{00000000-0005-0000-0000-00000A2A0000}"/>
    <cellStyle name="Normal 2 2 2 2 2 17 4 10" xfId="10763" xr:uid="{00000000-0005-0000-0000-00000B2A0000}"/>
    <cellStyle name="Normal 2 2 2 2 2 17 4 2" xfId="10764" xr:uid="{00000000-0005-0000-0000-00000C2A0000}"/>
    <cellStyle name="Normal 2 2 2 2 2 17 4 3" xfId="10765" xr:uid="{00000000-0005-0000-0000-00000D2A0000}"/>
    <cellStyle name="Normal 2 2 2 2 2 17 4 4" xfId="10766" xr:uid="{00000000-0005-0000-0000-00000E2A0000}"/>
    <cellStyle name="Normal 2 2 2 2 2 17 4 5" xfId="10767" xr:uid="{00000000-0005-0000-0000-00000F2A0000}"/>
    <cellStyle name="Normal 2 2 2 2 2 17 4 6" xfId="10768" xr:uid="{00000000-0005-0000-0000-0000102A0000}"/>
    <cellStyle name="Normal 2 2 2 2 2 17 4 7" xfId="10769" xr:uid="{00000000-0005-0000-0000-0000112A0000}"/>
    <cellStyle name="Normal 2 2 2 2 2 17 4 8" xfId="10770" xr:uid="{00000000-0005-0000-0000-0000122A0000}"/>
    <cellStyle name="Normal 2 2 2 2 2 17 4 9" xfId="10771" xr:uid="{00000000-0005-0000-0000-0000132A0000}"/>
    <cellStyle name="Normal 2 2 2 2 2 17 5" xfId="10772" xr:uid="{00000000-0005-0000-0000-0000142A0000}"/>
    <cellStyle name="Normal 2 2 2 2 2 17 5 10" xfId="10773" xr:uid="{00000000-0005-0000-0000-0000152A0000}"/>
    <cellStyle name="Normal 2 2 2 2 2 17 5 2" xfId="10774" xr:uid="{00000000-0005-0000-0000-0000162A0000}"/>
    <cellStyle name="Normal 2 2 2 2 2 17 5 3" xfId="10775" xr:uid="{00000000-0005-0000-0000-0000172A0000}"/>
    <cellStyle name="Normal 2 2 2 2 2 17 5 4" xfId="10776" xr:uid="{00000000-0005-0000-0000-0000182A0000}"/>
    <cellStyle name="Normal 2 2 2 2 2 17 5 5" xfId="10777" xr:uid="{00000000-0005-0000-0000-0000192A0000}"/>
    <cellStyle name="Normal 2 2 2 2 2 17 5 6" xfId="10778" xr:uid="{00000000-0005-0000-0000-00001A2A0000}"/>
    <cellStyle name="Normal 2 2 2 2 2 17 5 7" xfId="10779" xr:uid="{00000000-0005-0000-0000-00001B2A0000}"/>
    <cellStyle name="Normal 2 2 2 2 2 17 5 8" xfId="10780" xr:uid="{00000000-0005-0000-0000-00001C2A0000}"/>
    <cellStyle name="Normal 2 2 2 2 2 17 5 9" xfId="10781" xr:uid="{00000000-0005-0000-0000-00001D2A0000}"/>
    <cellStyle name="Normal 2 2 2 2 2 17 6" xfId="10782" xr:uid="{00000000-0005-0000-0000-00001E2A0000}"/>
    <cellStyle name="Normal 2 2 2 2 2 17 7" xfId="10783" xr:uid="{00000000-0005-0000-0000-00001F2A0000}"/>
    <cellStyle name="Normal 2 2 2 2 2 17 8" xfId="10784" xr:uid="{00000000-0005-0000-0000-0000202A0000}"/>
    <cellStyle name="Normal 2 2 2 2 2 17 9" xfId="10785" xr:uid="{00000000-0005-0000-0000-0000212A0000}"/>
    <cellStyle name="Normal 2 2 2 2 2 18" xfId="10786" xr:uid="{00000000-0005-0000-0000-0000222A0000}"/>
    <cellStyle name="Normal 2 2 2 2 2 18 10" xfId="10787" xr:uid="{00000000-0005-0000-0000-0000232A0000}"/>
    <cellStyle name="Normal 2 2 2 2 2 18 11" xfId="10788" xr:uid="{00000000-0005-0000-0000-0000242A0000}"/>
    <cellStyle name="Normal 2 2 2 2 2 18 12" xfId="10789" xr:uid="{00000000-0005-0000-0000-0000252A0000}"/>
    <cellStyle name="Normal 2 2 2 2 2 18 13" xfId="10790" xr:uid="{00000000-0005-0000-0000-0000262A0000}"/>
    <cellStyle name="Normal 2 2 2 2 2 18 14" xfId="10791" xr:uid="{00000000-0005-0000-0000-0000272A0000}"/>
    <cellStyle name="Normal 2 2 2 2 2 18 2" xfId="10792" xr:uid="{00000000-0005-0000-0000-0000282A0000}"/>
    <cellStyle name="Normal 2 2 2 2 2 18 2 10" xfId="10793" xr:uid="{00000000-0005-0000-0000-0000292A0000}"/>
    <cellStyle name="Normal 2 2 2 2 2 18 2 2" xfId="10794" xr:uid="{00000000-0005-0000-0000-00002A2A0000}"/>
    <cellStyle name="Normal 2 2 2 2 2 18 2 3" xfId="10795" xr:uid="{00000000-0005-0000-0000-00002B2A0000}"/>
    <cellStyle name="Normal 2 2 2 2 2 18 2 4" xfId="10796" xr:uid="{00000000-0005-0000-0000-00002C2A0000}"/>
    <cellStyle name="Normal 2 2 2 2 2 18 2 5" xfId="10797" xr:uid="{00000000-0005-0000-0000-00002D2A0000}"/>
    <cellStyle name="Normal 2 2 2 2 2 18 2 6" xfId="10798" xr:uid="{00000000-0005-0000-0000-00002E2A0000}"/>
    <cellStyle name="Normal 2 2 2 2 2 18 2 7" xfId="10799" xr:uid="{00000000-0005-0000-0000-00002F2A0000}"/>
    <cellStyle name="Normal 2 2 2 2 2 18 2 8" xfId="10800" xr:uid="{00000000-0005-0000-0000-0000302A0000}"/>
    <cellStyle name="Normal 2 2 2 2 2 18 2 9" xfId="10801" xr:uid="{00000000-0005-0000-0000-0000312A0000}"/>
    <cellStyle name="Normal 2 2 2 2 2 18 3" xfId="10802" xr:uid="{00000000-0005-0000-0000-0000322A0000}"/>
    <cellStyle name="Normal 2 2 2 2 2 18 3 10" xfId="10803" xr:uid="{00000000-0005-0000-0000-0000332A0000}"/>
    <cellStyle name="Normal 2 2 2 2 2 18 3 2" xfId="10804" xr:uid="{00000000-0005-0000-0000-0000342A0000}"/>
    <cellStyle name="Normal 2 2 2 2 2 18 3 3" xfId="10805" xr:uid="{00000000-0005-0000-0000-0000352A0000}"/>
    <cellStyle name="Normal 2 2 2 2 2 18 3 4" xfId="10806" xr:uid="{00000000-0005-0000-0000-0000362A0000}"/>
    <cellStyle name="Normal 2 2 2 2 2 18 3 5" xfId="10807" xr:uid="{00000000-0005-0000-0000-0000372A0000}"/>
    <cellStyle name="Normal 2 2 2 2 2 18 3 6" xfId="10808" xr:uid="{00000000-0005-0000-0000-0000382A0000}"/>
    <cellStyle name="Normal 2 2 2 2 2 18 3 7" xfId="10809" xr:uid="{00000000-0005-0000-0000-0000392A0000}"/>
    <cellStyle name="Normal 2 2 2 2 2 18 3 8" xfId="10810" xr:uid="{00000000-0005-0000-0000-00003A2A0000}"/>
    <cellStyle name="Normal 2 2 2 2 2 18 3 9" xfId="10811" xr:uid="{00000000-0005-0000-0000-00003B2A0000}"/>
    <cellStyle name="Normal 2 2 2 2 2 18 4" xfId="10812" xr:uid="{00000000-0005-0000-0000-00003C2A0000}"/>
    <cellStyle name="Normal 2 2 2 2 2 18 4 10" xfId="10813" xr:uid="{00000000-0005-0000-0000-00003D2A0000}"/>
    <cellStyle name="Normal 2 2 2 2 2 18 4 2" xfId="10814" xr:uid="{00000000-0005-0000-0000-00003E2A0000}"/>
    <cellStyle name="Normal 2 2 2 2 2 18 4 3" xfId="10815" xr:uid="{00000000-0005-0000-0000-00003F2A0000}"/>
    <cellStyle name="Normal 2 2 2 2 2 18 4 4" xfId="10816" xr:uid="{00000000-0005-0000-0000-0000402A0000}"/>
    <cellStyle name="Normal 2 2 2 2 2 18 4 5" xfId="10817" xr:uid="{00000000-0005-0000-0000-0000412A0000}"/>
    <cellStyle name="Normal 2 2 2 2 2 18 4 6" xfId="10818" xr:uid="{00000000-0005-0000-0000-0000422A0000}"/>
    <cellStyle name="Normal 2 2 2 2 2 18 4 7" xfId="10819" xr:uid="{00000000-0005-0000-0000-0000432A0000}"/>
    <cellStyle name="Normal 2 2 2 2 2 18 4 8" xfId="10820" xr:uid="{00000000-0005-0000-0000-0000442A0000}"/>
    <cellStyle name="Normal 2 2 2 2 2 18 4 9" xfId="10821" xr:uid="{00000000-0005-0000-0000-0000452A0000}"/>
    <cellStyle name="Normal 2 2 2 2 2 18 5" xfId="10822" xr:uid="{00000000-0005-0000-0000-0000462A0000}"/>
    <cellStyle name="Normal 2 2 2 2 2 18 5 10" xfId="10823" xr:uid="{00000000-0005-0000-0000-0000472A0000}"/>
    <cellStyle name="Normal 2 2 2 2 2 18 5 2" xfId="10824" xr:uid="{00000000-0005-0000-0000-0000482A0000}"/>
    <cellStyle name="Normal 2 2 2 2 2 18 5 3" xfId="10825" xr:uid="{00000000-0005-0000-0000-0000492A0000}"/>
    <cellStyle name="Normal 2 2 2 2 2 18 5 4" xfId="10826" xr:uid="{00000000-0005-0000-0000-00004A2A0000}"/>
    <cellStyle name="Normal 2 2 2 2 2 18 5 5" xfId="10827" xr:uid="{00000000-0005-0000-0000-00004B2A0000}"/>
    <cellStyle name="Normal 2 2 2 2 2 18 5 6" xfId="10828" xr:uid="{00000000-0005-0000-0000-00004C2A0000}"/>
    <cellStyle name="Normal 2 2 2 2 2 18 5 7" xfId="10829" xr:uid="{00000000-0005-0000-0000-00004D2A0000}"/>
    <cellStyle name="Normal 2 2 2 2 2 18 5 8" xfId="10830" xr:uid="{00000000-0005-0000-0000-00004E2A0000}"/>
    <cellStyle name="Normal 2 2 2 2 2 18 5 9" xfId="10831" xr:uid="{00000000-0005-0000-0000-00004F2A0000}"/>
    <cellStyle name="Normal 2 2 2 2 2 18 6" xfId="10832" xr:uid="{00000000-0005-0000-0000-0000502A0000}"/>
    <cellStyle name="Normal 2 2 2 2 2 18 7" xfId="10833" xr:uid="{00000000-0005-0000-0000-0000512A0000}"/>
    <cellStyle name="Normal 2 2 2 2 2 18 8" xfId="10834" xr:uid="{00000000-0005-0000-0000-0000522A0000}"/>
    <cellStyle name="Normal 2 2 2 2 2 18 9" xfId="10835" xr:uid="{00000000-0005-0000-0000-0000532A0000}"/>
    <cellStyle name="Normal 2 2 2 2 2 19" xfId="10836" xr:uid="{00000000-0005-0000-0000-0000542A0000}"/>
    <cellStyle name="Normal 2 2 2 2 2 19 10" xfId="10837" xr:uid="{00000000-0005-0000-0000-0000552A0000}"/>
    <cellStyle name="Normal 2 2 2 2 2 19 11" xfId="10838" xr:uid="{00000000-0005-0000-0000-0000562A0000}"/>
    <cellStyle name="Normal 2 2 2 2 2 19 12" xfId="10839" xr:uid="{00000000-0005-0000-0000-0000572A0000}"/>
    <cellStyle name="Normal 2 2 2 2 2 19 13" xfId="10840" xr:uid="{00000000-0005-0000-0000-0000582A0000}"/>
    <cellStyle name="Normal 2 2 2 2 2 19 14" xfId="10841" xr:uid="{00000000-0005-0000-0000-0000592A0000}"/>
    <cellStyle name="Normal 2 2 2 2 2 19 2" xfId="10842" xr:uid="{00000000-0005-0000-0000-00005A2A0000}"/>
    <cellStyle name="Normal 2 2 2 2 2 19 2 10" xfId="10843" xr:uid="{00000000-0005-0000-0000-00005B2A0000}"/>
    <cellStyle name="Normal 2 2 2 2 2 19 2 2" xfId="10844" xr:uid="{00000000-0005-0000-0000-00005C2A0000}"/>
    <cellStyle name="Normal 2 2 2 2 2 19 2 3" xfId="10845" xr:uid="{00000000-0005-0000-0000-00005D2A0000}"/>
    <cellStyle name="Normal 2 2 2 2 2 19 2 4" xfId="10846" xr:uid="{00000000-0005-0000-0000-00005E2A0000}"/>
    <cellStyle name="Normal 2 2 2 2 2 19 2 5" xfId="10847" xr:uid="{00000000-0005-0000-0000-00005F2A0000}"/>
    <cellStyle name="Normal 2 2 2 2 2 19 2 6" xfId="10848" xr:uid="{00000000-0005-0000-0000-0000602A0000}"/>
    <cellStyle name="Normal 2 2 2 2 2 19 2 7" xfId="10849" xr:uid="{00000000-0005-0000-0000-0000612A0000}"/>
    <cellStyle name="Normal 2 2 2 2 2 19 2 8" xfId="10850" xr:uid="{00000000-0005-0000-0000-0000622A0000}"/>
    <cellStyle name="Normal 2 2 2 2 2 19 2 9" xfId="10851" xr:uid="{00000000-0005-0000-0000-0000632A0000}"/>
    <cellStyle name="Normal 2 2 2 2 2 19 3" xfId="10852" xr:uid="{00000000-0005-0000-0000-0000642A0000}"/>
    <cellStyle name="Normal 2 2 2 2 2 19 3 10" xfId="10853" xr:uid="{00000000-0005-0000-0000-0000652A0000}"/>
    <cellStyle name="Normal 2 2 2 2 2 19 3 2" xfId="10854" xr:uid="{00000000-0005-0000-0000-0000662A0000}"/>
    <cellStyle name="Normal 2 2 2 2 2 19 3 3" xfId="10855" xr:uid="{00000000-0005-0000-0000-0000672A0000}"/>
    <cellStyle name="Normal 2 2 2 2 2 19 3 4" xfId="10856" xr:uid="{00000000-0005-0000-0000-0000682A0000}"/>
    <cellStyle name="Normal 2 2 2 2 2 19 3 5" xfId="10857" xr:uid="{00000000-0005-0000-0000-0000692A0000}"/>
    <cellStyle name="Normal 2 2 2 2 2 19 3 6" xfId="10858" xr:uid="{00000000-0005-0000-0000-00006A2A0000}"/>
    <cellStyle name="Normal 2 2 2 2 2 19 3 7" xfId="10859" xr:uid="{00000000-0005-0000-0000-00006B2A0000}"/>
    <cellStyle name="Normal 2 2 2 2 2 19 3 8" xfId="10860" xr:uid="{00000000-0005-0000-0000-00006C2A0000}"/>
    <cellStyle name="Normal 2 2 2 2 2 19 3 9" xfId="10861" xr:uid="{00000000-0005-0000-0000-00006D2A0000}"/>
    <cellStyle name="Normal 2 2 2 2 2 19 4" xfId="10862" xr:uid="{00000000-0005-0000-0000-00006E2A0000}"/>
    <cellStyle name="Normal 2 2 2 2 2 19 4 10" xfId="10863" xr:uid="{00000000-0005-0000-0000-00006F2A0000}"/>
    <cellStyle name="Normal 2 2 2 2 2 19 4 2" xfId="10864" xr:uid="{00000000-0005-0000-0000-0000702A0000}"/>
    <cellStyle name="Normal 2 2 2 2 2 19 4 3" xfId="10865" xr:uid="{00000000-0005-0000-0000-0000712A0000}"/>
    <cellStyle name="Normal 2 2 2 2 2 19 4 4" xfId="10866" xr:uid="{00000000-0005-0000-0000-0000722A0000}"/>
    <cellStyle name="Normal 2 2 2 2 2 19 4 5" xfId="10867" xr:uid="{00000000-0005-0000-0000-0000732A0000}"/>
    <cellStyle name="Normal 2 2 2 2 2 19 4 6" xfId="10868" xr:uid="{00000000-0005-0000-0000-0000742A0000}"/>
    <cellStyle name="Normal 2 2 2 2 2 19 4 7" xfId="10869" xr:uid="{00000000-0005-0000-0000-0000752A0000}"/>
    <cellStyle name="Normal 2 2 2 2 2 19 4 8" xfId="10870" xr:uid="{00000000-0005-0000-0000-0000762A0000}"/>
    <cellStyle name="Normal 2 2 2 2 2 19 4 9" xfId="10871" xr:uid="{00000000-0005-0000-0000-0000772A0000}"/>
    <cellStyle name="Normal 2 2 2 2 2 19 5" xfId="10872" xr:uid="{00000000-0005-0000-0000-0000782A0000}"/>
    <cellStyle name="Normal 2 2 2 2 2 19 5 10" xfId="10873" xr:uid="{00000000-0005-0000-0000-0000792A0000}"/>
    <cellStyle name="Normal 2 2 2 2 2 19 5 2" xfId="10874" xr:uid="{00000000-0005-0000-0000-00007A2A0000}"/>
    <cellStyle name="Normal 2 2 2 2 2 19 5 3" xfId="10875" xr:uid="{00000000-0005-0000-0000-00007B2A0000}"/>
    <cellStyle name="Normal 2 2 2 2 2 19 5 4" xfId="10876" xr:uid="{00000000-0005-0000-0000-00007C2A0000}"/>
    <cellStyle name="Normal 2 2 2 2 2 19 5 5" xfId="10877" xr:uid="{00000000-0005-0000-0000-00007D2A0000}"/>
    <cellStyle name="Normal 2 2 2 2 2 19 5 6" xfId="10878" xr:uid="{00000000-0005-0000-0000-00007E2A0000}"/>
    <cellStyle name="Normal 2 2 2 2 2 19 5 7" xfId="10879" xr:uid="{00000000-0005-0000-0000-00007F2A0000}"/>
    <cellStyle name="Normal 2 2 2 2 2 19 5 8" xfId="10880" xr:uid="{00000000-0005-0000-0000-0000802A0000}"/>
    <cellStyle name="Normal 2 2 2 2 2 19 5 9" xfId="10881" xr:uid="{00000000-0005-0000-0000-0000812A0000}"/>
    <cellStyle name="Normal 2 2 2 2 2 19 6" xfId="10882" xr:uid="{00000000-0005-0000-0000-0000822A0000}"/>
    <cellStyle name="Normal 2 2 2 2 2 19 7" xfId="10883" xr:uid="{00000000-0005-0000-0000-0000832A0000}"/>
    <cellStyle name="Normal 2 2 2 2 2 19 8" xfId="10884" xr:uid="{00000000-0005-0000-0000-0000842A0000}"/>
    <cellStyle name="Normal 2 2 2 2 2 19 9" xfId="10885" xr:uid="{00000000-0005-0000-0000-0000852A0000}"/>
    <cellStyle name="Normal 2 2 2 2 2 2" xfId="10886" xr:uid="{00000000-0005-0000-0000-0000862A0000}"/>
    <cellStyle name="Normal 2 2 2 2 2 2 10" xfId="10887" xr:uid="{00000000-0005-0000-0000-0000872A0000}"/>
    <cellStyle name="Normal 2 2 2 2 2 2 10 10" xfId="10888" xr:uid="{00000000-0005-0000-0000-0000882A0000}"/>
    <cellStyle name="Normal 2 2 2 2 2 2 10 11" xfId="10889" xr:uid="{00000000-0005-0000-0000-0000892A0000}"/>
    <cellStyle name="Normal 2 2 2 2 2 2 10 12" xfId="10890" xr:uid="{00000000-0005-0000-0000-00008A2A0000}"/>
    <cellStyle name="Normal 2 2 2 2 2 2 10 13" xfId="10891" xr:uid="{00000000-0005-0000-0000-00008B2A0000}"/>
    <cellStyle name="Normal 2 2 2 2 2 2 10 14" xfId="10892" xr:uid="{00000000-0005-0000-0000-00008C2A0000}"/>
    <cellStyle name="Normal 2 2 2 2 2 2 10 2" xfId="10893" xr:uid="{00000000-0005-0000-0000-00008D2A0000}"/>
    <cellStyle name="Normal 2 2 2 2 2 2 10 2 10" xfId="10894" xr:uid="{00000000-0005-0000-0000-00008E2A0000}"/>
    <cellStyle name="Normal 2 2 2 2 2 2 10 2 2" xfId="10895" xr:uid="{00000000-0005-0000-0000-00008F2A0000}"/>
    <cellStyle name="Normal 2 2 2 2 2 2 10 2 3" xfId="10896" xr:uid="{00000000-0005-0000-0000-0000902A0000}"/>
    <cellStyle name="Normal 2 2 2 2 2 2 10 2 4" xfId="10897" xr:uid="{00000000-0005-0000-0000-0000912A0000}"/>
    <cellStyle name="Normal 2 2 2 2 2 2 10 2 5" xfId="10898" xr:uid="{00000000-0005-0000-0000-0000922A0000}"/>
    <cellStyle name="Normal 2 2 2 2 2 2 10 2 6" xfId="10899" xr:uid="{00000000-0005-0000-0000-0000932A0000}"/>
    <cellStyle name="Normal 2 2 2 2 2 2 10 2 7" xfId="10900" xr:uid="{00000000-0005-0000-0000-0000942A0000}"/>
    <cellStyle name="Normal 2 2 2 2 2 2 10 2 8" xfId="10901" xr:uid="{00000000-0005-0000-0000-0000952A0000}"/>
    <cellStyle name="Normal 2 2 2 2 2 2 10 2 9" xfId="10902" xr:uid="{00000000-0005-0000-0000-0000962A0000}"/>
    <cellStyle name="Normal 2 2 2 2 2 2 10 3" xfId="10903" xr:uid="{00000000-0005-0000-0000-0000972A0000}"/>
    <cellStyle name="Normal 2 2 2 2 2 2 10 3 10" xfId="10904" xr:uid="{00000000-0005-0000-0000-0000982A0000}"/>
    <cellStyle name="Normal 2 2 2 2 2 2 10 3 2" xfId="10905" xr:uid="{00000000-0005-0000-0000-0000992A0000}"/>
    <cellStyle name="Normal 2 2 2 2 2 2 10 3 3" xfId="10906" xr:uid="{00000000-0005-0000-0000-00009A2A0000}"/>
    <cellStyle name="Normal 2 2 2 2 2 2 10 3 4" xfId="10907" xr:uid="{00000000-0005-0000-0000-00009B2A0000}"/>
    <cellStyle name="Normal 2 2 2 2 2 2 10 3 5" xfId="10908" xr:uid="{00000000-0005-0000-0000-00009C2A0000}"/>
    <cellStyle name="Normal 2 2 2 2 2 2 10 3 6" xfId="10909" xr:uid="{00000000-0005-0000-0000-00009D2A0000}"/>
    <cellStyle name="Normal 2 2 2 2 2 2 10 3 7" xfId="10910" xr:uid="{00000000-0005-0000-0000-00009E2A0000}"/>
    <cellStyle name="Normal 2 2 2 2 2 2 10 3 8" xfId="10911" xr:uid="{00000000-0005-0000-0000-00009F2A0000}"/>
    <cellStyle name="Normal 2 2 2 2 2 2 10 3 9" xfId="10912" xr:uid="{00000000-0005-0000-0000-0000A02A0000}"/>
    <cellStyle name="Normal 2 2 2 2 2 2 10 4" xfId="10913" xr:uid="{00000000-0005-0000-0000-0000A12A0000}"/>
    <cellStyle name="Normal 2 2 2 2 2 2 10 4 10" xfId="10914" xr:uid="{00000000-0005-0000-0000-0000A22A0000}"/>
    <cellStyle name="Normal 2 2 2 2 2 2 10 4 2" xfId="10915" xr:uid="{00000000-0005-0000-0000-0000A32A0000}"/>
    <cellStyle name="Normal 2 2 2 2 2 2 10 4 3" xfId="10916" xr:uid="{00000000-0005-0000-0000-0000A42A0000}"/>
    <cellStyle name="Normal 2 2 2 2 2 2 10 4 4" xfId="10917" xr:uid="{00000000-0005-0000-0000-0000A52A0000}"/>
    <cellStyle name="Normal 2 2 2 2 2 2 10 4 5" xfId="10918" xr:uid="{00000000-0005-0000-0000-0000A62A0000}"/>
    <cellStyle name="Normal 2 2 2 2 2 2 10 4 6" xfId="10919" xr:uid="{00000000-0005-0000-0000-0000A72A0000}"/>
    <cellStyle name="Normal 2 2 2 2 2 2 10 4 7" xfId="10920" xr:uid="{00000000-0005-0000-0000-0000A82A0000}"/>
    <cellStyle name="Normal 2 2 2 2 2 2 10 4 8" xfId="10921" xr:uid="{00000000-0005-0000-0000-0000A92A0000}"/>
    <cellStyle name="Normal 2 2 2 2 2 2 10 4 9" xfId="10922" xr:uid="{00000000-0005-0000-0000-0000AA2A0000}"/>
    <cellStyle name="Normal 2 2 2 2 2 2 10 5" xfId="10923" xr:uid="{00000000-0005-0000-0000-0000AB2A0000}"/>
    <cellStyle name="Normal 2 2 2 2 2 2 10 5 10" xfId="10924" xr:uid="{00000000-0005-0000-0000-0000AC2A0000}"/>
    <cellStyle name="Normal 2 2 2 2 2 2 10 5 2" xfId="10925" xr:uid="{00000000-0005-0000-0000-0000AD2A0000}"/>
    <cellStyle name="Normal 2 2 2 2 2 2 10 5 3" xfId="10926" xr:uid="{00000000-0005-0000-0000-0000AE2A0000}"/>
    <cellStyle name="Normal 2 2 2 2 2 2 10 5 4" xfId="10927" xr:uid="{00000000-0005-0000-0000-0000AF2A0000}"/>
    <cellStyle name="Normal 2 2 2 2 2 2 10 5 5" xfId="10928" xr:uid="{00000000-0005-0000-0000-0000B02A0000}"/>
    <cellStyle name="Normal 2 2 2 2 2 2 10 5 6" xfId="10929" xr:uid="{00000000-0005-0000-0000-0000B12A0000}"/>
    <cellStyle name="Normal 2 2 2 2 2 2 10 5 7" xfId="10930" xr:uid="{00000000-0005-0000-0000-0000B22A0000}"/>
    <cellStyle name="Normal 2 2 2 2 2 2 10 5 8" xfId="10931" xr:uid="{00000000-0005-0000-0000-0000B32A0000}"/>
    <cellStyle name="Normal 2 2 2 2 2 2 10 5 9" xfId="10932" xr:uid="{00000000-0005-0000-0000-0000B42A0000}"/>
    <cellStyle name="Normal 2 2 2 2 2 2 10 6" xfId="10933" xr:uid="{00000000-0005-0000-0000-0000B52A0000}"/>
    <cellStyle name="Normal 2 2 2 2 2 2 10 7" xfId="10934" xr:uid="{00000000-0005-0000-0000-0000B62A0000}"/>
    <cellStyle name="Normal 2 2 2 2 2 2 10 8" xfId="10935" xr:uid="{00000000-0005-0000-0000-0000B72A0000}"/>
    <cellStyle name="Normal 2 2 2 2 2 2 10 9" xfId="10936" xr:uid="{00000000-0005-0000-0000-0000B82A0000}"/>
    <cellStyle name="Normal 2 2 2 2 2 2 11" xfId="10937" xr:uid="{00000000-0005-0000-0000-0000B92A0000}"/>
    <cellStyle name="Normal 2 2 2 2 2 2 11 10" xfId="10938" xr:uid="{00000000-0005-0000-0000-0000BA2A0000}"/>
    <cellStyle name="Normal 2 2 2 2 2 2 11 11" xfId="10939" xr:uid="{00000000-0005-0000-0000-0000BB2A0000}"/>
    <cellStyle name="Normal 2 2 2 2 2 2 11 12" xfId="10940" xr:uid="{00000000-0005-0000-0000-0000BC2A0000}"/>
    <cellStyle name="Normal 2 2 2 2 2 2 11 13" xfId="10941" xr:uid="{00000000-0005-0000-0000-0000BD2A0000}"/>
    <cellStyle name="Normal 2 2 2 2 2 2 11 14" xfId="10942" xr:uid="{00000000-0005-0000-0000-0000BE2A0000}"/>
    <cellStyle name="Normal 2 2 2 2 2 2 11 2" xfId="10943" xr:uid="{00000000-0005-0000-0000-0000BF2A0000}"/>
    <cellStyle name="Normal 2 2 2 2 2 2 11 2 10" xfId="10944" xr:uid="{00000000-0005-0000-0000-0000C02A0000}"/>
    <cellStyle name="Normal 2 2 2 2 2 2 11 2 2" xfId="10945" xr:uid="{00000000-0005-0000-0000-0000C12A0000}"/>
    <cellStyle name="Normal 2 2 2 2 2 2 11 2 3" xfId="10946" xr:uid="{00000000-0005-0000-0000-0000C22A0000}"/>
    <cellStyle name="Normal 2 2 2 2 2 2 11 2 4" xfId="10947" xr:uid="{00000000-0005-0000-0000-0000C32A0000}"/>
    <cellStyle name="Normal 2 2 2 2 2 2 11 2 5" xfId="10948" xr:uid="{00000000-0005-0000-0000-0000C42A0000}"/>
    <cellStyle name="Normal 2 2 2 2 2 2 11 2 6" xfId="10949" xr:uid="{00000000-0005-0000-0000-0000C52A0000}"/>
    <cellStyle name="Normal 2 2 2 2 2 2 11 2 7" xfId="10950" xr:uid="{00000000-0005-0000-0000-0000C62A0000}"/>
    <cellStyle name="Normal 2 2 2 2 2 2 11 2 8" xfId="10951" xr:uid="{00000000-0005-0000-0000-0000C72A0000}"/>
    <cellStyle name="Normal 2 2 2 2 2 2 11 2 9" xfId="10952" xr:uid="{00000000-0005-0000-0000-0000C82A0000}"/>
    <cellStyle name="Normal 2 2 2 2 2 2 11 3" xfId="10953" xr:uid="{00000000-0005-0000-0000-0000C92A0000}"/>
    <cellStyle name="Normal 2 2 2 2 2 2 11 3 10" xfId="10954" xr:uid="{00000000-0005-0000-0000-0000CA2A0000}"/>
    <cellStyle name="Normal 2 2 2 2 2 2 11 3 2" xfId="10955" xr:uid="{00000000-0005-0000-0000-0000CB2A0000}"/>
    <cellStyle name="Normal 2 2 2 2 2 2 11 3 3" xfId="10956" xr:uid="{00000000-0005-0000-0000-0000CC2A0000}"/>
    <cellStyle name="Normal 2 2 2 2 2 2 11 3 4" xfId="10957" xr:uid="{00000000-0005-0000-0000-0000CD2A0000}"/>
    <cellStyle name="Normal 2 2 2 2 2 2 11 3 5" xfId="10958" xr:uid="{00000000-0005-0000-0000-0000CE2A0000}"/>
    <cellStyle name="Normal 2 2 2 2 2 2 11 3 6" xfId="10959" xr:uid="{00000000-0005-0000-0000-0000CF2A0000}"/>
    <cellStyle name="Normal 2 2 2 2 2 2 11 3 7" xfId="10960" xr:uid="{00000000-0005-0000-0000-0000D02A0000}"/>
    <cellStyle name="Normal 2 2 2 2 2 2 11 3 8" xfId="10961" xr:uid="{00000000-0005-0000-0000-0000D12A0000}"/>
    <cellStyle name="Normal 2 2 2 2 2 2 11 3 9" xfId="10962" xr:uid="{00000000-0005-0000-0000-0000D22A0000}"/>
    <cellStyle name="Normal 2 2 2 2 2 2 11 4" xfId="10963" xr:uid="{00000000-0005-0000-0000-0000D32A0000}"/>
    <cellStyle name="Normal 2 2 2 2 2 2 11 4 10" xfId="10964" xr:uid="{00000000-0005-0000-0000-0000D42A0000}"/>
    <cellStyle name="Normal 2 2 2 2 2 2 11 4 2" xfId="10965" xr:uid="{00000000-0005-0000-0000-0000D52A0000}"/>
    <cellStyle name="Normal 2 2 2 2 2 2 11 4 3" xfId="10966" xr:uid="{00000000-0005-0000-0000-0000D62A0000}"/>
    <cellStyle name="Normal 2 2 2 2 2 2 11 4 4" xfId="10967" xr:uid="{00000000-0005-0000-0000-0000D72A0000}"/>
    <cellStyle name="Normal 2 2 2 2 2 2 11 4 5" xfId="10968" xr:uid="{00000000-0005-0000-0000-0000D82A0000}"/>
    <cellStyle name="Normal 2 2 2 2 2 2 11 4 6" xfId="10969" xr:uid="{00000000-0005-0000-0000-0000D92A0000}"/>
    <cellStyle name="Normal 2 2 2 2 2 2 11 4 7" xfId="10970" xr:uid="{00000000-0005-0000-0000-0000DA2A0000}"/>
    <cellStyle name="Normal 2 2 2 2 2 2 11 4 8" xfId="10971" xr:uid="{00000000-0005-0000-0000-0000DB2A0000}"/>
    <cellStyle name="Normal 2 2 2 2 2 2 11 4 9" xfId="10972" xr:uid="{00000000-0005-0000-0000-0000DC2A0000}"/>
    <cellStyle name="Normal 2 2 2 2 2 2 11 5" xfId="10973" xr:uid="{00000000-0005-0000-0000-0000DD2A0000}"/>
    <cellStyle name="Normal 2 2 2 2 2 2 11 5 10" xfId="10974" xr:uid="{00000000-0005-0000-0000-0000DE2A0000}"/>
    <cellStyle name="Normal 2 2 2 2 2 2 11 5 2" xfId="10975" xr:uid="{00000000-0005-0000-0000-0000DF2A0000}"/>
    <cellStyle name="Normal 2 2 2 2 2 2 11 5 3" xfId="10976" xr:uid="{00000000-0005-0000-0000-0000E02A0000}"/>
    <cellStyle name="Normal 2 2 2 2 2 2 11 5 4" xfId="10977" xr:uid="{00000000-0005-0000-0000-0000E12A0000}"/>
    <cellStyle name="Normal 2 2 2 2 2 2 11 5 5" xfId="10978" xr:uid="{00000000-0005-0000-0000-0000E22A0000}"/>
    <cellStyle name="Normal 2 2 2 2 2 2 11 5 6" xfId="10979" xr:uid="{00000000-0005-0000-0000-0000E32A0000}"/>
    <cellStyle name="Normal 2 2 2 2 2 2 11 5 7" xfId="10980" xr:uid="{00000000-0005-0000-0000-0000E42A0000}"/>
    <cellStyle name="Normal 2 2 2 2 2 2 11 5 8" xfId="10981" xr:uid="{00000000-0005-0000-0000-0000E52A0000}"/>
    <cellStyle name="Normal 2 2 2 2 2 2 11 5 9" xfId="10982" xr:uid="{00000000-0005-0000-0000-0000E62A0000}"/>
    <cellStyle name="Normal 2 2 2 2 2 2 11 6" xfId="10983" xr:uid="{00000000-0005-0000-0000-0000E72A0000}"/>
    <cellStyle name="Normal 2 2 2 2 2 2 11 7" xfId="10984" xr:uid="{00000000-0005-0000-0000-0000E82A0000}"/>
    <cellStyle name="Normal 2 2 2 2 2 2 11 8" xfId="10985" xr:uid="{00000000-0005-0000-0000-0000E92A0000}"/>
    <cellStyle name="Normal 2 2 2 2 2 2 11 9" xfId="10986" xr:uid="{00000000-0005-0000-0000-0000EA2A0000}"/>
    <cellStyle name="Normal 2 2 2 2 2 2 12" xfId="10987" xr:uid="{00000000-0005-0000-0000-0000EB2A0000}"/>
    <cellStyle name="Normal 2 2 2 2 2 2 12 10" xfId="10988" xr:uid="{00000000-0005-0000-0000-0000EC2A0000}"/>
    <cellStyle name="Normal 2 2 2 2 2 2 12 11" xfId="10989" xr:uid="{00000000-0005-0000-0000-0000ED2A0000}"/>
    <cellStyle name="Normal 2 2 2 2 2 2 12 12" xfId="10990" xr:uid="{00000000-0005-0000-0000-0000EE2A0000}"/>
    <cellStyle name="Normal 2 2 2 2 2 2 12 13" xfId="10991" xr:uid="{00000000-0005-0000-0000-0000EF2A0000}"/>
    <cellStyle name="Normal 2 2 2 2 2 2 12 14" xfId="10992" xr:uid="{00000000-0005-0000-0000-0000F02A0000}"/>
    <cellStyle name="Normal 2 2 2 2 2 2 12 2" xfId="10993" xr:uid="{00000000-0005-0000-0000-0000F12A0000}"/>
    <cellStyle name="Normal 2 2 2 2 2 2 12 2 10" xfId="10994" xr:uid="{00000000-0005-0000-0000-0000F22A0000}"/>
    <cellStyle name="Normal 2 2 2 2 2 2 12 2 2" xfId="10995" xr:uid="{00000000-0005-0000-0000-0000F32A0000}"/>
    <cellStyle name="Normal 2 2 2 2 2 2 12 2 3" xfId="10996" xr:uid="{00000000-0005-0000-0000-0000F42A0000}"/>
    <cellStyle name="Normal 2 2 2 2 2 2 12 2 4" xfId="10997" xr:uid="{00000000-0005-0000-0000-0000F52A0000}"/>
    <cellStyle name="Normal 2 2 2 2 2 2 12 2 5" xfId="10998" xr:uid="{00000000-0005-0000-0000-0000F62A0000}"/>
    <cellStyle name="Normal 2 2 2 2 2 2 12 2 6" xfId="10999" xr:uid="{00000000-0005-0000-0000-0000F72A0000}"/>
    <cellStyle name="Normal 2 2 2 2 2 2 12 2 7" xfId="11000" xr:uid="{00000000-0005-0000-0000-0000F82A0000}"/>
    <cellStyle name="Normal 2 2 2 2 2 2 12 2 8" xfId="11001" xr:uid="{00000000-0005-0000-0000-0000F92A0000}"/>
    <cellStyle name="Normal 2 2 2 2 2 2 12 2 9" xfId="11002" xr:uid="{00000000-0005-0000-0000-0000FA2A0000}"/>
    <cellStyle name="Normal 2 2 2 2 2 2 12 3" xfId="11003" xr:uid="{00000000-0005-0000-0000-0000FB2A0000}"/>
    <cellStyle name="Normal 2 2 2 2 2 2 12 3 10" xfId="11004" xr:uid="{00000000-0005-0000-0000-0000FC2A0000}"/>
    <cellStyle name="Normal 2 2 2 2 2 2 12 3 2" xfId="11005" xr:uid="{00000000-0005-0000-0000-0000FD2A0000}"/>
    <cellStyle name="Normal 2 2 2 2 2 2 12 3 3" xfId="11006" xr:uid="{00000000-0005-0000-0000-0000FE2A0000}"/>
    <cellStyle name="Normal 2 2 2 2 2 2 12 3 4" xfId="11007" xr:uid="{00000000-0005-0000-0000-0000FF2A0000}"/>
    <cellStyle name="Normal 2 2 2 2 2 2 12 3 5" xfId="11008" xr:uid="{00000000-0005-0000-0000-0000002B0000}"/>
    <cellStyle name="Normal 2 2 2 2 2 2 12 3 6" xfId="11009" xr:uid="{00000000-0005-0000-0000-0000012B0000}"/>
    <cellStyle name="Normal 2 2 2 2 2 2 12 3 7" xfId="11010" xr:uid="{00000000-0005-0000-0000-0000022B0000}"/>
    <cellStyle name="Normal 2 2 2 2 2 2 12 3 8" xfId="11011" xr:uid="{00000000-0005-0000-0000-0000032B0000}"/>
    <cellStyle name="Normal 2 2 2 2 2 2 12 3 9" xfId="11012" xr:uid="{00000000-0005-0000-0000-0000042B0000}"/>
    <cellStyle name="Normal 2 2 2 2 2 2 12 4" xfId="11013" xr:uid="{00000000-0005-0000-0000-0000052B0000}"/>
    <cellStyle name="Normal 2 2 2 2 2 2 12 4 10" xfId="11014" xr:uid="{00000000-0005-0000-0000-0000062B0000}"/>
    <cellStyle name="Normal 2 2 2 2 2 2 12 4 2" xfId="11015" xr:uid="{00000000-0005-0000-0000-0000072B0000}"/>
    <cellStyle name="Normal 2 2 2 2 2 2 12 4 3" xfId="11016" xr:uid="{00000000-0005-0000-0000-0000082B0000}"/>
    <cellStyle name="Normal 2 2 2 2 2 2 12 4 4" xfId="11017" xr:uid="{00000000-0005-0000-0000-0000092B0000}"/>
    <cellStyle name="Normal 2 2 2 2 2 2 12 4 5" xfId="11018" xr:uid="{00000000-0005-0000-0000-00000A2B0000}"/>
    <cellStyle name="Normal 2 2 2 2 2 2 12 4 6" xfId="11019" xr:uid="{00000000-0005-0000-0000-00000B2B0000}"/>
    <cellStyle name="Normal 2 2 2 2 2 2 12 4 7" xfId="11020" xr:uid="{00000000-0005-0000-0000-00000C2B0000}"/>
    <cellStyle name="Normal 2 2 2 2 2 2 12 4 8" xfId="11021" xr:uid="{00000000-0005-0000-0000-00000D2B0000}"/>
    <cellStyle name="Normal 2 2 2 2 2 2 12 4 9" xfId="11022" xr:uid="{00000000-0005-0000-0000-00000E2B0000}"/>
    <cellStyle name="Normal 2 2 2 2 2 2 12 5" xfId="11023" xr:uid="{00000000-0005-0000-0000-00000F2B0000}"/>
    <cellStyle name="Normal 2 2 2 2 2 2 12 5 10" xfId="11024" xr:uid="{00000000-0005-0000-0000-0000102B0000}"/>
    <cellStyle name="Normal 2 2 2 2 2 2 12 5 2" xfId="11025" xr:uid="{00000000-0005-0000-0000-0000112B0000}"/>
    <cellStyle name="Normal 2 2 2 2 2 2 12 5 3" xfId="11026" xr:uid="{00000000-0005-0000-0000-0000122B0000}"/>
    <cellStyle name="Normal 2 2 2 2 2 2 12 5 4" xfId="11027" xr:uid="{00000000-0005-0000-0000-0000132B0000}"/>
    <cellStyle name="Normal 2 2 2 2 2 2 12 5 5" xfId="11028" xr:uid="{00000000-0005-0000-0000-0000142B0000}"/>
    <cellStyle name="Normal 2 2 2 2 2 2 12 5 6" xfId="11029" xr:uid="{00000000-0005-0000-0000-0000152B0000}"/>
    <cellStyle name="Normal 2 2 2 2 2 2 12 5 7" xfId="11030" xr:uid="{00000000-0005-0000-0000-0000162B0000}"/>
    <cellStyle name="Normal 2 2 2 2 2 2 12 5 8" xfId="11031" xr:uid="{00000000-0005-0000-0000-0000172B0000}"/>
    <cellStyle name="Normal 2 2 2 2 2 2 12 5 9" xfId="11032" xr:uid="{00000000-0005-0000-0000-0000182B0000}"/>
    <cellStyle name="Normal 2 2 2 2 2 2 12 6" xfId="11033" xr:uid="{00000000-0005-0000-0000-0000192B0000}"/>
    <cellStyle name="Normal 2 2 2 2 2 2 12 7" xfId="11034" xr:uid="{00000000-0005-0000-0000-00001A2B0000}"/>
    <cellStyle name="Normal 2 2 2 2 2 2 12 8" xfId="11035" xr:uid="{00000000-0005-0000-0000-00001B2B0000}"/>
    <cellStyle name="Normal 2 2 2 2 2 2 12 9" xfId="11036" xr:uid="{00000000-0005-0000-0000-00001C2B0000}"/>
    <cellStyle name="Normal 2 2 2 2 2 2 13" xfId="11037" xr:uid="{00000000-0005-0000-0000-00001D2B0000}"/>
    <cellStyle name="Normal 2 2 2 2 2 2 13 10" xfId="11038" xr:uid="{00000000-0005-0000-0000-00001E2B0000}"/>
    <cellStyle name="Normal 2 2 2 2 2 2 13 11" xfId="11039" xr:uid="{00000000-0005-0000-0000-00001F2B0000}"/>
    <cellStyle name="Normal 2 2 2 2 2 2 13 12" xfId="11040" xr:uid="{00000000-0005-0000-0000-0000202B0000}"/>
    <cellStyle name="Normal 2 2 2 2 2 2 13 13" xfId="11041" xr:uid="{00000000-0005-0000-0000-0000212B0000}"/>
    <cellStyle name="Normal 2 2 2 2 2 2 13 14" xfId="11042" xr:uid="{00000000-0005-0000-0000-0000222B0000}"/>
    <cellStyle name="Normal 2 2 2 2 2 2 13 2" xfId="11043" xr:uid="{00000000-0005-0000-0000-0000232B0000}"/>
    <cellStyle name="Normal 2 2 2 2 2 2 13 2 10" xfId="11044" xr:uid="{00000000-0005-0000-0000-0000242B0000}"/>
    <cellStyle name="Normal 2 2 2 2 2 2 13 2 2" xfId="11045" xr:uid="{00000000-0005-0000-0000-0000252B0000}"/>
    <cellStyle name="Normal 2 2 2 2 2 2 13 2 3" xfId="11046" xr:uid="{00000000-0005-0000-0000-0000262B0000}"/>
    <cellStyle name="Normal 2 2 2 2 2 2 13 2 4" xfId="11047" xr:uid="{00000000-0005-0000-0000-0000272B0000}"/>
    <cellStyle name="Normal 2 2 2 2 2 2 13 2 5" xfId="11048" xr:uid="{00000000-0005-0000-0000-0000282B0000}"/>
    <cellStyle name="Normal 2 2 2 2 2 2 13 2 6" xfId="11049" xr:uid="{00000000-0005-0000-0000-0000292B0000}"/>
    <cellStyle name="Normal 2 2 2 2 2 2 13 2 7" xfId="11050" xr:uid="{00000000-0005-0000-0000-00002A2B0000}"/>
    <cellStyle name="Normal 2 2 2 2 2 2 13 2 8" xfId="11051" xr:uid="{00000000-0005-0000-0000-00002B2B0000}"/>
    <cellStyle name="Normal 2 2 2 2 2 2 13 2 9" xfId="11052" xr:uid="{00000000-0005-0000-0000-00002C2B0000}"/>
    <cellStyle name="Normal 2 2 2 2 2 2 13 3" xfId="11053" xr:uid="{00000000-0005-0000-0000-00002D2B0000}"/>
    <cellStyle name="Normal 2 2 2 2 2 2 13 3 10" xfId="11054" xr:uid="{00000000-0005-0000-0000-00002E2B0000}"/>
    <cellStyle name="Normal 2 2 2 2 2 2 13 3 2" xfId="11055" xr:uid="{00000000-0005-0000-0000-00002F2B0000}"/>
    <cellStyle name="Normal 2 2 2 2 2 2 13 3 3" xfId="11056" xr:uid="{00000000-0005-0000-0000-0000302B0000}"/>
    <cellStyle name="Normal 2 2 2 2 2 2 13 3 4" xfId="11057" xr:uid="{00000000-0005-0000-0000-0000312B0000}"/>
    <cellStyle name="Normal 2 2 2 2 2 2 13 3 5" xfId="11058" xr:uid="{00000000-0005-0000-0000-0000322B0000}"/>
    <cellStyle name="Normal 2 2 2 2 2 2 13 3 6" xfId="11059" xr:uid="{00000000-0005-0000-0000-0000332B0000}"/>
    <cellStyle name="Normal 2 2 2 2 2 2 13 3 7" xfId="11060" xr:uid="{00000000-0005-0000-0000-0000342B0000}"/>
    <cellStyle name="Normal 2 2 2 2 2 2 13 3 8" xfId="11061" xr:uid="{00000000-0005-0000-0000-0000352B0000}"/>
    <cellStyle name="Normal 2 2 2 2 2 2 13 3 9" xfId="11062" xr:uid="{00000000-0005-0000-0000-0000362B0000}"/>
    <cellStyle name="Normal 2 2 2 2 2 2 13 4" xfId="11063" xr:uid="{00000000-0005-0000-0000-0000372B0000}"/>
    <cellStyle name="Normal 2 2 2 2 2 2 13 4 10" xfId="11064" xr:uid="{00000000-0005-0000-0000-0000382B0000}"/>
    <cellStyle name="Normal 2 2 2 2 2 2 13 4 2" xfId="11065" xr:uid="{00000000-0005-0000-0000-0000392B0000}"/>
    <cellStyle name="Normal 2 2 2 2 2 2 13 4 3" xfId="11066" xr:uid="{00000000-0005-0000-0000-00003A2B0000}"/>
    <cellStyle name="Normal 2 2 2 2 2 2 13 4 4" xfId="11067" xr:uid="{00000000-0005-0000-0000-00003B2B0000}"/>
    <cellStyle name="Normal 2 2 2 2 2 2 13 4 5" xfId="11068" xr:uid="{00000000-0005-0000-0000-00003C2B0000}"/>
    <cellStyle name="Normal 2 2 2 2 2 2 13 4 6" xfId="11069" xr:uid="{00000000-0005-0000-0000-00003D2B0000}"/>
    <cellStyle name="Normal 2 2 2 2 2 2 13 4 7" xfId="11070" xr:uid="{00000000-0005-0000-0000-00003E2B0000}"/>
    <cellStyle name="Normal 2 2 2 2 2 2 13 4 8" xfId="11071" xr:uid="{00000000-0005-0000-0000-00003F2B0000}"/>
    <cellStyle name="Normal 2 2 2 2 2 2 13 4 9" xfId="11072" xr:uid="{00000000-0005-0000-0000-0000402B0000}"/>
    <cellStyle name="Normal 2 2 2 2 2 2 13 5" xfId="11073" xr:uid="{00000000-0005-0000-0000-0000412B0000}"/>
    <cellStyle name="Normal 2 2 2 2 2 2 13 5 10" xfId="11074" xr:uid="{00000000-0005-0000-0000-0000422B0000}"/>
    <cellStyle name="Normal 2 2 2 2 2 2 13 5 2" xfId="11075" xr:uid="{00000000-0005-0000-0000-0000432B0000}"/>
    <cellStyle name="Normal 2 2 2 2 2 2 13 5 3" xfId="11076" xr:uid="{00000000-0005-0000-0000-0000442B0000}"/>
    <cellStyle name="Normal 2 2 2 2 2 2 13 5 4" xfId="11077" xr:uid="{00000000-0005-0000-0000-0000452B0000}"/>
    <cellStyle name="Normal 2 2 2 2 2 2 13 5 5" xfId="11078" xr:uid="{00000000-0005-0000-0000-0000462B0000}"/>
    <cellStyle name="Normal 2 2 2 2 2 2 13 5 6" xfId="11079" xr:uid="{00000000-0005-0000-0000-0000472B0000}"/>
    <cellStyle name="Normal 2 2 2 2 2 2 13 5 7" xfId="11080" xr:uid="{00000000-0005-0000-0000-0000482B0000}"/>
    <cellStyle name="Normal 2 2 2 2 2 2 13 5 8" xfId="11081" xr:uid="{00000000-0005-0000-0000-0000492B0000}"/>
    <cellStyle name="Normal 2 2 2 2 2 2 13 5 9" xfId="11082" xr:uid="{00000000-0005-0000-0000-00004A2B0000}"/>
    <cellStyle name="Normal 2 2 2 2 2 2 13 6" xfId="11083" xr:uid="{00000000-0005-0000-0000-00004B2B0000}"/>
    <cellStyle name="Normal 2 2 2 2 2 2 13 7" xfId="11084" xr:uid="{00000000-0005-0000-0000-00004C2B0000}"/>
    <cellStyle name="Normal 2 2 2 2 2 2 13 8" xfId="11085" xr:uid="{00000000-0005-0000-0000-00004D2B0000}"/>
    <cellStyle name="Normal 2 2 2 2 2 2 13 9" xfId="11086" xr:uid="{00000000-0005-0000-0000-00004E2B0000}"/>
    <cellStyle name="Normal 2 2 2 2 2 2 14" xfId="11087" xr:uid="{00000000-0005-0000-0000-00004F2B0000}"/>
    <cellStyle name="Normal 2 2 2 2 2 2 14 10" xfId="11088" xr:uid="{00000000-0005-0000-0000-0000502B0000}"/>
    <cellStyle name="Normal 2 2 2 2 2 2 14 11" xfId="11089" xr:uid="{00000000-0005-0000-0000-0000512B0000}"/>
    <cellStyle name="Normal 2 2 2 2 2 2 14 12" xfId="11090" xr:uid="{00000000-0005-0000-0000-0000522B0000}"/>
    <cellStyle name="Normal 2 2 2 2 2 2 14 13" xfId="11091" xr:uid="{00000000-0005-0000-0000-0000532B0000}"/>
    <cellStyle name="Normal 2 2 2 2 2 2 14 14" xfId="11092" xr:uid="{00000000-0005-0000-0000-0000542B0000}"/>
    <cellStyle name="Normal 2 2 2 2 2 2 14 2" xfId="11093" xr:uid="{00000000-0005-0000-0000-0000552B0000}"/>
    <cellStyle name="Normal 2 2 2 2 2 2 14 2 10" xfId="11094" xr:uid="{00000000-0005-0000-0000-0000562B0000}"/>
    <cellStyle name="Normal 2 2 2 2 2 2 14 2 2" xfId="11095" xr:uid="{00000000-0005-0000-0000-0000572B0000}"/>
    <cellStyle name="Normal 2 2 2 2 2 2 14 2 3" xfId="11096" xr:uid="{00000000-0005-0000-0000-0000582B0000}"/>
    <cellStyle name="Normal 2 2 2 2 2 2 14 2 4" xfId="11097" xr:uid="{00000000-0005-0000-0000-0000592B0000}"/>
    <cellStyle name="Normal 2 2 2 2 2 2 14 2 5" xfId="11098" xr:uid="{00000000-0005-0000-0000-00005A2B0000}"/>
    <cellStyle name="Normal 2 2 2 2 2 2 14 2 6" xfId="11099" xr:uid="{00000000-0005-0000-0000-00005B2B0000}"/>
    <cellStyle name="Normal 2 2 2 2 2 2 14 2 7" xfId="11100" xr:uid="{00000000-0005-0000-0000-00005C2B0000}"/>
    <cellStyle name="Normal 2 2 2 2 2 2 14 2 8" xfId="11101" xr:uid="{00000000-0005-0000-0000-00005D2B0000}"/>
    <cellStyle name="Normal 2 2 2 2 2 2 14 2 9" xfId="11102" xr:uid="{00000000-0005-0000-0000-00005E2B0000}"/>
    <cellStyle name="Normal 2 2 2 2 2 2 14 3" xfId="11103" xr:uid="{00000000-0005-0000-0000-00005F2B0000}"/>
    <cellStyle name="Normal 2 2 2 2 2 2 14 3 10" xfId="11104" xr:uid="{00000000-0005-0000-0000-0000602B0000}"/>
    <cellStyle name="Normal 2 2 2 2 2 2 14 3 2" xfId="11105" xr:uid="{00000000-0005-0000-0000-0000612B0000}"/>
    <cellStyle name="Normal 2 2 2 2 2 2 14 3 3" xfId="11106" xr:uid="{00000000-0005-0000-0000-0000622B0000}"/>
    <cellStyle name="Normal 2 2 2 2 2 2 14 3 4" xfId="11107" xr:uid="{00000000-0005-0000-0000-0000632B0000}"/>
    <cellStyle name="Normal 2 2 2 2 2 2 14 3 5" xfId="11108" xr:uid="{00000000-0005-0000-0000-0000642B0000}"/>
    <cellStyle name="Normal 2 2 2 2 2 2 14 3 6" xfId="11109" xr:uid="{00000000-0005-0000-0000-0000652B0000}"/>
    <cellStyle name="Normal 2 2 2 2 2 2 14 3 7" xfId="11110" xr:uid="{00000000-0005-0000-0000-0000662B0000}"/>
    <cellStyle name="Normal 2 2 2 2 2 2 14 3 8" xfId="11111" xr:uid="{00000000-0005-0000-0000-0000672B0000}"/>
    <cellStyle name="Normal 2 2 2 2 2 2 14 3 9" xfId="11112" xr:uid="{00000000-0005-0000-0000-0000682B0000}"/>
    <cellStyle name="Normal 2 2 2 2 2 2 14 4" xfId="11113" xr:uid="{00000000-0005-0000-0000-0000692B0000}"/>
    <cellStyle name="Normal 2 2 2 2 2 2 14 4 10" xfId="11114" xr:uid="{00000000-0005-0000-0000-00006A2B0000}"/>
    <cellStyle name="Normal 2 2 2 2 2 2 14 4 2" xfId="11115" xr:uid="{00000000-0005-0000-0000-00006B2B0000}"/>
    <cellStyle name="Normal 2 2 2 2 2 2 14 4 3" xfId="11116" xr:uid="{00000000-0005-0000-0000-00006C2B0000}"/>
    <cellStyle name="Normal 2 2 2 2 2 2 14 4 4" xfId="11117" xr:uid="{00000000-0005-0000-0000-00006D2B0000}"/>
    <cellStyle name="Normal 2 2 2 2 2 2 14 4 5" xfId="11118" xr:uid="{00000000-0005-0000-0000-00006E2B0000}"/>
    <cellStyle name="Normal 2 2 2 2 2 2 14 4 6" xfId="11119" xr:uid="{00000000-0005-0000-0000-00006F2B0000}"/>
    <cellStyle name="Normal 2 2 2 2 2 2 14 4 7" xfId="11120" xr:uid="{00000000-0005-0000-0000-0000702B0000}"/>
    <cellStyle name="Normal 2 2 2 2 2 2 14 4 8" xfId="11121" xr:uid="{00000000-0005-0000-0000-0000712B0000}"/>
    <cellStyle name="Normal 2 2 2 2 2 2 14 4 9" xfId="11122" xr:uid="{00000000-0005-0000-0000-0000722B0000}"/>
    <cellStyle name="Normal 2 2 2 2 2 2 14 5" xfId="11123" xr:uid="{00000000-0005-0000-0000-0000732B0000}"/>
    <cellStyle name="Normal 2 2 2 2 2 2 14 5 10" xfId="11124" xr:uid="{00000000-0005-0000-0000-0000742B0000}"/>
    <cellStyle name="Normal 2 2 2 2 2 2 14 5 2" xfId="11125" xr:uid="{00000000-0005-0000-0000-0000752B0000}"/>
    <cellStyle name="Normal 2 2 2 2 2 2 14 5 3" xfId="11126" xr:uid="{00000000-0005-0000-0000-0000762B0000}"/>
    <cellStyle name="Normal 2 2 2 2 2 2 14 5 4" xfId="11127" xr:uid="{00000000-0005-0000-0000-0000772B0000}"/>
    <cellStyle name="Normal 2 2 2 2 2 2 14 5 5" xfId="11128" xr:uid="{00000000-0005-0000-0000-0000782B0000}"/>
    <cellStyle name="Normal 2 2 2 2 2 2 14 5 6" xfId="11129" xr:uid="{00000000-0005-0000-0000-0000792B0000}"/>
    <cellStyle name="Normal 2 2 2 2 2 2 14 5 7" xfId="11130" xr:uid="{00000000-0005-0000-0000-00007A2B0000}"/>
    <cellStyle name="Normal 2 2 2 2 2 2 14 5 8" xfId="11131" xr:uid="{00000000-0005-0000-0000-00007B2B0000}"/>
    <cellStyle name="Normal 2 2 2 2 2 2 14 5 9" xfId="11132" xr:uid="{00000000-0005-0000-0000-00007C2B0000}"/>
    <cellStyle name="Normal 2 2 2 2 2 2 14 6" xfId="11133" xr:uid="{00000000-0005-0000-0000-00007D2B0000}"/>
    <cellStyle name="Normal 2 2 2 2 2 2 14 7" xfId="11134" xr:uid="{00000000-0005-0000-0000-00007E2B0000}"/>
    <cellStyle name="Normal 2 2 2 2 2 2 14 8" xfId="11135" xr:uid="{00000000-0005-0000-0000-00007F2B0000}"/>
    <cellStyle name="Normal 2 2 2 2 2 2 14 9" xfId="11136" xr:uid="{00000000-0005-0000-0000-0000802B0000}"/>
    <cellStyle name="Normal 2 2 2 2 2 2 15" xfId="11137" xr:uid="{00000000-0005-0000-0000-0000812B0000}"/>
    <cellStyle name="Normal 2 2 2 2 2 2 15 10" xfId="11138" xr:uid="{00000000-0005-0000-0000-0000822B0000}"/>
    <cellStyle name="Normal 2 2 2 2 2 2 15 11" xfId="11139" xr:uid="{00000000-0005-0000-0000-0000832B0000}"/>
    <cellStyle name="Normal 2 2 2 2 2 2 15 12" xfId="11140" xr:uid="{00000000-0005-0000-0000-0000842B0000}"/>
    <cellStyle name="Normal 2 2 2 2 2 2 15 13" xfId="11141" xr:uid="{00000000-0005-0000-0000-0000852B0000}"/>
    <cellStyle name="Normal 2 2 2 2 2 2 15 14" xfId="11142" xr:uid="{00000000-0005-0000-0000-0000862B0000}"/>
    <cellStyle name="Normal 2 2 2 2 2 2 15 2" xfId="11143" xr:uid="{00000000-0005-0000-0000-0000872B0000}"/>
    <cellStyle name="Normal 2 2 2 2 2 2 15 2 10" xfId="11144" xr:uid="{00000000-0005-0000-0000-0000882B0000}"/>
    <cellStyle name="Normal 2 2 2 2 2 2 15 2 2" xfId="11145" xr:uid="{00000000-0005-0000-0000-0000892B0000}"/>
    <cellStyle name="Normal 2 2 2 2 2 2 15 2 3" xfId="11146" xr:uid="{00000000-0005-0000-0000-00008A2B0000}"/>
    <cellStyle name="Normal 2 2 2 2 2 2 15 2 4" xfId="11147" xr:uid="{00000000-0005-0000-0000-00008B2B0000}"/>
    <cellStyle name="Normal 2 2 2 2 2 2 15 2 5" xfId="11148" xr:uid="{00000000-0005-0000-0000-00008C2B0000}"/>
    <cellStyle name="Normal 2 2 2 2 2 2 15 2 6" xfId="11149" xr:uid="{00000000-0005-0000-0000-00008D2B0000}"/>
    <cellStyle name="Normal 2 2 2 2 2 2 15 2 7" xfId="11150" xr:uid="{00000000-0005-0000-0000-00008E2B0000}"/>
    <cellStyle name="Normal 2 2 2 2 2 2 15 2 8" xfId="11151" xr:uid="{00000000-0005-0000-0000-00008F2B0000}"/>
    <cellStyle name="Normal 2 2 2 2 2 2 15 2 9" xfId="11152" xr:uid="{00000000-0005-0000-0000-0000902B0000}"/>
    <cellStyle name="Normal 2 2 2 2 2 2 15 3" xfId="11153" xr:uid="{00000000-0005-0000-0000-0000912B0000}"/>
    <cellStyle name="Normal 2 2 2 2 2 2 15 3 10" xfId="11154" xr:uid="{00000000-0005-0000-0000-0000922B0000}"/>
    <cellStyle name="Normal 2 2 2 2 2 2 15 3 2" xfId="11155" xr:uid="{00000000-0005-0000-0000-0000932B0000}"/>
    <cellStyle name="Normal 2 2 2 2 2 2 15 3 3" xfId="11156" xr:uid="{00000000-0005-0000-0000-0000942B0000}"/>
    <cellStyle name="Normal 2 2 2 2 2 2 15 3 4" xfId="11157" xr:uid="{00000000-0005-0000-0000-0000952B0000}"/>
    <cellStyle name="Normal 2 2 2 2 2 2 15 3 5" xfId="11158" xr:uid="{00000000-0005-0000-0000-0000962B0000}"/>
    <cellStyle name="Normal 2 2 2 2 2 2 15 3 6" xfId="11159" xr:uid="{00000000-0005-0000-0000-0000972B0000}"/>
    <cellStyle name="Normal 2 2 2 2 2 2 15 3 7" xfId="11160" xr:uid="{00000000-0005-0000-0000-0000982B0000}"/>
    <cellStyle name="Normal 2 2 2 2 2 2 15 3 8" xfId="11161" xr:uid="{00000000-0005-0000-0000-0000992B0000}"/>
    <cellStyle name="Normal 2 2 2 2 2 2 15 3 9" xfId="11162" xr:uid="{00000000-0005-0000-0000-00009A2B0000}"/>
    <cellStyle name="Normal 2 2 2 2 2 2 15 4" xfId="11163" xr:uid="{00000000-0005-0000-0000-00009B2B0000}"/>
    <cellStyle name="Normal 2 2 2 2 2 2 15 4 10" xfId="11164" xr:uid="{00000000-0005-0000-0000-00009C2B0000}"/>
    <cellStyle name="Normal 2 2 2 2 2 2 15 4 2" xfId="11165" xr:uid="{00000000-0005-0000-0000-00009D2B0000}"/>
    <cellStyle name="Normal 2 2 2 2 2 2 15 4 3" xfId="11166" xr:uid="{00000000-0005-0000-0000-00009E2B0000}"/>
    <cellStyle name="Normal 2 2 2 2 2 2 15 4 4" xfId="11167" xr:uid="{00000000-0005-0000-0000-00009F2B0000}"/>
    <cellStyle name="Normal 2 2 2 2 2 2 15 4 5" xfId="11168" xr:uid="{00000000-0005-0000-0000-0000A02B0000}"/>
    <cellStyle name="Normal 2 2 2 2 2 2 15 4 6" xfId="11169" xr:uid="{00000000-0005-0000-0000-0000A12B0000}"/>
    <cellStyle name="Normal 2 2 2 2 2 2 15 4 7" xfId="11170" xr:uid="{00000000-0005-0000-0000-0000A22B0000}"/>
    <cellStyle name="Normal 2 2 2 2 2 2 15 4 8" xfId="11171" xr:uid="{00000000-0005-0000-0000-0000A32B0000}"/>
    <cellStyle name="Normal 2 2 2 2 2 2 15 4 9" xfId="11172" xr:uid="{00000000-0005-0000-0000-0000A42B0000}"/>
    <cellStyle name="Normal 2 2 2 2 2 2 15 5" xfId="11173" xr:uid="{00000000-0005-0000-0000-0000A52B0000}"/>
    <cellStyle name="Normal 2 2 2 2 2 2 15 5 10" xfId="11174" xr:uid="{00000000-0005-0000-0000-0000A62B0000}"/>
    <cellStyle name="Normal 2 2 2 2 2 2 15 5 2" xfId="11175" xr:uid="{00000000-0005-0000-0000-0000A72B0000}"/>
    <cellStyle name="Normal 2 2 2 2 2 2 15 5 3" xfId="11176" xr:uid="{00000000-0005-0000-0000-0000A82B0000}"/>
    <cellStyle name="Normal 2 2 2 2 2 2 15 5 4" xfId="11177" xr:uid="{00000000-0005-0000-0000-0000A92B0000}"/>
    <cellStyle name="Normal 2 2 2 2 2 2 15 5 5" xfId="11178" xr:uid="{00000000-0005-0000-0000-0000AA2B0000}"/>
    <cellStyle name="Normal 2 2 2 2 2 2 15 5 6" xfId="11179" xr:uid="{00000000-0005-0000-0000-0000AB2B0000}"/>
    <cellStyle name="Normal 2 2 2 2 2 2 15 5 7" xfId="11180" xr:uid="{00000000-0005-0000-0000-0000AC2B0000}"/>
    <cellStyle name="Normal 2 2 2 2 2 2 15 5 8" xfId="11181" xr:uid="{00000000-0005-0000-0000-0000AD2B0000}"/>
    <cellStyle name="Normal 2 2 2 2 2 2 15 5 9" xfId="11182" xr:uid="{00000000-0005-0000-0000-0000AE2B0000}"/>
    <cellStyle name="Normal 2 2 2 2 2 2 15 6" xfId="11183" xr:uid="{00000000-0005-0000-0000-0000AF2B0000}"/>
    <cellStyle name="Normal 2 2 2 2 2 2 15 7" xfId="11184" xr:uid="{00000000-0005-0000-0000-0000B02B0000}"/>
    <cellStyle name="Normal 2 2 2 2 2 2 15 8" xfId="11185" xr:uid="{00000000-0005-0000-0000-0000B12B0000}"/>
    <cellStyle name="Normal 2 2 2 2 2 2 15 9" xfId="11186" xr:uid="{00000000-0005-0000-0000-0000B22B0000}"/>
    <cellStyle name="Normal 2 2 2 2 2 2 16" xfId="11187" xr:uid="{00000000-0005-0000-0000-0000B32B0000}"/>
    <cellStyle name="Normal 2 2 2 2 2 2 16 10" xfId="11188" xr:uid="{00000000-0005-0000-0000-0000B42B0000}"/>
    <cellStyle name="Normal 2 2 2 2 2 2 16 11" xfId="11189" xr:uid="{00000000-0005-0000-0000-0000B52B0000}"/>
    <cellStyle name="Normal 2 2 2 2 2 2 16 12" xfId="11190" xr:uid="{00000000-0005-0000-0000-0000B62B0000}"/>
    <cellStyle name="Normal 2 2 2 2 2 2 16 13" xfId="11191" xr:uid="{00000000-0005-0000-0000-0000B72B0000}"/>
    <cellStyle name="Normal 2 2 2 2 2 2 16 14" xfId="11192" xr:uid="{00000000-0005-0000-0000-0000B82B0000}"/>
    <cellStyle name="Normal 2 2 2 2 2 2 16 2" xfId="11193" xr:uid="{00000000-0005-0000-0000-0000B92B0000}"/>
    <cellStyle name="Normal 2 2 2 2 2 2 16 2 10" xfId="11194" xr:uid="{00000000-0005-0000-0000-0000BA2B0000}"/>
    <cellStyle name="Normal 2 2 2 2 2 2 16 2 2" xfId="11195" xr:uid="{00000000-0005-0000-0000-0000BB2B0000}"/>
    <cellStyle name="Normal 2 2 2 2 2 2 16 2 3" xfId="11196" xr:uid="{00000000-0005-0000-0000-0000BC2B0000}"/>
    <cellStyle name="Normal 2 2 2 2 2 2 16 2 4" xfId="11197" xr:uid="{00000000-0005-0000-0000-0000BD2B0000}"/>
    <cellStyle name="Normal 2 2 2 2 2 2 16 2 5" xfId="11198" xr:uid="{00000000-0005-0000-0000-0000BE2B0000}"/>
    <cellStyle name="Normal 2 2 2 2 2 2 16 2 6" xfId="11199" xr:uid="{00000000-0005-0000-0000-0000BF2B0000}"/>
    <cellStyle name="Normal 2 2 2 2 2 2 16 2 7" xfId="11200" xr:uid="{00000000-0005-0000-0000-0000C02B0000}"/>
    <cellStyle name="Normal 2 2 2 2 2 2 16 2 8" xfId="11201" xr:uid="{00000000-0005-0000-0000-0000C12B0000}"/>
    <cellStyle name="Normal 2 2 2 2 2 2 16 2 9" xfId="11202" xr:uid="{00000000-0005-0000-0000-0000C22B0000}"/>
    <cellStyle name="Normal 2 2 2 2 2 2 16 3" xfId="11203" xr:uid="{00000000-0005-0000-0000-0000C32B0000}"/>
    <cellStyle name="Normal 2 2 2 2 2 2 16 3 10" xfId="11204" xr:uid="{00000000-0005-0000-0000-0000C42B0000}"/>
    <cellStyle name="Normal 2 2 2 2 2 2 16 3 2" xfId="11205" xr:uid="{00000000-0005-0000-0000-0000C52B0000}"/>
    <cellStyle name="Normal 2 2 2 2 2 2 16 3 3" xfId="11206" xr:uid="{00000000-0005-0000-0000-0000C62B0000}"/>
    <cellStyle name="Normal 2 2 2 2 2 2 16 3 4" xfId="11207" xr:uid="{00000000-0005-0000-0000-0000C72B0000}"/>
    <cellStyle name="Normal 2 2 2 2 2 2 16 3 5" xfId="11208" xr:uid="{00000000-0005-0000-0000-0000C82B0000}"/>
    <cellStyle name="Normal 2 2 2 2 2 2 16 3 6" xfId="11209" xr:uid="{00000000-0005-0000-0000-0000C92B0000}"/>
    <cellStyle name="Normal 2 2 2 2 2 2 16 3 7" xfId="11210" xr:uid="{00000000-0005-0000-0000-0000CA2B0000}"/>
    <cellStyle name="Normal 2 2 2 2 2 2 16 3 8" xfId="11211" xr:uid="{00000000-0005-0000-0000-0000CB2B0000}"/>
    <cellStyle name="Normal 2 2 2 2 2 2 16 3 9" xfId="11212" xr:uid="{00000000-0005-0000-0000-0000CC2B0000}"/>
    <cellStyle name="Normal 2 2 2 2 2 2 16 4" xfId="11213" xr:uid="{00000000-0005-0000-0000-0000CD2B0000}"/>
    <cellStyle name="Normal 2 2 2 2 2 2 16 4 10" xfId="11214" xr:uid="{00000000-0005-0000-0000-0000CE2B0000}"/>
    <cellStyle name="Normal 2 2 2 2 2 2 16 4 2" xfId="11215" xr:uid="{00000000-0005-0000-0000-0000CF2B0000}"/>
    <cellStyle name="Normal 2 2 2 2 2 2 16 4 3" xfId="11216" xr:uid="{00000000-0005-0000-0000-0000D02B0000}"/>
    <cellStyle name="Normal 2 2 2 2 2 2 16 4 4" xfId="11217" xr:uid="{00000000-0005-0000-0000-0000D12B0000}"/>
    <cellStyle name="Normal 2 2 2 2 2 2 16 4 5" xfId="11218" xr:uid="{00000000-0005-0000-0000-0000D22B0000}"/>
    <cellStyle name="Normal 2 2 2 2 2 2 16 4 6" xfId="11219" xr:uid="{00000000-0005-0000-0000-0000D32B0000}"/>
    <cellStyle name="Normal 2 2 2 2 2 2 16 4 7" xfId="11220" xr:uid="{00000000-0005-0000-0000-0000D42B0000}"/>
    <cellStyle name="Normal 2 2 2 2 2 2 16 4 8" xfId="11221" xr:uid="{00000000-0005-0000-0000-0000D52B0000}"/>
    <cellStyle name="Normal 2 2 2 2 2 2 16 4 9" xfId="11222" xr:uid="{00000000-0005-0000-0000-0000D62B0000}"/>
    <cellStyle name="Normal 2 2 2 2 2 2 16 5" xfId="11223" xr:uid="{00000000-0005-0000-0000-0000D72B0000}"/>
    <cellStyle name="Normal 2 2 2 2 2 2 16 5 10" xfId="11224" xr:uid="{00000000-0005-0000-0000-0000D82B0000}"/>
    <cellStyle name="Normal 2 2 2 2 2 2 16 5 2" xfId="11225" xr:uid="{00000000-0005-0000-0000-0000D92B0000}"/>
    <cellStyle name="Normal 2 2 2 2 2 2 16 5 3" xfId="11226" xr:uid="{00000000-0005-0000-0000-0000DA2B0000}"/>
    <cellStyle name="Normal 2 2 2 2 2 2 16 5 4" xfId="11227" xr:uid="{00000000-0005-0000-0000-0000DB2B0000}"/>
    <cellStyle name="Normal 2 2 2 2 2 2 16 5 5" xfId="11228" xr:uid="{00000000-0005-0000-0000-0000DC2B0000}"/>
    <cellStyle name="Normal 2 2 2 2 2 2 16 5 6" xfId="11229" xr:uid="{00000000-0005-0000-0000-0000DD2B0000}"/>
    <cellStyle name="Normal 2 2 2 2 2 2 16 5 7" xfId="11230" xr:uid="{00000000-0005-0000-0000-0000DE2B0000}"/>
    <cellStyle name="Normal 2 2 2 2 2 2 16 5 8" xfId="11231" xr:uid="{00000000-0005-0000-0000-0000DF2B0000}"/>
    <cellStyle name="Normal 2 2 2 2 2 2 16 5 9" xfId="11232" xr:uid="{00000000-0005-0000-0000-0000E02B0000}"/>
    <cellStyle name="Normal 2 2 2 2 2 2 16 6" xfId="11233" xr:uid="{00000000-0005-0000-0000-0000E12B0000}"/>
    <cellStyle name="Normal 2 2 2 2 2 2 16 7" xfId="11234" xr:uid="{00000000-0005-0000-0000-0000E22B0000}"/>
    <cellStyle name="Normal 2 2 2 2 2 2 16 8" xfId="11235" xr:uid="{00000000-0005-0000-0000-0000E32B0000}"/>
    <cellStyle name="Normal 2 2 2 2 2 2 16 9" xfId="11236" xr:uid="{00000000-0005-0000-0000-0000E42B0000}"/>
    <cellStyle name="Normal 2 2 2 2 2 2 17" xfId="11237" xr:uid="{00000000-0005-0000-0000-0000E52B0000}"/>
    <cellStyle name="Normal 2 2 2 2 2 2 17 10" xfId="11238" xr:uid="{00000000-0005-0000-0000-0000E62B0000}"/>
    <cellStyle name="Normal 2 2 2 2 2 2 17 11" xfId="11239" xr:uid="{00000000-0005-0000-0000-0000E72B0000}"/>
    <cellStyle name="Normal 2 2 2 2 2 2 17 12" xfId="11240" xr:uid="{00000000-0005-0000-0000-0000E82B0000}"/>
    <cellStyle name="Normal 2 2 2 2 2 2 17 13" xfId="11241" xr:uid="{00000000-0005-0000-0000-0000E92B0000}"/>
    <cellStyle name="Normal 2 2 2 2 2 2 17 14" xfId="11242" xr:uid="{00000000-0005-0000-0000-0000EA2B0000}"/>
    <cellStyle name="Normal 2 2 2 2 2 2 17 2" xfId="11243" xr:uid="{00000000-0005-0000-0000-0000EB2B0000}"/>
    <cellStyle name="Normal 2 2 2 2 2 2 17 2 10" xfId="11244" xr:uid="{00000000-0005-0000-0000-0000EC2B0000}"/>
    <cellStyle name="Normal 2 2 2 2 2 2 17 2 2" xfId="11245" xr:uid="{00000000-0005-0000-0000-0000ED2B0000}"/>
    <cellStyle name="Normal 2 2 2 2 2 2 17 2 3" xfId="11246" xr:uid="{00000000-0005-0000-0000-0000EE2B0000}"/>
    <cellStyle name="Normal 2 2 2 2 2 2 17 2 4" xfId="11247" xr:uid="{00000000-0005-0000-0000-0000EF2B0000}"/>
    <cellStyle name="Normal 2 2 2 2 2 2 17 2 5" xfId="11248" xr:uid="{00000000-0005-0000-0000-0000F02B0000}"/>
    <cellStyle name="Normal 2 2 2 2 2 2 17 2 6" xfId="11249" xr:uid="{00000000-0005-0000-0000-0000F12B0000}"/>
    <cellStyle name="Normal 2 2 2 2 2 2 17 2 7" xfId="11250" xr:uid="{00000000-0005-0000-0000-0000F22B0000}"/>
    <cellStyle name="Normal 2 2 2 2 2 2 17 2 8" xfId="11251" xr:uid="{00000000-0005-0000-0000-0000F32B0000}"/>
    <cellStyle name="Normal 2 2 2 2 2 2 17 2 9" xfId="11252" xr:uid="{00000000-0005-0000-0000-0000F42B0000}"/>
    <cellStyle name="Normal 2 2 2 2 2 2 17 3" xfId="11253" xr:uid="{00000000-0005-0000-0000-0000F52B0000}"/>
    <cellStyle name="Normal 2 2 2 2 2 2 17 3 10" xfId="11254" xr:uid="{00000000-0005-0000-0000-0000F62B0000}"/>
    <cellStyle name="Normal 2 2 2 2 2 2 17 3 2" xfId="11255" xr:uid="{00000000-0005-0000-0000-0000F72B0000}"/>
    <cellStyle name="Normal 2 2 2 2 2 2 17 3 3" xfId="11256" xr:uid="{00000000-0005-0000-0000-0000F82B0000}"/>
    <cellStyle name="Normal 2 2 2 2 2 2 17 3 4" xfId="11257" xr:uid="{00000000-0005-0000-0000-0000F92B0000}"/>
    <cellStyle name="Normal 2 2 2 2 2 2 17 3 5" xfId="11258" xr:uid="{00000000-0005-0000-0000-0000FA2B0000}"/>
    <cellStyle name="Normal 2 2 2 2 2 2 17 3 6" xfId="11259" xr:uid="{00000000-0005-0000-0000-0000FB2B0000}"/>
    <cellStyle name="Normal 2 2 2 2 2 2 17 3 7" xfId="11260" xr:uid="{00000000-0005-0000-0000-0000FC2B0000}"/>
    <cellStyle name="Normal 2 2 2 2 2 2 17 3 8" xfId="11261" xr:uid="{00000000-0005-0000-0000-0000FD2B0000}"/>
    <cellStyle name="Normal 2 2 2 2 2 2 17 3 9" xfId="11262" xr:uid="{00000000-0005-0000-0000-0000FE2B0000}"/>
    <cellStyle name="Normal 2 2 2 2 2 2 17 4" xfId="11263" xr:uid="{00000000-0005-0000-0000-0000FF2B0000}"/>
    <cellStyle name="Normal 2 2 2 2 2 2 17 4 10" xfId="11264" xr:uid="{00000000-0005-0000-0000-0000002C0000}"/>
    <cellStyle name="Normal 2 2 2 2 2 2 17 4 2" xfId="11265" xr:uid="{00000000-0005-0000-0000-0000012C0000}"/>
    <cellStyle name="Normal 2 2 2 2 2 2 17 4 3" xfId="11266" xr:uid="{00000000-0005-0000-0000-0000022C0000}"/>
    <cellStyle name="Normal 2 2 2 2 2 2 17 4 4" xfId="11267" xr:uid="{00000000-0005-0000-0000-0000032C0000}"/>
    <cellStyle name="Normal 2 2 2 2 2 2 17 4 5" xfId="11268" xr:uid="{00000000-0005-0000-0000-0000042C0000}"/>
    <cellStyle name="Normal 2 2 2 2 2 2 17 4 6" xfId="11269" xr:uid="{00000000-0005-0000-0000-0000052C0000}"/>
    <cellStyle name="Normal 2 2 2 2 2 2 17 4 7" xfId="11270" xr:uid="{00000000-0005-0000-0000-0000062C0000}"/>
    <cellStyle name="Normal 2 2 2 2 2 2 17 4 8" xfId="11271" xr:uid="{00000000-0005-0000-0000-0000072C0000}"/>
    <cellStyle name="Normal 2 2 2 2 2 2 17 4 9" xfId="11272" xr:uid="{00000000-0005-0000-0000-0000082C0000}"/>
    <cellStyle name="Normal 2 2 2 2 2 2 17 5" xfId="11273" xr:uid="{00000000-0005-0000-0000-0000092C0000}"/>
    <cellStyle name="Normal 2 2 2 2 2 2 17 5 10" xfId="11274" xr:uid="{00000000-0005-0000-0000-00000A2C0000}"/>
    <cellStyle name="Normal 2 2 2 2 2 2 17 5 2" xfId="11275" xr:uid="{00000000-0005-0000-0000-00000B2C0000}"/>
    <cellStyle name="Normal 2 2 2 2 2 2 17 5 3" xfId="11276" xr:uid="{00000000-0005-0000-0000-00000C2C0000}"/>
    <cellStyle name="Normal 2 2 2 2 2 2 17 5 4" xfId="11277" xr:uid="{00000000-0005-0000-0000-00000D2C0000}"/>
    <cellStyle name="Normal 2 2 2 2 2 2 17 5 5" xfId="11278" xr:uid="{00000000-0005-0000-0000-00000E2C0000}"/>
    <cellStyle name="Normal 2 2 2 2 2 2 17 5 6" xfId="11279" xr:uid="{00000000-0005-0000-0000-00000F2C0000}"/>
    <cellStyle name="Normal 2 2 2 2 2 2 17 5 7" xfId="11280" xr:uid="{00000000-0005-0000-0000-0000102C0000}"/>
    <cellStyle name="Normal 2 2 2 2 2 2 17 5 8" xfId="11281" xr:uid="{00000000-0005-0000-0000-0000112C0000}"/>
    <cellStyle name="Normal 2 2 2 2 2 2 17 5 9" xfId="11282" xr:uid="{00000000-0005-0000-0000-0000122C0000}"/>
    <cellStyle name="Normal 2 2 2 2 2 2 17 6" xfId="11283" xr:uid="{00000000-0005-0000-0000-0000132C0000}"/>
    <cellStyle name="Normal 2 2 2 2 2 2 17 7" xfId="11284" xr:uid="{00000000-0005-0000-0000-0000142C0000}"/>
    <cellStyle name="Normal 2 2 2 2 2 2 17 8" xfId="11285" xr:uid="{00000000-0005-0000-0000-0000152C0000}"/>
    <cellStyle name="Normal 2 2 2 2 2 2 17 9" xfId="11286" xr:uid="{00000000-0005-0000-0000-0000162C0000}"/>
    <cellStyle name="Normal 2 2 2 2 2 2 18" xfId="11287" xr:uid="{00000000-0005-0000-0000-0000172C0000}"/>
    <cellStyle name="Normal 2 2 2 2 2 2 18 10" xfId="11288" xr:uid="{00000000-0005-0000-0000-0000182C0000}"/>
    <cellStyle name="Normal 2 2 2 2 2 2 18 11" xfId="11289" xr:uid="{00000000-0005-0000-0000-0000192C0000}"/>
    <cellStyle name="Normal 2 2 2 2 2 2 18 12" xfId="11290" xr:uid="{00000000-0005-0000-0000-00001A2C0000}"/>
    <cellStyle name="Normal 2 2 2 2 2 2 18 13" xfId="11291" xr:uid="{00000000-0005-0000-0000-00001B2C0000}"/>
    <cellStyle name="Normal 2 2 2 2 2 2 18 14" xfId="11292" xr:uid="{00000000-0005-0000-0000-00001C2C0000}"/>
    <cellStyle name="Normal 2 2 2 2 2 2 18 2" xfId="11293" xr:uid="{00000000-0005-0000-0000-00001D2C0000}"/>
    <cellStyle name="Normal 2 2 2 2 2 2 18 2 10" xfId="11294" xr:uid="{00000000-0005-0000-0000-00001E2C0000}"/>
    <cellStyle name="Normal 2 2 2 2 2 2 18 2 2" xfId="11295" xr:uid="{00000000-0005-0000-0000-00001F2C0000}"/>
    <cellStyle name="Normal 2 2 2 2 2 2 18 2 3" xfId="11296" xr:uid="{00000000-0005-0000-0000-0000202C0000}"/>
    <cellStyle name="Normal 2 2 2 2 2 2 18 2 4" xfId="11297" xr:uid="{00000000-0005-0000-0000-0000212C0000}"/>
    <cellStyle name="Normal 2 2 2 2 2 2 18 2 5" xfId="11298" xr:uid="{00000000-0005-0000-0000-0000222C0000}"/>
    <cellStyle name="Normal 2 2 2 2 2 2 18 2 6" xfId="11299" xr:uid="{00000000-0005-0000-0000-0000232C0000}"/>
    <cellStyle name="Normal 2 2 2 2 2 2 18 2 7" xfId="11300" xr:uid="{00000000-0005-0000-0000-0000242C0000}"/>
    <cellStyle name="Normal 2 2 2 2 2 2 18 2 8" xfId="11301" xr:uid="{00000000-0005-0000-0000-0000252C0000}"/>
    <cellStyle name="Normal 2 2 2 2 2 2 18 2 9" xfId="11302" xr:uid="{00000000-0005-0000-0000-0000262C0000}"/>
    <cellStyle name="Normal 2 2 2 2 2 2 18 3" xfId="11303" xr:uid="{00000000-0005-0000-0000-0000272C0000}"/>
    <cellStyle name="Normal 2 2 2 2 2 2 18 3 10" xfId="11304" xr:uid="{00000000-0005-0000-0000-0000282C0000}"/>
    <cellStyle name="Normal 2 2 2 2 2 2 18 3 2" xfId="11305" xr:uid="{00000000-0005-0000-0000-0000292C0000}"/>
    <cellStyle name="Normal 2 2 2 2 2 2 18 3 3" xfId="11306" xr:uid="{00000000-0005-0000-0000-00002A2C0000}"/>
    <cellStyle name="Normal 2 2 2 2 2 2 18 3 4" xfId="11307" xr:uid="{00000000-0005-0000-0000-00002B2C0000}"/>
    <cellStyle name="Normal 2 2 2 2 2 2 18 3 5" xfId="11308" xr:uid="{00000000-0005-0000-0000-00002C2C0000}"/>
    <cellStyle name="Normal 2 2 2 2 2 2 18 3 6" xfId="11309" xr:uid="{00000000-0005-0000-0000-00002D2C0000}"/>
    <cellStyle name="Normal 2 2 2 2 2 2 18 3 7" xfId="11310" xr:uid="{00000000-0005-0000-0000-00002E2C0000}"/>
    <cellStyle name="Normal 2 2 2 2 2 2 18 3 8" xfId="11311" xr:uid="{00000000-0005-0000-0000-00002F2C0000}"/>
    <cellStyle name="Normal 2 2 2 2 2 2 18 3 9" xfId="11312" xr:uid="{00000000-0005-0000-0000-0000302C0000}"/>
    <cellStyle name="Normal 2 2 2 2 2 2 18 4" xfId="11313" xr:uid="{00000000-0005-0000-0000-0000312C0000}"/>
    <cellStyle name="Normal 2 2 2 2 2 2 18 4 10" xfId="11314" xr:uid="{00000000-0005-0000-0000-0000322C0000}"/>
    <cellStyle name="Normal 2 2 2 2 2 2 18 4 2" xfId="11315" xr:uid="{00000000-0005-0000-0000-0000332C0000}"/>
    <cellStyle name="Normal 2 2 2 2 2 2 18 4 3" xfId="11316" xr:uid="{00000000-0005-0000-0000-0000342C0000}"/>
    <cellStyle name="Normal 2 2 2 2 2 2 18 4 4" xfId="11317" xr:uid="{00000000-0005-0000-0000-0000352C0000}"/>
    <cellStyle name="Normal 2 2 2 2 2 2 18 4 5" xfId="11318" xr:uid="{00000000-0005-0000-0000-0000362C0000}"/>
    <cellStyle name="Normal 2 2 2 2 2 2 18 4 6" xfId="11319" xr:uid="{00000000-0005-0000-0000-0000372C0000}"/>
    <cellStyle name="Normal 2 2 2 2 2 2 18 4 7" xfId="11320" xr:uid="{00000000-0005-0000-0000-0000382C0000}"/>
    <cellStyle name="Normal 2 2 2 2 2 2 18 4 8" xfId="11321" xr:uid="{00000000-0005-0000-0000-0000392C0000}"/>
    <cellStyle name="Normal 2 2 2 2 2 2 18 4 9" xfId="11322" xr:uid="{00000000-0005-0000-0000-00003A2C0000}"/>
    <cellStyle name="Normal 2 2 2 2 2 2 18 5" xfId="11323" xr:uid="{00000000-0005-0000-0000-00003B2C0000}"/>
    <cellStyle name="Normal 2 2 2 2 2 2 18 5 10" xfId="11324" xr:uid="{00000000-0005-0000-0000-00003C2C0000}"/>
    <cellStyle name="Normal 2 2 2 2 2 2 18 5 2" xfId="11325" xr:uid="{00000000-0005-0000-0000-00003D2C0000}"/>
    <cellStyle name="Normal 2 2 2 2 2 2 18 5 3" xfId="11326" xr:uid="{00000000-0005-0000-0000-00003E2C0000}"/>
    <cellStyle name="Normal 2 2 2 2 2 2 18 5 4" xfId="11327" xr:uid="{00000000-0005-0000-0000-00003F2C0000}"/>
    <cellStyle name="Normal 2 2 2 2 2 2 18 5 5" xfId="11328" xr:uid="{00000000-0005-0000-0000-0000402C0000}"/>
    <cellStyle name="Normal 2 2 2 2 2 2 18 5 6" xfId="11329" xr:uid="{00000000-0005-0000-0000-0000412C0000}"/>
    <cellStyle name="Normal 2 2 2 2 2 2 18 5 7" xfId="11330" xr:uid="{00000000-0005-0000-0000-0000422C0000}"/>
    <cellStyle name="Normal 2 2 2 2 2 2 18 5 8" xfId="11331" xr:uid="{00000000-0005-0000-0000-0000432C0000}"/>
    <cellStyle name="Normal 2 2 2 2 2 2 18 5 9" xfId="11332" xr:uid="{00000000-0005-0000-0000-0000442C0000}"/>
    <cellStyle name="Normal 2 2 2 2 2 2 18 6" xfId="11333" xr:uid="{00000000-0005-0000-0000-0000452C0000}"/>
    <cellStyle name="Normal 2 2 2 2 2 2 18 7" xfId="11334" xr:uid="{00000000-0005-0000-0000-0000462C0000}"/>
    <cellStyle name="Normal 2 2 2 2 2 2 18 8" xfId="11335" xr:uid="{00000000-0005-0000-0000-0000472C0000}"/>
    <cellStyle name="Normal 2 2 2 2 2 2 18 9" xfId="11336" xr:uid="{00000000-0005-0000-0000-0000482C0000}"/>
    <cellStyle name="Normal 2 2 2 2 2 2 19" xfId="11337" xr:uid="{00000000-0005-0000-0000-0000492C0000}"/>
    <cellStyle name="Normal 2 2 2 2 2 2 19 10" xfId="11338" xr:uid="{00000000-0005-0000-0000-00004A2C0000}"/>
    <cellStyle name="Normal 2 2 2 2 2 2 19 11" xfId="11339" xr:uid="{00000000-0005-0000-0000-00004B2C0000}"/>
    <cellStyle name="Normal 2 2 2 2 2 2 19 12" xfId="11340" xr:uid="{00000000-0005-0000-0000-00004C2C0000}"/>
    <cellStyle name="Normal 2 2 2 2 2 2 19 13" xfId="11341" xr:uid="{00000000-0005-0000-0000-00004D2C0000}"/>
    <cellStyle name="Normal 2 2 2 2 2 2 19 14" xfId="11342" xr:uid="{00000000-0005-0000-0000-00004E2C0000}"/>
    <cellStyle name="Normal 2 2 2 2 2 2 19 2" xfId="11343" xr:uid="{00000000-0005-0000-0000-00004F2C0000}"/>
    <cellStyle name="Normal 2 2 2 2 2 2 19 2 10" xfId="11344" xr:uid="{00000000-0005-0000-0000-0000502C0000}"/>
    <cellStyle name="Normal 2 2 2 2 2 2 19 2 2" xfId="11345" xr:uid="{00000000-0005-0000-0000-0000512C0000}"/>
    <cellStyle name="Normal 2 2 2 2 2 2 19 2 3" xfId="11346" xr:uid="{00000000-0005-0000-0000-0000522C0000}"/>
    <cellStyle name="Normal 2 2 2 2 2 2 19 2 4" xfId="11347" xr:uid="{00000000-0005-0000-0000-0000532C0000}"/>
    <cellStyle name="Normal 2 2 2 2 2 2 19 2 5" xfId="11348" xr:uid="{00000000-0005-0000-0000-0000542C0000}"/>
    <cellStyle name="Normal 2 2 2 2 2 2 19 2 6" xfId="11349" xr:uid="{00000000-0005-0000-0000-0000552C0000}"/>
    <cellStyle name="Normal 2 2 2 2 2 2 19 2 7" xfId="11350" xr:uid="{00000000-0005-0000-0000-0000562C0000}"/>
    <cellStyle name="Normal 2 2 2 2 2 2 19 2 8" xfId="11351" xr:uid="{00000000-0005-0000-0000-0000572C0000}"/>
    <cellStyle name="Normal 2 2 2 2 2 2 19 2 9" xfId="11352" xr:uid="{00000000-0005-0000-0000-0000582C0000}"/>
    <cellStyle name="Normal 2 2 2 2 2 2 19 3" xfId="11353" xr:uid="{00000000-0005-0000-0000-0000592C0000}"/>
    <cellStyle name="Normal 2 2 2 2 2 2 19 3 10" xfId="11354" xr:uid="{00000000-0005-0000-0000-00005A2C0000}"/>
    <cellStyle name="Normal 2 2 2 2 2 2 19 3 2" xfId="11355" xr:uid="{00000000-0005-0000-0000-00005B2C0000}"/>
    <cellStyle name="Normal 2 2 2 2 2 2 19 3 3" xfId="11356" xr:uid="{00000000-0005-0000-0000-00005C2C0000}"/>
    <cellStyle name="Normal 2 2 2 2 2 2 19 3 4" xfId="11357" xr:uid="{00000000-0005-0000-0000-00005D2C0000}"/>
    <cellStyle name="Normal 2 2 2 2 2 2 19 3 5" xfId="11358" xr:uid="{00000000-0005-0000-0000-00005E2C0000}"/>
    <cellStyle name="Normal 2 2 2 2 2 2 19 3 6" xfId="11359" xr:uid="{00000000-0005-0000-0000-00005F2C0000}"/>
    <cellStyle name="Normal 2 2 2 2 2 2 19 3 7" xfId="11360" xr:uid="{00000000-0005-0000-0000-0000602C0000}"/>
    <cellStyle name="Normal 2 2 2 2 2 2 19 3 8" xfId="11361" xr:uid="{00000000-0005-0000-0000-0000612C0000}"/>
    <cellStyle name="Normal 2 2 2 2 2 2 19 3 9" xfId="11362" xr:uid="{00000000-0005-0000-0000-0000622C0000}"/>
    <cellStyle name="Normal 2 2 2 2 2 2 19 4" xfId="11363" xr:uid="{00000000-0005-0000-0000-0000632C0000}"/>
    <cellStyle name="Normal 2 2 2 2 2 2 19 4 10" xfId="11364" xr:uid="{00000000-0005-0000-0000-0000642C0000}"/>
    <cellStyle name="Normal 2 2 2 2 2 2 19 4 2" xfId="11365" xr:uid="{00000000-0005-0000-0000-0000652C0000}"/>
    <cellStyle name="Normal 2 2 2 2 2 2 19 4 3" xfId="11366" xr:uid="{00000000-0005-0000-0000-0000662C0000}"/>
    <cellStyle name="Normal 2 2 2 2 2 2 19 4 4" xfId="11367" xr:uid="{00000000-0005-0000-0000-0000672C0000}"/>
    <cellStyle name="Normal 2 2 2 2 2 2 19 4 5" xfId="11368" xr:uid="{00000000-0005-0000-0000-0000682C0000}"/>
    <cellStyle name="Normal 2 2 2 2 2 2 19 4 6" xfId="11369" xr:uid="{00000000-0005-0000-0000-0000692C0000}"/>
    <cellStyle name="Normal 2 2 2 2 2 2 19 4 7" xfId="11370" xr:uid="{00000000-0005-0000-0000-00006A2C0000}"/>
    <cellStyle name="Normal 2 2 2 2 2 2 19 4 8" xfId="11371" xr:uid="{00000000-0005-0000-0000-00006B2C0000}"/>
    <cellStyle name="Normal 2 2 2 2 2 2 19 4 9" xfId="11372" xr:uid="{00000000-0005-0000-0000-00006C2C0000}"/>
    <cellStyle name="Normal 2 2 2 2 2 2 19 5" xfId="11373" xr:uid="{00000000-0005-0000-0000-00006D2C0000}"/>
    <cellStyle name="Normal 2 2 2 2 2 2 19 5 10" xfId="11374" xr:uid="{00000000-0005-0000-0000-00006E2C0000}"/>
    <cellStyle name="Normal 2 2 2 2 2 2 19 5 2" xfId="11375" xr:uid="{00000000-0005-0000-0000-00006F2C0000}"/>
    <cellStyle name="Normal 2 2 2 2 2 2 19 5 3" xfId="11376" xr:uid="{00000000-0005-0000-0000-0000702C0000}"/>
    <cellStyle name="Normal 2 2 2 2 2 2 19 5 4" xfId="11377" xr:uid="{00000000-0005-0000-0000-0000712C0000}"/>
    <cellStyle name="Normal 2 2 2 2 2 2 19 5 5" xfId="11378" xr:uid="{00000000-0005-0000-0000-0000722C0000}"/>
    <cellStyle name="Normal 2 2 2 2 2 2 19 5 6" xfId="11379" xr:uid="{00000000-0005-0000-0000-0000732C0000}"/>
    <cellStyle name="Normal 2 2 2 2 2 2 19 5 7" xfId="11380" xr:uid="{00000000-0005-0000-0000-0000742C0000}"/>
    <cellStyle name="Normal 2 2 2 2 2 2 19 5 8" xfId="11381" xr:uid="{00000000-0005-0000-0000-0000752C0000}"/>
    <cellStyle name="Normal 2 2 2 2 2 2 19 5 9" xfId="11382" xr:uid="{00000000-0005-0000-0000-0000762C0000}"/>
    <cellStyle name="Normal 2 2 2 2 2 2 19 6" xfId="11383" xr:uid="{00000000-0005-0000-0000-0000772C0000}"/>
    <cellStyle name="Normal 2 2 2 2 2 2 19 7" xfId="11384" xr:uid="{00000000-0005-0000-0000-0000782C0000}"/>
    <cellStyle name="Normal 2 2 2 2 2 2 19 8" xfId="11385" xr:uid="{00000000-0005-0000-0000-0000792C0000}"/>
    <cellStyle name="Normal 2 2 2 2 2 2 19 9" xfId="11386" xr:uid="{00000000-0005-0000-0000-00007A2C0000}"/>
    <cellStyle name="Normal 2 2 2 2 2 2 2" xfId="11387" xr:uid="{00000000-0005-0000-0000-00007B2C0000}"/>
    <cellStyle name="Normal 2 2 2 2 2 2 2 10" xfId="11388" xr:uid="{00000000-0005-0000-0000-00007C2C0000}"/>
    <cellStyle name="Normal 2 2 2 2 2 2 2 11" xfId="11389" xr:uid="{00000000-0005-0000-0000-00007D2C0000}"/>
    <cellStyle name="Normal 2 2 2 2 2 2 2 12" xfId="11390" xr:uid="{00000000-0005-0000-0000-00007E2C0000}"/>
    <cellStyle name="Normal 2 2 2 2 2 2 2 13" xfId="11391" xr:uid="{00000000-0005-0000-0000-00007F2C0000}"/>
    <cellStyle name="Normal 2 2 2 2 2 2 2 14" xfId="11392" xr:uid="{00000000-0005-0000-0000-0000802C0000}"/>
    <cellStyle name="Normal 2 2 2 2 2 2 2 15" xfId="11393" xr:uid="{00000000-0005-0000-0000-0000812C0000}"/>
    <cellStyle name="Normal 2 2 2 2 2 2 2 16" xfId="11394" xr:uid="{00000000-0005-0000-0000-0000822C0000}"/>
    <cellStyle name="Normal 2 2 2 2 2 2 2 2" xfId="11395" xr:uid="{00000000-0005-0000-0000-0000832C0000}"/>
    <cellStyle name="Normal 2 2 2 2 2 2 2 2 10" xfId="11396" xr:uid="{00000000-0005-0000-0000-0000842C0000}"/>
    <cellStyle name="Normal 2 2 2 2 2 2 2 2 11" xfId="11397" xr:uid="{00000000-0005-0000-0000-0000852C0000}"/>
    <cellStyle name="Normal 2 2 2 2 2 2 2 2 12" xfId="11398" xr:uid="{00000000-0005-0000-0000-0000862C0000}"/>
    <cellStyle name="Normal 2 2 2 2 2 2 2 2 2" xfId="11399" xr:uid="{00000000-0005-0000-0000-0000872C0000}"/>
    <cellStyle name="Normal 2 2 2 2 2 2 2 2 3" xfId="11400" xr:uid="{00000000-0005-0000-0000-0000882C0000}"/>
    <cellStyle name="Normal 2 2 2 2 2 2 2 2 4" xfId="11401" xr:uid="{00000000-0005-0000-0000-0000892C0000}"/>
    <cellStyle name="Normal 2 2 2 2 2 2 2 2 5" xfId="11402" xr:uid="{00000000-0005-0000-0000-00008A2C0000}"/>
    <cellStyle name="Normal 2 2 2 2 2 2 2 2 6" xfId="11403" xr:uid="{00000000-0005-0000-0000-00008B2C0000}"/>
    <cellStyle name="Normal 2 2 2 2 2 2 2 2 7" xfId="11404" xr:uid="{00000000-0005-0000-0000-00008C2C0000}"/>
    <cellStyle name="Normal 2 2 2 2 2 2 2 2 8" xfId="11405" xr:uid="{00000000-0005-0000-0000-00008D2C0000}"/>
    <cellStyle name="Normal 2 2 2 2 2 2 2 2 9" xfId="11406" xr:uid="{00000000-0005-0000-0000-00008E2C0000}"/>
    <cellStyle name="Normal 2 2 2 2 2 2 2 3" xfId="11407" xr:uid="{00000000-0005-0000-0000-00008F2C0000}"/>
    <cellStyle name="Normal 2 2 2 2 2 2 2 3 10" xfId="11408" xr:uid="{00000000-0005-0000-0000-0000902C0000}"/>
    <cellStyle name="Normal 2 2 2 2 2 2 2 3 2" xfId="11409" xr:uid="{00000000-0005-0000-0000-0000912C0000}"/>
    <cellStyle name="Normal 2 2 2 2 2 2 2 3 3" xfId="11410" xr:uid="{00000000-0005-0000-0000-0000922C0000}"/>
    <cellStyle name="Normal 2 2 2 2 2 2 2 3 4" xfId="11411" xr:uid="{00000000-0005-0000-0000-0000932C0000}"/>
    <cellStyle name="Normal 2 2 2 2 2 2 2 3 5" xfId="11412" xr:uid="{00000000-0005-0000-0000-0000942C0000}"/>
    <cellStyle name="Normal 2 2 2 2 2 2 2 3 6" xfId="11413" xr:uid="{00000000-0005-0000-0000-0000952C0000}"/>
    <cellStyle name="Normal 2 2 2 2 2 2 2 3 7" xfId="11414" xr:uid="{00000000-0005-0000-0000-0000962C0000}"/>
    <cellStyle name="Normal 2 2 2 2 2 2 2 3 8" xfId="11415" xr:uid="{00000000-0005-0000-0000-0000972C0000}"/>
    <cellStyle name="Normal 2 2 2 2 2 2 2 3 9" xfId="11416" xr:uid="{00000000-0005-0000-0000-0000982C0000}"/>
    <cellStyle name="Normal 2 2 2 2 2 2 2 4" xfId="11417" xr:uid="{00000000-0005-0000-0000-0000992C0000}"/>
    <cellStyle name="Normal 2 2 2 2 2 2 2 4 10" xfId="11418" xr:uid="{00000000-0005-0000-0000-00009A2C0000}"/>
    <cellStyle name="Normal 2 2 2 2 2 2 2 4 2" xfId="11419" xr:uid="{00000000-0005-0000-0000-00009B2C0000}"/>
    <cellStyle name="Normal 2 2 2 2 2 2 2 4 3" xfId="11420" xr:uid="{00000000-0005-0000-0000-00009C2C0000}"/>
    <cellStyle name="Normal 2 2 2 2 2 2 2 4 4" xfId="11421" xr:uid="{00000000-0005-0000-0000-00009D2C0000}"/>
    <cellStyle name="Normal 2 2 2 2 2 2 2 4 5" xfId="11422" xr:uid="{00000000-0005-0000-0000-00009E2C0000}"/>
    <cellStyle name="Normal 2 2 2 2 2 2 2 4 6" xfId="11423" xr:uid="{00000000-0005-0000-0000-00009F2C0000}"/>
    <cellStyle name="Normal 2 2 2 2 2 2 2 4 7" xfId="11424" xr:uid="{00000000-0005-0000-0000-0000A02C0000}"/>
    <cellStyle name="Normal 2 2 2 2 2 2 2 4 8" xfId="11425" xr:uid="{00000000-0005-0000-0000-0000A12C0000}"/>
    <cellStyle name="Normal 2 2 2 2 2 2 2 4 9" xfId="11426" xr:uid="{00000000-0005-0000-0000-0000A22C0000}"/>
    <cellStyle name="Normal 2 2 2 2 2 2 2 5" xfId="11427" xr:uid="{00000000-0005-0000-0000-0000A32C0000}"/>
    <cellStyle name="Normal 2 2 2 2 2 2 2 5 10" xfId="11428" xr:uid="{00000000-0005-0000-0000-0000A42C0000}"/>
    <cellStyle name="Normal 2 2 2 2 2 2 2 5 2" xfId="11429" xr:uid="{00000000-0005-0000-0000-0000A52C0000}"/>
    <cellStyle name="Normal 2 2 2 2 2 2 2 5 3" xfId="11430" xr:uid="{00000000-0005-0000-0000-0000A62C0000}"/>
    <cellStyle name="Normal 2 2 2 2 2 2 2 5 4" xfId="11431" xr:uid="{00000000-0005-0000-0000-0000A72C0000}"/>
    <cellStyle name="Normal 2 2 2 2 2 2 2 5 5" xfId="11432" xr:uid="{00000000-0005-0000-0000-0000A82C0000}"/>
    <cellStyle name="Normal 2 2 2 2 2 2 2 5 6" xfId="11433" xr:uid="{00000000-0005-0000-0000-0000A92C0000}"/>
    <cellStyle name="Normal 2 2 2 2 2 2 2 5 7" xfId="11434" xr:uid="{00000000-0005-0000-0000-0000AA2C0000}"/>
    <cellStyle name="Normal 2 2 2 2 2 2 2 5 8" xfId="11435" xr:uid="{00000000-0005-0000-0000-0000AB2C0000}"/>
    <cellStyle name="Normal 2 2 2 2 2 2 2 5 9" xfId="11436" xr:uid="{00000000-0005-0000-0000-0000AC2C0000}"/>
    <cellStyle name="Normal 2 2 2 2 2 2 2 6" xfId="11437" xr:uid="{00000000-0005-0000-0000-0000AD2C0000}"/>
    <cellStyle name="Normal 2 2 2 2 2 2 2 7" xfId="11438" xr:uid="{00000000-0005-0000-0000-0000AE2C0000}"/>
    <cellStyle name="Normal 2 2 2 2 2 2 2 8" xfId="11439" xr:uid="{00000000-0005-0000-0000-0000AF2C0000}"/>
    <cellStyle name="Normal 2 2 2 2 2 2 2 9" xfId="11440" xr:uid="{00000000-0005-0000-0000-0000B02C0000}"/>
    <cellStyle name="Normal 2 2 2 2 2 2 20" xfId="11441" xr:uid="{00000000-0005-0000-0000-0000B12C0000}"/>
    <cellStyle name="Normal 2 2 2 2 2 2 20 10" xfId="11442" xr:uid="{00000000-0005-0000-0000-0000B22C0000}"/>
    <cellStyle name="Normal 2 2 2 2 2 2 20 11" xfId="11443" xr:uid="{00000000-0005-0000-0000-0000B32C0000}"/>
    <cellStyle name="Normal 2 2 2 2 2 2 20 12" xfId="11444" xr:uid="{00000000-0005-0000-0000-0000B42C0000}"/>
    <cellStyle name="Normal 2 2 2 2 2 2 20 13" xfId="11445" xr:uid="{00000000-0005-0000-0000-0000B52C0000}"/>
    <cellStyle name="Normal 2 2 2 2 2 2 20 14" xfId="11446" xr:uid="{00000000-0005-0000-0000-0000B62C0000}"/>
    <cellStyle name="Normal 2 2 2 2 2 2 20 2" xfId="11447" xr:uid="{00000000-0005-0000-0000-0000B72C0000}"/>
    <cellStyle name="Normal 2 2 2 2 2 2 20 2 10" xfId="11448" xr:uid="{00000000-0005-0000-0000-0000B82C0000}"/>
    <cellStyle name="Normal 2 2 2 2 2 2 20 2 2" xfId="11449" xr:uid="{00000000-0005-0000-0000-0000B92C0000}"/>
    <cellStyle name="Normal 2 2 2 2 2 2 20 2 3" xfId="11450" xr:uid="{00000000-0005-0000-0000-0000BA2C0000}"/>
    <cellStyle name="Normal 2 2 2 2 2 2 20 2 4" xfId="11451" xr:uid="{00000000-0005-0000-0000-0000BB2C0000}"/>
    <cellStyle name="Normal 2 2 2 2 2 2 20 2 5" xfId="11452" xr:uid="{00000000-0005-0000-0000-0000BC2C0000}"/>
    <cellStyle name="Normal 2 2 2 2 2 2 20 2 6" xfId="11453" xr:uid="{00000000-0005-0000-0000-0000BD2C0000}"/>
    <cellStyle name="Normal 2 2 2 2 2 2 20 2 7" xfId="11454" xr:uid="{00000000-0005-0000-0000-0000BE2C0000}"/>
    <cellStyle name="Normal 2 2 2 2 2 2 20 2 8" xfId="11455" xr:uid="{00000000-0005-0000-0000-0000BF2C0000}"/>
    <cellStyle name="Normal 2 2 2 2 2 2 20 2 9" xfId="11456" xr:uid="{00000000-0005-0000-0000-0000C02C0000}"/>
    <cellStyle name="Normal 2 2 2 2 2 2 20 3" xfId="11457" xr:uid="{00000000-0005-0000-0000-0000C12C0000}"/>
    <cellStyle name="Normal 2 2 2 2 2 2 20 3 10" xfId="11458" xr:uid="{00000000-0005-0000-0000-0000C22C0000}"/>
    <cellStyle name="Normal 2 2 2 2 2 2 20 3 2" xfId="11459" xr:uid="{00000000-0005-0000-0000-0000C32C0000}"/>
    <cellStyle name="Normal 2 2 2 2 2 2 20 3 3" xfId="11460" xr:uid="{00000000-0005-0000-0000-0000C42C0000}"/>
    <cellStyle name="Normal 2 2 2 2 2 2 20 3 4" xfId="11461" xr:uid="{00000000-0005-0000-0000-0000C52C0000}"/>
    <cellStyle name="Normal 2 2 2 2 2 2 20 3 5" xfId="11462" xr:uid="{00000000-0005-0000-0000-0000C62C0000}"/>
    <cellStyle name="Normal 2 2 2 2 2 2 20 3 6" xfId="11463" xr:uid="{00000000-0005-0000-0000-0000C72C0000}"/>
    <cellStyle name="Normal 2 2 2 2 2 2 20 3 7" xfId="11464" xr:uid="{00000000-0005-0000-0000-0000C82C0000}"/>
    <cellStyle name="Normal 2 2 2 2 2 2 20 3 8" xfId="11465" xr:uid="{00000000-0005-0000-0000-0000C92C0000}"/>
    <cellStyle name="Normal 2 2 2 2 2 2 20 3 9" xfId="11466" xr:uid="{00000000-0005-0000-0000-0000CA2C0000}"/>
    <cellStyle name="Normal 2 2 2 2 2 2 20 4" xfId="11467" xr:uid="{00000000-0005-0000-0000-0000CB2C0000}"/>
    <cellStyle name="Normal 2 2 2 2 2 2 20 4 10" xfId="11468" xr:uid="{00000000-0005-0000-0000-0000CC2C0000}"/>
    <cellStyle name="Normal 2 2 2 2 2 2 20 4 2" xfId="11469" xr:uid="{00000000-0005-0000-0000-0000CD2C0000}"/>
    <cellStyle name="Normal 2 2 2 2 2 2 20 4 3" xfId="11470" xr:uid="{00000000-0005-0000-0000-0000CE2C0000}"/>
    <cellStyle name="Normal 2 2 2 2 2 2 20 4 4" xfId="11471" xr:uid="{00000000-0005-0000-0000-0000CF2C0000}"/>
    <cellStyle name="Normal 2 2 2 2 2 2 20 4 5" xfId="11472" xr:uid="{00000000-0005-0000-0000-0000D02C0000}"/>
    <cellStyle name="Normal 2 2 2 2 2 2 20 4 6" xfId="11473" xr:uid="{00000000-0005-0000-0000-0000D12C0000}"/>
    <cellStyle name="Normal 2 2 2 2 2 2 20 4 7" xfId="11474" xr:uid="{00000000-0005-0000-0000-0000D22C0000}"/>
    <cellStyle name="Normal 2 2 2 2 2 2 20 4 8" xfId="11475" xr:uid="{00000000-0005-0000-0000-0000D32C0000}"/>
    <cellStyle name="Normal 2 2 2 2 2 2 20 4 9" xfId="11476" xr:uid="{00000000-0005-0000-0000-0000D42C0000}"/>
    <cellStyle name="Normal 2 2 2 2 2 2 20 5" xfId="11477" xr:uid="{00000000-0005-0000-0000-0000D52C0000}"/>
    <cellStyle name="Normal 2 2 2 2 2 2 20 5 10" xfId="11478" xr:uid="{00000000-0005-0000-0000-0000D62C0000}"/>
    <cellStyle name="Normal 2 2 2 2 2 2 20 5 2" xfId="11479" xr:uid="{00000000-0005-0000-0000-0000D72C0000}"/>
    <cellStyle name="Normal 2 2 2 2 2 2 20 5 3" xfId="11480" xr:uid="{00000000-0005-0000-0000-0000D82C0000}"/>
    <cellStyle name="Normal 2 2 2 2 2 2 20 5 4" xfId="11481" xr:uid="{00000000-0005-0000-0000-0000D92C0000}"/>
    <cellStyle name="Normal 2 2 2 2 2 2 20 5 5" xfId="11482" xr:uid="{00000000-0005-0000-0000-0000DA2C0000}"/>
    <cellStyle name="Normal 2 2 2 2 2 2 20 5 6" xfId="11483" xr:uid="{00000000-0005-0000-0000-0000DB2C0000}"/>
    <cellStyle name="Normal 2 2 2 2 2 2 20 5 7" xfId="11484" xr:uid="{00000000-0005-0000-0000-0000DC2C0000}"/>
    <cellStyle name="Normal 2 2 2 2 2 2 20 5 8" xfId="11485" xr:uid="{00000000-0005-0000-0000-0000DD2C0000}"/>
    <cellStyle name="Normal 2 2 2 2 2 2 20 5 9" xfId="11486" xr:uid="{00000000-0005-0000-0000-0000DE2C0000}"/>
    <cellStyle name="Normal 2 2 2 2 2 2 20 6" xfId="11487" xr:uid="{00000000-0005-0000-0000-0000DF2C0000}"/>
    <cellStyle name="Normal 2 2 2 2 2 2 20 7" xfId="11488" xr:uid="{00000000-0005-0000-0000-0000E02C0000}"/>
    <cellStyle name="Normal 2 2 2 2 2 2 20 8" xfId="11489" xr:uid="{00000000-0005-0000-0000-0000E12C0000}"/>
    <cellStyle name="Normal 2 2 2 2 2 2 20 9" xfId="11490" xr:uid="{00000000-0005-0000-0000-0000E22C0000}"/>
    <cellStyle name="Normal 2 2 2 2 2 2 21" xfId="11491" xr:uid="{00000000-0005-0000-0000-0000E32C0000}"/>
    <cellStyle name="Normal 2 2 2 2 2 2 21 10" xfId="11492" xr:uid="{00000000-0005-0000-0000-0000E42C0000}"/>
    <cellStyle name="Normal 2 2 2 2 2 2 21 11" xfId="11493" xr:uid="{00000000-0005-0000-0000-0000E52C0000}"/>
    <cellStyle name="Normal 2 2 2 2 2 2 21 12" xfId="11494" xr:uid="{00000000-0005-0000-0000-0000E62C0000}"/>
    <cellStyle name="Normal 2 2 2 2 2 2 21 13" xfId="11495" xr:uid="{00000000-0005-0000-0000-0000E72C0000}"/>
    <cellStyle name="Normal 2 2 2 2 2 2 21 14" xfId="11496" xr:uid="{00000000-0005-0000-0000-0000E82C0000}"/>
    <cellStyle name="Normal 2 2 2 2 2 2 21 2" xfId="11497" xr:uid="{00000000-0005-0000-0000-0000E92C0000}"/>
    <cellStyle name="Normal 2 2 2 2 2 2 21 2 10" xfId="11498" xr:uid="{00000000-0005-0000-0000-0000EA2C0000}"/>
    <cellStyle name="Normal 2 2 2 2 2 2 21 2 2" xfId="11499" xr:uid="{00000000-0005-0000-0000-0000EB2C0000}"/>
    <cellStyle name="Normal 2 2 2 2 2 2 21 2 3" xfId="11500" xr:uid="{00000000-0005-0000-0000-0000EC2C0000}"/>
    <cellStyle name="Normal 2 2 2 2 2 2 21 2 4" xfId="11501" xr:uid="{00000000-0005-0000-0000-0000ED2C0000}"/>
    <cellStyle name="Normal 2 2 2 2 2 2 21 2 5" xfId="11502" xr:uid="{00000000-0005-0000-0000-0000EE2C0000}"/>
    <cellStyle name="Normal 2 2 2 2 2 2 21 2 6" xfId="11503" xr:uid="{00000000-0005-0000-0000-0000EF2C0000}"/>
    <cellStyle name="Normal 2 2 2 2 2 2 21 2 7" xfId="11504" xr:uid="{00000000-0005-0000-0000-0000F02C0000}"/>
    <cellStyle name="Normal 2 2 2 2 2 2 21 2 8" xfId="11505" xr:uid="{00000000-0005-0000-0000-0000F12C0000}"/>
    <cellStyle name="Normal 2 2 2 2 2 2 21 2 9" xfId="11506" xr:uid="{00000000-0005-0000-0000-0000F22C0000}"/>
    <cellStyle name="Normal 2 2 2 2 2 2 21 3" xfId="11507" xr:uid="{00000000-0005-0000-0000-0000F32C0000}"/>
    <cellStyle name="Normal 2 2 2 2 2 2 21 3 10" xfId="11508" xr:uid="{00000000-0005-0000-0000-0000F42C0000}"/>
    <cellStyle name="Normal 2 2 2 2 2 2 21 3 2" xfId="11509" xr:uid="{00000000-0005-0000-0000-0000F52C0000}"/>
    <cellStyle name="Normal 2 2 2 2 2 2 21 3 3" xfId="11510" xr:uid="{00000000-0005-0000-0000-0000F62C0000}"/>
    <cellStyle name="Normal 2 2 2 2 2 2 21 3 4" xfId="11511" xr:uid="{00000000-0005-0000-0000-0000F72C0000}"/>
    <cellStyle name="Normal 2 2 2 2 2 2 21 3 5" xfId="11512" xr:uid="{00000000-0005-0000-0000-0000F82C0000}"/>
    <cellStyle name="Normal 2 2 2 2 2 2 21 3 6" xfId="11513" xr:uid="{00000000-0005-0000-0000-0000F92C0000}"/>
    <cellStyle name="Normal 2 2 2 2 2 2 21 3 7" xfId="11514" xr:uid="{00000000-0005-0000-0000-0000FA2C0000}"/>
    <cellStyle name="Normal 2 2 2 2 2 2 21 3 8" xfId="11515" xr:uid="{00000000-0005-0000-0000-0000FB2C0000}"/>
    <cellStyle name="Normal 2 2 2 2 2 2 21 3 9" xfId="11516" xr:uid="{00000000-0005-0000-0000-0000FC2C0000}"/>
    <cellStyle name="Normal 2 2 2 2 2 2 21 4" xfId="11517" xr:uid="{00000000-0005-0000-0000-0000FD2C0000}"/>
    <cellStyle name="Normal 2 2 2 2 2 2 21 4 10" xfId="11518" xr:uid="{00000000-0005-0000-0000-0000FE2C0000}"/>
    <cellStyle name="Normal 2 2 2 2 2 2 21 4 2" xfId="11519" xr:uid="{00000000-0005-0000-0000-0000FF2C0000}"/>
    <cellStyle name="Normal 2 2 2 2 2 2 21 4 3" xfId="11520" xr:uid="{00000000-0005-0000-0000-0000002D0000}"/>
    <cellStyle name="Normal 2 2 2 2 2 2 21 4 4" xfId="11521" xr:uid="{00000000-0005-0000-0000-0000012D0000}"/>
    <cellStyle name="Normal 2 2 2 2 2 2 21 4 5" xfId="11522" xr:uid="{00000000-0005-0000-0000-0000022D0000}"/>
    <cellStyle name="Normal 2 2 2 2 2 2 21 4 6" xfId="11523" xr:uid="{00000000-0005-0000-0000-0000032D0000}"/>
    <cellStyle name="Normal 2 2 2 2 2 2 21 4 7" xfId="11524" xr:uid="{00000000-0005-0000-0000-0000042D0000}"/>
    <cellStyle name="Normal 2 2 2 2 2 2 21 4 8" xfId="11525" xr:uid="{00000000-0005-0000-0000-0000052D0000}"/>
    <cellStyle name="Normal 2 2 2 2 2 2 21 4 9" xfId="11526" xr:uid="{00000000-0005-0000-0000-0000062D0000}"/>
    <cellStyle name="Normal 2 2 2 2 2 2 21 5" xfId="11527" xr:uid="{00000000-0005-0000-0000-0000072D0000}"/>
    <cellStyle name="Normal 2 2 2 2 2 2 21 5 10" xfId="11528" xr:uid="{00000000-0005-0000-0000-0000082D0000}"/>
    <cellStyle name="Normal 2 2 2 2 2 2 21 5 2" xfId="11529" xr:uid="{00000000-0005-0000-0000-0000092D0000}"/>
    <cellStyle name="Normal 2 2 2 2 2 2 21 5 3" xfId="11530" xr:uid="{00000000-0005-0000-0000-00000A2D0000}"/>
    <cellStyle name="Normal 2 2 2 2 2 2 21 5 4" xfId="11531" xr:uid="{00000000-0005-0000-0000-00000B2D0000}"/>
    <cellStyle name="Normal 2 2 2 2 2 2 21 5 5" xfId="11532" xr:uid="{00000000-0005-0000-0000-00000C2D0000}"/>
    <cellStyle name="Normal 2 2 2 2 2 2 21 5 6" xfId="11533" xr:uid="{00000000-0005-0000-0000-00000D2D0000}"/>
    <cellStyle name="Normal 2 2 2 2 2 2 21 5 7" xfId="11534" xr:uid="{00000000-0005-0000-0000-00000E2D0000}"/>
    <cellStyle name="Normal 2 2 2 2 2 2 21 5 8" xfId="11535" xr:uid="{00000000-0005-0000-0000-00000F2D0000}"/>
    <cellStyle name="Normal 2 2 2 2 2 2 21 5 9" xfId="11536" xr:uid="{00000000-0005-0000-0000-0000102D0000}"/>
    <cellStyle name="Normal 2 2 2 2 2 2 21 6" xfId="11537" xr:uid="{00000000-0005-0000-0000-0000112D0000}"/>
    <cellStyle name="Normal 2 2 2 2 2 2 21 7" xfId="11538" xr:uid="{00000000-0005-0000-0000-0000122D0000}"/>
    <cellStyle name="Normal 2 2 2 2 2 2 21 8" xfId="11539" xr:uid="{00000000-0005-0000-0000-0000132D0000}"/>
    <cellStyle name="Normal 2 2 2 2 2 2 21 9" xfId="11540" xr:uid="{00000000-0005-0000-0000-0000142D0000}"/>
    <cellStyle name="Normal 2 2 2 2 2 2 22" xfId="11541" xr:uid="{00000000-0005-0000-0000-0000152D0000}"/>
    <cellStyle name="Normal 2 2 2 2 2 2 22 10" xfId="11542" xr:uid="{00000000-0005-0000-0000-0000162D0000}"/>
    <cellStyle name="Normal 2 2 2 2 2 2 22 11" xfId="11543" xr:uid="{00000000-0005-0000-0000-0000172D0000}"/>
    <cellStyle name="Normal 2 2 2 2 2 2 22 12" xfId="11544" xr:uid="{00000000-0005-0000-0000-0000182D0000}"/>
    <cellStyle name="Normal 2 2 2 2 2 2 22 13" xfId="11545" xr:uid="{00000000-0005-0000-0000-0000192D0000}"/>
    <cellStyle name="Normal 2 2 2 2 2 2 22 14" xfId="11546" xr:uid="{00000000-0005-0000-0000-00001A2D0000}"/>
    <cellStyle name="Normal 2 2 2 2 2 2 22 2" xfId="11547" xr:uid="{00000000-0005-0000-0000-00001B2D0000}"/>
    <cellStyle name="Normal 2 2 2 2 2 2 22 2 10" xfId="11548" xr:uid="{00000000-0005-0000-0000-00001C2D0000}"/>
    <cellStyle name="Normal 2 2 2 2 2 2 22 2 2" xfId="11549" xr:uid="{00000000-0005-0000-0000-00001D2D0000}"/>
    <cellStyle name="Normal 2 2 2 2 2 2 22 2 3" xfId="11550" xr:uid="{00000000-0005-0000-0000-00001E2D0000}"/>
    <cellStyle name="Normal 2 2 2 2 2 2 22 2 4" xfId="11551" xr:uid="{00000000-0005-0000-0000-00001F2D0000}"/>
    <cellStyle name="Normal 2 2 2 2 2 2 22 2 5" xfId="11552" xr:uid="{00000000-0005-0000-0000-0000202D0000}"/>
    <cellStyle name="Normal 2 2 2 2 2 2 22 2 6" xfId="11553" xr:uid="{00000000-0005-0000-0000-0000212D0000}"/>
    <cellStyle name="Normal 2 2 2 2 2 2 22 2 7" xfId="11554" xr:uid="{00000000-0005-0000-0000-0000222D0000}"/>
    <cellStyle name="Normal 2 2 2 2 2 2 22 2 8" xfId="11555" xr:uid="{00000000-0005-0000-0000-0000232D0000}"/>
    <cellStyle name="Normal 2 2 2 2 2 2 22 2 9" xfId="11556" xr:uid="{00000000-0005-0000-0000-0000242D0000}"/>
    <cellStyle name="Normal 2 2 2 2 2 2 22 3" xfId="11557" xr:uid="{00000000-0005-0000-0000-0000252D0000}"/>
    <cellStyle name="Normal 2 2 2 2 2 2 22 3 10" xfId="11558" xr:uid="{00000000-0005-0000-0000-0000262D0000}"/>
    <cellStyle name="Normal 2 2 2 2 2 2 22 3 2" xfId="11559" xr:uid="{00000000-0005-0000-0000-0000272D0000}"/>
    <cellStyle name="Normal 2 2 2 2 2 2 22 3 3" xfId="11560" xr:uid="{00000000-0005-0000-0000-0000282D0000}"/>
    <cellStyle name="Normal 2 2 2 2 2 2 22 3 4" xfId="11561" xr:uid="{00000000-0005-0000-0000-0000292D0000}"/>
    <cellStyle name="Normal 2 2 2 2 2 2 22 3 5" xfId="11562" xr:uid="{00000000-0005-0000-0000-00002A2D0000}"/>
    <cellStyle name="Normal 2 2 2 2 2 2 22 3 6" xfId="11563" xr:uid="{00000000-0005-0000-0000-00002B2D0000}"/>
    <cellStyle name="Normal 2 2 2 2 2 2 22 3 7" xfId="11564" xr:uid="{00000000-0005-0000-0000-00002C2D0000}"/>
    <cellStyle name="Normal 2 2 2 2 2 2 22 3 8" xfId="11565" xr:uid="{00000000-0005-0000-0000-00002D2D0000}"/>
    <cellStyle name="Normal 2 2 2 2 2 2 22 3 9" xfId="11566" xr:uid="{00000000-0005-0000-0000-00002E2D0000}"/>
    <cellStyle name="Normal 2 2 2 2 2 2 22 4" xfId="11567" xr:uid="{00000000-0005-0000-0000-00002F2D0000}"/>
    <cellStyle name="Normal 2 2 2 2 2 2 22 4 10" xfId="11568" xr:uid="{00000000-0005-0000-0000-0000302D0000}"/>
    <cellStyle name="Normal 2 2 2 2 2 2 22 4 2" xfId="11569" xr:uid="{00000000-0005-0000-0000-0000312D0000}"/>
    <cellStyle name="Normal 2 2 2 2 2 2 22 4 3" xfId="11570" xr:uid="{00000000-0005-0000-0000-0000322D0000}"/>
    <cellStyle name="Normal 2 2 2 2 2 2 22 4 4" xfId="11571" xr:uid="{00000000-0005-0000-0000-0000332D0000}"/>
    <cellStyle name="Normal 2 2 2 2 2 2 22 4 5" xfId="11572" xr:uid="{00000000-0005-0000-0000-0000342D0000}"/>
    <cellStyle name="Normal 2 2 2 2 2 2 22 4 6" xfId="11573" xr:uid="{00000000-0005-0000-0000-0000352D0000}"/>
    <cellStyle name="Normal 2 2 2 2 2 2 22 4 7" xfId="11574" xr:uid="{00000000-0005-0000-0000-0000362D0000}"/>
    <cellStyle name="Normal 2 2 2 2 2 2 22 4 8" xfId="11575" xr:uid="{00000000-0005-0000-0000-0000372D0000}"/>
    <cellStyle name="Normal 2 2 2 2 2 2 22 4 9" xfId="11576" xr:uid="{00000000-0005-0000-0000-0000382D0000}"/>
    <cellStyle name="Normal 2 2 2 2 2 2 22 5" xfId="11577" xr:uid="{00000000-0005-0000-0000-0000392D0000}"/>
    <cellStyle name="Normal 2 2 2 2 2 2 22 5 10" xfId="11578" xr:uid="{00000000-0005-0000-0000-00003A2D0000}"/>
    <cellStyle name="Normal 2 2 2 2 2 2 22 5 2" xfId="11579" xr:uid="{00000000-0005-0000-0000-00003B2D0000}"/>
    <cellStyle name="Normal 2 2 2 2 2 2 22 5 3" xfId="11580" xr:uid="{00000000-0005-0000-0000-00003C2D0000}"/>
    <cellStyle name="Normal 2 2 2 2 2 2 22 5 4" xfId="11581" xr:uid="{00000000-0005-0000-0000-00003D2D0000}"/>
    <cellStyle name="Normal 2 2 2 2 2 2 22 5 5" xfId="11582" xr:uid="{00000000-0005-0000-0000-00003E2D0000}"/>
    <cellStyle name="Normal 2 2 2 2 2 2 22 5 6" xfId="11583" xr:uid="{00000000-0005-0000-0000-00003F2D0000}"/>
    <cellStyle name="Normal 2 2 2 2 2 2 22 5 7" xfId="11584" xr:uid="{00000000-0005-0000-0000-0000402D0000}"/>
    <cellStyle name="Normal 2 2 2 2 2 2 22 5 8" xfId="11585" xr:uid="{00000000-0005-0000-0000-0000412D0000}"/>
    <cellStyle name="Normal 2 2 2 2 2 2 22 5 9" xfId="11586" xr:uid="{00000000-0005-0000-0000-0000422D0000}"/>
    <cellStyle name="Normal 2 2 2 2 2 2 22 6" xfId="11587" xr:uid="{00000000-0005-0000-0000-0000432D0000}"/>
    <cellStyle name="Normal 2 2 2 2 2 2 22 7" xfId="11588" xr:uid="{00000000-0005-0000-0000-0000442D0000}"/>
    <cellStyle name="Normal 2 2 2 2 2 2 22 8" xfId="11589" xr:uid="{00000000-0005-0000-0000-0000452D0000}"/>
    <cellStyle name="Normal 2 2 2 2 2 2 22 9" xfId="11590" xr:uid="{00000000-0005-0000-0000-0000462D0000}"/>
    <cellStyle name="Normal 2 2 2 2 2 2 23" xfId="11591" xr:uid="{00000000-0005-0000-0000-0000472D0000}"/>
    <cellStyle name="Normal 2 2 2 2 2 2 23 10" xfId="11592" xr:uid="{00000000-0005-0000-0000-0000482D0000}"/>
    <cellStyle name="Normal 2 2 2 2 2 2 23 11" xfId="11593" xr:uid="{00000000-0005-0000-0000-0000492D0000}"/>
    <cellStyle name="Normal 2 2 2 2 2 2 23 12" xfId="11594" xr:uid="{00000000-0005-0000-0000-00004A2D0000}"/>
    <cellStyle name="Normal 2 2 2 2 2 2 23 13" xfId="11595" xr:uid="{00000000-0005-0000-0000-00004B2D0000}"/>
    <cellStyle name="Normal 2 2 2 2 2 2 23 14" xfId="11596" xr:uid="{00000000-0005-0000-0000-00004C2D0000}"/>
    <cellStyle name="Normal 2 2 2 2 2 2 23 2" xfId="11597" xr:uid="{00000000-0005-0000-0000-00004D2D0000}"/>
    <cellStyle name="Normal 2 2 2 2 2 2 23 2 10" xfId="11598" xr:uid="{00000000-0005-0000-0000-00004E2D0000}"/>
    <cellStyle name="Normal 2 2 2 2 2 2 23 2 2" xfId="11599" xr:uid="{00000000-0005-0000-0000-00004F2D0000}"/>
    <cellStyle name="Normal 2 2 2 2 2 2 23 2 3" xfId="11600" xr:uid="{00000000-0005-0000-0000-0000502D0000}"/>
    <cellStyle name="Normal 2 2 2 2 2 2 23 2 4" xfId="11601" xr:uid="{00000000-0005-0000-0000-0000512D0000}"/>
    <cellStyle name="Normal 2 2 2 2 2 2 23 2 5" xfId="11602" xr:uid="{00000000-0005-0000-0000-0000522D0000}"/>
    <cellStyle name="Normal 2 2 2 2 2 2 23 2 6" xfId="11603" xr:uid="{00000000-0005-0000-0000-0000532D0000}"/>
    <cellStyle name="Normal 2 2 2 2 2 2 23 2 7" xfId="11604" xr:uid="{00000000-0005-0000-0000-0000542D0000}"/>
    <cellStyle name="Normal 2 2 2 2 2 2 23 2 8" xfId="11605" xr:uid="{00000000-0005-0000-0000-0000552D0000}"/>
    <cellStyle name="Normal 2 2 2 2 2 2 23 2 9" xfId="11606" xr:uid="{00000000-0005-0000-0000-0000562D0000}"/>
    <cellStyle name="Normal 2 2 2 2 2 2 23 3" xfId="11607" xr:uid="{00000000-0005-0000-0000-0000572D0000}"/>
    <cellStyle name="Normal 2 2 2 2 2 2 23 3 10" xfId="11608" xr:uid="{00000000-0005-0000-0000-0000582D0000}"/>
    <cellStyle name="Normal 2 2 2 2 2 2 23 3 2" xfId="11609" xr:uid="{00000000-0005-0000-0000-0000592D0000}"/>
    <cellStyle name="Normal 2 2 2 2 2 2 23 3 3" xfId="11610" xr:uid="{00000000-0005-0000-0000-00005A2D0000}"/>
    <cellStyle name="Normal 2 2 2 2 2 2 23 3 4" xfId="11611" xr:uid="{00000000-0005-0000-0000-00005B2D0000}"/>
    <cellStyle name="Normal 2 2 2 2 2 2 23 3 5" xfId="11612" xr:uid="{00000000-0005-0000-0000-00005C2D0000}"/>
    <cellStyle name="Normal 2 2 2 2 2 2 23 3 6" xfId="11613" xr:uid="{00000000-0005-0000-0000-00005D2D0000}"/>
    <cellStyle name="Normal 2 2 2 2 2 2 23 3 7" xfId="11614" xr:uid="{00000000-0005-0000-0000-00005E2D0000}"/>
    <cellStyle name="Normal 2 2 2 2 2 2 23 3 8" xfId="11615" xr:uid="{00000000-0005-0000-0000-00005F2D0000}"/>
    <cellStyle name="Normal 2 2 2 2 2 2 23 3 9" xfId="11616" xr:uid="{00000000-0005-0000-0000-0000602D0000}"/>
    <cellStyle name="Normal 2 2 2 2 2 2 23 4" xfId="11617" xr:uid="{00000000-0005-0000-0000-0000612D0000}"/>
    <cellStyle name="Normal 2 2 2 2 2 2 23 4 10" xfId="11618" xr:uid="{00000000-0005-0000-0000-0000622D0000}"/>
    <cellStyle name="Normal 2 2 2 2 2 2 23 4 2" xfId="11619" xr:uid="{00000000-0005-0000-0000-0000632D0000}"/>
    <cellStyle name="Normal 2 2 2 2 2 2 23 4 3" xfId="11620" xr:uid="{00000000-0005-0000-0000-0000642D0000}"/>
    <cellStyle name="Normal 2 2 2 2 2 2 23 4 4" xfId="11621" xr:uid="{00000000-0005-0000-0000-0000652D0000}"/>
    <cellStyle name="Normal 2 2 2 2 2 2 23 4 5" xfId="11622" xr:uid="{00000000-0005-0000-0000-0000662D0000}"/>
    <cellStyle name="Normal 2 2 2 2 2 2 23 4 6" xfId="11623" xr:uid="{00000000-0005-0000-0000-0000672D0000}"/>
    <cellStyle name="Normal 2 2 2 2 2 2 23 4 7" xfId="11624" xr:uid="{00000000-0005-0000-0000-0000682D0000}"/>
    <cellStyle name="Normal 2 2 2 2 2 2 23 4 8" xfId="11625" xr:uid="{00000000-0005-0000-0000-0000692D0000}"/>
    <cellStyle name="Normal 2 2 2 2 2 2 23 4 9" xfId="11626" xr:uid="{00000000-0005-0000-0000-00006A2D0000}"/>
    <cellStyle name="Normal 2 2 2 2 2 2 23 5" xfId="11627" xr:uid="{00000000-0005-0000-0000-00006B2D0000}"/>
    <cellStyle name="Normal 2 2 2 2 2 2 23 5 10" xfId="11628" xr:uid="{00000000-0005-0000-0000-00006C2D0000}"/>
    <cellStyle name="Normal 2 2 2 2 2 2 23 5 2" xfId="11629" xr:uid="{00000000-0005-0000-0000-00006D2D0000}"/>
    <cellStyle name="Normal 2 2 2 2 2 2 23 5 3" xfId="11630" xr:uid="{00000000-0005-0000-0000-00006E2D0000}"/>
    <cellStyle name="Normal 2 2 2 2 2 2 23 5 4" xfId="11631" xr:uid="{00000000-0005-0000-0000-00006F2D0000}"/>
    <cellStyle name="Normal 2 2 2 2 2 2 23 5 5" xfId="11632" xr:uid="{00000000-0005-0000-0000-0000702D0000}"/>
    <cellStyle name="Normal 2 2 2 2 2 2 23 5 6" xfId="11633" xr:uid="{00000000-0005-0000-0000-0000712D0000}"/>
    <cellStyle name="Normal 2 2 2 2 2 2 23 5 7" xfId="11634" xr:uid="{00000000-0005-0000-0000-0000722D0000}"/>
    <cellStyle name="Normal 2 2 2 2 2 2 23 5 8" xfId="11635" xr:uid="{00000000-0005-0000-0000-0000732D0000}"/>
    <cellStyle name="Normal 2 2 2 2 2 2 23 5 9" xfId="11636" xr:uid="{00000000-0005-0000-0000-0000742D0000}"/>
    <cellStyle name="Normal 2 2 2 2 2 2 23 6" xfId="11637" xr:uid="{00000000-0005-0000-0000-0000752D0000}"/>
    <cellStyle name="Normal 2 2 2 2 2 2 23 7" xfId="11638" xr:uid="{00000000-0005-0000-0000-0000762D0000}"/>
    <cellStyle name="Normal 2 2 2 2 2 2 23 8" xfId="11639" xr:uid="{00000000-0005-0000-0000-0000772D0000}"/>
    <cellStyle name="Normal 2 2 2 2 2 2 23 9" xfId="11640" xr:uid="{00000000-0005-0000-0000-0000782D0000}"/>
    <cellStyle name="Normal 2 2 2 2 2 2 24" xfId="11641" xr:uid="{00000000-0005-0000-0000-0000792D0000}"/>
    <cellStyle name="Normal 2 2 2 2 2 2 24 10" xfId="11642" xr:uid="{00000000-0005-0000-0000-00007A2D0000}"/>
    <cellStyle name="Normal 2 2 2 2 2 2 24 11" xfId="11643" xr:uid="{00000000-0005-0000-0000-00007B2D0000}"/>
    <cellStyle name="Normal 2 2 2 2 2 2 24 12" xfId="11644" xr:uid="{00000000-0005-0000-0000-00007C2D0000}"/>
    <cellStyle name="Normal 2 2 2 2 2 2 24 13" xfId="11645" xr:uid="{00000000-0005-0000-0000-00007D2D0000}"/>
    <cellStyle name="Normal 2 2 2 2 2 2 24 14" xfId="11646" xr:uid="{00000000-0005-0000-0000-00007E2D0000}"/>
    <cellStyle name="Normal 2 2 2 2 2 2 24 2" xfId="11647" xr:uid="{00000000-0005-0000-0000-00007F2D0000}"/>
    <cellStyle name="Normal 2 2 2 2 2 2 24 2 10" xfId="11648" xr:uid="{00000000-0005-0000-0000-0000802D0000}"/>
    <cellStyle name="Normal 2 2 2 2 2 2 24 2 2" xfId="11649" xr:uid="{00000000-0005-0000-0000-0000812D0000}"/>
    <cellStyle name="Normal 2 2 2 2 2 2 24 2 3" xfId="11650" xr:uid="{00000000-0005-0000-0000-0000822D0000}"/>
    <cellStyle name="Normal 2 2 2 2 2 2 24 2 4" xfId="11651" xr:uid="{00000000-0005-0000-0000-0000832D0000}"/>
    <cellStyle name="Normal 2 2 2 2 2 2 24 2 5" xfId="11652" xr:uid="{00000000-0005-0000-0000-0000842D0000}"/>
    <cellStyle name="Normal 2 2 2 2 2 2 24 2 6" xfId="11653" xr:uid="{00000000-0005-0000-0000-0000852D0000}"/>
    <cellStyle name="Normal 2 2 2 2 2 2 24 2 7" xfId="11654" xr:uid="{00000000-0005-0000-0000-0000862D0000}"/>
    <cellStyle name="Normal 2 2 2 2 2 2 24 2 8" xfId="11655" xr:uid="{00000000-0005-0000-0000-0000872D0000}"/>
    <cellStyle name="Normal 2 2 2 2 2 2 24 2 9" xfId="11656" xr:uid="{00000000-0005-0000-0000-0000882D0000}"/>
    <cellStyle name="Normal 2 2 2 2 2 2 24 3" xfId="11657" xr:uid="{00000000-0005-0000-0000-0000892D0000}"/>
    <cellStyle name="Normal 2 2 2 2 2 2 24 3 10" xfId="11658" xr:uid="{00000000-0005-0000-0000-00008A2D0000}"/>
    <cellStyle name="Normal 2 2 2 2 2 2 24 3 2" xfId="11659" xr:uid="{00000000-0005-0000-0000-00008B2D0000}"/>
    <cellStyle name="Normal 2 2 2 2 2 2 24 3 3" xfId="11660" xr:uid="{00000000-0005-0000-0000-00008C2D0000}"/>
    <cellStyle name="Normal 2 2 2 2 2 2 24 3 4" xfId="11661" xr:uid="{00000000-0005-0000-0000-00008D2D0000}"/>
    <cellStyle name="Normal 2 2 2 2 2 2 24 3 5" xfId="11662" xr:uid="{00000000-0005-0000-0000-00008E2D0000}"/>
    <cellStyle name="Normal 2 2 2 2 2 2 24 3 6" xfId="11663" xr:uid="{00000000-0005-0000-0000-00008F2D0000}"/>
    <cellStyle name="Normal 2 2 2 2 2 2 24 3 7" xfId="11664" xr:uid="{00000000-0005-0000-0000-0000902D0000}"/>
    <cellStyle name="Normal 2 2 2 2 2 2 24 3 8" xfId="11665" xr:uid="{00000000-0005-0000-0000-0000912D0000}"/>
    <cellStyle name="Normal 2 2 2 2 2 2 24 3 9" xfId="11666" xr:uid="{00000000-0005-0000-0000-0000922D0000}"/>
    <cellStyle name="Normal 2 2 2 2 2 2 24 4" xfId="11667" xr:uid="{00000000-0005-0000-0000-0000932D0000}"/>
    <cellStyle name="Normal 2 2 2 2 2 2 24 4 10" xfId="11668" xr:uid="{00000000-0005-0000-0000-0000942D0000}"/>
    <cellStyle name="Normal 2 2 2 2 2 2 24 4 2" xfId="11669" xr:uid="{00000000-0005-0000-0000-0000952D0000}"/>
    <cellStyle name="Normal 2 2 2 2 2 2 24 4 3" xfId="11670" xr:uid="{00000000-0005-0000-0000-0000962D0000}"/>
    <cellStyle name="Normal 2 2 2 2 2 2 24 4 4" xfId="11671" xr:uid="{00000000-0005-0000-0000-0000972D0000}"/>
    <cellStyle name="Normal 2 2 2 2 2 2 24 4 5" xfId="11672" xr:uid="{00000000-0005-0000-0000-0000982D0000}"/>
    <cellStyle name="Normal 2 2 2 2 2 2 24 4 6" xfId="11673" xr:uid="{00000000-0005-0000-0000-0000992D0000}"/>
    <cellStyle name="Normal 2 2 2 2 2 2 24 4 7" xfId="11674" xr:uid="{00000000-0005-0000-0000-00009A2D0000}"/>
    <cellStyle name="Normal 2 2 2 2 2 2 24 4 8" xfId="11675" xr:uid="{00000000-0005-0000-0000-00009B2D0000}"/>
    <cellStyle name="Normal 2 2 2 2 2 2 24 4 9" xfId="11676" xr:uid="{00000000-0005-0000-0000-00009C2D0000}"/>
    <cellStyle name="Normal 2 2 2 2 2 2 24 5" xfId="11677" xr:uid="{00000000-0005-0000-0000-00009D2D0000}"/>
    <cellStyle name="Normal 2 2 2 2 2 2 24 5 10" xfId="11678" xr:uid="{00000000-0005-0000-0000-00009E2D0000}"/>
    <cellStyle name="Normal 2 2 2 2 2 2 24 5 2" xfId="11679" xr:uid="{00000000-0005-0000-0000-00009F2D0000}"/>
    <cellStyle name="Normal 2 2 2 2 2 2 24 5 3" xfId="11680" xr:uid="{00000000-0005-0000-0000-0000A02D0000}"/>
    <cellStyle name="Normal 2 2 2 2 2 2 24 5 4" xfId="11681" xr:uid="{00000000-0005-0000-0000-0000A12D0000}"/>
    <cellStyle name="Normal 2 2 2 2 2 2 24 5 5" xfId="11682" xr:uid="{00000000-0005-0000-0000-0000A22D0000}"/>
    <cellStyle name="Normal 2 2 2 2 2 2 24 5 6" xfId="11683" xr:uid="{00000000-0005-0000-0000-0000A32D0000}"/>
    <cellStyle name="Normal 2 2 2 2 2 2 24 5 7" xfId="11684" xr:uid="{00000000-0005-0000-0000-0000A42D0000}"/>
    <cellStyle name="Normal 2 2 2 2 2 2 24 5 8" xfId="11685" xr:uid="{00000000-0005-0000-0000-0000A52D0000}"/>
    <cellStyle name="Normal 2 2 2 2 2 2 24 5 9" xfId="11686" xr:uid="{00000000-0005-0000-0000-0000A62D0000}"/>
    <cellStyle name="Normal 2 2 2 2 2 2 24 6" xfId="11687" xr:uid="{00000000-0005-0000-0000-0000A72D0000}"/>
    <cellStyle name="Normal 2 2 2 2 2 2 24 7" xfId="11688" xr:uid="{00000000-0005-0000-0000-0000A82D0000}"/>
    <cellStyle name="Normal 2 2 2 2 2 2 24 8" xfId="11689" xr:uid="{00000000-0005-0000-0000-0000A92D0000}"/>
    <cellStyle name="Normal 2 2 2 2 2 2 24 9" xfId="11690" xr:uid="{00000000-0005-0000-0000-0000AA2D0000}"/>
    <cellStyle name="Normal 2 2 2 2 2 2 25" xfId="11691" xr:uid="{00000000-0005-0000-0000-0000AB2D0000}"/>
    <cellStyle name="Normal 2 2 2 2 2 2 25 10" xfId="11692" xr:uid="{00000000-0005-0000-0000-0000AC2D0000}"/>
    <cellStyle name="Normal 2 2 2 2 2 2 25 11" xfId="11693" xr:uid="{00000000-0005-0000-0000-0000AD2D0000}"/>
    <cellStyle name="Normal 2 2 2 2 2 2 25 12" xfId="11694" xr:uid="{00000000-0005-0000-0000-0000AE2D0000}"/>
    <cellStyle name="Normal 2 2 2 2 2 2 25 13" xfId="11695" xr:uid="{00000000-0005-0000-0000-0000AF2D0000}"/>
    <cellStyle name="Normal 2 2 2 2 2 2 25 14" xfId="11696" xr:uid="{00000000-0005-0000-0000-0000B02D0000}"/>
    <cellStyle name="Normal 2 2 2 2 2 2 25 2" xfId="11697" xr:uid="{00000000-0005-0000-0000-0000B12D0000}"/>
    <cellStyle name="Normal 2 2 2 2 2 2 25 2 10" xfId="11698" xr:uid="{00000000-0005-0000-0000-0000B22D0000}"/>
    <cellStyle name="Normal 2 2 2 2 2 2 25 2 2" xfId="11699" xr:uid="{00000000-0005-0000-0000-0000B32D0000}"/>
    <cellStyle name="Normal 2 2 2 2 2 2 25 2 3" xfId="11700" xr:uid="{00000000-0005-0000-0000-0000B42D0000}"/>
    <cellStyle name="Normal 2 2 2 2 2 2 25 2 4" xfId="11701" xr:uid="{00000000-0005-0000-0000-0000B52D0000}"/>
    <cellStyle name="Normal 2 2 2 2 2 2 25 2 5" xfId="11702" xr:uid="{00000000-0005-0000-0000-0000B62D0000}"/>
    <cellStyle name="Normal 2 2 2 2 2 2 25 2 6" xfId="11703" xr:uid="{00000000-0005-0000-0000-0000B72D0000}"/>
    <cellStyle name="Normal 2 2 2 2 2 2 25 2 7" xfId="11704" xr:uid="{00000000-0005-0000-0000-0000B82D0000}"/>
    <cellStyle name="Normal 2 2 2 2 2 2 25 2 8" xfId="11705" xr:uid="{00000000-0005-0000-0000-0000B92D0000}"/>
    <cellStyle name="Normal 2 2 2 2 2 2 25 2 9" xfId="11706" xr:uid="{00000000-0005-0000-0000-0000BA2D0000}"/>
    <cellStyle name="Normal 2 2 2 2 2 2 25 3" xfId="11707" xr:uid="{00000000-0005-0000-0000-0000BB2D0000}"/>
    <cellStyle name="Normal 2 2 2 2 2 2 25 3 10" xfId="11708" xr:uid="{00000000-0005-0000-0000-0000BC2D0000}"/>
    <cellStyle name="Normal 2 2 2 2 2 2 25 3 2" xfId="11709" xr:uid="{00000000-0005-0000-0000-0000BD2D0000}"/>
    <cellStyle name="Normal 2 2 2 2 2 2 25 3 3" xfId="11710" xr:uid="{00000000-0005-0000-0000-0000BE2D0000}"/>
    <cellStyle name="Normal 2 2 2 2 2 2 25 3 4" xfId="11711" xr:uid="{00000000-0005-0000-0000-0000BF2D0000}"/>
    <cellStyle name="Normal 2 2 2 2 2 2 25 3 5" xfId="11712" xr:uid="{00000000-0005-0000-0000-0000C02D0000}"/>
    <cellStyle name="Normal 2 2 2 2 2 2 25 3 6" xfId="11713" xr:uid="{00000000-0005-0000-0000-0000C12D0000}"/>
    <cellStyle name="Normal 2 2 2 2 2 2 25 3 7" xfId="11714" xr:uid="{00000000-0005-0000-0000-0000C22D0000}"/>
    <cellStyle name="Normal 2 2 2 2 2 2 25 3 8" xfId="11715" xr:uid="{00000000-0005-0000-0000-0000C32D0000}"/>
    <cellStyle name="Normal 2 2 2 2 2 2 25 3 9" xfId="11716" xr:uid="{00000000-0005-0000-0000-0000C42D0000}"/>
    <cellStyle name="Normal 2 2 2 2 2 2 25 4" xfId="11717" xr:uid="{00000000-0005-0000-0000-0000C52D0000}"/>
    <cellStyle name="Normal 2 2 2 2 2 2 25 4 10" xfId="11718" xr:uid="{00000000-0005-0000-0000-0000C62D0000}"/>
    <cellStyle name="Normal 2 2 2 2 2 2 25 4 2" xfId="11719" xr:uid="{00000000-0005-0000-0000-0000C72D0000}"/>
    <cellStyle name="Normal 2 2 2 2 2 2 25 4 3" xfId="11720" xr:uid="{00000000-0005-0000-0000-0000C82D0000}"/>
    <cellStyle name="Normal 2 2 2 2 2 2 25 4 4" xfId="11721" xr:uid="{00000000-0005-0000-0000-0000C92D0000}"/>
    <cellStyle name="Normal 2 2 2 2 2 2 25 4 5" xfId="11722" xr:uid="{00000000-0005-0000-0000-0000CA2D0000}"/>
    <cellStyle name="Normal 2 2 2 2 2 2 25 4 6" xfId="11723" xr:uid="{00000000-0005-0000-0000-0000CB2D0000}"/>
    <cellStyle name="Normal 2 2 2 2 2 2 25 4 7" xfId="11724" xr:uid="{00000000-0005-0000-0000-0000CC2D0000}"/>
    <cellStyle name="Normal 2 2 2 2 2 2 25 4 8" xfId="11725" xr:uid="{00000000-0005-0000-0000-0000CD2D0000}"/>
    <cellStyle name="Normal 2 2 2 2 2 2 25 4 9" xfId="11726" xr:uid="{00000000-0005-0000-0000-0000CE2D0000}"/>
    <cellStyle name="Normal 2 2 2 2 2 2 25 5" xfId="11727" xr:uid="{00000000-0005-0000-0000-0000CF2D0000}"/>
    <cellStyle name="Normal 2 2 2 2 2 2 25 5 10" xfId="11728" xr:uid="{00000000-0005-0000-0000-0000D02D0000}"/>
    <cellStyle name="Normal 2 2 2 2 2 2 25 5 2" xfId="11729" xr:uid="{00000000-0005-0000-0000-0000D12D0000}"/>
    <cellStyle name="Normal 2 2 2 2 2 2 25 5 3" xfId="11730" xr:uid="{00000000-0005-0000-0000-0000D22D0000}"/>
    <cellStyle name="Normal 2 2 2 2 2 2 25 5 4" xfId="11731" xr:uid="{00000000-0005-0000-0000-0000D32D0000}"/>
    <cellStyle name="Normal 2 2 2 2 2 2 25 5 5" xfId="11732" xr:uid="{00000000-0005-0000-0000-0000D42D0000}"/>
    <cellStyle name="Normal 2 2 2 2 2 2 25 5 6" xfId="11733" xr:uid="{00000000-0005-0000-0000-0000D52D0000}"/>
    <cellStyle name="Normal 2 2 2 2 2 2 25 5 7" xfId="11734" xr:uid="{00000000-0005-0000-0000-0000D62D0000}"/>
    <cellStyle name="Normal 2 2 2 2 2 2 25 5 8" xfId="11735" xr:uid="{00000000-0005-0000-0000-0000D72D0000}"/>
    <cellStyle name="Normal 2 2 2 2 2 2 25 5 9" xfId="11736" xr:uid="{00000000-0005-0000-0000-0000D82D0000}"/>
    <cellStyle name="Normal 2 2 2 2 2 2 25 6" xfId="11737" xr:uid="{00000000-0005-0000-0000-0000D92D0000}"/>
    <cellStyle name="Normal 2 2 2 2 2 2 25 7" xfId="11738" xr:uid="{00000000-0005-0000-0000-0000DA2D0000}"/>
    <cellStyle name="Normal 2 2 2 2 2 2 25 8" xfId="11739" xr:uid="{00000000-0005-0000-0000-0000DB2D0000}"/>
    <cellStyle name="Normal 2 2 2 2 2 2 25 9" xfId="11740" xr:uid="{00000000-0005-0000-0000-0000DC2D0000}"/>
    <cellStyle name="Normal 2 2 2 2 2 2 26" xfId="11741" xr:uid="{00000000-0005-0000-0000-0000DD2D0000}"/>
    <cellStyle name="Normal 2 2 2 2 2 2 26 10" xfId="11742" xr:uid="{00000000-0005-0000-0000-0000DE2D0000}"/>
    <cellStyle name="Normal 2 2 2 2 2 2 26 11" xfId="11743" xr:uid="{00000000-0005-0000-0000-0000DF2D0000}"/>
    <cellStyle name="Normal 2 2 2 2 2 2 26 12" xfId="11744" xr:uid="{00000000-0005-0000-0000-0000E02D0000}"/>
    <cellStyle name="Normal 2 2 2 2 2 2 26 13" xfId="11745" xr:uid="{00000000-0005-0000-0000-0000E12D0000}"/>
    <cellStyle name="Normal 2 2 2 2 2 2 26 14" xfId="11746" xr:uid="{00000000-0005-0000-0000-0000E22D0000}"/>
    <cellStyle name="Normal 2 2 2 2 2 2 26 2" xfId="11747" xr:uid="{00000000-0005-0000-0000-0000E32D0000}"/>
    <cellStyle name="Normal 2 2 2 2 2 2 26 2 10" xfId="11748" xr:uid="{00000000-0005-0000-0000-0000E42D0000}"/>
    <cellStyle name="Normal 2 2 2 2 2 2 26 2 2" xfId="11749" xr:uid="{00000000-0005-0000-0000-0000E52D0000}"/>
    <cellStyle name="Normal 2 2 2 2 2 2 26 2 3" xfId="11750" xr:uid="{00000000-0005-0000-0000-0000E62D0000}"/>
    <cellStyle name="Normal 2 2 2 2 2 2 26 2 4" xfId="11751" xr:uid="{00000000-0005-0000-0000-0000E72D0000}"/>
    <cellStyle name="Normal 2 2 2 2 2 2 26 2 5" xfId="11752" xr:uid="{00000000-0005-0000-0000-0000E82D0000}"/>
    <cellStyle name="Normal 2 2 2 2 2 2 26 2 6" xfId="11753" xr:uid="{00000000-0005-0000-0000-0000E92D0000}"/>
    <cellStyle name="Normal 2 2 2 2 2 2 26 2 7" xfId="11754" xr:uid="{00000000-0005-0000-0000-0000EA2D0000}"/>
    <cellStyle name="Normal 2 2 2 2 2 2 26 2 8" xfId="11755" xr:uid="{00000000-0005-0000-0000-0000EB2D0000}"/>
    <cellStyle name="Normal 2 2 2 2 2 2 26 2 9" xfId="11756" xr:uid="{00000000-0005-0000-0000-0000EC2D0000}"/>
    <cellStyle name="Normal 2 2 2 2 2 2 26 3" xfId="11757" xr:uid="{00000000-0005-0000-0000-0000ED2D0000}"/>
    <cellStyle name="Normal 2 2 2 2 2 2 26 3 10" xfId="11758" xr:uid="{00000000-0005-0000-0000-0000EE2D0000}"/>
    <cellStyle name="Normal 2 2 2 2 2 2 26 3 2" xfId="11759" xr:uid="{00000000-0005-0000-0000-0000EF2D0000}"/>
    <cellStyle name="Normal 2 2 2 2 2 2 26 3 3" xfId="11760" xr:uid="{00000000-0005-0000-0000-0000F02D0000}"/>
    <cellStyle name="Normal 2 2 2 2 2 2 26 3 4" xfId="11761" xr:uid="{00000000-0005-0000-0000-0000F12D0000}"/>
    <cellStyle name="Normal 2 2 2 2 2 2 26 3 5" xfId="11762" xr:uid="{00000000-0005-0000-0000-0000F22D0000}"/>
    <cellStyle name="Normal 2 2 2 2 2 2 26 3 6" xfId="11763" xr:uid="{00000000-0005-0000-0000-0000F32D0000}"/>
    <cellStyle name="Normal 2 2 2 2 2 2 26 3 7" xfId="11764" xr:uid="{00000000-0005-0000-0000-0000F42D0000}"/>
    <cellStyle name="Normal 2 2 2 2 2 2 26 3 8" xfId="11765" xr:uid="{00000000-0005-0000-0000-0000F52D0000}"/>
    <cellStyle name="Normal 2 2 2 2 2 2 26 3 9" xfId="11766" xr:uid="{00000000-0005-0000-0000-0000F62D0000}"/>
    <cellStyle name="Normal 2 2 2 2 2 2 26 4" xfId="11767" xr:uid="{00000000-0005-0000-0000-0000F72D0000}"/>
    <cellStyle name="Normal 2 2 2 2 2 2 26 4 10" xfId="11768" xr:uid="{00000000-0005-0000-0000-0000F82D0000}"/>
    <cellStyle name="Normal 2 2 2 2 2 2 26 4 2" xfId="11769" xr:uid="{00000000-0005-0000-0000-0000F92D0000}"/>
    <cellStyle name="Normal 2 2 2 2 2 2 26 4 3" xfId="11770" xr:uid="{00000000-0005-0000-0000-0000FA2D0000}"/>
    <cellStyle name="Normal 2 2 2 2 2 2 26 4 4" xfId="11771" xr:uid="{00000000-0005-0000-0000-0000FB2D0000}"/>
    <cellStyle name="Normal 2 2 2 2 2 2 26 4 5" xfId="11772" xr:uid="{00000000-0005-0000-0000-0000FC2D0000}"/>
    <cellStyle name="Normal 2 2 2 2 2 2 26 4 6" xfId="11773" xr:uid="{00000000-0005-0000-0000-0000FD2D0000}"/>
    <cellStyle name="Normal 2 2 2 2 2 2 26 4 7" xfId="11774" xr:uid="{00000000-0005-0000-0000-0000FE2D0000}"/>
    <cellStyle name="Normal 2 2 2 2 2 2 26 4 8" xfId="11775" xr:uid="{00000000-0005-0000-0000-0000FF2D0000}"/>
    <cellStyle name="Normal 2 2 2 2 2 2 26 4 9" xfId="11776" xr:uid="{00000000-0005-0000-0000-0000002E0000}"/>
    <cellStyle name="Normal 2 2 2 2 2 2 26 5" xfId="11777" xr:uid="{00000000-0005-0000-0000-0000012E0000}"/>
    <cellStyle name="Normal 2 2 2 2 2 2 26 5 10" xfId="11778" xr:uid="{00000000-0005-0000-0000-0000022E0000}"/>
    <cellStyle name="Normal 2 2 2 2 2 2 26 5 2" xfId="11779" xr:uid="{00000000-0005-0000-0000-0000032E0000}"/>
    <cellStyle name="Normal 2 2 2 2 2 2 26 5 3" xfId="11780" xr:uid="{00000000-0005-0000-0000-0000042E0000}"/>
    <cellStyle name="Normal 2 2 2 2 2 2 26 5 4" xfId="11781" xr:uid="{00000000-0005-0000-0000-0000052E0000}"/>
    <cellStyle name="Normal 2 2 2 2 2 2 26 5 5" xfId="11782" xr:uid="{00000000-0005-0000-0000-0000062E0000}"/>
    <cellStyle name="Normal 2 2 2 2 2 2 26 5 6" xfId="11783" xr:uid="{00000000-0005-0000-0000-0000072E0000}"/>
    <cellStyle name="Normal 2 2 2 2 2 2 26 5 7" xfId="11784" xr:uid="{00000000-0005-0000-0000-0000082E0000}"/>
    <cellStyle name="Normal 2 2 2 2 2 2 26 5 8" xfId="11785" xr:uid="{00000000-0005-0000-0000-0000092E0000}"/>
    <cellStyle name="Normal 2 2 2 2 2 2 26 5 9" xfId="11786" xr:uid="{00000000-0005-0000-0000-00000A2E0000}"/>
    <cellStyle name="Normal 2 2 2 2 2 2 26 6" xfId="11787" xr:uid="{00000000-0005-0000-0000-00000B2E0000}"/>
    <cellStyle name="Normal 2 2 2 2 2 2 26 7" xfId="11788" xr:uid="{00000000-0005-0000-0000-00000C2E0000}"/>
    <cellStyle name="Normal 2 2 2 2 2 2 26 8" xfId="11789" xr:uid="{00000000-0005-0000-0000-00000D2E0000}"/>
    <cellStyle name="Normal 2 2 2 2 2 2 26 9" xfId="11790" xr:uid="{00000000-0005-0000-0000-00000E2E0000}"/>
    <cellStyle name="Normal 2 2 2 2 2 2 27" xfId="11791" xr:uid="{00000000-0005-0000-0000-00000F2E0000}"/>
    <cellStyle name="Normal 2 2 2 2 2 2 27 10" xfId="11792" xr:uid="{00000000-0005-0000-0000-0000102E0000}"/>
    <cellStyle name="Normal 2 2 2 2 2 2 27 11" xfId="11793" xr:uid="{00000000-0005-0000-0000-0000112E0000}"/>
    <cellStyle name="Normal 2 2 2 2 2 2 27 12" xfId="11794" xr:uid="{00000000-0005-0000-0000-0000122E0000}"/>
    <cellStyle name="Normal 2 2 2 2 2 2 27 13" xfId="11795" xr:uid="{00000000-0005-0000-0000-0000132E0000}"/>
    <cellStyle name="Normal 2 2 2 2 2 2 27 14" xfId="11796" xr:uid="{00000000-0005-0000-0000-0000142E0000}"/>
    <cellStyle name="Normal 2 2 2 2 2 2 27 2" xfId="11797" xr:uid="{00000000-0005-0000-0000-0000152E0000}"/>
    <cellStyle name="Normal 2 2 2 2 2 2 27 2 10" xfId="11798" xr:uid="{00000000-0005-0000-0000-0000162E0000}"/>
    <cellStyle name="Normal 2 2 2 2 2 2 27 2 2" xfId="11799" xr:uid="{00000000-0005-0000-0000-0000172E0000}"/>
    <cellStyle name="Normal 2 2 2 2 2 2 27 2 3" xfId="11800" xr:uid="{00000000-0005-0000-0000-0000182E0000}"/>
    <cellStyle name="Normal 2 2 2 2 2 2 27 2 4" xfId="11801" xr:uid="{00000000-0005-0000-0000-0000192E0000}"/>
    <cellStyle name="Normal 2 2 2 2 2 2 27 2 5" xfId="11802" xr:uid="{00000000-0005-0000-0000-00001A2E0000}"/>
    <cellStyle name="Normal 2 2 2 2 2 2 27 2 6" xfId="11803" xr:uid="{00000000-0005-0000-0000-00001B2E0000}"/>
    <cellStyle name="Normal 2 2 2 2 2 2 27 2 7" xfId="11804" xr:uid="{00000000-0005-0000-0000-00001C2E0000}"/>
    <cellStyle name="Normal 2 2 2 2 2 2 27 2 8" xfId="11805" xr:uid="{00000000-0005-0000-0000-00001D2E0000}"/>
    <cellStyle name="Normal 2 2 2 2 2 2 27 2 9" xfId="11806" xr:uid="{00000000-0005-0000-0000-00001E2E0000}"/>
    <cellStyle name="Normal 2 2 2 2 2 2 27 3" xfId="11807" xr:uid="{00000000-0005-0000-0000-00001F2E0000}"/>
    <cellStyle name="Normal 2 2 2 2 2 2 27 3 10" xfId="11808" xr:uid="{00000000-0005-0000-0000-0000202E0000}"/>
    <cellStyle name="Normal 2 2 2 2 2 2 27 3 2" xfId="11809" xr:uid="{00000000-0005-0000-0000-0000212E0000}"/>
    <cellStyle name="Normal 2 2 2 2 2 2 27 3 3" xfId="11810" xr:uid="{00000000-0005-0000-0000-0000222E0000}"/>
    <cellStyle name="Normal 2 2 2 2 2 2 27 3 4" xfId="11811" xr:uid="{00000000-0005-0000-0000-0000232E0000}"/>
    <cellStyle name="Normal 2 2 2 2 2 2 27 3 5" xfId="11812" xr:uid="{00000000-0005-0000-0000-0000242E0000}"/>
    <cellStyle name="Normal 2 2 2 2 2 2 27 3 6" xfId="11813" xr:uid="{00000000-0005-0000-0000-0000252E0000}"/>
    <cellStyle name="Normal 2 2 2 2 2 2 27 3 7" xfId="11814" xr:uid="{00000000-0005-0000-0000-0000262E0000}"/>
    <cellStyle name="Normal 2 2 2 2 2 2 27 3 8" xfId="11815" xr:uid="{00000000-0005-0000-0000-0000272E0000}"/>
    <cellStyle name="Normal 2 2 2 2 2 2 27 3 9" xfId="11816" xr:uid="{00000000-0005-0000-0000-0000282E0000}"/>
    <cellStyle name="Normal 2 2 2 2 2 2 27 4" xfId="11817" xr:uid="{00000000-0005-0000-0000-0000292E0000}"/>
    <cellStyle name="Normal 2 2 2 2 2 2 27 4 10" xfId="11818" xr:uid="{00000000-0005-0000-0000-00002A2E0000}"/>
    <cellStyle name="Normal 2 2 2 2 2 2 27 4 2" xfId="11819" xr:uid="{00000000-0005-0000-0000-00002B2E0000}"/>
    <cellStyle name="Normal 2 2 2 2 2 2 27 4 3" xfId="11820" xr:uid="{00000000-0005-0000-0000-00002C2E0000}"/>
    <cellStyle name="Normal 2 2 2 2 2 2 27 4 4" xfId="11821" xr:uid="{00000000-0005-0000-0000-00002D2E0000}"/>
    <cellStyle name="Normal 2 2 2 2 2 2 27 4 5" xfId="11822" xr:uid="{00000000-0005-0000-0000-00002E2E0000}"/>
    <cellStyle name="Normal 2 2 2 2 2 2 27 4 6" xfId="11823" xr:uid="{00000000-0005-0000-0000-00002F2E0000}"/>
    <cellStyle name="Normal 2 2 2 2 2 2 27 4 7" xfId="11824" xr:uid="{00000000-0005-0000-0000-0000302E0000}"/>
    <cellStyle name="Normal 2 2 2 2 2 2 27 4 8" xfId="11825" xr:uid="{00000000-0005-0000-0000-0000312E0000}"/>
    <cellStyle name="Normal 2 2 2 2 2 2 27 4 9" xfId="11826" xr:uid="{00000000-0005-0000-0000-0000322E0000}"/>
    <cellStyle name="Normal 2 2 2 2 2 2 27 5" xfId="11827" xr:uid="{00000000-0005-0000-0000-0000332E0000}"/>
    <cellStyle name="Normal 2 2 2 2 2 2 27 5 10" xfId="11828" xr:uid="{00000000-0005-0000-0000-0000342E0000}"/>
    <cellStyle name="Normal 2 2 2 2 2 2 27 5 2" xfId="11829" xr:uid="{00000000-0005-0000-0000-0000352E0000}"/>
    <cellStyle name="Normal 2 2 2 2 2 2 27 5 3" xfId="11830" xr:uid="{00000000-0005-0000-0000-0000362E0000}"/>
    <cellStyle name="Normal 2 2 2 2 2 2 27 5 4" xfId="11831" xr:uid="{00000000-0005-0000-0000-0000372E0000}"/>
    <cellStyle name="Normal 2 2 2 2 2 2 27 5 5" xfId="11832" xr:uid="{00000000-0005-0000-0000-0000382E0000}"/>
    <cellStyle name="Normal 2 2 2 2 2 2 27 5 6" xfId="11833" xr:uid="{00000000-0005-0000-0000-0000392E0000}"/>
    <cellStyle name="Normal 2 2 2 2 2 2 27 5 7" xfId="11834" xr:uid="{00000000-0005-0000-0000-00003A2E0000}"/>
    <cellStyle name="Normal 2 2 2 2 2 2 27 5 8" xfId="11835" xr:uid="{00000000-0005-0000-0000-00003B2E0000}"/>
    <cellStyle name="Normal 2 2 2 2 2 2 27 5 9" xfId="11836" xr:uid="{00000000-0005-0000-0000-00003C2E0000}"/>
    <cellStyle name="Normal 2 2 2 2 2 2 27 6" xfId="11837" xr:uid="{00000000-0005-0000-0000-00003D2E0000}"/>
    <cellStyle name="Normal 2 2 2 2 2 2 27 7" xfId="11838" xr:uid="{00000000-0005-0000-0000-00003E2E0000}"/>
    <cellStyle name="Normal 2 2 2 2 2 2 27 8" xfId="11839" xr:uid="{00000000-0005-0000-0000-00003F2E0000}"/>
    <cellStyle name="Normal 2 2 2 2 2 2 27 9" xfId="11840" xr:uid="{00000000-0005-0000-0000-0000402E0000}"/>
    <cellStyle name="Normal 2 2 2 2 2 2 28" xfId="11841" xr:uid="{00000000-0005-0000-0000-0000412E0000}"/>
    <cellStyle name="Normal 2 2 2 2 2 2 28 10" xfId="11842" xr:uid="{00000000-0005-0000-0000-0000422E0000}"/>
    <cellStyle name="Normal 2 2 2 2 2 2 28 11" xfId="11843" xr:uid="{00000000-0005-0000-0000-0000432E0000}"/>
    <cellStyle name="Normal 2 2 2 2 2 2 28 12" xfId="11844" xr:uid="{00000000-0005-0000-0000-0000442E0000}"/>
    <cellStyle name="Normal 2 2 2 2 2 2 28 13" xfId="11845" xr:uid="{00000000-0005-0000-0000-0000452E0000}"/>
    <cellStyle name="Normal 2 2 2 2 2 2 28 14" xfId="11846" xr:uid="{00000000-0005-0000-0000-0000462E0000}"/>
    <cellStyle name="Normal 2 2 2 2 2 2 28 2" xfId="11847" xr:uid="{00000000-0005-0000-0000-0000472E0000}"/>
    <cellStyle name="Normal 2 2 2 2 2 2 28 2 10" xfId="11848" xr:uid="{00000000-0005-0000-0000-0000482E0000}"/>
    <cellStyle name="Normal 2 2 2 2 2 2 28 2 2" xfId="11849" xr:uid="{00000000-0005-0000-0000-0000492E0000}"/>
    <cellStyle name="Normal 2 2 2 2 2 2 28 2 3" xfId="11850" xr:uid="{00000000-0005-0000-0000-00004A2E0000}"/>
    <cellStyle name="Normal 2 2 2 2 2 2 28 2 4" xfId="11851" xr:uid="{00000000-0005-0000-0000-00004B2E0000}"/>
    <cellStyle name="Normal 2 2 2 2 2 2 28 2 5" xfId="11852" xr:uid="{00000000-0005-0000-0000-00004C2E0000}"/>
    <cellStyle name="Normal 2 2 2 2 2 2 28 2 6" xfId="11853" xr:uid="{00000000-0005-0000-0000-00004D2E0000}"/>
    <cellStyle name="Normal 2 2 2 2 2 2 28 2 7" xfId="11854" xr:uid="{00000000-0005-0000-0000-00004E2E0000}"/>
    <cellStyle name="Normal 2 2 2 2 2 2 28 2 8" xfId="11855" xr:uid="{00000000-0005-0000-0000-00004F2E0000}"/>
    <cellStyle name="Normal 2 2 2 2 2 2 28 2 9" xfId="11856" xr:uid="{00000000-0005-0000-0000-0000502E0000}"/>
    <cellStyle name="Normal 2 2 2 2 2 2 28 3" xfId="11857" xr:uid="{00000000-0005-0000-0000-0000512E0000}"/>
    <cellStyle name="Normal 2 2 2 2 2 2 28 3 10" xfId="11858" xr:uid="{00000000-0005-0000-0000-0000522E0000}"/>
    <cellStyle name="Normal 2 2 2 2 2 2 28 3 2" xfId="11859" xr:uid="{00000000-0005-0000-0000-0000532E0000}"/>
    <cellStyle name="Normal 2 2 2 2 2 2 28 3 3" xfId="11860" xr:uid="{00000000-0005-0000-0000-0000542E0000}"/>
    <cellStyle name="Normal 2 2 2 2 2 2 28 3 4" xfId="11861" xr:uid="{00000000-0005-0000-0000-0000552E0000}"/>
    <cellStyle name="Normal 2 2 2 2 2 2 28 3 5" xfId="11862" xr:uid="{00000000-0005-0000-0000-0000562E0000}"/>
    <cellStyle name="Normal 2 2 2 2 2 2 28 3 6" xfId="11863" xr:uid="{00000000-0005-0000-0000-0000572E0000}"/>
    <cellStyle name="Normal 2 2 2 2 2 2 28 3 7" xfId="11864" xr:uid="{00000000-0005-0000-0000-0000582E0000}"/>
    <cellStyle name="Normal 2 2 2 2 2 2 28 3 8" xfId="11865" xr:uid="{00000000-0005-0000-0000-0000592E0000}"/>
    <cellStyle name="Normal 2 2 2 2 2 2 28 3 9" xfId="11866" xr:uid="{00000000-0005-0000-0000-00005A2E0000}"/>
    <cellStyle name="Normal 2 2 2 2 2 2 28 4" xfId="11867" xr:uid="{00000000-0005-0000-0000-00005B2E0000}"/>
    <cellStyle name="Normal 2 2 2 2 2 2 28 4 10" xfId="11868" xr:uid="{00000000-0005-0000-0000-00005C2E0000}"/>
    <cellStyle name="Normal 2 2 2 2 2 2 28 4 2" xfId="11869" xr:uid="{00000000-0005-0000-0000-00005D2E0000}"/>
    <cellStyle name="Normal 2 2 2 2 2 2 28 4 3" xfId="11870" xr:uid="{00000000-0005-0000-0000-00005E2E0000}"/>
    <cellStyle name="Normal 2 2 2 2 2 2 28 4 4" xfId="11871" xr:uid="{00000000-0005-0000-0000-00005F2E0000}"/>
    <cellStyle name="Normal 2 2 2 2 2 2 28 4 5" xfId="11872" xr:uid="{00000000-0005-0000-0000-0000602E0000}"/>
    <cellStyle name="Normal 2 2 2 2 2 2 28 4 6" xfId="11873" xr:uid="{00000000-0005-0000-0000-0000612E0000}"/>
    <cellStyle name="Normal 2 2 2 2 2 2 28 4 7" xfId="11874" xr:uid="{00000000-0005-0000-0000-0000622E0000}"/>
    <cellStyle name="Normal 2 2 2 2 2 2 28 4 8" xfId="11875" xr:uid="{00000000-0005-0000-0000-0000632E0000}"/>
    <cellStyle name="Normal 2 2 2 2 2 2 28 4 9" xfId="11876" xr:uid="{00000000-0005-0000-0000-0000642E0000}"/>
    <cellStyle name="Normal 2 2 2 2 2 2 28 5" xfId="11877" xr:uid="{00000000-0005-0000-0000-0000652E0000}"/>
    <cellStyle name="Normal 2 2 2 2 2 2 28 5 10" xfId="11878" xr:uid="{00000000-0005-0000-0000-0000662E0000}"/>
    <cellStyle name="Normal 2 2 2 2 2 2 28 5 2" xfId="11879" xr:uid="{00000000-0005-0000-0000-0000672E0000}"/>
    <cellStyle name="Normal 2 2 2 2 2 2 28 5 3" xfId="11880" xr:uid="{00000000-0005-0000-0000-0000682E0000}"/>
    <cellStyle name="Normal 2 2 2 2 2 2 28 5 4" xfId="11881" xr:uid="{00000000-0005-0000-0000-0000692E0000}"/>
    <cellStyle name="Normal 2 2 2 2 2 2 28 5 5" xfId="11882" xr:uid="{00000000-0005-0000-0000-00006A2E0000}"/>
    <cellStyle name="Normal 2 2 2 2 2 2 28 5 6" xfId="11883" xr:uid="{00000000-0005-0000-0000-00006B2E0000}"/>
    <cellStyle name="Normal 2 2 2 2 2 2 28 5 7" xfId="11884" xr:uid="{00000000-0005-0000-0000-00006C2E0000}"/>
    <cellStyle name="Normal 2 2 2 2 2 2 28 5 8" xfId="11885" xr:uid="{00000000-0005-0000-0000-00006D2E0000}"/>
    <cellStyle name="Normal 2 2 2 2 2 2 28 5 9" xfId="11886" xr:uid="{00000000-0005-0000-0000-00006E2E0000}"/>
    <cellStyle name="Normal 2 2 2 2 2 2 28 6" xfId="11887" xr:uid="{00000000-0005-0000-0000-00006F2E0000}"/>
    <cellStyle name="Normal 2 2 2 2 2 2 28 7" xfId="11888" xr:uid="{00000000-0005-0000-0000-0000702E0000}"/>
    <cellStyle name="Normal 2 2 2 2 2 2 28 8" xfId="11889" xr:uid="{00000000-0005-0000-0000-0000712E0000}"/>
    <cellStyle name="Normal 2 2 2 2 2 2 28 9" xfId="11890" xr:uid="{00000000-0005-0000-0000-0000722E0000}"/>
    <cellStyle name="Normal 2 2 2 2 2 2 29" xfId="11891" xr:uid="{00000000-0005-0000-0000-0000732E0000}"/>
    <cellStyle name="Normal 2 2 2 2 2 2 29 10" xfId="11892" xr:uid="{00000000-0005-0000-0000-0000742E0000}"/>
    <cellStyle name="Normal 2 2 2 2 2 2 29 11" xfId="11893" xr:uid="{00000000-0005-0000-0000-0000752E0000}"/>
    <cellStyle name="Normal 2 2 2 2 2 2 29 12" xfId="11894" xr:uid="{00000000-0005-0000-0000-0000762E0000}"/>
    <cellStyle name="Normal 2 2 2 2 2 2 29 13" xfId="11895" xr:uid="{00000000-0005-0000-0000-0000772E0000}"/>
    <cellStyle name="Normal 2 2 2 2 2 2 29 14" xfId="11896" xr:uid="{00000000-0005-0000-0000-0000782E0000}"/>
    <cellStyle name="Normal 2 2 2 2 2 2 29 2" xfId="11897" xr:uid="{00000000-0005-0000-0000-0000792E0000}"/>
    <cellStyle name="Normal 2 2 2 2 2 2 29 2 10" xfId="11898" xr:uid="{00000000-0005-0000-0000-00007A2E0000}"/>
    <cellStyle name="Normal 2 2 2 2 2 2 29 2 2" xfId="11899" xr:uid="{00000000-0005-0000-0000-00007B2E0000}"/>
    <cellStyle name="Normal 2 2 2 2 2 2 29 2 3" xfId="11900" xr:uid="{00000000-0005-0000-0000-00007C2E0000}"/>
    <cellStyle name="Normal 2 2 2 2 2 2 29 2 4" xfId="11901" xr:uid="{00000000-0005-0000-0000-00007D2E0000}"/>
    <cellStyle name="Normal 2 2 2 2 2 2 29 2 5" xfId="11902" xr:uid="{00000000-0005-0000-0000-00007E2E0000}"/>
    <cellStyle name="Normal 2 2 2 2 2 2 29 2 6" xfId="11903" xr:uid="{00000000-0005-0000-0000-00007F2E0000}"/>
    <cellStyle name="Normal 2 2 2 2 2 2 29 2 7" xfId="11904" xr:uid="{00000000-0005-0000-0000-0000802E0000}"/>
    <cellStyle name="Normal 2 2 2 2 2 2 29 2 8" xfId="11905" xr:uid="{00000000-0005-0000-0000-0000812E0000}"/>
    <cellStyle name="Normal 2 2 2 2 2 2 29 2 9" xfId="11906" xr:uid="{00000000-0005-0000-0000-0000822E0000}"/>
    <cellStyle name="Normal 2 2 2 2 2 2 29 3" xfId="11907" xr:uid="{00000000-0005-0000-0000-0000832E0000}"/>
    <cellStyle name="Normal 2 2 2 2 2 2 29 3 10" xfId="11908" xr:uid="{00000000-0005-0000-0000-0000842E0000}"/>
    <cellStyle name="Normal 2 2 2 2 2 2 29 3 2" xfId="11909" xr:uid="{00000000-0005-0000-0000-0000852E0000}"/>
    <cellStyle name="Normal 2 2 2 2 2 2 29 3 3" xfId="11910" xr:uid="{00000000-0005-0000-0000-0000862E0000}"/>
    <cellStyle name="Normal 2 2 2 2 2 2 29 3 4" xfId="11911" xr:uid="{00000000-0005-0000-0000-0000872E0000}"/>
    <cellStyle name="Normal 2 2 2 2 2 2 29 3 5" xfId="11912" xr:uid="{00000000-0005-0000-0000-0000882E0000}"/>
    <cellStyle name="Normal 2 2 2 2 2 2 29 3 6" xfId="11913" xr:uid="{00000000-0005-0000-0000-0000892E0000}"/>
    <cellStyle name="Normal 2 2 2 2 2 2 29 3 7" xfId="11914" xr:uid="{00000000-0005-0000-0000-00008A2E0000}"/>
    <cellStyle name="Normal 2 2 2 2 2 2 29 3 8" xfId="11915" xr:uid="{00000000-0005-0000-0000-00008B2E0000}"/>
    <cellStyle name="Normal 2 2 2 2 2 2 29 3 9" xfId="11916" xr:uid="{00000000-0005-0000-0000-00008C2E0000}"/>
    <cellStyle name="Normal 2 2 2 2 2 2 29 4" xfId="11917" xr:uid="{00000000-0005-0000-0000-00008D2E0000}"/>
    <cellStyle name="Normal 2 2 2 2 2 2 29 4 10" xfId="11918" xr:uid="{00000000-0005-0000-0000-00008E2E0000}"/>
    <cellStyle name="Normal 2 2 2 2 2 2 29 4 2" xfId="11919" xr:uid="{00000000-0005-0000-0000-00008F2E0000}"/>
    <cellStyle name="Normal 2 2 2 2 2 2 29 4 3" xfId="11920" xr:uid="{00000000-0005-0000-0000-0000902E0000}"/>
    <cellStyle name="Normal 2 2 2 2 2 2 29 4 4" xfId="11921" xr:uid="{00000000-0005-0000-0000-0000912E0000}"/>
    <cellStyle name="Normal 2 2 2 2 2 2 29 4 5" xfId="11922" xr:uid="{00000000-0005-0000-0000-0000922E0000}"/>
    <cellStyle name="Normal 2 2 2 2 2 2 29 4 6" xfId="11923" xr:uid="{00000000-0005-0000-0000-0000932E0000}"/>
    <cellStyle name="Normal 2 2 2 2 2 2 29 4 7" xfId="11924" xr:uid="{00000000-0005-0000-0000-0000942E0000}"/>
    <cellStyle name="Normal 2 2 2 2 2 2 29 4 8" xfId="11925" xr:uid="{00000000-0005-0000-0000-0000952E0000}"/>
    <cellStyle name="Normal 2 2 2 2 2 2 29 4 9" xfId="11926" xr:uid="{00000000-0005-0000-0000-0000962E0000}"/>
    <cellStyle name="Normal 2 2 2 2 2 2 29 5" xfId="11927" xr:uid="{00000000-0005-0000-0000-0000972E0000}"/>
    <cellStyle name="Normal 2 2 2 2 2 2 29 5 10" xfId="11928" xr:uid="{00000000-0005-0000-0000-0000982E0000}"/>
    <cellStyle name="Normal 2 2 2 2 2 2 29 5 2" xfId="11929" xr:uid="{00000000-0005-0000-0000-0000992E0000}"/>
    <cellStyle name="Normal 2 2 2 2 2 2 29 5 3" xfId="11930" xr:uid="{00000000-0005-0000-0000-00009A2E0000}"/>
    <cellStyle name="Normal 2 2 2 2 2 2 29 5 4" xfId="11931" xr:uid="{00000000-0005-0000-0000-00009B2E0000}"/>
    <cellStyle name="Normal 2 2 2 2 2 2 29 5 5" xfId="11932" xr:uid="{00000000-0005-0000-0000-00009C2E0000}"/>
    <cellStyle name="Normal 2 2 2 2 2 2 29 5 6" xfId="11933" xr:uid="{00000000-0005-0000-0000-00009D2E0000}"/>
    <cellStyle name="Normal 2 2 2 2 2 2 29 5 7" xfId="11934" xr:uid="{00000000-0005-0000-0000-00009E2E0000}"/>
    <cellStyle name="Normal 2 2 2 2 2 2 29 5 8" xfId="11935" xr:uid="{00000000-0005-0000-0000-00009F2E0000}"/>
    <cellStyle name="Normal 2 2 2 2 2 2 29 5 9" xfId="11936" xr:uid="{00000000-0005-0000-0000-0000A02E0000}"/>
    <cellStyle name="Normal 2 2 2 2 2 2 29 6" xfId="11937" xr:uid="{00000000-0005-0000-0000-0000A12E0000}"/>
    <cellStyle name="Normal 2 2 2 2 2 2 29 7" xfId="11938" xr:uid="{00000000-0005-0000-0000-0000A22E0000}"/>
    <cellStyle name="Normal 2 2 2 2 2 2 29 8" xfId="11939" xr:uid="{00000000-0005-0000-0000-0000A32E0000}"/>
    <cellStyle name="Normal 2 2 2 2 2 2 29 9" xfId="11940" xr:uid="{00000000-0005-0000-0000-0000A42E0000}"/>
    <cellStyle name="Normal 2 2 2 2 2 2 3" xfId="11941" xr:uid="{00000000-0005-0000-0000-0000A52E0000}"/>
    <cellStyle name="Normal 2 2 2 2 2 2 3 10" xfId="11942" xr:uid="{00000000-0005-0000-0000-0000A62E0000}"/>
    <cellStyle name="Normal 2 2 2 2 2 2 3 11" xfId="11943" xr:uid="{00000000-0005-0000-0000-0000A72E0000}"/>
    <cellStyle name="Normal 2 2 2 2 2 2 3 12" xfId="11944" xr:uid="{00000000-0005-0000-0000-0000A82E0000}"/>
    <cellStyle name="Normal 2 2 2 2 2 2 3 13" xfId="11945" xr:uid="{00000000-0005-0000-0000-0000A92E0000}"/>
    <cellStyle name="Normal 2 2 2 2 2 2 3 14" xfId="11946" xr:uid="{00000000-0005-0000-0000-0000AA2E0000}"/>
    <cellStyle name="Normal 2 2 2 2 2 2 3 15" xfId="11947" xr:uid="{00000000-0005-0000-0000-0000AB2E0000}"/>
    <cellStyle name="Normal 2 2 2 2 2 2 3 16" xfId="11948" xr:uid="{00000000-0005-0000-0000-0000AC2E0000}"/>
    <cellStyle name="Normal 2 2 2 2 2 2 3 2" xfId="11949" xr:uid="{00000000-0005-0000-0000-0000AD2E0000}"/>
    <cellStyle name="Normal 2 2 2 2 2 2 3 2 10" xfId="11950" xr:uid="{00000000-0005-0000-0000-0000AE2E0000}"/>
    <cellStyle name="Normal 2 2 2 2 2 2 3 2 2" xfId="11951" xr:uid="{00000000-0005-0000-0000-0000AF2E0000}"/>
    <cellStyle name="Normal 2 2 2 2 2 2 3 2 3" xfId="11952" xr:uid="{00000000-0005-0000-0000-0000B02E0000}"/>
    <cellStyle name="Normal 2 2 2 2 2 2 3 2 4" xfId="11953" xr:uid="{00000000-0005-0000-0000-0000B12E0000}"/>
    <cellStyle name="Normal 2 2 2 2 2 2 3 2 5" xfId="11954" xr:uid="{00000000-0005-0000-0000-0000B22E0000}"/>
    <cellStyle name="Normal 2 2 2 2 2 2 3 2 6" xfId="11955" xr:uid="{00000000-0005-0000-0000-0000B32E0000}"/>
    <cellStyle name="Normal 2 2 2 2 2 2 3 2 7" xfId="11956" xr:uid="{00000000-0005-0000-0000-0000B42E0000}"/>
    <cellStyle name="Normal 2 2 2 2 2 2 3 2 8" xfId="11957" xr:uid="{00000000-0005-0000-0000-0000B52E0000}"/>
    <cellStyle name="Normal 2 2 2 2 2 2 3 2 9" xfId="11958" xr:uid="{00000000-0005-0000-0000-0000B62E0000}"/>
    <cellStyle name="Normal 2 2 2 2 2 2 3 3" xfId="11959" xr:uid="{00000000-0005-0000-0000-0000B72E0000}"/>
    <cellStyle name="Normal 2 2 2 2 2 2 3 3 10" xfId="11960" xr:uid="{00000000-0005-0000-0000-0000B82E0000}"/>
    <cellStyle name="Normal 2 2 2 2 2 2 3 3 2" xfId="11961" xr:uid="{00000000-0005-0000-0000-0000B92E0000}"/>
    <cellStyle name="Normal 2 2 2 2 2 2 3 3 3" xfId="11962" xr:uid="{00000000-0005-0000-0000-0000BA2E0000}"/>
    <cellStyle name="Normal 2 2 2 2 2 2 3 3 4" xfId="11963" xr:uid="{00000000-0005-0000-0000-0000BB2E0000}"/>
    <cellStyle name="Normal 2 2 2 2 2 2 3 3 5" xfId="11964" xr:uid="{00000000-0005-0000-0000-0000BC2E0000}"/>
    <cellStyle name="Normal 2 2 2 2 2 2 3 3 6" xfId="11965" xr:uid="{00000000-0005-0000-0000-0000BD2E0000}"/>
    <cellStyle name="Normal 2 2 2 2 2 2 3 3 7" xfId="11966" xr:uid="{00000000-0005-0000-0000-0000BE2E0000}"/>
    <cellStyle name="Normal 2 2 2 2 2 2 3 3 8" xfId="11967" xr:uid="{00000000-0005-0000-0000-0000BF2E0000}"/>
    <cellStyle name="Normal 2 2 2 2 2 2 3 3 9" xfId="11968" xr:uid="{00000000-0005-0000-0000-0000C02E0000}"/>
    <cellStyle name="Normal 2 2 2 2 2 2 3 4" xfId="11969" xr:uid="{00000000-0005-0000-0000-0000C12E0000}"/>
    <cellStyle name="Normal 2 2 2 2 2 2 3 4 10" xfId="11970" xr:uid="{00000000-0005-0000-0000-0000C22E0000}"/>
    <cellStyle name="Normal 2 2 2 2 2 2 3 4 2" xfId="11971" xr:uid="{00000000-0005-0000-0000-0000C32E0000}"/>
    <cellStyle name="Normal 2 2 2 2 2 2 3 4 3" xfId="11972" xr:uid="{00000000-0005-0000-0000-0000C42E0000}"/>
    <cellStyle name="Normal 2 2 2 2 2 2 3 4 4" xfId="11973" xr:uid="{00000000-0005-0000-0000-0000C52E0000}"/>
    <cellStyle name="Normal 2 2 2 2 2 2 3 4 5" xfId="11974" xr:uid="{00000000-0005-0000-0000-0000C62E0000}"/>
    <cellStyle name="Normal 2 2 2 2 2 2 3 4 6" xfId="11975" xr:uid="{00000000-0005-0000-0000-0000C72E0000}"/>
    <cellStyle name="Normal 2 2 2 2 2 2 3 4 7" xfId="11976" xr:uid="{00000000-0005-0000-0000-0000C82E0000}"/>
    <cellStyle name="Normal 2 2 2 2 2 2 3 4 8" xfId="11977" xr:uid="{00000000-0005-0000-0000-0000C92E0000}"/>
    <cellStyle name="Normal 2 2 2 2 2 2 3 4 9" xfId="11978" xr:uid="{00000000-0005-0000-0000-0000CA2E0000}"/>
    <cellStyle name="Normal 2 2 2 2 2 2 3 5" xfId="11979" xr:uid="{00000000-0005-0000-0000-0000CB2E0000}"/>
    <cellStyle name="Normal 2 2 2 2 2 2 3 5 10" xfId="11980" xr:uid="{00000000-0005-0000-0000-0000CC2E0000}"/>
    <cellStyle name="Normal 2 2 2 2 2 2 3 5 2" xfId="11981" xr:uid="{00000000-0005-0000-0000-0000CD2E0000}"/>
    <cellStyle name="Normal 2 2 2 2 2 2 3 5 3" xfId="11982" xr:uid="{00000000-0005-0000-0000-0000CE2E0000}"/>
    <cellStyle name="Normal 2 2 2 2 2 2 3 5 4" xfId="11983" xr:uid="{00000000-0005-0000-0000-0000CF2E0000}"/>
    <cellStyle name="Normal 2 2 2 2 2 2 3 5 5" xfId="11984" xr:uid="{00000000-0005-0000-0000-0000D02E0000}"/>
    <cellStyle name="Normal 2 2 2 2 2 2 3 5 6" xfId="11985" xr:uid="{00000000-0005-0000-0000-0000D12E0000}"/>
    <cellStyle name="Normal 2 2 2 2 2 2 3 5 7" xfId="11986" xr:uid="{00000000-0005-0000-0000-0000D22E0000}"/>
    <cellStyle name="Normal 2 2 2 2 2 2 3 5 8" xfId="11987" xr:uid="{00000000-0005-0000-0000-0000D32E0000}"/>
    <cellStyle name="Normal 2 2 2 2 2 2 3 5 9" xfId="11988" xr:uid="{00000000-0005-0000-0000-0000D42E0000}"/>
    <cellStyle name="Normal 2 2 2 2 2 2 3 6" xfId="11989" xr:uid="{00000000-0005-0000-0000-0000D52E0000}"/>
    <cellStyle name="Normal 2 2 2 2 2 2 3 7" xfId="11990" xr:uid="{00000000-0005-0000-0000-0000D62E0000}"/>
    <cellStyle name="Normal 2 2 2 2 2 2 3 8" xfId="11991" xr:uid="{00000000-0005-0000-0000-0000D72E0000}"/>
    <cellStyle name="Normal 2 2 2 2 2 2 3 9" xfId="11992" xr:uid="{00000000-0005-0000-0000-0000D82E0000}"/>
    <cellStyle name="Normal 2 2 2 2 2 2 30" xfId="11993" xr:uid="{00000000-0005-0000-0000-0000D92E0000}"/>
    <cellStyle name="Normal 2 2 2 2 2 2 30 10" xfId="11994" xr:uid="{00000000-0005-0000-0000-0000DA2E0000}"/>
    <cellStyle name="Normal 2 2 2 2 2 2 30 11" xfId="11995" xr:uid="{00000000-0005-0000-0000-0000DB2E0000}"/>
    <cellStyle name="Normal 2 2 2 2 2 2 30 12" xfId="11996" xr:uid="{00000000-0005-0000-0000-0000DC2E0000}"/>
    <cellStyle name="Normal 2 2 2 2 2 2 30 13" xfId="11997" xr:uid="{00000000-0005-0000-0000-0000DD2E0000}"/>
    <cellStyle name="Normal 2 2 2 2 2 2 30 14" xfId="11998" xr:uid="{00000000-0005-0000-0000-0000DE2E0000}"/>
    <cellStyle name="Normal 2 2 2 2 2 2 30 2" xfId="11999" xr:uid="{00000000-0005-0000-0000-0000DF2E0000}"/>
    <cellStyle name="Normal 2 2 2 2 2 2 30 2 10" xfId="12000" xr:uid="{00000000-0005-0000-0000-0000E02E0000}"/>
    <cellStyle name="Normal 2 2 2 2 2 2 30 2 2" xfId="12001" xr:uid="{00000000-0005-0000-0000-0000E12E0000}"/>
    <cellStyle name="Normal 2 2 2 2 2 2 30 2 3" xfId="12002" xr:uid="{00000000-0005-0000-0000-0000E22E0000}"/>
    <cellStyle name="Normal 2 2 2 2 2 2 30 2 4" xfId="12003" xr:uid="{00000000-0005-0000-0000-0000E32E0000}"/>
    <cellStyle name="Normal 2 2 2 2 2 2 30 2 5" xfId="12004" xr:uid="{00000000-0005-0000-0000-0000E42E0000}"/>
    <cellStyle name="Normal 2 2 2 2 2 2 30 2 6" xfId="12005" xr:uid="{00000000-0005-0000-0000-0000E52E0000}"/>
    <cellStyle name="Normal 2 2 2 2 2 2 30 2 7" xfId="12006" xr:uid="{00000000-0005-0000-0000-0000E62E0000}"/>
    <cellStyle name="Normal 2 2 2 2 2 2 30 2 8" xfId="12007" xr:uid="{00000000-0005-0000-0000-0000E72E0000}"/>
    <cellStyle name="Normal 2 2 2 2 2 2 30 2 9" xfId="12008" xr:uid="{00000000-0005-0000-0000-0000E82E0000}"/>
    <cellStyle name="Normal 2 2 2 2 2 2 30 3" xfId="12009" xr:uid="{00000000-0005-0000-0000-0000E92E0000}"/>
    <cellStyle name="Normal 2 2 2 2 2 2 30 3 10" xfId="12010" xr:uid="{00000000-0005-0000-0000-0000EA2E0000}"/>
    <cellStyle name="Normal 2 2 2 2 2 2 30 3 2" xfId="12011" xr:uid="{00000000-0005-0000-0000-0000EB2E0000}"/>
    <cellStyle name="Normal 2 2 2 2 2 2 30 3 3" xfId="12012" xr:uid="{00000000-0005-0000-0000-0000EC2E0000}"/>
    <cellStyle name="Normal 2 2 2 2 2 2 30 3 4" xfId="12013" xr:uid="{00000000-0005-0000-0000-0000ED2E0000}"/>
    <cellStyle name="Normal 2 2 2 2 2 2 30 3 5" xfId="12014" xr:uid="{00000000-0005-0000-0000-0000EE2E0000}"/>
    <cellStyle name="Normal 2 2 2 2 2 2 30 3 6" xfId="12015" xr:uid="{00000000-0005-0000-0000-0000EF2E0000}"/>
    <cellStyle name="Normal 2 2 2 2 2 2 30 3 7" xfId="12016" xr:uid="{00000000-0005-0000-0000-0000F02E0000}"/>
    <cellStyle name="Normal 2 2 2 2 2 2 30 3 8" xfId="12017" xr:uid="{00000000-0005-0000-0000-0000F12E0000}"/>
    <cellStyle name="Normal 2 2 2 2 2 2 30 3 9" xfId="12018" xr:uid="{00000000-0005-0000-0000-0000F22E0000}"/>
    <cellStyle name="Normal 2 2 2 2 2 2 30 4" xfId="12019" xr:uid="{00000000-0005-0000-0000-0000F32E0000}"/>
    <cellStyle name="Normal 2 2 2 2 2 2 30 4 10" xfId="12020" xr:uid="{00000000-0005-0000-0000-0000F42E0000}"/>
    <cellStyle name="Normal 2 2 2 2 2 2 30 4 2" xfId="12021" xr:uid="{00000000-0005-0000-0000-0000F52E0000}"/>
    <cellStyle name="Normal 2 2 2 2 2 2 30 4 3" xfId="12022" xr:uid="{00000000-0005-0000-0000-0000F62E0000}"/>
    <cellStyle name="Normal 2 2 2 2 2 2 30 4 4" xfId="12023" xr:uid="{00000000-0005-0000-0000-0000F72E0000}"/>
    <cellStyle name="Normal 2 2 2 2 2 2 30 4 5" xfId="12024" xr:uid="{00000000-0005-0000-0000-0000F82E0000}"/>
    <cellStyle name="Normal 2 2 2 2 2 2 30 4 6" xfId="12025" xr:uid="{00000000-0005-0000-0000-0000F92E0000}"/>
    <cellStyle name="Normal 2 2 2 2 2 2 30 4 7" xfId="12026" xr:uid="{00000000-0005-0000-0000-0000FA2E0000}"/>
    <cellStyle name="Normal 2 2 2 2 2 2 30 4 8" xfId="12027" xr:uid="{00000000-0005-0000-0000-0000FB2E0000}"/>
    <cellStyle name="Normal 2 2 2 2 2 2 30 4 9" xfId="12028" xr:uid="{00000000-0005-0000-0000-0000FC2E0000}"/>
    <cellStyle name="Normal 2 2 2 2 2 2 30 5" xfId="12029" xr:uid="{00000000-0005-0000-0000-0000FD2E0000}"/>
    <cellStyle name="Normal 2 2 2 2 2 2 30 5 10" xfId="12030" xr:uid="{00000000-0005-0000-0000-0000FE2E0000}"/>
    <cellStyle name="Normal 2 2 2 2 2 2 30 5 2" xfId="12031" xr:uid="{00000000-0005-0000-0000-0000FF2E0000}"/>
    <cellStyle name="Normal 2 2 2 2 2 2 30 5 3" xfId="12032" xr:uid="{00000000-0005-0000-0000-0000002F0000}"/>
    <cellStyle name="Normal 2 2 2 2 2 2 30 5 4" xfId="12033" xr:uid="{00000000-0005-0000-0000-0000012F0000}"/>
    <cellStyle name="Normal 2 2 2 2 2 2 30 5 5" xfId="12034" xr:uid="{00000000-0005-0000-0000-0000022F0000}"/>
    <cellStyle name="Normal 2 2 2 2 2 2 30 5 6" xfId="12035" xr:uid="{00000000-0005-0000-0000-0000032F0000}"/>
    <cellStyle name="Normal 2 2 2 2 2 2 30 5 7" xfId="12036" xr:uid="{00000000-0005-0000-0000-0000042F0000}"/>
    <cellStyle name="Normal 2 2 2 2 2 2 30 5 8" xfId="12037" xr:uid="{00000000-0005-0000-0000-0000052F0000}"/>
    <cellStyle name="Normal 2 2 2 2 2 2 30 5 9" xfId="12038" xr:uid="{00000000-0005-0000-0000-0000062F0000}"/>
    <cellStyle name="Normal 2 2 2 2 2 2 30 6" xfId="12039" xr:uid="{00000000-0005-0000-0000-0000072F0000}"/>
    <cellStyle name="Normal 2 2 2 2 2 2 30 7" xfId="12040" xr:uid="{00000000-0005-0000-0000-0000082F0000}"/>
    <cellStyle name="Normal 2 2 2 2 2 2 30 8" xfId="12041" xr:uid="{00000000-0005-0000-0000-0000092F0000}"/>
    <cellStyle name="Normal 2 2 2 2 2 2 30 9" xfId="12042" xr:uid="{00000000-0005-0000-0000-00000A2F0000}"/>
    <cellStyle name="Normal 2 2 2 2 2 2 31" xfId="12043" xr:uid="{00000000-0005-0000-0000-00000B2F0000}"/>
    <cellStyle name="Normal 2 2 2 2 2 2 31 10" xfId="12044" xr:uid="{00000000-0005-0000-0000-00000C2F0000}"/>
    <cellStyle name="Normal 2 2 2 2 2 2 31 11" xfId="12045" xr:uid="{00000000-0005-0000-0000-00000D2F0000}"/>
    <cellStyle name="Normal 2 2 2 2 2 2 31 12" xfId="12046" xr:uid="{00000000-0005-0000-0000-00000E2F0000}"/>
    <cellStyle name="Normal 2 2 2 2 2 2 31 13" xfId="12047" xr:uid="{00000000-0005-0000-0000-00000F2F0000}"/>
    <cellStyle name="Normal 2 2 2 2 2 2 31 14" xfId="12048" xr:uid="{00000000-0005-0000-0000-0000102F0000}"/>
    <cellStyle name="Normal 2 2 2 2 2 2 31 2" xfId="12049" xr:uid="{00000000-0005-0000-0000-0000112F0000}"/>
    <cellStyle name="Normal 2 2 2 2 2 2 31 2 10" xfId="12050" xr:uid="{00000000-0005-0000-0000-0000122F0000}"/>
    <cellStyle name="Normal 2 2 2 2 2 2 31 2 2" xfId="12051" xr:uid="{00000000-0005-0000-0000-0000132F0000}"/>
    <cellStyle name="Normal 2 2 2 2 2 2 31 2 3" xfId="12052" xr:uid="{00000000-0005-0000-0000-0000142F0000}"/>
    <cellStyle name="Normal 2 2 2 2 2 2 31 2 4" xfId="12053" xr:uid="{00000000-0005-0000-0000-0000152F0000}"/>
    <cellStyle name="Normal 2 2 2 2 2 2 31 2 5" xfId="12054" xr:uid="{00000000-0005-0000-0000-0000162F0000}"/>
    <cellStyle name="Normal 2 2 2 2 2 2 31 2 6" xfId="12055" xr:uid="{00000000-0005-0000-0000-0000172F0000}"/>
    <cellStyle name="Normal 2 2 2 2 2 2 31 2 7" xfId="12056" xr:uid="{00000000-0005-0000-0000-0000182F0000}"/>
    <cellStyle name="Normal 2 2 2 2 2 2 31 2 8" xfId="12057" xr:uid="{00000000-0005-0000-0000-0000192F0000}"/>
    <cellStyle name="Normal 2 2 2 2 2 2 31 2 9" xfId="12058" xr:uid="{00000000-0005-0000-0000-00001A2F0000}"/>
    <cellStyle name="Normal 2 2 2 2 2 2 31 3" xfId="12059" xr:uid="{00000000-0005-0000-0000-00001B2F0000}"/>
    <cellStyle name="Normal 2 2 2 2 2 2 31 3 10" xfId="12060" xr:uid="{00000000-0005-0000-0000-00001C2F0000}"/>
    <cellStyle name="Normal 2 2 2 2 2 2 31 3 2" xfId="12061" xr:uid="{00000000-0005-0000-0000-00001D2F0000}"/>
    <cellStyle name="Normal 2 2 2 2 2 2 31 3 3" xfId="12062" xr:uid="{00000000-0005-0000-0000-00001E2F0000}"/>
    <cellStyle name="Normal 2 2 2 2 2 2 31 3 4" xfId="12063" xr:uid="{00000000-0005-0000-0000-00001F2F0000}"/>
    <cellStyle name="Normal 2 2 2 2 2 2 31 3 5" xfId="12064" xr:uid="{00000000-0005-0000-0000-0000202F0000}"/>
    <cellStyle name="Normal 2 2 2 2 2 2 31 3 6" xfId="12065" xr:uid="{00000000-0005-0000-0000-0000212F0000}"/>
    <cellStyle name="Normal 2 2 2 2 2 2 31 3 7" xfId="12066" xr:uid="{00000000-0005-0000-0000-0000222F0000}"/>
    <cellStyle name="Normal 2 2 2 2 2 2 31 3 8" xfId="12067" xr:uid="{00000000-0005-0000-0000-0000232F0000}"/>
    <cellStyle name="Normal 2 2 2 2 2 2 31 3 9" xfId="12068" xr:uid="{00000000-0005-0000-0000-0000242F0000}"/>
    <cellStyle name="Normal 2 2 2 2 2 2 31 4" xfId="12069" xr:uid="{00000000-0005-0000-0000-0000252F0000}"/>
    <cellStyle name="Normal 2 2 2 2 2 2 31 4 10" xfId="12070" xr:uid="{00000000-0005-0000-0000-0000262F0000}"/>
    <cellStyle name="Normal 2 2 2 2 2 2 31 4 2" xfId="12071" xr:uid="{00000000-0005-0000-0000-0000272F0000}"/>
    <cellStyle name="Normal 2 2 2 2 2 2 31 4 3" xfId="12072" xr:uid="{00000000-0005-0000-0000-0000282F0000}"/>
    <cellStyle name="Normal 2 2 2 2 2 2 31 4 4" xfId="12073" xr:uid="{00000000-0005-0000-0000-0000292F0000}"/>
    <cellStyle name="Normal 2 2 2 2 2 2 31 4 5" xfId="12074" xr:uid="{00000000-0005-0000-0000-00002A2F0000}"/>
    <cellStyle name="Normal 2 2 2 2 2 2 31 4 6" xfId="12075" xr:uid="{00000000-0005-0000-0000-00002B2F0000}"/>
    <cellStyle name="Normal 2 2 2 2 2 2 31 4 7" xfId="12076" xr:uid="{00000000-0005-0000-0000-00002C2F0000}"/>
    <cellStyle name="Normal 2 2 2 2 2 2 31 4 8" xfId="12077" xr:uid="{00000000-0005-0000-0000-00002D2F0000}"/>
    <cellStyle name="Normal 2 2 2 2 2 2 31 4 9" xfId="12078" xr:uid="{00000000-0005-0000-0000-00002E2F0000}"/>
    <cellStyle name="Normal 2 2 2 2 2 2 31 5" xfId="12079" xr:uid="{00000000-0005-0000-0000-00002F2F0000}"/>
    <cellStyle name="Normal 2 2 2 2 2 2 31 5 10" xfId="12080" xr:uid="{00000000-0005-0000-0000-0000302F0000}"/>
    <cellStyle name="Normal 2 2 2 2 2 2 31 5 2" xfId="12081" xr:uid="{00000000-0005-0000-0000-0000312F0000}"/>
    <cellStyle name="Normal 2 2 2 2 2 2 31 5 3" xfId="12082" xr:uid="{00000000-0005-0000-0000-0000322F0000}"/>
    <cellStyle name="Normal 2 2 2 2 2 2 31 5 4" xfId="12083" xr:uid="{00000000-0005-0000-0000-0000332F0000}"/>
    <cellStyle name="Normal 2 2 2 2 2 2 31 5 5" xfId="12084" xr:uid="{00000000-0005-0000-0000-0000342F0000}"/>
    <cellStyle name="Normal 2 2 2 2 2 2 31 5 6" xfId="12085" xr:uid="{00000000-0005-0000-0000-0000352F0000}"/>
    <cellStyle name="Normal 2 2 2 2 2 2 31 5 7" xfId="12086" xr:uid="{00000000-0005-0000-0000-0000362F0000}"/>
    <cellStyle name="Normal 2 2 2 2 2 2 31 5 8" xfId="12087" xr:uid="{00000000-0005-0000-0000-0000372F0000}"/>
    <cellStyle name="Normal 2 2 2 2 2 2 31 5 9" xfId="12088" xr:uid="{00000000-0005-0000-0000-0000382F0000}"/>
    <cellStyle name="Normal 2 2 2 2 2 2 31 6" xfId="12089" xr:uid="{00000000-0005-0000-0000-0000392F0000}"/>
    <cellStyle name="Normal 2 2 2 2 2 2 31 7" xfId="12090" xr:uid="{00000000-0005-0000-0000-00003A2F0000}"/>
    <cellStyle name="Normal 2 2 2 2 2 2 31 8" xfId="12091" xr:uid="{00000000-0005-0000-0000-00003B2F0000}"/>
    <cellStyle name="Normal 2 2 2 2 2 2 31 9" xfId="12092" xr:uid="{00000000-0005-0000-0000-00003C2F0000}"/>
    <cellStyle name="Normal 2 2 2 2 2 2 32" xfId="12093" xr:uid="{00000000-0005-0000-0000-00003D2F0000}"/>
    <cellStyle name="Normal 2 2 2 2 2 2 32 10" xfId="12094" xr:uid="{00000000-0005-0000-0000-00003E2F0000}"/>
    <cellStyle name="Normal 2 2 2 2 2 2 32 11" xfId="12095" xr:uid="{00000000-0005-0000-0000-00003F2F0000}"/>
    <cellStyle name="Normal 2 2 2 2 2 2 32 12" xfId="12096" xr:uid="{00000000-0005-0000-0000-0000402F0000}"/>
    <cellStyle name="Normal 2 2 2 2 2 2 32 13" xfId="12097" xr:uid="{00000000-0005-0000-0000-0000412F0000}"/>
    <cellStyle name="Normal 2 2 2 2 2 2 32 14" xfId="12098" xr:uid="{00000000-0005-0000-0000-0000422F0000}"/>
    <cellStyle name="Normal 2 2 2 2 2 2 32 2" xfId="12099" xr:uid="{00000000-0005-0000-0000-0000432F0000}"/>
    <cellStyle name="Normal 2 2 2 2 2 2 32 2 10" xfId="12100" xr:uid="{00000000-0005-0000-0000-0000442F0000}"/>
    <cellStyle name="Normal 2 2 2 2 2 2 32 2 2" xfId="12101" xr:uid="{00000000-0005-0000-0000-0000452F0000}"/>
    <cellStyle name="Normal 2 2 2 2 2 2 32 2 3" xfId="12102" xr:uid="{00000000-0005-0000-0000-0000462F0000}"/>
    <cellStyle name="Normal 2 2 2 2 2 2 32 2 4" xfId="12103" xr:uid="{00000000-0005-0000-0000-0000472F0000}"/>
    <cellStyle name="Normal 2 2 2 2 2 2 32 2 5" xfId="12104" xr:uid="{00000000-0005-0000-0000-0000482F0000}"/>
    <cellStyle name="Normal 2 2 2 2 2 2 32 2 6" xfId="12105" xr:uid="{00000000-0005-0000-0000-0000492F0000}"/>
    <cellStyle name="Normal 2 2 2 2 2 2 32 2 7" xfId="12106" xr:uid="{00000000-0005-0000-0000-00004A2F0000}"/>
    <cellStyle name="Normal 2 2 2 2 2 2 32 2 8" xfId="12107" xr:uid="{00000000-0005-0000-0000-00004B2F0000}"/>
    <cellStyle name="Normal 2 2 2 2 2 2 32 2 9" xfId="12108" xr:uid="{00000000-0005-0000-0000-00004C2F0000}"/>
    <cellStyle name="Normal 2 2 2 2 2 2 32 3" xfId="12109" xr:uid="{00000000-0005-0000-0000-00004D2F0000}"/>
    <cellStyle name="Normal 2 2 2 2 2 2 32 3 10" xfId="12110" xr:uid="{00000000-0005-0000-0000-00004E2F0000}"/>
    <cellStyle name="Normal 2 2 2 2 2 2 32 3 2" xfId="12111" xr:uid="{00000000-0005-0000-0000-00004F2F0000}"/>
    <cellStyle name="Normal 2 2 2 2 2 2 32 3 3" xfId="12112" xr:uid="{00000000-0005-0000-0000-0000502F0000}"/>
    <cellStyle name="Normal 2 2 2 2 2 2 32 3 4" xfId="12113" xr:uid="{00000000-0005-0000-0000-0000512F0000}"/>
    <cellStyle name="Normal 2 2 2 2 2 2 32 3 5" xfId="12114" xr:uid="{00000000-0005-0000-0000-0000522F0000}"/>
    <cellStyle name="Normal 2 2 2 2 2 2 32 3 6" xfId="12115" xr:uid="{00000000-0005-0000-0000-0000532F0000}"/>
    <cellStyle name="Normal 2 2 2 2 2 2 32 3 7" xfId="12116" xr:uid="{00000000-0005-0000-0000-0000542F0000}"/>
    <cellStyle name="Normal 2 2 2 2 2 2 32 3 8" xfId="12117" xr:uid="{00000000-0005-0000-0000-0000552F0000}"/>
    <cellStyle name="Normal 2 2 2 2 2 2 32 3 9" xfId="12118" xr:uid="{00000000-0005-0000-0000-0000562F0000}"/>
    <cellStyle name="Normal 2 2 2 2 2 2 32 4" xfId="12119" xr:uid="{00000000-0005-0000-0000-0000572F0000}"/>
    <cellStyle name="Normal 2 2 2 2 2 2 32 4 10" xfId="12120" xr:uid="{00000000-0005-0000-0000-0000582F0000}"/>
    <cellStyle name="Normal 2 2 2 2 2 2 32 4 2" xfId="12121" xr:uid="{00000000-0005-0000-0000-0000592F0000}"/>
    <cellStyle name="Normal 2 2 2 2 2 2 32 4 3" xfId="12122" xr:uid="{00000000-0005-0000-0000-00005A2F0000}"/>
    <cellStyle name="Normal 2 2 2 2 2 2 32 4 4" xfId="12123" xr:uid="{00000000-0005-0000-0000-00005B2F0000}"/>
    <cellStyle name="Normal 2 2 2 2 2 2 32 4 5" xfId="12124" xr:uid="{00000000-0005-0000-0000-00005C2F0000}"/>
    <cellStyle name="Normal 2 2 2 2 2 2 32 4 6" xfId="12125" xr:uid="{00000000-0005-0000-0000-00005D2F0000}"/>
    <cellStyle name="Normal 2 2 2 2 2 2 32 4 7" xfId="12126" xr:uid="{00000000-0005-0000-0000-00005E2F0000}"/>
    <cellStyle name="Normal 2 2 2 2 2 2 32 4 8" xfId="12127" xr:uid="{00000000-0005-0000-0000-00005F2F0000}"/>
    <cellStyle name="Normal 2 2 2 2 2 2 32 4 9" xfId="12128" xr:uid="{00000000-0005-0000-0000-0000602F0000}"/>
    <cellStyle name="Normal 2 2 2 2 2 2 32 5" xfId="12129" xr:uid="{00000000-0005-0000-0000-0000612F0000}"/>
    <cellStyle name="Normal 2 2 2 2 2 2 32 5 10" xfId="12130" xr:uid="{00000000-0005-0000-0000-0000622F0000}"/>
    <cellStyle name="Normal 2 2 2 2 2 2 32 5 2" xfId="12131" xr:uid="{00000000-0005-0000-0000-0000632F0000}"/>
    <cellStyle name="Normal 2 2 2 2 2 2 32 5 3" xfId="12132" xr:uid="{00000000-0005-0000-0000-0000642F0000}"/>
    <cellStyle name="Normal 2 2 2 2 2 2 32 5 4" xfId="12133" xr:uid="{00000000-0005-0000-0000-0000652F0000}"/>
    <cellStyle name="Normal 2 2 2 2 2 2 32 5 5" xfId="12134" xr:uid="{00000000-0005-0000-0000-0000662F0000}"/>
    <cellStyle name="Normal 2 2 2 2 2 2 32 5 6" xfId="12135" xr:uid="{00000000-0005-0000-0000-0000672F0000}"/>
    <cellStyle name="Normal 2 2 2 2 2 2 32 5 7" xfId="12136" xr:uid="{00000000-0005-0000-0000-0000682F0000}"/>
    <cellStyle name="Normal 2 2 2 2 2 2 32 5 8" xfId="12137" xr:uid="{00000000-0005-0000-0000-0000692F0000}"/>
    <cellStyle name="Normal 2 2 2 2 2 2 32 5 9" xfId="12138" xr:uid="{00000000-0005-0000-0000-00006A2F0000}"/>
    <cellStyle name="Normal 2 2 2 2 2 2 32 6" xfId="12139" xr:uid="{00000000-0005-0000-0000-00006B2F0000}"/>
    <cellStyle name="Normal 2 2 2 2 2 2 32 7" xfId="12140" xr:uid="{00000000-0005-0000-0000-00006C2F0000}"/>
    <cellStyle name="Normal 2 2 2 2 2 2 32 8" xfId="12141" xr:uid="{00000000-0005-0000-0000-00006D2F0000}"/>
    <cellStyle name="Normal 2 2 2 2 2 2 32 9" xfId="12142" xr:uid="{00000000-0005-0000-0000-00006E2F0000}"/>
    <cellStyle name="Normal 2 2 2 2 2 2 33" xfId="12143" xr:uid="{00000000-0005-0000-0000-00006F2F0000}"/>
    <cellStyle name="Normal 2 2 2 2 2 2 33 10" xfId="12144" xr:uid="{00000000-0005-0000-0000-0000702F0000}"/>
    <cellStyle name="Normal 2 2 2 2 2 2 33 11" xfId="12145" xr:uid="{00000000-0005-0000-0000-0000712F0000}"/>
    <cellStyle name="Normal 2 2 2 2 2 2 33 12" xfId="12146" xr:uid="{00000000-0005-0000-0000-0000722F0000}"/>
    <cellStyle name="Normal 2 2 2 2 2 2 33 13" xfId="12147" xr:uid="{00000000-0005-0000-0000-0000732F0000}"/>
    <cellStyle name="Normal 2 2 2 2 2 2 33 14" xfId="12148" xr:uid="{00000000-0005-0000-0000-0000742F0000}"/>
    <cellStyle name="Normal 2 2 2 2 2 2 33 2" xfId="12149" xr:uid="{00000000-0005-0000-0000-0000752F0000}"/>
    <cellStyle name="Normal 2 2 2 2 2 2 33 2 10" xfId="12150" xr:uid="{00000000-0005-0000-0000-0000762F0000}"/>
    <cellStyle name="Normal 2 2 2 2 2 2 33 2 2" xfId="12151" xr:uid="{00000000-0005-0000-0000-0000772F0000}"/>
    <cellStyle name="Normal 2 2 2 2 2 2 33 2 3" xfId="12152" xr:uid="{00000000-0005-0000-0000-0000782F0000}"/>
    <cellStyle name="Normal 2 2 2 2 2 2 33 2 4" xfId="12153" xr:uid="{00000000-0005-0000-0000-0000792F0000}"/>
    <cellStyle name="Normal 2 2 2 2 2 2 33 2 5" xfId="12154" xr:uid="{00000000-0005-0000-0000-00007A2F0000}"/>
    <cellStyle name="Normal 2 2 2 2 2 2 33 2 6" xfId="12155" xr:uid="{00000000-0005-0000-0000-00007B2F0000}"/>
    <cellStyle name="Normal 2 2 2 2 2 2 33 2 7" xfId="12156" xr:uid="{00000000-0005-0000-0000-00007C2F0000}"/>
    <cellStyle name="Normal 2 2 2 2 2 2 33 2 8" xfId="12157" xr:uid="{00000000-0005-0000-0000-00007D2F0000}"/>
    <cellStyle name="Normal 2 2 2 2 2 2 33 2 9" xfId="12158" xr:uid="{00000000-0005-0000-0000-00007E2F0000}"/>
    <cellStyle name="Normal 2 2 2 2 2 2 33 3" xfId="12159" xr:uid="{00000000-0005-0000-0000-00007F2F0000}"/>
    <cellStyle name="Normal 2 2 2 2 2 2 33 3 10" xfId="12160" xr:uid="{00000000-0005-0000-0000-0000802F0000}"/>
    <cellStyle name="Normal 2 2 2 2 2 2 33 3 2" xfId="12161" xr:uid="{00000000-0005-0000-0000-0000812F0000}"/>
    <cellStyle name="Normal 2 2 2 2 2 2 33 3 3" xfId="12162" xr:uid="{00000000-0005-0000-0000-0000822F0000}"/>
    <cellStyle name="Normal 2 2 2 2 2 2 33 3 4" xfId="12163" xr:uid="{00000000-0005-0000-0000-0000832F0000}"/>
    <cellStyle name="Normal 2 2 2 2 2 2 33 3 5" xfId="12164" xr:uid="{00000000-0005-0000-0000-0000842F0000}"/>
    <cellStyle name="Normal 2 2 2 2 2 2 33 3 6" xfId="12165" xr:uid="{00000000-0005-0000-0000-0000852F0000}"/>
    <cellStyle name="Normal 2 2 2 2 2 2 33 3 7" xfId="12166" xr:uid="{00000000-0005-0000-0000-0000862F0000}"/>
    <cellStyle name="Normal 2 2 2 2 2 2 33 3 8" xfId="12167" xr:uid="{00000000-0005-0000-0000-0000872F0000}"/>
    <cellStyle name="Normal 2 2 2 2 2 2 33 3 9" xfId="12168" xr:uid="{00000000-0005-0000-0000-0000882F0000}"/>
    <cellStyle name="Normal 2 2 2 2 2 2 33 4" xfId="12169" xr:uid="{00000000-0005-0000-0000-0000892F0000}"/>
    <cellStyle name="Normal 2 2 2 2 2 2 33 4 10" xfId="12170" xr:uid="{00000000-0005-0000-0000-00008A2F0000}"/>
    <cellStyle name="Normal 2 2 2 2 2 2 33 4 2" xfId="12171" xr:uid="{00000000-0005-0000-0000-00008B2F0000}"/>
    <cellStyle name="Normal 2 2 2 2 2 2 33 4 3" xfId="12172" xr:uid="{00000000-0005-0000-0000-00008C2F0000}"/>
    <cellStyle name="Normal 2 2 2 2 2 2 33 4 4" xfId="12173" xr:uid="{00000000-0005-0000-0000-00008D2F0000}"/>
    <cellStyle name="Normal 2 2 2 2 2 2 33 4 5" xfId="12174" xr:uid="{00000000-0005-0000-0000-00008E2F0000}"/>
    <cellStyle name="Normal 2 2 2 2 2 2 33 4 6" xfId="12175" xr:uid="{00000000-0005-0000-0000-00008F2F0000}"/>
    <cellStyle name="Normal 2 2 2 2 2 2 33 4 7" xfId="12176" xr:uid="{00000000-0005-0000-0000-0000902F0000}"/>
    <cellStyle name="Normal 2 2 2 2 2 2 33 4 8" xfId="12177" xr:uid="{00000000-0005-0000-0000-0000912F0000}"/>
    <cellStyle name="Normal 2 2 2 2 2 2 33 4 9" xfId="12178" xr:uid="{00000000-0005-0000-0000-0000922F0000}"/>
    <cellStyle name="Normal 2 2 2 2 2 2 33 5" xfId="12179" xr:uid="{00000000-0005-0000-0000-0000932F0000}"/>
    <cellStyle name="Normal 2 2 2 2 2 2 33 5 10" xfId="12180" xr:uid="{00000000-0005-0000-0000-0000942F0000}"/>
    <cellStyle name="Normal 2 2 2 2 2 2 33 5 2" xfId="12181" xr:uid="{00000000-0005-0000-0000-0000952F0000}"/>
    <cellStyle name="Normal 2 2 2 2 2 2 33 5 3" xfId="12182" xr:uid="{00000000-0005-0000-0000-0000962F0000}"/>
    <cellStyle name="Normal 2 2 2 2 2 2 33 5 4" xfId="12183" xr:uid="{00000000-0005-0000-0000-0000972F0000}"/>
    <cellStyle name="Normal 2 2 2 2 2 2 33 5 5" xfId="12184" xr:uid="{00000000-0005-0000-0000-0000982F0000}"/>
    <cellStyle name="Normal 2 2 2 2 2 2 33 5 6" xfId="12185" xr:uid="{00000000-0005-0000-0000-0000992F0000}"/>
    <cellStyle name="Normal 2 2 2 2 2 2 33 5 7" xfId="12186" xr:uid="{00000000-0005-0000-0000-00009A2F0000}"/>
    <cellStyle name="Normal 2 2 2 2 2 2 33 5 8" xfId="12187" xr:uid="{00000000-0005-0000-0000-00009B2F0000}"/>
    <cellStyle name="Normal 2 2 2 2 2 2 33 5 9" xfId="12188" xr:uid="{00000000-0005-0000-0000-00009C2F0000}"/>
    <cellStyle name="Normal 2 2 2 2 2 2 33 6" xfId="12189" xr:uid="{00000000-0005-0000-0000-00009D2F0000}"/>
    <cellStyle name="Normal 2 2 2 2 2 2 33 7" xfId="12190" xr:uid="{00000000-0005-0000-0000-00009E2F0000}"/>
    <cellStyle name="Normal 2 2 2 2 2 2 33 8" xfId="12191" xr:uid="{00000000-0005-0000-0000-00009F2F0000}"/>
    <cellStyle name="Normal 2 2 2 2 2 2 33 9" xfId="12192" xr:uid="{00000000-0005-0000-0000-0000A02F0000}"/>
    <cellStyle name="Normal 2 2 2 2 2 2 34" xfId="12193" xr:uid="{00000000-0005-0000-0000-0000A12F0000}"/>
    <cellStyle name="Normal 2 2 2 2 2 2 34 10" xfId="12194" xr:uid="{00000000-0005-0000-0000-0000A22F0000}"/>
    <cellStyle name="Normal 2 2 2 2 2 2 34 2" xfId="12195" xr:uid="{00000000-0005-0000-0000-0000A32F0000}"/>
    <cellStyle name="Normal 2 2 2 2 2 2 34 3" xfId="12196" xr:uid="{00000000-0005-0000-0000-0000A42F0000}"/>
    <cellStyle name="Normal 2 2 2 2 2 2 34 4" xfId="12197" xr:uid="{00000000-0005-0000-0000-0000A52F0000}"/>
    <cellStyle name="Normal 2 2 2 2 2 2 34 5" xfId="12198" xr:uid="{00000000-0005-0000-0000-0000A62F0000}"/>
    <cellStyle name="Normal 2 2 2 2 2 2 34 6" xfId="12199" xr:uid="{00000000-0005-0000-0000-0000A72F0000}"/>
    <cellStyle name="Normal 2 2 2 2 2 2 34 7" xfId="12200" xr:uid="{00000000-0005-0000-0000-0000A82F0000}"/>
    <cellStyle name="Normal 2 2 2 2 2 2 34 8" xfId="12201" xr:uid="{00000000-0005-0000-0000-0000A92F0000}"/>
    <cellStyle name="Normal 2 2 2 2 2 2 34 9" xfId="12202" xr:uid="{00000000-0005-0000-0000-0000AA2F0000}"/>
    <cellStyle name="Normal 2 2 2 2 2 2 35" xfId="12203" xr:uid="{00000000-0005-0000-0000-0000AB2F0000}"/>
    <cellStyle name="Normal 2 2 2 2 2 2 35 10" xfId="12204" xr:uid="{00000000-0005-0000-0000-0000AC2F0000}"/>
    <cellStyle name="Normal 2 2 2 2 2 2 35 2" xfId="12205" xr:uid="{00000000-0005-0000-0000-0000AD2F0000}"/>
    <cellStyle name="Normal 2 2 2 2 2 2 35 3" xfId="12206" xr:uid="{00000000-0005-0000-0000-0000AE2F0000}"/>
    <cellStyle name="Normal 2 2 2 2 2 2 35 4" xfId="12207" xr:uid="{00000000-0005-0000-0000-0000AF2F0000}"/>
    <cellStyle name="Normal 2 2 2 2 2 2 35 5" xfId="12208" xr:uid="{00000000-0005-0000-0000-0000B02F0000}"/>
    <cellStyle name="Normal 2 2 2 2 2 2 35 6" xfId="12209" xr:uid="{00000000-0005-0000-0000-0000B12F0000}"/>
    <cellStyle name="Normal 2 2 2 2 2 2 35 7" xfId="12210" xr:uid="{00000000-0005-0000-0000-0000B22F0000}"/>
    <cellStyle name="Normal 2 2 2 2 2 2 35 8" xfId="12211" xr:uid="{00000000-0005-0000-0000-0000B32F0000}"/>
    <cellStyle name="Normal 2 2 2 2 2 2 35 9" xfId="12212" xr:uid="{00000000-0005-0000-0000-0000B42F0000}"/>
    <cellStyle name="Normal 2 2 2 2 2 2 36" xfId="12213" xr:uid="{00000000-0005-0000-0000-0000B52F0000}"/>
    <cellStyle name="Normal 2 2 2 2 2 2 36 10" xfId="12214" xr:uid="{00000000-0005-0000-0000-0000B62F0000}"/>
    <cellStyle name="Normal 2 2 2 2 2 2 36 2" xfId="12215" xr:uid="{00000000-0005-0000-0000-0000B72F0000}"/>
    <cellStyle name="Normal 2 2 2 2 2 2 36 3" xfId="12216" xr:uid="{00000000-0005-0000-0000-0000B82F0000}"/>
    <cellStyle name="Normal 2 2 2 2 2 2 36 4" xfId="12217" xr:uid="{00000000-0005-0000-0000-0000B92F0000}"/>
    <cellStyle name="Normal 2 2 2 2 2 2 36 5" xfId="12218" xr:uid="{00000000-0005-0000-0000-0000BA2F0000}"/>
    <cellStyle name="Normal 2 2 2 2 2 2 36 6" xfId="12219" xr:uid="{00000000-0005-0000-0000-0000BB2F0000}"/>
    <cellStyle name="Normal 2 2 2 2 2 2 36 7" xfId="12220" xr:uid="{00000000-0005-0000-0000-0000BC2F0000}"/>
    <cellStyle name="Normal 2 2 2 2 2 2 36 8" xfId="12221" xr:uid="{00000000-0005-0000-0000-0000BD2F0000}"/>
    <cellStyle name="Normal 2 2 2 2 2 2 36 9" xfId="12222" xr:uid="{00000000-0005-0000-0000-0000BE2F0000}"/>
    <cellStyle name="Normal 2 2 2 2 2 2 37" xfId="12223" xr:uid="{00000000-0005-0000-0000-0000BF2F0000}"/>
    <cellStyle name="Normal 2 2 2 2 2 2 37 10" xfId="12224" xr:uid="{00000000-0005-0000-0000-0000C02F0000}"/>
    <cellStyle name="Normal 2 2 2 2 2 2 37 2" xfId="12225" xr:uid="{00000000-0005-0000-0000-0000C12F0000}"/>
    <cellStyle name="Normal 2 2 2 2 2 2 37 3" xfId="12226" xr:uid="{00000000-0005-0000-0000-0000C22F0000}"/>
    <cellStyle name="Normal 2 2 2 2 2 2 37 4" xfId="12227" xr:uid="{00000000-0005-0000-0000-0000C32F0000}"/>
    <cellStyle name="Normal 2 2 2 2 2 2 37 5" xfId="12228" xr:uid="{00000000-0005-0000-0000-0000C42F0000}"/>
    <cellStyle name="Normal 2 2 2 2 2 2 37 6" xfId="12229" xr:uid="{00000000-0005-0000-0000-0000C52F0000}"/>
    <cellStyle name="Normal 2 2 2 2 2 2 37 7" xfId="12230" xr:uid="{00000000-0005-0000-0000-0000C62F0000}"/>
    <cellStyle name="Normal 2 2 2 2 2 2 37 8" xfId="12231" xr:uid="{00000000-0005-0000-0000-0000C72F0000}"/>
    <cellStyle name="Normal 2 2 2 2 2 2 37 9" xfId="12232" xr:uid="{00000000-0005-0000-0000-0000C82F0000}"/>
    <cellStyle name="Normal 2 2 2 2 2 2 38" xfId="12233" xr:uid="{00000000-0005-0000-0000-0000C92F0000}"/>
    <cellStyle name="Normal 2 2 2 2 2 2 39" xfId="12234" xr:uid="{00000000-0005-0000-0000-0000CA2F0000}"/>
    <cellStyle name="Normal 2 2 2 2 2 2 4" xfId="12235" xr:uid="{00000000-0005-0000-0000-0000CB2F0000}"/>
    <cellStyle name="Normal 2 2 2 2 2 2 4 10" xfId="12236" xr:uid="{00000000-0005-0000-0000-0000CC2F0000}"/>
    <cellStyle name="Normal 2 2 2 2 2 2 4 11" xfId="12237" xr:uid="{00000000-0005-0000-0000-0000CD2F0000}"/>
    <cellStyle name="Normal 2 2 2 2 2 2 4 12" xfId="12238" xr:uid="{00000000-0005-0000-0000-0000CE2F0000}"/>
    <cellStyle name="Normal 2 2 2 2 2 2 4 13" xfId="12239" xr:uid="{00000000-0005-0000-0000-0000CF2F0000}"/>
    <cellStyle name="Normal 2 2 2 2 2 2 4 14" xfId="12240" xr:uid="{00000000-0005-0000-0000-0000D02F0000}"/>
    <cellStyle name="Normal 2 2 2 2 2 2 4 2" xfId="12241" xr:uid="{00000000-0005-0000-0000-0000D12F0000}"/>
    <cellStyle name="Normal 2 2 2 2 2 2 4 2 10" xfId="12242" xr:uid="{00000000-0005-0000-0000-0000D22F0000}"/>
    <cellStyle name="Normal 2 2 2 2 2 2 4 2 2" xfId="12243" xr:uid="{00000000-0005-0000-0000-0000D32F0000}"/>
    <cellStyle name="Normal 2 2 2 2 2 2 4 2 3" xfId="12244" xr:uid="{00000000-0005-0000-0000-0000D42F0000}"/>
    <cellStyle name="Normal 2 2 2 2 2 2 4 2 4" xfId="12245" xr:uid="{00000000-0005-0000-0000-0000D52F0000}"/>
    <cellStyle name="Normal 2 2 2 2 2 2 4 2 5" xfId="12246" xr:uid="{00000000-0005-0000-0000-0000D62F0000}"/>
    <cellStyle name="Normal 2 2 2 2 2 2 4 2 6" xfId="12247" xr:uid="{00000000-0005-0000-0000-0000D72F0000}"/>
    <cellStyle name="Normal 2 2 2 2 2 2 4 2 7" xfId="12248" xr:uid="{00000000-0005-0000-0000-0000D82F0000}"/>
    <cellStyle name="Normal 2 2 2 2 2 2 4 2 8" xfId="12249" xr:uid="{00000000-0005-0000-0000-0000D92F0000}"/>
    <cellStyle name="Normal 2 2 2 2 2 2 4 2 9" xfId="12250" xr:uid="{00000000-0005-0000-0000-0000DA2F0000}"/>
    <cellStyle name="Normal 2 2 2 2 2 2 4 3" xfId="12251" xr:uid="{00000000-0005-0000-0000-0000DB2F0000}"/>
    <cellStyle name="Normal 2 2 2 2 2 2 4 3 10" xfId="12252" xr:uid="{00000000-0005-0000-0000-0000DC2F0000}"/>
    <cellStyle name="Normal 2 2 2 2 2 2 4 3 2" xfId="12253" xr:uid="{00000000-0005-0000-0000-0000DD2F0000}"/>
    <cellStyle name="Normal 2 2 2 2 2 2 4 3 3" xfId="12254" xr:uid="{00000000-0005-0000-0000-0000DE2F0000}"/>
    <cellStyle name="Normal 2 2 2 2 2 2 4 3 4" xfId="12255" xr:uid="{00000000-0005-0000-0000-0000DF2F0000}"/>
    <cellStyle name="Normal 2 2 2 2 2 2 4 3 5" xfId="12256" xr:uid="{00000000-0005-0000-0000-0000E02F0000}"/>
    <cellStyle name="Normal 2 2 2 2 2 2 4 3 6" xfId="12257" xr:uid="{00000000-0005-0000-0000-0000E12F0000}"/>
    <cellStyle name="Normal 2 2 2 2 2 2 4 3 7" xfId="12258" xr:uid="{00000000-0005-0000-0000-0000E22F0000}"/>
    <cellStyle name="Normal 2 2 2 2 2 2 4 3 8" xfId="12259" xr:uid="{00000000-0005-0000-0000-0000E32F0000}"/>
    <cellStyle name="Normal 2 2 2 2 2 2 4 3 9" xfId="12260" xr:uid="{00000000-0005-0000-0000-0000E42F0000}"/>
    <cellStyle name="Normal 2 2 2 2 2 2 4 4" xfId="12261" xr:uid="{00000000-0005-0000-0000-0000E52F0000}"/>
    <cellStyle name="Normal 2 2 2 2 2 2 4 4 10" xfId="12262" xr:uid="{00000000-0005-0000-0000-0000E62F0000}"/>
    <cellStyle name="Normal 2 2 2 2 2 2 4 4 2" xfId="12263" xr:uid="{00000000-0005-0000-0000-0000E72F0000}"/>
    <cellStyle name="Normal 2 2 2 2 2 2 4 4 3" xfId="12264" xr:uid="{00000000-0005-0000-0000-0000E82F0000}"/>
    <cellStyle name="Normal 2 2 2 2 2 2 4 4 4" xfId="12265" xr:uid="{00000000-0005-0000-0000-0000E92F0000}"/>
    <cellStyle name="Normal 2 2 2 2 2 2 4 4 5" xfId="12266" xr:uid="{00000000-0005-0000-0000-0000EA2F0000}"/>
    <cellStyle name="Normal 2 2 2 2 2 2 4 4 6" xfId="12267" xr:uid="{00000000-0005-0000-0000-0000EB2F0000}"/>
    <cellStyle name="Normal 2 2 2 2 2 2 4 4 7" xfId="12268" xr:uid="{00000000-0005-0000-0000-0000EC2F0000}"/>
    <cellStyle name="Normal 2 2 2 2 2 2 4 4 8" xfId="12269" xr:uid="{00000000-0005-0000-0000-0000ED2F0000}"/>
    <cellStyle name="Normal 2 2 2 2 2 2 4 4 9" xfId="12270" xr:uid="{00000000-0005-0000-0000-0000EE2F0000}"/>
    <cellStyle name="Normal 2 2 2 2 2 2 4 5" xfId="12271" xr:uid="{00000000-0005-0000-0000-0000EF2F0000}"/>
    <cellStyle name="Normal 2 2 2 2 2 2 4 5 10" xfId="12272" xr:uid="{00000000-0005-0000-0000-0000F02F0000}"/>
    <cellStyle name="Normal 2 2 2 2 2 2 4 5 2" xfId="12273" xr:uid="{00000000-0005-0000-0000-0000F12F0000}"/>
    <cellStyle name="Normal 2 2 2 2 2 2 4 5 3" xfId="12274" xr:uid="{00000000-0005-0000-0000-0000F22F0000}"/>
    <cellStyle name="Normal 2 2 2 2 2 2 4 5 4" xfId="12275" xr:uid="{00000000-0005-0000-0000-0000F32F0000}"/>
    <cellStyle name="Normal 2 2 2 2 2 2 4 5 5" xfId="12276" xr:uid="{00000000-0005-0000-0000-0000F42F0000}"/>
    <cellStyle name="Normal 2 2 2 2 2 2 4 5 6" xfId="12277" xr:uid="{00000000-0005-0000-0000-0000F52F0000}"/>
    <cellStyle name="Normal 2 2 2 2 2 2 4 5 7" xfId="12278" xr:uid="{00000000-0005-0000-0000-0000F62F0000}"/>
    <cellStyle name="Normal 2 2 2 2 2 2 4 5 8" xfId="12279" xr:uid="{00000000-0005-0000-0000-0000F72F0000}"/>
    <cellStyle name="Normal 2 2 2 2 2 2 4 5 9" xfId="12280" xr:uid="{00000000-0005-0000-0000-0000F82F0000}"/>
    <cellStyle name="Normal 2 2 2 2 2 2 4 6" xfId="12281" xr:uid="{00000000-0005-0000-0000-0000F92F0000}"/>
    <cellStyle name="Normal 2 2 2 2 2 2 4 7" xfId="12282" xr:uid="{00000000-0005-0000-0000-0000FA2F0000}"/>
    <cellStyle name="Normal 2 2 2 2 2 2 4 8" xfId="12283" xr:uid="{00000000-0005-0000-0000-0000FB2F0000}"/>
    <cellStyle name="Normal 2 2 2 2 2 2 4 9" xfId="12284" xr:uid="{00000000-0005-0000-0000-0000FC2F0000}"/>
    <cellStyle name="Normal 2 2 2 2 2 2 40" xfId="12285" xr:uid="{00000000-0005-0000-0000-0000FD2F0000}"/>
    <cellStyle name="Normal 2 2 2 2 2 2 41" xfId="12286" xr:uid="{00000000-0005-0000-0000-0000FE2F0000}"/>
    <cellStyle name="Normal 2 2 2 2 2 2 42" xfId="12287" xr:uid="{00000000-0005-0000-0000-0000FF2F0000}"/>
    <cellStyle name="Normal 2 2 2 2 2 2 43" xfId="12288" xr:uid="{00000000-0005-0000-0000-000000300000}"/>
    <cellStyle name="Normal 2 2 2 2 2 2 44" xfId="12289" xr:uid="{00000000-0005-0000-0000-000001300000}"/>
    <cellStyle name="Normal 2 2 2 2 2 2 45" xfId="12290" xr:uid="{00000000-0005-0000-0000-000002300000}"/>
    <cellStyle name="Normal 2 2 2 2 2 2 46" xfId="12291" xr:uid="{00000000-0005-0000-0000-000003300000}"/>
    <cellStyle name="Normal 2 2 2 2 2 2 47" xfId="12292" xr:uid="{00000000-0005-0000-0000-000004300000}"/>
    <cellStyle name="Normal 2 2 2 2 2 2 48" xfId="12293" xr:uid="{00000000-0005-0000-0000-000005300000}"/>
    <cellStyle name="Normal 2 2 2 2 2 2 5" xfId="12294" xr:uid="{00000000-0005-0000-0000-000006300000}"/>
    <cellStyle name="Normal 2 2 2 2 2 2 5 10" xfId="12295" xr:uid="{00000000-0005-0000-0000-000007300000}"/>
    <cellStyle name="Normal 2 2 2 2 2 2 5 11" xfId="12296" xr:uid="{00000000-0005-0000-0000-000008300000}"/>
    <cellStyle name="Normal 2 2 2 2 2 2 5 12" xfId="12297" xr:uid="{00000000-0005-0000-0000-000009300000}"/>
    <cellStyle name="Normal 2 2 2 2 2 2 5 13" xfId="12298" xr:uid="{00000000-0005-0000-0000-00000A300000}"/>
    <cellStyle name="Normal 2 2 2 2 2 2 5 14" xfId="12299" xr:uid="{00000000-0005-0000-0000-00000B300000}"/>
    <cellStyle name="Normal 2 2 2 2 2 2 5 2" xfId="12300" xr:uid="{00000000-0005-0000-0000-00000C300000}"/>
    <cellStyle name="Normal 2 2 2 2 2 2 5 2 10" xfId="12301" xr:uid="{00000000-0005-0000-0000-00000D300000}"/>
    <cellStyle name="Normal 2 2 2 2 2 2 5 2 2" xfId="12302" xr:uid="{00000000-0005-0000-0000-00000E300000}"/>
    <cellStyle name="Normal 2 2 2 2 2 2 5 2 3" xfId="12303" xr:uid="{00000000-0005-0000-0000-00000F300000}"/>
    <cellStyle name="Normal 2 2 2 2 2 2 5 2 4" xfId="12304" xr:uid="{00000000-0005-0000-0000-000010300000}"/>
    <cellStyle name="Normal 2 2 2 2 2 2 5 2 5" xfId="12305" xr:uid="{00000000-0005-0000-0000-000011300000}"/>
    <cellStyle name="Normal 2 2 2 2 2 2 5 2 6" xfId="12306" xr:uid="{00000000-0005-0000-0000-000012300000}"/>
    <cellStyle name="Normal 2 2 2 2 2 2 5 2 7" xfId="12307" xr:uid="{00000000-0005-0000-0000-000013300000}"/>
    <cellStyle name="Normal 2 2 2 2 2 2 5 2 8" xfId="12308" xr:uid="{00000000-0005-0000-0000-000014300000}"/>
    <cellStyle name="Normal 2 2 2 2 2 2 5 2 9" xfId="12309" xr:uid="{00000000-0005-0000-0000-000015300000}"/>
    <cellStyle name="Normal 2 2 2 2 2 2 5 3" xfId="12310" xr:uid="{00000000-0005-0000-0000-000016300000}"/>
    <cellStyle name="Normal 2 2 2 2 2 2 5 3 10" xfId="12311" xr:uid="{00000000-0005-0000-0000-000017300000}"/>
    <cellStyle name="Normal 2 2 2 2 2 2 5 3 2" xfId="12312" xr:uid="{00000000-0005-0000-0000-000018300000}"/>
    <cellStyle name="Normal 2 2 2 2 2 2 5 3 3" xfId="12313" xr:uid="{00000000-0005-0000-0000-000019300000}"/>
    <cellStyle name="Normal 2 2 2 2 2 2 5 3 4" xfId="12314" xr:uid="{00000000-0005-0000-0000-00001A300000}"/>
    <cellStyle name="Normal 2 2 2 2 2 2 5 3 5" xfId="12315" xr:uid="{00000000-0005-0000-0000-00001B300000}"/>
    <cellStyle name="Normal 2 2 2 2 2 2 5 3 6" xfId="12316" xr:uid="{00000000-0005-0000-0000-00001C300000}"/>
    <cellStyle name="Normal 2 2 2 2 2 2 5 3 7" xfId="12317" xr:uid="{00000000-0005-0000-0000-00001D300000}"/>
    <cellStyle name="Normal 2 2 2 2 2 2 5 3 8" xfId="12318" xr:uid="{00000000-0005-0000-0000-00001E300000}"/>
    <cellStyle name="Normal 2 2 2 2 2 2 5 3 9" xfId="12319" xr:uid="{00000000-0005-0000-0000-00001F300000}"/>
    <cellStyle name="Normal 2 2 2 2 2 2 5 4" xfId="12320" xr:uid="{00000000-0005-0000-0000-000020300000}"/>
    <cellStyle name="Normal 2 2 2 2 2 2 5 4 10" xfId="12321" xr:uid="{00000000-0005-0000-0000-000021300000}"/>
    <cellStyle name="Normal 2 2 2 2 2 2 5 4 2" xfId="12322" xr:uid="{00000000-0005-0000-0000-000022300000}"/>
    <cellStyle name="Normal 2 2 2 2 2 2 5 4 3" xfId="12323" xr:uid="{00000000-0005-0000-0000-000023300000}"/>
    <cellStyle name="Normal 2 2 2 2 2 2 5 4 4" xfId="12324" xr:uid="{00000000-0005-0000-0000-000024300000}"/>
    <cellStyle name="Normal 2 2 2 2 2 2 5 4 5" xfId="12325" xr:uid="{00000000-0005-0000-0000-000025300000}"/>
    <cellStyle name="Normal 2 2 2 2 2 2 5 4 6" xfId="12326" xr:uid="{00000000-0005-0000-0000-000026300000}"/>
    <cellStyle name="Normal 2 2 2 2 2 2 5 4 7" xfId="12327" xr:uid="{00000000-0005-0000-0000-000027300000}"/>
    <cellStyle name="Normal 2 2 2 2 2 2 5 4 8" xfId="12328" xr:uid="{00000000-0005-0000-0000-000028300000}"/>
    <cellStyle name="Normal 2 2 2 2 2 2 5 4 9" xfId="12329" xr:uid="{00000000-0005-0000-0000-000029300000}"/>
    <cellStyle name="Normal 2 2 2 2 2 2 5 5" xfId="12330" xr:uid="{00000000-0005-0000-0000-00002A300000}"/>
    <cellStyle name="Normal 2 2 2 2 2 2 5 5 10" xfId="12331" xr:uid="{00000000-0005-0000-0000-00002B300000}"/>
    <cellStyle name="Normal 2 2 2 2 2 2 5 5 2" xfId="12332" xr:uid="{00000000-0005-0000-0000-00002C300000}"/>
    <cellStyle name="Normal 2 2 2 2 2 2 5 5 3" xfId="12333" xr:uid="{00000000-0005-0000-0000-00002D300000}"/>
    <cellStyle name="Normal 2 2 2 2 2 2 5 5 4" xfId="12334" xr:uid="{00000000-0005-0000-0000-00002E300000}"/>
    <cellStyle name="Normal 2 2 2 2 2 2 5 5 5" xfId="12335" xr:uid="{00000000-0005-0000-0000-00002F300000}"/>
    <cellStyle name="Normal 2 2 2 2 2 2 5 5 6" xfId="12336" xr:uid="{00000000-0005-0000-0000-000030300000}"/>
    <cellStyle name="Normal 2 2 2 2 2 2 5 5 7" xfId="12337" xr:uid="{00000000-0005-0000-0000-000031300000}"/>
    <cellStyle name="Normal 2 2 2 2 2 2 5 5 8" xfId="12338" xr:uid="{00000000-0005-0000-0000-000032300000}"/>
    <cellStyle name="Normal 2 2 2 2 2 2 5 5 9" xfId="12339" xr:uid="{00000000-0005-0000-0000-000033300000}"/>
    <cellStyle name="Normal 2 2 2 2 2 2 5 6" xfId="12340" xr:uid="{00000000-0005-0000-0000-000034300000}"/>
    <cellStyle name="Normal 2 2 2 2 2 2 5 7" xfId="12341" xr:uid="{00000000-0005-0000-0000-000035300000}"/>
    <cellStyle name="Normal 2 2 2 2 2 2 5 8" xfId="12342" xr:uid="{00000000-0005-0000-0000-000036300000}"/>
    <cellStyle name="Normal 2 2 2 2 2 2 5 9" xfId="12343" xr:uid="{00000000-0005-0000-0000-000037300000}"/>
    <cellStyle name="Normal 2 2 2 2 2 2 6" xfId="12344" xr:uid="{00000000-0005-0000-0000-000038300000}"/>
    <cellStyle name="Normal 2 2 2 2 2 2 6 10" xfId="12345" xr:uid="{00000000-0005-0000-0000-000039300000}"/>
    <cellStyle name="Normal 2 2 2 2 2 2 6 11" xfId="12346" xr:uid="{00000000-0005-0000-0000-00003A300000}"/>
    <cellStyle name="Normal 2 2 2 2 2 2 6 12" xfId="12347" xr:uid="{00000000-0005-0000-0000-00003B300000}"/>
    <cellStyle name="Normal 2 2 2 2 2 2 6 13" xfId="12348" xr:uid="{00000000-0005-0000-0000-00003C300000}"/>
    <cellStyle name="Normal 2 2 2 2 2 2 6 14" xfId="12349" xr:uid="{00000000-0005-0000-0000-00003D300000}"/>
    <cellStyle name="Normal 2 2 2 2 2 2 6 2" xfId="12350" xr:uid="{00000000-0005-0000-0000-00003E300000}"/>
    <cellStyle name="Normal 2 2 2 2 2 2 6 2 10" xfId="12351" xr:uid="{00000000-0005-0000-0000-00003F300000}"/>
    <cellStyle name="Normal 2 2 2 2 2 2 6 2 2" xfId="12352" xr:uid="{00000000-0005-0000-0000-000040300000}"/>
    <cellStyle name="Normal 2 2 2 2 2 2 6 2 3" xfId="12353" xr:uid="{00000000-0005-0000-0000-000041300000}"/>
    <cellStyle name="Normal 2 2 2 2 2 2 6 2 4" xfId="12354" xr:uid="{00000000-0005-0000-0000-000042300000}"/>
    <cellStyle name="Normal 2 2 2 2 2 2 6 2 5" xfId="12355" xr:uid="{00000000-0005-0000-0000-000043300000}"/>
    <cellStyle name="Normal 2 2 2 2 2 2 6 2 6" xfId="12356" xr:uid="{00000000-0005-0000-0000-000044300000}"/>
    <cellStyle name="Normal 2 2 2 2 2 2 6 2 7" xfId="12357" xr:uid="{00000000-0005-0000-0000-000045300000}"/>
    <cellStyle name="Normal 2 2 2 2 2 2 6 2 8" xfId="12358" xr:uid="{00000000-0005-0000-0000-000046300000}"/>
    <cellStyle name="Normal 2 2 2 2 2 2 6 2 9" xfId="12359" xr:uid="{00000000-0005-0000-0000-000047300000}"/>
    <cellStyle name="Normal 2 2 2 2 2 2 6 3" xfId="12360" xr:uid="{00000000-0005-0000-0000-000048300000}"/>
    <cellStyle name="Normal 2 2 2 2 2 2 6 3 10" xfId="12361" xr:uid="{00000000-0005-0000-0000-000049300000}"/>
    <cellStyle name="Normal 2 2 2 2 2 2 6 3 2" xfId="12362" xr:uid="{00000000-0005-0000-0000-00004A300000}"/>
    <cellStyle name="Normal 2 2 2 2 2 2 6 3 3" xfId="12363" xr:uid="{00000000-0005-0000-0000-00004B300000}"/>
    <cellStyle name="Normal 2 2 2 2 2 2 6 3 4" xfId="12364" xr:uid="{00000000-0005-0000-0000-00004C300000}"/>
    <cellStyle name="Normal 2 2 2 2 2 2 6 3 5" xfId="12365" xr:uid="{00000000-0005-0000-0000-00004D300000}"/>
    <cellStyle name="Normal 2 2 2 2 2 2 6 3 6" xfId="12366" xr:uid="{00000000-0005-0000-0000-00004E300000}"/>
    <cellStyle name="Normal 2 2 2 2 2 2 6 3 7" xfId="12367" xr:uid="{00000000-0005-0000-0000-00004F300000}"/>
    <cellStyle name="Normal 2 2 2 2 2 2 6 3 8" xfId="12368" xr:uid="{00000000-0005-0000-0000-000050300000}"/>
    <cellStyle name="Normal 2 2 2 2 2 2 6 3 9" xfId="12369" xr:uid="{00000000-0005-0000-0000-000051300000}"/>
    <cellStyle name="Normal 2 2 2 2 2 2 6 4" xfId="12370" xr:uid="{00000000-0005-0000-0000-000052300000}"/>
    <cellStyle name="Normal 2 2 2 2 2 2 6 4 10" xfId="12371" xr:uid="{00000000-0005-0000-0000-000053300000}"/>
    <cellStyle name="Normal 2 2 2 2 2 2 6 4 2" xfId="12372" xr:uid="{00000000-0005-0000-0000-000054300000}"/>
    <cellStyle name="Normal 2 2 2 2 2 2 6 4 3" xfId="12373" xr:uid="{00000000-0005-0000-0000-000055300000}"/>
    <cellStyle name="Normal 2 2 2 2 2 2 6 4 4" xfId="12374" xr:uid="{00000000-0005-0000-0000-000056300000}"/>
    <cellStyle name="Normal 2 2 2 2 2 2 6 4 5" xfId="12375" xr:uid="{00000000-0005-0000-0000-000057300000}"/>
    <cellStyle name="Normal 2 2 2 2 2 2 6 4 6" xfId="12376" xr:uid="{00000000-0005-0000-0000-000058300000}"/>
    <cellStyle name="Normal 2 2 2 2 2 2 6 4 7" xfId="12377" xr:uid="{00000000-0005-0000-0000-000059300000}"/>
    <cellStyle name="Normal 2 2 2 2 2 2 6 4 8" xfId="12378" xr:uid="{00000000-0005-0000-0000-00005A300000}"/>
    <cellStyle name="Normal 2 2 2 2 2 2 6 4 9" xfId="12379" xr:uid="{00000000-0005-0000-0000-00005B300000}"/>
    <cellStyle name="Normal 2 2 2 2 2 2 6 5" xfId="12380" xr:uid="{00000000-0005-0000-0000-00005C300000}"/>
    <cellStyle name="Normal 2 2 2 2 2 2 6 5 10" xfId="12381" xr:uid="{00000000-0005-0000-0000-00005D300000}"/>
    <cellStyle name="Normal 2 2 2 2 2 2 6 5 2" xfId="12382" xr:uid="{00000000-0005-0000-0000-00005E300000}"/>
    <cellStyle name="Normal 2 2 2 2 2 2 6 5 3" xfId="12383" xr:uid="{00000000-0005-0000-0000-00005F300000}"/>
    <cellStyle name="Normal 2 2 2 2 2 2 6 5 4" xfId="12384" xr:uid="{00000000-0005-0000-0000-000060300000}"/>
    <cellStyle name="Normal 2 2 2 2 2 2 6 5 5" xfId="12385" xr:uid="{00000000-0005-0000-0000-000061300000}"/>
    <cellStyle name="Normal 2 2 2 2 2 2 6 5 6" xfId="12386" xr:uid="{00000000-0005-0000-0000-000062300000}"/>
    <cellStyle name="Normal 2 2 2 2 2 2 6 5 7" xfId="12387" xr:uid="{00000000-0005-0000-0000-000063300000}"/>
    <cellStyle name="Normal 2 2 2 2 2 2 6 5 8" xfId="12388" xr:uid="{00000000-0005-0000-0000-000064300000}"/>
    <cellStyle name="Normal 2 2 2 2 2 2 6 5 9" xfId="12389" xr:uid="{00000000-0005-0000-0000-000065300000}"/>
    <cellStyle name="Normal 2 2 2 2 2 2 6 6" xfId="12390" xr:uid="{00000000-0005-0000-0000-000066300000}"/>
    <cellStyle name="Normal 2 2 2 2 2 2 6 7" xfId="12391" xr:uid="{00000000-0005-0000-0000-000067300000}"/>
    <cellStyle name="Normal 2 2 2 2 2 2 6 8" xfId="12392" xr:uid="{00000000-0005-0000-0000-000068300000}"/>
    <cellStyle name="Normal 2 2 2 2 2 2 6 9" xfId="12393" xr:uid="{00000000-0005-0000-0000-000069300000}"/>
    <cellStyle name="Normal 2 2 2 2 2 2 7" xfId="12394" xr:uid="{00000000-0005-0000-0000-00006A300000}"/>
    <cellStyle name="Normal 2 2 2 2 2 2 7 10" xfId="12395" xr:uid="{00000000-0005-0000-0000-00006B300000}"/>
    <cellStyle name="Normal 2 2 2 2 2 2 7 11" xfId="12396" xr:uid="{00000000-0005-0000-0000-00006C300000}"/>
    <cellStyle name="Normal 2 2 2 2 2 2 7 12" xfId="12397" xr:uid="{00000000-0005-0000-0000-00006D300000}"/>
    <cellStyle name="Normal 2 2 2 2 2 2 7 13" xfId="12398" xr:uid="{00000000-0005-0000-0000-00006E300000}"/>
    <cellStyle name="Normal 2 2 2 2 2 2 7 14" xfId="12399" xr:uid="{00000000-0005-0000-0000-00006F300000}"/>
    <cellStyle name="Normal 2 2 2 2 2 2 7 2" xfId="12400" xr:uid="{00000000-0005-0000-0000-000070300000}"/>
    <cellStyle name="Normal 2 2 2 2 2 2 7 2 10" xfId="12401" xr:uid="{00000000-0005-0000-0000-000071300000}"/>
    <cellStyle name="Normal 2 2 2 2 2 2 7 2 2" xfId="12402" xr:uid="{00000000-0005-0000-0000-000072300000}"/>
    <cellStyle name="Normal 2 2 2 2 2 2 7 2 3" xfId="12403" xr:uid="{00000000-0005-0000-0000-000073300000}"/>
    <cellStyle name="Normal 2 2 2 2 2 2 7 2 4" xfId="12404" xr:uid="{00000000-0005-0000-0000-000074300000}"/>
    <cellStyle name="Normal 2 2 2 2 2 2 7 2 5" xfId="12405" xr:uid="{00000000-0005-0000-0000-000075300000}"/>
    <cellStyle name="Normal 2 2 2 2 2 2 7 2 6" xfId="12406" xr:uid="{00000000-0005-0000-0000-000076300000}"/>
    <cellStyle name="Normal 2 2 2 2 2 2 7 2 7" xfId="12407" xr:uid="{00000000-0005-0000-0000-000077300000}"/>
    <cellStyle name="Normal 2 2 2 2 2 2 7 2 8" xfId="12408" xr:uid="{00000000-0005-0000-0000-000078300000}"/>
    <cellStyle name="Normal 2 2 2 2 2 2 7 2 9" xfId="12409" xr:uid="{00000000-0005-0000-0000-000079300000}"/>
    <cellStyle name="Normal 2 2 2 2 2 2 7 3" xfId="12410" xr:uid="{00000000-0005-0000-0000-00007A300000}"/>
    <cellStyle name="Normal 2 2 2 2 2 2 7 3 10" xfId="12411" xr:uid="{00000000-0005-0000-0000-00007B300000}"/>
    <cellStyle name="Normal 2 2 2 2 2 2 7 3 2" xfId="12412" xr:uid="{00000000-0005-0000-0000-00007C300000}"/>
    <cellStyle name="Normal 2 2 2 2 2 2 7 3 3" xfId="12413" xr:uid="{00000000-0005-0000-0000-00007D300000}"/>
    <cellStyle name="Normal 2 2 2 2 2 2 7 3 4" xfId="12414" xr:uid="{00000000-0005-0000-0000-00007E300000}"/>
    <cellStyle name="Normal 2 2 2 2 2 2 7 3 5" xfId="12415" xr:uid="{00000000-0005-0000-0000-00007F300000}"/>
    <cellStyle name="Normal 2 2 2 2 2 2 7 3 6" xfId="12416" xr:uid="{00000000-0005-0000-0000-000080300000}"/>
    <cellStyle name="Normal 2 2 2 2 2 2 7 3 7" xfId="12417" xr:uid="{00000000-0005-0000-0000-000081300000}"/>
    <cellStyle name="Normal 2 2 2 2 2 2 7 3 8" xfId="12418" xr:uid="{00000000-0005-0000-0000-000082300000}"/>
    <cellStyle name="Normal 2 2 2 2 2 2 7 3 9" xfId="12419" xr:uid="{00000000-0005-0000-0000-000083300000}"/>
    <cellStyle name="Normal 2 2 2 2 2 2 7 4" xfId="12420" xr:uid="{00000000-0005-0000-0000-000084300000}"/>
    <cellStyle name="Normal 2 2 2 2 2 2 7 4 10" xfId="12421" xr:uid="{00000000-0005-0000-0000-000085300000}"/>
    <cellStyle name="Normal 2 2 2 2 2 2 7 4 2" xfId="12422" xr:uid="{00000000-0005-0000-0000-000086300000}"/>
    <cellStyle name="Normal 2 2 2 2 2 2 7 4 3" xfId="12423" xr:uid="{00000000-0005-0000-0000-000087300000}"/>
    <cellStyle name="Normal 2 2 2 2 2 2 7 4 4" xfId="12424" xr:uid="{00000000-0005-0000-0000-000088300000}"/>
    <cellStyle name="Normal 2 2 2 2 2 2 7 4 5" xfId="12425" xr:uid="{00000000-0005-0000-0000-000089300000}"/>
    <cellStyle name="Normal 2 2 2 2 2 2 7 4 6" xfId="12426" xr:uid="{00000000-0005-0000-0000-00008A300000}"/>
    <cellStyle name="Normal 2 2 2 2 2 2 7 4 7" xfId="12427" xr:uid="{00000000-0005-0000-0000-00008B300000}"/>
    <cellStyle name="Normal 2 2 2 2 2 2 7 4 8" xfId="12428" xr:uid="{00000000-0005-0000-0000-00008C300000}"/>
    <cellStyle name="Normal 2 2 2 2 2 2 7 4 9" xfId="12429" xr:uid="{00000000-0005-0000-0000-00008D300000}"/>
    <cellStyle name="Normal 2 2 2 2 2 2 7 5" xfId="12430" xr:uid="{00000000-0005-0000-0000-00008E300000}"/>
    <cellStyle name="Normal 2 2 2 2 2 2 7 5 10" xfId="12431" xr:uid="{00000000-0005-0000-0000-00008F300000}"/>
    <cellStyle name="Normal 2 2 2 2 2 2 7 5 2" xfId="12432" xr:uid="{00000000-0005-0000-0000-000090300000}"/>
    <cellStyle name="Normal 2 2 2 2 2 2 7 5 3" xfId="12433" xr:uid="{00000000-0005-0000-0000-000091300000}"/>
    <cellStyle name="Normal 2 2 2 2 2 2 7 5 4" xfId="12434" xr:uid="{00000000-0005-0000-0000-000092300000}"/>
    <cellStyle name="Normal 2 2 2 2 2 2 7 5 5" xfId="12435" xr:uid="{00000000-0005-0000-0000-000093300000}"/>
    <cellStyle name="Normal 2 2 2 2 2 2 7 5 6" xfId="12436" xr:uid="{00000000-0005-0000-0000-000094300000}"/>
    <cellStyle name="Normal 2 2 2 2 2 2 7 5 7" xfId="12437" xr:uid="{00000000-0005-0000-0000-000095300000}"/>
    <cellStyle name="Normal 2 2 2 2 2 2 7 5 8" xfId="12438" xr:uid="{00000000-0005-0000-0000-000096300000}"/>
    <cellStyle name="Normal 2 2 2 2 2 2 7 5 9" xfId="12439" xr:uid="{00000000-0005-0000-0000-000097300000}"/>
    <cellStyle name="Normal 2 2 2 2 2 2 7 6" xfId="12440" xr:uid="{00000000-0005-0000-0000-000098300000}"/>
    <cellStyle name="Normal 2 2 2 2 2 2 7 7" xfId="12441" xr:uid="{00000000-0005-0000-0000-000099300000}"/>
    <cellStyle name="Normal 2 2 2 2 2 2 7 8" xfId="12442" xr:uid="{00000000-0005-0000-0000-00009A300000}"/>
    <cellStyle name="Normal 2 2 2 2 2 2 7 9" xfId="12443" xr:uid="{00000000-0005-0000-0000-00009B300000}"/>
    <cellStyle name="Normal 2 2 2 2 2 2 8" xfId="12444" xr:uid="{00000000-0005-0000-0000-00009C300000}"/>
    <cellStyle name="Normal 2 2 2 2 2 2 8 10" xfId="12445" xr:uid="{00000000-0005-0000-0000-00009D300000}"/>
    <cellStyle name="Normal 2 2 2 2 2 2 8 11" xfId="12446" xr:uid="{00000000-0005-0000-0000-00009E300000}"/>
    <cellStyle name="Normal 2 2 2 2 2 2 8 12" xfId="12447" xr:uid="{00000000-0005-0000-0000-00009F300000}"/>
    <cellStyle name="Normal 2 2 2 2 2 2 8 13" xfId="12448" xr:uid="{00000000-0005-0000-0000-0000A0300000}"/>
    <cellStyle name="Normal 2 2 2 2 2 2 8 14" xfId="12449" xr:uid="{00000000-0005-0000-0000-0000A1300000}"/>
    <cellStyle name="Normal 2 2 2 2 2 2 8 2" xfId="12450" xr:uid="{00000000-0005-0000-0000-0000A2300000}"/>
    <cellStyle name="Normal 2 2 2 2 2 2 8 2 10" xfId="12451" xr:uid="{00000000-0005-0000-0000-0000A3300000}"/>
    <cellStyle name="Normal 2 2 2 2 2 2 8 2 2" xfId="12452" xr:uid="{00000000-0005-0000-0000-0000A4300000}"/>
    <cellStyle name="Normal 2 2 2 2 2 2 8 2 3" xfId="12453" xr:uid="{00000000-0005-0000-0000-0000A5300000}"/>
    <cellStyle name="Normal 2 2 2 2 2 2 8 2 4" xfId="12454" xr:uid="{00000000-0005-0000-0000-0000A6300000}"/>
    <cellStyle name="Normal 2 2 2 2 2 2 8 2 5" xfId="12455" xr:uid="{00000000-0005-0000-0000-0000A7300000}"/>
    <cellStyle name="Normal 2 2 2 2 2 2 8 2 6" xfId="12456" xr:uid="{00000000-0005-0000-0000-0000A8300000}"/>
    <cellStyle name="Normal 2 2 2 2 2 2 8 2 7" xfId="12457" xr:uid="{00000000-0005-0000-0000-0000A9300000}"/>
    <cellStyle name="Normal 2 2 2 2 2 2 8 2 8" xfId="12458" xr:uid="{00000000-0005-0000-0000-0000AA300000}"/>
    <cellStyle name="Normal 2 2 2 2 2 2 8 2 9" xfId="12459" xr:uid="{00000000-0005-0000-0000-0000AB300000}"/>
    <cellStyle name="Normal 2 2 2 2 2 2 8 3" xfId="12460" xr:uid="{00000000-0005-0000-0000-0000AC300000}"/>
    <cellStyle name="Normal 2 2 2 2 2 2 8 3 10" xfId="12461" xr:uid="{00000000-0005-0000-0000-0000AD300000}"/>
    <cellStyle name="Normal 2 2 2 2 2 2 8 3 2" xfId="12462" xr:uid="{00000000-0005-0000-0000-0000AE300000}"/>
    <cellStyle name="Normal 2 2 2 2 2 2 8 3 3" xfId="12463" xr:uid="{00000000-0005-0000-0000-0000AF300000}"/>
    <cellStyle name="Normal 2 2 2 2 2 2 8 3 4" xfId="12464" xr:uid="{00000000-0005-0000-0000-0000B0300000}"/>
    <cellStyle name="Normal 2 2 2 2 2 2 8 3 5" xfId="12465" xr:uid="{00000000-0005-0000-0000-0000B1300000}"/>
    <cellStyle name="Normal 2 2 2 2 2 2 8 3 6" xfId="12466" xr:uid="{00000000-0005-0000-0000-0000B2300000}"/>
    <cellStyle name="Normal 2 2 2 2 2 2 8 3 7" xfId="12467" xr:uid="{00000000-0005-0000-0000-0000B3300000}"/>
    <cellStyle name="Normal 2 2 2 2 2 2 8 3 8" xfId="12468" xr:uid="{00000000-0005-0000-0000-0000B4300000}"/>
    <cellStyle name="Normal 2 2 2 2 2 2 8 3 9" xfId="12469" xr:uid="{00000000-0005-0000-0000-0000B5300000}"/>
    <cellStyle name="Normal 2 2 2 2 2 2 8 4" xfId="12470" xr:uid="{00000000-0005-0000-0000-0000B6300000}"/>
    <cellStyle name="Normal 2 2 2 2 2 2 8 4 10" xfId="12471" xr:uid="{00000000-0005-0000-0000-0000B7300000}"/>
    <cellStyle name="Normal 2 2 2 2 2 2 8 4 2" xfId="12472" xr:uid="{00000000-0005-0000-0000-0000B8300000}"/>
    <cellStyle name="Normal 2 2 2 2 2 2 8 4 3" xfId="12473" xr:uid="{00000000-0005-0000-0000-0000B9300000}"/>
    <cellStyle name="Normal 2 2 2 2 2 2 8 4 4" xfId="12474" xr:uid="{00000000-0005-0000-0000-0000BA300000}"/>
    <cellStyle name="Normal 2 2 2 2 2 2 8 4 5" xfId="12475" xr:uid="{00000000-0005-0000-0000-0000BB300000}"/>
    <cellStyle name="Normal 2 2 2 2 2 2 8 4 6" xfId="12476" xr:uid="{00000000-0005-0000-0000-0000BC300000}"/>
    <cellStyle name="Normal 2 2 2 2 2 2 8 4 7" xfId="12477" xr:uid="{00000000-0005-0000-0000-0000BD300000}"/>
    <cellStyle name="Normal 2 2 2 2 2 2 8 4 8" xfId="12478" xr:uid="{00000000-0005-0000-0000-0000BE300000}"/>
    <cellStyle name="Normal 2 2 2 2 2 2 8 4 9" xfId="12479" xr:uid="{00000000-0005-0000-0000-0000BF300000}"/>
    <cellStyle name="Normal 2 2 2 2 2 2 8 5" xfId="12480" xr:uid="{00000000-0005-0000-0000-0000C0300000}"/>
    <cellStyle name="Normal 2 2 2 2 2 2 8 5 10" xfId="12481" xr:uid="{00000000-0005-0000-0000-0000C1300000}"/>
    <cellStyle name="Normal 2 2 2 2 2 2 8 5 2" xfId="12482" xr:uid="{00000000-0005-0000-0000-0000C2300000}"/>
    <cellStyle name="Normal 2 2 2 2 2 2 8 5 3" xfId="12483" xr:uid="{00000000-0005-0000-0000-0000C3300000}"/>
    <cellStyle name="Normal 2 2 2 2 2 2 8 5 4" xfId="12484" xr:uid="{00000000-0005-0000-0000-0000C4300000}"/>
    <cellStyle name="Normal 2 2 2 2 2 2 8 5 5" xfId="12485" xr:uid="{00000000-0005-0000-0000-0000C5300000}"/>
    <cellStyle name="Normal 2 2 2 2 2 2 8 5 6" xfId="12486" xr:uid="{00000000-0005-0000-0000-0000C6300000}"/>
    <cellStyle name="Normal 2 2 2 2 2 2 8 5 7" xfId="12487" xr:uid="{00000000-0005-0000-0000-0000C7300000}"/>
    <cellStyle name="Normal 2 2 2 2 2 2 8 5 8" xfId="12488" xr:uid="{00000000-0005-0000-0000-0000C8300000}"/>
    <cellStyle name="Normal 2 2 2 2 2 2 8 5 9" xfId="12489" xr:uid="{00000000-0005-0000-0000-0000C9300000}"/>
    <cellStyle name="Normal 2 2 2 2 2 2 8 6" xfId="12490" xr:uid="{00000000-0005-0000-0000-0000CA300000}"/>
    <cellStyle name="Normal 2 2 2 2 2 2 8 7" xfId="12491" xr:uid="{00000000-0005-0000-0000-0000CB300000}"/>
    <cellStyle name="Normal 2 2 2 2 2 2 8 8" xfId="12492" xr:uid="{00000000-0005-0000-0000-0000CC300000}"/>
    <cellStyle name="Normal 2 2 2 2 2 2 8 9" xfId="12493" xr:uid="{00000000-0005-0000-0000-0000CD300000}"/>
    <cellStyle name="Normal 2 2 2 2 2 2 9" xfId="12494" xr:uid="{00000000-0005-0000-0000-0000CE300000}"/>
    <cellStyle name="Normal 2 2 2 2 2 2 9 10" xfId="12495" xr:uid="{00000000-0005-0000-0000-0000CF300000}"/>
    <cellStyle name="Normal 2 2 2 2 2 2 9 11" xfId="12496" xr:uid="{00000000-0005-0000-0000-0000D0300000}"/>
    <cellStyle name="Normal 2 2 2 2 2 2 9 12" xfId="12497" xr:uid="{00000000-0005-0000-0000-0000D1300000}"/>
    <cellStyle name="Normal 2 2 2 2 2 2 9 13" xfId="12498" xr:uid="{00000000-0005-0000-0000-0000D2300000}"/>
    <cellStyle name="Normal 2 2 2 2 2 2 9 14" xfId="12499" xr:uid="{00000000-0005-0000-0000-0000D3300000}"/>
    <cellStyle name="Normal 2 2 2 2 2 2 9 2" xfId="12500" xr:uid="{00000000-0005-0000-0000-0000D4300000}"/>
    <cellStyle name="Normal 2 2 2 2 2 2 9 2 10" xfId="12501" xr:uid="{00000000-0005-0000-0000-0000D5300000}"/>
    <cellStyle name="Normal 2 2 2 2 2 2 9 2 2" xfId="12502" xr:uid="{00000000-0005-0000-0000-0000D6300000}"/>
    <cellStyle name="Normal 2 2 2 2 2 2 9 2 3" xfId="12503" xr:uid="{00000000-0005-0000-0000-0000D7300000}"/>
    <cellStyle name="Normal 2 2 2 2 2 2 9 2 4" xfId="12504" xr:uid="{00000000-0005-0000-0000-0000D8300000}"/>
    <cellStyle name="Normal 2 2 2 2 2 2 9 2 5" xfId="12505" xr:uid="{00000000-0005-0000-0000-0000D9300000}"/>
    <cellStyle name="Normal 2 2 2 2 2 2 9 2 6" xfId="12506" xr:uid="{00000000-0005-0000-0000-0000DA300000}"/>
    <cellStyle name="Normal 2 2 2 2 2 2 9 2 7" xfId="12507" xr:uid="{00000000-0005-0000-0000-0000DB300000}"/>
    <cellStyle name="Normal 2 2 2 2 2 2 9 2 8" xfId="12508" xr:uid="{00000000-0005-0000-0000-0000DC300000}"/>
    <cellStyle name="Normal 2 2 2 2 2 2 9 2 9" xfId="12509" xr:uid="{00000000-0005-0000-0000-0000DD300000}"/>
    <cellStyle name="Normal 2 2 2 2 2 2 9 3" xfId="12510" xr:uid="{00000000-0005-0000-0000-0000DE300000}"/>
    <cellStyle name="Normal 2 2 2 2 2 2 9 3 10" xfId="12511" xr:uid="{00000000-0005-0000-0000-0000DF300000}"/>
    <cellStyle name="Normal 2 2 2 2 2 2 9 3 2" xfId="12512" xr:uid="{00000000-0005-0000-0000-0000E0300000}"/>
    <cellStyle name="Normal 2 2 2 2 2 2 9 3 3" xfId="12513" xr:uid="{00000000-0005-0000-0000-0000E1300000}"/>
    <cellStyle name="Normal 2 2 2 2 2 2 9 3 4" xfId="12514" xr:uid="{00000000-0005-0000-0000-0000E2300000}"/>
    <cellStyle name="Normal 2 2 2 2 2 2 9 3 5" xfId="12515" xr:uid="{00000000-0005-0000-0000-0000E3300000}"/>
    <cellStyle name="Normal 2 2 2 2 2 2 9 3 6" xfId="12516" xr:uid="{00000000-0005-0000-0000-0000E4300000}"/>
    <cellStyle name="Normal 2 2 2 2 2 2 9 3 7" xfId="12517" xr:uid="{00000000-0005-0000-0000-0000E5300000}"/>
    <cellStyle name="Normal 2 2 2 2 2 2 9 3 8" xfId="12518" xr:uid="{00000000-0005-0000-0000-0000E6300000}"/>
    <cellStyle name="Normal 2 2 2 2 2 2 9 3 9" xfId="12519" xr:uid="{00000000-0005-0000-0000-0000E7300000}"/>
    <cellStyle name="Normal 2 2 2 2 2 2 9 4" xfId="12520" xr:uid="{00000000-0005-0000-0000-0000E8300000}"/>
    <cellStyle name="Normal 2 2 2 2 2 2 9 4 10" xfId="12521" xr:uid="{00000000-0005-0000-0000-0000E9300000}"/>
    <cellStyle name="Normal 2 2 2 2 2 2 9 4 2" xfId="12522" xr:uid="{00000000-0005-0000-0000-0000EA300000}"/>
    <cellStyle name="Normal 2 2 2 2 2 2 9 4 3" xfId="12523" xr:uid="{00000000-0005-0000-0000-0000EB300000}"/>
    <cellStyle name="Normal 2 2 2 2 2 2 9 4 4" xfId="12524" xr:uid="{00000000-0005-0000-0000-0000EC300000}"/>
    <cellStyle name="Normal 2 2 2 2 2 2 9 4 5" xfId="12525" xr:uid="{00000000-0005-0000-0000-0000ED300000}"/>
    <cellStyle name="Normal 2 2 2 2 2 2 9 4 6" xfId="12526" xr:uid="{00000000-0005-0000-0000-0000EE300000}"/>
    <cellStyle name="Normal 2 2 2 2 2 2 9 4 7" xfId="12527" xr:uid="{00000000-0005-0000-0000-0000EF300000}"/>
    <cellStyle name="Normal 2 2 2 2 2 2 9 4 8" xfId="12528" xr:uid="{00000000-0005-0000-0000-0000F0300000}"/>
    <cellStyle name="Normal 2 2 2 2 2 2 9 4 9" xfId="12529" xr:uid="{00000000-0005-0000-0000-0000F1300000}"/>
    <cellStyle name="Normal 2 2 2 2 2 2 9 5" xfId="12530" xr:uid="{00000000-0005-0000-0000-0000F2300000}"/>
    <cellStyle name="Normal 2 2 2 2 2 2 9 5 10" xfId="12531" xr:uid="{00000000-0005-0000-0000-0000F3300000}"/>
    <cellStyle name="Normal 2 2 2 2 2 2 9 5 2" xfId="12532" xr:uid="{00000000-0005-0000-0000-0000F4300000}"/>
    <cellStyle name="Normal 2 2 2 2 2 2 9 5 3" xfId="12533" xr:uid="{00000000-0005-0000-0000-0000F5300000}"/>
    <cellStyle name="Normal 2 2 2 2 2 2 9 5 4" xfId="12534" xr:uid="{00000000-0005-0000-0000-0000F6300000}"/>
    <cellStyle name="Normal 2 2 2 2 2 2 9 5 5" xfId="12535" xr:uid="{00000000-0005-0000-0000-0000F7300000}"/>
    <cellStyle name="Normal 2 2 2 2 2 2 9 5 6" xfId="12536" xr:uid="{00000000-0005-0000-0000-0000F8300000}"/>
    <cellStyle name="Normal 2 2 2 2 2 2 9 5 7" xfId="12537" xr:uid="{00000000-0005-0000-0000-0000F9300000}"/>
    <cellStyle name="Normal 2 2 2 2 2 2 9 5 8" xfId="12538" xr:uid="{00000000-0005-0000-0000-0000FA300000}"/>
    <cellStyle name="Normal 2 2 2 2 2 2 9 5 9" xfId="12539" xr:uid="{00000000-0005-0000-0000-0000FB300000}"/>
    <cellStyle name="Normal 2 2 2 2 2 2 9 6" xfId="12540" xr:uid="{00000000-0005-0000-0000-0000FC300000}"/>
    <cellStyle name="Normal 2 2 2 2 2 2 9 7" xfId="12541" xr:uid="{00000000-0005-0000-0000-0000FD300000}"/>
    <cellStyle name="Normal 2 2 2 2 2 2 9 8" xfId="12542" xr:uid="{00000000-0005-0000-0000-0000FE300000}"/>
    <cellStyle name="Normal 2 2 2 2 2 2 9 9" xfId="12543" xr:uid="{00000000-0005-0000-0000-0000FF300000}"/>
    <cellStyle name="Normal 2 2 2 2 2 20" xfId="12544" xr:uid="{00000000-0005-0000-0000-000000310000}"/>
    <cellStyle name="Normal 2 2 2 2 2 20 10" xfId="12545" xr:uid="{00000000-0005-0000-0000-000001310000}"/>
    <cellStyle name="Normal 2 2 2 2 2 20 11" xfId="12546" xr:uid="{00000000-0005-0000-0000-000002310000}"/>
    <cellStyle name="Normal 2 2 2 2 2 20 12" xfId="12547" xr:uid="{00000000-0005-0000-0000-000003310000}"/>
    <cellStyle name="Normal 2 2 2 2 2 20 13" xfId="12548" xr:uid="{00000000-0005-0000-0000-000004310000}"/>
    <cellStyle name="Normal 2 2 2 2 2 20 14" xfId="12549" xr:uid="{00000000-0005-0000-0000-000005310000}"/>
    <cellStyle name="Normal 2 2 2 2 2 20 2" xfId="12550" xr:uid="{00000000-0005-0000-0000-000006310000}"/>
    <cellStyle name="Normal 2 2 2 2 2 20 2 10" xfId="12551" xr:uid="{00000000-0005-0000-0000-000007310000}"/>
    <cellStyle name="Normal 2 2 2 2 2 20 2 2" xfId="12552" xr:uid="{00000000-0005-0000-0000-000008310000}"/>
    <cellStyle name="Normal 2 2 2 2 2 20 2 3" xfId="12553" xr:uid="{00000000-0005-0000-0000-000009310000}"/>
    <cellStyle name="Normal 2 2 2 2 2 20 2 4" xfId="12554" xr:uid="{00000000-0005-0000-0000-00000A310000}"/>
    <cellStyle name="Normal 2 2 2 2 2 20 2 5" xfId="12555" xr:uid="{00000000-0005-0000-0000-00000B310000}"/>
    <cellStyle name="Normal 2 2 2 2 2 20 2 6" xfId="12556" xr:uid="{00000000-0005-0000-0000-00000C310000}"/>
    <cellStyle name="Normal 2 2 2 2 2 20 2 7" xfId="12557" xr:uid="{00000000-0005-0000-0000-00000D310000}"/>
    <cellStyle name="Normal 2 2 2 2 2 20 2 8" xfId="12558" xr:uid="{00000000-0005-0000-0000-00000E310000}"/>
    <cellStyle name="Normal 2 2 2 2 2 20 2 9" xfId="12559" xr:uid="{00000000-0005-0000-0000-00000F310000}"/>
    <cellStyle name="Normal 2 2 2 2 2 20 3" xfId="12560" xr:uid="{00000000-0005-0000-0000-000010310000}"/>
    <cellStyle name="Normal 2 2 2 2 2 20 3 10" xfId="12561" xr:uid="{00000000-0005-0000-0000-000011310000}"/>
    <cellStyle name="Normal 2 2 2 2 2 20 3 2" xfId="12562" xr:uid="{00000000-0005-0000-0000-000012310000}"/>
    <cellStyle name="Normal 2 2 2 2 2 20 3 3" xfId="12563" xr:uid="{00000000-0005-0000-0000-000013310000}"/>
    <cellStyle name="Normal 2 2 2 2 2 20 3 4" xfId="12564" xr:uid="{00000000-0005-0000-0000-000014310000}"/>
    <cellStyle name="Normal 2 2 2 2 2 20 3 5" xfId="12565" xr:uid="{00000000-0005-0000-0000-000015310000}"/>
    <cellStyle name="Normal 2 2 2 2 2 20 3 6" xfId="12566" xr:uid="{00000000-0005-0000-0000-000016310000}"/>
    <cellStyle name="Normal 2 2 2 2 2 20 3 7" xfId="12567" xr:uid="{00000000-0005-0000-0000-000017310000}"/>
    <cellStyle name="Normal 2 2 2 2 2 20 3 8" xfId="12568" xr:uid="{00000000-0005-0000-0000-000018310000}"/>
    <cellStyle name="Normal 2 2 2 2 2 20 3 9" xfId="12569" xr:uid="{00000000-0005-0000-0000-000019310000}"/>
    <cellStyle name="Normal 2 2 2 2 2 20 4" xfId="12570" xr:uid="{00000000-0005-0000-0000-00001A310000}"/>
    <cellStyle name="Normal 2 2 2 2 2 20 4 10" xfId="12571" xr:uid="{00000000-0005-0000-0000-00001B310000}"/>
    <cellStyle name="Normal 2 2 2 2 2 20 4 2" xfId="12572" xr:uid="{00000000-0005-0000-0000-00001C310000}"/>
    <cellStyle name="Normal 2 2 2 2 2 20 4 3" xfId="12573" xr:uid="{00000000-0005-0000-0000-00001D310000}"/>
    <cellStyle name="Normal 2 2 2 2 2 20 4 4" xfId="12574" xr:uid="{00000000-0005-0000-0000-00001E310000}"/>
    <cellStyle name="Normal 2 2 2 2 2 20 4 5" xfId="12575" xr:uid="{00000000-0005-0000-0000-00001F310000}"/>
    <cellStyle name="Normal 2 2 2 2 2 20 4 6" xfId="12576" xr:uid="{00000000-0005-0000-0000-000020310000}"/>
    <cellStyle name="Normal 2 2 2 2 2 20 4 7" xfId="12577" xr:uid="{00000000-0005-0000-0000-000021310000}"/>
    <cellStyle name="Normal 2 2 2 2 2 20 4 8" xfId="12578" xr:uid="{00000000-0005-0000-0000-000022310000}"/>
    <cellStyle name="Normal 2 2 2 2 2 20 4 9" xfId="12579" xr:uid="{00000000-0005-0000-0000-000023310000}"/>
    <cellStyle name="Normal 2 2 2 2 2 20 5" xfId="12580" xr:uid="{00000000-0005-0000-0000-000024310000}"/>
    <cellStyle name="Normal 2 2 2 2 2 20 5 10" xfId="12581" xr:uid="{00000000-0005-0000-0000-000025310000}"/>
    <cellStyle name="Normal 2 2 2 2 2 20 5 2" xfId="12582" xr:uid="{00000000-0005-0000-0000-000026310000}"/>
    <cellStyle name="Normal 2 2 2 2 2 20 5 3" xfId="12583" xr:uid="{00000000-0005-0000-0000-000027310000}"/>
    <cellStyle name="Normal 2 2 2 2 2 20 5 4" xfId="12584" xr:uid="{00000000-0005-0000-0000-000028310000}"/>
    <cellStyle name="Normal 2 2 2 2 2 20 5 5" xfId="12585" xr:uid="{00000000-0005-0000-0000-000029310000}"/>
    <cellStyle name="Normal 2 2 2 2 2 20 5 6" xfId="12586" xr:uid="{00000000-0005-0000-0000-00002A310000}"/>
    <cellStyle name="Normal 2 2 2 2 2 20 5 7" xfId="12587" xr:uid="{00000000-0005-0000-0000-00002B310000}"/>
    <cellStyle name="Normal 2 2 2 2 2 20 5 8" xfId="12588" xr:uid="{00000000-0005-0000-0000-00002C310000}"/>
    <cellStyle name="Normal 2 2 2 2 2 20 5 9" xfId="12589" xr:uid="{00000000-0005-0000-0000-00002D310000}"/>
    <cellStyle name="Normal 2 2 2 2 2 20 6" xfId="12590" xr:uid="{00000000-0005-0000-0000-00002E310000}"/>
    <cellStyle name="Normal 2 2 2 2 2 20 7" xfId="12591" xr:uid="{00000000-0005-0000-0000-00002F310000}"/>
    <cellStyle name="Normal 2 2 2 2 2 20 8" xfId="12592" xr:uid="{00000000-0005-0000-0000-000030310000}"/>
    <cellStyle name="Normal 2 2 2 2 2 20 9" xfId="12593" xr:uid="{00000000-0005-0000-0000-000031310000}"/>
    <cellStyle name="Normal 2 2 2 2 2 21" xfId="12594" xr:uid="{00000000-0005-0000-0000-000032310000}"/>
    <cellStyle name="Normal 2 2 2 2 2 21 10" xfId="12595" xr:uid="{00000000-0005-0000-0000-000033310000}"/>
    <cellStyle name="Normal 2 2 2 2 2 21 11" xfId="12596" xr:uid="{00000000-0005-0000-0000-000034310000}"/>
    <cellStyle name="Normal 2 2 2 2 2 21 12" xfId="12597" xr:uid="{00000000-0005-0000-0000-000035310000}"/>
    <cellStyle name="Normal 2 2 2 2 2 21 13" xfId="12598" xr:uid="{00000000-0005-0000-0000-000036310000}"/>
    <cellStyle name="Normal 2 2 2 2 2 21 14" xfId="12599" xr:uid="{00000000-0005-0000-0000-000037310000}"/>
    <cellStyle name="Normal 2 2 2 2 2 21 2" xfId="12600" xr:uid="{00000000-0005-0000-0000-000038310000}"/>
    <cellStyle name="Normal 2 2 2 2 2 21 2 10" xfId="12601" xr:uid="{00000000-0005-0000-0000-000039310000}"/>
    <cellStyle name="Normal 2 2 2 2 2 21 2 2" xfId="12602" xr:uid="{00000000-0005-0000-0000-00003A310000}"/>
    <cellStyle name="Normal 2 2 2 2 2 21 2 3" xfId="12603" xr:uid="{00000000-0005-0000-0000-00003B310000}"/>
    <cellStyle name="Normal 2 2 2 2 2 21 2 4" xfId="12604" xr:uid="{00000000-0005-0000-0000-00003C310000}"/>
    <cellStyle name="Normal 2 2 2 2 2 21 2 5" xfId="12605" xr:uid="{00000000-0005-0000-0000-00003D310000}"/>
    <cellStyle name="Normal 2 2 2 2 2 21 2 6" xfId="12606" xr:uid="{00000000-0005-0000-0000-00003E310000}"/>
    <cellStyle name="Normal 2 2 2 2 2 21 2 7" xfId="12607" xr:uid="{00000000-0005-0000-0000-00003F310000}"/>
    <cellStyle name="Normal 2 2 2 2 2 21 2 8" xfId="12608" xr:uid="{00000000-0005-0000-0000-000040310000}"/>
    <cellStyle name="Normal 2 2 2 2 2 21 2 9" xfId="12609" xr:uid="{00000000-0005-0000-0000-000041310000}"/>
    <cellStyle name="Normal 2 2 2 2 2 21 3" xfId="12610" xr:uid="{00000000-0005-0000-0000-000042310000}"/>
    <cellStyle name="Normal 2 2 2 2 2 21 3 10" xfId="12611" xr:uid="{00000000-0005-0000-0000-000043310000}"/>
    <cellStyle name="Normal 2 2 2 2 2 21 3 2" xfId="12612" xr:uid="{00000000-0005-0000-0000-000044310000}"/>
    <cellStyle name="Normal 2 2 2 2 2 21 3 3" xfId="12613" xr:uid="{00000000-0005-0000-0000-000045310000}"/>
    <cellStyle name="Normal 2 2 2 2 2 21 3 4" xfId="12614" xr:uid="{00000000-0005-0000-0000-000046310000}"/>
    <cellStyle name="Normal 2 2 2 2 2 21 3 5" xfId="12615" xr:uid="{00000000-0005-0000-0000-000047310000}"/>
    <cellStyle name="Normal 2 2 2 2 2 21 3 6" xfId="12616" xr:uid="{00000000-0005-0000-0000-000048310000}"/>
    <cellStyle name="Normal 2 2 2 2 2 21 3 7" xfId="12617" xr:uid="{00000000-0005-0000-0000-000049310000}"/>
    <cellStyle name="Normal 2 2 2 2 2 21 3 8" xfId="12618" xr:uid="{00000000-0005-0000-0000-00004A310000}"/>
    <cellStyle name="Normal 2 2 2 2 2 21 3 9" xfId="12619" xr:uid="{00000000-0005-0000-0000-00004B310000}"/>
    <cellStyle name="Normal 2 2 2 2 2 21 4" xfId="12620" xr:uid="{00000000-0005-0000-0000-00004C310000}"/>
    <cellStyle name="Normal 2 2 2 2 2 21 4 10" xfId="12621" xr:uid="{00000000-0005-0000-0000-00004D310000}"/>
    <cellStyle name="Normal 2 2 2 2 2 21 4 2" xfId="12622" xr:uid="{00000000-0005-0000-0000-00004E310000}"/>
    <cellStyle name="Normal 2 2 2 2 2 21 4 3" xfId="12623" xr:uid="{00000000-0005-0000-0000-00004F310000}"/>
    <cellStyle name="Normal 2 2 2 2 2 21 4 4" xfId="12624" xr:uid="{00000000-0005-0000-0000-000050310000}"/>
    <cellStyle name="Normal 2 2 2 2 2 21 4 5" xfId="12625" xr:uid="{00000000-0005-0000-0000-000051310000}"/>
    <cellStyle name="Normal 2 2 2 2 2 21 4 6" xfId="12626" xr:uid="{00000000-0005-0000-0000-000052310000}"/>
    <cellStyle name="Normal 2 2 2 2 2 21 4 7" xfId="12627" xr:uid="{00000000-0005-0000-0000-000053310000}"/>
    <cellStyle name="Normal 2 2 2 2 2 21 4 8" xfId="12628" xr:uid="{00000000-0005-0000-0000-000054310000}"/>
    <cellStyle name="Normal 2 2 2 2 2 21 4 9" xfId="12629" xr:uid="{00000000-0005-0000-0000-000055310000}"/>
    <cellStyle name="Normal 2 2 2 2 2 21 5" xfId="12630" xr:uid="{00000000-0005-0000-0000-000056310000}"/>
    <cellStyle name="Normal 2 2 2 2 2 21 5 10" xfId="12631" xr:uid="{00000000-0005-0000-0000-000057310000}"/>
    <cellStyle name="Normal 2 2 2 2 2 21 5 2" xfId="12632" xr:uid="{00000000-0005-0000-0000-000058310000}"/>
    <cellStyle name="Normal 2 2 2 2 2 21 5 3" xfId="12633" xr:uid="{00000000-0005-0000-0000-000059310000}"/>
    <cellStyle name="Normal 2 2 2 2 2 21 5 4" xfId="12634" xr:uid="{00000000-0005-0000-0000-00005A310000}"/>
    <cellStyle name="Normal 2 2 2 2 2 21 5 5" xfId="12635" xr:uid="{00000000-0005-0000-0000-00005B310000}"/>
    <cellStyle name="Normal 2 2 2 2 2 21 5 6" xfId="12636" xr:uid="{00000000-0005-0000-0000-00005C310000}"/>
    <cellStyle name="Normal 2 2 2 2 2 21 5 7" xfId="12637" xr:uid="{00000000-0005-0000-0000-00005D310000}"/>
    <cellStyle name="Normal 2 2 2 2 2 21 5 8" xfId="12638" xr:uid="{00000000-0005-0000-0000-00005E310000}"/>
    <cellStyle name="Normal 2 2 2 2 2 21 5 9" xfId="12639" xr:uid="{00000000-0005-0000-0000-00005F310000}"/>
    <cellStyle name="Normal 2 2 2 2 2 21 6" xfId="12640" xr:uid="{00000000-0005-0000-0000-000060310000}"/>
    <cellStyle name="Normal 2 2 2 2 2 21 7" xfId="12641" xr:uid="{00000000-0005-0000-0000-000061310000}"/>
    <cellStyle name="Normal 2 2 2 2 2 21 8" xfId="12642" xr:uid="{00000000-0005-0000-0000-000062310000}"/>
    <cellStyle name="Normal 2 2 2 2 2 21 9" xfId="12643" xr:uid="{00000000-0005-0000-0000-000063310000}"/>
    <cellStyle name="Normal 2 2 2 2 2 22" xfId="12644" xr:uid="{00000000-0005-0000-0000-000064310000}"/>
    <cellStyle name="Normal 2 2 2 2 2 22 10" xfId="12645" xr:uid="{00000000-0005-0000-0000-000065310000}"/>
    <cellStyle name="Normal 2 2 2 2 2 22 11" xfId="12646" xr:uid="{00000000-0005-0000-0000-000066310000}"/>
    <cellStyle name="Normal 2 2 2 2 2 22 12" xfId="12647" xr:uid="{00000000-0005-0000-0000-000067310000}"/>
    <cellStyle name="Normal 2 2 2 2 2 22 13" xfId="12648" xr:uid="{00000000-0005-0000-0000-000068310000}"/>
    <cellStyle name="Normal 2 2 2 2 2 22 14" xfId="12649" xr:uid="{00000000-0005-0000-0000-000069310000}"/>
    <cellStyle name="Normal 2 2 2 2 2 22 2" xfId="12650" xr:uid="{00000000-0005-0000-0000-00006A310000}"/>
    <cellStyle name="Normal 2 2 2 2 2 22 2 10" xfId="12651" xr:uid="{00000000-0005-0000-0000-00006B310000}"/>
    <cellStyle name="Normal 2 2 2 2 2 22 2 2" xfId="12652" xr:uid="{00000000-0005-0000-0000-00006C310000}"/>
    <cellStyle name="Normal 2 2 2 2 2 22 2 3" xfId="12653" xr:uid="{00000000-0005-0000-0000-00006D310000}"/>
    <cellStyle name="Normal 2 2 2 2 2 22 2 4" xfId="12654" xr:uid="{00000000-0005-0000-0000-00006E310000}"/>
    <cellStyle name="Normal 2 2 2 2 2 22 2 5" xfId="12655" xr:uid="{00000000-0005-0000-0000-00006F310000}"/>
    <cellStyle name="Normal 2 2 2 2 2 22 2 6" xfId="12656" xr:uid="{00000000-0005-0000-0000-000070310000}"/>
    <cellStyle name="Normal 2 2 2 2 2 22 2 7" xfId="12657" xr:uid="{00000000-0005-0000-0000-000071310000}"/>
    <cellStyle name="Normal 2 2 2 2 2 22 2 8" xfId="12658" xr:uid="{00000000-0005-0000-0000-000072310000}"/>
    <cellStyle name="Normal 2 2 2 2 2 22 2 9" xfId="12659" xr:uid="{00000000-0005-0000-0000-000073310000}"/>
    <cellStyle name="Normal 2 2 2 2 2 22 3" xfId="12660" xr:uid="{00000000-0005-0000-0000-000074310000}"/>
    <cellStyle name="Normal 2 2 2 2 2 22 3 10" xfId="12661" xr:uid="{00000000-0005-0000-0000-000075310000}"/>
    <cellStyle name="Normal 2 2 2 2 2 22 3 2" xfId="12662" xr:uid="{00000000-0005-0000-0000-000076310000}"/>
    <cellStyle name="Normal 2 2 2 2 2 22 3 3" xfId="12663" xr:uid="{00000000-0005-0000-0000-000077310000}"/>
    <cellStyle name="Normal 2 2 2 2 2 22 3 4" xfId="12664" xr:uid="{00000000-0005-0000-0000-000078310000}"/>
    <cellStyle name="Normal 2 2 2 2 2 22 3 5" xfId="12665" xr:uid="{00000000-0005-0000-0000-000079310000}"/>
    <cellStyle name="Normal 2 2 2 2 2 22 3 6" xfId="12666" xr:uid="{00000000-0005-0000-0000-00007A310000}"/>
    <cellStyle name="Normal 2 2 2 2 2 22 3 7" xfId="12667" xr:uid="{00000000-0005-0000-0000-00007B310000}"/>
    <cellStyle name="Normal 2 2 2 2 2 22 3 8" xfId="12668" xr:uid="{00000000-0005-0000-0000-00007C310000}"/>
    <cellStyle name="Normal 2 2 2 2 2 22 3 9" xfId="12669" xr:uid="{00000000-0005-0000-0000-00007D310000}"/>
    <cellStyle name="Normal 2 2 2 2 2 22 4" xfId="12670" xr:uid="{00000000-0005-0000-0000-00007E310000}"/>
    <cellStyle name="Normal 2 2 2 2 2 22 4 10" xfId="12671" xr:uid="{00000000-0005-0000-0000-00007F310000}"/>
    <cellStyle name="Normal 2 2 2 2 2 22 4 2" xfId="12672" xr:uid="{00000000-0005-0000-0000-000080310000}"/>
    <cellStyle name="Normal 2 2 2 2 2 22 4 3" xfId="12673" xr:uid="{00000000-0005-0000-0000-000081310000}"/>
    <cellStyle name="Normal 2 2 2 2 2 22 4 4" xfId="12674" xr:uid="{00000000-0005-0000-0000-000082310000}"/>
    <cellStyle name="Normal 2 2 2 2 2 22 4 5" xfId="12675" xr:uid="{00000000-0005-0000-0000-000083310000}"/>
    <cellStyle name="Normal 2 2 2 2 2 22 4 6" xfId="12676" xr:uid="{00000000-0005-0000-0000-000084310000}"/>
    <cellStyle name="Normal 2 2 2 2 2 22 4 7" xfId="12677" xr:uid="{00000000-0005-0000-0000-000085310000}"/>
    <cellStyle name="Normal 2 2 2 2 2 22 4 8" xfId="12678" xr:uid="{00000000-0005-0000-0000-000086310000}"/>
    <cellStyle name="Normal 2 2 2 2 2 22 4 9" xfId="12679" xr:uid="{00000000-0005-0000-0000-000087310000}"/>
    <cellStyle name="Normal 2 2 2 2 2 22 5" xfId="12680" xr:uid="{00000000-0005-0000-0000-000088310000}"/>
    <cellStyle name="Normal 2 2 2 2 2 22 5 10" xfId="12681" xr:uid="{00000000-0005-0000-0000-000089310000}"/>
    <cellStyle name="Normal 2 2 2 2 2 22 5 2" xfId="12682" xr:uid="{00000000-0005-0000-0000-00008A310000}"/>
    <cellStyle name="Normal 2 2 2 2 2 22 5 3" xfId="12683" xr:uid="{00000000-0005-0000-0000-00008B310000}"/>
    <cellStyle name="Normal 2 2 2 2 2 22 5 4" xfId="12684" xr:uid="{00000000-0005-0000-0000-00008C310000}"/>
    <cellStyle name="Normal 2 2 2 2 2 22 5 5" xfId="12685" xr:uid="{00000000-0005-0000-0000-00008D310000}"/>
    <cellStyle name="Normal 2 2 2 2 2 22 5 6" xfId="12686" xr:uid="{00000000-0005-0000-0000-00008E310000}"/>
    <cellStyle name="Normal 2 2 2 2 2 22 5 7" xfId="12687" xr:uid="{00000000-0005-0000-0000-00008F310000}"/>
    <cellStyle name="Normal 2 2 2 2 2 22 5 8" xfId="12688" xr:uid="{00000000-0005-0000-0000-000090310000}"/>
    <cellStyle name="Normal 2 2 2 2 2 22 5 9" xfId="12689" xr:uid="{00000000-0005-0000-0000-000091310000}"/>
    <cellStyle name="Normal 2 2 2 2 2 22 6" xfId="12690" xr:uid="{00000000-0005-0000-0000-000092310000}"/>
    <cellStyle name="Normal 2 2 2 2 2 22 7" xfId="12691" xr:uid="{00000000-0005-0000-0000-000093310000}"/>
    <cellStyle name="Normal 2 2 2 2 2 22 8" xfId="12692" xr:uid="{00000000-0005-0000-0000-000094310000}"/>
    <cellStyle name="Normal 2 2 2 2 2 22 9" xfId="12693" xr:uid="{00000000-0005-0000-0000-000095310000}"/>
    <cellStyle name="Normal 2 2 2 2 2 23" xfId="12694" xr:uid="{00000000-0005-0000-0000-000096310000}"/>
    <cellStyle name="Normal 2 2 2 2 2 23 10" xfId="12695" xr:uid="{00000000-0005-0000-0000-000097310000}"/>
    <cellStyle name="Normal 2 2 2 2 2 23 11" xfId="12696" xr:uid="{00000000-0005-0000-0000-000098310000}"/>
    <cellStyle name="Normal 2 2 2 2 2 23 12" xfId="12697" xr:uid="{00000000-0005-0000-0000-000099310000}"/>
    <cellStyle name="Normal 2 2 2 2 2 23 13" xfId="12698" xr:uid="{00000000-0005-0000-0000-00009A310000}"/>
    <cellStyle name="Normal 2 2 2 2 2 23 14" xfId="12699" xr:uid="{00000000-0005-0000-0000-00009B310000}"/>
    <cellStyle name="Normal 2 2 2 2 2 23 2" xfId="12700" xr:uid="{00000000-0005-0000-0000-00009C310000}"/>
    <cellStyle name="Normal 2 2 2 2 2 23 2 10" xfId="12701" xr:uid="{00000000-0005-0000-0000-00009D310000}"/>
    <cellStyle name="Normal 2 2 2 2 2 23 2 2" xfId="12702" xr:uid="{00000000-0005-0000-0000-00009E310000}"/>
    <cellStyle name="Normal 2 2 2 2 2 23 2 3" xfId="12703" xr:uid="{00000000-0005-0000-0000-00009F310000}"/>
    <cellStyle name="Normal 2 2 2 2 2 23 2 4" xfId="12704" xr:uid="{00000000-0005-0000-0000-0000A0310000}"/>
    <cellStyle name="Normal 2 2 2 2 2 23 2 5" xfId="12705" xr:uid="{00000000-0005-0000-0000-0000A1310000}"/>
    <cellStyle name="Normal 2 2 2 2 2 23 2 6" xfId="12706" xr:uid="{00000000-0005-0000-0000-0000A2310000}"/>
    <cellStyle name="Normal 2 2 2 2 2 23 2 7" xfId="12707" xr:uid="{00000000-0005-0000-0000-0000A3310000}"/>
    <cellStyle name="Normal 2 2 2 2 2 23 2 8" xfId="12708" xr:uid="{00000000-0005-0000-0000-0000A4310000}"/>
    <cellStyle name="Normal 2 2 2 2 2 23 2 9" xfId="12709" xr:uid="{00000000-0005-0000-0000-0000A5310000}"/>
    <cellStyle name="Normal 2 2 2 2 2 23 3" xfId="12710" xr:uid="{00000000-0005-0000-0000-0000A6310000}"/>
    <cellStyle name="Normal 2 2 2 2 2 23 3 10" xfId="12711" xr:uid="{00000000-0005-0000-0000-0000A7310000}"/>
    <cellStyle name="Normal 2 2 2 2 2 23 3 2" xfId="12712" xr:uid="{00000000-0005-0000-0000-0000A8310000}"/>
    <cellStyle name="Normal 2 2 2 2 2 23 3 3" xfId="12713" xr:uid="{00000000-0005-0000-0000-0000A9310000}"/>
    <cellStyle name="Normal 2 2 2 2 2 23 3 4" xfId="12714" xr:uid="{00000000-0005-0000-0000-0000AA310000}"/>
    <cellStyle name="Normal 2 2 2 2 2 23 3 5" xfId="12715" xr:uid="{00000000-0005-0000-0000-0000AB310000}"/>
    <cellStyle name="Normal 2 2 2 2 2 23 3 6" xfId="12716" xr:uid="{00000000-0005-0000-0000-0000AC310000}"/>
    <cellStyle name="Normal 2 2 2 2 2 23 3 7" xfId="12717" xr:uid="{00000000-0005-0000-0000-0000AD310000}"/>
    <cellStyle name="Normal 2 2 2 2 2 23 3 8" xfId="12718" xr:uid="{00000000-0005-0000-0000-0000AE310000}"/>
    <cellStyle name="Normal 2 2 2 2 2 23 3 9" xfId="12719" xr:uid="{00000000-0005-0000-0000-0000AF310000}"/>
    <cellStyle name="Normal 2 2 2 2 2 23 4" xfId="12720" xr:uid="{00000000-0005-0000-0000-0000B0310000}"/>
    <cellStyle name="Normal 2 2 2 2 2 23 4 10" xfId="12721" xr:uid="{00000000-0005-0000-0000-0000B1310000}"/>
    <cellStyle name="Normal 2 2 2 2 2 23 4 2" xfId="12722" xr:uid="{00000000-0005-0000-0000-0000B2310000}"/>
    <cellStyle name="Normal 2 2 2 2 2 23 4 3" xfId="12723" xr:uid="{00000000-0005-0000-0000-0000B3310000}"/>
    <cellStyle name="Normal 2 2 2 2 2 23 4 4" xfId="12724" xr:uid="{00000000-0005-0000-0000-0000B4310000}"/>
    <cellStyle name="Normal 2 2 2 2 2 23 4 5" xfId="12725" xr:uid="{00000000-0005-0000-0000-0000B5310000}"/>
    <cellStyle name="Normal 2 2 2 2 2 23 4 6" xfId="12726" xr:uid="{00000000-0005-0000-0000-0000B6310000}"/>
    <cellStyle name="Normal 2 2 2 2 2 23 4 7" xfId="12727" xr:uid="{00000000-0005-0000-0000-0000B7310000}"/>
    <cellStyle name="Normal 2 2 2 2 2 23 4 8" xfId="12728" xr:uid="{00000000-0005-0000-0000-0000B8310000}"/>
    <cellStyle name="Normal 2 2 2 2 2 23 4 9" xfId="12729" xr:uid="{00000000-0005-0000-0000-0000B9310000}"/>
    <cellStyle name="Normal 2 2 2 2 2 23 5" xfId="12730" xr:uid="{00000000-0005-0000-0000-0000BA310000}"/>
    <cellStyle name="Normal 2 2 2 2 2 23 5 10" xfId="12731" xr:uid="{00000000-0005-0000-0000-0000BB310000}"/>
    <cellStyle name="Normal 2 2 2 2 2 23 5 2" xfId="12732" xr:uid="{00000000-0005-0000-0000-0000BC310000}"/>
    <cellStyle name="Normal 2 2 2 2 2 23 5 3" xfId="12733" xr:uid="{00000000-0005-0000-0000-0000BD310000}"/>
    <cellStyle name="Normal 2 2 2 2 2 23 5 4" xfId="12734" xr:uid="{00000000-0005-0000-0000-0000BE310000}"/>
    <cellStyle name="Normal 2 2 2 2 2 23 5 5" xfId="12735" xr:uid="{00000000-0005-0000-0000-0000BF310000}"/>
    <cellStyle name="Normal 2 2 2 2 2 23 5 6" xfId="12736" xr:uid="{00000000-0005-0000-0000-0000C0310000}"/>
    <cellStyle name="Normal 2 2 2 2 2 23 5 7" xfId="12737" xr:uid="{00000000-0005-0000-0000-0000C1310000}"/>
    <cellStyle name="Normal 2 2 2 2 2 23 5 8" xfId="12738" xr:uid="{00000000-0005-0000-0000-0000C2310000}"/>
    <cellStyle name="Normal 2 2 2 2 2 23 5 9" xfId="12739" xr:uid="{00000000-0005-0000-0000-0000C3310000}"/>
    <cellStyle name="Normal 2 2 2 2 2 23 6" xfId="12740" xr:uid="{00000000-0005-0000-0000-0000C4310000}"/>
    <cellStyle name="Normal 2 2 2 2 2 23 7" xfId="12741" xr:uid="{00000000-0005-0000-0000-0000C5310000}"/>
    <cellStyle name="Normal 2 2 2 2 2 23 8" xfId="12742" xr:uid="{00000000-0005-0000-0000-0000C6310000}"/>
    <cellStyle name="Normal 2 2 2 2 2 23 9" xfId="12743" xr:uid="{00000000-0005-0000-0000-0000C7310000}"/>
    <cellStyle name="Normal 2 2 2 2 2 24" xfId="12744" xr:uid="{00000000-0005-0000-0000-0000C8310000}"/>
    <cellStyle name="Normal 2 2 2 2 2 24 10" xfId="12745" xr:uid="{00000000-0005-0000-0000-0000C9310000}"/>
    <cellStyle name="Normal 2 2 2 2 2 24 11" xfId="12746" xr:uid="{00000000-0005-0000-0000-0000CA310000}"/>
    <cellStyle name="Normal 2 2 2 2 2 24 12" xfId="12747" xr:uid="{00000000-0005-0000-0000-0000CB310000}"/>
    <cellStyle name="Normal 2 2 2 2 2 24 13" xfId="12748" xr:uid="{00000000-0005-0000-0000-0000CC310000}"/>
    <cellStyle name="Normal 2 2 2 2 2 24 14" xfId="12749" xr:uid="{00000000-0005-0000-0000-0000CD310000}"/>
    <cellStyle name="Normal 2 2 2 2 2 24 2" xfId="12750" xr:uid="{00000000-0005-0000-0000-0000CE310000}"/>
    <cellStyle name="Normal 2 2 2 2 2 24 2 10" xfId="12751" xr:uid="{00000000-0005-0000-0000-0000CF310000}"/>
    <cellStyle name="Normal 2 2 2 2 2 24 2 2" xfId="12752" xr:uid="{00000000-0005-0000-0000-0000D0310000}"/>
    <cellStyle name="Normal 2 2 2 2 2 24 2 3" xfId="12753" xr:uid="{00000000-0005-0000-0000-0000D1310000}"/>
    <cellStyle name="Normal 2 2 2 2 2 24 2 4" xfId="12754" xr:uid="{00000000-0005-0000-0000-0000D2310000}"/>
    <cellStyle name="Normal 2 2 2 2 2 24 2 5" xfId="12755" xr:uid="{00000000-0005-0000-0000-0000D3310000}"/>
    <cellStyle name="Normal 2 2 2 2 2 24 2 6" xfId="12756" xr:uid="{00000000-0005-0000-0000-0000D4310000}"/>
    <cellStyle name="Normal 2 2 2 2 2 24 2 7" xfId="12757" xr:uid="{00000000-0005-0000-0000-0000D5310000}"/>
    <cellStyle name="Normal 2 2 2 2 2 24 2 8" xfId="12758" xr:uid="{00000000-0005-0000-0000-0000D6310000}"/>
    <cellStyle name="Normal 2 2 2 2 2 24 2 9" xfId="12759" xr:uid="{00000000-0005-0000-0000-0000D7310000}"/>
    <cellStyle name="Normal 2 2 2 2 2 24 3" xfId="12760" xr:uid="{00000000-0005-0000-0000-0000D8310000}"/>
    <cellStyle name="Normal 2 2 2 2 2 24 3 10" xfId="12761" xr:uid="{00000000-0005-0000-0000-0000D9310000}"/>
    <cellStyle name="Normal 2 2 2 2 2 24 3 2" xfId="12762" xr:uid="{00000000-0005-0000-0000-0000DA310000}"/>
    <cellStyle name="Normal 2 2 2 2 2 24 3 3" xfId="12763" xr:uid="{00000000-0005-0000-0000-0000DB310000}"/>
    <cellStyle name="Normal 2 2 2 2 2 24 3 4" xfId="12764" xr:uid="{00000000-0005-0000-0000-0000DC310000}"/>
    <cellStyle name="Normal 2 2 2 2 2 24 3 5" xfId="12765" xr:uid="{00000000-0005-0000-0000-0000DD310000}"/>
    <cellStyle name="Normal 2 2 2 2 2 24 3 6" xfId="12766" xr:uid="{00000000-0005-0000-0000-0000DE310000}"/>
    <cellStyle name="Normal 2 2 2 2 2 24 3 7" xfId="12767" xr:uid="{00000000-0005-0000-0000-0000DF310000}"/>
    <cellStyle name="Normal 2 2 2 2 2 24 3 8" xfId="12768" xr:uid="{00000000-0005-0000-0000-0000E0310000}"/>
    <cellStyle name="Normal 2 2 2 2 2 24 3 9" xfId="12769" xr:uid="{00000000-0005-0000-0000-0000E1310000}"/>
    <cellStyle name="Normal 2 2 2 2 2 24 4" xfId="12770" xr:uid="{00000000-0005-0000-0000-0000E2310000}"/>
    <cellStyle name="Normal 2 2 2 2 2 24 4 10" xfId="12771" xr:uid="{00000000-0005-0000-0000-0000E3310000}"/>
    <cellStyle name="Normal 2 2 2 2 2 24 4 2" xfId="12772" xr:uid="{00000000-0005-0000-0000-0000E4310000}"/>
    <cellStyle name="Normal 2 2 2 2 2 24 4 3" xfId="12773" xr:uid="{00000000-0005-0000-0000-0000E5310000}"/>
    <cellStyle name="Normal 2 2 2 2 2 24 4 4" xfId="12774" xr:uid="{00000000-0005-0000-0000-0000E6310000}"/>
    <cellStyle name="Normal 2 2 2 2 2 24 4 5" xfId="12775" xr:uid="{00000000-0005-0000-0000-0000E7310000}"/>
    <cellStyle name="Normal 2 2 2 2 2 24 4 6" xfId="12776" xr:uid="{00000000-0005-0000-0000-0000E8310000}"/>
    <cellStyle name="Normal 2 2 2 2 2 24 4 7" xfId="12777" xr:uid="{00000000-0005-0000-0000-0000E9310000}"/>
    <cellStyle name="Normal 2 2 2 2 2 24 4 8" xfId="12778" xr:uid="{00000000-0005-0000-0000-0000EA310000}"/>
    <cellStyle name="Normal 2 2 2 2 2 24 4 9" xfId="12779" xr:uid="{00000000-0005-0000-0000-0000EB310000}"/>
    <cellStyle name="Normal 2 2 2 2 2 24 5" xfId="12780" xr:uid="{00000000-0005-0000-0000-0000EC310000}"/>
    <cellStyle name="Normal 2 2 2 2 2 24 5 10" xfId="12781" xr:uid="{00000000-0005-0000-0000-0000ED310000}"/>
    <cellStyle name="Normal 2 2 2 2 2 24 5 2" xfId="12782" xr:uid="{00000000-0005-0000-0000-0000EE310000}"/>
    <cellStyle name="Normal 2 2 2 2 2 24 5 3" xfId="12783" xr:uid="{00000000-0005-0000-0000-0000EF310000}"/>
    <cellStyle name="Normal 2 2 2 2 2 24 5 4" xfId="12784" xr:uid="{00000000-0005-0000-0000-0000F0310000}"/>
    <cellStyle name="Normal 2 2 2 2 2 24 5 5" xfId="12785" xr:uid="{00000000-0005-0000-0000-0000F1310000}"/>
    <cellStyle name="Normal 2 2 2 2 2 24 5 6" xfId="12786" xr:uid="{00000000-0005-0000-0000-0000F2310000}"/>
    <cellStyle name="Normal 2 2 2 2 2 24 5 7" xfId="12787" xr:uid="{00000000-0005-0000-0000-0000F3310000}"/>
    <cellStyle name="Normal 2 2 2 2 2 24 5 8" xfId="12788" xr:uid="{00000000-0005-0000-0000-0000F4310000}"/>
    <cellStyle name="Normal 2 2 2 2 2 24 5 9" xfId="12789" xr:uid="{00000000-0005-0000-0000-0000F5310000}"/>
    <cellStyle name="Normal 2 2 2 2 2 24 6" xfId="12790" xr:uid="{00000000-0005-0000-0000-0000F6310000}"/>
    <cellStyle name="Normal 2 2 2 2 2 24 7" xfId="12791" xr:uid="{00000000-0005-0000-0000-0000F7310000}"/>
    <cellStyle name="Normal 2 2 2 2 2 24 8" xfId="12792" xr:uid="{00000000-0005-0000-0000-0000F8310000}"/>
    <cellStyle name="Normal 2 2 2 2 2 24 9" xfId="12793" xr:uid="{00000000-0005-0000-0000-0000F9310000}"/>
    <cellStyle name="Normal 2 2 2 2 2 25" xfId="12794" xr:uid="{00000000-0005-0000-0000-0000FA310000}"/>
    <cellStyle name="Normal 2 2 2 2 2 25 10" xfId="12795" xr:uid="{00000000-0005-0000-0000-0000FB310000}"/>
    <cellStyle name="Normal 2 2 2 2 2 25 11" xfId="12796" xr:uid="{00000000-0005-0000-0000-0000FC310000}"/>
    <cellStyle name="Normal 2 2 2 2 2 25 12" xfId="12797" xr:uid="{00000000-0005-0000-0000-0000FD310000}"/>
    <cellStyle name="Normal 2 2 2 2 2 25 13" xfId="12798" xr:uid="{00000000-0005-0000-0000-0000FE310000}"/>
    <cellStyle name="Normal 2 2 2 2 2 25 14" xfId="12799" xr:uid="{00000000-0005-0000-0000-0000FF310000}"/>
    <cellStyle name="Normal 2 2 2 2 2 25 2" xfId="12800" xr:uid="{00000000-0005-0000-0000-000000320000}"/>
    <cellStyle name="Normal 2 2 2 2 2 25 2 10" xfId="12801" xr:uid="{00000000-0005-0000-0000-000001320000}"/>
    <cellStyle name="Normal 2 2 2 2 2 25 2 2" xfId="12802" xr:uid="{00000000-0005-0000-0000-000002320000}"/>
    <cellStyle name="Normal 2 2 2 2 2 25 2 3" xfId="12803" xr:uid="{00000000-0005-0000-0000-000003320000}"/>
    <cellStyle name="Normal 2 2 2 2 2 25 2 4" xfId="12804" xr:uid="{00000000-0005-0000-0000-000004320000}"/>
    <cellStyle name="Normal 2 2 2 2 2 25 2 5" xfId="12805" xr:uid="{00000000-0005-0000-0000-000005320000}"/>
    <cellStyle name="Normal 2 2 2 2 2 25 2 6" xfId="12806" xr:uid="{00000000-0005-0000-0000-000006320000}"/>
    <cellStyle name="Normal 2 2 2 2 2 25 2 7" xfId="12807" xr:uid="{00000000-0005-0000-0000-000007320000}"/>
    <cellStyle name="Normal 2 2 2 2 2 25 2 8" xfId="12808" xr:uid="{00000000-0005-0000-0000-000008320000}"/>
    <cellStyle name="Normal 2 2 2 2 2 25 2 9" xfId="12809" xr:uid="{00000000-0005-0000-0000-000009320000}"/>
    <cellStyle name="Normal 2 2 2 2 2 25 3" xfId="12810" xr:uid="{00000000-0005-0000-0000-00000A320000}"/>
    <cellStyle name="Normal 2 2 2 2 2 25 3 10" xfId="12811" xr:uid="{00000000-0005-0000-0000-00000B320000}"/>
    <cellStyle name="Normal 2 2 2 2 2 25 3 2" xfId="12812" xr:uid="{00000000-0005-0000-0000-00000C320000}"/>
    <cellStyle name="Normal 2 2 2 2 2 25 3 3" xfId="12813" xr:uid="{00000000-0005-0000-0000-00000D320000}"/>
    <cellStyle name="Normal 2 2 2 2 2 25 3 4" xfId="12814" xr:uid="{00000000-0005-0000-0000-00000E320000}"/>
    <cellStyle name="Normal 2 2 2 2 2 25 3 5" xfId="12815" xr:uid="{00000000-0005-0000-0000-00000F320000}"/>
    <cellStyle name="Normal 2 2 2 2 2 25 3 6" xfId="12816" xr:uid="{00000000-0005-0000-0000-000010320000}"/>
    <cellStyle name="Normal 2 2 2 2 2 25 3 7" xfId="12817" xr:uid="{00000000-0005-0000-0000-000011320000}"/>
    <cellStyle name="Normal 2 2 2 2 2 25 3 8" xfId="12818" xr:uid="{00000000-0005-0000-0000-000012320000}"/>
    <cellStyle name="Normal 2 2 2 2 2 25 3 9" xfId="12819" xr:uid="{00000000-0005-0000-0000-000013320000}"/>
    <cellStyle name="Normal 2 2 2 2 2 25 4" xfId="12820" xr:uid="{00000000-0005-0000-0000-000014320000}"/>
    <cellStyle name="Normal 2 2 2 2 2 25 4 10" xfId="12821" xr:uid="{00000000-0005-0000-0000-000015320000}"/>
    <cellStyle name="Normal 2 2 2 2 2 25 4 2" xfId="12822" xr:uid="{00000000-0005-0000-0000-000016320000}"/>
    <cellStyle name="Normal 2 2 2 2 2 25 4 3" xfId="12823" xr:uid="{00000000-0005-0000-0000-000017320000}"/>
    <cellStyle name="Normal 2 2 2 2 2 25 4 4" xfId="12824" xr:uid="{00000000-0005-0000-0000-000018320000}"/>
    <cellStyle name="Normal 2 2 2 2 2 25 4 5" xfId="12825" xr:uid="{00000000-0005-0000-0000-000019320000}"/>
    <cellStyle name="Normal 2 2 2 2 2 25 4 6" xfId="12826" xr:uid="{00000000-0005-0000-0000-00001A320000}"/>
    <cellStyle name="Normal 2 2 2 2 2 25 4 7" xfId="12827" xr:uid="{00000000-0005-0000-0000-00001B320000}"/>
    <cellStyle name="Normal 2 2 2 2 2 25 4 8" xfId="12828" xr:uid="{00000000-0005-0000-0000-00001C320000}"/>
    <cellStyle name="Normal 2 2 2 2 2 25 4 9" xfId="12829" xr:uid="{00000000-0005-0000-0000-00001D320000}"/>
    <cellStyle name="Normal 2 2 2 2 2 25 5" xfId="12830" xr:uid="{00000000-0005-0000-0000-00001E320000}"/>
    <cellStyle name="Normal 2 2 2 2 2 25 5 10" xfId="12831" xr:uid="{00000000-0005-0000-0000-00001F320000}"/>
    <cellStyle name="Normal 2 2 2 2 2 25 5 2" xfId="12832" xr:uid="{00000000-0005-0000-0000-000020320000}"/>
    <cellStyle name="Normal 2 2 2 2 2 25 5 3" xfId="12833" xr:uid="{00000000-0005-0000-0000-000021320000}"/>
    <cellStyle name="Normal 2 2 2 2 2 25 5 4" xfId="12834" xr:uid="{00000000-0005-0000-0000-000022320000}"/>
    <cellStyle name="Normal 2 2 2 2 2 25 5 5" xfId="12835" xr:uid="{00000000-0005-0000-0000-000023320000}"/>
    <cellStyle name="Normal 2 2 2 2 2 25 5 6" xfId="12836" xr:uid="{00000000-0005-0000-0000-000024320000}"/>
    <cellStyle name="Normal 2 2 2 2 2 25 5 7" xfId="12837" xr:uid="{00000000-0005-0000-0000-000025320000}"/>
    <cellStyle name="Normal 2 2 2 2 2 25 5 8" xfId="12838" xr:uid="{00000000-0005-0000-0000-000026320000}"/>
    <cellStyle name="Normal 2 2 2 2 2 25 5 9" xfId="12839" xr:uid="{00000000-0005-0000-0000-000027320000}"/>
    <cellStyle name="Normal 2 2 2 2 2 25 6" xfId="12840" xr:uid="{00000000-0005-0000-0000-000028320000}"/>
    <cellStyle name="Normal 2 2 2 2 2 25 7" xfId="12841" xr:uid="{00000000-0005-0000-0000-000029320000}"/>
    <cellStyle name="Normal 2 2 2 2 2 25 8" xfId="12842" xr:uid="{00000000-0005-0000-0000-00002A320000}"/>
    <cellStyle name="Normal 2 2 2 2 2 25 9" xfId="12843" xr:uid="{00000000-0005-0000-0000-00002B320000}"/>
    <cellStyle name="Normal 2 2 2 2 2 26" xfId="12844" xr:uid="{00000000-0005-0000-0000-00002C320000}"/>
    <cellStyle name="Normal 2 2 2 2 2 26 10" xfId="12845" xr:uid="{00000000-0005-0000-0000-00002D320000}"/>
    <cellStyle name="Normal 2 2 2 2 2 26 11" xfId="12846" xr:uid="{00000000-0005-0000-0000-00002E320000}"/>
    <cellStyle name="Normal 2 2 2 2 2 26 12" xfId="12847" xr:uid="{00000000-0005-0000-0000-00002F320000}"/>
    <cellStyle name="Normal 2 2 2 2 2 26 13" xfId="12848" xr:uid="{00000000-0005-0000-0000-000030320000}"/>
    <cellStyle name="Normal 2 2 2 2 2 26 14" xfId="12849" xr:uid="{00000000-0005-0000-0000-000031320000}"/>
    <cellStyle name="Normal 2 2 2 2 2 26 2" xfId="12850" xr:uid="{00000000-0005-0000-0000-000032320000}"/>
    <cellStyle name="Normal 2 2 2 2 2 26 2 10" xfId="12851" xr:uid="{00000000-0005-0000-0000-000033320000}"/>
    <cellStyle name="Normal 2 2 2 2 2 26 2 2" xfId="12852" xr:uid="{00000000-0005-0000-0000-000034320000}"/>
    <cellStyle name="Normal 2 2 2 2 2 26 2 3" xfId="12853" xr:uid="{00000000-0005-0000-0000-000035320000}"/>
    <cellStyle name="Normal 2 2 2 2 2 26 2 4" xfId="12854" xr:uid="{00000000-0005-0000-0000-000036320000}"/>
    <cellStyle name="Normal 2 2 2 2 2 26 2 5" xfId="12855" xr:uid="{00000000-0005-0000-0000-000037320000}"/>
    <cellStyle name="Normal 2 2 2 2 2 26 2 6" xfId="12856" xr:uid="{00000000-0005-0000-0000-000038320000}"/>
    <cellStyle name="Normal 2 2 2 2 2 26 2 7" xfId="12857" xr:uid="{00000000-0005-0000-0000-000039320000}"/>
    <cellStyle name="Normal 2 2 2 2 2 26 2 8" xfId="12858" xr:uid="{00000000-0005-0000-0000-00003A320000}"/>
    <cellStyle name="Normal 2 2 2 2 2 26 2 9" xfId="12859" xr:uid="{00000000-0005-0000-0000-00003B320000}"/>
    <cellStyle name="Normal 2 2 2 2 2 26 3" xfId="12860" xr:uid="{00000000-0005-0000-0000-00003C320000}"/>
    <cellStyle name="Normal 2 2 2 2 2 26 3 10" xfId="12861" xr:uid="{00000000-0005-0000-0000-00003D320000}"/>
    <cellStyle name="Normal 2 2 2 2 2 26 3 2" xfId="12862" xr:uid="{00000000-0005-0000-0000-00003E320000}"/>
    <cellStyle name="Normal 2 2 2 2 2 26 3 3" xfId="12863" xr:uid="{00000000-0005-0000-0000-00003F320000}"/>
    <cellStyle name="Normal 2 2 2 2 2 26 3 4" xfId="12864" xr:uid="{00000000-0005-0000-0000-000040320000}"/>
    <cellStyle name="Normal 2 2 2 2 2 26 3 5" xfId="12865" xr:uid="{00000000-0005-0000-0000-000041320000}"/>
    <cellStyle name="Normal 2 2 2 2 2 26 3 6" xfId="12866" xr:uid="{00000000-0005-0000-0000-000042320000}"/>
    <cellStyle name="Normal 2 2 2 2 2 26 3 7" xfId="12867" xr:uid="{00000000-0005-0000-0000-000043320000}"/>
    <cellStyle name="Normal 2 2 2 2 2 26 3 8" xfId="12868" xr:uid="{00000000-0005-0000-0000-000044320000}"/>
    <cellStyle name="Normal 2 2 2 2 2 26 3 9" xfId="12869" xr:uid="{00000000-0005-0000-0000-000045320000}"/>
    <cellStyle name="Normal 2 2 2 2 2 26 4" xfId="12870" xr:uid="{00000000-0005-0000-0000-000046320000}"/>
    <cellStyle name="Normal 2 2 2 2 2 26 4 10" xfId="12871" xr:uid="{00000000-0005-0000-0000-000047320000}"/>
    <cellStyle name="Normal 2 2 2 2 2 26 4 2" xfId="12872" xr:uid="{00000000-0005-0000-0000-000048320000}"/>
    <cellStyle name="Normal 2 2 2 2 2 26 4 3" xfId="12873" xr:uid="{00000000-0005-0000-0000-000049320000}"/>
    <cellStyle name="Normal 2 2 2 2 2 26 4 4" xfId="12874" xr:uid="{00000000-0005-0000-0000-00004A320000}"/>
    <cellStyle name="Normal 2 2 2 2 2 26 4 5" xfId="12875" xr:uid="{00000000-0005-0000-0000-00004B320000}"/>
    <cellStyle name="Normal 2 2 2 2 2 26 4 6" xfId="12876" xr:uid="{00000000-0005-0000-0000-00004C320000}"/>
    <cellStyle name="Normal 2 2 2 2 2 26 4 7" xfId="12877" xr:uid="{00000000-0005-0000-0000-00004D320000}"/>
    <cellStyle name="Normal 2 2 2 2 2 26 4 8" xfId="12878" xr:uid="{00000000-0005-0000-0000-00004E320000}"/>
    <cellStyle name="Normal 2 2 2 2 2 26 4 9" xfId="12879" xr:uid="{00000000-0005-0000-0000-00004F320000}"/>
    <cellStyle name="Normal 2 2 2 2 2 26 5" xfId="12880" xr:uid="{00000000-0005-0000-0000-000050320000}"/>
    <cellStyle name="Normal 2 2 2 2 2 26 5 10" xfId="12881" xr:uid="{00000000-0005-0000-0000-000051320000}"/>
    <cellStyle name="Normal 2 2 2 2 2 26 5 2" xfId="12882" xr:uid="{00000000-0005-0000-0000-000052320000}"/>
    <cellStyle name="Normal 2 2 2 2 2 26 5 3" xfId="12883" xr:uid="{00000000-0005-0000-0000-000053320000}"/>
    <cellStyle name="Normal 2 2 2 2 2 26 5 4" xfId="12884" xr:uid="{00000000-0005-0000-0000-000054320000}"/>
    <cellStyle name="Normal 2 2 2 2 2 26 5 5" xfId="12885" xr:uid="{00000000-0005-0000-0000-000055320000}"/>
    <cellStyle name="Normal 2 2 2 2 2 26 5 6" xfId="12886" xr:uid="{00000000-0005-0000-0000-000056320000}"/>
    <cellStyle name="Normal 2 2 2 2 2 26 5 7" xfId="12887" xr:uid="{00000000-0005-0000-0000-000057320000}"/>
    <cellStyle name="Normal 2 2 2 2 2 26 5 8" xfId="12888" xr:uid="{00000000-0005-0000-0000-000058320000}"/>
    <cellStyle name="Normal 2 2 2 2 2 26 5 9" xfId="12889" xr:uid="{00000000-0005-0000-0000-000059320000}"/>
    <cellStyle name="Normal 2 2 2 2 2 26 6" xfId="12890" xr:uid="{00000000-0005-0000-0000-00005A320000}"/>
    <cellStyle name="Normal 2 2 2 2 2 26 7" xfId="12891" xr:uid="{00000000-0005-0000-0000-00005B320000}"/>
    <cellStyle name="Normal 2 2 2 2 2 26 8" xfId="12892" xr:uid="{00000000-0005-0000-0000-00005C320000}"/>
    <cellStyle name="Normal 2 2 2 2 2 26 9" xfId="12893" xr:uid="{00000000-0005-0000-0000-00005D320000}"/>
    <cellStyle name="Normal 2 2 2 2 2 27" xfId="12894" xr:uid="{00000000-0005-0000-0000-00005E320000}"/>
    <cellStyle name="Normal 2 2 2 2 2 27 10" xfId="12895" xr:uid="{00000000-0005-0000-0000-00005F320000}"/>
    <cellStyle name="Normal 2 2 2 2 2 27 11" xfId="12896" xr:uid="{00000000-0005-0000-0000-000060320000}"/>
    <cellStyle name="Normal 2 2 2 2 2 27 12" xfId="12897" xr:uid="{00000000-0005-0000-0000-000061320000}"/>
    <cellStyle name="Normal 2 2 2 2 2 27 13" xfId="12898" xr:uid="{00000000-0005-0000-0000-000062320000}"/>
    <cellStyle name="Normal 2 2 2 2 2 27 14" xfId="12899" xr:uid="{00000000-0005-0000-0000-000063320000}"/>
    <cellStyle name="Normal 2 2 2 2 2 27 2" xfId="12900" xr:uid="{00000000-0005-0000-0000-000064320000}"/>
    <cellStyle name="Normal 2 2 2 2 2 27 2 10" xfId="12901" xr:uid="{00000000-0005-0000-0000-000065320000}"/>
    <cellStyle name="Normal 2 2 2 2 2 27 2 2" xfId="12902" xr:uid="{00000000-0005-0000-0000-000066320000}"/>
    <cellStyle name="Normal 2 2 2 2 2 27 2 3" xfId="12903" xr:uid="{00000000-0005-0000-0000-000067320000}"/>
    <cellStyle name="Normal 2 2 2 2 2 27 2 4" xfId="12904" xr:uid="{00000000-0005-0000-0000-000068320000}"/>
    <cellStyle name="Normal 2 2 2 2 2 27 2 5" xfId="12905" xr:uid="{00000000-0005-0000-0000-000069320000}"/>
    <cellStyle name="Normal 2 2 2 2 2 27 2 6" xfId="12906" xr:uid="{00000000-0005-0000-0000-00006A320000}"/>
    <cellStyle name="Normal 2 2 2 2 2 27 2 7" xfId="12907" xr:uid="{00000000-0005-0000-0000-00006B320000}"/>
    <cellStyle name="Normal 2 2 2 2 2 27 2 8" xfId="12908" xr:uid="{00000000-0005-0000-0000-00006C320000}"/>
    <cellStyle name="Normal 2 2 2 2 2 27 2 9" xfId="12909" xr:uid="{00000000-0005-0000-0000-00006D320000}"/>
    <cellStyle name="Normal 2 2 2 2 2 27 3" xfId="12910" xr:uid="{00000000-0005-0000-0000-00006E320000}"/>
    <cellStyle name="Normal 2 2 2 2 2 27 3 10" xfId="12911" xr:uid="{00000000-0005-0000-0000-00006F320000}"/>
    <cellStyle name="Normal 2 2 2 2 2 27 3 2" xfId="12912" xr:uid="{00000000-0005-0000-0000-000070320000}"/>
    <cellStyle name="Normal 2 2 2 2 2 27 3 3" xfId="12913" xr:uid="{00000000-0005-0000-0000-000071320000}"/>
    <cellStyle name="Normal 2 2 2 2 2 27 3 4" xfId="12914" xr:uid="{00000000-0005-0000-0000-000072320000}"/>
    <cellStyle name="Normal 2 2 2 2 2 27 3 5" xfId="12915" xr:uid="{00000000-0005-0000-0000-000073320000}"/>
    <cellStyle name="Normal 2 2 2 2 2 27 3 6" xfId="12916" xr:uid="{00000000-0005-0000-0000-000074320000}"/>
    <cellStyle name="Normal 2 2 2 2 2 27 3 7" xfId="12917" xr:uid="{00000000-0005-0000-0000-000075320000}"/>
    <cellStyle name="Normal 2 2 2 2 2 27 3 8" xfId="12918" xr:uid="{00000000-0005-0000-0000-000076320000}"/>
    <cellStyle name="Normal 2 2 2 2 2 27 3 9" xfId="12919" xr:uid="{00000000-0005-0000-0000-000077320000}"/>
    <cellStyle name="Normal 2 2 2 2 2 27 4" xfId="12920" xr:uid="{00000000-0005-0000-0000-000078320000}"/>
    <cellStyle name="Normal 2 2 2 2 2 27 4 10" xfId="12921" xr:uid="{00000000-0005-0000-0000-000079320000}"/>
    <cellStyle name="Normal 2 2 2 2 2 27 4 2" xfId="12922" xr:uid="{00000000-0005-0000-0000-00007A320000}"/>
    <cellStyle name="Normal 2 2 2 2 2 27 4 3" xfId="12923" xr:uid="{00000000-0005-0000-0000-00007B320000}"/>
    <cellStyle name="Normal 2 2 2 2 2 27 4 4" xfId="12924" xr:uid="{00000000-0005-0000-0000-00007C320000}"/>
    <cellStyle name="Normal 2 2 2 2 2 27 4 5" xfId="12925" xr:uid="{00000000-0005-0000-0000-00007D320000}"/>
    <cellStyle name="Normal 2 2 2 2 2 27 4 6" xfId="12926" xr:uid="{00000000-0005-0000-0000-00007E320000}"/>
    <cellStyle name="Normal 2 2 2 2 2 27 4 7" xfId="12927" xr:uid="{00000000-0005-0000-0000-00007F320000}"/>
    <cellStyle name="Normal 2 2 2 2 2 27 4 8" xfId="12928" xr:uid="{00000000-0005-0000-0000-000080320000}"/>
    <cellStyle name="Normal 2 2 2 2 2 27 4 9" xfId="12929" xr:uid="{00000000-0005-0000-0000-000081320000}"/>
    <cellStyle name="Normal 2 2 2 2 2 27 5" xfId="12930" xr:uid="{00000000-0005-0000-0000-000082320000}"/>
    <cellStyle name="Normal 2 2 2 2 2 27 5 10" xfId="12931" xr:uid="{00000000-0005-0000-0000-000083320000}"/>
    <cellStyle name="Normal 2 2 2 2 2 27 5 2" xfId="12932" xr:uid="{00000000-0005-0000-0000-000084320000}"/>
    <cellStyle name="Normal 2 2 2 2 2 27 5 3" xfId="12933" xr:uid="{00000000-0005-0000-0000-000085320000}"/>
    <cellStyle name="Normal 2 2 2 2 2 27 5 4" xfId="12934" xr:uid="{00000000-0005-0000-0000-000086320000}"/>
    <cellStyle name="Normal 2 2 2 2 2 27 5 5" xfId="12935" xr:uid="{00000000-0005-0000-0000-000087320000}"/>
    <cellStyle name="Normal 2 2 2 2 2 27 5 6" xfId="12936" xr:uid="{00000000-0005-0000-0000-000088320000}"/>
    <cellStyle name="Normal 2 2 2 2 2 27 5 7" xfId="12937" xr:uid="{00000000-0005-0000-0000-000089320000}"/>
    <cellStyle name="Normal 2 2 2 2 2 27 5 8" xfId="12938" xr:uid="{00000000-0005-0000-0000-00008A320000}"/>
    <cellStyle name="Normal 2 2 2 2 2 27 5 9" xfId="12939" xr:uid="{00000000-0005-0000-0000-00008B320000}"/>
    <cellStyle name="Normal 2 2 2 2 2 27 6" xfId="12940" xr:uid="{00000000-0005-0000-0000-00008C320000}"/>
    <cellStyle name="Normal 2 2 2 2 2 27 7" xfId="12941" xr:uid="{00000000-0005-0000-0000-00008D320000}"/>
    <cellStyle name="Normal 2 2 2 2 2 27 8" xfId="12942" xr:uid="{00000000-0005-0000-0000-00008E320000}"/>
    <cellStyle name="Normal 2 2 2 2 2 27 9" xfId="12943" xr:uid="{00000000-0005-0000-0000-00008F320000}"/>
    <cellStyle name="Normal 2 2 2 2 2 28" xfId="12944" xr:uid="{00000000-0005-0000-0000-000090320000}"/>
    <cellStyle name="Normal 2 2 2 2 2 28 10" xfId="12945" xr:uid="{00000000-0005-0000-0000-000091320000}"/>
    <cellStyle name="Normal 2 2 2 2 2 28 11" xfId="12946" xr:uid="{00000000-0005-0000-0000-000092320000}"/>
    <cellStyle name="Normal 2 2 2 2 2 28 12" xfId="12947" xr:uid="{00000000-0005-0000-0000-000093320000}"/>
    <cellStyle name="Normal 2 2 2 2 2 28 13" xfId="12948" xr:uid="{00000000-0005-0000-0000-000094320000}"/>
    <cellStyle name="Normal 2 2 2 2 2 28 14" xfId="12949" xr:uid="{00000000-0005-0000-0000-000095320000}"/>
    <cellStyle name="Normal 2 2 2 2 2 28 2" xfId="12950" xr:uid="{00000000-0005-0000-0000-000096320000}"/>
    <cellStyle name="Normal 2 2 2 2 2 28 2 10" xfId="12951" xr:uid="{00000000-0005-0000-0000-000097320000}"/>
    <cellStyle name="Normal 2 2 2 2 2 28 2 2" xfId="12952" xr:uid="{00000000-0005-0000-0000-000098320000}"/>
    <cellStyle name="Normal 2 2 2 2 2 28 2 3" xfId="12953" xr:uid="{00000000-0005-0000-0000-000099320000}"/>
    <cellStyle name="Normal 2 2 2 2 2 28 2 4" xfId="12954" xr:uid="{00000000-0005-0000-0000-00009A320000}"/>
    <cellStyle name="Normal 2 2 2 2 2 28 2 5" xfId="12955" xr:uid="{00000000-0005-0000-0000-00009B320000}"/>
    <cellStyle name="Normal 2 2 2 2 2 28 2 6" xfId="12956" xr:uid="{00000000-0005-0000-0000-00009C320000}"/>
    <cellStyle name="Normal 2 2 2 2 2 28 2 7" xfId="12957" xr:uid="{00000000-0005-0000-0000-00009D320000}"/>
    <cellStyle name="Normal 2 2 2 2 2 28 2 8" xfId="12958" xr:uid="{00000000-0005-0000-0000-00009E320000}"/>
    <cellStyle name="Normal 2 2 2 2 2 28 2 9" xfId="12959" xr:uid="{00000000-0005-0000-0000-00009F320000}"/>
    <cellStyle name="Normal 2 2 2 2 2 28 3" xfId="12960" xr:uid="{00000000-0005-0000-0000-0000A0320000}"/>
    <cellStyle name="Normal 2 2 2 2 2 28 3 10" xfId="12961" xr:uid="{00000000-0005-0000-0000-0000A1320000}"/>
    <cellStyle name="Normal 2 2 2 2 2 28 3 2" xfId="12962" xr:uid="{00000000-0005-0000-0000-0000A2320000}"/>
    <cellStyle name="Normal 2 2 2 2 2 28 3 3" xfId="12963" xr:uid="{00000000-0005-0000-0000-0000A3320000}"/>
    <cellStyle name="Normal 2 2 2 2 2 28 3 4" xfId="12964" xr:uid="{00000000-0005-0000-0000-0000A4320000}"/>
    <cellStyle name="Normal 2 2 2 2 2 28 3 5" xfId="12965" xr:uid="{00000000-0005-0000-0000-0000A5320000}"/>
    <cellStyle name="Normal 2 2 2 2 2 28 3 6" xfId="12966" xr:uid="{00000000-0005-0000-0000-0000A6320000}"/>
    <cellStyle name="Normal 2 2 2 2 2 28 3 7" xfId="12967" xr:uid="{00000000-0005-0000-0000-0000A7320000}"/>
    <cellStyle name="Normal 2 2 2 2 2 28 3 8" xfId="12968" xr:uid="{00000000-0005-0000-0000-0000A8320000}"/>
    <cellStyle name="Normal 2 2 2 2 2 28 3 9" xfId="12969" xr:uid="{00000000-0005-0000-0000-0000A9320000}"/>
    <cellStyle name="Normal 2 2 2 2 2 28 4" xfId="12970" xr:uid="{00000000-0005-0000-0000-0000AA320000}"/>
    <cellStyle name="Normal 2 2 2 2 2 28 4 10" xfId="12971" xr:uid="{00000000-0005-0000-0000-0000AB320000}"/>
    <cellStyle name="Normal 2 2 2 2 2 28 4 2" xfId="12972" xr:uid="{00000000-0005-0000-0000-0000AC320000}"/>
    <cellStyle name="Normal 2 2 2 2 2 28 4 3" xfId="12973" xr:uid="{00000000-0005-0000-0000-0000AD320000}"/>
    <cellStyle name="Normal 2 2 2 2 2 28 4 4" xfId="12974" xr:uid="{00000000-0005-0000-0000-0000AE320000}"/>
    <cellStyle name="Normal 2 2 2 2 2 28 4 5" xfId="12975" xr:uid="{00000000-0005-0000-0000-0000AF320000}"/>
    <cellStyle name="Normal 2 2 2 2 2 28 4 6" xfId="12976" xr:uid="{00000000-0005-0000-0000-0000B0320000}"/>
    <cellStyle name="Normal 2 2 2 2 2 28 4 7" xfId="12977" xr:uid="{00000000-0005-0000-0000-0000B1320000}"/>
    <cellStyle name="Normal 2 2 2 2 2 28 4 8" xfId="12978" xr:uid="{00000000-0005-0000-0000-0000B2320000}"/>
    <cellStyle name="Normal 2 2 2 2 2 28 4 9" xfId="12979" xr:uid="{00000000-0005-0000-0000-0000B3320000}"/>
    <cellStyle name="Normal 2 2 2 2 2 28 5" xfId="12980" xr:uid="{00000000-0005-0000-0000-0000B4320000}"/>
    <cellStyle name="Normal 2 2 2 2 2 28 5 10" xfId="12981" xr:uid="{00000000-0005-0000-0000-0000B5320000}"/>
    <cellStyle name="Normal 2 2 2 2 2 28 5 2" xfId="12982" xr:uid="{00000000-0005-0000-0000-0000B6320000}"/>
    <cellStyle name="Normal 2 2 2 2 2 28 5 3" xfId="12983" xr:uid="{00000000-0005-0000-0000-0000B7320000}"/>
    <cellStyle name="Normal 2 2 2 2 2 28 5 4" xfId="12984" xr:uid="{00000000-0005-0000-0000-0000B8320000}"/>
    <cellStyle name="Normal 2 2 2 2 2 28 5 5" xfId="12985" xr:uid="{00000000-0005-0000-0000-0000B9320000}"/>
    <cellStyle name="Normal 2 2 2 2 2 28 5 6" xfId="12986" xr:uid="{00000000-0005-0000-0000-0000BA320000}"/>
    <cellStyle name="Normal 2 2 2 2 2 28 5 7" xfId="12987" xr:uid="{00000000-0005-0000-0000-0000BB320000}"/>
    <cellStyle name="Normal 2 2 2 2 2 28 5 8" xfId="12988" xr:uid="{00000000-0005-0000-0000-0000BC320000}"/>
    <cellStyle name="Normal 2 2 2 2 2 28 5 9" xfId="12989" xr:uid="{00000000-0005-0000-0000-0000BD320000}"/>
    <cellStyle name="Normal 2 2 2 2 2 28 6" xfId="12990" xr:uid="{00000000-0005-0000-0000-0000BE320000}"/>
    <cellStyle name="Normal 2 2 2 2 2 28 7" xfId="12991" xr:uid="{00000000-0005-0000-0000-0000BF320000}"/>
    <cellStyle name="Normal 2 2 2 2 2 28 8" xfId="12992" xr:uid="{00000000-0005-0000-0000-0000C0320000}"/>
    <cellStyle name="Normal 2 2 2 2 2 28 9" xfId="12993" xr:uid="{00000000-0005-0000-0000-0000C1320000}"/>
    <cellStyle name="Normal 2 2 2 2 2 29" xfId="12994" xr:uid="{00000000-0005-0000-0000-0000C2320000}"/>
    <cellStyle name="Normal 2 2 2 2 2 29 10" xfId="12995" xr:uid="{00000000-0005-0000-0000-0000C3320000}"/>
    <cellStyle name="Normal 2 2 2 2 2 29 11" xfId="12996" xr:uid="{00000000-0005-0000-0000-0000C4320000}"/>
    <cellStyle name="Normal 2 2 2 2 2 29 12" xfId="12997" xr:uid="{00000000-0005-0000-0000-0000C5320000}"/>
    <cellStyle name="Normal 2 2 2 2 2 29 13" xfId="12998" xr:uid="{00000000-0005-0000-0000-0000C6320000}"/>
    <cellStyle name="Normal 2 2 2 2 2 29 14" xfId="12999" xr:uid="{00000000-0005-0000-0000-0000C7320000}"/>
    <cellStyle name="Normal 2 2 2 2 2 29 2" xfId="13000" xr:uid="{00000000-0005-0000-0000-0000C8320000}"/>
    <cellStyle name="Normal 2 2 2 2 2 29 2 10" xfId="13001" xr:uid="{00000000-0005-0000-0000-0000C9320000}"/>
    <cellStyle name="Normal 2 2 2 2 2 29 2 2" xfId="13002" xr:uid="{00000000-0005-0000-0000-0000CA320000}"/>
    <cellStyle name="Normal 2 2 2 2 2 29 2 3" xfId="13003" xr:uid="{00000000-0005-0000-0000-0000CB320000}"/>
    <cellStyle name="Normal 2 2 2 2 2 29 2 4" xfId="13004" xr:uid="{00000000-0005-0000-0000-0000CC320000}"/>
    <cellStyle name="Normal 2 2 2 2 2 29 2 5" xfId="13005" xr:uid="{00000000-0005-0000-0000-0000CD320000}"/>
    <cellStyle name="Normal 2 2 2 2 2 29 2 6" xfId="13006" xr:uid="{00000000-0005-0000-0000-0000CE320000}"/>
    <cellStyle name="Normal 2 2 2 2 2 29 2 7" xfId="13007" xr:uid="{00000000-0005-0000-0000-0000CF320000}"/>
    <cellStyle name="Normal 2 2 2 2 2 29 2 8" xfId="13008" xr:uid="{00000000-0005-0000-0000-0000D0320000}"/>
    <cellStyle name="Normal 2 2 2 2 2 29 2 9" xfId="13009" xr:uid="{00000000-0005-0000-0000-0000D1320000}"/>
    <cellStyle name="Normal 2 2 2 2 2 29 3" xfId="13010" xr:uid="{00000000-0005-0000-0000-0000D2320000}"/>
    <cellStyle name="Normal 2 2 2 2 2 29 3 10" xfId="13011" xr:uid="{00000000-0005-0000-0000-0000D3320000}"/>
    <cellStyle name="Normal 2 2 2 2 2 29 3 2" xfId="13012" xr:uid="{00000000-0005-0000-0000-0000D4320000}"/>
    <cellStyle name="Normal 2 2 2 2 2 29 3 3" xfId="13013" xr:uid="{00000000-0005-0000-0000-0000D5320000}"/>
    <cellStyle name="Normal 2 2 2 2 2 29 3 4" xfId="13014" xr:uid="{00000000-0005-0000-0000-0000D6320000}"/>
    <cellStyle name="Normal 2 2 2 2 2 29 3 5" xfId="13015" xr:uid="{00000000-0005-0000-0000-0000D7320000}"/>
    <cellStyle name="Normal 2 2 2 2 2 29 3 6" xfId="13016" xr:uid="{00000000-0005-0000-0000-0000D8320000}"/>
    <cellStyle name="Normal 2 2 2 2 2 29 3 7" xfId="13017" xr:uid="{00000000-0005-0000-0000-0000D9320000}"/>
    <cellStyle name="Normal 2 2 2 2 2 29 3 8" xfId="13018" xr:uid="{00000000-0005-0000-0000-0000DA320000}"/>
    <cellStyle name="Normal 2 2 2 2 2 29 3 9" xfId="13019" xr:uid="{00000000-0005-0000-0000-0000DB320000}"/>
    <cellStyle name="Normal 2 2 2 2 2 29 4" xfId="13020" xr:uid="{00000000-0005-0000-0000-0000DC320000}"/>
    <cellStyle name="Normal 2 2 2 2 2 29 4 10" xfId="13021" xr:uid="{00000000-0005-0000-0000-0000DD320000}"/>
    <cellStyle name="Normal 2 2 2 2 2 29 4 2" xfId="13022" xr:uid="{00000000-0005-0000-0000-0000DE320000}"/>
    <cellStyle name="Normal 2 2 2 2 2 29 4 3" xfId="13023" xr:uid="{00000000-0005-0000-0000-0000DF320000}"/>
    <cellStyle name="Normal 2 2 2 2 2 29 4 4" xfId="13024" xr:uid="{00000000-0005-0000-0000-0000E0320000}"/>
    <cellStyle name="Normal 2 2 2 2 2 29 4 5" xfId="13025" xr:uid="{00000000-0005-0000-0000-0000E1320000}"/>
    <cellStyle name="Normal 2 2 2 2 2 29 4 6" xfId="13026" xr:uid="{00000000-0005-0000-0000-0000E2320000}"/>
    <cellStyle name="Normal 2 2 2 2 2 29 4 7" xfId="13027" xr:uid="{00000000-0005-0000-0000-0000E3320000}"/>
    <cellStyle name="Normal 2 2 2 2 2 29 4 8" xfId="13028" xr:uid="{00000000-0005-0000-0000-0000E4320000}"/>
    <cellStyle name="Normal 2 2 2 2 2 29 4 9" xfId="13029" xr:uid="{00000000-0005-0000-0000-0000E5320000}"/>
    <cellStyle name="Normal 2 2 2 2 2 29 5" xfId="13030" xr:uid="{00000000-0005-0000-0000-0000E6320000}"/>
    <cellStyle name="Normal 2 2 2 2 2 29 5 10" xfId="13031" xr:uid="{00000000-0005-0000-0000-0000E7320000}"/>
    <cellStyle name="Normal 2 2 2 2 2 29 5 2" xfId="13032" xr:uid="{00000000-0005-0000-0000-0000E8320000}"/>
    <cellStyle name="Normal 2 2 2 2 2 29 5 3" xfId="13033" xr:uid="{00000000-0005-0000-0000-0000E9320000}"/>
    <cellStyle name="Normal 2 2 2 2 2 29 5 4" xfId="13034" xr:uid="{00000000-0005-0000-0000-0000EA320000}"/>
    <cellStyle name="Normal 2 2 2 2 2 29 5 5" xfId="13035" xr:uid="{00000000-0005-0000-0000-0000EB320000}"/>
    <cellStyle name="Normal 2 2 2 2 2 29 5 6" xfId="13036" xr:uid="{00000000-0005-0000-0000-0000EC320000}"/>
    <cellStyle name="Normal 2 2 2 2 2 29 5 7" xfId="13037" xr:uid="{00000000-0005-0000-0000-0000ED320000}"/>
    <cellStyle name="Normal 2 2 2 2 2 29 5 8" xfId="13038" xr:uid="{00000000-0005-0000-0000-0000EE320000}"/>
    <cellStyle name="Normal 2 2 2 2 2 29 5 9" xfId="13039" xr:uid="{00000000-0005-0000-0000-0000EF320000}"/>
    <cellStyle name="Normal 2 2 2 2 2 29 6" xfId="13040" xr:uid="{00000000-0005-0000-0000-0000F0320000}"/>
    <cellStyle name="Normal 2 2 2 2 2 29 7" xfId="13041" xr:uid="{00000000-0005-0000-0000-0000F1320000}"/>
    <cellStyle name="Normal 2 2 2 2 2 29 8" xfId="13042" xr:uid="{00000000-0005-0000-0000-0000F2320000}"/>
    <cellStyle name="Normal 2 2 2 2 2 29 9" xfId="13043" xr:uid="{00000000-0005-0000-0000-0000F3320000}"/>
    <cellStyle name="Normal 2 2 2 2 2 3" xfId="13044" xr:uid="{00000000-0005-0000-0000-0000F4320000}"/>
    <cellStyle name="Normal 2 2 2 2 2 3 10" xfId="13045" xr:uid="{00000000-0005-0000-0000-0000F5320000}"/>
    <cellStyle name="Normal 2 2 2 2 2 3 11" xfId="13046" xr:uid="{00000000-0005-0000-0000-0000F6320000}"/>
    <cellStyle name="Normal 2 2 2 2 2 3 12" xfId="13047" xr:uid="{00000000-0005-0000-0000-0000F7320000}"/>
    <cellStyle name="Normal 2 2 2 2 2 3 13" xfId="13048" xr:uid="{00000000-0005-0000-0000-0000F8320000}"/>
    <cellStyle name="Normal 2 2 2 2 2 3 14" xfId="13049" xr:uid="{00000000-0005-0000-0000-0000F9320000}"/>
    <cellStyle name="Normal 2 2 2 2 2 3 15" xfId="13050" xr:uid="{00000000-0005-0000-0000-0000FA320000}"/>
    <cellStyle name="Normal 2 2 2 2 2 3 16" xfId="13051" xr:uid="{00000000-0005-0000-0000-0000FB320000}"/>
    <cellStyle name="Normal 2 2 2 2 2 3 2" xfId="13052" xr:uid="{00000000-0005-0000-0000-0000FC320000}"/>
    <cellStyle name="Normal 2 2 2 2 2 3 2 10" xfId="13053" xr:uid="{00000000-0005-0000-0000-0000FD320000}"/>
    <cellStyle name="Normal 2 2 2 2 2 3 2 11" xfId="13054" xr:uid="{00000000-0005-0000-0000-0000FE320000}"/>
    <cellStyle name="Normal 2 2 2 2 2 3 2 12" xfId="13055" xr:uid="{00000000-0005-0000-0000-0000FF320000}"/>
    <cellStyle name="Normal 2 2 2 2 2 3 2 2" xfId="13056" xr:uid="{00000000-0005-0000-0000-000000330000}"/>
    <cellStyle name="Normal 2 2 2 2 2 3 2 3" xfId="13057" xr:uid="{00000000-0005-0000-0000-000001330000}"/>
    <cellStyle name="Normal 2 2 2 2 2 3 2 4" xfId="13058" xr:uid="{00000000-0005-0000-0000-000002330000}"/>
    <cellStyle name="Normal 2 2 2 2 2 3 2 5" xfId="13059" xr:uid="{00000000-0005-0000-0000-000003330000}"/>
    <cellStyle name="Normal 2 2 2 2 2 3 2 6" xfId="13060" xr:uid="{00000000-0005-0000-0000-000004330000}"/>
    <cellStyle name="Normal 2 2 2 2 2 3 2 7" xfId="13061" xr:uid="{00000000-0005-0000-0000-000005330000}"/>
    <cellStyle name="Normal 2 2 2 2 2 3 2 8" xfId="13062" xr:uid="{00000000-0005-0000-0000-000006330000}"/>
    <cellStyle name="Normal 2 2 2 2 2 3 2 9" xfId="13063" xr:uid="{00000000-0005-0000-0000-000007330000}"/>
    <cellStyle name="Normal 2 2 2 2 2 3 3" xfId="13064" xr:uid="{00000000-0005-0000-0000-000008330000}"/>
    <cellStyle name="Normal 2 2 2 2 2 3 3 10" xfId="13065" xr:uid="{00000000-0005-0000-0000-000009330000}"/>
    <cellStyle name="Normal 2 2 2 2 2 3 3 2" xfId="13066" xr:uid="{00000000-0005-0000-0000-00000A330000}"/>
    <cellStyle name="Normal 2 2 2 2 2 3 3 3" xfId="13067" xr:uid="{00000000-0005-0000-0000-00000B330000}"/>
    <cellStyle name="Normal 2 2 2 2 2 3 3 4" xfId="13068" xr:uid="{00000000-0005-0000-0000-00000C330000}"/>
    <cellStyle name="Normal 2 2 2 2 2 3 3 5" xfId="13069" xr:uid="{00000000-0005-0000-0000-00000D330000}"/>
    <cellStyle name="Normal 2 2 2 2 2 3 3 6" xfId="13070" xr:uid="{00000000-0005-0000-0000-00000E330000}"/>
    <cellStyle name="Normal 2 2 2 2 2 3 3 7" xfId="13071" xr:uid="{00000000-0005-0000-0000-00000F330000}"/>
    <cellStyle name="Normal 2 2 2 2 2 3 3 8" xfId="13072" xr:uid="{00000000-0005-0000-0000-000010330000}"/>
    <cellStyle name="Normal 2 2 2 2 2 3 3 9" xfId="13073" xr:uid="{00000000-0005-0000-0000-000011330000}"/>
    <cellStyle name="Normal 2 2 2 2 2 3 4" xfId="13074" xr:uid="{00000000-0005-0000-0000-000012330000}"/>
    <cellStyle name="Normal 2 2 2 2 2 3 4 10" xfId="13075" xr:uid="{00000000-0005-0000-0000-000013330000}"/>
    <cellStyle name="Normal 2 2 2 2 2 3 4 2" xfId="13076" xr:uid="{00000000-0005-0000-0000-000014330000}"/>
    <cellStyle name="Normal 2 2 2 2 2 3 4 3" xfId="13077" xr:uid="{00000000-0005-0000-0000-000015330000}"/>
    <cellStyle name="Normal 2 2 2 2 2 3 4 4" xfId="13078" xr:uid="{00000000-0005-0000-0000-000016330000}"/>
    <cellStyle name="Normal 2 2 2 2 2 3 4 5" xfId="13079" xr:uid="{00000000-0005-0000-0000-000017330000}"/>
    <cellStyle name="Normal 2 2 2 2 2 3 4 6" xfId="13080" xr:uid="{00000000-0005-0000-0000-000018330000}"/>
    <cellStyle name="Normal 2 2 2 2 2 3 4 7" xfId="13081" xr:uid="{00000000-0005-0000-0000-000019330000}"/>
    <cellStyle name="Normal 2 2 2 2 2 3 4 8" xfId="13082" xr:uid="{00000000-0005-0000-0000-00001A330000}"/>
    <cellStyle name="Normal 2 2 2 2 2 3 4 9" xfId="13083" xr:uid="{00000000-0005-0000-0000-00001B330000}"/>
    <cellStyle name="Normal 2 2 2 2 2 3 5" xfId="13084" xr:uid="{00000000-0005-0000-0000-00001C330000}"/>
    <cellStyle name="Normal 2 2 2 2 2 3 5 10" xfId="13085" xr:uid="{00000000-0005-0000-0000-00001D330000}"/>
    <cellStyle name="Normal 2 2 2 2 2 3 5 2" xfId="13086" xr:uid="{00000000-0005-0000-0000-00001E330000}"/>
    <cellStyle name="Normal 2 2 2 2 2 3 5 3" xfId="13087" xr:uid="{00000000-0005-0000-0000-00001F330000}"/>
    <cellStyle name="Normal 2 2 2 2 2 3 5 4" xfId="13088" xr:uid="{00000000-0005-0000-0000-000020330000}"/>
    <cellStyle name="Normal 2 2 2 2 2 3 5 5" xfId="13089" xr:uid="{00000000-0005-0000-0000-000021330000}"/>
    <cellStyle name="Normal 2 2 2 2 2 3 5 6" xfId="13090" xr:uid="{00000000-0005-0000-0000-000022330000}"/>
    <cellStyle name="Normal 2 2 2 2 2 3 5 7" xfId="13091" xr:uid="{00000000-0005-0000-0000-000023330000}"/>
    <cellStyle name="Normal 2 2 2 2 2 3 5 8" xfId="13092" xr:uid="{00000000-0005-0000-0000-000024330000}"/>
    <cellStyle name="Normal 2 2 2 2 2 3 5 9" xfId="13093" xr:uid="{00000000-0005-0000-0000-000025330000}"/>
    <cellStyle name="Normal 2 2 2 2 2 3 6" xfId="13094" xr:uid="{00000000-0005-0000-0000-000026330000}"/>
    <cellStyle name="Normal 2 2 2 2 2 3 7" xfId="13095" xr:uid="{00000000-0005-0000-0000-000027330000}"/>
    <cellStyle name="Normal 2 2 2 2 2 3 8" xfId="13096" xr:uid="{00000000-0005-0000-0000-000028330000}"/>
    <cellStyle name="Normal 2 2 2 2 2 3 9" xfId="13097" xr:uid="{00000000-0005-0000-0000-000029330000}"/>
    <cellStyle name="Normal 2 2 2 2 2 30" xfId="13098" xr:uid="{00000000-0005-0000-0000-00002A330000}"/>
    <cellStyle name="Normal 2 2 2 2 2 30 10" xfId="13099" xr:uid="{00000000-0005-0000-0000-00002B330000}"/>
    <cellStyle name="Normal 2 2 2 2 2 30 11" xfId="13100" xr:uid="{00000000-0005-0000-0000-00002C330000}"/>
    <cellStyle name="Normal 2 2 2 2 2 30 12" xfId="13101" xr:uid="{00000000-0005-0000-0000-00002D330000}"/>
    <cellStyle name="Normal 2 2 2 2 2 30 13" xfId="13102" xr:uid="{00000000-0005-0000-0000-00002E330000}"/>
    <cellStyle name="Normal 2 2 2 2 2 30 14" xfId="13103" xr:uid="{00000000-0005-0000-0000-00002F330000}"/>
    <cellStyle name="Normal 2 2 2 2 2 30 2" xfId="13104" xr:uid="{00000000-0005-0000-0000-000030330000}"/>
    <cellStyle name="Normal 2 2 2 2 2 30 2 10" xfId="13105" xr:uid="{00000000-0005-0000-0000-000031330000}"/>
    <cellStyle name="Normal 2 2 2 2 2 30 2 2" xfId="13106" xr:uid="{00000000-0005-0000-0000-000032330000}"/>
    <cellStyle name="Normal 2 2 2 2 2 30 2 3" xfId="13107" xr:uid="{00000000-0005-0000-0000-000033330000}"/>
    <cellStyle name="Normal 2 2 2 2 2 30 2 4" xfId="13108" xr:uid="{00000000-0005-0000-0000-000034330000}"/>
    <cellStyle name="Normal 2 2 2 2 2 30 2 5" xfId="13109" xr:uid="{00000000-0005-0000-0000-000035330000}"/>
    <cellStyle name="Normal 2 2 2 2 2 30 2 6" xfId="13110" xr:uid="{00000000-0005-0000-0000-000036330000}"/>
    <cellStyle name="Normal 2 2 2 2 2 30 2 7" xfId="13111" xr:uid="{00000000-0005-0000-0000-000037330000}"/>
    <cellStyle name="Normal 2 2 2 2 2 30 2 8" xfId="13112" xr:uid="{00000000-0005-0000-0000-000038330000}"/>
    <cellStyle name="Normal 2 2 2 2 2 30 2 9" xfId="13113" xr:uid="{00000000-0005-0000-0000-000039330000}"/>
    <cellStyle name="Normal 2 2 2 2 2 30 3" xfId="13114" xr:uid="{00000000-0005-0000-0000-00003A330000}"/>
    <cellStyle name="Normal 2 2 2 2 2 30 3 10" xfId="13115" xr:uid="{00000000-0005-0000-0000-00003B330000}"/>
    <cellStyle name="Normal 2 2 2 2 2 30 3 2" xfId="13116" xr:uid="{00000000-0005-0000-0000-00003C330000}"/>
    <cellStyle name="Normal 2 2 2 2 2 30 3 3" xfId="13117" xr:uid="{00000000-0005-0000-0000-00003D330000}"/>
    <cellStyle name="Normal 2 2 2 2 2 30 3 4" xfId="13118" xr:uid="{00000000-0005-0000-0000-00003E330000}"/>
    <cellStyle name="Normal 2 2 2 2 2 30 3 5" xfId="13119" xr:uid="{00000000-0005-0000-0000-00003F330000}"/>
    <cellStyle name="Normal 2 2 2 2 2 30 3 6" xfId="13120" xr:uid="{00000000-0005-0000-0000-000040330000}"/>
    <cellStyle name="Normal 2 2 2 2 2 30 3 7" xfId="13121" xr:uid="{00000000-0005-0000-0000-000041330000}"/>
    <cellStyle name="Normal 2 2 2 2 2 30 3 8" xfId="13122" xr:uid="{00000000-0005-0000-0000-000042330000}"/>
    <cellStyle name="Normal 2 2 2 2 2 30 3 9" xfId="13123" xr:uid="{00000000-0005-0000-0000-000043330000}"/>
    <cellStyle name="Normal 2 2 2 2 2 30 4" xfId="13124" xr:uid="{00000000-0005-0000-0000-000044330000}"/>
    <cellStyle name="Normal 2 2 2 2 2 30 4 10" xfId="13125" xr:uid="{00000000-0005-0000-0000-000045330000}"/>
    <cellStyle name="Normal 2 2 2 2 2 30 4 2" xfId="13126" xr:uid="{00000000-0005-0000-0000-000046330000}"/>
    <cellStyle name="Normal 2 2 2 2 2 30 4 3" xfId="13127" xr:uid="{00000000-0005-0000-0000-000047330000}"/>
    <cellStyle name="Normal 2 2 2 2 2 30 4 4" xfId="13128" xr:uid="{00000000-0005-0000-0000-000048330000}"/>
    <cellStyle name="Normal 2 2 2 2 2 30 4 5" xfId="13129" xr:uid="{00000000-0005-0000-0000-000049330000}"/>
    <cellStyle name="Normal 2 2 2 2 2 30 4 6" xfId="13130" xr:uid="{00000000-0005-0000-0000-00004A330000}"/>
    <cellStyle name="Normal 2 2 2 2 2 30 4 7" xfId="13131" xr:uid="{00000000-0005-0000-0000-00004B330000}"/>
    <cellStyle name="Normal 2 2 2 2 2 30 4 8" xfId="13132" xr:uid="{00000000-0005-0000-0000-00004C330000}"/>
    <cellStyle name="Normal 2 2 2 2 2 30 4 9" xfId="13133" xr:uid="{00000000-0005-0000-0000-00004D330000}"/>
    <cellStyle name="Normal 2 2 2 2 2 30 5" xfId="13134" xr:uid="{00000000-0005-0000-0000-00004E330000}"/>
    <cellStyle name="Normal 2 2 2 2 2 30 5 10" xfId="13135" xr:uid="{00000000-0005-0000-0000-00004F330000}"/>
    <cellStyle name="Normal 2 2 2 2 2 30 5 2" xfId="13136" xr:uid="{00000000-0005-0000-0000-000050330000}"/>
    <cellStyle name="Normal 2 2 2 2 2 30 5 3" xfId="13137" xr:uid="{00000000-0005-0000-0000-000051330000}"/>
    <cellStyle name="Normal 2 2 2 2 2 30 5 4" xfId="13138" xr:uid="{00000000-0005-0000-0000-000052330000}"/>
    <cellStyle name="Normal 2 2 2 2 2 30 5 5" xfId="13139" xr:uid="{00000000-0005-0000-0000-000053330000}"/>
    <cellStyle name="Normal 2 2 2 2 2 30 5 6" xfId="13140" xr:uid="{00000000-0005-0000-0000-000054330000}"/>
    <cellStyle name="Normal 2 2 2 2 2 30 5 7" xfId="13141" xr:uid="{00000000-0005-0000-0000-000055330000}"/>
    <cellStyle name="Normal 2 2 2 2 2 30 5 8" xfId="13142" xr:uid="{00000000-0005-0000-0000-000056330000}"/>
    <cellStyle name="Normal 2 2 2 2 2 30 5 9" xfId="13143" xr:uid="{00000000-0005-0000-0000-000057330000}"/>
    <cellStyle name="Normal 2 2 2 2 2 30 6" xfId="13144" xr:uid="{00000000-0005-0000-0000-000058330000}"/>
    <cellStyle name="Normal 2 2 2 2 2 30 7" xfId="13145" xr:uid="{00000000-0005-0000-0000-000059330000}"/>
    <cellStyle name="Normal 2 2 2 2 2 30 8" xfId="13146" xr:uid="{00000000-0005-0000-0000-00005A330000}"/>
    <cellStyle name="Normal 2 2 2 2 2 30 9" xfId="13147" xr:uid="{00000000-0005-0000-0000-00005B330000}"/>
    <cellStyle name="Normal 2 2 2 2 2 31" xfId="13148" xr:uid="{00000000-0005-0000-0000-00005C330000}"/>
    <cellStyle name="Normal 2 2 2 2 2 31 10" xfId="13149" xr:uid="{00000000-0005-0000-0000-00005D330000}"/>
    <cellStyle name="Normal 2 2 2 2 2 31 11" xfId="13150" xr:uid="{00000000-0005-0000-0000-00005E330000}"/>
    <cellStyle name="Normal 2 2 2 2 2 31 12" xfId="13151" xr:uid="{00000000-0005-0000-0000-00005F330000}"/>
    <cellStyle name="Normal 2 2 2 2 2 31 13" xfId="13152" xr:uid="{00000000-0005-0000-0000-000060330000}"/>
    <cellStyle name="Normal 2 2 2 2 2 31 14" xfId="13153" xr:uid="{00000000-0005-0000-0000-000061330000}"/>
    <cellStyle name="Normal 2 2 2 2 2 31 2" xfId="13154" xr:uid="{00000000-0005-0000-0000-000062330000}"/>
    <cellStyle name="Normal 2 2 2 2 2 31 2 10" xfId="13155" xr:uid="{00000000-0005-0000-0000-000063330000}"/>
    <cellStyle name="Normal 2 2 2 2 2 31 2 2" xfId="13156" xr:uid="{00000000-0005-0000-0000-000064330000}"/>
    <cellStyle name="Normal 2 2 2 2 2 31 2 3" xfId="13157" xr:uid="{00000000-0005-0000-0000-000065330000}"/>
    <cellStyle name="Normal 2 2 2 2 2 31 2 4" xfId="13158" xr:uid="{00000000-0005-0000-0000-000066330000}"/>
    <cellStyle name="Normal 2 2 2 2 2 31 2 5" xfId="13159" xr:uid="{00000000-0005-0000-0000-000067330000}"/>
    <cellStyle name="Normal 2 2 2 2 2 31 2 6" xfId="13160" xr:uid="{00000000-0005-0000-0000-000068330000}"/>
    <cellStyle name="Normal 2 2 2 2 2 31 2 7" xfId="13161" xr:uid="{00000000-0005-0000-0000-000069330000}"/>
    <cellStyle name="Normal 2 2 2 2 2 31 2 8" xfId="13162" xr:uid="{00000000-0005-0000-0000-00006A330000}"/>
    <cellStyle name="Normal 2 2 2 2 2 31 2 9" xfId="13163" xr:uid="{00000000-0005-0000-0000-00006B330000}"/>
    <cellStyle name="Normal 2 2 2 2 2 31 3" xfId="13164" xr:uid="{00000000-0005-0000-0000-00006C330000}"/>
    <cellStyle name="Normal 2 2 2 2 2 31 3 10" xfId="13165" xr:uid="{00000000-0005-0000-0000-00006D330000}"/>
    <cellStyle name="Normal 2 2 2 2 2 31 3 2" xfId="13166" xr:uid="{00000000-0005-0000-0000-00006E330000}"/>
    <cellStyle name="Normal 2 2 2 2 2 31 3 3" xfId="13167" xr:uid="{00000000-0005-0000-0000-00006F330000}"/>
    <cellStyle name="Normal 2 2 2 2 2 31 3 4" xfId="13168" xr:uid="{00000000-0005-0000-0000-000070330000}"/>
    <cellStyle name="Normal 2 2 2 2 2 31 3 5" xfId="13169" xr:uid="{00000000-0005-0000-0000-000071330000}"/>
    <cellStyle name="Normal 2 2 2 2 2 31 3 6" xfId="13170" xr:uid="{00000000-0005-0000-0000-000072330000}"/>
    <cellStyle name="Normal 2 2 2 2 2 31 3 7" xfId="13171" xr:uid="{00000000-0005-0000-0000-000073330000}"/>
    <cellStyle name="Normal 2 2 2 2 2 31 3 8" xfId="13172" xr:uid="{00000000-0005-0000-0000-000074330000}"/>
    <cellStyle name="Normal 2 2 2 2 2 31 3 9" xfId="13173" xr:uid="{00000000-0005-0000-0000-000075330000}"/>
    <cellStyle name="Normal 2 2 2 2 2 31 4" xfId="13174" xr:uid="{00000000-0005-0000-0000-000076330000}"/>
    <cellStyle name="Normal 2 2 2 2 2 31 4 10" xfId="13175" xr:uid="{00000000-0005-0000-0000-000077330000}"/>
    <cellStyle name="Normal 2 2 2 2 2 31 4 2" xfId="13176" xr:uid="{00000000-0005-0000-0000-000078330000}"/>
    <cellStyle name="Normal 2 2 2 2 2 31 4 3" xfId="13177" xr:uid="{00000000-0005-0000-0000-000079330000}"/>
    <cellStyle name="Normal 2 2 2 2 2 31 4 4" xfId="13178" xr:uid="{00000000-0005-0000-0000-00007A330000}"/>
    <cellStyle name="Normal 2 2 2 2 2 31 4 5" xfId="13179" xr:uid="{00000000-0005-0000-0000-00007B330000}"/>
    <cellStyle name="Normal 2 2 2 2 2 31 4 6" xfId="13180" xr:uid="{00000000-0005-0000-0000-00007C330000}"/>
    <cellStyle name="Normal 2 2 2 2 2 31 4 7" xfId="13181" xr:uid="{00000000-0005-0000-0000-00007D330000}"/>
    <cellStyle name="Normal 2 2 2 2 2 31 4 8" xfId="13182" xr:uid="{00000000-0005-0000-0000-00007E330000}"/>
    <cellStyle name="Normal 2 2 2 2 2 31 4 9" xfId="13183" xr:uid="{00000000-0005-0000-0000-00007F330000}"/>
    <cellStyle name="Normal 2 2 2 2 2 31 5" xfId="13184" xr:uid="{00000000-0005-0000-0000-000080330000}"/>
    <cellStyle name="Normal 2 2 2 2 2 31 5 10" xfId="13185" xr:uid="{00000000-0005-0000-0000-000081330000}"/>
    <cellStyle name="Normal 2 2 2 2 2 31 5 2" xfId="13186" xr:uid="{00000000-0005-0000-0000-000082330000}"/>
    <cellStyle name="Normal 2 2 2 2 2 31 5 3" xfId="13187" xr:uid="{00000000-0005-0000-0000-000083330000}"/>
    <cellStyle name="Normal 2 2 2 2 2 31 5 4" xfId="13188" xr:uid="{00000000-0005-0000-0000-000084330000}"/>
    <cellStyle name="Normal 2 2 2 2 2 31 5 5" xfId="13189" xr:uid="{00000000-0005-0000-0000-000085330000}"/>
    <cellStyle name="Normal 2 2 2 2 2 31 5 6" xfId="13190" xr:uid="{00000000-0005-0000-0000-000086330000}"/>
    <cellStyle name="Normal 2 2 2 2 2 31 5 7" xfId="13191" xr:uid="{00000000-0005-0000-0000-000087330000}"/>
    <cellStyle name="Normal 2 2 2 2 2 31 5 8" xfId="13192" xr:uid="{00000000-0005-0000-0000-000088330000}"/>
    <cellStyle name="Normal 2 2 2 2 2 31 5 9" xfId="13193" xr:uid="{00000000-0005-0000-0000-000089330000}"/>
    <cellStyle name="Normal 2 2 2 2 2 31 6" xfId="13194" xr:uid="{00000000-0005-0000-0000-00008A330000}"/>
    <cellStyle name="Normal 2 2 2 2 2 31 7" xfId="13195" xr:uid="{00000000-0005-0000-0000-00008B330000}"/>
    <cellStyle name="Normal 2 2 2 2 2 31 8" xfId="13196" xr:uid="{00000000-0005-0000-0000-00008C330000}"/>
    <cellStyle name="Normal 2 2 2 2 2 31 9" xfId="13197" xr:uid="{00000000-0005-0000-0000-00008D330000}"/>
    <cellStyle name="Normal 2 2 2 2 2 32" xfId="13198" xr:uid="{00000000-0005-0000-0000-00008E330000}"/>
    <cellStyle name="Normal 2 2 2 2 2 32 10" xfId="13199" xr:uid="{00000000-0005-0000-0000-00008F330000}"/>
    <cellStyle name="Normal 2 2 2 2 2 32 11" xfId="13200" xr:uid="{00000000-0005-0000-0000-000090330000}"/>
    <cellStyle name="Normal 2 2 2 2 2 32 12" xfId="13201" xr:uid="{00000000-0005-0000-0000-000091330000}"/>
    <cellStyle name="Normal 2 2 2 2 2 32 13" xfId="13202" xr:uid="{00000000-0005-0000-0000-000092330000}"/>
    <cellStyle name="Normal 2 2 2 2 2 32 14" xfId="13203" xr:uid="{00000000-0005-0000-0000-000093330000}"/>
    <cellStyle name="Normal 2 2 2 2 2 32 2" xfId="13204" xr:uid="{00000000-0005-0000-0000-000094330000}"/>
    <cellStyle name="Normal 2 2 2 2 2 32 2 10" xfId="13205" xr:uid="{00000000-0005-0000-0000-000095330000}"/>
    <cellStyle name="Normal 2 2 2 2 2 32 2 2" xfId="13206" xr:uid="{00000000-0005-0000-0000-000096330000}"/>
    <cellStyle name="Normal 2 2 2 2 2 32 2 3" xfId="13207" xr:uid="{00000000-0005-0000-0000-000097330000}"/>
    <cellStyle name="Normal 2 2 2 2 2 32 2 4" xfId="13208" xr:uid="{00000000-0005-0000-0000-000098330000}"/>
    <cellStyle name="Normal 2 2 2 2 2 32 2 5" xfId="13209" xr:uid="{00000000-0005-0000-0000-000099330000}"/>
    <cellStyle name="Normal 2 2 2 2 2 32 2 6" xfId="13210" xr:uid="{00000000-0005-0000-0000-00009A330000}"/>
    <cellStyle name="Normal 2 2 2 2 2 32 2 7" xfId="13211" xr:uid="{00000000-0005-0000-0000-00009B330000}"/>
    <cellStyle name="Normal 2 2 2 2 2 32 2 8" xfId="13212" xr:uid="{00000000-0005-0000-0000-00009C330000}"/>
    <cellStyle name="Normal 2 2 2 2 2 32 2 9" xfId="13213" xr:uid="{00000000-0005-0000-0000-00009D330000}"/>
    <cellStyle name="Normal 2 2 2 2 2 32 3" xfId="13214" xr:uid="{00000000-0005-0000-0000-00009E330000}"/>
    <cellStyle name="Normal 2 2 2 2 2 32 3 10" xfId="13215" xr:uid="{00000000-0005-0000-0000-00009F330000}"/>
    <cellStyle name="Normal 2 2 2 2 2 32 3 2" xfId="13216" xr:uid="{00000000-0005-0000-0000-0000A0330000}"/>
    <cellStyle name="Normal 2 2 2 2 2 32 3 3" xfId="13217" xr:uid="{00000000-0005-0000-0000-0000A1330000}"/>
    <cellStyle name="Normal 2 2 2 2 2 32 3 4" xfId="13218" xr:uid="{00000000-0005-0000-0000-0000A2330000}"/>
    <cellStyle name="Normal 2 2 2 2 2 32 3 5" xfId="13219" xr:uid="{00000000-0005-0000-0000-0000A3330000}"/>
    <cellStyle name="Normal 2 2 2 2 2 32 3 6" xfId="13220" xr:uid="{00000000-0005-0000-0000-0000A4330000}"/>
    <cellStyle name="Normal 2 2 2 2 2 32 3 7" xfId="13221" xr:uid="{00000000-0005-0000-0000-0000A5330000}"/>
    <cellStyle name="Normal 2 2 2 2 2 32 3 8" xfId="13222" xr:uid="{00000000-0005-0000-0000-0000A6330000}"/>
    <cellStyle name="Normal 2 2 2 2 2 32 3 9" xfId="13223" xr:uid="{00000000-0005-0000-0000-0000A7330000}"/>
    <cellStyle name="Normal 2 2 2 2 2 32 4" xfId="13224" xr:uid="{00000000-0005-0000-0000-0000A8330000}"/>
    <cellStyle name="Normal 2 2 2 2 2 32 4 10" xfId="13225" xr:uid="{00000000-0005-0000-0000-0000A9330000}"/>
    <cellStyle name="Normal 2 2 2 2 2 32 4 2" xfId="13226" xr:uid="{00000000-0005-0000-0000-0000AA330000}"/>
    <cellStyle name="Normal 2 2 2 2 2 32 4 3" xfId="13227" xr:uid="{00000000-0005-0000-0000-0000AB330000}"/>
    <cellStyle name="Normal 2 2 2 2 2 32 4 4" xfId="13228" xr:uid="{00000000-0005-0000-0000-0000AC330000}"/>
    <cellStyle name="Normal 2 2 2 2 2 32 4 5" xfId="13229" xr:uid="{00000000-0005-0000-0000-0000AD330000}"/>
    <cellStyle name="Normal 2 2 2 2 2 32 4 6" xfId="13230" xr:uid="{00000000-0005-0000-0000-0000AE330000}"/>
    <cellStyle name="Normal 2 2 2 2 2 32 4 7" xfId="13231" xr:uid="{00000000-0005-0000-0000-0000AF330000}"/>
    <cellStyle name="Normal 2 2 2 2 2 32 4 8" xfId="13232" xr:uid="{00000000-0005-0000-0000-0000B0330000}"/>
    <cellStyle name="Normal 2 2 2 2 2 32 4 9" xfId="13233" xr:uid="{00000000-0005-0000-0000-0000B1330000}"/>
    <cellStyle name="Normal 2 2 2 2 2 32 5" xfId="13234" xr:uid="{00000000-0005-0000-0000-0000B2330000}"/>
    <cellStyle name="Normal 2 2 2 2 2 32 5 10" xfId="13235" xr:uid="{00000000-0005-0000-0000-0000B3330000}"/>
    <cellStyle name="Normal 2 2 2 2 2 32 5 2" xfId="13236" xr:uid="{00000000-0005-0000-0000-0000B4330000}"/>
    <cellStyle name="Normal 2 2 2 2 2 32 5 3" xfId="13237" xr:uid="{00000000-0005-0000-0000-0000B5330000}"/>
    <cellStyle name="Normal 2 2 2 2 2 32 5 4" xfId="13238" xr:uid="{00000000-0005-0000-0000-0000B6330000}"/>
    <cellStyle name="Normal 2 2 2 2 2 32 5 5" xfId="13239" xr:uid="{00000000-0005-0000-0000-0000B7330000}"/>
    <cellStyle name="Normal 2 2 2 2 2 32 5 6" xfId="13240" xr:uid="{00000000-0005-0000-0000-0000B8330000}"/>
    <cellStyle name="Normal 2 2 2 2 2 32 5 7" xfId="13241" xr:uid="{00000000-0005-0000-0000-0000B9330000}"/>
    <cellStyle name="Normal 2 2 2 2 2 32 5 8" xfId="13242" xr:uid="{00000000-0005-0000-0000-0000BA330000}"/>
    <cellStyle name="Normal 2 2 2 2 2 32 5 9" xfId="13243" xr:uid="{00000000-0005-0000-0000-0000BB330000}"/>
    <cellStyle name="Normal 2 2 2 2 2 32 6" xfId="13244" xr:uid="{00000000-0005-0000-0000-0000BC330000}"/>
    <cellStyle name="Normal 2 2 2 2 2 32 7" xfId="13245" xr:uid="{00000000-0005-0000-0000-0000BD330000}"/>
    <cellStyle name="Normal 2 2 2 2 2 32 8" xfId="13246" xr:uid="{00000000-0005-0000-0000-0000BE330000}"/>
    <cellStyle name="Normal 2 2 2 2 2 32 9" xfId="13247" xr:uid="{00000000-0005-0000-0000-0000BF330000}"/>
    <cellStyle name="Normal 2 2 2 2 2 33" xfId="13248" xr:uid="{00000000-0005-0000-0000-0000C0330000}"/>
    <cellStyle name="Normal 2 2 2 2 2 33 10" xfId="13249" xr:uid="{00000000-0005-0000-0000-0000C1330000}"/>
    <cellStyle name="Normal 2 2 2 2 2 33 11" xfId="13250" xr:uid="{00000000-0005-0000-0000-0000C2330000}"/>
    <cellStyle name="Normal 2 2 2 2 2 33 12" xfId="13251" xr:uid="{00000000-0005-0000-0000-0000C3330000}"/>
    <cellStyle name="Normal 2 2 2 2 2 33 13" xfId="13252" xr:uid="{00000000-0005-0000-0000-0000C4330000}"/>
    <cellStyle name="Normal 2 2 2 2 2 33 14" xfId="13253" xr:uid="{00000000-0005-0000-0000-0000C5330000}"/>
    <cellStyle name="Normal 2 2 2 2 2 33 2" xfId="13254" xr:uid="{00000000-0005-0000-0000-0000C6330000}"/>
    <cellStyle name="Normal 2 2 2 2 2 33 2 10" xfId="13255" xr:uid="{00000000-0005-0000-0000-0000C7330000}"/>
    <cellStyle name="Normal 2 2 2 2 2 33 2 2" xfId="13256" xr:uid="{00000000-0005-0000-0000-0000C8330000}"/>
    <cellStyle name="Normal 2 2 2 2 2 33 2 3" xfId="13257" xr:uid="{00000000-0005-0000-0000-0000C9330000}"/>
    <cellStyle name="Normal 2 2 2 2 2 33 2 4" xfId="13258" xr:uid="{00000000-0005-0000-0000-0000CA330000}"/>
    <cellStyle name="Normal 2 2 2 2 2 33 2 5" xfId="13259" xr:uid="{00000000-0005-0000-0000-0000CB330000}"/>
    <cellStyle name="Normal 2 2 2 2 2 33 2 6" xfId="13260" xr:uid="{00000000-0005-0000-0000-0000CC330000}"/>
    <cellStyle name="Normal 2 2 2 2 2 33 2 7" xfId="13261" xr:uid="{00000000-0005-0000-0000-0000CD330000}"/>
    <cellStyle name="Normal 2 2 2 2 2 33 2 8" xfId="13262" xr:uid="{00000000-0005-0000-0000-0000CE330000}"/>
    <cellStyle name="Normal 2 2 2 2 2 33 2 9" xfId="13263" xr:uid="{00000000-0005-0000-0000-0000CF330000}"/>
    <cellStyle name="Normal 2 2 2 2 2 33 3" xfId="13264" xr:uid="{00000000-0005-0000-0000-0000D0330000}"/>
    <cellStyle name="Normal 2 2 2 2 2 33 3 10" xfId="13265" xr:uid="{00000000-0005-0000-0000-0000D1330000}"/>
    <cellStyle name="Normal 2 2 2 2 2 33 3 2" xfId="13266" xr:uid="{00000000-0005-0000-0000-0000D2330000}"/>
    <cellStyle name="Normal 2 2 2 2 2 33 3 3" xfId="13267" xr:uid="{00000000-0005-0000-0000-0000D3330000}"/>
    <cellStyle name="Normal 2 2 2 2 2 33 3 4" xfId="13268" xr:uid="{00000000-0005-0000-0000-0000D4330000}"/>
    <cellStyle name="Normal 2 2 2 2 2 33 3 5" xfId="13269" xr:uid="{00000000-0005-0000-0000-0000D5330000}"/>
    <cellStyle name="Normal 2 2 2 2 2 33 3 6" xfId="13270" xr:uid="{00000000-0005-0000-0000-0000D6330000}"/>
    <cellStyle name="Normal 2 2 2 2 2 33 3 7" xfId="13271" xr:uid="{00000000-0005-0000-0000-0000D7330000}"/>
    <cellStyle name="Normal 2 2 2 2 2 33 3 8" xfId="13272" xr:uid="{00000000-0005-0000-0000-0000D8330000}"/>
    <cellStyle name="Normal 2 2 2 2 2 33 3 9" xfId="13273" xr:uid="{00000000-0005-0000-0000-0000D9330000}"/>
    <cellStyle name="Normal 2 2 2 2 2 33 4" xfId="13274" xr:uid="{00000000-0005-0000-0000-0000DA330000}"/>
    <cellStyle name="Normal 2 2 2 2 2 33 4 10" xfId="13275" xr:uid="{00000000-0005-0000-0000-0000DB330000}"/>
    <cellStyle name="Normal 2 2 2 2 2 33 4 2" xfId="13276" xr:uid="{00000000-0005-0000-0000-0000DC330000}"/>
    <cellStyle name="Normal 2 2 2 2 2 33 4 3" xfId="13277" xr:uid="{00000000-0005-0000-0000-0000DD330000}"/>
    <cellStyle name="Normal 2 2 2 2 2 33 4 4" xfId="13278" xr:uid="{00000000-0005-0000-0000-0000DE330000}"/>
    <cellStyle name="Normal 2 2 2 2 2 33 4 5" xfId="13279" xr:uid="{00000000-0005-0000-0000-0000DF330000}"/>
    <cellStyle name="Normal 2 2 2 2 2 33 4 6" xfId="13280" xr:uid="{00000000-0005-0000-0000-0000E0330000}"/>
    <cellStyle name="Normal 2 2 2 2 2 33 4 7" xfId="13281" xr:uid="{00000000-0005-0000-0000-0000E1330000}"/>
    <cellStyle name="Normal 2 2 2 2 2 33 4 8" xfId="13282" xr:uid="{00000000-0005-0000-0000-0000E2330000}"/>
    <cellStyle name="Normal 2 2 2 2 2 33 4 9" xfId="13283" xr:uid="{00000000-0005-0000-0000-0000E3330000}"/>
    <cellStyle name="Normal 2 2 2 2 2 33 5" xfId="13284" xr:uid="{00000000-0005-0000-0000-0000E4330000}"/>
    <cellStyle name="Normal 2 2 2 2 2 33 5 10" xfId="13285" xr:uid="{00000000-0005-0000-0000-0000E5330000}"/>
    <cellStyle name="Normal 2 2 2 2 2 33 5 2" xfId="13286" xr:uid="{00000000-0005-0000-0000-0000E6330000}"/>
    <cellStyle name="Normal 2 2 2 2 2 33 5 3" xfId="13287" xr:uid="{00000000-0005-0000-0000-0000E7330000}"/>
    <cellStyle name="Normal 2 2 2 2 2 33 5 4" xfId="13288" xr:uid="{00000000-0005-0000-0000-0000E8330000}"/>
    <cellStyle name="Normal 2 2 2 2 2 33 5 5" xfId="13289" xr:uid="{00000000-0005-0000-0000-0000E9330000}"/>
    <cellStyle name="Normal 2 2 2 2 2 33 5 6" xfId="13290" xr:uid="{00000000-0005-0000-0000-0000EA330000}"/>
    <cellStyle name="Normal 2 2 2 2 2 33 5 7" xfId="13291" xr:uid="{00000000-0005-0000-0000-0000EB330000}"/>
    <cellStyle name="Normal 2 2 2 2 2 33 5 8" xfId="13292" xr:uid="{00000000-0005-0000-0000-0000EC330000}"/>
    <cellStyle name="Normal 2 2 2 2 2 33 5 9" xfId="13293" xr:uid="{00000000-0005-0000-0000-0000ED330000}"/>
    <cellStyle name="Normal 2 2 2 2 2 33 6" xfId="13294" xr:uid="{00000000-0005-0000-0000-0000EE330000}"/>
    <cellStyle name="Normal 2 2 2 2 2 33 7" xfId="13295" xr:uid="{00000000-0005-0000-0000-0000EF330000}"/>
    <cellStyle name="Normal 2 2 2 2 2 33 8" xfId="13296" xr:uid="{00000000-0005-0000-0000-0000F0330000}"/>
    <cellStyle name="Normal 2 2 2 2 2 33 9" xfId="13297" xr:uid="{00000000-0005-0000-0000-0000F1330000}"/>
    <cellStyle name="Normal 2 2 2 2 2 34" xfId="13298" xr:uid="{00000000-0005-0000-0000-0000F2330000}"/>
    <cellStyle name="Normal 2 2 2 2 2 34 10" xfId="13299" xr:uid="{00000000-0005-0000-0000-0000F3330000}"/>
    <cellStyle name="Normal 2 2 2 2 2 34 11" xfId="13300" xr:uid="{00000000-0005-0000-0000-0000F4330000}"/>
    <cellStyle name="Normal 2 2 2 2 2 34 12" xfId="13301" xr:uid="{00000000-0005-0000-0000-0000F5330000}"/>
    <cellStyle name="Normal 2 2 2 2 2 34 13" xfId="13302" xr:uid="{00000000-0005-0000-0000-0000F6330000}"/>
    <cellStyle name="Normal 2 2 2 2 2 34 14" xfId="13303" xr:uid="{00000000-0005-0000-0000-0000F7330000}"/>
    <cellStyle name="Normal 2 2 2 2 2 34 2" xfId="13304" xr:uid="{00000000-0005-0000-0000-0000F8330000}"/>
    <cellStyle name="Normal 2 2 2 2 2 34 2 10" xfId="13305" xr:uid="{00000000-0005-0000-0000-0000F9330000}"/>
    <cellStyle name="Normal 2 2 2 2 2 34 2 2" xfId="13306" xr:uid="{00000000-0005-0000-0000-0000FA330000}"/>
    <cellStyle name="Normal 2 2 2 2 2 34 2 3" xfId="13307" xr:uid="{00000000-0005-0000-0000-0000FB330000}"/>
    <cellStyle name="Normal 2 2 2 2 2 34 2 4" xfId="13308" xr:uid="{00000000-0005-0000-0000-0000FC330000}"/>
    <cellStyle name="Normal 2 2 2 2 2 34 2 5" xfId="13309" xr:uid="{00000000-0005-0000-0000-0000FD330000}"/>
    <cellStyle name="Normal 2 2 2 2 2 34 2 6" xfId="13310" xr:uid="{00000000-0005-0000-0000-0000FE330000}"/>
    <cellStyle name="Normal 2 2 2 2 2 34 2 7" xfId="13311" xr:uid="{00000000-0005-0000-0000-0000FF330000}"/>
    <cellStyle name="Normal 2 2 2 2 2 34 2 8" xfId="13312" xr:uid="{00000000-0005-0000-0000-000000340000}"/>
    <cellStyle name="Normal 2 2 2 2 2 34 2 9" xfId="13313" xr:uid="{00000000-0005-0000-0000-000001340000}"/>
    <cellStyle name="Normal 2 2 2 2 2 34 3" xfId="13314" xr:uid="{00000000-0005-0000-0000-000002340000}"/>
    <cellStyle name="Normal 2 2 2 2 2 34 3 10" xfId="13315" xr:uid="{00000000-0005-0000-0000-000003340000}"/>
    <cellStyle name="Normal 2 2 2 2 2 34 3 2" xfId="13316" xr:uid="{00000000-0005-0000-0000-000004340000}"/>
    <cellStyle name="Normal 2 2 2 2 2 34 3 3" xfId="13317" xr:uid="{00000000-0005-0000-0000-000005340000}"/>
    <cellStyle name="Normal 2 2 2 2 2 34 3 4" xfId="13318" xr:uid="{00000000-0005-0000-0000-000006340000}"/>
    <cellStyle name="Normal 2 2 2 2 2 34 3 5" xfId="13319" xr:uid="{00000000-0005-0000-0000-000007340000}"/>
    <cellStyle name="Normal 2 2 2 2 2 34 3 6" xfId="13320" xr:uid="{00000000-0005-0000-0000-000008340000}"/>
    <cellStyle name="Normal 2 2 2 2 2 34 3 7" xfId="13321" xr:uid="{00000000-0005-0000-0000-000009340000}"/>
    <cellStyle name="Normal 2 2 2 2 2 34 3 8" xfId="13322" xr:uid="{00000000-0005-0000-0000-00000A340000}"/>
    <cellStyle name="Normal 2 2 2 2 2 34 3 9" xfId="13323" xr:uid="{00000000-0005-0000-0000-00000B340000}"/>
    <cellStyle name="Normal 2 2 2 2 2 34 4" xfId="13324" xr:uid="{00000000-0005-0000-0000-00000C340000}"/>
    <cellStyle name="Normal 2 2 2 2 2 34 4 10" xfId="13325" xr:uid="{00000000-0005-0000-0000-00000D340000}"/>
    <cellStyle name="Normal 2 2 2 2 2 34 4 2" xfId="13326" xr:uid="{00000000-0005-0000-0000-00000E340000}"/>
    <cellStyle name="Normal 2 2 2 2 2 34 4 3" xfId="13327" xr:uid="{00000000-0005-0000-0000-00000F340000}"/>
    <cellStyle name="Normal 2 2 2 2 2 34 4 4" xfId="13328" xr:uid="{00000000-0005-0000-0000-000010340000}"/>
    <cellStyle name="Normal 2 2 2 2 2 34 4 5" xfId="13329" xr:uid="{00000000-0005-0000-0000-000011340000}"/>
    <cellStyle name="Normal 2 2 2 2 2 34 4 6" xfId="13330" xr:uid="{00000000-0005-0000-0000-000012340000}"/>
    <cellStyle name="Normal 2 2 2 2 2 34 4 7" xfId="13331" xr:uid="{00000000-0005-0000-0000-000013340000}"/>
    <cellStyle name="Normal 2 2 2 2 2 34 4 8" xfId="13332" xr:uid="{00000000-0005-0000-0000-000014340000}"/>
    <cellStyle name="Normal 2 2 2 2 2 34 4 9" xfId="13333" xr:uid="{00000000-0005-0000-0000-000015340000}"/>
    <cellStyle name="Normal 2 2 2 2 2 34 5" xfId="13334" xr:uid="{00000000-0005-0000-0000-000016340000}"/>
    <cellStyle name="Normal 2 2 2 2 2 34 5 10" xfId="13335" xr:uid="{00000000-0005-0000-0000-000017340000}"/>
    <cellStyle name="Normal 2 2 2 2 2 34 5 2" xfId="13336" xr:uid="{00000000-0005-0000-0000-000018340000}"/>
    <cellStyle name="Normal 2 2 2 2 2 34 5 3" xfId="13337" xr:uid="{00000000-0005-0000-0000-000019340000}"/>
    <cellStyle name="Normal 2 2 2 2 2 34 5 4" xfId="13338" xr:uid="{00000000-0005-0000-0000-00001A340000}"/>
    <cellStyle name="Normal 2 2 2 2 2 34 5 5" xfId="13339" xr:uid="{00000000-0005-0000-0000-00001B340000}"/>
    <cellStyle name="Normal 2 2 2 2 2 34 5 6" xfId="13340" xr:uid="{00000000-0005-0000-0000-00001C340000}"/>
    <cellStyle name="Normal 2 2 2 2 2 34 5 7" xfId="13341" xr:uid="{00000000-0005-0000-0000-00001D340000}"/>
    <cellStyle name="Normal 2 2 2 2 2 34 5 8" xfId="13342" xr:uid="{00000000-0005-0000-0000-00001E340000}"/>
    <cellStyle name="Normal 2 2 2 2 2 34 5 9" xfId="13343" xr:uid="{00000000-0005-0000-0000-00001F340000}"/>
    <cellStyle name="Normal 2 2 2 2 2 34 6" xfId="13344" xr:uid="{00000000-0005-0000-0000-000020340000}"/>
    <cellStyle name="Normal 2 2 2 2 2 34 7" xfId="13345" xr:uid="{00000000-0005-0000-0000-000021340000}"/>
    <cellStyle name="Normal 2 2 2 2 2 34 8" xfId="13346" xr:uid="{00000000-0005-0000-0000-000022340000}"/>
    <cellStyle name="Normal 2 2 2 2 2 34 9" xfId="13347" xr:uid="{00000000-0005-0000-0000-000023340000}"/>
    <cellStyle name="Normal 2 2 2 2 2 35" xfId="13348" xr:uid="{00000000-0005-0000-0000-000024340000}"/>
    <cellStyle name="Normal 2 2 2 2 2 35 10" xfId="13349" xr:uid="{00000000-0005-0000-0000-000025340000}"/>
    <cellStyle name="Normal 2 2 2 2 2 35 2" xfId="13350" xr:uid="{00000000-0005-0000-0000-000026340000}"/>
    <cellStyle name="Normal 2 2 2 2 2 35 3" xfId="13351" xr:uid="{00000000-0005-0000-0000-000027340000}"/>
    <cellStyle name="Normal 2 2 2 2 2 35 4" xfId="13352" xr:uid="{00000000-0005-0000-0000-000028340000}"/>
    <cellStyle name="Normal 2 2 2 2 2 35 5" xfId="13353" xr:uid="{00000000-0005-0000-0000-000029340000}"/>
    <cellStyle name="Normal 2 2 2 2 2 35 6" xfId="13354" xr:uid="{00000000-0005-0000-0000-00002A340000}"/>
    <cellStyle name="Normal 2 2 2 2 2 35 7" xfId="13355" xr:uid="{00000000-0005-0000-0000-00002B340000}"/>
    <cellStyle name="Normal 2 2 2 2 2 35 8" xfId="13356" xr:uid="{00000000-0005-0000-0000-00002C340000}"/>
    <cellStyle name="Normal 2 2 2 2 2 35 9" xfId="13357" xr:uid="{00000000-0005-0000-0000-00002D340000}"/>
    <cellStyle name="Normal 2 2 2 2 2 36" xfId="13358" xr:uid="{00000000-0005-0000-0000-00002E340000}"/>
    <cellStyle name="Normal 2 2 2 2 2 36 10" xfId="13359" xr:uid="{00000000-0005-0000-0000-00002F340000}"/>
    <cellStyle name="Normal 2 2 2 2 2 36 2" xfId="13360" xr:uid="{00000000-0005-0000-0000-000030340000}"/>
    <cellStyle name="Normal 2 2 2 2 2 36 3" xfId="13361" xr:uid="{00000000-0005-0000-0000-000031340000}"/>
    <cellStyle name="Normal 2 2 2 2 2 36 4" xfId="13362" xr:uid="{00000000-0005-0000-0000-000032340000}"/>
    <cellStyle name="Normal 2 2 2 2 2 36 5" xfId="13363" xr:uid="{00000000-0005-0000-0000-000033340000}"/>
    <cellStyle name="Normal 2 2 2 2 2 36 6" xfId="13364" xr:uid="{00000000-0005-0000-0000-000034340000}"/>
    <cellStyle name="Normal 2 2 2 2 2 36 7" xfId="13365" xr:uid="{00000000-0005-0000-0000-000035340000}"/>
    <cellStyle name="Normal 2 2 2 2 2 36 8" xfId="13366" xr:uid="{00000000-0005-0000-0000-000036340000}"/>
    <cellStyle name="Normal 2 2 2 2 2 36 9" xfId="13367" xr:uid="{00000000-0005-0000-0000-000037340000}"/>
    <cellStyle name="Normal 2 2 2 2 2 37" xfId="13368" xr:uid="{00000000-0005-0000-0000-000038340000}"/>
    <cellStyle name="Normal 2 2 2 2 2 37 10" xfId="13369" xr:uid="{00000000-0005-0000-0000-000039340000}"/>
    <cellStyle name="Normal 2 2 2 2 2 37 2" xfId="13370" xr:uid="{00000000-0005-0000-0000-00003A340000}"/>
    <cellStyle name="Normal 2 2 2 2 2 37 3" xfId="13371" xr:uid="{00000000-0005-0000-0000-00003B340000}"/>
    <cellStyle name="Normal 2 2 2 2 2 37 4" xfId="13372" xr:uid="{00000000-0005-0000-0000-00003C340000}"/>
    <cellStyle name="Normal 2 2 2 2 2 37 5" xfId="13373" xr:uid="{00000000-0005-0000-0000-00003D340000}"/>
    <cellStyle name="Normal 2 2 2 2 2 37 6" xfId="13374" xr:uid="{00000000-0005-0000-0000-00003E340000}"/>
    <cellStyle name="Normal 2 2 2 2 2 37 7" xfId="13375" xr:uid="{00000000-0005-0000-0000-00003F340000}"/>
    <cellStyle name="Normal 2 2 2 2 2 37 8" xfId="13376" xr:uid="{00000000-0005-0000-0000-000040340000}"/>
    <cellStyle name="Normal 2 2 2 2 2 37 9" xfId="13377" xr:uid="{00000000-0005-0000-0000-000041340000}"/>
    <cellStyle name="Normal 2 2 2 2 2 38" xfId="13378" xr:uid="{00000000-0005-0000-0000-000042340000}"/>
    <cellStyle name="Normal 2 2 2 2 2 38 10" xfId="13379" xr:uid="{00000000-0005-0000-0000-000043340000}"/>
    <cellStyle name="Normal 2 2 2 2 2 38 2" xfId="13380" xr:uid="{00000000-0005-0000-0000-000044340000}"/>
    <cellStyle name="Normal 2 2 2 2 2 38 3" xfId="13381" xr:uid="{00000000-0005-0000-0000-000045340000}"/>
    <cellStyle name="Normal 2 2 2 2 2 38 4" xfId="13382" xr:uid="{00000000-0005-0000-0000-000046340000}"/>
    <cellStyle name="Normal 2 2 2 2 2 38 5" xfId="13383" xr:uid="{00000000-0005-0000-0000-000047340000}"/>
    <cellStyle name="Normal 2 2 2 2 2 38 6" xfId="13384" xr:uid="{00000000-0005-0000-0000-000048340000}"/>
    <cellStyle name="Normal 2 2 2 2 2 38 7" xfId="13385" xr:uid="{00000000-0005-0000-0000-000049340000}"/>
    <cellStyle name="Normal 2 2 2 2 2 38 8" xfId="13386" xr:uid="{00000000-0005-0000-0000-00004A340000}"/>
    <cellStyle name="Normal 2 2 2 2 2 38 9" xfId="13387" xr:uid="{00000000-0005-0000-0000-00004B340000}"/>
    <cellStyle name="Normal 2 2 2 2 2 39" xfId="13388" xr:uid="{00000000-0005-0000-0000-00004C340000}"/>
    <cellStyle name="Normal 2 2 2 2 2 4" xfId="13389" xr:uid="{00000000-0005-0000-0000-00004D340000}"/>
    <cellStyle name="Normal 2 2 2 2 2 4 10" xfId="13390" xr:uid="{00000000-0005-0000-0000-00004E340000}"/>
    <cellStyle name="Normal 2 2 2 2 2 4 11" xfId="13391" xr:uid="{00000000-0005-0000-0000-00004F340000}"/>
    <cellStyle name="Normal 2 2 2 2 2 4 12" xfId="13392" xr:uid="{00000000-0005-0000-0000-000050340000}"/>
    <cellStyle name="Normal 2 2 2 2 2 4 13" xfId="13393" xr:uid="{00000000-0005-0000-0000-000051340000}"/>
    <cellStyle name="Normal 2 2 2 2 2 4 14" xfId="13394" xr:uid="{00000000-0005-0000-0000-000052340000}"/>
    <cellStyle name="Normal 2 2 2 2 2 4 15" xfId="13395" xr:uid="{00000000-0005-0000-0000-000053340000}"/>
    <cellStyle name="Normal 2 2 2 2 2 4 16" xfId="13396" xr:uid="{00000000-0005-0000-0000-000054340000}"/>
    <cellStyle name="Normal 2 2 2 2 2 4 2" xfId="13397" xr:uid="{00000000-0005-0000-0000-000055340000}"/>
    <cellStyle name="Normal 2 2 2 2 2 4 2 10" xfId="13398" xr:uid="{00000000-0005-0000-0000-000056340000}"/>
    <cellStyle name="Normal 2 2 2 2 2 4 2 2" xfId="13399" xr:uid="{00000000-0005-0000-0000-000057340000}"/>
    <cellStyle name="Normal 2 2 2 2 2 4 2 3" xfId="13400" xr:uid="{00000000-0005-0000-0000-000058340000}"/>
    <cellStyle name="Normal 2 2 2 2 2 4 2 4" xfId="13401" xr:uid="{00000000-0005-0000-0000-000059340000}"/>
    <cellStyle name="Normal 2 2 2 2 2 4 2 5" xfId="13402" xr:uid="{00000000-0005-0000-0000-00005A340000}"/>
    <cellStyle name="Normal 2 2 2 2 2 4 2 6" xfId="13403" xr:uid="{00000000-0005-0000-0000-00005B340000}"/>
    <cellStyle name="Normal 2 2 2 2 2 4 2 7" xfId="13404" xr:uid="{00000000-0005-0000-0000-00005C340000}"/>
    <cellStyle name="Normal 2 2 2 2 2 4 2 8" xfId="13405" xr:uid="{00000000-0005-0000-0000-00005D340000}"/>
    <cellStyle name="Normal 2 2 2 2 2 4 2 9" xfId="13406" xr:uid="{00000000-0005-0000-0000-00005E340000}"/>
    <cellStyle name="Normal 2 2 2 2 2 4 3" xfId="13407" xr:uid="{00000000-0005-0000-0000-00005F340000}"/>
    <cellStyle name="Normal 2 2 2 2 2 4 3 10" xfId="13408" xr:uid="{00000000-0005-0000-0000-000060340000}"/>
    <cellStyle name="Normal 2 2 2 2 2 4 3 2" xfId="13409" xr:uid="{00000000-0005-0000-0000-000061340000}"/>
    <cellStyle name="Normal 2 2 2 2 2 4 3 3" xfId="13410" xr:uid="{00000000-0005-0000-0000-000062340000}"/>
    <cellStyle name="Normal 2 2 2 2 2 4 3 4" xfId="13411" xr:uid="{00000000-0005-0000-0000-000063340000}"/>
    <cellStyle name="Normal 2 2 2 2 2 4 3 5" xfId="13412" xr:uid="{00000000-0005-0000-0000-000064340000}"/>
    <cellStyle name="Normal 2 2 2 2 2 4 3 6" xfId="13413" xr:uid="{00000000-0005-0000-0000-000065340000}"/>
    <cellStyle name="Normal 2 2 2 2 2 4 3 7" xfId="13414" xr:uid="{00000000-0005-0000-0000-000066340000}"/>
    <cellStyle name="Normal 2 2 2 2 2 4 3 8" xfId="13415" xr:uid="{00000000-0005-0000-0000-000067340000}"/>
    <cellStyle name="Normal 2 2 2 2 2 4 3 9" xfId="13416" xr:uid="{00000000-0005-0000-0000-000068340000}"/>
    <cellStyle name="Normal 2 2 2 2 2 4 4" xfId="13417" xr:uid="{00000000-0005-0000-0000-000069340000}"/>
    <cellStyle name="Normal 2 2 2 2 2 4 4 10" xfId="13418" xr:uid="{00000000-0005-0000-0000-00006A340000}"/>
    <cellStyle name="Normal 2 2 2 2 2 4 4 2" xfId="13419" xr:uid="{00000000-0005-0000-0000-00006B340000}"/>
    <cellStyle name="Normal 2 2 2 2 2 4 4 3" xfId="13420" xr:uid="{00000000-0005-0000-0000-00006C340000}"/>
    <cellStyle name="Normal 2 2 2 2 2 4 4 4" xfId="13421" xr:uid="{00000000-0005-0000-0000-00006D340000}"/>
    <cellStyle name="Normal 2 2 2 2 2 4 4 5" xfId="13422" xr:uid="{00000000-0005-0000-0000-00006E340000}"/>
    <cellStyle name="Normal 2 2 2 2 2 4 4 6" xfId="13423" xr:uid="{00000000-0005-0000-0000-00006F340000}"/>
    <cellStyle name="Normal 2 2 2 2 2 4 4 7" xfId="13424" xr:uid="{00000000-0005-0000-0000-000070340000}"/>
    <cellStyle name="Normal 2 2 2 2 2 4 4 8" xfId="13425" xr:uid="{00000000-0005-0000-0000-000071340000}"/>
    <cellStyle name="Normal 2 2 2 2 2 4 4 9" xfId="13426" xr:uid="{00000000-0005-0000-0000-000072340000}"/>
    <cellStyle name="Normal 2 2 2 2 2 4 5" xfId="13427" xr:uid="{00000000-0005-0000-0000-000073340000}"/>
    <cellStyle name="Normal 2 2 2 2 2 4 5 10" xfId="13428" xr:uid="{00000000-0005-0000-0000-000074340000}"/>
    <cellStyle name="Normal 2 2 2 2 2 4 5 2" xfId="13429" xr:uid="{00000000-0005-0000-0000-000075340000}"/>
    <cellStyle name="Normal 2 2 2 2 2 4 5 3" xfId="13430" xr:uid="{00000000-0005-0000-0000-000076340000}"/>
    <cellStyle name="Normal 2 2 2 2 2 4 5 4" xfId="13431" xr:uid="{00000000-0005-0000-0000-000077340000}"/>
    <cellStyle name="Normal 2 2 2 2 2 4 5 5" xfId="13432" xr:uid="{00000000-0005-0000-0000-000078340000}"/>
    <cellStyle name="Normal 2 2 2 2 2 4 5 6" xfId="13433" xr:uid="{00000000-0005-0000-0000-000079340000}"/>
    <cellStyle name="Normal 2 2 2 2 2 4 5 7" xfId="13434" xr:uid="{00000000-0005-0000-0000-00007A340000}"/>
    <cellStyle name="Normal 2 2 2 2 2 4 5 8" xfId="13435" xr:uid="{00000000-0005-0000-0000-00007B340000}"/>
    <cellStyle name="Normal 2 2 2 2 2 4 5 9" xfId="13436" xr:uid="{00000000-0005-0000-0000-00007C340000}"/>
    <cellStyle name="Normal 2 2 2 2 2 4 6" xfId="13437" xr:uid="{00000000-0005-0000-0000-00007D340000}"/>
    <cellStyle name="Normal 2 2 2 2 2 4 7" xfId="13438" xr:uid="{00000000-0005-0000-0000-00007E340000}"/>
    <cellStyle name="Normal 2 2 2 2 2 4 8" xfId="13439" xr:uid="{00000000-0005-0000-0000-00007F340000}"/>
    <cellStyle name="Normal 2 2 2 2 2 4 9" xfId="13440" xr:uid="{00000000-0005-0000-0000-000080340000}"/>
    <cellStyle name="Normal 2 2 2 2 2 40" xfId="13441" xr:uid="{00000000-0005-0000-0000-000081340000}"/>
    <cellStyle name="Normal 2 2 2 2 2 41" xfId="13442" xr:uid="{00000000-0005-0000-0000-000082340000}"/>
    <cellStyle name="Normal 2 2 2 2 2 42" xfId="13443" xr:uid="{00000000-0005-0000-0000-000083340000}"/>
    <cellStyle name="Normal 2 2 2 2 2 43" xfId="13444" xr:uid="{00000000-0005-0000-0000-000084340000}"/>
    <cellStyle name="Normal 2 2 2 2 2 44" xfId="13445" xr:uid="{00000000-0005-0000-0000-000085340000}"/>
    <cellStyle name="Normal 2 2 2 2 2 45" xfId="13446" xr:uid="{00000000-0005-0000-0000-000086340000}"/>
    <cellStyle name="Normal 2 2 2 2 2 46" xfId="13447" xr:uid="{00000000-0005-0000-0000-000087340000}"/>
    <cellStyle name="Normal 2 2 2 2 2 47" xfId="13448" xr:uid="{00000000-0005-0000-0000-000088340000}"/>
    <cellStyle name="Normal 2 2 2 2 2 48" xfId="13449" xr:uid="{00000000-0005-0000-0000-000089340000}"/>
    <cellStyle name="Normal 2 2 2 2 2 49" xfId="13450" xr:uid="{00000000-0005-0000-0000-00008A340000}"/>
    <cellStyle name="Normal 2 2 2 2 2 5" xfId="13451" xr:uid="{00000000-0005-0000-0000-00008B340000}"/>
    <cellStyle name="Normal 2 2 2 2 2 5 10" xfId="13452" xr:uid="{00000000-0005-0000-0000-00008C340000}"/>
    <cellStyle name="Normal 2 2 2 2 2 5 11" xfId="13453" xr:uid="{00000000-0005-0000-0000-00008D340000}"/>
    <cellStyle name="Normal 2 2 2 2 2 5 12" xfId="13454" xr:uid="{00000000-0005-0000-0000-00008E340000}"/>
    <cellStyle name="Normal 2 2 2 2 2 5 13" xfId="13455" xr:uid="{00000000-0005-0000-0000-00008F340000}"/>
    <cellStyle name="Normal 2 2 2 2 2 5 14" xfId="13456" xr:uid="{00000000-0005-0000-0000-000090340000}"/>
    <cellStyle name="Normal 2 2 2 2 2 5 2" xfId="13457" xr:uid="{00000000-0005-0000-0000-000091340000}"/>
    <cellStyle name="Normal 2 2 2 2 2 5 2 10" xfId="13458" xr:uid="{00000000-0005-0000-0000-000092340000}"/>
    <cellStyle name="Normal 2 2 2 2 2 5 2 2" xfId="13459" xr:uid="{00000000-0005-0000-0000-000093340000}"/>
    <cellStyle name="Normal 2 2 2 2 2 5 2 3" xfId="13460" xr:uid="{00000000-0005-0000-0000-000094340000}"/>
    <cellStyle name="Normal 2 2 2 2 2 5 2 4" xfId="13461" xr:uid="{00000000-0005-0000-0000-000095340000}"/>
    <cellStyle name="Normal 2 2 2 2 2 5 2 5" xfId="13462" xr:uid="{00000000-0005-0000-0000-000096340000}"/>
    <cellStyle name="Normal 2 2 2 2 2 5 2 6" xfId="13463" xr:uid="{00000000-0005-0000-0000-000097340000}"/>
    <cellStyle name="Normal 2 2 2 2 2 5 2 7" xfId="13464" xr:uid="{00000000-0005-0000-0000-000098340000}"/>
    <cellStyle name="Normal 2 2 2 2 2 5 2 8" xfId="13465" xr:uid="{00000000-0005-0000-0000-000099340000}"/>
    <cellStyle name="Normal 2 2 2 2 2 5 2 9" xfId="13466" xr:uid="{00000000-0005-0000-0000-00009A340000}"/>
    <cellStyle name="Normal 2 2 2 2 2 5 3" xfId="13467" xr:uid="{00000000-0005-0000-0000-00009B340000}"/>
    <cellStyle name="Normal 2 2 2 2 2 5 3 10" xfId="13468" xr:uid="{00000000-0005-0000-0000-00009C340000}"/>
    <cellStyle name="Normal 2 2 2 2 2 5 3 2" xfId="13469" xr:uid="{00000000-0005-0000-0000-00009D340000}"/>
    <cellStyle name="Normal 2 2 2 2 2 5 3 3" xfId="13470" xr:uid="{00000000-0005-0000-0000-00009E340000}"/>
    <cellStyle name="Normal 2 2 2 2 2 5 3 4" xfId="13471" xr:uid="{00000000-0005-0000-0000-00009F340000}"/>
    <cellStyle name="Normal 2 2 2 2 2 5 3 5" xfId="13472" xr:uid="{00000000-0005-0000-0000-0000A0340000}"/>
    <cellStyle name="Normal 2 2 2 2 2 5 3 6" xfId="13473" xr:uid="{00000000-0005-0000-0000-0000A1340000}"/>
    <cellStyle name="Normal 2 2 2 2 2 5 3 7" xfId="13474" xr:uid="{00000000-0005-0000-0000-0000A2340000}"/>
    <cellStyle name="Normal 2 2 2 2 2 5 3 8" xfId="13475" xr:uid="{00000000-0005-0000-0000-0000A3340000}"/>
    <cellStyle name="Normal 2 2 2 2 2 5 3 9" xfId="13476" xr:uid="{00000000-0005-0000-0000-0000A4340000}"/>
    <cellStyle name="Normal 2 2 2 2 2 5 4" xfId="13477" xr:uid="{00000000-0005-0000-0000-0000A5340000}"/>
    <cellStyle name="Normal 2 2 2 2 2 5 4 10" xfId="13478" xr:uid="{00000000-0005-0000-0000-0000A6340000}"/>
    <cellStyle name="Normal 2 2 2 2 2 5 4 2" xfId="13479" xr:uid="{00000000-0005-0000-0000-0000A7340000}"/>
    <cellStyle name="Normal 2 2 2 2 2 5 4 3" xfId="13480" xr:uid="{00000000-0005-0000-0000-0000A8340000}"/>
    <cellStyle name="Normal 2 2 2 2 2 5 4 4" xfId="13481" xr:uid="{00000000-0005-0000-0000-0000A9340000}"/>
    <cellStyle name="Normal 2 2 2 2 2 5 4 5" xfId="13482" xr:uid="{00000000-0005-0000-0000-0000AA340000}"/>
    <cellStyle name="Normal 2 2 2 2 2 5 4 6" xfId="13483" xr:uid="{00000000-0005-0000-0000-0000AB340000}"/>
    <cellStyle name="Normal 2 2 2 2 2 5 4 7" xfId="13484" xr:uid="{00000000-0005-0000-0000-0000AC340000}"/>
    <cellStyle name="Normal 2 2 2 2 2 5 4 8" xfId="13485" xr:uid="{00000000-0005-0000-0000-0000AD340000}"/>
    <cellStyle name="Normal 2 2 2 2 2 5 4 9" xfId="13486" xr:uid="{00000000-0005-0000-0000-0000AE340000}"/>
    <cellStyle name="Normal 2 2 2 2 2 5 5" xfId="13487" xr:uid="{00000000-0005-0000-0000-0000AF340000}"/>
    <cellStyle name="Normal 2 2 2 2 2 5 5 10" xfId="13488" xr:uid="{00000000-0005-0000-0000-0000B0340000}"/>
    <cellStyle name="Normal 2 2 2 2 2 5 5 2" xfId="13489" xr:uid="{00000000-0005-0000-0000-0000B1340000}"/>
    <cellStyle name="Normal 2 2 2 2 2 5 5 3" xfId="13490" xr:uid="{00000000-0005-0000-0000-0000B2340000}"/>
    <cellStyle name="Normal 2 2 2 2 2 5 5 4" xfId="13491" xr:uid="{00000000-0005-0000-0000-0000B3340000}"/>
    <cellStyle name="Normal 2 2 2 2 2 5 5 5" xfId="13492" xr:uid="{00000000-0005-0000-0000-0000B4340000}"/>
    <cellStyle name="Normal 2 2 2 2 2 5 5 6" xfId="13493" xr:uid="{00000000-0005-0000-0000-0000B5340000}"/>
    <cellStyle name="Normal 2 2 2 2 2 5 5 7" xfId="13494" xr:uid="{00000000-0005-0000-0000-0000B6340000}"/>
    <cellStyle name="Normal 2 2 2 2 2 5 5 8" xfId="13495" xr:uid="{00000000-0005-0000-0000-0000B7340000}"/>
    <cellStyle name="Normal 2 2 2 2 2 5 5 9" xfId="13496" xr:uid="{00000000-0005-0000-0000-0000B8340000}"/>
    <cellStyle name="Normal 2 2 2 2 2 5 6" xfId="13497" xr:uid="{00000000-0005-0000-0000-0000B9340000}"/>
    <cellStyle name="Normal 2 2 2 2 2 5 7" xfId="13498" xr:uid="{00000000-0005-0000-0000-0000BA340000}"/>
    <cellStyle name="Normal 2 2 2 2 2 5 8" xfId="13499" xr:uid="{00000000-0005-0000-0000-0000BB340000}"/>
    <cellStyle name="Normal 2 2 2 2 2 5 9" xfId="13500" xr:uid="{00000000-0005-0000-0000-0000BC340000}"/>
    <cellStyle name="Normal 2 2 2 2 2 6" xfId="13501" xr:uid="{00000000-0005-0000-0000-0000BD340000}"/>
    <cellStyle name="Normal 2 2 2 2 2 6 10" xfId="13502" xr:uid="{00000000-0005-0000-0000-0000BE340000}"/>
    <cellStyle name="Normal 2 2 2 2 2 6 11" xfId="13503" xr:uid="{00000000-0005-0000-0000-0000BF340000}"/>
    <cellStyle name="Normal 2 2 2 2 2 6 12" xfId="13504" xr:uid="{00000000-0005-0000-0000-0000C0340000}"/>
    <cellStyle name="Normal 2 2 2 2 2 6 13" xfId="13505" xr:uid="{00000000-0005-0000-0000-0000C1340000}"/>
    <cellStyle name="Normal 2 2 2 2 2 6 14" xfId="13506" xr:uid="{00000000-0005-0000-0000-0000C2340000}"/>
    <cellStyle name="Normal 2 2 2 2 2 6 2" xfId="13507" xr:uid="{00000000-0005-0000-0000-0000C3340000}"/>
    <cellStyle name="Normal 2 2 2 2 2 6 2 10" xfId="13508" xr:uid="{00000000-0005-0000-0000-0000C4340000}"/>
    <cellStyle name="Normal 2 2 2 2 2 6 2 2" xfId="13509" xr:uid="{00000000-0005-0000-0000-0000C5340000}"/>
    <cellStyle name="Normal 2 2 2 2 2 6 2 3" xfId="13510" xr:uid="{00000000-0005-0000-0000-0000C6340000}"/>
    <cellStyle name="Normal 2 2 2 2 2 6 2 4" xfId="13511" xr:uid="{00000000-0005-0000-0000-0000C7340000}"/>
    <cellStyle name="Normal 2 2 2 2 2 6 2 5" xfId="13512" xr:uid="{00000000-0005-0000-0000-0000C8340000}"/>
    <cellStyle name="Normal 2 2 2 2 2 6 2 6" xfId="13513" xr:uid="{00000000-0005-0000-0000-0000C9340000}"/>
    <cellStyle name="Normal 2 2 2 2 2 6 2 7" xfId="13514" xr:uid="{00000000-0005-0000-0000-0000CA340000}"/>
    <cellStyle name="Normal 2 2 2 2 2 6 2 8" xfId="13515" xr:uid="{00000000-0005-0000-0000-0000CB340000}"/>
    <cellStyle name="Normal 2 2 2 2 2 6 2 9" xfId="13516" xr:uid="{00000000-0005-0000-0000-0000CC340000}"/>
    <cellStyle name="Normal 2 2 2 2 2 6 3" xfId="13517" xr:uid="{00000000-0005-0000-0000-0000CD340000}"/>
    <cellStyle name="Normal 2 2 2 2 2 6 3 10" xfId="13518" xr:uid="{00000000-0005-0000-0000-0000CE340000}"/>
    <cellStyle name="Normal 2 2 2 2 2 6 3 2" xfId="13519" xr:uid="{00000000-0005-0000-0000-0000CF340000}"/>
    <cellStyle name="Normal 2 2 2 2 2 6 3 3" xfId="13520" xr:uid="{00000000-0005-0000-0000-0000D0340000}"/>
    <cellStyle name="Normal 2 2 2 2 2 6 3 4" xfId="13521" xr:uid="{00000000-0005-0000-0000-0000D1340000}"/>
    <cellStyle name="Normal 2 2 2 2 2 6 3 5" xfId="13522" xr:uid="{00000000-0005-0000-0000-0000D2340000}"/>
    <cellStyle name="Normal 2 2 2 2 2 6 3 6" xfId="13523" xr:uid="{00000000-0005-0000-0000-0000D3340000}"/>
    <cellStyle name="Normal 2 2 2 2 2 6 3 7" xfId="13524" xr:uid="{00000000-0005-0000-0000-0000D4340000}"/>
    <cellStyle name="Normal 2 2 2 2 2 6 3 8" xfId="13525" xr:uid="{00000000-0005-0000-0000-0000D5340000}"/>
    <cellStyle name="Normal 2 2 2 2 2 6 3 9" xfId="13526" xr:uid="{00000000-0005-0000-0000-0000D6340000}"/>
    <cellStyle name="Normal 2 2 2 2 2 6 4" xfId="13527" xr:uid="{00000000-0005-0000-0000-0000D7340000}"/>
    <cellStyle name="Normal 2 2 2 2 2 6 4 10" xfId="13528" xr:uid="{00000000-0005-0000-0000-0000D8340000}"/>
    <cellStyle name="Normal 2 2 2 2 2 6 4 2" xfId="13529" xr:uid="{00000000-0005-0000-0000-0000D9340000}"/>
    <cellStyle name="Normal 2 2 2 2 2 6 4 3" xfId="13530" xr:uid="{00000000-0005-0000-0000-0000DA340000}"/>
    <cellStyle name="Normal 2 2 2 2 2 6 4 4" xfId="13531" xr:uid="{00000000-0005-0000-0000-0000DB340000}"/>
    <cellStyle name="Normal 2 2 2 2 2 6 4 5" xfId="13532" xr:uid="{00000000-0005-0000-0000-0000DC340000}"/>
    <cellStyle name="Normal 2 2 2 2 2 6 4 6" xfId="13533" xr:uid="{00000000-0005-0000-0000-0000DD340000}"/>
    <cellStyle name="Normal 2 2 2 2 2 6 4 7" xfId="13534" xr:uid="{00000000-0005-0000-0000-0000DE340000}"/>
    <cellStyle name="Normal 2 2 2 2 2 6 4 8" xfId="13535" xr:uid="{00000000-0005-0000-0000-0000DF340000}"/>
    <cellStyle name="Normal 2 2 2 2 2 6 4 9" xfId="13536" xr:uid="{00000000-0005-0000-0000-0000E0340000}"/>
    <cellStyle name="Normal 2 2 2 2 2 6 5" xfId="13537" xr:uid="{00000000-0005-0000-0000-0000E1340000}"/>
    <cellStyle name="Normal 2 2 2 2 2 6 5 10" xfId="13538" xr:uid="{00000000-0005-0000-0000-0000E2340000}"/>
    <cellStyle name="Normal 2 2 2 2 2 6 5 2" xfId="13539" xr:uid="{00000000-0005-0000-0000-0000E3340000}"/>
    <cellStyle name="Normal 2 2 2 2 2 6 5 3" xfId="13540" xr:uid="{00000000-0005-0000-0000-0000E4340000}"/>
    <cellStyle name="Normal 2 2 2 2 2 6 5 4" xfId="13541" xr:uid="{00000000-0005-0000-0000-0000E5340000}"/>
    <cellStyle name="Normal 2 2 2 2 2 6 5 5" xfId="13542" xr:uid="{00000000-0005-0000-0000-0000E6340000}"/>
    <cellStyle name="Normal 2 2 2 2 2 6 5 6" xfId="13543" xr:uid="{00000000-0005-0000-0000-0000E7340000}"/>
    <cellStyle name="Normal 2 2 2 2 2 6 5 7" xfId="13544" xr:uid="{00000000-0005-0000-0000-0000E8340000}"/>
    <cellStyle name="Normal 2 2 2 2 2 6 5 8" xfId="13545" xr:uid="{00000000-0005-0000-0000-0000E9340000}"/>
    <cellStyle name="Normal 2 2 2 2 2 6 5 9" xfId="13546" xr:uid="{00000000-0005-0000-0000-0000EA340000}"/>
    <cellStyle name="Normal 2 2 2 2 2 6 6" xfId="13547" xr:uid="{00000000-0005-0000-0000-0000EB340000}"/>
    <cellStyle name="Normal 2 2 2 2 2 6 7" xfId="13548" xr:uid="{00000000-0005-0000-0000-0000EC340000}"/>
    <cellStyle name="Normal 2 2 2 2 2 6 8" xfId="13549" xr:uid="{00000000-0005-0000-0000-0000ED340000}"/>
    <cellStyle name="Normal 2 2 2 2 2 6 9" xfId="13550" xr:uid="{00000000-0005-0000-0000-0000EE340000}"/>
    <cellStyle name="Normal 2 2 2 2 2 7" xfId="13551" xr:uid="{00000000-0005-0000-0000-0000EF340000}"/>
    <cellStyle name="Normal 2 2 2 2 2 7 10" xfId="13552" xr:uid="{00000000-0005-0000-0000-0000F0340000}"/>
    <cellStyle name="Normal 2 2 2 2 2 7 11" xfId="13553" xr:uid="{00000000-0005-0000-0000-0000F1340000}"/>
    <cellStyle name="Normal 2 2 2 2 2 7 12" xfId="13554" xr:uid="{00000000-0005-0000-0000-0000F2340000}"/>
    <cellStyle name="Normal 2 2 2 2 2 7 13" xfId="13555" xr:uid="{00000000-0005-0000-0000-0000F3340000}"/>
    <cellStyle name="Normal 2 2 2 2 2 7 14" xfId="13556" xr:uid="{00000000-0005-0000-0000-0000F4340000}"/>
    <cellStyle name="Normal 2 2 2 2 2 7 2" xfId="13557" xr:uid="{00000000-0005-0000-0000-0000F5340000}"/>
    <cellStyle name="Normal 2 2 2 2 2 7 2 10" xfId="13558" xr:uid="{00000000-0005-0000-0000-0000F6340000}"/>
    <cellStyle name="Normal 2 2 2 2 2 7 2 2" xfId="13559" xr:uid="{00000000-0005-0000-0000-0000F7340000}"/>
    <cellStyle name="Normal 2 2 2 2 2 7 2 3" xfId="13560" xr:uid="{00000000-0005-0000-0000-0000F8340000}"/>
    <cellStyle name="Normal 2 2 2 2 2 7 2 4" xfId="13561" xr:uid="{00000000-0005-0000-0000-0000F9340000}"/>
    <cellStyle name="Normal 2 2 2 2 2 7 2 5" xfId="13562" xr:uid="{00000000-0005-0000-0000-0000FA340000}"/>
    <cellStyle name="Normal 2 2 2 2 2 7 2 6" xfId="13563" xr:uid="{00000000-0005-0000-0000-0000FB340000}"/>
    <cellStyle name="Normal 2 2 2 2 2 7 2 7" xfId="13564" xr:uid="{00000000-0005-0000-0000-0000FC340000}"/>
    <cellStyle name="Normal 2 2 2 2 2 7 2 8" xfId="13565" xr:uid="{00000000-0005-0000-0000-0000FD340000}"/>
    <cellStyle name="Normal 2 2 2 2 2 7 2 9" xfId="13566" xr:uid="{00000000-0005-0000-0000-0000FE340000}"/>
    <cellStyle name="Normal 2 2 2 2 2 7 3" xfId="13567" xr:uid="{00000000-0005-0000-0000-0000FF340000}"/>
    <cellStyle name="Normal 2 2 2 2 2 7 3 10" xfId="13568" xr:uid="{00000000-0005-0000-0000-000000350000}"/>
    <cellStyle name="Normal 2 2 2 2 2 7 3 2" xfId="13569" xr:uid="{00000000-0005-0000-0000-000001350000}"/>
    <cellStyle name="Normal 2 2 2 2 2 7 3 3" xfId="13570" xr:uid="{00000000-0005-0000-0000-000002350000}"/>
    <cellStyle name="Normal 2 2 2 2 2 7 3 4" xfId="13571" xr:uid="{00000000-0005-0000-0000-000003350000}"/>
    <cellStyle name="Normal 2 2 2 2 2 7 3 5" xfId="13572" xr:uid="{00000000-0005-0000-0000-000004350000}"/>
    <cellStyle name="Normal 2 2 2 2 2 7 3 6" xfId="13573" xr:uid="{00000000-0005-0000-0000-000005350000}"/>
    <cellStyle name="Normal 2 2 2 2 2 7 3 7" xfId="13574" xr:uid="{00000000-0005-0000-0000-000006350000}"/>
    <cellStyle name="Normal 2 2 2 2 2 7 3 8" xfId="13575" xr:uid="{00000000-0005-0000-0000-000007350000}"/>
    <cellStyle name="Normal 2 2 2 2 2 7 3 9" xfId="13576" xr:uid="{00000000-0005-0000-0000-000008350000}"/>
    <cellStyle name="Normal 2 2 2 2 2 7 4" xfId="13577" xr:uid="{00000000-0005-0000-0000-000009350000}"/>
    <cellStyle name="Normal 2 2 2 2 2 7 4 10" xfId="13578" xr:uid="{00000000-0005-0000-0000-00000A350000}"/>
    <cellStyle name="Normal 2 2 2 2 2 7 4 2" xfId="13579" xr:uid="{00000000-0005-0000-0000-00000B350000}"/>
    <cellStyle name="Normal 2 2 2 2 2 7 4 3" xfId="13580" xr:uid="{00000000-0005-0000-0000-00000C350000}"/>
    <cellStyle name="Normal 2 2 2 2 2 7 4 4" xfId="13581" xr:uid="{00000000-0005-0000-0000-00000D350000}"/>
    <cellStyle name="Normal 2 2 2 2 2 7 4 5" xfId="13582" xr:uid="{00000000-0005-0000-0000-00000E350000}"/>
    <cellStyle name="Normal 2 2 2 2 2 7 4 6" xfId="13583" xr:uid="{00000000-0005-0000-0000-00000F350000}"/>
    <cellStyle name="Normal 2 2 2 2 2 7 4 7" xfId="13584" xr:uid="{00000000-0005-0000-0000-000010350000}"/>
    <cellStyle name="Normal 2 2 2 2 2 7 4 8" xfId="13585" xr:uid="{00000000-0005-0000-0000-000011350000}"/>
    <cellStyle name="Normal 2 2 2 2 2 7 4 9" xfId="13586" xr:uid="{00000000-0005-0000-0000-000012350000}"/>
    <cellStyle name="Normal 2 2 2 2 2 7 5" xfId="13587" xr:uid="{00000000-0005-0000-0000-000013350000}"/>
    <cellStyle name="Normal 2 2 2 2 2 7 5 10" xfId="13588" xr:uid="{00000000-0005-0000-0000-000014350000}"/>
    <cellStyle name="Normal 2 2 2 2 2 7 5 2" xfId="13589" xr:uid="{00000000-0005-0000-0000-000015350000}"/>
    <cellStyle name="Normal 2 2 2 2 2 7 5 3" xfId="13590" xr:uid="{00000000-0005-0000-0000-000016350000}"/>
    <cellStyle name="Normal 2 2 2 2 2 7 5 4" xfId="13591" xr:uid="{00000000-0005-0000-0000-000017350000}"/>
    <cellStyle name="Normal 2 2 2 2 2 7 5 5" xfId="13592" xr:uid="{00000000-0005-0000-0000-000018350000}"/>
    <cellStyle name="Normal 2 2 2 2 2 7 5 6" xfId="13593" xr:uid="{00000000-0005-0000-0000-000019350000}"/>
    <cellStyle name="Normal 2 2 2 2 2 7 5 7" xfId="13594" xr:uid="{00000000-0005-0000-0000-00001A350000}"/>
    <cellStyle name="Normal 2 2 2 2 2 7 5 8" xfId="13595" xr:uid="{00000000-0005-0000-0000-00001B350000}"/>
    <cellStyle name="Normal 2 2 2 2 2 7 5 9" xfId="13596" xr:uid="{00000000-0005-0000-0000-00001C350000}"/>
    <cellStyle name="Normal 2 2 2 2 2 7 6" xfId="13597" xr:uid="{00000000-0005-0000-0000-00001D350000}"/>
    <cellStyle name="Normal 2 2 2 2 2 7 7" xfId="13598" xr:uid="{00000000-0005-0000-0000-00001E350000}"/>
    <cellStyle name="Normal 2 2 2 2 2 7 8" xfId="13599" xr:uid="{00000000-0005-0000-0000-00001F350000}"/>
    <cellStyle name="Normal 2 2 2 2 2 7 9" xfId="13600" xr:uid="{00000000-0005-0000-0000-000020350000}"/>
    <cellStyle name="Normal 2 2 2 2 2 8" xfId="13601" xr:uid="{00000000-0005-0000-0000-000021350000}"/>
    <cellStyle name="Normal 2 2 2 2 2 8 10" xfId="13602" xr:uid="{00000000-0005-0000-0000-000022350000}"/>
    <cellStyle name="Normal 2 2 2 2 2 8 11" xfId="13603" xr:uid="{00000000-0005-0000-0000-000023350000}"/>
    <cellStyle name="Normal 2 2 2 2 2 8 12" xfId="13604" xr:uid="{00000000-0005-0000-0000-000024350000}"/>
    <cellStyle name="Normal 2 2 2 2 2 8 13" xfId="13605" xr:uid="{00000000-0005-0000-0000-000025350000}"/>
    <cellStyle name="Normal 2 2 2 2 2 8 14" xfId="13606" xr:uid="{00000000-0005-0000-0000-000026350000}"/>
    <cellStyle name="Normal 2 2 2 2 2 8 2" xfId="13607" xr:uid="{00000000-0005-0000-0000-000027350000}"/>
    <cellStyle name="Normal 2 2 2 2 2 8 2 10" xfId="13608" xr:uid="{00000000-0005-0000-0000-000028350000}"/>
    <cellStyle name="Normal 2 2 2 2 2 8 2 2" xfId="13609" xr:uid="{00000000-0005-0000-0000-000029350000}"/>
    <cellStyle name="Normal 2 2 2 2 2 8 2 3" xfId="13610" xr:uid="{00000000-0005-0000-0000-00002A350000}"/>
    <cellStyle name="Normal 2 2 2 2 2 8 2 4" xfId="13611" xr:uid="{00000000-0005-0000-0000-00002B350000}"/>
    <cellStyle name="Normal 2 2 2 2 2 8 2 5" xfId="13612" xr:uid="{00000000-0005-0000-0000-00002C350000}"/>
    <cellStyle name="Normal 2 2 2 2 2 8 2 6" xfId="13613" xr:uid="{00000000-0005-0000-0000-00002D350000}"/>
    <cellStyle name="Normal 2 2 2 2 2 8 2 7" xfId="13614" xr:uid="{00000000-0005-0000-0000-00002E350000}"/>
    <cellStyle name="Normal 2 2 2 2 2 8 2 8" xfId="13615" xr:uid="{00000000-0005-0000-0000-00002F350000}"/>
    <cellStyle name="Normal 2 2 2 2 2 8 2 9" xfId="13616" xr:uid="{00000000-0005-0000-0000-000030350000}"/>
    <cellStyle name="Normal 2 2 2 2 2 8 3" xfId="13617" xr:uid="{00000000-0005-0000-0000-000031350000}"/>
    <cellStyle name="Normal 2 2 2 2 2 8 3 10" xfId="13618" xr:uid="{00000000-0005-0000-0000-000032350000}"/>
    <cellStyle name="Normal 2 2 2 2 2 8 3 2" xfId="13619" xr:uid="{00000000-0005-0000-0000-000033350000}"/>
    <cellStyle name="Normal 2 2 2 2 2 8 3 3" xfId="13620" xr:uid="{00000000-0005-0000-0000-000034350000}"/>
    <cellStyle name="Normal 2 2 2 2 2 8 3 4" xfId="13621" xr:uid="{00000000-0005-0000-0000-000035350000}"/>
    <cellStyle name="Normal 2 2 2 2 2 8 3 5" xfId="13622" xr:uid="{00000000-0005-0000-0000-000036350000}"/>
    <cellStyle name="Normal 2 2 2 2 2 8 3 6" xfId="13623" xr:uid="{00000000-0005-0000-0000-000037350000}"/>
    <cellStyle name="Normal 2 2 2 2 2 8 3 7" xfId="13624" xr:uid="{00000000-0005-0000-0000-000038350000}"/>
    <cellStyle name="Normal 2 2 2 2 2 8 3 8" xfId="13625" xr:uid="{00000000-0005-0000-0000-000039350000}"/>
    <cellStyle name="Normal 2 2 2 2 2 8 3 9" xfId="13626" xr:uid="{00000000-0005-0000-0000-00003A350000}"/>
    <cellStyle name="Normal 2 2 2 2 2 8 4" xfId="13627" xr:uid="{00000000-0005-0000-0000-00003B350000}"/>
    <cellStyle name="Normal 2 2 2 2 2 8 4 10" xfId="13628" xr:uid="{00000000-0005-0000-0000-00003C350000}"/>
    <cellStyle name="Normal 2 2 2 2 2 8 4 2" xfId="13629" xr:uid="{00000000-0005-0000-0000-00003D350000}"/>
    <cellStyle name="Normal 2 2 2 2 2 8 4 3" xfId="13630" xr:uid="{00000000-0005-0000-0000-00003E350000}"/>
    <cellStyle name="Normal 2 2 2 2 2 8 4 4" xfId="13631" xr:uid="{00000000-0005-0000-0000-00003F350000}"/>
    <cellStyle name="Normal 2 2 2 2 2 8 4 5" xfId="13632" xr:uid="{00000000-0005-0000-0000-000040350000}"/>
    <cellStyle name="Normal 2 2 2 2 2 8 4 6" xfId="13633" xr:uid="{00000000-0005-0000-0000-000041350000}"/>
    <cellStyle name="Normal 2 2 2 2 2 8 4 7" xfId="13634" xr:uid="{00000000-0005-0000-0000-000042350000}"/>
    <cellStyle name="Normal 2 2 2 2 2 8 4 8" xfId="13635" xr:uid="{00000000-0005-0000-0000-000043350000}"/>
    <cellStyle name="Normal 2 2 2 2 2 8 4 9" xfId="13636" xr:uid="{00000000-0005-0000-0000-000044350000}"/>
    <cellStyle name="Normal 2 2 2 2 2 8 5" xfId="13637" xr:uid="{00000000-0005-0000-0000-000045350000}"/>
    <cellStyle name="Normal 2 2 2 2 2 8 5 10" xfId="13638" xr:uid="{00000000-0005-0000-0000-000046350000}"/>
    <cellStyle name="Normal 2 2 2 2 2 8 5 2" xfId="13639" xr:uid="{00000000-0005-0000-0000-000047350000}"/>
    <cellStyle name="Normal 2 2 2 2 2 8 5 3" xfId="13640" xr:uid="{00000000-0005-0000-0000-000048350000}"/>
    <cellStyle name="Normal 2 2 2 2 2 8 5 4" xfId="13641" xr:uid="{00000000-0005-0000-0000-000049350000}"/>
    <cellStyle name="Normal 2 2 2 2 2 8 5 5" xfId="13642" xr:uid="{00000000-0005-0000-0000-00004A350000}"/>
    <cellStyle name="Normal 2 2 2 2 2 8 5 6" xfId="13643" xr:uid="{00000000-0005-0000-0000-00004B350000}"/>
    <cellStyle name="Normal 2 2 2 2 2 8 5 7" xfId="13644" xr:uid="{00000000-0005-0000-0000-00004C350000}"/>
    <cellStyle name="Normal 2 2 2 2 2 8 5 8" xfId="13645" xr:uid="{00000000-0005-0000-0000-00004D350000}"/>
    <cellStyle name="Normal 2 2 2 2 2 8 5 9" xfId="13646" xr:uid="{00000000-0005-0000-0000-00004E350000}"/>
    <cellStyle name="Normal 2 2 2 2 2 8 6" xfId="13647" xr:uid="{00000000-0005-0000-0000-00004F350000}"/>
    <cellStyle name="Normal 2 2 2 2 2 8 7" xfId="13648" xr:uid="{00000000-0005-0000-0000-000050350000}"/>
    <cellStyle name="Normal 2 2 2 2 2 8 8" xfId="13649" xr:uid="{00000000-0005-0000-0000-000051350000}"/>
    <cellStyle name="Normal 2 2 2 2 2 8 9" xfId="13650" xr:uid="{00000000-0005-0000-0000-000052350000}"/>
    <cellStyle name="Normal 2 2 2 2 2 9" xfId="13651" xr:uid="{00000000-0005-0000-0000-000053350000}"/>
    <cellStyle name="Normal 2 2 2 2 2 9 10" xfId="13652" xr:uid="{00000000-0005-0000-0000-000054350000}"/>
    <cellStyle name="Normal 2 2 2 2 2 9 11" xfId="13653" xr:uid="{00000000-0005-0000-0000-000055350000}"/>
    <cellStyle name="Normal 2 2 2 2 2 9 12" xfId="13654" xr:uid="{00000000-0005-0000-0000-000056350000}"/>
    <cellStyle name="Normal 2 2 2 2 2 9 13" xfId="13655" xr:uid="{00000000-0005-0000-0000-000057350000}"/>
    <cellStyle name="Normal 2 2 2 2 2 9 14" xfId="13656" xr:uid="{00000000-0005-0000-0000-000058350000}"/>
    <cellStyle name="Normal 2 2 2 2 2 9 2" xfId="13657" xr:uid="{00000000-0005-0000-0000-000059350000}"/>
    <cellStyle name="Normal 2 2 2 2 2 9 2 10" xfId="13658" xr:uid="{00000000-0005-0000-0000-00005A350000}"/>
    <cellStyle name="Normal 2 2 2 2 2 9 2 2" xfId="13659" xr:uid="{00000000-0005-0000-0000-00005B350000}"/>
    <cellStyle name="Normal 2 2 2 2 2 9 2 3" xfId="13660" xr:uid="{00000000-0005-0000-0000-00005C350000}"/>
    <cellStyle name="Normal 2 2 2 2 2 9 2 4" xfId="13661" xr:uid="{00000000-0005-0000-0000-00005D350000}"/>
    <cellStyle name="Normal 2 2 2 2 2 9 2 5" xfId="13662" xr:uid="{00000000-0005-0000-0000-00005E350000}"/>
    <cellStyle name="Normal 2 2 2 2 2 9 2 6" xfId="13663" xr:uid="{00000000-0005-0000-0000-00005F350000}"/>
    <cellStyle name="Normal 2 2 2 2 2 9 2 7" xfId="13664" xr:uid="{00000000-0005-0000-0000-000060350000}"/>
    <cellStyle name="Normal 2 2 2 2 2 9 2 8" xfId="13665" xr:uid="{00000000-0005-0000-0000-000061350000}"/>
    <cellStyle name="Normal 2 2 2 2 2 9 2 9" xfId="13666" xr:uid="{00000000-0005-0000-0000-000062350000}"/>
    <cellStyle name="Normal 2 2 2 2 2 9 3" xfId="13667" xr:uid="{00000000-0005-0000-0000-000063350000}"/>
    <cellStyle name="Normal 2 2 2 2 2 9 3 10" xfId="13668" xr:uid="{00000000-0005-0000-0000-000064350000}"/>
    <cellStyle name="Normal 2 2 2 2 2 9 3 2" xfId="13669" xr:uid="{00000000-0005-0000-0000-000065350000}"/>
    <cellStyle name="Normal 2 2 2 2 2 9 3 3" xfId="13670" xr:uid="{00000000-0005-0000-0000-000066350000}"/>
    <cellStyle name="Normal 2 2 2 2 2 9 3 4" xfId="13671" xr:uid="{00000000-0005-0000-0000-000067350000}"/>
    <cellStyle name="Normal 2 2 2 2 2 9 3 5" xfId="13672" xr:uid="{00000000-0005-0000-0000-000068350000}"/>
    <cellStyle name="Normal 2 2 2 2 2 9 3 6" xfId="13673" xr:uid="{00000000-0005-0000-0000-000069350000}"/>
    <cellStyle name="Normal 2 2 2 2 2 9 3 7" xfId="13674" xr:uid="{00000000-0005-0000-0000-00006A350000}"/>
    <cellStyle name="Normal 2 2 2 2 2 9 3 8" xfId="13675" xr:uid="{00000000-0005-0000-0000-00006B350000}"/>
    <cellStyle name="Normal 2 2 2 2 2 9 3 9" xfId="13676" xr:uid="{00000000-0005-0000-0000-00006C350000}"/>
    <cellStyle name="Normal 2 2 2 2 2 9 4" xfId="13677" xr:uid="{00000000-0005-0000-0000-00006D350000}"/>
    <cellStyle name="Normal 2 2 2 2 2 9 4 10" xfId="13678" xr:uid="{00000000-0005-0000-0000-00006E350000}"/>
    <cellStyle name="Normal 2 2 2 2 2 9 4 2" xfId="13679" xr:uid="{00000000-0005-0000-0000-00006F350000}"/>
    <cellStyle name="Normal 2 2 2 2 2 9 4 3" xfId="13680" xr:uid="{00000000-0005-0000-0000-000070350000}"/>
    <cellStyle name="Normal 2 2 2 2 2 9 4 4" xfId="13681" xr:uid="{00000000-0005-0000-0000-000071350000}"/>
    <cellStyle name="Normal 2 2 2 2 2 9 4 5" xfId="13682" xr:uid="{00000000-0005-0000-0000-000072350000}"/>
    <cellStyle name="Normal 2 2 2 2 2 9 4 6" xfId="13683" xr:uid="{00000000-0005-0000-0000-000073350000}"/>
    <cellStyle name="Normal 2 2 2 2 2 9 4 7" xfId="13684" xr:uid="{00000000-0005-0000-0000-000074350000}"/>
    <cellStyle name="Normal 2 2 2 2 2 9 4 8" xfId="13685" xr:uid="{00000000-0005-0000-0000-000075350000}"/>
    <cellStyle name="Normal 2 2 2 2 2 9 4 9" xfId="13686" xr:uid="{00000000-0005-0000-0000-000076350000}"/>
    <cellStyle name="Normal 2 2 2 2 2 9 5" xfId="13687" xr:uid="{00000000-0005-0000-0000-000077350000}"/>
    <cellStyle name="Normal 2 2 2 2 2 9 5 10" xfId="13688" xr:uid="{00000000-0005-0000-0000-000078350000}"/>
    <cellStyle name="Normal 2 2 2 2 2 9 5 2" xfId="13689" xr:uid="{00000000-0005-0000-0000-000079350000}"/>
    <cellStyle name="Normal 2 2 2 2 2 9 5 3" xfId="13690" xr:uid="{00000000-0005-0000-0000-00007A350000}"/>
    <cellStyle name="Normal 2 2 2 2 2 9 5 4" xfId="13691" xr:uid="{00000000-0005-0000-0000-00007B350000}"/>
    <cellStyle name="Normal 2 2 2 2 2 9 5 5" xfId="13692" xr:uid="{00000000-0005-0000-0000-00007C350000}"/>
    <cellStyle name="Normal 2 2 2 2 2 9 5 6" xfId="13693" xr:uid="{00000000-0005-0000-0000-00007D350000}"/>
    <cellStyle name="Normal 2 2 2 2 2 9 5 7" xfId="13694" xr:uid="{00000000-0005-0000-0000-00007E350000}"/>
    <cellStyle name="Normal 2 2 2 2 2 9 5 8" xfId="13695" xr:uid="{00000000-0005-0000-0000-00007F350000}"/>
    <cellStyle name="Normal 2 2 2 2 2 9 5 9" xfId="13696" xr:uid="{00000000-0005-0000-0000-000080350000}"/>
    <cellStyle name="Normal 2 2 2 2 2 9 6" xfId="13697" xr:uid="{00000000-0005-0000-0000-000081350000}"/>
    <cellStyle name="Normal 2 2 2 2 2 9 7" xfId="13698" xr:uid="{00000000-0005-0000-0000-000082350000}"/>
    <cellStyle name="Normal 2 2 2 2 2 9 8" xfId="13699" xr:uid="{00000000-0005-0000-0000-000083350000}"/>
    <cellStyle name="Normal 2 2 2 2 2 9 9" xfId="13700" xr:uid="{00000000-0005-0000-0000-000084350000}"/>
    <cellStyle name="Normal 2 2 2 2 20" xfId="13701" xr:uid="{00000000-0005-0000-0000-000085350000}"/>
    <cellStyle name="Normal 2 2 2 2 21" xfId="13702" xr:uid="{00000000-0005-0000-0000-000086350000}"/>
    <cellStyle name="Normal 2 2 2 2 22" xfId="13703" xr:uid="{00000000-0005-0000-0000-000087350000}"/>
    <cellStyle name="Normal 2 2 2 2 23" xfId="13704" xr:uid="{00000000-0005-0000-0000-000088350000}"/>
    <cellStyle name="Normal 2 2 2 2 24" xfId="13705" xr:uid="{00000000-0005-0000-0000-000089350000}"/>
    <cellStyle name="Normal 2 2 2 2 25" xfId="13706" xr:uid="{00000000-0005-0000-0000-00008A350000}"/>
    <cellStyle name="Normal 2 2 2 2 26" xfId="13707" xr:uid="{00000000-0005-0000-0000-00008B350000}"/>
    <cellStyle name="Normal 2 2 2 2 27" xfId="13708" xr:uid="{00000000-0005-0000-0000-00008C350000}"/>
    <cellStyle name="Normal 2 2 2 2 28" xfId="13709" xr:uid="{00000000-0005-0000-0000-00008D350000}"/>
    <cellStyle name="Normal 2 2 2 2 29" xfId="13710" xr:uid="{00000000-0005-0000-0000-00008E350000}"/>
    <cellStyle name="Normal 2 2 2 2 3" xfId="13711" xr:uid="{00000000-0005-0000-0000-00008F350000}"/>
    <cellStyle name="Normal 2 2 2 2 3 2" xfId="13712" xr:uid="{00000000-0005-0000-0000-000090350000}"/>
    <cellStyle name="Normal 2 2 2 2 3 2 2" xfId="13713" xr:uid="{00000000-0005-0000-0000-000091350000}"/>
    <cellStyle name="Normal 2 2 2 2 3 3" xfId="13714" xr:uid="{00000000-0005-0000-0000-000092350000}"/>
    <cellStyle name="Normal 2 2 2 2 3 4" xfId="13715" xr:uid="{00000000-0005-0000-0000-000093350000}"/>
    <cellStyle name="Normal 2 2 2 2 3 5" xfId="13716" xr:uid="{00000000-0005-0000-0000-000094350000}"/>
    <cellStyle name="Normal 2 2 2 2 30" xfId="13717" xr:uid="{00000000-0005-0000-0000-000095350000}"/>
    <cellStyle name="Normal 2 2 2 2 31" xfId="13718" xr:uid="{00000000-0005-0000-0000-000096350000}"/>
    <cellStyle name="Normal 2 2 2 2 32" xfId="13719" xr:uid="{00000000-0005-0000-0000-000097350000}"/>
    <cellStyle name="Normal 2 2 2 2 33" xfId="13720" xr:uid="{00000000-0005-0000-0000-000098350000}"/>
    <cellStyle name="Normal 2 2 2 2 34" xfId="13721" xr:uid="{00000000-0005-0000-0000-000099350000}"/>
    <cellStyle name="Normal 2 2 2 2 35" xfId="13722" xr:uid="{00000000-0005-0000-0000-00009A350000}"/>
    <cellStyle name="Normal 2 2 2 2 36" xfId="13723" xr:uid="{00000000-0005-0000-0000-00009B350000}"/>
    <cellStyle name="Normal 2 2 2 2 37" xfId="13724" xr:uid="{00000000-0005-0000-0000-00009C350000}"/>
    <cellStyle name="Normal 2 2 2 2 38" xfId="13725" xr:uid="{00000000-0005-0000-0000-00009D350000}"/>
    <cellStyle name="Normal 2 2 2 2 39" xfId="13726" xr:uid="{00000000-0005-0000-0000-00009E350000}"/>
    <cellStyle name="Normal 2 2 2 2 4" xfId="13727" xr:uid="{00000000-0005-0000-0000-00009F350000}"/>
    <cellStyle name="Normal 2 2 2 2 4 10" xfId="13728" xr:uid="{00000000-0005-0000-0000-0000A0350000}"/>
    <cellStyle name="Normal 2 2 2 2 4 10 10" xfId="13729" xr:uid="{00000000-0005-0000-0000-0000A1350000}"/>
    <cellStyle name="Normal 2 2 2 2 4 10 11" xfId="13730" xr:uid="{00000000-0005-0000-0000-0000A2350000}"/>
    <cellStyle name="Normal 2 2 2 2 4 10 12" xfId="13731" xr:uid="{00000000-0005-0000-0000-0000A3350000}"/>
    <cellStyle name="Normal 2 2 2 2 4 10 13" xfId="13732" xr:uid="{00000000-0005-0000-0000-0000A4350000}"/>
    <cellStyle name="Normal 2 2 2 2 4 10 14" xfId="13733" xr:uid="{00000000-0005-0000-0000-0000A5350000}"/>
    <cellStyle name="Normal 2 2 2 2 4 10 2" xfId="13734" xr:uid="{00000000-0005-0000-0000-0000A6350000}"/>
    <cellStyle name="Normal 2 2 2 2 4 10 2 10" xfId="13735" xr:uid="{00000000-0005-0000-0000-0000A7350000}"/>
    <cellStyle name="Normal 2 2 2 2 4 10 2 2" xfId="13736" xr:uid="{00000000-0005-0000-0000-0000A8350000}"/>
    <cellStyle name="Normal 2 2 2 2 4 10 2 3" xfId="13737" xr:uid="{00000000-0005-0000-0000-0000A9350000}"/>
    <cellStyle name="Normal 2 2 2 2 4 10 2 4" xfId="13738" xr:uid="{00000000-0005-0000-0000-0000AA350000}"/>
    <cellStyle name="Normal 2 2 2 2 4 10 2 5" xfId="13739" xr:uid="{00000000-0005-0000-0000-0000AB350000}"/>
    <cellStyle name="Normal 2 2 2 2 4 10 2 6" xfId="13740" xr:uid="{00000000-0005-0000-0000-0000AC350000}"/>
    <cellStyle name="Normal 2 2 2 2 4 10 2 7" xfId="13741" xr:uid="{00000000-0005-0000-0000-0000AD350000}"/>
    <cellStyle name="Normal 2 2 2 2 4 10 2 8" xfId="13742" xr:uid="{00000000-0005-0000-0000-0000AE350000}"/>
    <cellStyle name="Normal 2 2 2 2 4 10 2 9" xfId="13743" xr:uid="{00000000-0005-0000-0000-0000AF350000}"/>
    <cellStyle name="Normal 2 2 2 2 4 10 3" xfId="13744" xr:uid="{00000000-0005-0000-0000-0000B0350000}"/>
    <cellStyle name="Normal 2 2 2 2 4 10 3 10" xfId="13745" xr:uid="{00000000-0005-0000-0000-0000B1350000}"/>
    <cellStyle name="Normal 2 2 2 2 4 10 3 2" xfId="13746" xr:uid="{00000000-0005-0000-0000-0000B2350000}"/>
    <cellStyle name="Normal 2 2 2 2 4 10 3 3" xfId="13747" xr:uid="{00000000-0005-0000-0000-0000B3350000}"/>
    <cellStyle name="Normal 2 2 2 2 4 10 3 4" xfId="13748" xr:uid="{00000000-0005-0000-0000-0000B4350000}"/>
    <cellStyle name="Normal 2 2 2 2 4 10 3 5" xfId="13749" xr:uid="{00000000-0005-0000-0000-0000B5350000}"/>
    <cellStyle name="Normal 2 2 2 2 4 10 3 6" xfId="13750" xr:uid="{00000000-0005-0000-0000-0000B6350000}"/>
    <cellStyle name="Normal 2 2 2 2 4 10 3 7" xfId="13751" xr:uid="{00000000-0005-0000-0000-0000B7350000}"/>
    <cellStyle name="Normal 2 2 2 2 4 10 3 8" xfId="13752" xr:uid="{00000000-0005-0000-0000-0000B8350000}"/>
    <cellStyle name="Normal 2 2 2 2 4 10 3 9" xfId="13753" xr:uid="{00000000-0005-0000-0000-0000B9350000}"/>
    <cellStyle name="Normal 2 2 2 2 4 10 4" xfId="13754" xr:uid="{00000000-0005-0000-0000-0000BA350000}"/>
    <cellStyle name="Normal 2 2 2 2 4 10 4 10" xfId="13755" xr:uid="{00000000-0005-0000-0000-0000BB350000}"/>
    <cellStyle name="Normal 2 2 2 2 4 10 4 2" xfId="13756" xr:uid="{00000000-0005-0000-0000-0000BC350000}"/>
    <cellStyle name="Normal 2 2 2 2 4 10 4 3" xfId="13757" xr:uid="{00000000-0005-0000-0000-0000BD350000}"/>
    <cellStyle name="Normal 2 2 2 2 4 10 4 4" xfId="13758" xr:uid="{00000000-0005-0000-0000-0000BE350000}"/>
    <cellStyle name="Normal 2 2 2 2 4 10 4 5" xfId="13759" xr:uid="{00000000-0005-0000-0000-0000BF350000}"/>
    <cellStyle name="Normal 2 2 2 2 4 10 4 6" xfId="13760" xr:uid="{00000000-0005-0000-0000-0000C0350000}"/>
    <cellStyle name="Normal 2 2 2 2 4 10 4 7" xfId="13761" xr:uid="{00000000-0005-0000-0000-0000C1350000}"/>
    <cellStyle name="Normal 2 2 2 2 4 10 4 8" xfId="13762" xr:uid="{00000000-0005-0000-0000-0000C2350000}"/>
    <cellStyle name="Normal 2 2 2 2 4 10 4 9" xfId="13763" xr:uid="{00000000-0005-0000-0000-0000C3350000}"/>
    <cellStyle name="Normal 2 2 2 2 4 10 5" xfId="13764" xr:uid="{00000000-0005-0000-0000-0000C4350000}"/>
    <cellStyle name="Normal 2 2 2 2 4 10 5 10" xfId="13765" xr:uid="{00000000-0005-0000-0000-0000C5350000}"/>
    <cellStyle name="Normal 2 2 2 2 4 10 5 2" xfId="13766" xr:uid="{00000000-0005-0000-0000-0000C6350000}"/>
    <cellStyle name="Normal 2 2 2 2 4 10 5 3" xfId="13767" xr:uid="{00000000-0005-0000-0000-0000C7350000}"/>
    <cellStyle name="Normal 2 2 2 2 4 10 5 4" xfId="13768" xr:uid="{00000000-0005-0000-0000-0000C8350000}"/>
    <cellStyle name="Normal 2 2 2 2 4 10 5 5" xfId="13769" xr:uid="{00000000-0005-0000-0000-0000C9350000}"/>
    <cellStyle name="Normal 2 2 2 2 4 10 5 6" xfId="13770" xr:uid="{00000000-0005-0000-0000-0000CA350000}"/>
    <cellStyle name="Normal 2 2 2 2 4 10 5 7" xfId="13771" xr:uid="{00000000-0005-0000-0000-0000CB350000}"/>
    <cellStyle name="Normal 2 2 2 2 4 10 5 8" xfId="13772" xr:uid="{00000000-0005-0000-0000-0000CC350000}"/>
    <cellStyle name="Normal 2 2 2 2 4 10 5 9" xfId="13773" xr:uid="{00000000-0005-0000-0000-0000CD350000}"/>
    <cellStyle name="Normal 2 2 2 2 4 10 6" xfId="13774" xr:uid="{00000000-0005-0000-0000-0000CE350000}"/>
    <cellStyle name="Normal 2 2 2 2 4 10 7" xfId="13775" xr:uid="{00000000-0005-0000-0000-0000CF350000}"/>
    <cellStyle name="Normal 2 2 2 2 4 10 8" xfId="13776" xr:uid="{00000000-0005-0000-0000-0000D0350000}"/>
    <cellStyle name="Normal 2 2 2 2 4 10 9" xfId="13777" xr:uid="{00000000-0005-0000-0000-0000D1350000}"/>
    <cellStyle name="Normal 2 2 2 2 4 11" xfId="13778" xr:uid="{00000000-0005-0000-0000-0000D2350000}"/>
    <cellStyle name="Normal 2 2 2 2 4 11 10" xfId="13779" xr:uid="{00000000-0005-0000-0000-0000D3350000}"/>
    <cellStyle name="Normal 2 2 2 2 4 11 11" xfId="13780" xr:uid="{00000000-0005-0000-0000-0000D4350000}"/>
    <cellStyle name="Normal 2 2 2 2 4 11 12" xfId="13781" xr:uid="{00000000-0005-0000-0000-0000D5350000}"/>
    <cellStyle name="Normal 2 2 2 2 4 11 13" xfId="13782" xr:uid="{00000000-0005-0000-0000-0000D6350000}"/>
    <cellStyle name="Normal 2 2 2 2 4 11 14" xfId="13783" xr:uid="{00000000-0005-0000-0000-0000D7350000}"/>
    <cellStyle name="Normal 2 2 2 2 4 11 2" xfId="13784" xr:uid="{00000000-0005-0000-0000-0000D8350000}"/>
    <cellStyle name="Normal 2 2 2 2 4 11 2 10" xfId="13785" xr:uid="{00000000-0005-0000-0000-0000D9350000}"/>
    <cellStyle name="Normal 2 2 2 2 4 11 2 2" xfId="13786" xr:uid="{00000000-0005-0000-0000-0000DA350000}"/>
    <cellStyle name="Normal 2 2 2 2 4 11 2 3" xfId="13787" xr:uid="{00000000-0005-0000-0000-0000DB350000}"/>
    <cellStyle name="Normal 2 2 2 2 4 11 2 4" xfId="13788" xr:uid="{00000000-0005-0000-0000-0000DC350000}"/>
    <cellStyle name="Normal 2 2 2 2 4 11 2 5" xfId="13789" xr:uid="{00000000-0005-0000-0000-0000DD350000}"/>
    <cellStyle name="Normal 2 2 2 2 4 11 2 6" xfId="13790" xr:uid="{00000000-0005-0000-0000-0000DE350000}"/>
    <cellStyle name="Normal 2 2 2 2 4 11 2 7" xfId="13791" xr:uid="{00000000-0005-0000-0000-0000DF350000}"/>
    <cellStyle name="Normal 2 2 2 2 4 11 2 8" xfId="13792" xr:uid="{00000000-0005-0000-0000-0000E0350000}"/>
    <cellStyle name="Normal 2 2 2 2 4 11 2 9" xfId="13793" xr:uid="{00000000-0005-0000-0000-0000E1350000}"/>
    <cellStyle name="Normal 2 2 2 2 4 11 3" xfId="13794" xr:uid="{00000000-0005-0000-0000-0000E2350000}"/>
    <cellStyle name="Normal 2 2 2 2 4 11 3 10" xfId="13795" xr:uid="{00000000-0005-0000-0000-0000E3350000}"/>
    <cellStyle name="Normal 2 2 2 2 4 11 3 2" xfId="13796" xr:uid="{00000000-0005-0000-0000-0000E4350000}"/>
    <cellStyle name="Normal 2 2 2 2 4 11 3 3" xfId="13797" xr:uid="{00000000-0005-0000-0000-0000E5350000}"/>
    <cellStyle name="Normal 2 2 2 2 4 11 3 4" xfId="13798" xr:uid="{00000000-0005-0000-0000-0000E6350000}"/>
    <cellStyle name="Normal 2 2 2 2 4 11 3 5" xfId="13799" xr:uid="{00000000-0005-0000-0000-0000E7350000}"/>
    <cellStyle name="Normal 2 2 2 2 4 11 3 6" xfId="13800" xr:uid="{00000000-0005-0000-0000-0000E8350000}"/>
    <cellStyle name="Normal 2 2 2 2 4 11 3 7" xfId="13801" xr:uid="{00000000-0005-0000-0000-0000E9350000}"/>
    <cellStyle name="Normal 2 2 2 2 4 11 3 8" xfId="13802" xr:uid="{00000000-0005-0000-0000-0000EA350000}"/>
    <cellStyle name="Normal 2 2 2 2 4 11 3 9" xfId="13803" xr:uid="{00000000-0005-0000-0000-0000EB350000}"/>
    <cellStyle name="Normal 2 2 2 2 4 11 4" xfId="13804" xr:uid="{00000000-0005-0000-0000-0000EC350000}"/>
    <cellStyle name="Normal 2 2 2 2 4 11 4 10" xfId="13805" xr:uid="{00000000-0005-0000-0000-0000ED350000}"/>
    <cellStyle name="Normal 2 2 2 2 4 11 4 2" xfId="13806" xr:uid="{00000000-0005-0000-0000-0000EE350000}"/>
    <cellStyle name="Normal 2 2 2 2 4 11 4 3" xfId="13807" xr:uid="{00000000-0005-0000-0000-0000EF350000}"/>
    <cellStyle name="Normal 2 2 2 2 4 11 4 4" xfId="13808" xr:uid="{00000000-0005-0000-0000-0000F0350000}"/>
    <cellStyle name="Normal 2 2 2 2 4 11 4 5" xfId="13809" xr:uid="{00000000-0005-0000-0000-0000F1350000}"/>
    <cellStyle name="Normal 2 2 2 2 4 11 4 6" xfId="13810" xr:uid="{00000000-0005-0000-0000-0000F2350000}"/>
    <cellStyle name="Normal 2 2 2 2 4 11 4 7" xfId="13811" xr:uid="{00000000-0005-0000-0000-0000F3350000}"/>
    <cellStyle name="Normal 2 2 2 2 4 11 4 8" xfId="13812" xr:uid="{00000000-0005-0000-0000-0000F4350000}"/>
    <cellStyle name="Normal 2 2 2 2 4 11 4 9" xfId="13813" xr:uid="{00000000-0005-0000-0000-0000F5350000}"/>
    <cellStyle name="Normal 2 2 2 2 4 11 5" xfId="13814" xr:uid="{00000000-0005-0000-0000-0000F6350000}"/>
    <cellStyle name="Normal 2 2 2 2 4 11 5 10" xfId="13815" xr:uid="{00000000-0005-0000-0000-0000F7350000}"/>
    <cellStyle name="Normal 2 2 2 2 4 11 5 2" xfId="13816" xr:uid="{00000000-0005-0000-0000-0000F8350000}"/>
    <cellStyle name="Normal 2 2 2 2 4 11 5 3" xfId="13817" xr:uid="{00000000-0005-0000-0000-0000F9350000}"/>
    <cellStyle name="Normal 2 2 2 2 4 11 5 4" xfId="13818" xr:uid="{00000000-0005-0000-0000-0000FA350000}"/>
    <cellStyle name="Normal 2 2 2 2 4 11 5 5" xfId="13819" xr:uid="{00000000-0005-0000-0000-0000FB350000}"/>
    <cellStyle name="Normal 2 2 2 2 4 11 5 6" xfId="13820" xr:uid="{00000000-0005-0000-0000-0000FC350000}"/>
    <cellStyle name="Normal 2 2 2 2 4 11 5 7" xfId="13821" xr:uid="{00000000-0005-0000-0000-0000FD350000}"/>
    <cellStyle name="Normal 2 2 2 2 4 11 5 8" xfId="13822" xr:uid="{00000000-0005-0000-0000-0000FE350000}"/>
    <cellStyle name="Normal 2 2 2 2 4 11 5 9" xfId="13823" xr:uid="{00000000-0005-0000-0000-0000FF350000}"/>
    <cellStyle name="Normal 2 2 2 2 4 11 6" xfId="13824" xr:uid="{00000000-0005-0000-0000-000000360000}"/>
    <cellStyle name="Normal 2 2 2 2 4 11 7" xfId="13825" xr:uid="{00000000-0005-0000-0000-000001360000}"/>
    <cellStyle name="Normal 2 2 2 2 4 11 8" xfId="13826" xr:uid="{00000000-0005-0000-0000-000002360000}"/>
    <cellStyle name="Normal 2 2 2 2 4 11 9" xfId="13827" xr:uid="{00000000-0005-0000-0000-000003360000}"/>
    <cellStyle name="Normal 2 2 2 2 4 12" xfId="13828" xr:uid="{00000000-0005-0000-0000-000004360000}"/>
    <cellStyle name="Normal 2 2 2 2 4 12 10" xfId="13829" xr:uid="{00000000-0005-0000-0000-000005360000}"/>
    <cellStyle name="Normal 2 2 2 2 4 12 11" xfId="13830" xr:uid="{00000000-0005-0000-0000-000006360000}"/>
    <cellStyle name="Normal 2 2 2 2 4 12 12" xfId="13831" xr:uid="{00000000-0005-0000-0000-000007360000}"/>
    <cellStyle name="Normal 2 2 2 2 4 12 13" xfId="13832" xr:uid="{00000000-0005-0000-0000-000008360000}"/>
    <cellStyle name="Normal 2 2 2 2 4 12 14" xfId="13833" xr:uid="{00000000-0005-0000-0000-000009360000}"/>
    <cellStyle name="Normal 2 2 2 2 4 12 2" xfId="13834" xr:uid="{00000000-0005-0000-0000-00000A360000}"/>
    <cellStyle name="Normal 2 2 2 2 4 12 2 10" xfId="13835" xr:uid="{00000000-0005-0000-0000-00000B360000}"/>
    <cellStyle name="Normal 2 2 2 2 4 12 2 2" xfId="13836" xr:uid="{00000000-0005-0000-0000-00000C360000}"/>
    <cellStyle name="Normal 2 2 2 2 4 12 2 3" xfId="13837" xr:uid="{00000000-0005-0000-0000-00000D360000}"/>
    <cellStyle name="Normal 2 2 2 2 4 12 2 4" xfId="13838" xr:uid="{00000000-0005-0000-0000-00000E360000}"/>
    <cellStyle name="Normal 2 2 2 2 4 12 2 5" xfId="13839" xr:uid="{00000000-0005-0000-0000-00000F360000}"/>
    <cellStyle name="Normal 2 2 2 2 4 12 2 6" xfId="13840" xr:uid="{00000000-0005-0000-0000-000010360000}"/>
    <cellStyle name="Normal 2 2 2 2 4 12 2 7" xfId="13841" xr:uid="{00000000-0005-0000-0000-000011360000}"/>
    <cellStyle name="Normal 2 2 2 2 4 12 2 8" xfId="13842" xr:uid="{00000000-0005-0000-0000-000012360000}"/>
    <cellStyle name="Normal 2 2 2 2 4 12 2 9" xfId="13843" xr:uid="{00000000-0005-0000-0000-000013360000}"/>
    <cellStyle name="Normal 2 2 2 2 4 12 3" xfId="13844" xr:uid="{00000000-0005-0000-0000-000014360000}"/>
    <cellStyle name="Normal 2 2 2 2 4 12 3 10" xfId="13845" xr:uid="{00000000-0005-0000-0000-000015360000}"/>
    <cellStyle name="Normal 2 2 2 2 4 12 3 2" xfId="13846" xr:uid="{00000000-0005-0000-0000-000016360000}"/>
    <cellStyle name="Normal 2 2 2 2 4 12 3 3" xfId="13847" xr:uid="{00000000-0005-0000-0000-000017360000}"/>
    <cellStyle name="Normal 2 2 2 2 4 12 3 4" xfId="13848" xr:uid="{00000000-0005-0000-0000-000018360000}"/>
    <cellStyle name="Normal 2 2 2 2 4 12 3 5" xfId="13849" xr:uid="{00000000-0005-0000-0000-000019360000}"/>
    <cellStyle name="Normal 2 2 2 2 4 12 3 6" xfId="13850" xr:uid="{00000000-0005-0000-0000-00001A360000}"/>
    <cellStyle name="Normal 2 2 2 2 4 12 3 7" xfId="13851" xr:uid="{00000000-0005-0000-0000-00001B360000}"/>
    <cellStyle name="Normal 2 2 2 2 4 12 3 8" xfId="13852" xr:uid="{00000000-0005-0000-0000-00001C360000}"/>
    <cellStyle name="Normal 2 2 2 2 4 12 3 9" xfId="13853" xr:uid="{00000000-0005-0000-0000-00001D360000}"/>
    <cellStyle name="Normal 2 2 2 2 4 12 4" xfId="13854" xr:uid="{00000000-0005-0000-0000-00001E360000}"/>
    <cellStyle name="Normal 2 2 2 2 4 12 4 10" xfId="13855" xr:uid="{00000000-0005-0000-0000-00001F360000}"/>
    <cellStyle name="Normal 2 2 2 2 4 12 4 2" xfId="13856" xr:uid="{00000000-0005-0000-0000-000020360000}"/>
    <cellStyle name="Normal 2 2 2 2 4 12 4 3" xfId="13857" xr:uid="{00000000-0005-0000-0000-000021360000}"/>
    <cellStyle name="Normal 2 2 2 2 4 12 4 4" xfId="13858" xr:uid="{00000000-0005-0000-0000-000022360000}"/>
    <cellStyle name="Normal 2 2 2 2 4 12 4 5" xfId="13859" xr:uid="{00000000-0005-0000-0000-000023360000}"/>
    <cellStyle name="Normal 2 2 2 2 4 12 4 6" xfId="13860" xr:uid="{00000000-0005-0000-0000-000024360000}"/>
    <cellStyle name="Normal 2 2 2 2 4 12 4 7" xfId="13861" xr:uid="{00000000-0005-0000-0000-000025360000}"/>
    <cellStyle name="Normal 2 2 2 2 4 12 4 8" xfId="13862" xr:uid="{00000000-0005-0000-0000-000026360000}"/>
    <cellStyle name="Normal 2 2 2 2 4 12 4 9" xfId="13863" xr:uid="{00000000-0005-0000-0000-000027360000}"/>
    <cellStyle name="Normal 2 2 2 2 4 12 5" xfId="13864" xr:uid="{00000000-0005-0000-0000-000028360000}"/>
    <cellStyle name="Normal 2 2 2 2 4 12 5 10" xfId="13865" xr:uid="{00000000-0005-0000-0000-000029360000}"/>
    <cellStyle name="Normal 2 2 2 2 4 12 5 2" xfId="13866" xr:uid="{00000000-0005-0000-0000-00002A360000}"/>
    <cellStyle name="Normal 2 2 2 2 4 12 5 3" xfId="13867" xr:uid="{00000000-0005-0000-0000-00002B360000}"/>
    <cellStyle name="Normal 2 2 2 2 4 12 5 4" xfId="13868" xr:uid="{00000000-0005-0000-0000-00002C360000}"/>
    <cellStyle name="Normal 2 2 2 2 4 12 5 5" xfId="13869" xr:uid="{00000000-0005-0000-0000-00002D360000}"/>
    <cellStyle name="Normal 2 2 2 2 4 12 5 6" xfId="13870" xr:uid="{00000000-0005-0000-0000-00002E360000}"/>
    <cellStyle name="Normal 2 2 2 2 4 12 5 7" xfId="13871" xr:uid="{00000000-0005-0000-0000-00002F360000}"/>
    <cellStyle name="Normal 2 2 2 2 4 12 5 8" xfId="13872" xr:uid="{00000000-0005-0000-0000-000030360000}"/>
    <cellStyle name="Normal 2 2 2 2 4 12 5 9" xfId="13873" xr:uid="{00000000-0005-0000-0000-000031360000}"/>
    <cellStyle name="Normal 2 2 2 2 4 12 6" xfId="13874" xr:uid="{00000000-0005-0000-0000-000032360000}"/>
    <cellStyle name="Normal 2 2 2 2 4 12 7" xfId="13875" xr:uid="{00000000-0005-0000-0000-000033360000}"/>
    <cellStyle name="Normal 2 2 2 2 4 12 8" xfId="13876" xr:uid="{00000000-0005-0000-0000-000034360000}"/>
    <cellStyle name="Normal 2 2 2 2 4 12 9" xfId="13877" xr:uid="{00000000-0005-0000-0000-000035360000}"/>
    <cellStyle name="Normal 2 2 2 2 4 13" xfId="13878" xr:uid="{00000000-0005-0000-0000-000036360000}"/>
    <cellStyle name="Normal 2 2 2 2 4 13 10" xfId="13879" xr:uid="{00000000-0005-0000-0000-000037360000}"/>
    <cellStyle name="Normal 2 2 2 2 4 13 11" xfId="13880" xr:uid="{00000000-0005-0000-0000-000038360000}"/>
    <cellStyle name="Normal 2 2 2 2 4 13 12" xfId="13881" xr:uid="{00000000-0005-0000-0000-000039360000}"/>
    <cellStyle name="Normal 2 2 2 2 4 13 13" xfId="13882" xr:uid="{00000000-0005-0000-0000-00003A360000}"/>
    <cellStyle name="Normal 2 2 2 2 4 13 14" xfId="13883" xr:uid="{00000000-0005-0000-0000-00003B360000}"/>
    <cellStyle name="Normal 2 2 2 2 4 13 2" xfId="13884" xr:uid="{00000000-0005-0000-0000-00003C360000}"/>
    <cellStyle name="Normal 2 2 2 2 4 13 2 10" xfId="13885" xr:uid="{00000000-0005-0000-0000-00003D360000}"/>
    <cellStyle name="Normal 2 2 2 2 4 13 2 2" xfId="13886" xr:uid="{00000000-0005-0000-0000-00003E360000}"/>
    <cellStyle name="Normal 2 2 2 2 4 13 2 3" xfId="13887" xr:uid="{00000000-0005-0000-0000-00003F360000}"/>
    <cellStyle name="Normal 2 2 2 2 4 13 2 4" xfId="13888" xr:uid="{00000000-0005-0000-0000-000040360000}"/>
    <cellStyle name="Normal 2 2 2 2 4 13 2 5" xfId="13889" xr:uid="{00000000-0005-0000-0000-000041360000}"/>
    <cellStyle name="Normal 2 2 2 2 4 13 2 6" xfId="13890" xr:uid="{00000000-0005-0000-0000-000042360000}"/>
    <cellStyle name="Normal 2 2 2 2 4 13 2 7" xfId="13891" xr:uid="{00000000-0005-0000-0000-000043360000}"/>
    <cellStyle name="Normal 2 2 2 2 4 13 2 8" xfId="13892" xr:uid="{00000000-0005-0000-0000-000044360000}"/>
    <cellStyle name="Normal 2 2 2 2 4 13 2 9" xfId="13893" xr:uid="{00000000-0005-0000-0000-000045360000}"/>
    <cellStyle name="Normal 2 2 2 2 4 13 3" xfId="13894" xr:uid="{00000000-0005-0000-0000-000046360000}"/>
    <cellStyle name="Normal 2 2 2 2 4 13 3 10" xfId="13895" xr:uid="{00000000-0005-0000-0000-000047360000}"/>
    <cellStyle name="Normal 2 2 2 2 4 13 3 2" xfId="13896" xr:uid="{00000000-0005-0000-0000-000048360000}"/>
    <cellStyle name="Normal 2 2 2 2 4 13 3 3" xfId="13897" xr:uid="{00000000-0005-0000-0000-000049360000}"/>
    <cellStyle name="Normal 2 2 2 2 4 13 3 4" xfId="13898" xr:uid="{00000000-0005-0000-0000-00004A360000}"/>
    <cellStyle name="Normal 2 2 2 2 4 13 3 5" xfId="13899" xr:uid="{00000000-0005-0000-0000-00004B360000}"/>
    <cellStyle name="Normal 2 2 2 2 4 13 3 6" xfId="13900" xr:uid="{00000000-0005-0000-0000-00004C360000}"/>
    <cellStyle name="Normal 2 2 2 2 4 13 3 7" xfId="13901" xr:uid="{00000000-0005-0000-0000-00004D360000}"/>
    <cellStyle name="Normal 2 2 2 2 4 13 3 8" xfId="13902" xr:uid="{00000000-0005-0000-0000-00004E360000}"/>
    <cellStyle name="Normal 2 2 2 2 4 13 3 9" xfId="13903" xr:uid="{00000000-0005-0000-0000-00004F360000}"/>
    <cellStyle name="Normal 2 2 2 2 4 13 4" xfId="13904" xr:uid="{00000000-0005-0000-0000-000050360000}"/>
    <cellStyle name="Normal 2 2 2 2 4 13 4 10" xfId="13905" xr:uid="{00000000-0005-0000-0000-000051360000}"/>
    <cellStyle name="Normal 2 2 2 2 4 13 4 2" xfId="13906" xr:uid="{00000000-0005-0000-0000-000052360000}"/>
    <cellStyle name="Normal 2 2 2 2 4 13 4 3" xfId="13907" xr:uid="{00000000-0005-0000-0000-000053360000}"/>
    <cellStyle name="Normal 2 2 2 2 4 13 4 4" xfId="13908" xr:uid="{00000000-0005-0000-0000-000054360000}"/>
    <cellStyle name="Normal 2 2 2 2 4 13 4 5" xfId="13909" xr:uid="{00000000-0005-0000-0000-000055360000}"/>
    <cellStyle name="Normal 2 2 2 2 4 13 4 6" xfId="13910" xr:uid="{00000000-0005-0000-0000-000056360000}"/>
    <cellStyle name="Normal 2 2 2 2 4 13 4 7" xfId="13911" xr:uid="{00000000-0005-0000-0000-000057360000}"/>
    <cellStyle name="Normal 2 2 2 2 4 13 4 8" xfId="13912" xr:uid="{00000000-0005-0000-0000-000058360000}"/>
    <cellStyle name="Normal 2 2 2 2 4 13 4 9" xfId="13913" xr:uid="{00000000-0005-0000-0000-000059360000}"/>
    <cellStyle name="Normal 2 2 2 2 4 13 5" xfId="13914" xr:uid="{00000000-0005-0000-0000-00005A360000}"/>
    <cellStyle name="Normal 2 2 2 2 4 13 5 10" xfId="13915" xr:uid="{00000000-0005-0000-0000-00005B360000}"/>
    <cellStyle name="Normal 2 2 2 2 4 13 5 2" xfId="13916" xr:uid="{00000000-0005-0000-0000-00005C360000}"/>
    <cellStyle name="Normal 2 2 2 2 4 13 5 3" xfId="13917" xr:uid="{00000000-0005-0000-0000-00005D360000}"/>
    <cellStyle name="Normal 2 2 2 2 4 13 5 4" xfId="13918" xr:uid="{00000000-0005-0000-0000-00005E360000}"/>
    <cellStyle name="Normal 2 2 2 2 4 13 5 5" xfId="13919" xr:uid="{00000000-0005-0000-0000-00005F360000}"/>
    <cellStyle name="Normal 2 2 2 2 4 13 5 6" xfId="13920" xr:uid="{00000000-0005-0000-0000-000060360000}"/>
    <cellStyle name="Normal 2 2 2 2 4 13 5 7" xfId="13921" xr:uid="{00000000-0005-0000-0000-000061360000}"/>
    <cellStyle name="Normal 2 2 2 2 4 13 5 8" xfId="13922" xr:uid="{00000000-0005-0000-0000-000062360000}"/>
    <cellStyle name="Normal 2 2 2 2 4 13 5 9" xfId="13923" xr:uid="{00000000-0005-0000-0000-000063360000}"/>
    <cellStyle name="Normal 2 2 2 2 4 13 6" xfId="13924" xr:uid="{00000000-0005-0000-0000-000064360000}"/>
    <cellStyle name="Normal 2 2 2 2 4 13 7" xfId="13925" xr:uid="{00000000-0005-0000-0000-000065360000}"/>
    <cellStyle name="Normal 2 2 2 2 4 13 8" xfId="13926" xr:uid="{00000000-0005-0000-0000-000066360000}"/>
    <cellStyle name="Normal 2 2 2 2 4 13 9" xfId="13927" xr:uid="{00000000-0005-0000-0000-000067360000}"/>
    <cellStyle name="Normal 2 2 2 2 4 14" xfId="13928" xr:uid="{00000000-0005-0000-0000-000068360000}"/>
    <cellStyle name="Normal 2 2 2 2 4 14 10" xfId="13929" xr:uid="{00000000-0005-0000-0000-000069360000}"/>
    <cellStyle name="Normal 2 2 2 2 4 14 11" xfId="13930" xr:uid="{00000000-0005-0000-0000-00006A360000}"/>
    <cellStyle name="Normal 2 2 2 2 4 14 12" xfId="13931" xr:uid="{00000000-0005-0000-0000-00006B360000}"/>
    <cellStyle name="Normal 2 2 2 2 4 14 13" xfId="13932" xr:uid="{00000000-0005-0000-0000-00006C360000}"/>
    <cellStyle name="Normal 2 2 2 2 4 14 14" xfId="13933" xr:uid="{00000000-0005-0000-0000-00006D360000}"/>
    <cellStyle name="Normal 2 2 2 2 4 14 2" xfId="13934" xr:uid="{00000000-0005-0000-0000-00006E360000}"/>
    <cellStyle name="Normal 2 2 2 2 4 14 2 10" xfId="13935" xr:uid="{00000000-0005-0000-0000-00006F360000}"/>
    <cellStyle name="Normal 2 2 2 2 4 14 2 2" xfId="13936" xr:uid="{00000000-0005-0000-0000-000070360000}"/>
    <cellStyle name="Normal 2 2 2 2 4 14 2 3" xfId="13937" xr:uid="{00000000-0005-0000-0000-000071360000}"/>
    <cellStyle name="Normal 2 2 2 2 4 14 2 4" xfId="13938" xr:uid="{00000000-0005-0000-0000-000072360000}"/>
    <cellStyle name="Normal 2 2 2 2 4 14 2 5" xfId="13939" xr:uid="{00000000-0005-0000-0000-000073360000}"/>
    <cellStyle name="Normal 2 2 2 2 4 14 2 6" xfId="13940" xr:uid="{00000000-0005-0000-0000-000074360000}"/>
    <cellStyle name="Normal 2 2 2 2 4 14 2 7" xfId="13941" xr:uid="{00000000-0005-0000-0000-000075360000}"/>
    <cellStyle name="Normal 2 2 2 2 4 14 2 8" xfId="13942" xr:uid="{00000000-0005-0000-0000-000076360000}"/>
    <cellStyle name="Normal 2 2 2 2 4 14 2 9" xfId="13943" xr:uid="{00000000-0005-0000-0000-000077360000}"/>
    <cellStyle name="Normal 2 2 2 2 4 14 3" xfId="13944" xr:uid="{00000000-0005-0000-0000-000078360000}"/>
    <cellStyle name="Normal 2 2 2 2 4 14 3 10" xfId="13945" xr:uid="{00000000-0005-0000-0000-000079360000}"/>
    <cellStyle name="Normal 2 2 2 2 4 14 3 2" xfId="13946" xr:uid="{00000000-0005-0000-0000-00007A360000}"/>
    <cellStyle name="Normal 2 2 2 2 4 14 3 3" xfId="13947" xr:uid="{00000000-0005-0000-0000-00007B360000}"/>
    <cellStyle name="Normal 2 2 2 2 4 14 3 4" xfId="13948" xr:uid="{00000000-0005-0000-0000-00007C360000}"/>
    <cellStyle name="Normal 2 2 2 2 4 14 3 5" xfId="13949" xr:uid="{00000000-0005-0000-0000-00007D360000}"/>
    <cellStyle name="Normal 2 2 2 2 4 14 3 6" xfId="13950" xr:uid="{00000000-0005-0000-0000-00007E360000}"/>
    <cellStyle name="Normal 2 2 2 2 4 14 3 7" xfId="13951" xr:uid="{00000000-0005-0000-0000-00007F360000}"/>
    <cellStyle name="Normal 2 2 2 2 4 14 3 8" xfId="13952" xr:uid="{00000000-0005-0000-0000-000080360000}"/>
    <cellStyle name="Normal 2 2 2 2 4 14 3 9" xfId="13953" xr:uid="{00000000-0005-0000-0000-000081360000}"/>
    <cellStyle name="Normal 2 2 2 2 4 14 4" xfId="13954" xr:uid="{00000000-0005-0000-0000-000082360000}"/>
    <cellStyle name="Normal 2 2 2 2 4 14 4 10" xfId="13955" xr:uid="{00000000-0005-0000-0000-000083360000}"/>
    <cellStyle name="Normal 2 2 2 2 4 14 4 2" xfId="13956" xr:uid="{00000000-0005-0000-0000-000084360000}"/>
    <cellStyle name="Normal 2 2 2 2 4 14 4 3" xfId="13957" xr:uid="{00000000-0005-0000-0000-000085360000}"/>
    <cellStyle name="Normal 2 2 2 2 4 14 4 4" xfId="13958" xr:uid="{00000000-0005-0000-0000-000086360000}"/>
    <cellStyle name="Normal 2 2 2 2 4 14 4 5" xfId="13959" xr:uid="{00000000-0005-0000-0000-000087360000}"/>
    <cellStyle name="Normal 2 2 2 2 4 14 4 6" xfId="13960" xr:uid="{00000000-0005-0000-0000-000088360000}"/>
    <cellStyle name="Normal 2 2 2 2 4 14 4 7" xfId="13961" xr:uid="{00000000-0005-0000-0000-000089360000}"/>
    <cellStyle name="Normal 2 2 2 2 4 14 4 8" xfId="13962" xr:uid="{00000000-0005-0000-0000-00008A360000}"/>
    <cellStyle name="Normal 2 2 2 2 4 14 4 9" xfId="13963" xr:uid="{00000000-0005-0000-0000-00008B360000}"/>
    <cellStyle name="Normal 2 2 2 2 4 14 5" xfId="13964" xr:uid="{00000000-0005-0000-0000-00008C360000}"/>
    <cellStyle name="Normal 2 2 2 2 4 14 5 10" xfId="13965" xr:uid="{00000000-0005-0000-0000-00008D360000}"/>
    <cellStyle name="Normal 2 2 2 2 4 14 5 2" xfId="13966" xr:uid="{00000000-0005-0000-0000-00008E360000}"/>
    <cellStyle name="Normal 2 2 2 2 4 14 5 3" xfId="13967" xr:uid="{00000000-0005-0000-0000-00008F360000}"/>
    <cellStyle name="Normal 2 2 2 2 4 14 5 4" xfId="13968" xr:uid="{00000000-0005-0000-0000-000090360000}"/>
    <cellStyle name="Normal 2 2 2 2 4 14 5 5" xfId="13969" xr:uid="{00000000-0005-0000-0000-000091360000}"/>
    <cellStyle name="Normal 2 2 2 2 4 14 5 6" xfId="13970" xr:uid="{00000000-0005-0000-0000-000092360000}"/>
    <cellStyle name="Normal 2 2 2 2 4 14 5 7" xfId="13971" xr:uid="{00000000-0005-0000-0000-000093360000}"/>
    <cellStyle name="Normal 2 2 2 2 4 14 5 8" xfId="13972" xr:uid="{00000000-0005-0000-0000-000094360000}"/>
    <cellStyle name="Normal 2 2 2 2 4 14 5 9" xfId="13973" xr:uid="{00000000-0005-0000-0000-000095360000}"/>
    <cellStyle name="Normal 2 2 2 2 4 14 6" xfId="13974" xr:uid="{00000000-0005-0000-0000-000096360000}"/>
    <cellStyle name="Normal 2 2 2 2 4 14 7" xfId="13975" xr:uid="{00000000-0005-0000-0000-000097360000}"/>
    <cellStyle name="Normal 2 2 2 2 4 14 8" xfId="13976" xr:uid="{00000000-0005-0000-0000-000098360000}"/>
    <cellStyle name="Normal 2 2 2 2 4 14 9" xfId="13977" xr:uid="{00000000-0005-0000-0000-000099360000}"/>
    <cellStyle name="Normal 2 2 2 2 4 15" xfId="13978" xr:uid="{00000000-0005-0000-0000-00009A360000}"/>
    <cellStyle name="Normal 2 2 2 2 4 15 10" xfId="13979" xr:uid="{00000000-0005-0000-0000-00009B360000}"/>
    <cellStyle name="Normal 2 2 2 2 4 15 11" xfId="13980" xr:uid="{00000000-0005-0000-0000-00009C360000}"/>
    <cellStyle name="Normal 2 2 2 2 4 15 12" xfId="13981" xr:uid="{00000000-0005-0000-0000-00009D360000}"/>
    <cellStyle name="Normal 2 2 2 2 4 15 13" xfId="13982" xr:uid="{00000000-0005-0000-0000-00009E360000}"/>
    <cellStyle name="Normal 2 2 2 2 4 15 14" xfId="13983" xr:uid="{00000000-0005-0000-0000-00009F360000}"/>
    <cellStyle name="Normal 2 2 2 2 4 15 2" xfId="13984" xr:uid="{00000000-0005-0000-0000-0000A0360000}"/>
    <cellStyle name="Normal 2 2 2 2 4 15 2 10" xfId="13985" xr:uid="{00000000-0005-0000-0000-0000A1360000}"/>
    <cellStyle name="Normal 2 2 2 2 4 15 2 2" xfId="13986" xr:uid="{00000000-0005-0000-0000-0000A2360000}"/>
    <cellStyle name="Normal 2 2 2 2 4 15 2 3" xfId="13987" xr:uid="{00000000-0005-0000-0000-0000A3360000}"/>
    <cellStyle name="Normal 2 2 2 2 4 15 2 4" xfId="13988" xr:uid="{00000000-0005-0000-0000-0000A4360000}"/>
    <cellStyle name="Normal 2 2 2 2 4 15 2 5" xfId="13989" xr:uid="{00000000-0005-0000-0000-0000A5360000}"/>
    <cellStyle name="Normal 2 2 2 2 4 15 2 6" xfId="13990" xr:uid="{00000000-0005-0000-0000-0000A6360000}"/>
    <cellStyle name="Normal 2 2 2 2 4 15 2 7" xfId="13991" xr:uid="{00000000-0005-0000-0000-0000A7360000}"/>
    <cellStyle name="Normal 2 2 2 2 4 15 2 8" xfId="13992" xr:uid="{00000000-0005-0000-0000-0000A8360000}"/>
    <cellStyle name="Normal 2 2 2 2 4 15 2 9" xfId="13993" xr:uid="{00000000-0005-0000-0000-0000A9360000}"/>
    <cellStyle name="Normal 2 2 2 2 4 15 3" xfId="13994" xr:uid="{00000000-0005-0000-0000-0000AA360000}"/>
    <cellStyle name="Normal 2 2 2 2 4 15 3 10" xfId="13995" xr:uid="{00000000-0005-0000-0000-0000AB360000}"/>
    <cellStyle name="Normal 2 2 2 2 4 15 3 2" xfId="13996" xr:uid="{00000000-0005-0000-0000-0000AC360000}"/>
    <cellStyle name="Normal 2 2 2 2 4 15 3 3" xfId="13997" xr:uid="{00000000-0005-0000-0000-0000AD360000}"/>
    <cellStyle name="Normal 2 2 2 2 4 15 3 4" xfId="13998" xr:uid="{00000000-0005-0000-0000-0000AE360000}"/>
    <cellStyle name="Normal 2 2 2 2 4 15 3 5" xfId="13999" xr:uid="{00000000-0005-0000-0000-0000AF360000}"/>
    <cellStyle name="Normal 2 2 2 2 4 15 3 6" xfId="14000" xr:uid="{00000000-0005-0000-0000-0000B0360000}"/>
    <cellStyle name="Normal 2 2 2 2 4 15 3 7" xfId="14001" xr:uid="{00000000-0005-0000-0000-0000B1360000}"/>
    <cellStyle name="Normal 2 2 2 2 4 15 3 8" xfId="14002" xr:uid="{00000000-0005-0000-0000-0000B2360000}"/>
    <cellStyle name="Normal 2 2 2 2 4 15 3 9" xfId="14003" xr:uid="{00000000-0005-0000-0000-0000B3360000}"/>
    <cellStyle name="Normal 2 2 2 2 4 15 4" xfId="14004" xr:uid="{00000000-0005-0000-0000-0000B4360000}"/>
    <cellStyle name="Normal 2 2 2 2 4 15 4 10" xfId="14005" xr:uid="{00000000-0005-0000-0000-0000B5360000}"/>
    <cellStyle name="Normal 2 2 2 2 4 15 4 2" xfId="14006" xr:uid="{00000000-0005-0000-0000-0000B6360000}"/>
    <cellStyle name="Normal 2 2 2 2 4 15 4 3" xfId="14007" xr:uid="{00000000-0005-0000-0000-0000B7360000}"/>
    <cellStyle name="Normal 2 2 2 2 4 15 4 4" xfId="14008" xr:uid="{00000000-0005-0000-0000-0000B8360000}"/>
    <cellStyle name="Normal 2 2 2 2 4 15 4 5" xfId="14009" xr:uid="{00000000-0005-0000-0000-0000B9360000}"/>
    <cellStyle name="Normal 2 2 2 2 4 15 4 6" xfId="14010" xr:uid="{00000000-0005-0000-0000-0000BA360000}"/>
    <cellStyle name="Normal 2 2 2 2 4 15 4 7" xfId="14011" xr:uid="{00000000-0005-0000-0000-0000BB360000}"/>
    <cellStyle name="Normal 2 2 2 2 4 15 4 8" xfId="14012" xr:uid="{00000000-0005-0000-0000-0000BC360000}"/>
    <cellStyle name="Normal 2 2 2 2 4 15 4 9" xfId="14013" xr:uid="{00000000-0005-0000-0000-0000BD360000}"/>
    <cellStyle name="Normal 2 2 2 2 4 15 5" xfId="14014" xr:uid="{00000000-0005-0000-0000-0000BE360000}"/>
    <cellStyle name="Normal 2 2 2 2 4 15 5 10" xfId="14015" xr:uid="{00000000-0005-0000-0000-0000BF360000}"/>
    <cellStyle name="Normal 2 2 2 2 4 15 5 2" xfId="14016" xr:uid="{00000000-0005-0000-0000-0000C0360000}"/>
    <cellStyle name="Normal 2 2 2 2 4 15 5 3" xfId="14017" xr:uid="{00000000-0005-0000-0000-0000C1360000}"/>
    <cellStyle name="Normal 2 2 2 2 4 15 5 4" xfId="14018" xr:uid="{00000000-0005-0000-0000-0000C2360000}"/>
    <cellStyle name="Normal 2 2 2 2 4 15 5 5" xfId="14019" xr:uid="{00000000-0005-0000-0000-0000C3360000}"/>
    <cellStyle name="Normal 2 2 2 2 4 15 5 6" xfId="14020" xr:uid="{00000000-0005-0000-0000-0000C4360000}"/>
    <cellStyle name="Normal 2 2 2 2 4 15 5 7" xfId="14021" xr:uid="{00000000-0005-0000-0000-0000C5360000}"/>
    <cellStyle name="Normal 2 2 2 2 4 15 5 8" xfId="14022" xr:uid="{00000000-0005-0000-0000-0000C6360000}"/>
    <cellStyle name="Normal 2 2 2 2 4 15 5 9" xfId="14023" xr:uid="{00000000-0005-0000-0000-0000C7360000}"/>
    <cellStyle name="Normal 2 2 2 2 4 15 6" xfId="14024" xr:uid="{00000000-0005-0000-0000-0000C8360000}"/>
    <cellStyle name="Normal 2 2 2 2 4 15 7" xfId="14025" xr:uid="{00000000-0005-0000-0000-0000C9360000}"/>
    <cellStyle name="Normal 2 2 2 2 4 15 8" xfId="14026" xr:uid="{00000000-0005-0000-0000-0000CA360000}"/>
    <cellStyle name="Normal 2 2 2 2 4 15 9" xfId="14027" xr:uid="{00000000-0005-0000-0000-0000CB360000}"/>
    <cellStyle name="Normal 2 2 2 2 4 16" xfId="14028" xr:uid="{00000000-0005-0000-0000-0000CC360000}"/>
    <cellStyle name="Normal 2 2 2 2 4 16 10" xfId="14029" xr:uid="{00000000-0005-0000-0000-0000CD360000}"/>
    <cellStyle name="Normal 2 2 2 2 4 16 11" xfId="14030" xr:uid="{00000000-0005-0000-0000-0000CE360000}"/>
    <cellStyle name="Normal 2 2 2 2 4 16 12" xfId="14031" xr:uid="{00000000-0005-0000-0000-0000CF360000}"/>
    <cellStyle name="Normal 2 2 2 2 4 16 13" xfId="14032" xr:uid="{00000000-0005-0000-0000-0000D0360000}"/>
    <cellStyle name="Normal 2 2 2 2 4 16 14" xfId="14033" xr:uid="{00000000-0005-0000-0000-0000D1360000}"/>
    <cellStyle name="Normal 2 2 2 2 4 16 2" xfId="14034" xr:uid="{00000000-0005-0000-0000-0000D2360000}"/>
    <cellStyle name="Normal 2 2 2 2 4 16 2 10" xfId="14035" xr:uid="{00000000-0005-0000-0000-0000D3360000}"/>
    <cellStyle name="Normal 2 2 2 2 4 16 2 2" xfId="14036" xr:uid="{00000000-0005-0000-0000-0000D4360000}"/>
    <cellStyle name="Normal 2 2 2 2 4 16 2 3" xfId="14037" xr:uid="{00000000-0005-0000-0000-0000D5360000}"/>
    <cellStyle name="Normal 2 2 2 2 4 16 2 4" xfId="14038" xr:uid="{00000000-0005-0000-0000-0000D6360000}"/>
    <cellStyle name="Normal 2 2 2 2 4 16 2 5" xfId="14039" xr:uid="{00000000-0005-0000-0000-0000D7360000}"/>
    <cellStyle name="Normal 2 2 2 2 4 16 2 6" xfId="14040" xr:uid="{00000000-0005-0000-0000-0000D8360000}"/>
    <cellStyle name="Normal 2 2 2 2 4 16 2 7" xfId="14041" xr:uid="{00000000-0005-0000-0000-0000D9360000}"/>
    <cellStyle name="Normal 2 2 2 2 4 16 2 8" xfId="14042" xr:uid="{00000000-0005-0000-0000-0000DA360000}"/>
    <cellStyle name="Normal 2 2 2 2 4 16 2 9" xfId="14043" xr:uid="{00000000-0005-0000-0000-0000DB360000}"/>
    <cellStyle name="Normal 2 2 2 2 4 16 3" xfId="14044" xr:uid="{00000000-0005-0000-0000-0000DC360000}"/>
    <cellStyle name="Normal 2 2 2 2 4 16 3 10" xfId="14045" xr:uid="{00000000-0005-0000-0000-0000DD360000}"/>
    <cellStyle name="Normal 2 2 2 2 4 16 3 2" xfId="14046" xr:uid="{00000000-0005-0000-0000-0000DE360000}"/>
    <cellStyle name="Normal 2 2 2 2 4 16 3 3" xfId="14047" xr:uid="{00000000-0005-0000-0000-0000DF360000}"/>
    <cellStyle name="Normal 2 2 2 2 4 16 3 4" xfId="14048" xr:uid="{00000000-0005-0000-0000-0000E0360000}"/>
    <cellStyle name="Normal 2 2 2 2 4 16 3 5" xfId="14049" xr:uid="{00000000-0005-0000-0000-0000E1360000}"/>
    <cellStyle name="Normal 2 2 2 2 4 16 3 6" xfId="14050" xr:uid="{00000000-0005-0000-0000-0000E2360000}"/>
    <cellStyle name="Normal 2 2 2 2 4 16 3 7" xfId="14051" xr:uid="{00000000-0005-0000-0000-0000E3360000}"/>
    <cellStyle name="Normal 2 2 2 2 4 16 3 8" xfId="14052" xr:uid="{00000000-0005-0000-0000-0000E4360000}"/>
    <cellStyle name="Normal 2 2 2 2 4 16 3 9" xfId="14053" xr:uid="{00000000-0005-0000-0000-0000E5360000}"/>
    <cellStyle name="Normal 2 2 2 2 4 16 4" xfId="14054" xr:uid="{00000000-0005-0000-0000-0000E6360000}"/>
    <cellStyle name="Normal 2 2 2 2 4 16 4 10" xfId="14055" xr:uid="{00000000-0005-0000-0000-0000E7360000}"/>
    <cellStyle name="Normal 2 2 2 2 4 16 4 2" xfId="14056" xr:uid="{00000000-0005-0000-0000-0000E8360000}"/>
    <cellStyle name="Normal 2 2 2 2 4 16 4 3" xfId="14057" xr:uid="{00000000-0005-0000-0000-0000E9360000}"/>
    <cellStyle name="Normal 2 2 2 2 4 16 4 4" xfId="14058" xr:uid="{00000000-0005-0000-0000-0000EA360000}"/>
    <cellStyle name="Normal 2 2 2 2 4 16 4 5" xfId="14059" xr:uid="{00000000-0005-0000-0000-0000EB360000}"/>
    <cellStyle name="Normal 2 2 2 2 4 16 4 6" xfId="14060" xr:uid="{00000000-0005-0000-0000-0000EC360000}"/>
    <cellStyle name="Normal 2 2 2 2 4 16 4 7" xfId="14061" xr:uid="{00000000-0005-0000-0000-0000ED360000}"/>
    <cellStyle name="Normal 2 2 2 2 4 16 4 8" xfId="14062" xr:uid="{00000000-0005-0000-0000-0000EE360000}"/>
    <cellStyle name="Normal 2 2 2 2 4 16 4 9" xfId="14063" xr:uid="{00000000-0005-0000-0000-0000EF360000}"/>
    <cellStyle name="Normal 2 2 2 2 4 16 5" xfId="14064" xr:uid="{00000000-0005-0000-0000-0000F0360000}"/>
    <cellStyle name="Normal 2 2 2 2 4 16 5 10" xfId="14065" xr:uid="{00000000-0005-0000-0000-0000F1360000}"/>
    <cellStyle name="Normal 2 2 2 2 4 16 5 2" xfId="14066" xr:uid="{00000000-0005-0000-0000-0000F2360000}"/>
    <cellStyle name="Normal 2 2 2 2 4 16 5 3" xfId="14067" xr:uid="{00000000-0005-0000-0000-0000F3360000}"/>
    <cellStyle name="Normal 2 2 2 2 4 16 5 4" xfId="14068" xr:uid="{00000000-0005-0000-0000-0000F4360000}"/>
    <cellStyle name="Normal 2 2 2 2 4 16 5 5" xfId="14069" xr:uid="{00000000-0005-0000-0000-0000F5360000}"/>
    <cellStyle name="Normal 2 2 2 2 4 16 5 6" xfId="14070" xr:uid="{00000000-0005-0000-0000-0000F6360000}"/>
    <cellStyle name="Normal 2 2 2 2 4 16 5 7" xfId="14071" xr:uid="{00000000-0005-0000-0000-0000F7360000}"/>
    <cellStyle name="Normal 2 2 2 2 4 16 5 8" xfId="14072" xr:uid="{00000000-0005-0000-0000-0000F8360000}"/>
    <cellStyle name="Normal 2 2 2 2 4 16 5 9" xfId="14073" xr:uid="{00000000-0005-0000-0000-0000F9360000}"/>
    <cellStyle name="Normal 2 2 2 2 4 16 6" xfId="14074" xr:uid="{00000000-0005-0000-0000-0000FA360000}"/>
    <cellStyle name="Normal 2 2 2 2 4 16 7" xfId="14075" xr:uid="{00000000-0005-0000-0000-0000FB360000}"/>
    <cellStyle name="Normal 2 2 2 2 4 16 8" xfId="14076" xr:uid="{00000000-0005-0000-0000-0000FC360000}"/>
    <cellStyle name="Normal 2 2 2 2 4 16 9" xfId="14077" xr:uid="{00000000-0005-0000-0000-0000FD360000}"/>
    <cellStyle name="Normal 2 2 2 2 4 17" xfId="14078" xr:uid="{00000000-0005-0000-0000-0000FE360000}"/>
    <cellStyle name="Normal 2 2 2 2 4 17 10" xfId="14079" xr:uid="{00000000-0005-0000-0000-0000FF360000}"/>
    <cellStyle name="Normal 2 2 2 2 4 17 11" xfId="14080" xr:uid="{00000000-0005-0000-0000-000000370000}"/>
    <cellStyle name="Normal 2 2 2 2 4 17 12" xfId="14081" xr:uid="{00000000-0005-0000-0000-000001370000}"/>
    <cellStyle name="Normal 2 2 2 2 4 17 13" xfId="14082" xr:uid="{00000000-0005-0000-0000-000002370000}"/>
    <cellStyle name="Normal 2 2 2 2 4 17 14" xfId="14083" xr:uid="{00000000-0005-0000-0000-000003370000}"/>
    <cellStyle name="Normal 2 2 2 2 4 17 2" xfId="14084" xr:uid="{00000000-0005-0000-0000-000004370000}"/>
    <cellStyle name="Normal 2 2 2 2 4 17 2 10" xfId="14085" xr:uid="{00000000-0005-0000-0000-000005370000}"/>
    <cellStyle name="Normal 2 2 2 2 4 17 2 2" xfId="14086" xr:uid="{00000000-0005-0000-0000-000006370000}"/>
    <cellStyle name="Normal 2 2 2 2 4 17 2 3" xfId="14087" xr:uid="{00000000-0005-0000-0000-000007370000}"/>
    <cellStyle name="Normal 2 2 2 2 4 17 2 4" xfId="14088" xr:uid="{00000000-0005-0000-0000-000008370000}"/>
    <cellStyle name="Normal 2 2 2 2 4 17 2 5" xfId="14089" xr:uid="{00000000-0005-0000-0000-000009370000}"/>
    <cellStyle name="Normal 2 2 2 2 4 17 2 6" xfId="14090" xr:uid="{00000000-0005-0000-0000-00000A370000}"/>
    <cellStyle name="Normal 2 2 2 2 4 17 2 7" xfId="14091" xr:uid="{00000000-0005-0000-0000-00000B370000}"/>
    <cellStyle name="Normal 2 2 2 2 4 17 2 8" xfId="14092" xr:uid="{00000000-0005-0000-0000-00000C370000}"/>
    <cellStyle name="Normal 2 2 2 2 4 17 2 9" xfId="14093" xr:uid="{00000000-0005-0000-0000-00000D370000}"/>
    <cellStyle name="Normal 2 2 2 2 4 17 3" xfId="14094" xr:uid="{00000000-0005-0000-0000-00000E370000}"/>
    <cellStyle name="Normal 2 2 2 2 4 17 3 10" xfId="14095" xr:uid="{00000000-0005-0000-0000-00000F370000}"/>
    <cellStyle name="Normal 2 2 2 2 4 17 3 2" xfId="14096" xr:uid="{00000000-0005-0000-0000-000010370000}"/>
    <cellStyle name="Normal 2 2 2 2 4 17 3 3" xfId="14097" xr:uid="{00000000-0005-0000-0000-000011370000}"/>
    <cellStyle name="Normal 2 2 2 2 4 17 3 4" xfId="14098" xr:uid="{00000000-0005-0000-0000-000012370000}"/>
    <cellStyle name="Normal 2 2 2 2 4 17 3 5" xfId="14099" xr:uid="{00000000-0005-0000-0000-000013370000}"/>
    <cellStyle name="Normal 2 2 2 2 4 17 3 6" xfId="14100" xr:uid="{00000000-0005-0000-0000-000014370000}"/>
    <cellStyle name="Normal 2 2 2 2 4 17 3 7" xfId="14101" xr:uid="{00000000-0005-0000-0000-000015370000}"/>
    <cellStyle name="Normal 2 2 2 2 4 17 3 8" xfId="14102" xr:uid="{00000000-0005-0000-0000-000016370000}"/>
    <cellStyle name="Normal 2 2 2 2 4 17 3 9" xfId="14103" xr:uid="{00000000-0005-0000-0000-000017370000}"/>
    <cellStyle name="Normal 2 2 2 2 4 17 4" xfId="14104" xr:uid="{00000000-0005-0000-0000-000018370000}"/>
    <cellStyle name="Normal 2 2 2 2 4 17 4 10" xfId="14105" xr:uid="{00000000-0005-0000-0000-000019370000}"/>
    <cellStyle name="Normal 2 2 2 2 4 17 4 2" xfId="14106" xr:uid="{00000000-0005-0000-0000-00001A370000}"/>
    <cellStyle name="Normal 2 2 2 2 4 17 4 3" xfId="14107" xr:uid="{00000000-0005-0000-0000-00001B370000}"/>
    <cellStyle name="Normal 2 2 2 2 4 17 4 4" xfId="14108" xr:uid="{00000000-0005-0000-0000-00001C370000}"/>
    <cellStyle name="Normal 2 2 2 2 4 17 4 5" xfId="14109" xr:uid="{00000000-0005-0000-0000-00001D370000}"/>
    <cellStyle name="Normal 2 2 2 2 4 17 4 6" xfId="14110" xr:uid="{00000000-0005-0000-0000-00001E370000}"/>
    <cellStyle name="Normal 2 2 2 2 4 17 4 7" xfId="14111" xr:uid="{00000000-0005-0000-0000-00001F370000}"/>
    <cellStyle name="Normal 2 2 2 2 4 17 4 8" xfId="14112" xr:uid="{00000000-0005-0000-0000-000020370000}"/>
    <cellStyle name="Normal 2 2 2 2 4 17 4 9" xfId="14113" xr:uid="{00000000-0005-0000-0000-000021370000}"/>
    <cellStyle name="Normal 2 2 2 2 4 17 5" xfId="14114" xr:uid="{00000000-0005-0000-0000-000022370000}"/>
    <cellStyle name="Normal 2 2 2 2 4 17 5 10" xfId="14115" xr:uid="{00000000-0005-0000-0000-000023370000}"/>
    <cellStyle name="Normal 2 2 2 2 4 17 5 2" xfId="14116" xr:uid="{00000000-0005-0000-0000-000024370000}"/>
    <cellStyle name="Normal 2 2 2 2 4 17 5 3" xfId="14117" xr:uid="{00000000-0005-0000-0000-000025370000}"/>
    <cellStyle name="Normal 2 2 2 2 4 17 5 4" xfId="14118" xr:uid="{00000000-0005-0000-0000-000026370000}"/>
    <cellStyle name="Normal 2 2 2 2 4 17 5 5" xfId="14119" xr:uid="{00000000-0005-0000-0000-000027370000}"/>
    <cellStyle name="Normal 2 2 2 2 4 17 5 6" xfId="14120" xr:uid="{00000000-0005-0000-0000-000028370000}"/>
    <cellStyle name="Normal 2 2 2 2 4 17 5 7" xfId="14121" xr:uid="{00000000-0005-0000-0000-000029370000}"/>
    <cellStyle name="Normal 2 2 2 2 4 17 5 8" xfId="14122" xr:uid="{00000000-0005-0000-0000-00002A370000}"/>
    <cellStyle name="Normal 2 2 2 2 4 17 5 9" xfId="14123" xr:uid="{00000000-0005-0000-0000-00002B370000}"/>
    <cellStyle name="Normal 2 2 2 2 4 17 6" xfId="14124" xr:uid="{00000000-0005-0000-0000-00002C370000}"/>
    <cellStyle name="Normal 2 2 2 2 4 17 7" xfId="14125" xr:uid="{00000000-0005-0000-0000-00002D370000}"/>
    <cellStyle name="Normal 2 2 2 2 4 17 8" xfId="14126" xr:uid="{00000000-0005-0000-0000-00002E370000}"/>
    <cellStyle name="Normal 2 2 2 2 4 17 9" xfId="14127" xr:uid="{00000000-0005-0000-0000-00002F370000}"/>
    <cellStyle name="Normal 2 2 2 2 4 18" xfId="14128" xr:uid="{00000000-0005-0000-0000-000030370000}"/>
    <cellStyle name="Normal 2 2 2 2 4 18 10" xfId="14129" xr:uid="{00000000-0005-0000-0000-000031370000}"/>
    <cellStyle name="Normal 2 2 2 2 4 18 11" xfId="14130" xr:uid="{00000000-0005-0000-0000-000032370000}"/>
    <cellStyle name="Normal 2 2 2 2 4 18 12" xfId="14131" xr:uid="{00000000-0005-0000-0000-000033370000}"/>
    <cellStyle name="Normal 2 2 2 2 4 18 13" xfId="14132" xr:uid="{00000000-0005-0000-0000-000034370000}"/>
    <cellStyle name="Normal 2 2 2 2 4 18 14" xfId="14133" xr:uid="{00000000-0005-0000-0000-000035370000}"/>
    <cellStyle name="Normal 2 2 2 2 4 18 2" xfId="14134" xr:uid="{00000000-0005-0000-0000-000036370000}"/>
    <cellStyle name="Normal 2 2 2 2 4 18 2 10" xfId="14135" xr:uid="{00000000-0005-0000-0000-000037370000}"/>
    <cellStyle name="Normal 2 2 2 2 4 18 2 2" xfId="14136" xr:uid="{00000000-0005-0000-0000-000038370000}"/>
    <cellStyle name="Normal 2 2 2 2 4 18 2 3" xfId="14137" xr:uid="{00000000-0005-0000-0000-000039370000}"/>
    <cellStyle name="Normal 2 2 2 2 4 18 2 4" xfId="14138" xr:uid="{00000000-0005-0000-0000-00003A370000}"/>
    <cellStyle name="Normal 2 2 2 2 4 18 2 5" xfId="14139" xr:uid="{00000000-0005-0000-0000-00003B370000}"/>
    <cellStyle name="Normal 2 2 2 2 4 18 2 6" xfId="14140" xr:uid="{00000000-0005-0000-0000-00003C370000}"/>
    <cellStyle name="Normal 2 2 2 2 4 18 2 7" xfId="14141" xr:uid="{00000000-0005-0000-0000-00003D370000}"/>
    <cellStyle name="Normal 2 2 2 2 4 18 2 8" xfId="14142" xr:uid="{00000000-0005-0000-0000-00003E370000}"/>
    <cellStyle name="Normal 2 2 2 2 4 18 2 9" xfId="14143" xr:uid="{00000000-0005-0000-0000-00003F370000}"/>
    <cellStyle name="Normal 2 2 2 2 4 18 3" xfId="14144" xr:uid="{00000000-0005-0000-0000-000040370000}"/>
    <cellStyle name="Normal 2 2 2 2 4 18 3 10" xfId="14145" xr:uid="{00000000-0005-0000-0000-000041370000}"/>
    <cellStyle name="Normal 2 2 2 2 4 18 3 2" xfId="14146" xr:uid="{00000000-0005-0000-0000-000042370000}"/>
    <cellStyle name="Normal 2 2 2 2 4 18 3 3" xfId="14147" xr:uid="{00000000-0005-0000-0000-000043370000}"/>
    <cellStyle name="Normal 2 2 2 2 4 18 3 4" xfId="14148" xr:uid="{00000000-0005-0000-0000-000044370000}"/>
    <cellStyle name="Normal 2 2 2 2 4 18 3 5" xfId="14149" xr:uid="{00000000-0005-0000-0000-000045370000}"/>
    <cellStyle name="Normal 2 2 2 2 4 18 3 6" xfId="14150" xr:uid="{00000000-0005-0000-0000-000046370000}"/>
    <cellStyle name="Normal 2 2 2 2 4 18 3 7" xfId="14151" xr:uid="{00000000-0005-0000-0000-000047370000}"/>
    <cellStyle name="Normal 2 2 2 2 4 18 3 8" xfId="14152" xr:uid="{00000000-0005-0000-0000-000048370000}"/>
    <cellStyle name="Normal 2 2 2 2 4 18 3 9" xfId="14153" xr:uid="{00000000-0005-0000-0000-000049370000}"/>
    <cellStyle name="Normal 2 2 2 2 4 18 4" xfId="14154" xr:uid="{00000000-0005-0000-0000-00004A370000}"/>
    <cellStyle name="Normal 2 2 2 2 4 18 4 10" xfId="14155" xr:uid="{00000000-0005-0000-0000-00004B370000}"/>
    <cellStyle name="Normal 2 2 2 2 4 18 4 2" xfId="14156" xr:uid="{00000000-0005-0000-0000-00004C370000}"/>
    <cellStyle name="Normal 2 2 2 2 4 18 4 3" xfId="14157" xr:uid="{00000000-0005-0000-0000-00004D370000}"/>
    <cellStyle name="Normal 2 2 2 2 4 18 4 4" xfId="14158" xr:uid="{00000000-0005-0000-0000-00004E370000}"/>
    <cellStyle name="Normal 2 2 2 2 4 18 4 5" xfId="14159" xr:uid="{00000000-0005-0000-0000-00004F370000}"/>
    <cellStyle name="Normal 2 2 2 2 4 18 4 6" xfId="14160" xr:uid="{00000000-0005-0000-0000-000050370000}"/>
    <cellStyle name="Normal 2 2 2 2 4 18 4 7" xfId="14161" xr:uid="{00000000-0005-0000-0000-000051370000}"/>
    <cellStyle name="Normal 2 2 2 2 4 18 4 8" xfId="14162" xr:uid="{00000000-0005-0000-0000-000052370000}"/>
    <cellStyle name="Normal 2 2 2 2 4 18 4 9" xfId="14163" xr:uid="{00000000-0005-0000-0000-000053370000}"/>
    <cellStyle name="Normal 2 2 2 2 4 18 5" xfId="14164" xr:uid="{00000000-0005-0000-0000-000054370000}"/>
    <cellStyle name="Normal 2 2 2 2 4 18 5 10" xfId="14165" xr:uid="{00000000-0005-0000-0000-000055370000}"/>
    <cellStyle name="Normal 2 2 2 2 4 18 5 2" xfId="14166" xr:uid="{00000000-0005-0000-0000-000056370000}"/>
    <cellStyle name="Normal 2 2 2 2 4 18 5 3" xfId="14167" xr:uid="{00000000-0005-0000-0000-000057370000}"/>
    <cellStyle name="Normal 2 2 2 2 4 18 5 4" xfId="14168" xr:uid="{00000000-0005-0000-0000-000058370000}"/>
    <cellStyle name="Normal 2 2 2 2 4 18 5 5" xfId="14169" xr:uid="{00000000-0005-0000-0000-000059370000}"/>
    <cellStyle name="Normal 2 2 2 2 4 18 5 6" xfId="14170" xr:uid="{00000000-0005-0000-0000-00005A370000}"/>
    <cellStyle name="Normal 2 2 2 2 4 18 5 7" xfId="14171" xr:uid="{00000000-0005-0000-0000-00005B370000}"/>
    <cellStyle name="Normal 2 2 2 2 4 18 5 8" xfId="14172" xr:uid="{00000000-0005-0000-0000-00005C370000}"/>
    <cellStyle name="Normal 2 2 2 2 4 18 5 9" xfId="14173" xr:uid="{00000000-0005-0000-0000-00005D370000}"/>
    <cellStyle name="Normal 2 2 2 2 4 18 6" xfId="14174" xr:uid="{00000000-0005-0000-0000-00005E370000}"/>
    <cellStyle name="Normal 2 2 2 2 4 18 7" xfId="14175" xr:uid="{00000000-0005-0000-0000-00005F370000}"/>
    <cellStyle name="Normal 2 2 2 2 4 18 8" xfId="14176" xr:uid="{00000000-0005-0000-0000-000060370000}"/>
    <cellStyle name="Normal 2 2 2 2 4 18 9" xfId="14177" xr:uid="{00000000-0005-0000-0000-000061370000}"/>
    <cellStyle name="Normal 2 2 2 2 4 19" xfId="14178" xr:uid="{00000000-0005-0000-0000-000062370000}"/>
    <cellStyle name="Normal 2 2 2 2 4 19 10" xfId="14179" xr:uid="{00000000-0005-0000-0000-000063370000}"/>
    <cellStyle name="Normal 2 2 2 2 4 19 11" xfId="14180" xr:uid="{00000000-0005-0000-0000-000064370000}"/>
    <cellStyle name="Normal 2 2 2 2 4 19 12" xfId="14181" xr:uid="{00000000-0005-0000-0000-000065370000}"/>
    <cellStyle name="Normal 2 2 2 2 4 19 13" xfId="14182" xr:uid="{00000000-0005-0000-0000-000066370000}"/>
    <cellStyle name="Normal 2 2 2 2 4 19 14" xfId="14183" xr:uid="{00000000-0005-0000-0000-000067370000}"/>
    <cellStyle name="Normal 2 2 2 2 4 19 2" xfId="14184" xr:uid="{00000000-0005-0000-0000-000068370000}"/>
    <cellStyle name="Normal 2 2 2 2 4 19 2 10" xfId="14185" xr:uid="{00000000-0005-0000-0000-000069370000}"/>
    <cellStyle name="Normal 2 2 2 2 4 19 2 2" xfId="14186" xr:uid="{00000000-0005-0000-0000-00006A370000}"/>
    <cellStyle name="Normal 2 2 2 2 4 19 2 3" xfId="14187" xr:uid="{00000000-0005-0000-0000-00006B370000}"/>
    <cellStyle name="Normal 2 2 2 2 4 19 2 4" xfId="14188" xr:uid="{00000000-0005-0000-0000-00006C370000}"/>
    <cellStyle name="Normal 2 2 2 2 4 19 2 5" xfId="14189" xr:uid="{00000000-0005-0000-0000-00006D370000}"/>
    <cellStyle name="Normal 2 2 2 2 4 19 2 6" xfId="14190" xr:uid="{00000000-0005-0000-0000-00006E370000}"/>
    <cellStyle name="Normal 2 2 2 2 4 19 2 7" xfId="14191" xr:uid="{00000000-0005-0000-0000-00006F370000}"/>
    <cellStyle name="Normal 2 2 2 2 4 19 2 8" xfId="14192" xr:uid="{00000000-0005-0000-0000-000070370000}"/>
    <cellStyle name="Normal 2 2 2 2 4 19 2 9" xfId="14193" xr:uid="{00000000-0005-0000-0000-000071370000}"/>
    <cellStyle name="Normal 2 2 2 2 4 19 3" xfId="14194" xr:uid="{00000000-0005-0000-0000-000072370000}"/>
    <cellStyle name="Normal 2 2 2 2 4 19 3 10" xfId="14195" xr:uid="{00000000-0005-0000-0000-000073370000}"/>
    <cellStyle name="Normal 2 2 2 2 4 19 3 2" xfId="14196" xr:uid="{00000000-0005-0000-0000-000074370000}"/>
    <cellStyle name="Normal 2 2 2 2 4 19 3 3" xfId="14197" xr:uid="{00000000-0005-0000-0000-000075370000}"/>
    <cellStyle name="Normal 2 2 2 2 4 19 3 4" xfId="14198" xr:uid="{00000000-0005-0000-0000-000076370000}"/>
    <cellStyle name="Normal 2 2 2 2 4 19 3 5" xfId="14199" xr:uid="{00000000-0005-0000-0000-000077370000}"/>
    <cellStyle name="Normal 2 2 2 2 4 19 3 6" xfId="14200" xr:uid="{00000000-0005-0000-0000-000078370000}"/>
    <cellStyle name="Normal 2 2 2 2 4 19 3 7" xfId="14201" xr:uid="{00000000-0005-0000-0000-000079370000}"/>
    <cellStyle name="Normal 2 2 2 2 4 19 3 8" xfId="14202" xr:uid="{00000000-0005-0000-0000-00007A370000}"/>
    <cellStyle name="Normal 2 2 2 2 4 19 3 9" xfId="14203" xr:uid="{00000000-0005-0000-0000-00007B370000}"/>
    <cellStyle name="Normal 2 2 2 2 4 19 4" xfId="14204" xr:uid="{00000000-0005-0000-0000-00007C370000}"/>
    <cellStyle name="Normal 2 2 2 2 4 19 4 10" xfId="14205" xr:uid="{00000000-0005-0000-0000-00007D370000}"/>
    <cellStyle name="Normal 2 2 2 2 4 19 4 2" xfId="14206" xr:uid="{00000000-0005-0000-0000-00007E370000}"/>
    <cellStyle name="Normal 2 2 2 2 4 19 4 3" xfId="14207" xr:uid="{00000000-0005-0000-0000-00007F370000}"/>
    <cellStyle name="Normal 2 2 2 2 4 19 4 4" xfId="14208" xr:uid="{00000000-0005-0000-0000-000080370000}"/>
    <cellStyle name="Normal 2 2 2 2 4 19 4 5" xfId="14209" xr:uid="{00000000-0005-0000-0000-000081370000}"/>
    <cellStyle name="Normal 2 2 2 2 4 19 4 6" xfId="14210" xr:uid="{00000000-0005-0000-0000-000082370000}"/>
    <cellStyle name="Normal 2 2 2 2 4 19 4 7" xfId="14211" xr:uid="{00000000-0005-0000-0000-000083370000}"/>
    <cellStyle name="Normal 2 2 2 2 4 19 4 8" xfId="14212" xr:uid="{00000000-0005-0000-0000-000084370000}"/>
    <cellStyle name="Normal 2 2 2 2 4 19 4 9" xfId="14213" xr:uid="{00000000-0005-0000-0000-000085370000}"/>
    <cellStyle name="Normal 2 2 2 2 4 19 5" xfId="14214" xr:uid="{00000000-0005-0000-0000-000086370000}"/>
    <cellStyle name="Normal 2 2 2 2 4 19 5 10" xfId="14215" xr:uid="{00000000-0005-0000-0000-000087370000}"/>
    <cellStyle name="Normal 2 2 2 2 4 19 5 2" xfId="14216" xr:uid="{00000000-0005-0000-0000-000088370000}"/>
    <cellStyle name="Normal 2 2 2 2 4 19 5 3" xfId="14217" xr:uid="{00000000-0005-0000-0000-000089370000}"/>
    <cellStyle name="Normal 2 2 2 2 4 19 5 4" xfId="14218" xr:uid="{00000000-0005-0000-0000-00008A370000}"/>
    <cellStyle name="Normal 2 2 2 2 4 19 5 5" xfId="14219" xr:uid="{00000000-0005-0000-0000-00008B370000}"/>
    <cellStyle name="Normal 2 2 2 2 4 19 5 6" xfId="14220" xr:uid="{00000000-0005-0000-0000-00008C370000}"/>
    <cellStyle name="Normal 2 2 2 2 4 19 5 7" xfId="14221" xr:uid="{00000000-0005-0000-0000-00008D370000}"/>
    <cellStyle name="Normal 2 2 2 2 4 19 5 8" xfId="14222" xr:uid="{00000000-0005-0000-0000-00008E370000}"/>
    <cellStyle name="Normal 2 2 2 2 4 19 5 9" xfId="14223" xr:uid="{00000000-0005-0000-0000-00008F370000}"/>
    <cellStyle name="Normal 2 2 2 2 4 19 6" xfId="14224" xr:uid="{00000000-0005-0000-0000-000090370000}"/>
    <cellStyle name="Normal 2 2 2 2 4 19 7" xfId="14225" xr:uid="{00000000-0005-0000-0000-000091370000}"/>
    <cellStyle name="Normal 2 2 2 2 4 19 8" xfId="14226" xr:uid="{00000000-0005-0000-0000-000092370000}"/>
    <cellStyle name="Normal 2 2 2 2 4 19 9" xfId="14227" xr:uid="{00000000-0005-0000-0000-000093370000}"/>
    <cellStyle name="Normal 2 2 2 2 4 2" xfId="14228" xr:uid="{00000000-0005-0000-0000-000094370000}"/>
    <cellStyle name="Normal 2 2 2 2 4 2 10" xfId="14229" xr:uid="{00000000-0005-0000-0000-000095370000}"/>
    <cellStyle name="Normal 2 2 2 2 4 2 11" xfId="14230" xr:uid="{00000000-0005-0000-0000-000096370000}"/>
    <cellStyle name="Normal 2 2 2 2 4 2 12" xfId="14231" xr:uid="{00000000-0005-0000-0000-000097370000}"/>
    <cellStyle name="Normal 2 2 2 2 4 2 13" xfId="14232" xr:uid="{00000000-0005-0000-0000-000098370000}"/>
    <cellStyle name="Normal 2 2 2 2 4 2 14" xfId="14233" xr:uid="{00000000-0005-0000-0000-000099370000}"/>
    <cellStyle name="Normal 2 2 2 2 4 2 15" xfId="14234" xr:uid="{00000000-0005-0000-0000-00009A370000}"/>
    <cellStyle name="Normal 2 2 2 2 4 2 16" xfId="14235" xr:uid="{00000000-0005-0000-0000-00009B370000}"/>
    <cellStyle name="Normal 2 2 2 2 4 2 17" xfId="14236" xr:uid="{00000000-0005-0000-0000-00009C370000}"/>
    <cellStyle name="Normal 2 2 2 2 4 2 18" xfId="14237" xr:uid="{00000000-0005-0000-0000-00009D370000}"/>
    <cellStyle name="Normal 2 2 2 2 4 2 19" xfId="14238" xr:uid="{00000000-0005-0000-0000-00009E370000}"/>
    <cellStyle name="Normal 2 2 2 2 4 2 2" xfId="14239" xr:uid="{00000000-0005-0000-0000-00009F370000}"/>
    <cellStyle name="Normal 2 2 2 2 4 2 2 10" xfId="14240" xr:uid="{00000000-0005-0000-0000-0000A0370000}"/>
    <cellStyle name="Normal 2 2 2 2 4 2 2 10 10" xfId="14241" xr:uid="{00000000-0005-0000-0000-0000A1370000}"/>
    <cellStyle name="Normal 2 2 2 2 4 2 2 10 11" xfId="14242" xr:uid="{00000000-0005-0000-0000-0000A2370000}"/>
    <cellStyle name="Normal 2 2 2 2 4 2 2 10 12" xfId="14243" xr:uid="{00000000-0005-0000-0000-0000A3370000}"/>
    <cellStyle name="Normal 2 2 2 2 4 2 2 10 13" xfId="14244" xr:uid="{00000000-0005-0000-0000-0000A4370000}"/>
    <cellStyle name="Normal 2 2 2 2 4 2 2 10 14" xfId="14245" xr:uid="{00000000-0005-0000-0000-0000A5370000}"/>
    <cellStyle name="Normal 2 2 2 2 4 2 2 10 2" xfId="14246" xr:uid="{00000000-0005-0000-0000-0000A6370000}"/>
    <cellStyle name="Normal 2 2 2 2 4 2 2 10 2 10" xfId="14247" xr:uid="{00000000-0005-0000-0000-0000A7370000}"/>
    <cellStyle name="Normal 2 2 2 2 4 2 2 10 2 2" xfId="14248" xr:uid="{00000000-0005-0000-0000-0000A8370000}"/>
    <cellStyle name="Normal 2 2 2 2 4 2 2 10 2 3" xfId="14249" xr:uid="{00000000-0005-0000-0000-0000A9370000}"/>
    <cellStyle name="Normal 2 2 2 2 4 2 2 10 2 4" xfId="14250" xr:uid="{00000000-0005-0000-0000-0000AA370000}"/>
    <cellStyle name="Normal 2 2 2 2 4 2 2 10 2 5" xfId="14251" xr:uid="{00000000-0005-0000-0000-0000AB370000}"/>
    <cellStyle name="Normal 2 2 2 2 4 2 2 10 2 6" xfId="14252" xr:uid="{00000000-0005-0000-0000-0000AC370000}"/>
    <cellStyle name="Normal 2 2 2 2 4 2 2 10 2 7" xfId="14253" xr:uid="{00000000-0005-0000-0000-0000AD370000}"/>
    <cellStyle name="Normal 2 2 2 2 4 2 2 10 2 8" xfId="14254" xr:uid="{00000000-0005-0000-0000-0000AE370000}"/>
    <cellStyle name="Normal 2 2 2 2 4 2 2 10 2 9" xfId="14255" xr:uid="{00000000-0005-0000-0000-0000AF370000}"/>
    <cellStyle name="Normal 2 2 2 2 4 2 2 10 3" xfId="14256" xr:uid="{00000000-0005-0000-0000-0000B0370000}"/>
    <cellStyle name="Normal 2 2 2 2 4 2 2 10 3 10" xfId="14257" xr:uid="{00000000-0005-0000-0000-0000B1370000}"/>
    <cellStyle name="Normal 2 2 2 2 4 2 2 10 3 2" xfId="14258" xr:uid="{00000000-0005-0000-0000-0000B2370000}"/>
    <cellStyle name="Normal 2 2 2 2 4 2 2 10 3 3" xfId="14259" xr:uid="{00000000-0005-0000-0000-0000B3370000}"/>
    <cellStyle name="Normal 2 2 2 2 4 2 2 10 3 4" xfId="14260" xr:uid="{00000000-0005-0000-0000-0000B4370000}"/>
    <cellStyle name="Normal 2 2 2 2 4 2 2 10 3 5" xfId="14261" xr:uid="{00000000-0005-0000-0000-0000B5370000}"/>
    <cellStyle name="Normal 2 2 2 2 4 2 2 10 3 6" xfId="14262" xr:uid="{00000000-0005-0000-0000-0000B6370000}"/>
    <cellStyle name="Normal 2 2 2 2 4 2 2 10 3 7" xfId="14263" xr:uid="{00000000-0005-0000-0000-0000B7370000}"/>
    <cellStyle name="Normal 2 2 2 2 4 2 2 10 3 8" xfId="14264" xr:uid="{00000000-0005-0000-0000-0000B8370000}"/>
    <cellStyle name="Normal 2 2 2 2 4 2 2 10 3 9" xfId="14265" xr:uid="{00000000-0005-0000-0000-0000B9370000}"/>
    <cellStyle name="Normal 2 2 2 2 4 2 2 10 4" xfId="14266" xr:uid="{00000000-0005-0000-0000-0000BA370000}"/>
    <cellStyle name="Normal 2 2 2 2 4 2 2 10 4 10" xfId="14267" xr:uid="{00000000-0005-0000-0000-0000BB370000}"/>
    <cellStyle name="Normal 2 2 2 2 4 2 2 10 4 2" xfId="14268" xr:uid="{00000000-0005-0000-0000-0000BC370000}"/>
    <cellStyle name="Normal 2 2 2 2 4 2 2 10 4 3" xfId="14269" xr:uid="{00000000-0005-0000-0000-0000BD370000}"/>
    <cellStyle name="Normal 2 2 2 2 4 2 2 10 4 4" xfId="14270" xr:uid="{00000000-0005-0000-0000-0000BE370000}"/>
    <cellStyle name="Normal 2 2 2 2 4 2 2 10 4 5" xfId="14271" xr:uid="{00000000-0005-0000-0000-0000BF370000}"/>
    <cellStyle name="Normal 2 2 2 2 4 2 2 10 4 6" xfId="14272" xr:uid="{00000000-0005-0000-0000-0000C0370000}"/>
    <cellStyle name="Normal 2 2 2 2 4 2 2 10 4 7" xfId="14273" xr:uid="{00000000-0005-0000-0000-0000C1370000}"/>
    <cellStyle name="Normal 2 2 2 2 4 2 2 10 4 8" xfId="14274" xr:uid="{00000000-0005-0000-0000-0000C2370000}"/>
    <cellStyle name="Normal 2 2 2 2 4 2 2 10 4 9" xfId="14275" xr:uid="{00000000-0005-0000-0000-0000C3370000}"/>
    <cellStyle name="Normal 2 2 2 2 4 2 2 10 5" xfId="14276" xr:uid="{00000000-0005-0000-0000-0000C4370000}"/>
    <cellStyle name="Normal 2 2 2 2 4 2 2 10 5 10" xfId="14277" xr:uid="{00000000-0005-0000-0000-0000C5370000}"/>
    <cellStyle name="Normal 2 2 2 2 4 2 2 10 5 2" xfId="14278" xr:uid="{00000000-0005-0000-0000-0000C6370000}"/>
    <cellStyle name="Normal 2 2 2 2 4 2 2 10 5 3" xfId="14279" xr:uid="{00000000-0005-0000-0000-0000C7370000}"/>
    <cellStyle name="Normal 2 2 2 2 4 2 2 10 5 4" xfId="14280" xr:uid="{00000000-0005-0000-0000-0000C8370000}"/>
    <cellStyle name="Normal 2 2 2 2 4 2 2 10 5 5" xfId="14281" xr:uid="{00000000-0005-0000-0000-0000C9370000}"/>
    <cellStyle name="Normal 2 2 2 2 4 2 2 10 5 6" xfId="14282" xr:uid="{00000000-0005-0000-0000-0000CA370000}"/>
    <cellStyle name="Normal 2 2 2 2 4 2 2 10 5 7" xfId="14283" xr:uid="{00000000-0005-0000-0000-0000CB370000}"/>
    <cellStyle name="Normal 2 2 2 2 4 2 2 10 5 8" xfId="14284" xr:uid="{00000000-0005-0000-0000-0000CC370000}"/>
    <cellStyle name="Normal 2 2 2 2 4 2 2 10 5 9" xfId="14285" xr:uid="{00000000-0005-0000-0000-0000CD370000}"/>
    <cellStyle name="Normal 2 2 2 2 4 2 2 10 6" xfId="14286" xr:uid="{00000000-0005-0000-0000-0000CE370000}"/>
    <cellStyle name="Normal 2 2 2 2 4 2 2 10 7" xfId="14287" xr:uid="{00000000-0005-0000-0000-0000CF370000}"/>
    <cellStyle name="Normal 2 2 2 2 4 2 2 10 8" xfId="14288" xr:uid="{00000000-0005-0000-0000-0000D0370000}"/>
    <cellStyle name="Normal 2 2 2 2 4 2 2 10 9" xfId="14289" xr:uid="{00000000-0005-0000-0000-0000D1370000}"/>
    <cellStyle name="Normal 2 2 2 2 4 2 2 11" xfId="14290" xr:uid="{00000000-0005-0000-0000-0000D2370000}"/>
    <cellStyle name="Normal 2 2 2 2 4 2 2 11 10" xfId="14291" xr:uid="{00000000-0005-0000-0000-0000D3370000}"/>
    <cellStyle name="Normal 2 2 2 2 4 2 2 11 11" xfId="14292" xr:uid="{00000000-0005-0000-0000-0000D4370000}"/>
    <cellStyle name="Normal 2 2 2 2 4 2 2 11 12" xfId="14293" xr:uid="{00000000-0005-0000-0000-0000D5370000}"/>
    <cellStyle name="Normal 2 2 2 2 4 2 2 11 13" xfId="14294" xr:uid="{00000000-0005-0000-0000-0000D6370000}"/>
    <cellStyle name="Normal 2 2 2 2 4 2 2 11 14" xfId="14295" xr:uid="{00000000-0005-0000-0000-0000D7370000}"/>
    <cellStyle name="Normal 2 2 2 2 4 2 2 11 2" xfId="14296" xr:uid="{00000000-0005-0000-0000-0000D8370000}"/>
    <cellStyle name="Normal 2 2 2 2 4 2 2 11 2 10" xfId="14297" xr:uid="{00000000-0005-0000-0000-0000D9370000}"/>
    <cellStyle name="Normal 2 2 2 2 4 2 2 11 2 2" xfId="14298" xr:uid="{00000000-0005-0000-0000-0000DA370000}"/>
    <cellStyle name="Normal 2 2 2 2 4 2 2 11 2 3" xfId="14299" xr:uid="{00000000-0005-0000-0000-0000DB370000}"/>
    <cellStyle name="Normal 2 2 2 2 4 2 2 11 2 4" xfId="14300" xr:uid="{00000000-0005-0000-0000-0000DC370000}"/>
    <cellStyle name="Normal 2 2 2 2 4 2 2 11 2 5" xfId="14301" xr:uid="{00000000-0005-0000-0000-0000DD370000}"/>
    <cellStyle name="Normal 2 2 2 2 4 2 2 11 2 6" xfId="14302" xr:uid="{00000000-0005-0000-0000-0000DE370000}"/>
    <cellStyle name="Normal 2 2 2 2 4 2 2 11 2 7" xfId="14303" xr:uid="{00000000-0005-0000-0000-0000DF370000}"/>
    <cellStyle name="Normal 2 2 2 2 4 2 2 11 2 8" xfId="14304" xr:uid="{00000000-0005-0000-0000-0000E0370000}"/>
    <cellStyle name="Normal 2 2 2 2 4 2 2 11 2 9" xfId="14305" xr:uid="{00000000-0005-0000-0000-0000E1370000}"/>
    <cellStyle name="Normal 2 2 2 2 4 2 2 11 3" xfId="14306" xr:uid="{00000000-0005-0000-0000-0000E2370000}"/>
    <cellStyle name="Normal 2 2 2 2 4 2 2 11 3 10" xfId="14307" xr:uid="{00000000-0005-0000-0000-0000E3370000}"/>
    <cellStyle name="Normal 2 2 2 2 4 2 2 11 3 2" xfId="14308" xr:uid="{00000000-0005-0000-0000-0000E4370000}"/>
    <cellStyle name="Normal 2 2 2 2 4 2 2 11 3 3" xfId="14309" xr:uid="{00000000-0005-0000-0000-0000E5370000}"/>
    <cellStyle name="Normal 2 2 2 2 4 2 2 11 3 4" xfId="14310" xr:uid="{00000000-0005-0000-0000-0000E6370000}"/>
    <cellStyle name="Normal 2 2 2 2 4 2 2 11 3 5" xfId="14311" xr:uid="{00000000-0005-0000-0000-0000E7370000}"/>
    <cellStyle name="Normal 2 2 2 2 4 2 2 11 3 6" xfId="14312" xr:uid="{00000000-0005-0000-0000-0000E8370000}"/>
    <cellStyle name="Normal 2 2 2 2 4 2 2 11 3 7" xfId="14313" xr:uid="{00000000-0005-0000-0000-0000E9370000}"/>
    <cellStyle name="Normal 2 2 2 2 4 2 2 11 3 8" xfId="14314" xr:uid="{00000000-0005-0000-0000-0000EA370000}"/>
    <cellStyle name="Normal 2 2 2 2 4 2 2 11 3 9" xfId="14315" xr:uid="{00000000-0005-0000-0000-0000EB370000}"/>
    <cellStyle name="Normal 2 2 2 2 4 2 2 11 4" xfId="14316" xr:uid="{00000000-0005-0000-0000-0000EC370000}"/>
    <cellStyle name="Normal 2 2 2 2 4 2 2 11 4 10" xfId="14317" xr:uid="{00000000-0005-0000-0000-0000ED370000}"/>
    <cellStyle name="Normal 2 2 2 2 4 2 2 11 4 2" xfId="14318" xr:uid="{00000000-0005-0000-0000-0000EE370000}"/>
    <cellStyle name="Normal 2 2 2 2 4 2 2 11 4 3" xfId="14319" xr:uid="{00000000-0005-0000-0000-0000EF370000}"/>
    <cellStyle name="Normal 2 2 2 2 4 2 2 11 4 4" xfId="14320" xr:uid="{00000000-0005-0000-0000-0000F0370000}"/>
    <cellStyle name="Normal 2 2 2 2 4 2 2 11 4 5" xfId="14321" xr:uid="{00000000-0005-0000-0000-0000F1370000}"/>
    <cellStyle name="Normal 2 2 2 2 4 2 2 11 4 6" xfId="14322" xr:uid="{00000000-0005-0000-0000-0000F2370000}"/>
    <cellStyle name="Normal 2 2 2 2 4 2 2 11 4 7" xfId="14323" xr:uid="{00000000-0005-0000-0000-0000F3370000}"/>
    <cellStyle name="Normal 2 2 2 2 4 2 2 11 4 8" xfId="14324" xr:uid="{00000000-0005-0000-0000-0000F4370000}"/>
    <cellStyle name="Normal 2 2 2 2 4 2 2 11 4 9" xfId="14325" xr:uid="{00000000-0005-0000-0000-0000F5370000}"/>
    <cellStyle name="Normal 2 2 2 2 4 2 2 11 5" xfId="14326" xr:uid="{00000000-0005-0000-0000-0000F6370000}"/>
    <cellStyle name="Normal 2 2 2 2 4 2 2 11 5 10" xfId="14327" xr:uid="{00000000-0005-0000-0000-0000F7370000}"/>
    <cellStyle name="Normal 2 2 2 2 4 2 2 11 5 2" xfId="14328" xr:uid="{00000000-0005-0000-0000-0000F8370000}"/>
    <cellStyle name="Normal 2 2 2 2 4 2 2 11 5 3" xfId="14329" xr:uid="{00000000-0005-0000-0000-0000F9370000}"/>
    <cellStyle name="Normal 2 2 2 2 4 2 2 11 5 4" xfId="14330" xr:uid="{00000000-0005-0000-0000-0000FA370000}"/>
    <cellStyle name="Normal 2 2 2 2 4 2 2 11 5 5" xfId="14331" xr:uid="{00000000-0005-0000-0000-0000FB370000}"/>
    <cellStyle name="Normal 2 2 2 2 4 2 2 11 5 6" xfId="14332" xr:uid="{00000000-0005-0000-0000-0000FC370000}"/>
    <cellStyle name="Normal 2 2 2 2 4 2 2 11 5 7" xfId="14333" xr:uid="{00000000-0005-0000-0000-0000FD370000}"/>
    <cellStyle name="Normal 2 2 2 2 4 2 2 11 5 8" xfId="14334" xr:uid="{00000000-0005-0000-0000-0000FE370000}"/>
    <cellStyle name="Normal 2 2 2 2 4 2 2 11 5 9" xfId="14335" xr:uid="{00000000-0005-0000-0000-0000FF370000}"/>
    <cellStyle name="Normal 2 2 2 2 4 2 2 11 6" xfId="14336" xr:uid="{00000000-0005-0000-0000-000000380000}"/>
    <cellStyle name="Normal 2 2 2 2 4 2 2 11 7" xfId="14337" xr:uid="{00000000-0005-0000-0000-000001380000}"/>
    <cellStyle name="Normal 2 2 2 2 4 2 2 11 8" xfId="14338" xr:uid="{00000000-0005-0000-0000-000002380000}"/>
    <cellStyle name="Normal 2 2 2 2 4 2 2 11 9" xfId="14339" xr:uid="{00000000-0005-0000-0000-000003380000}"/>
    <cellStyle name="Normal 2 2 2 2 4 2 2 12" xfId="14340" xr:uid="{00000000-0005-0000-0000-000004380000}"/>
    <cellStyle name="Normal 2 2 2 2 4 2 2 12 10" xfId="14341" xr:uid="{00000000-0005-0000-0000-000005380000}"/>
    <cellStyle name="Normal 2 2 2 2 4 2 2 12 11" xfId="14342" xr:uid="{00000000-0005-0000-0000-000006380000}"/>
    <cellStyle name="Normal 2 2 2 2 4 2 2 12 12" xfId="14343" xr:uid="{00000000-0005-0000-0000-000007380000}"/>
    <cellStyle name="Normal 2 2 2 2 4 2 2 12 13" xfId="14344" xr:uid="{00000000-0005-0000-0000-000008380000}"/>
    <cellStyle name="Normal 2 2 2 2 4 2 2 12 14" xfId="14345" xr:uid="{00000000-0005-0000-0000-000009380000}"/>
    <cellStyle name="Normal 2 2 2 2 4 2 2 12 2" xfId="14346" xr:uid="{00000000-0005-0000-0000-00000A380000}"/>
    <cellStyle name="Normal 2 2 2 2 4 2 2 12 2 10" xfId="14347" xr:uid="{00000000-0005-0000-0000-00000B380000}"/>
    <cellStyle name="Normal 2 2 2 2 4 2 2 12 2 2" xfId="14348" xr:uid="{00000000-0005-0000-0000-00000C380000}"/>
    <cellStyle name="Normal 2 2 2 2 4 2 2 12 2 3" xfId="14349" xr:uid="{00000000-0005-0000-0000-00000D380000}"/>
    <cellStyle name="Normal 2 2 2 2 4 2 2 12 2 4" xfId="14350" xr:uid="{00000000-0005-0000-0000-00000E380000}"/>
    <cellStyle name="Normal 2 2 2 2 4 2 2 12 2 5" xfId="14351" xr:uid="{00000000-0005-0000-0000-00000F380000}"/>
    <cellStyle name="Normal 2 2 2 2 4 2 2 12 2 6" xfId="14352" xr:uid="{00000000-0005-0000-0000-000010380000}"/>
    <cellStyle name="Normal 2 2 2 2 4 2 2 12 2 7" xfId="14353" xr:uid="{00000000-0005-0000-0000-000011380000}"/>
    <cellStyle name="Normal 2 2 2 2 4 2 2 12 2 8" xfId="14354" xr:uid="{00000000-0005-0000-0000-000012380000}"/>
    <cellStyle name="Normal 2 2 2 2 4 2 2 12 2 9" xfId="14355" xr:uid="{00000000-0005-0000-0000-000013380000}"/>
    <cellStyle name="Normal 2 2 2 2 4 2 2 12 3" xfId="14356" xr:uid="{00000000-0005-0000-0000-000014380000}"/>
    <cellStyle name="Normal 2 2 2 2 4 2 2 12 3 10" xfId="14357" xr:uid="{00000000-0005-0000-0000-000015380000}"/>
    <cellStyle name="Normal 2 2 2 2 4 2 2 12 3 2" xfId="14358" xr:uid="{00000000-0005-0000-0000-000016380000}"/>
    <cellStyle name="Normal 2 2 2 2 4 2 2 12 3 3" xfId="14359" xr:uid="{00000000-0005-0000-0000-000017380000}"/>
    <cellStyle name="Normal 2 2 2 2 4 2 2 12 3 4" xfId="14360" xr:uid="{00000000-0005-0000-0000-000018380000}"/>
    <cellStyle name="Normal 2 2 2 2 4 2 2 12 3 5" xfId="14361" xr:uid="{00000000-0005-0000-0000-000019380000}"/>
    <cellStyle name="Normal 2 2 2 2 4 2 2 12 3 6" xfId="14362" xr:uid="{00000000-0005-0000-0000-00001A380000}"/>
    <cellStyle name="Normal 2 2 2 2 4 2 2 12 3 7" xfId="14363" xr:uid="{00000000-0005-0000-0000-00001B380000}"/>
    <cellStyle name="Normal 2 2 2 2 4 2 2 12 3 8" xfId="14364" xr:uid="{00000000-0005-0000-0000-00001C380000}"/>
    <cellStyle name="Normal 2 2 2 2 4 2 2 12 3 9" xfId="14365" xr:uid="{00000000-0005-0000-0000-00001D380000}"/>
    <cellStyle name="Normal 2 2 2 2 4 2 2 12 4" xfId="14366" xr:uid="{00000000-0005-0000-0000-00001E380000}"/>
    <cellStyle name="Normal 2 2 2 2 4 2 2 12 4 10" xfId="14367" xr:uid="{00000000-0005-0000-0000-00001F380000}"/>
    <cellStyle name="Normal 2 2 2 2 4 2 2 12 4 2" xfId="14368" xr:uid="{00000000-0005-0000-0000-000020380000}"/>
    <cellStyle name="Normal 2 2 2 2 4 2 2 12 4 3" xfId="14369" xr:uid="{00000000-0005-0000-0000-000021380000}"/>
    <cellStyle name="Normal 2 2 2 2 4 2 2 12 4 4" xfId="14370" xr:uid="{00000000-0005-0000-0000-000022380000}"/>
    <cellStyle name="Normal 2 2 2 2 4 2 2 12 4 5" xfId="14371" xr:uid="{00000000-0005-0000-0000-000023380000}"/>
    <cellStyle name="Normal 2 2 2 2 4 2 2 12 4 6" xfId="14372" xr:uid="{00000000-0005-0000-0000-000024380000}"/>
    <cellStyle name="Normal 2 2 2 2 4 2 2 12 4 7" xfId="14373" xr:uid="{00000000-0005-0000-0000-000025380000}"/>
    <cellStyle name="Normal 2 2 2 2 4 2 2 12 4 8" xfId="14374" xr:uid="{00000000-0005-0000-0000-000026380000}"/>
    <cellStyle name="Normal 2 2 2 2 4 2 2 12 4 9" xfId="14375" xr:uid="{00000000-0005-0000-0000-000027380000}"/>
    <cellStyle name="Normal 2 2 2 2 4 2 2 12 5" xfId="14376" xr:uid="{00000000-0005-0000-0000-000028380000}"/>
    <cellStyle name="Normal 2 2 2 2 4 2 2 12 5 10" xfId="14377" xr:uid="{00000000-0005-0000-0000-000029380000}"/>
    <cellStyle name="Normal 2 2 2 2 4 2 2 12 5 2" xfId="14378" xr:uid="{00000000-0005-0000-0000-00002A380000}"/>
    <cellStyle name="Normal 2 2 2 2 4 2 2 12 5 3" xfId="14379" xr:uid="{00000000-0005-0000-0000-00002B380000}"/>
    <cellStyle name="Normal 2 2 2 2 4 2 2 12 5 4" xfId="14380" xr:uid="{00000000-0005-0000-0000-00002C380000}"/>
    <cellStyle name="Normal 2 2 2 2 4 2 2 12 5 5" xfId="14381" xr:uid="{00000000-0005-0000-0000-00002D380000}"/>
    <cellStyle name="Normal 2 2 2 2 4 2 2 12 5 6" xfId="14382" xr:uid="{00000000-0005-0000-0000-00002E380000}"/>
    <cellStyle name="Normal 2 2 2 2 4 2 2 12 5 7" xfId="14383" xr:uid="{00000000-0005-0000-0000-00002F380000}"/>
    <cellStyle name="Normal 2 2 2 2 4 2 2 12 5 8" xfId="14384" xr:uid="{00000000-0005-0000-0000-000030380000}"/>
    <cellStyle name="Normal 2 2 2 2 4 2 2 12 5 9" xfId="14385" xr:uid="{00000000-0005-0000-0000-000031380000}"/>
    <cellStyle name="Normal 2 2 2 2 4 2 2 12 6" xfId="14386" xr:uid="{00000000-0005-0000-0000-000032380000}"/>
    <cellStyle name="Normal 2 2 2 2 4 2 2 12 7" xfId="14387" xr:uid="{00000000-0005-0000-0000-000033380000}"/>
    <cellStyle name="Normal 2 2 2 2 4 2 2 12 8" xfId="14388" xr:uid="{00000000-0005-0000-0000-000034380000}"/>
    <cellStyle name="Normal 2 2 2 2 4 2 2 12 9" xfId="14389" xr:uid="{00000000-0005-0000-0000-000035380000}"/>
    <cellStyle name="Normal 2 2 2 2 4 2 2 13" xfId="14390" xr:uid="{00000000-0005-0000-0000-000036380000}"/>
    <cellStyle name="Normal 2 2 2 2 4 2 2 13 10" xfId="14391" xr:uid="{00000000-0005-0000-0000-000037380000}"/>
    <cellStyle name="Normal 2 2 2 2 4 2 2 13 11" xfId="14392" xr:uid="{00000000-0005-0000-0000-000038380000}"/>
    <cellStyle name="Normal 2 2 2 2 4 2 2 13 12" xfId="14393" xr:uid="{00000000-0005-0000-0000-000039380000}"/>
    <cellStyle name="Normal 2 2 2 2 4 2 2 13 13" xfId="14394" xr:uid="{00000000-0005-0000-0000-00003A380000}"/>
    <cellStyle name="Normal 2 2 2 2 4 2 2 13 14" xfId="14395" xr:uid="{00000000-0005-0000-0000-00003B380000}"/>
    <cellStyle name="Normal 2 2 2 2 4 2 2 13 2" xfId="14396" xr:uid="{00000000-0005-0000-0000-00003C380000}"/>
    <cellStyle name="Normal 2 2 2 2 4 2 2 13 2 10" xfId="14397" xr:uid="{00000000-0005-0000-0000-00003D380000}"/>
    <cellStyle name="Normal 2 2 2 2 4 2 2 13 2 2" xfId="14398" xr:uid="{00000000-0005-0000-0000-00003E380000}"/>
    <cellStyle name="Normal 2 2 2 2 4 2 2 13 2 3" xfId="14399" xr:uid="{00000000-0005-0000-0000-00003F380000}"/>
    <cellStyle name="Normal 2 2 2 2 4 2 2 13 2 4" xfId="14400" xr:uid="{00000000-0005-0000-0000-000040380000}"/>
    <cellStyle name="Normal 2 2 2 2 4 2 2 13 2 5" xfId="14401" xr:uid="{00000000-0005-0000-0000-000041380000}"/>
    <cellStyle name="Normal 2 2 2 2 4 2 2 13 2 6" xfId="14402" xr:uid="{00000000-0005-0000-0000-000042380000}"/>
    <cellStyle name="Normal 2 2 2 2 4 2 2 13 2 7" xfId="14403" xr:uid="{00000000-0005-0000-0000-000043380000}"/>
    <cellStyle name="Normal 2 2 2 2 4 2 2 13 2 8" xfId="14404" xr:uid="{00000000-0005-0000-0000-000044380000}"/>
    <cellStyle name="Normal 2 2 2 2 4 2 2 13 2 9" xfId="14405" xr:uid="{00000000-0005-0000-0000-000045380000}"/>
    <cellStyle name="Normal 2 2 2 2 4 2 2 13 3" xfId="14406" xr:uid="{00000000-0005-0000-0000-000046380000}"/>
    <cellStyle name="Normal 2 2 2 2 4 2 2 13 3 10" xfId="14407" xr:uid="{00000000-0005-0000-0000-000047380000}"/>
    <cellStyle name="Normal 2 2 2 2 4 2 2 13 3 2" xfId="14408" xr:uid="{00000000-0005-0000-0000-000048380000}"/>
    <cellStyle name="Normal 2 2 2 2 4 2 2 13 3 3" xfId="14409" xr:uid="{00000000-0005-0000-0000-000049380000}"/>
    <cellStyle name="Normal 2 2 2 2 4 2 2 13 3 4" xfId="14410" xr:uid="{00000000-0005-0000-0000-00004A380000}"/>
    <cellStyle name="Normal 2 2 2 2 4 2 2 13 3 5" xfId="14411" xr:uid="{00000000-0005-0000-0000-00004B380000}"/>
    <cellStyle name="Normal 2 2 2 2 4 2 2 13 3 6" xfId="14412" xr:uid="{00000000-0005-0000-0000-00004C380000}"/>
    <cellStyle name="Normal 2 2 2 2 4 2 2 13 3 7" xfId="14413" xr:uid="{00000000-0005-0000-0000-00004D380000}"/>
    <cellStyle name="Normal 2 2 2 2 4 2 2 13 3 8" xfId="14414" xr:uid="{00000000-0005-0000-0000-00004E380000}"/>
    <cellStyle name="Normal 2 2 2 2 4 2 2 13 3 9" xfId="14415" xr:uid="{00000000-0005-0000-0000-00004F380000}"/>
    <cellStyle name="Normal 2 2 2 2 4 2 2 13 4" xfId="14416" xr:uid="{00000000-0005-0000-0000-000050380000}"/>
    <cellStyle name="Normal 2 2 2 2 4 2 2 13 4 10" xfId="14417" xr:uid="{00000000-0005-0000-0000-000051380000}"/>
    <cellStyle name="Normal 2 2 2 2 4 2 2 13 4 2" xfId="14418" xr:uid="{00000000-0005-0000-0000-000052380000}"/>
    <cellStyle name="Normal 2 2 2 2 4 2 2 13 4 3" xfId="14419" xr:uid="{00000000-0005-0000-0000-000053380000}"/>
    <cellStyle name="Normal 2 2 2 2 4 2 2 13 4 4" xfId="14420" xr:uid="{00000000-0005-0000-0000-000054380000}"/>
    <cellStyle name="Normal 2 2 2 2 4 2 2 13 4 5" xfId="14421" xr:uid="{00000000-0005-0000-0000-000055380000}"/>
    <cellStyle name="Normal 2 2 2 2 4 2 2 13 4 6" xfId="14422" xr:uid="{00000000-0005-0000-0000-000056380000}"/>
    <cellStyle name="Normal 2 2 2 2 4 2 2 13 4 7" xfId="14423" xr:uid="{00000000-0005-0000-0000-000057380000}"/>
    <cellStyle name="Normal 2 2 2 2 4 2 2 13 4 8" xfId="14424" xr:uid="{00000000-0005-0000-0000-000058380000}"/>
    <cellStyle name="Normal 2 2 2 2 4 2 2 13 4 9" xfId="14425" xr:uid="{00000000-0005-0000-0000-000059380000}"/>
    <cellStyle name="Normal 2 2 2 2 4 2 2 13 5" xfId="14426" xr:uid="{00000000-0005-0000-0000-00005A380000}"/>
    <cellStyle name="Normal 2 2 2 2 4 2 2 13 5 10" xfId="14427" xr:uid="{00000000-0005-0000-0000-00005B380000}"/>
    <cellStyle name="Normal 2 2 2 2 4 2 2 13 5 2" xfId="14428" xr:uid="{00000000-0005-0000-0000-00005C380000}"/>
    <cellStyle name="Normal 2 2 2 2 4 2 2 13 5 3" xfId="14429" xr:uid="{00000000-0005-0000-0000-00005D380000}"/>
    <cellStyle name="Normal 2 2 2 2 4 2 2 13 5 4" xfId="14430" xr:uid="{00000000-0005-0000-0000-00005E380000}"/>
    <cellStyle name="Normal 2 2 2 2 4 2 2 13 5 5" xfId="14431" xr:uid="{00000000-0005-0000-0000-00005F380000}"/>
    <cellStyle name="Normal 2 2 2 2 4 2 2 13 5 6" xfId="14432" xr:uid="{00000000-0005-0000-0000-000060380000}"/>
    <cellStyle name="Normal 2 2 2 2 4 2 2 13 5 7" xfId="14433" xr:uid="{00000000-0005-0000-0000-000061380000}"/>
    <cellStyle name="Normal 2 2 2 2 4 2 2 13 5 8" xfId="14434" xr:uid="{00000000-0005-0000-0000-000062380000}"/>
    <cellStyle name="Normal 2 2 2 2 4 2 2 13 5 9" xfId="14435" xr:uid="{00000000-0005-0000-0000-000063380000}"/>
    <cellStyle name="Normal 2 2 2 2 4 2 2 13 6" xfId="14436" xr:uid="{00000000-0005-0000-0000-000064380000}"/>
    <cellStyle name="Normal 2 2 2 2 4 2 2 13 7" xfId="14437" xr:uid="{00000000-0005-0000-0000-000065380000}"/>
    <cellStyle name="Normal 2 2 2 2 4 2 2 13 8" xfId="14438" xr:uid="{00000000-0005-0000-0000-000066380000}"/>
    <cellStyle name="Normal 2 2 2 2 4 2 2 13 9" xfId="14439" xr:uid="{00000000-0005-0000-0000-000067380000}"/>
    <cellStyle name="Normal 2 2 2 2 4 2 2 14" xfId="14440" xr:uid="{00000000-0005-0000-0000-000068380000}"/>
    <cellStyle name="Normal 2 2 2 2 4 2 2 14 10" xfId="14441" xr:uid="{00000000-0005-0000-0000-000069380000}"/>
    <cellStyle name="Normal 2 2 2 2 4 2 2 14 11" xfId="14442" xr:uid="{00000000-0005-0000-0000-00006A380000}"/>
    <cellStyle name="Normal 2 2 2 2 4 2 2 14 12" xfId="14443" xr:uid="{00000000-0005-0000-0000-00006B380000}"/>
    <cellStyle name="Normal 2 2 2 2 4 2 2 14 13" xfId="14444" xr:uid="{00000000-0005-0000-0000-00006C380000}"/>
    <cellStyle name="Normal 2 2 2 2 4 2 2 14 14" xfId="14445" xr:uid="{00000000-0005-0000-0000-00006D380000}"/>
    <cellStyle name="Normal 2 2 2 2 4 2 2 14 2" xfId="14446" xr:uid="{00000000-0005-0000-0000-00006E380000}"/>
    <cellStyle name="Normal 2 2 2 2 4 2 2 14 2 10" xfId="14447" xr:uid="{00000000-0005-0000-0000-00006F380000}"/>
    <cellStyle name="Normal 2 2 2 2 4 2 2 14 2 2" xfId="14448" xr:uid="{00000000-0005-0000-0000-000070380000}"/>
    <cellStyle name="Normal 2 2 2 2 4 2 2 14 2 3" xfId="14449" xr:uid="{00000000-0005-0000-0000-000071380000}"/>
    <cellStyle name="Normal 2 2 2 2 4 2 2 14 2 4" xfId="14450" xr:uid="{00000000-0005-0000-0000-000072380000}"/>
    <cellStyle name="Normal 2 2 2 2 4 2 2 14 2 5" xfId="14451" xr:uid="{00000000-0005-0000-0000-000073380000}"/>
    <cellStyle name="Normal 2 2 2 2 4 2 2 14 2 6" xfId="14452" xr:uid="{00000000-0005-0000-0000-000074380000}"/>
    <cellStyle name="Normal 2 2 2 2 4 2 2 14 2 7" xfId="14453" xr:uid="{00000000-0005-0000-0000-000075380000}"/>
    <cellStyle name="Normal 2 2 2 2 4 2 2 14 2 8" xfId="14454" xr:uid="{00000000-0005-0000-0000-000076380000}"/>
    <cellStyle name="Normal 2 2 2 2 4 2 2 14 2 9" xfId="14455" xr:uid="{00000000-0005-0000-0000-000077380000}"/>
    <cellStyle name="Normal 2 2 2 2 4 2 2 14 3" xfId="14456" xr:uid="{00000000-0005-0000-0000-000078380000}"/>
    <cellStyle name="Normal 2 2 2 2 4 2 2 14 3 10" xfId="14457" xr:uid="{00000000-0005-0000-0000-000079380000}"/>
    <cellStyle name="Normal 2 2 2 2 4 2 2 14 3 2" xfId="14458" xr:uid="{00000000-0005-0000-0000-00007A380000}"/>
    <cellStyle name="Normal 2 2 2 2 4 2 2 14 3 3" xfId="14459" xr:uid="{00000000-0005-0000-0000-00007B380000}"/>
    <cellStyle name="Normal 2 2 2 2 4 2 2 14 3 4" xfId="14460" xr:uid="{00000000-0005-0000-0000-00007C380000}"/>
    <cellStyle name="Normal 2 2 2 2 4 2 2 14 3 5" xfId="14461" xr:uid="{00000000-0005-0000-0000-00007D380000}"/>
    <cellStyle name="Normal 2 2 2 2 4 2 2 14 3 6" xfId="14462" xr:uid="{00000000-0005-0000-0000-00007E380000}"/>
    <cellStyle name="Normal 2 2 2 2 4 2 2 14 3 7" xfId="14463" xr:uid="{00000000-0005-0000-0000-00007F380000}"/>
    <cellStyle name="Normal 2 2 2 2 4 2 2 14 3 8" xfId="14464" xr:uid="{00000000-0005-0000-0000-000080380000}"/>
    <cellStyle name="Normal 2 2 2 2 4 2 2 14 3 9" xfId="14465" xr:uid="{00000000-0005-0000-0000-000081380000}"/>
    <cellStyle name="Normal 2 2 2 2 4 2 2 14 4" xfId="14466" xr:uid="{00000000-0005-0000-0000-000082380000}"/>
    <cellStyle name="Normal 2 2 2 2 4 2 2 14 4 10" xfId="14467" xr:uid="{00000000-0005-0000-0000-000083380000}"/>
    <cellStyle name="Normal 2 2 2 2 4 2 2 14 4 2" xfId="14468" xr:uid="{00000000-0005-0000-0000-000084380000}"/>
    <cellStyle name="Normal 2 2 2 2 4 2 2 14 4 3" xfId="14469" xr:uid="{00000000-0005-0000-0000-000085380000}"/>
    <cellStyle name="Normal 2 2 2 2 4 2 2 14 4 4" xfId="14470" xr:uid="{00000000-0005-0000-0000-000086380000}"/>
    <cellStyle name="Normal 2 2 2 2 4 2 2 14 4 5" xfId="14471" xr:uid="{00000000-0005-0000-0000-000087380000}"/>
    <cellStyle name="Normal 2 2 2 2 4 2 2 14 4 6" xfId="14472" xr:uid="{00000000-0005-0000-0000-000088380000}"/>
    <cellStyle name="Normal 2 2 2 2 4 2 2 14 4 7" xfId="14473" xr:uid="{00000000-0005-0000-0000-000089380000}"/>
    <cellStyle name="Normal 2 2 2 2 4 2 2 14 4 8" xfId="14474" xr:uid="{00000000-0005-0000-0000-00008A380000}"/>
    <cellStyle name="Normal 2 2 2 2 4 2 2 14 4 9" xfId="14475" xr:uid="{00000000-0005-0000-0000-00008B380000}"/>
    <cellStyle name="Normal 2 2 2 2 4 2 2 14 5" xfId="14476" xr:uid="{00000000-0005-0000-0000-00008C380000}"/>
    <cellStyle name="Normal 2 2 2 2 4 2 2 14 5 10" xfId="14477" xr:uid="{00000000-0005-0000-0000-00008D380000}"/>
    <cellStyle name="Normal 2 2 2 2 4 2 2 14 5 2" xfId="14478" xr:uid="{00000000-0005-0000-0000-00008E380000}"/>
    <cellStyle name="Normal 2 2 2 2 4 2 2 14 5 3" xfId="14479" xr:uid="{00000000-0005-0000-0000-00008F380000}"/>
    <cellStyle name="Normal 2 2 2 2 4 2 2 14 5 4" xfId="14480" xr:uid="{00000000-0005-0000-0000-000090380000}"/>
    <cellStyle name="Normal 2 2 2 2 4 2 2 14 5 5" xfId="14481" xr:uid="{00000000-0005-0000-0000-000091380000}"/>
    <cellStyle name="Normal 2 2 2 2 4 2 2 14 5 6" xfId="14482" xr:uid="{00000000-0005-0000-0000-000092380000}"/>
    <cellStyle name="Normal 2 2 2 2 4 2 2 14 5 7" xfId="14483" xr:uid="{00000000-0005-0000-0000-000093380000}"/>
    <cellStyle name="Normal 2 2 2 2 4 2 2 14 5 8" xfId="14484" xr:uid="{00000000-0005-0000-0000-000094380000}"/>
    <cellStyle name="Normal 2 2 2 2 4 2 2 14 5 9" xfId="14485" xr:uid="{00000000-0005-0000-0000-000095380000}"/>
    <cellStyle name="Normal 2 2 2 2 4 2 2 14 6" xfId="14486" xr:uid="{00000000-0005-0000-0000-000096380000}"/>
    <cellStyle name="Normal 2 2 2 2 4 2 2 14 7" xfId="14487" xr:uid="{00000000-0005-0000-0000-000097380000}"/>
    <cellStyle name="Normal 2 2 2 2 4 2 2 14 8" xfId="14488" xr:uid="{00000000-0005-0000-0000-000098380000}"/>
    <cellStyle name="Normal 2 2 2 2 4 2 2 14 9" xfId="14489" xr:uid="{00000000-0005-0000-0000-000099380000}"/>
    <cellStyle name="Normal 2 2 2 2 4 2 2 15" xfId="14490" xr:uid="{00000000-0005-0000-0000-00009A380000}"/>
    <cellStyle name="Normal 2 2 2 2 4 2 2 15 10" xfId="14491" xr:uid="{00000000-0005-0000-0000-00009B380000}"/>
    <cellStyle name="Normal 2 2 2 2 4 2 2 15 11" xfId="14492" xr:uid="{00000000-0005-0000-0000-00009C380000}"/>
    <cellStyle name="Normal 2 2 2 2 4 2 2 15 12" xfId="14493" xr:uid="{00000000-0005-0000-0000-00009D380000}"/>
    <cellStyle name="Normal 2 2 2 2 4 2 2 15 13" xfId="14494" xr:uid="{00000000-0005-0000-0000-00009E380000}"/>
    <cellStyle name="Normal 2 2 2 2 4 2 2 15 14" xfId="14495" xr:uid="{00000000-0005-0000-0000-00009F380000}"/>
    <cellStyle name="Normal 2 2 2 2 4 2 2 15 2" xfId="14496" xr:uid="{00000000-0005-0000-0000-0000A0380000}"/>
    <cellStyle name="Normal 2 2 2 2 4 2 2 15 2 10" xfId="14497" xr:uid="{00000000-0005-0000-0000-0000A1380000}"/>
    <cellStyle name="Normal 2 2 2 2 4 2 2 15 2 2" xfId="14498" xr:uid="{00000000-0005-0000-0000-0000A2380000}"/>
    <cellStyle name="Normal 2 2 2 2 4 2 2 15 2 3" xfId="14499" xr:uid="{00000000-0005-0000-0000-0000A3380000}"/>
    <cellStyle name="Normal 2 2 2 2 4 2 2 15 2 4" xfId="14500" xr:uid="{00000000-0005-0000-0000-0000A4380000}"/>
    <cellStyle name="Normal 2 2 2 2 4 2 2 15 2 5" xfId="14501" xr:uid="{00000000-0005-0000-0000-0000A5380000}"/>
    <cellStyle name="Normal 2 2 2 2 4 2 2 15 2 6" xfId="14502" xr:uid="{00000000-0005-0000-0000-0000A6380000}"/>
    <cellStyle name="Normal 2 2 2 2 4 2 2 15 2 7" xfId="14503" xr:uid="{00000000-0005-0000-0000-0000A7380000}"/>
    <cellStyle name="Normal 2 2 2 2 4 2 2 15 2 8" xfId="14504" xr:uid="{00000000-0005-0000-0000-0000A8380000}"/>
    <cellStyle name="Normal 2 2 2 2 4 2 2 15 2 9" xfId="14505" xr:uid="{00000000-0005-0000-0000-0000A9380000}"/>
    <cellStyle name="Normal 2 2 2 2 4 2 2 15 3" xfId="14506" xr:uid="{00000000-0005-0000-0000-0000AA380000}"/>
    <cellStyle name="Normal 2 2 2 2 4 2 2 15 3 10" xfId="14507" xr:uid="{00000000-0005-0000-0000-0000AB380000}"/>
    <cellStyle name="Normal 2 2 2 2 4 2 2 15 3 2" xfId="14508" xr:uid="{00000000-0005-0000-0000-0000AC380000}"/>
    <cellStyle name="Normal 2 2 2 2 4 2 2 15 3 3" xfId="14509" xr:uid="{00000000-0005-0000-0000-0000AD380000}"/>
    <cellStyle name="Normal 2 2 2 2 4 2 2 15 3 4" xfId="14510" xr:uid="{00000000-0005-0000-0000-0000AE380000}"/>
    <cellStyle name="Normal 2 2 2 2 4 2 2 15 3 5" xfId="14511" xr:uid="{00000000-0005-0000-0000-0000AF380000}"/>
    <cellStyle name="Normal 2 2 2 2 4 2 2 15 3 6" xfId="14512" xr:uid="{00000000-0005-0000-0000-0000B0380000}"/>
    <cellStyle name="Normal 2 2 2 2 4 2 2 15 3 7" xfId="14513" xr:uid="{00000000-0005-0000-0000-0000B1380000}"/>
    <cellStyle name="Normal 2 2 2 2 4 2 2 15 3 8" xfId="14514" xr:uid="{00000000-0005-0000-0000-0000B2380000}"/>
    <cellStyle name="Normal 2 2 2 2 4 2 2 15 3 9" xfId="14515" xr:uid="{00000000-0005-0000-0000-0000B3380000}"/>
    <cellStyle name="Normal 2 2 2 2 4 2 2 15 4" xfId="14516" xr:uid="{00000000-0005-0000-0000-0000B4380000}"/>
    <cellStyle name="Normal 2 2 2 2 4 2 2 15 4 10" xfId="14517" xr:uid="{00000000-0005-0000-0000-0000B5380000}"/>
    <cellStyle name="Normal 2 2 2 2 4 2 2 15 4 2" xfId="14518" xr:uid="{00000000-0005-0000-0000-0000B6380000}"/>
    <cellStyle name="Normal 2 2 2 2 4 2 2 15 4 3" xfId="14519" xr:uid="{00000000-0005-0000-0000-0000B7380000}"/>
    <cellStyle name="Normal 2 2 2 2 4 2 2 15 4 4" xfId="14520" xr:uid="{00000000-0005-0000-0000-0000B8380000}"/>
    <cellStyle name="Normal 2 2 2 2 4 2 2 15 4 5" xfId="14521" xr:uid="{00000000-0005-0000-0000-0000B9380000}"/>
    <cellStyle name="Normal 2 2 2 2 4 2 2 15 4 6" xfId="14522" xr:uid="{00000000-0005-0000-0000-0000BA380000}"/>
    <cellStyle name="Normal 2 2 2 2 4 2 2 15 4 7" xfId="14523" xr:uid="{00000000-0005-0000-0000-0000BB380000}"/>
    <cellStyle name="Normal 2 2 2 2 4 2 2 15 4 8" xfId="14524" xr:uid="{00000000-0005-0000-0000-0000BC380000}"/>
    <cellStyle name="Normal 2 2 2 2 4 2 2 15 4 9" xfId="14525" xr:uid="{00000000-0005-0000-0000-0000BD380000}"/>
    <cellStyle name="Normal 2 2 2 2 4 2 2 15 5" xfId="14526" xr:uid="{00000000-0005-0000-0000-0000BE380000}"/>
    <cellStyle name="Normal 2 2 2 2 4 2 2 15 5 10" xfId="14527" xr:uid="{00000000-0005-0000-0000-0000BF380000}"/>
    <cellStyle name="Normal 2 2 2 2 4 2 2 15 5 2" xfId="14528" xr:uid="{00000000-0005-0000-0000-0000C0380000}"/>
    <cellStyle name="Normal 2 2 2 2 4 2 2 15 5 3" xfId="14529" xr:uid="{00000000-0005-0000-0000-0000C1380000}"/>
    <cellStyle name="Normal 2 2 2 2 4 2 2 15 5 4" xfId="14530" xr:uid="{00000000-0005-0000-0000-0000C2380000}"/>
    <cellStyle name="Normal 2 2 2 2 4 2 2 15 5 5" xfId="14531" xr:uid="{00000000-0005-0000-0000-0000C3380000}"/>
    <cellStyle name="Normal 2 2 2 2 4 2 2 15 5 6" xfId="14532" xr:uid="{00000000-0005-0000-0000-0000C4380000}"/>
    <cellStyle name="Normal 2 2 2 2 4 2 2 15 5 7" xfId="14533" xr:uid="{00000000-0005-0000-0000-0000C5380000}"/>
    <cellStyle name="Normal 2 2 2 2 4 2 2 15 5 8" xfId="14534" xr:uid="{00000000-0005-0000-0000-0000C6380000}"/>
    <cellStyle name="Normal 2 2 2 2 4 2 2 15 5 9" xfId="14535" xr:uid="{00000000-0005-0000-0000-0000C7380000}"/>
    <cellStyle name="Normal 2 2 2 2 4 2 2 15 6" xfId="14536" xr:uid="{00000000-0005-0000-0000-0000C8380000}"/>
    <cellStyle name="Normal 2 2 2 2 4 2 2 15 7" xfId="14537" xr:uid="{00000000-0005-0000-0000-0000C9380000}"/>
    <cellStyle name="Normal 2 2 2 2 4 2 2 15 8" xfId="14538" xr:uid="{00000000-0005-0000-0000-0000CA380000}"/>
    <cellStyle name="Normal 2 2 2 2 4 2 2 15 9" xfId="14539" xr:uid="{00000000-0005-0000-0000-0000CB380000}"/>
    <cellStyle name="Normal 2 2 2 2 4 2 2 16" xfId="14540" xr:uid="{00000000-0005-0000-0000-0000CC380000}"/>
    <cellStyle name="Normal 2 2 2 2 4 2 2 16 10" xfId="14541" xr:uid="{00000000-0005-0000-0000-0000CD380000}"/>
    <cellStyle name="Normal 2 2 2 2 4 2 2 16 11" xfId="14542" xr:uid="{00000000-0005-0000-0000-0000CE380000}"/>
    <cellStyle name="Normal 2 2 2 2 4 2 2 16 12" xfId="14543" xr:uid="{00000000-0005-0000-0000-0000CF380000}"/>
    <cellStyle name="Normal 2 2 2 2 4 2 2 16 13" xfId="14544" xr:uid="{00000000-0005-0000-0000-0000D0380000}"/>
    <cellStyle name="Normal 2 2 2 2 4 2 2 16 14" xfId="14545" xr:uid="{00000000-0005-0000-0000-0000D1380000}"/>
    <cellStyle name="Normal 2 2 2 2 4 2 2 16 2" xfId="14546" xr:uid="{00000000-0005-0000-0000-0000D2380000}"/>
    <cellStyle name="Normal 2 2 2 2 4 2 2 16 2 10" xfId="14547" xr:uid="{00000000-0005-0000-0000-0000D3380000}"/>
    <cellStyle name="Normal 2 2 2 2 4 2 2 16 2 2" xfId="14548" xr:uid="{00000000-0005-0000-0000-0000D4380000}"/>
    <cellStyle name="Normal 2 2 2 2 4 2 2 16 2 3" xfId="14549" xr:uid="{00000000-0005-0000-0000-0000D5380000}"/>
    <cellStyle name="Normal 2 2 2 2 4 2 2 16 2 4" xfId="14550" xr:uid="{00000000-0005-0000-0000-0000D6380000}"/>
    <cellStyle name="Normal 2 2 2 2 4 2 2 16 2 5" xfId="14551" xr:uid="{00000000-0005-0000-0000-0000D7380000}"/>
    <cellStyle name="Normal 2 2 2 2 4 2 2 16 2 6" xfId="14552" xr:uid="{00000000-0005-0000-0000-0000D8380000}"/>
    <cellStyle name="Normal 2 2 2 2 4 2 2 16 2 7" xfId="14553" xr:uid="{00000000-0005-0000-0000-0000D9380000}"/>
    <cellStyle name="Normal 2 2 2 2 4 2 2 16 2 8" xfId="14554" xr:uid="{00000000-0005-0000-0000-0000DA380000}"/>
    <cellStyle name="Normal 2 2 2 2 4 2 2 16 2 9" xfId="14555" xr:uid="{00000000-0005-0000-0000-0000DB380000}"/>
    <cellStyle name="Normal 2 2 2 2 4 2 2 16 3" xfId="14556" xr:uid="{00000000-0005-0000-0000-0000DC380000}"/>
    <cellStyle name="Normal 2 2 2 2 4 2 2 16 3 10" xfId="14557" xr:uid="{00000000-0005-0000-0000-0000DD380000}"/>
    <cellStyle name="Normal 2 2 2 2 4 2 2 16 3 2" xfId="14558" xr:uid="{00000000-0005-0000-0000-0000DE380000}"/>
    <cellStyle name="Normal 2 2 2 2 4 2 2 16 3 3" xfId="14559" xr:uid="{00000000-0005-0000-0000-0000DF380000}"/>
    <cellStyle name="Normal 2 2 2 2 4 2 2 16 3 4" xfId="14560" xr:uid="{00000000-0005-0000-0000-0000E0380000}"/>
    <cellStyle name="Normal 2 2 2 2 4 2 2 16 3 5" xfId="14561" xr:uid="{00000000-0005-0000-0000-0000E1380000}"/>
    <cellStyle name="Normal 2 2 2 2 4 2 2 16 3 6" xfId="14562" xr:uid="{00000000-0005-0000-0000-0000E2380000}"/>
    <cellStyle name="Normal 2 2 2 2 4 2 2 16 3 7" xfId="14563" xr:uid="{00000000-0005-0000-0000-0000E3380000}"/>
    <cellStyle name="Normal 2 2 2 2 4 2 2 16 3 8" xfId="14564" xr:uid="{00000000-0005-0000-0000-0000E4380000}"/>
    <cellStyle name="Normal 2 2 2 2 4 2 2 16 3 9" xfId="14565" xr:uid="{00000000-0005-0000-0000-0000E5380000}"/>
    <cellStyle name="Normal 2 2 2 2 4 2 2 16 4" xfId="14566" xr:uid="{00000000-0005-0000-0000-0000E6380000}"/>
    <cellStyle name="Normal 2 2 2 2 4 2 2 16 4 10" xfId="14567" xr:uid="{00000000-0005-0000-0000-0000E7380000}"/>
    <cellStyle name="Normal 2 2 2 2 4 2 2 16 4 2" xfId="14568" xr:uid="{00000000-0005-0000-0000-0000E8380000}"/>
    <cellStyle name="Normal 2 2 2 2 4 2 2 16 4 3" xfId="14569" xr:uid="{00000000-0005-0000-0000-0000E9380000}"/>
    <cellStyle name="Normal 2 2 2 2 4 2 2 16 4 4" xfId="14570" xr:uid="{00000000-0005-0000-0000-0000EA380000}"/>
    <cellStyle name="Normal 2 2 2 2 4 2 2 16 4 5" xfId="14571" xr:uid="{00000000-0005-0000-0000-0000EB380000}"/>
    <cellStyle name="Normal 2 2 2 2 4 2 2 16 4 6" xfId="14572" xr:uid="{00000000-0005-0000-0000-0000EC380000}"/>
    <cellStyle name="Normal 2 2 2 2 4 2 2 16 4 7" xfId="14573" xr:uid="{00000000-0005-0000-0000-0000ED380000}"/>
    <cellStyle name="Normal 2 2 2 2 4 2 2 16 4 8" xfId="14574" xr:uid="{00000000-0005-0000-0000-0000EE380000}"/>
    <cellStyle name="Normal 2 2 2 2 4 2 2 16 4 9" xfId="14575" xr:uid="{00000000-0005-0000-0000-0000EF380000}"/>
    <cellStyle name="Normal 2 2 2 2 4 2 2 16 5" xfId="14576" xr:uid="{00000000-0005-0000-0000-0000F0380000}"/>
    <cellStyle name="Normal 2 2 2 2 4 2 2 16 5 10" xfId="14577" xr:uid="{00000000-0005-0000-0000-0000F1380000}"/>
    <cellStyle name="Normal 2 2 2 2 4 2 2 16 5 2" xfId="14578" xr:uid="{00000000-0005-0000-0000-0000F2380000}"/>
    <cellStyle name="Normal 2 2 2 2 4 2 2 16 5 3" xfId="14579" xr:uid="{00000000-0005-0000-0000-0000F3380000}"/>
    <cellStyle name="Normal 2 2 2 2 4 2 2 16 5 4" xfId="14580" xr:uid="{00000000-0005-0000-0000-0000F4380000}"/>
    <cellStyle name="Normal 2 2 2 2 4 2 2 16 5 5" xfId="14581" xr:uid="{00000000-0005-0000-0000-0000F5380000}"/>
    <cellStyle name="Normal 2 2 2 2 4 2 2 16 5 6" xfId="14582" xr:uid="{00000000-0005-0000-0000-0000F6380000}"/>
    <cellStyle name="Normal 2 2 2 2 4 2 2 16 5 7" xfId="14583" xr:uid="{00000000-0005-0000-0000-0000F7380000}"/>
    <cellStyle name="Normal 2 2 2 2 4 2 2 16 5 8" xfId="14584" xr:uid="{00000000-0005-0000-0000-0000F8380000}"/>
    <cellStyle name="Normal 2 2 2 2 4 2 2 16 5 9" xfId="14585" xr:uid="{00000000-0005-0000-0000-0000F9380000}"/>
    <cellStyle name="Normal 2 2 2 2 4 2 2 16 6" xfId="14586" xr:uid="{00000000-0005-0000-0000-0000FA380000}"/>
    <cellStyle name="Normal 2 2 2 2 4 2 2 16 7" xfId="14587" xr:uid="{00000000-0005-0000-0000-0000FB380000}"/>
    <cellStyle name="Normal 2 2 2 2 4 2 2 16 8" xfId="14588" xr:uid="{00000000-0005-0000-0000-0000FC380000}"/>
    <cellStyle name="Normal 2 2 2 2 4 2 2 16 9" xfId="14589" xr:uid="{00000000-0005-0000-0000-0000FD380000}"/>
    <cellStyle name="Normal 2 2 2 2 4 2 2 17" xfId="14590" xr:uid="{00000000-0005-0000-0000-0000FE380000}"/>
    <cellStyle name="Normal 2 2 2 2 4 2 2 17 10" xfId="14591" xr:uid="{00000000-0005-0000-0000-0000FF380000}"/>
    <cellStyle name="Normal 2 2 2 2 4 2 2 17 11" xfId="14592" xr:uid="{00000000-0005-0000-0000-000000390000}"/>
    <cellStyle name="Normal 2 2 2 2 4 2 2 17 12" xfId="14593" xr:uid="{00000000-0005-0000-0000-000001390000}"/>
    <cellStyle name="Normal 2 2 2 2 4 2 2 17 13" xfId="14594" xr:uid="{00000000-0005-0000-0000-000002390000}"/>
    <cellStyle name="Normal 2 2 2 2 4 2 2 17 14" xfId="14595" xr:uid="{00000000-0005-0000-0000-000003390000}"/>
    <cellStyle name="Normal 2 2 2 2 4 2 2 17 2" xfId="14596" xr:uid="{00000000-0005-0000-0000-000004390000}"/>
    <cellStyle name="Normal 2 2 2 2 4 2 2 17 2 10" xfId="14597" xr:uid="{00000000-0005-0000-0000-000005390000}"/>
    <cellStyle name="Normal 2 2 2 2 4 2 2 17 2 2" xfId="14598" xr:uid="{00000000-0005-0000-0000-000006390000}"/>
    <cellStyle name="Normal 2 2 2 2 4 2 2 17 2 3" xfId="14599" xr:uid="{00000000-0005-0000-0000-000007390000}"/>
    <cellStyle name="Normal 2 2 2 2 4 2 2 17 2 4" xfId="14600" xr:uid="{00000000-0005-0000-0000-000008390000}"/>
    <cellStyle name="Normal 2 2 2 2 4 2 2 17 2 5" xfId="14601" xr:uid="{00000000-0005-0000-0000-000009390000}"/>
    <cellStyle name="Normal 2 2 2 2 4 2 2 17 2 6" xfId="14602" xr:uid="{00000000-0005-0000-0000-00000A390000}"/>
    <cellStyle name="Normal 2 2 2 2 4 2 2 17 2 7" xfId="14603" xr:uid="{00000000-0005-0000-0000-00000B390000}"/>
    <cellStyle name="Normal 2 2 2 2 4 2 2 17 2 8" xfId="14604" xr:uid="{00000000-0005-0000-0000-00000C390000}"/>
    <cellStyle name="Normal 2 2 2 2 4 2 2 17 2 9" xfId="14605" xr:uid="{00000000-0005-0000-0000-00000D390000}"/>
    <cellStyle name="Normal 2 2 2 2 4 2 2 17 3" xfId="14606" xr:uid="{00000000-0005-0000-0000-00000E390000}"/>
    <cellStyle name="Normal 2 2 2 2 4 2 2 17 3 10" xfId="14607" xr:uid="{00000000-0005-0000-0000-00000F390000}"/>
    <cellStyle name="Normal 2 2 2 2 4 2 2 17 3 2" xfId="14608" xr:uid="{00000000-0005-0000-0000-000010390000}"/>
    <cellStyle name="Normal 2 2 2 2 4 2 2 17 3 3" xfId="14609" xr:uid="{00000000-0005-0000-0000-000011390000}"/>
    <cellStyle name="Normal 2 2 2 2 4 2 2 17 3 4" xfId="14610" xr:uid="{00000000-0005-0000-0000-000012390000}"/>
    <cellStyle name="Normal 2 2 2 2 4 2 2 17 3 5" xfId="14611" xr:uid="{00000000-0005-0000-0000-000013390000}"/>
    <cellStyle name="Normal 2 2 2 2 4 2 2 17 3 6" xfId="14612" xr:uid="{00000000-0005-0000-0000-000014390000}"/>
    <cellStyle name="Normal 2 2 2 2 4 2 2 17 3 7" xfId="14613" xr:uid="{00000000-0005-0000-0000-000015390000}"/>
    <cellStyle name="Normal 2 2 2 2 4 2 2 17 3 8" xfId="14614" xr:uid="{00000000-0005-0000-0000-000016390000}"/>
    <cellStyle name="Normal 2 2 2 2 4 2 2 17 3 9" xfId="14615" xr:uid="{00000000-0005-0000-0000-000017390000}"/>
    <cellStyle name="Normal 2 2 2 2 4 2 2 17 4" xfId="14616" xr:uid="{00000000-0005-0000-0000-000018390000}"/>
    <cellStyle name="Normal 2 2 2 2 4 2 2 17 4 10" xfId="14617" xr:uid="{00000000-0005-0000-0000-000019390000}"/>
    <cellStyle name="Normal 2 2 2 2 4 2 2 17 4 2" xfId="14618" xr:uid="{00000000-0005-0000-0000-00001A390000}"/>
    <cellStyle name="Normal 2 2 2 2 4 2 2 17 4 3" xfId="14619" xr:uid="{00000000-0005-0000-0000-00001B390000}"/>
    <cellStyle name="Normal 2 2 2 2 4 2 2 17 4 4" xfId="14620" xr:uid="{00000000-0005-0000-0000-00001C390000}"/>
    <cellStyle name="Normal 2 2 2 2 4 2 2 17 4 5" xfId="14621" xr:uid="{00000000-0005-0000-0000-00001D390000}"/>
    <cellStyle name="Normal 2 2 2 2 4 2 2 17 4 6" xfId="14622" xr:uid="{00000000-0005-0000-0000-00001E390000}"/>
    <cellStyle name="Normal 2 2 2 2 4 2 2 17 4 7" xfId="14623" xr:uid="{00000000-0005-0000-0000-00001F390000}"/>
    <cellStyle name="Normal 2 2 2 2 4 2 2 17 4 8" xfId="14624" xr:uid="{00000000-0005-0000-0000-000020390000}"/>
    <cellStyle name="Normal 2 2 2 2 4 2 2 17 4 9" xfId="14625" xr:uid="{00000000-0005-0000-0000-000021390000}"/>
    <cellStyle name="Normal 2 2 2 2 4 2 2 17 5" xfId="14626" xr:uid="{00000000-0005-0000-0000-000022390000}"/>
    <cellStyle name="Normal 2 2 2 2 4 2 2 17 5 10" xfId="14627" xr:uid="{00000000-0005-0000-0000-000023390000}"/>
    <cellStyle name="Normal 2 2 2 2 4 2 2 17 5 2" xfId="14628" xr:uid="{00000000-0005-0000-0000-000024390000}"/>
    <cellStyle name="Normal 2 2 2 2 4 2 2 17 5 3" xfId="14629" xr:uid="{00000000-0005-0000-0000-000025390000}"/>
    <cellStyle name="Normal 2 2 2 2 4 2 2 17 5 4" xfId="14630" xr:uid="{00000000-0005-0000-0000-000026390000}"/>
    <cellStyle name="Normal 2 2 2 2 4 2 2 17 5 5" xfId="14631" xr:uid="{00000000-0005-0000-0000-000027390000}"/>
    <cellStyle name="Normal 2 2 2 2 4 2 2 17 5 6" xfId="14632" xr:uid="{00000000-0005-0000-0000-000028390000}"/>
    <cellStyle name="Normal 2 2 2 2 4 2 2 17 5 7" xfId="14633" xr:uid="{00000000-0005-0000-0000-000029390000}"/>
    <cellStyle name="Normal 2 2 2 2 4 2 2 17 5 8" xfId="14634" xr:uid="{00000000-0005-0000-0000-00002A390000}"/>
    <cellStyle name="Normal 2 2 2 2 4 2 2 17 5 9" xfId="14635" xr:uid="{00000000-0005-0000-0000-00002B390000}"/>
    <cellStyle name="Normal 2 2 2 2 4 2 2 17 6" xfId="14636" xr:uid="{00000000-0005-0000-0000-00002C390000}"/>
    <cellStyle name="Normal 2 2 2 2 4 2 2 17 7" xfId="14637" xr:uid="{00000000-0005-0000-0000-00002D390000}"/>
    <cellStyle name="Normal 2 2 2 2 4 2 2 17 8" xfId="14638" xr:uid="{00000000-0005-0000-0000-00002E390000}"/>
    <cellStyle name="Normal 2 2 2 2 4 2 2 17 9" xfId="14639" xr:uid="{00000000-0005-0000-0000-00002F390000}"/>
    <cellStyle name="Normal 2 2 2 2 4 2 2 18" xfId="14640" xr:uid="{00000000-0005-0000-0000-000030390000}"/>
    <cellStyle name="Normal 2 2 2 2 4 2 2 18 10" xfId="14641" xr:uid="{00000000-0005-0000-0000-000031390000}"/>
    <cellStyle name="Normal 2 2 2 2 4 2 2 18 11" xfId="14642" xr:uid="{00000000-0005-0000-0000-000032390000}"/>
    <cellStyle name="Normal 2 2 2 2 4 2 2 18 12" xfId="14643" xr:uid="{00000000-0005-0000-0000-000033390000}"/>
    <cellStyle name="Normal 2 2 2 2 4 2 2 18 13" xfId="14644" xr:uid="{00000000-0005-0000-0000-000034390000}"/>
    <cellStyle name="Normal 2 2 2 2 4 2 2 18 14" xfId="14645" xr:uid="{00000000-0005-0000-0000-000035390000}"/>
    <cellStyle name="Normal 2 2 2 2 4 2 2 18 2" xfId="14646" xr:uid="{00000000-0005-0000-0000-000036390000}"/>
    <cellStyle name="Normal 2 2 2 2 4 2 2 18 2 10" xfId="14647" xr:uid="{00000000-0005-0000-0000-000037390000}"/>
    <cellStyle name="Normal 2 2 2 2 4 2 2 18 2 2" xfId="14648" xr:uid="{00000000-0005-0000-0000-000038390000}"/>
    <cellStyle name="Normal 2 2 2 2 4 2 2 18 2 3" xfId="14649" xr:uid="{00000000-0005-0000-0000-000039390000}"/>
    <cellStyle name="Normal 2 2 2 2 4 2 2 18 2 4" xfId="14650" xr:uid="{00000000-0005-0000-0000-00003A390000}"/>
    <cellStyle name="Normal 2 2 2 2 4 2 2 18 2 5" xfId="14651" xr:uid="{00000000-0005-0000-0000-00003B390000}"/>
    <cellStyle name="Normal 2 2 2 2 4 2 2 18 2 6" xfId="14652" xr:uid="{00000000-0005-0000-0000-00003C390000}"/>
    <cellStyle name="Normal 2 2 2 2 4 2 2 18 2 7" xfId="14653" xr:uid="{00000000-0005-0000-0000-00003D390000}"/>
    <cellStyle name="Normal 2 2 2 2 4 2 2 18 2 8" xfId="14654" xr:uid="{00000000-0005-0000-0000-00003E390000}"/>
    <cellStyle name="Normal 2 2 2 2 4 2 2 18 2 9" xfId="14655" xr:uid="{00000000-0005-0000-0000-00003F390000}"/>
    <cellStyle name="Normal 2 2 2 2 4 2 2 18 3" xfId="14656" xr:uid="{00000000-0005-0000-0000-000040390000}"/>
    <cellStyle name="Normal 2 2 2 2 4 2 2 18 3 10" xfId="14657" xr:uid="{00000000-0005-0000-0000-000041390000}"/>
    <cellStyle name="Normal 2 2 2 2 4 2 2 18 3 2" xfId="14658" xr:uid="{00000000-0005-0000-0000-000042390000}"/>
    <cellStyle name="Normal 2 2 2 2 4 2 2 18 3 3" xfId="14659" xr:uid="{00000000-0005-0000-0000-000043390000}"/>
    <cellStyle name="Normal 2 2 2 2 4 2 2 18 3 4" xfId="14660" xr:uid="{00000000-0005-0000-0000-000044390000}"/>
    <cellStyle name="Normal 2 2 2 2 4 2 2 18 3 5" xfId="14661" xr:uid="{00000000-0005-0000-0000-000045390000}"/>
    <cellStyle name="Normal 2 2 2 2 4 2 2 18 3 6" xfId="14662" xr:uid="{00000000-0005-0000-0000-000046390000}"/>
    <cellStyle name="Normal 2 2 2 2 4 2 2 18 3 7" xfId="14663" xr:uid="{00000000-0005-0000-0000-000047390000}"/>
    <cellStyle name="Normal 2 2 2 2 4 2 2 18 3 8" xfId="14664" xr:uid="{00000000-0005-0000-0000-000048390000}"/>
    <cellStyle name="Normal 2 2 2 2 4 2 2 18 3 9" xfId="14665" xr:uid="{00000000-0005-0000-0000-000049390000}"/>
    <cellStyle name="Normal 2 2 2 2 4 2 2 18 4" xfId="14666" xr:uid="{00000000-0005-0000-0000-00004A390000}"/>
    <cellStyle name="Normal 2 2 2 2 4 2 2 18 4 10" xfId="14667" xr:uid="{00000000-0005-0000-0000-00004B390000}"/>
    <cellStyle name="Normal 2 2 2 2 4 2 2 18 4 2" xfId="14668" xr:uid="{00000000-0005-0000-0000-00004C390000}"/>
    <cellStyle name="Normal 2 2 2 2 4 2 2 18 4 3" xfId="14669" xr:uid="{00000000-0005-0000-0000-00004D390000}"/>
    <cellStyle name="Normal 2 2 2 2 4 2 2 18 4 4" xfId="14670" xr:uid="{00000000-0005-0000-0000-00004E390000}"/>
    <cellStyle name="Normal 2 2 2 2 4 2 2 18 4 5" xfId="14671" xr:uid="{00000000-0005-0000-0000-00004F390000}"/>
    <cellStyle name="Normal 2 2 2 2 4 2 2 18 4 6" xfId="14672" xr:uid="{00000000-0005-0000-0000-000050390000}"/>
    <cellStyle name="Normal 2 2 2 2 4 2 2 18 4 7" xfId="14673" xr:uid="{00000000-0005-0000-0000-000051390000}"/>
    <cellStyle name="Normal 2 2 2 2 4 2 2 18 4 8" xfId="14674" xr:uid="{00000000-0005-0000-0000-000052390000}"/>
    <cellStyle name="Normal 2 2 2 2 4 2 2 18 4 9" xfId="14675" xr:uid="{00000000-0005-0000-0000-000053390000}"/>
    <cellStyle name="Normal 2 2 2 2 4 2 2 18 5" xfId="14676" xr:uid="{00000000-0005-0000-0000-000054390000}"/>
    <cellStyle name="Normal 2 2 2 2 4 2 2 18 5 10" xfId="14677" xr:uid="{00000000-0005-0000-0000-000055390000}"/>
    <cellStyle name="Normal 2 2 2 2 4 2 2 18 5 2" xfId="14678" xr:uid="{00000000-0005-0000-0000-000056390000}"/>
    <cellStyle name="Normal 2 2 2 2 4 2 2 18 5 3" xfId="14679" xr:uid="{00000000-0005-0000-0000-000057390000}"/>
    <cellStyle name="Normal 2 2 2 2 4 2 2 18 5 4" xfId="14680" xr:uid="{00000000-0005-0000-0000-000058390000}"/>
    <cellStyle name="Normal 2 2 2 2 4 2 2 18 5 5" xfId="14681" xr:uid="{00000000-0005-0000-0000-000059390000}"/>
    <cellStyle name="Normal 2 2 2 2 4 2 2 18 5 6" xfId="14682" xr:uid="{00000000-0005-0000-0000-00005A390000}"/>
    <cellStyle name="Normal 2 2 2 2 4 2 2 18 5 7" xfId="14683" xr:uid="{00000000-0005-0000-0000-00005B390000}"/>
    <cellStyle name="Normal 2 2 2 2 4 2 2 18 5 8" xfId="14684" xr:uid="{00000000-0005-0000-0000-00005C390000}"/>
    <cellStyle name="Normal 2 2 2 2 4 2 2 18 5 9" xfId="14685" xr:uid="{00000000-0005-0000-0000-00005D390000}"/>
    <cellStyle name="Normal 2 2 2 2 4 2 2 18 6" xfId="14686" xr:uid="{00000000-0005-0000-0000-00005E390000}"/>
    <cellStyle name="Normal 2 2 2 2 4 2 2 18 7" xfId="14687" xr:uid="{00000000-0005-0000-0000-00005F390000}"/>
    <cellStyle name="Normal 2 2 2 2 4 2 2 18 8" xfId="14688" xr:uid="{00000000-0005-0000-0000-000060390000}"/>
    <cellStyle name="Normal 2 2 2 2 4 2 2 18 9" xfId="14689" xr:uid="{00000000-0005-0000-0000-000061390000}"/>
    <cellStyle name="Normal 2 2 2 2 4 2 2 19" xfId="14690" xr:uid="{00000000-0005-0000-0000-000062390000}"/>
    <cellStyle name="Normal 2 2 2 2 4 2 2 19 10" xfId="14691" xr:uid="{00000000-0005-0000-0000-000063390000}"/>
    <cellStyle name="Normal 2 2 2 2 4 2 2 19 11" xfId="14692" xr:uid="{00000000-0005-0000-0000-000064390000}"/>
    <cellStyle name="Normal 2 2 2 2 4 2 2 19 12" xfId="14693" xr:uid="{00000000-0005-0000-0000-000065390000}"/>
    <cellStyle name="Normal 2 2 2 2 4 2 2 19 13" xfId="14694" xr:uid="{00000000-0005-0000-0000-000066390000}"/>
    <cellStyle name="Normal 2 2 2 2 4 2 2 19 14" xfId="14695" xr:uid="{00000000-0005-0000-0000-000067390000}"/>
    <cellStyle name="Normal 2 2 2 2 4 2 2 19 2" xfId="14696" xr:uid="{00000000-0005-0000-0000-000068390000}"/>
    <cellStyle name="Normal 2 2 2 2 4 2 2 19 2 10" xfId="14697" xr:uid="{00000000-0005-0000-0000-000069390000}"/>
    <cellStyle name="Normal 2 2 2 2 4 2 2 19 2 2" xfId="14698" xr:uid="{00000000-0005-0000-0000-00006A390000}"/>
    <cellStyle name="Normal 2 2 2 2 4 2 2 19 2 3" xfId="14699" xr:uid="{00000000-0005-0000-0000-00006B390000}"/>
    <cellStyle name="Normal 2 2 2 2 4 2 2 19 2 4" xfId="14700" xr:uid="{00000000-0005-0000-0000-00006C390000}"/>
    <cellStyle name="Normal 2 2 2 2 4 2 2 19 2 5" xfId="14701" xr:uid="{00000000-0005-0000-0000-00006D390000}"/>
    <cellStyle name="Normal 2 2 2 2 4 2 2 19 2 6" xfId="14702" xr:uid="{00000000-0005-0000-0000-00006E390000}"/>
    <cellStyle name="Normal 2 2 2 2 4 2 2 19 2 7" xfId="14703" xr:uid="{00000000-0005-0000-0000-00006F390000}"/>
    <cellStyle name="Normal 2 2 2 2 4 2 2 19 2 8" xfId="14704" xr:uid="{00000000-0005-0000-0000-000070390000}"/>
    <cellStyle name="Normal 2 2 2 2 4 2 2 19 2 9" xfId="14705" xr:uid="{00000000-0005-0000-0000-000071390000}"/>
    <cellStyle name="Normal 2 2 2 2 4 2 2 19 3" xfId="14706" xr:uid="{00000000-0005-0000-0000-000072390000}"/>
    <cellStyle name="Normal 2 2 2 2 4 2 2 19 3 10" xfId="14707" xr:uid="{00000000-0005-0000-0000-000073390000}"/>
    <cellStyle name="Normal 2 2 2 2 4 2 2 19 3 2" xfId="14708" xr:uid="{00000000-0005-0000-0000-000074390000}"/>
    <cellStyle name="Normal 2 2 2 2 4 2 2 19 3 3" xfId="14709" xr:uid="{00000000-0005-0000-0000-000075390000}"/>
    <cellStyle name="Normal 2 2 2 2 4 2 2 19 3 4" xfId="14710" xr:uid="{00000000-0005-0000-0000-000076390000}"/>
    <cellStyle name="Normal 2 2 2 2 4 2 2 19 3 5" xfId="14711" xr:uid="{00000000-0005-0000-0000-000077390000}"/>
    <cellStyle name="Normal 2 2 2 2 4 2 2 19 3 6" xfId="14712" xr:uid="{00000000-0005-0000-0000-000078390000}"/>
    <cellStyle name="Normal 2 2 2 2 4 2 2 19 3 7" xfId="14713" xr:uid="{00000000-0005-0000-0000-000079390000}"/>
    <cellStyle name="Normal 2 2 2 2 4 2 2 19 3 8" xfId="14714" xr:uid="{00000000-0005-0000-0000-00007A390000}"/>
    <cellStyle name="Normal 2 2 2 2 4 2 2 19 3 9" xfId="14715" xr:uid="{00000000-0005-0000-0000-00007B390000}"/>
    <cellStyle name="Normal 2 2 2 2 4 2 2 19 4" xfId="14716" xr:uid="{00000000-0005-0000-0000-00007C390000}"/>
    <cellStyle name="Normal 2 2 2 2 4 2 2 19 4 10" xfId="14717" xr:uid="{00000000-0005-0000-0000-00007D390000}"/>
    <cellStyle name="Normal 2 2 2 2 4 2 2 19 4 2" xfId="14718" xr:uid="{00000000-0005-0000-0000-00007E390000}"/>
    <cellStyle name="Normal 2 2 2 2 4 2 2 19 4 3" xfId="14719" xr:uid="{00000000-0005-0000-0000-00007F390000}"/>
    <cellStyle name="Normal 2 2 2 2 4 2 2 19 4 4" xfId="14720" xr:uid="{00000000-0005-0000-0000-000080390000}"/>
    <cellStyle name="Normal 2 2 2 2 4 2 2 19 4 5" xfId="14721" xr:uid="{00000000-0005-0000-0000-000081390000}"/>
    <cellStyle name="Normal 2 2 2 2 4 2 2 19 4 6" xfId="14722" xr:uid="{00000000-0005-0000-0000-000082390000}"/>
    <cellStyle name="Normal 2 2 2 2 4 2 2 19 4 7" xfId="14723" xr:uid="{00000000-0005-0000-0000-000083390000}"/>
    <cellStyle name="Normal 2 2 2 2 4 2 2 19 4 8" xfId="14724" xr:uid="{00000000-0005-0000-0000-000084390000}"/>
    <cellStyle name="Normal 2 2 2 2 4 2 2 19 4 9" xfId="14725" xr:uid="{00000000-0005-0000-0000-000085390000}"/>
    <cellStyle name="Normal 2 2 2 2 4 2 2 19 5" xfId="14726" xr:uid="{00000000-0005-0000-0000-000086390000}"/>
    <cellStyle name="Normal 2 2 2 2 4 2 2 19 5 10" xfId="14727" xr:uid="{00000000-0005-0000-0000-000087390000}"/>
    <cellStyle name="Normal 2 2 2 2 4 2 2 19 5 2" xfId="14728" xr:uid="{00000000-0005-0000-0000-000088390000}"/>
    <cellStyle name="Normal 2 2 2 2 4 2 2 19 5 3" xfId="14729" xr:uid="{00000000-0005-0000-0000-000089390000}"/>
    <cellStyle name="Normal 2 2 2 2 4 2 2 19 5 4" xfId="14730" xr:uid="{00000000-0005-0000-0000-00008A390000}"/>
    <cellStyle name="Normal 2 2 2 2 4 2 2 19 5 5" xfId="14731" xr:uid="{00000000-0005-0000-0000-00008B390000}"/>
    <cellStyle name="Normal 2 2 2 2 4 2 2 19 5 6" xfId="14732" xr:uid="{00000000-0005-0000-0000-00008C390000}"/>
    <cellStyle name="Normal 2 2 2 2 4 2 2 19 5 7" xfId="14733" xr:uid="{00000000-0005-0000-0000-00008D390000}"/>
    <cellStyle name="Normal 2 2 2 2 4 2 2 19 5 8" xfId="14734" xr:uid="{00000000-0005-0000-0000-00008E390000}"/>
    <cellStyle name="Normal 2 2 2 2 4 2 2 19 5 9" xfId="14735" xr:uid="{00000000-0005-0000-0000-00008F390000}"/>
    <cellStyle name="Normal 2 2 2 2 4 2 2 19 6" xfId="14736" xr:uid="{00000000-0005-0000-0000-000090390000}"/>
    <cellStyle name="Normal 2 2 2 2 4 2 2 19 7" xfId="14737" xr:uid="{00000000-0005-0000-0000-000091390000}"/>
    <cellStyle name="Normal 2 2 2 2 4 2 2 19 8" xfId="14738" xr:uid="{00000000-0005-0000-0000-000092390000}"/>
    <cellStyle name="Normal 2 2 2 2 4 2 2 19 9" xfId="14739" xr:uid="{00000000-0005-0000-0000-000093390000}"/>
    <cellStyle name="Normal 2 2 2 2 4 2 2 2" xfId="14740" xr:uid="{00000000-0005-0000-0000-000094390000}"/>
    <cellStyle name="Normal 2 2 2 2 4 2 2 2 10" xfId="14741" xr:uid="{00000000-0005-0000-0000-000095390000}"/>
    <cellStyle name="Normal 2 2 2 2 4 2 2 2 11" xfId="14742" xr:uid="{00000000-0005-0000-0000-000096390000}"/>
    <cellStyle name="Normal 2 2 2 2 4 2 2 2 12" xfId="14743" xr:uid="{00000000-0005-0000-0000-000097390000}"/>
    <cellStyle name="Normal 2 2 2 2 4 2 2 2 13" xfId="14744" xr:uid="{00000000-0005-0000-0000-000098390000}"/>
    <cellStyle name="Normal 2 2 2 2 4 2 2 2 14" xfId="14745" xr:uid="{00000000-0005-0000-0000-000099390000}"/>
    <cellStyle name="Normal 2 2 2 2 4 2 2 2 2" xfId="14746" xr:uid="{00000000-0005-0000-0000-00009A390000}"/>
    <cellStyle name="Normal 2 2 2 2 4 2 2 2 2 10" xfId="14747" xr:uid="{00000000-0005-0000-0000-00009B390000}"/>
    <cellStyle name="Normal 2 2 2 2 4 2 2 2 2 2" xfId="14748" xr:uid="{00000000-0005-0000-0000-00009C390000}"/>
    <cellStyle name="Normal 2 2 2 2 4 2 2 2 2 3" xfId="14749" xr:uid="{00000000-0005-0000-0000-00009D390000}"/>
    <cellStyle name="Normal 2 2 2 2 4 2 2 2 2 4" xfId="14750" xr:uid="{00000000-0005-0000-0000-00009E390000}"/>
    <cellStyle name="Normal 2 2 2 2 4 2 2 2 2 5" xfId="14751" xr:uid="{00000000-0005-0000-0000-00009F390000}"/>
    <cellStyle name="Normal 2 2 2 2 4 2 2 2 2 6" xfId="14752" xr:uid="{00000000-0005-0000-0000-0000A0390000}"/>
    <cellStyle name="Normal 2 2 2 2 4 2 2 2 2 7" xfId="14753" xr:uid="{00000000-0005-0000-0000-0000A1390000}"/>
    <cellStyle name="Normal 2 2 2 2 4 2 2 2 2 8" xfId="14754" xr:uid="{00000000-0005-0000-0000-0000A2390000}"/>
    <cellStyle name="Normal 2 2 2 2 4 2 2 2 2 9" xfId="14755" xr:uid="{00000000-0005-0000-0000-0000A3390000}"/>
    <cellStyle name="Normal 2 2 2 2 4 2 2 2 3" xfId="14756" xr:uid="{00000000-0005-0000-0000-0000A4390000}"/>
    <cellStyle name="Normal 2 2 2 2 4 2 2 2 3 10" xfId="14757" xr:uid="{00000000-0005-0000-0000-0000A5390000}"/>
    <cellStyle name="Normal 2 2 2 2 4 2 2 2 3 2" xfId="14758" xr:uid="{00000000-0005-0000-0000-0000A6390000}"/>
    <cellStyle name="Normal 2 2 2 2 4 2 2 2 3 3" xfId="14759" xr:uid="{00000000-0005-0000-0000-0000A7390000}"/>
    <cellStyle name="Normal 2 2 2 2 4 2 2 2 3 4" xfId="14760" xr:uid="{00000000-0005-0000-0000-0000A8390000}"/>
    <cellStyle name="Normal 2 2 2 2 4 2 2 2 3 5" xfId="14761" xr:uid="{00000000-0005-0000-0000-0000A9390000}"/>
    <cellStyle name="Normal 2 2 2 2 4 2 2 2 3 6" xfId="14762" xr:uid="{00000000-0005-0000-0000-0000AA390000}"/>
    <cellStyle name="Normal 2 2 2 2 4 2 2 2 3 7" xfId="14763" xr:uid="{00000000-0005-0000-0000-0000AB390000}"/>
    <cellStyle name="Normal 2 2 2 2 4 2 2 2 3 8" xfId="14764" xr:uid="{00000000-0005-0000-0000-0000AC390000}"/>
    <cellStyle name="Normal 2 2 2 2 4 2 2 2 3 9" xfId="14765" xr:uid="{00000000-0005-0000-0000-0000AD390000}"/>
    <cellStyle name="Normal 2 2 2 2 4 2 2 2 4" xfId="14766" xr:uid="{00000000-0005-0000-0000-0000AE390000}"/>
    <cellStyle name="Normal 2 2 2 2 4 2 2 2 4 10" xfId="14767" xr:uid="{00000000-0005-0000-0000-0000AF390000}"/>
    <cellStyle name="Normal 2 2 2 2 4 2 2 2 4 2" xfId="14768" xr:uid="{00000000-0005-0000-0000-0000B0390000}"/>
    <cellStyle name="Normal 2 2 2 2 4 2 2 2 4 3" xfId="14769" xr:uid="{00000000-0005-0000-0000-0000B1390000}"/>
    <cellStyle name="Normal 2 2 2 2 4 2 2 2 4 4" xfId="14770" xr:uid="{00000000-0005-0000-0000-0000B2390000}"/>
    <cellStyle name="Normal 2 2 2 2 4 2 2 2 4 5" xfId="14771" xr:uid="{00000000-0005-0000-0000-0000B3390000}"/>
    <cellStyle name="Normal 2 2 2 2 4 2 2 2 4 6" xfId="14772" xr:uid="{00000000-0005-0000-0000-0000B4390000}"/>
    <cellStyle name="Normal 2 2 2 2 4 2 2 2 4 7" xfId="14773" xr:uid="{00000000-0005-0000-0000-0000B5390000}"/>
    <cellStyle name="Normal 2 2 2 2 4 2 2 2 4 8" xfId="14774" xr:uid="{00000000-0005-0000-0000-0000B6390000}"/>
    <cellStyle name="Normal 2 2 2 2 4 2 2 2 4 9" xfId="14775" xr:uid="{00000000-0005-0000-0000-0000B7390000}"/>
    <cellStyle name="Normal 2 2 2 2 4 2 2 2 5" xfId="14776" xr:uid="{00000000-0005-0000-0000-0000B8390000}"/>
    <cellStyle name="Normal 2 2 2 2 4 2 2 2 5 10" xfId="14777" xr:uid="{00000000-0005-0000-0000-0000B9390000}"/>
    <cellStyle name="Normal 2 2 2 2 4 2 2 2 5 2" xfId="14778" xr:uid="{00000000-0005-0000-0000-0000BA390000}"/>
    <cellStyle name="Normal 2 2 2 2 4 2 2 2 5 3" xfId="14779" xr:uid="{00000000-0005-0000-0000-0000BB390000}"/>
    <cellStyle name="Normal 2 2 2 2 4 2 2 2 5 4" xfId="14780" xr:uid="{00000000-0005-0000-0000-0000BC390000}"/>
    <cellStyle name="Normal 2 2 2 2 4 2 2 2 5 5" xfId="14781" xr:uid="{00000000-0005-0000-0000-0000BD390000}"/>
    <cellStyle name="Normal 2 2 2 2 4 2 2 2 5 6" xfId="14782" xr:uid="{00000000-0005-0000-0000-0000BE390000}"/>
    <cellStyle name="Normal 2 2 2 2 4 2 2 2 5 7" xfId="14783" xr:uid="{00000000-0005-0000-0000-0000BF390000}"/>
    <cellStyle name="Normal 2 2 2 2 4 2 2 2 5 8" xfId="14784" xr:uid="{00000000-0005-0000-0000-0000C0390000}"/>
    <cellStyle name="Normal 2 2 2 2 4 2 2 2 5 9" xfId="14785" xr:uid="{00000000-0005-0000-0000-0000C1390000}"/>
    <cellStyle name="Normal 2 2 2 2 4 2 2 2 6" xfId="14786" xr:uid="{00000000-0005-0000-0000-0000C2390000}"/>
    <cellStyle name="Normal 2 2 2 2 4 2 2 2 7" xfId="14787" xr:uid="{00000000-0005-0000-0000-0000C3390000}"/>
    <cellStyle name="Normal 2 2 2 2 4 2 2 2 8" xfId="14788" xr:uid="{00000000-0005-0000-0000-0000C4390000}"/>
    <cellStyle name="Normal 2 2 2 2 4 2 2 2 9" xfId="14789" xr:uid="{00000000-0005-0000-0000-0000C5390000}"/>
    <cellStyle name="Normal 2 2 2 2 4 2 2 20" xfId="14790" xr:uid="{00000000-0005-0000-0000-0000C6390000}"/>
    <cellStyle name="Normal 2 2 2 2 4 2 2 20 10" xfId="14791" xr:uid="{00000000-0005-0000-0000-0000C7390000}"/>
    <cellStyle name="Normal 2 2 2 2 4 2 2 20 11" xfId="14792" xr:uid="{00000000-0005-0000-0000-0000C8390000}"/>
    <cellStyle name="Normal 2 2 2 2 4 2 2 20 12" xfId="14793" xr:uid="{00000000-0005-0000-0000-0000C9390000}"/>
    <cellStyle name="Normal 2 2 2 2 4 2 2 20 13" xfId="14794" xr:uid="{00000000-0005-0000-0000-0000CA390000}"/>
    <cellStyle name="Normal 2 2 2 2 4 2 2 20 14" xfId="14795" xr:uid="{00000000-0005-0000-0000-0000CB390000}"/>
    <cellStyle name="Normal 2 2 2 2 4 2 2 20 2" xfId="14796" xr:uid="{00000000-0005-0000-0000-0000CC390000}"/>
    <cellStyle name="Normal 2 2 2 2 4 2 2 20 2 10" xfId="14797" xr:uid="{00000000-0005-0000-0000-0000CD390000}"/>
    <cellStyle name="Normal 2 2 2 2 4 2 2 20 2 2" xfId="14798" xr:uid="{00000000-0005-0000-0000-0000CE390000}"/>
    <cellStyle name="Normal 2 2 2 2 4 2 2 20 2 3" xfId="14799" xr:uid="{00000000-0005-0000-0000-0000CF390000}"/>
    <cellStyle name="Normal 2 2 2 2 4 2 2 20 2 4" xfId="14800" xr:uid="{00000000-0005-0000-0000-0000D0390000}"/>
    <cellStyle name="Normal 2 2 2 2 4 2 2 20 2 5" xfId="14801" xr:uid="{00000000-0005-0000-0000-0000D1390000}"/>
    <cellStyle name="Normal 2 2 2 2 4 2 2 20 2 6" xfId="14802" xr:uid="{00000000-0005-0000-0000-0000D2390000}"/>
    <cellStyle name="Normal 2 2 2 2 4 2 2 20 2 7" xfId="14803" xr:uid="{00000000-0005-0000-0000-0000D3390000}"/>
    <cellStyle name="Normal 2 2 2 2 4 2 2 20 2 8" xfId="14804" xr:uid="{00000000-0005-0000-0000-0000D4390000}"/>
    <cellStyle name="Normal 2 2 2 2 4 2 2 20 2 9" xfId="14805" xr:uid="{00000000-0005-0000-0000-0000D5390000}"/>
    <cellStyle name="Normal 2 2 2 2 4 2 2 20 3" xfId="14806" xr:uid="{00000000-0005-0000-0000-0000D6390000}"/>
    <cellStyle name="Normal 2 2 2 2 4 2 2 20 3 10" xfId="14807" xr:uid="{00000000-0005-0000-0000-0000D7390000}"/>
    <cellStyle name="Normal 2 2 2 2 4 2 2 20 3 2" xfId="14808" xr:uid="{00000000-0005-0000-0000-0000D8390000}"/>
    <cellStyle name="Normal 2 2 2 2 4 2 2 20 3 3" xfId="14809" xr:uid="{00000000-0005-0000-0000-0000D9390000}"/>
    <cellStyle name="Normal 2 2 2 2 4 2 2 20 3 4" xfId="14810" xr:uid="{00000000-0005-0000-0000-0000DA390000}"/>
    <cellStyle name="Normal 2 2 2 2 4 2 2 20 3 5" xfId="14811" xr:uid="{00000000-0005-0000-0000-0000DB390000}"/>
    <cellStyle name="Normal 2 2 2 2 4 2 2 20 3 6" xfId="14812" xr:uid="{00000000-0005-0000-0000-0000DC390000}"/>
    <cellStyle name="Normal 2 2 2 2 4 2 2 20 3 7" xfId="14813" xr:uid="{00000000-0005-0000-0000-0000DD390000}"/>
    <cellStyle name="Normal 2 2 2 2 4 2 2 20 3 8" xfId="14814" xr:uid="{00000000-0005-0000-0000-0000DE390000}"/>
    <cellStyle name="Normal 2 2 2 2 4 2 2 20 3 9" xfId="14815" xr:uid="{00000000-0005-0000-0000-0000DF390000}"/>
    <cellStyle name="Normal 2 2 2 2 4 2 2 20 4" xfId="14816" xr:uid="{00000000-0005-0000-0000-0000E0390000}"/>
    <cellStyle name="Normal 2 2 2 2 4 2 2 20 4 10" xfId="14817" xr:uid="{00000000-0005-0000-0000-0000E1390000}"/>
    <cellStyle name="Normal 2 2 2 2 4 2 2 20 4 2" xfId="14818" xr:uid="{00000000-0005-0000-0000-0000E2390000}"/>
    <cellStyle name="Normal 2 2 2 2 4 2 2 20 4 3" xfId="14819" xr:uid="{00000000-0005-0000-0000-0000E3390000}"/>
    <cellStyle name="Normal 2 2 2 2 4 2 2 20 4 4" xfId="14820" xr:uid="{00000000-0005-0000-0000-0000E4390000}"/>
    <cellStyle name="Normal 2 2 2 2 4 2 2 20 4 5" xfId="14821" xr:uid="{00000000-0005-0000-0000-0000E5390000}"/>
    <cellStyle name="Normal 2 2 2 2 4 2 2 20 4 6" xfId="14822" xr:uid="{00000000-0005-0000-0000-0000E6390000}"/>
    <cellStyle name="Normal 2 2 2 2 4 2 2 20 4 7" xfId="14823" xr:uid="{00000000-0005-0000-0000-0000E7390000}"/>
    <cellStyle name="Normal 2 2 2 2 4 2 2 20 4 8" xfId="14824" xr:uid="{00000000-0005-0000-0000-0000E8390000}"/>
    <cellStyle name="Normal 2 2 2 2 4 2 2 20 4 9" xfId="14825" xr:uid="{00000000-0005-0000-0000-0000E9390000}"/>
    <cellStyle name="Normal 2 2 2 2 4 2 2 20 5" xfId="14826" xr:uid="{00000000-0005-0000-0000-0000EA390000}"/>
    <cellStyle name="Normal 2 2 2 2 4 2 2 20 5 10" xfId="14827" xr:uid="{00000000-0005-0000-0000-0000EB390000}"/>
    <cellStyle name="Normal 2 2 2 2 4 2 2 20 5 2" xfId="14828" xr:uid="{00000000-0005-0000-0000-0000EC390000}"/>
    <cellStyle name="Normal 2 2 2 2 4 2 2 20 5 3" xfId="14829" xr:uid="{00000000-0005-0000-0000-0000ED390000}"/>
    <cellStyle name="Normal 2 2 2 2 4 2 2 20 5 4" xfId="14830" xr:uid="{00000000-0005-0000-0000-0000EE390000}"/>
    <cellStyle name="Normal 2 2 2 2 4 2 2 20 5 5" xfId="14831" xr:uid="{00000000-0005-0000-0000-0000EF390000}"/>
    <cellStyle name="Normal 2 2 2 2 4 2 2 20 5 6" xfId="14832" xr:uid="{00000000-0005-0000-0000-0000F0390000}"/>
    <cellStyle name="Normal 2 2 2 2 4 2 2 20 5 7" xfId="14833" xr:uid="{00000000-0005-0000-0000-0000F1390000}"/>
    <cellStyle name="Normal 2 2 2 2 4 2 2 20 5 8" xfId="14834" xr:uid="{00000000-0005-0000-0000-0000F2390000}"/>
    <cellStyle name="Normal 2 2 2 2 4 2 2 20 5 9" xfId="14835" xr:uid="{00000000-0005-0000-0000-0000F3390000}"/>
    <cellStyle name="Normal 2 2 2 2 4 2 2 20 6" xfId="14836" xr:uid="{00000000-0005-0000-0000-0000F4390000}"/>
    <cellStyle name="Normal 2 2 2 2 4 2 2 20 7" xfId="14837" xr:uid="{00000000-0005-0000-0000-0000F5390000}"/>
    <cellStyle name="Normal 2 2 2 2 4 2 2 20 8" xfId="14838" xr:uid="{00000000-0005-0000-0000-0000F6390000}"/>
    <cellStyle name="Normal 2 2 2 2 4 2 2 20 9" xfId="14839" xr:uid="{00000000-0005-0000-0000-0000F7390000}"/>
    <cellStyle name="Normal 2 2 2 2 4 2 2 3" xfId="14840" xr:uid="{00000000-0005-0000-0000-0000F8390000}"/>
    <cellStyle name="Normal 2 2 2 2 4 2 2 3 10" xfId="14841" xr:uid="{00000000-0005-0000-0000-0000F9390000}"/>
    <cellStyle name="Normal 2 2 2 2 4 2 2 3 11" xfId="14842" xr:uid="{00000000-0005-0000-0000-0000FA390000}"/>
    <cellStyle name="Normal 2 2 2 2 4 2 2 3 12" xfId="14843" xr:uid="{00000000-0005-0000-0000-0000FB390000}"/>
    <cellStyle name="Normal 2 2 2 2 4 2 2 3 13" xfId="14844" xr:uid="{00000000-0005-0000-0000-0000FC390000}"/>
    <cellStyle name="Normal 2 2 2 2 4 2 2 3 14" xfId="14845" xr:uid="{00000000-0005-0000-0000-0000FD390000}"/>
    <cellStyle name="Normal 2 2 2 2 4 2 2 3 2" xfId="14846" xr:uid="{00000000-0005-0000-0000-0000FE390000}"/>
    <cellStyle name="Normal 2 2 2 2 4 2 2 3 2 10" xfId="14847" xr:uid="{00000000-0005-0000-0000-0000FF390000}"/>
    <cellStyle name="Normal 2 2 2 2 4 2 2 3 2 2" xfId="14848" xr:uid="{00000000-0005-0000-0000-0000003A0000}"/>
    <cellStyle name="Normal 2 2 2 2 4 2 2 3 2 3" xfId="14849" xr:uid="{00000000-0005-0000-0000-0000013A0000}"/>
    <cellStyle name="Normal 2 2 2 2 4 2 2 3 2 4" xfId="14850" xr:uid="{00000000-0005-0000-0000-0000023A0000}"/>
    <cellStyle name="Normal 2 2 2 2 4 2 2 3 2 5" xfId="14851" xr:uid="{00000000-0005-0000-0000-0000033A0000}"/>
    <cellStyle name="Normal 2 2 2 2 4 2 2 3 2 6" xfId="14852" xr:uid="{00000000-0005-0000-0000-0000043A0000}"/>
    <cellStyle name="Normal 2 2 2 2 4 2 2 3 2 7" xfId="14853" xr:uid="{00000000-0005-0000-0000-0000053A0000}"/>
    <cellStyle name="Normal 2 2 2 2 4 2 2 3 2 8" xfId="14854" xr:uid="{00000000-0005-0000-0000-0000063A0000}"/>
    <cellStyle name="Normal 2 2 2 2 4 2 2 3 2 9" xfId="14855" xr:uid="{00000000-0005-0000-0000-0000073A0000}"/>
    <cellStyle name="Normal 2 2 2 2 4 2 2 3 3" xfId="14856" xr:uid="{00000000-0005-0000-0000-0000083A0000}"/>
    <cellStyle name="Normal 2 2 2 2 4 2 2 3 3 10" xfId="14857" xr:uid="{00000000-0005-0000-0000-0000093A0000}"/>
    <cellStyle name="Normal 2 2 2 2 4 2 2 3 3 2" xfId="14858" xr:uid="{00000000-0005-0000-0000-00000A3A0000}"/>
    <cellStyle name="Normal 2 2 2 2 4 2 2 3 3 3" xfId="14859" xr:uid="{00000000-0005-0000-0000-00000B3A0000}"/>
    <cellStyle name="Normal 2 2 2 2 4 2 2 3 3 4" xfId="14860" xr:uid="{00000000-0005-0000-0000-00000C3A0000}"/>
    <cellStyle name="Normal 2 2 2 2 4 2 2 3 3 5" xfId="14861" xr:uid="{00000000-0005-0000-0000-00000D3A0000}"/>
    <cellStyle name="Normal 2 2 2 2 4 2 2 3 3 6" xfId="14862" xr:uid="{00000000-0005-0000-0000-00000E3A0000}"/>
    <cellStyle name="Normal 2 2 2 2 4 2 2 3 3 7" xfId="14863" xr:uid="{00000000-0005-0000-0000-00000F3A0000}"/>
    <cellStyle name="Normal 2 2 2 2 4 2 2 3 3 8" xfId="14864" xr:uid="{00000000-0005-0000-0000-0000103A0000}"/>
    <cellStyle name="Normal 2 2 2 2 4 2 2 3 3 9" xfId="14865" xr:uid="{00000000-0005-0000-0000-0000113A0000}"/>
    <cellStyle name="Normal 2 2 2 2 4 2 2 3 4" xfId="14866" xr:uid="{00000000-0005-0000-0000-0000123A0000}"/>
    <cellStyle name="Normal 2 2 2 2 4 2 2 3 4 10" xfId="14867" xr:uid="{00000000-0005-0000-0000-0000133A0000}"/>
    <cellStyle name="Normal 2 2 2 2 4 2 2 3 4 2" xfId="14868" xr:uid="{00000000-0005-0000-0000-0000143A0000}"/>
    <cellStyle name="Normal 2 2 2 2 4 2 2 3 4 3" xfId="14869" xr:uid="{00000000-0005-0000-0000-0000153A0000}"/>
    <cellStyle name="Normal 2 2 2 2 4 2 2 3 4 4" xfId="14870" xr:uid="{00000000-0005-0000-0000-0000163A0000}"/>
    <cellStyle name="Normal 2 2 2 2 4 2 2 3 4 5" xfId="14871" xr:uid="{00000000-0005-0000-0000-0000173A0000}"/>
    <cellStyle name="Normal 2 2 2 2 4 2 2 3 4 6" xfId="14872" xr:uid="{00000000-0005-0000-0000-0000183A0000}"/>
    <cellStyle name="Normal 2 2 2 2 4 2 2 3 4 7" xfId="14873" xr:uid="{00000000-0005-0000-0000-0000193A0000}"/>
    <cellStyle name="Normal 2 2 2 2 4 2 2 3 4 8" xfId="14874" xr:uid="{00000000-0005-0000-0000-00001A3A0000}"/>
    <cellStyle name="Normal 2 2 2 2 4 2 2 3 4 9" xfId="14875" xr:uid="{00000000-0005-0000-0000-00001B3A0000}"/>
    <cellStyle name="Normal 2 2 2 2 4 2 2 3 5" xfId="14876" xr:uid="{00000000-0005-0000-0000-00001C3A0000}"/>
    <cellStyle name="Normal 2 2 2 2 4 2 2 3 5 10" xfId="14877" xr:uid="{00000000-0005-0000-0000-00001D3A0000}"/>
    <cellStyle name="Normal 2 2 2 2 4 2 2 3 5 2" xfId="14878" xr:uid="{00000000-0005-0000-0000-00001E3A0000}"/>
    <cellStyle name="Normal 2 2 2 2 4 2 2 3 5 3" xfId="14879" xr:uid="{00000000-0005-0000-0000-00001F3A0000}"/>
    <cellStyle name="Normal 2 2 2 2 4 2 2 3 5 4" xfId="14880" xr:uid="{00000000-0005-0000-0000-0000203A0000}"/>
    <cellStyle name="Normal 2 2 2 2 4 2 2 3 5 5" xfId="14881" xr:uid="{00000000-0005-0000-0000-0000213A0000}"/>
    <cellStyle name="Normal 2 2 2 2 4 2 2 3 5 6" xfId="14882" xr:uid="{00000000-0005-0000-0000-0000223A0000}"/>
    <cellStyle name="Normal 2 2 2 2 4 2 2 3 5 7" xfId="14883" xr:uid="{00000000-0005-0000-0000-0000233A0000}"/>
    <cellStyle name="Normal 2 2 2 2 4 2 2 3 5 8" xfId="14884" xr:uid="{00000000-0005-0000-0000-0000243A0000}"/>
    <cellStyle name="Normal 2 2 2 2 4 2 2 3 5 9" xfId="14885" xr:uid="{00000000-0005-0000-0000-0000253A0000}"/>
    <cellStyle name="Normal 2 2 2 2 4 2 2 3 6" xfId="14886" xr:uid="{00000000-0005-0000-0000-0000263A0000}"/>
    <cellStyle name="Normal 2 2 2 2 4 2 2 3 7" xfId="14887" xr:uid="{00000000-0005-0000-0000-0000273A0000}"/>
    <cellStyle name="Normal 2 2 2 2 4 2 2 3 8" xfId="14888" xr:uid="{00000000-0005-0000-0000-0000283A0000}"/>
    <cellStyle name="Normal 2 2 2 2 4 2 2 3 9" xfId="14889" xr:uid="{00000000-0005-0000-0000-0000293A0000}"/>
    <cellStyle name="Normal 2 2 2 2 4 2 2 4" xfId="14890" xr:uid="{00000000-0005-0000-0000-00002A3A0000}"/>
    <cellStyle name="Normal 2 2 2 2 4 2 2 4 10" xfId="14891" xr:uid="{00000000-0005-0000-0000-00002B3A0000}"/>
    <cellStyle name="Normal 2 2 2 2 4 2 2 4 11" xfId="14892" xr:uid="{00000000-0005-0000-0000-00002C3A0000}"/>
    <cellStyle name="Normal 2 2 2 2 4 2 2 4 12" xfId="14893" xr:uid="{00000000-0005-0000-0000-00002D3A0000}"/>
    <cellStyle name="Normal 2 2 2 2 4 2 2 4 13" xfId="14894" xr:uid="{00000000-0005-0000-0000-00002E3A0000}"/>
    <cellStyle name="Normal 2 2 2 2 4 2 2 4 14" xfId="14895" xr:uid="{00000000-0005-0000-0000-00002F3A0000}"/>
    <cellStyle name="Normal 2 2 2 2 4 2 2 4 2" xfId="14896" xr:uid="{00000000-0005-0000-0000-0000303A0000}"/>
    <cellStyle name="Normal 2 2 2 2 4 2 2 4 2 10" xfId="14897" xr:uid="{00000000-0005-0000-0000-0000313A0000}"/>
    <cellStyle name="Normal 2 2 2 2 4 2 2 4 2 2" xfId="14898" xr:uid="{00000000-0005-0000-0000-0000323A0000}"/>
    <cellStyle name="Normal 2 2 2 2 4 2 2 4 2 3" xfId="14899" xr:uid="{00000000-0005-0000-0000-0000333A0000}"/>
    <cellStyle name="Normal 2 2 2 2 4 2 2 4 2 4" xfId="14900" xr:uid="{00000000-0005-0000-0000-0000343A0000}"/>
    <cellStyle name="Normal 2 2 2 2 4 2 2 4 2 5" xfId="14901" xr:uid="{00000000-0005-0000-0000-0000353A0000}"/>
    <cellStyle name="Normal 2 2 2 2 4 2 2 4 2 6" xfId="14902" xr:uid="{00000000-0005-0000-0000-0000363A0000}"/>
    <cellStyle name="Normal 2 2 2 2 4 2 2 4 2 7" xfId="14903" xr:uid="{00000000-0005-0000-0000-0000373A0000}"/>
    <cellStyle name="Normal 2 2 2 2 4 2 2 4 2 8" xfId="14904" xr:uid="{00000000-0005-0000-0000-0000383A0000}"/>
    <cellStyle name="Normal 2 2 2 2 4 2 2 4 2 9" xfId="14905" xr:uid="{00000000-0005-0000-0000-0000393A0000}"/>
    <cellStyle name="Normal 2 2 2 2 4 2 2 4 3" xfId="14906" xr:uid="{00000000-0005-0000-0000-00003A3A0000}"/>
    <cellStyle name="Normal 2 2 2 2 4 2 2 4 3 10" xfId="14907" xr:uid="{00000000-0005-0000-0000-00003B3A0000}"/>
    <cellStyle name="Normal 2 2 2 2 4 2 2 4 3 2" xfId="14908" xr:uid="{00000000-0005-0000-0000-00003C3A0000}"/>
    <cellStyle name="Normal 2 2 2 2 4 2 2 4 3 3" xfId="14909" xr:uid="{00000000-0005-0000-0000-00003D3A0000}"/>
    <cellStyle name="Normal 2 2 2 2 4 2 2 4 3 4" xfId="14910" xr:uid="{00000000-0005-0000-0000-00003E3A0000}"/>
    <cellStyle name="Normal 2 2 2 2 4 2 2 4 3 5" xfId="14911" xr:uid="{00000000-0005-0000-0000-00003F3A0000}"/>
    <cellStyle name="Normal 2 2 2 2 4 2 2 4 3 6" xfId="14912" xr:uid="{00000000-0005-0000-0000-0000403A0000}"/>
    <cellStyle name="Normal 2 2 2 2 4 2 2 4 3 7" xfId="14913" xr:uid="{00000000-0005-0000-0000-0000413A0000}"/>
    <cellStyle name="Normal 2 2 2 2 4 2 2 4 3 8" xfId="14914" xr:uid="{00000000-0005-0000-0000-0000423A0000}"/>
    <cellStyle name="Normal 2 2 2 2 4 2 2 4 3 9" xfId="14915" xr:uid="{00000000-0005-0000-0000-0000433A0000}"/>
    <cellStyle name="Normal 2 2 2 2 4 2 2 4 4" xfId="14916" xr:uid="{00000000-0005-0000-0000-0000443A0000}"/>
    <cellStyle name="Normal 2 2 2 2 4 2 2 4 4 10" xfId="14917" xr:uid="{00000000-0005-0000-0000-0000453A0000}"/>
    <cellStyle name="Normal 2 2 2 2 4 2 2 4 4 2" xfId="14918" xr:uid="{00000000-0005-0000-0000-0000463A0000}"/>
    <cellStyle name="Normal 2 2 2 2 4 2 2 4 4 3" xfId="14919" xr:uid="{00000000-0005-0000-0000-0000473A0000}"/>
    <cellStyle name="Normal 2 2 2 2 4 2 2 4 4 4" xfId="14920" xr:uid="{00000000-0005-0000-0000-0000483A0000}"/>
    <cellStyle name="Normal 2 2 2 2 4 2 2 4 4 5" xfId="14921" xr:uid="{00000000-0005-0000-0000-0000493A0000}"/>
    <cellStyle name="Normal 2 2 2 2 4 2 2 4 4 6" xfId="14922" xr:uid="{00000000-0005-0000-0000-00004A3A0000}"/>
    <cellStyle name="Normal 2 2 2 2 4 2 2 4 4 7" xfId="14923" xr:uid="{00000000-0005-0000-0000-00004B3A0000}"/>
    <cellStyle name="Normal 2 2 2 2 4 2 2 4 4 8" xfId="14924" xr:uid="{00000000-0005-0000-0000-00004C3A0000}"/>
    <cellStyle name="Normal 2 2 2 2 4 2 2 4 4 9" xfId="14925" xr:uid="{00000000-0005-0000-0000-00004D3A0000}"/>
    <cellStyle name="Normal 2 2 2 2 4 2 2 4 5" xfId="14926" xr:uid="{00000000-0005-0000-0000-00004E3A0000}"/>
    <cellStyle name="Normal 2 2 2 2 4 2 2 4 5 10" xfId="14927" xr:uid="{00000000-0005-0000-0000-00004F3A0000}"/>
    <cellStyle name="Normal 2 2 2 2 4 2 2 4 5 2" xfId="14928" xr:uid="{00000000-0005-0000-0000-0000503A0000}"/>
    <cellStyle name="Normal 2 2 2 2 4 2 2 4 5 3" xfId="14929" xr:uid="{00000000-0005-0000-0000-0000513A0000}"/>
    <cellStyle name="Normal 2 2 2 2 4 2 2 4 5 4" xfId="14930" xr:uid="{00000000-0005-0000-0000-0000523A0000}"/>
    <cellStyle name="Normal 2 2 2 2 4 2 2 4 5 5" xfId="14931" xr:uid="{00000000-0005-0000-0000-0000533A0000}"/>
    <cellStyle name="Normal 2 2 2 2 4 2 2 4 5 6" xfId="14932" xr:uid="{00000000-0005-0000-0000-0000543A0000}"/>
    <cellStyle name="Normal 2 2 2 2 4 2 2 4 5 7" xfId="14933" xr:uid="{00000000-0005-0000-0000-0000553A0000}"/>
    <cellStyle name="Normal 2 2 2 2 4 2 2 4 5 8" xfId="14934" xr:uid="{00000000-0005-0000-0000-0000563A0000}"/>
    <cellStyle name="Normal 2 2 2 2 4 2 2 4 5 9" xfId="14935" xr:uid="{00000000-0005-0000-0000-0000573A0000}"/>
    <cellStyle name="Normal 2 2 2 2 4 2 2 4 6" xfId="14936" xr:uid="{00000000-0005-0000-0000-0000583A0000}"/>
    <cellStyle name="Normal 2 2 2 2 4 2 2 4 7" xfId="14937" xr:uid="{00000000-0005-0000-0000-0000593A0000}"/>
    <cellStyle name="Normal 2 2 2 2 4 2 2 4 8" xfId="14938" xr:uid="{00000000-0005-0000-0000-00005A3A0000}"/>
    <cellStyle name="Normal 2 2 2 2 4 2 2 4 9" xfId="14939" xr:uid="{00000000-0005-0000-0000-00005B3A0000}"/>
    <cellStyle name="Normal 2 2 2 2 4 2 2 5" xfId="14940" xr:uid="{00000000-0005-0000-0000-00005C3A0000}"/>
    <cellStyle name="Normal 2 2 2 2 4 2 2 5 10" xfId="14941" xr:uid="{00000000-0005-0000-0000-00005D3A0000}"/>
    <cellStyle name="Normal 2 2 2 2 4 2 2 5 11" xfId="14942" xr:uid="{00000000-0005-0000-0000-00005E3A0000}"/>
    <cellStyle name="Normal 2 2 2 2 4 2 2 5 12" xfId="14943" xr:uid="{00000000-0005-0000-0000-00005F3A0000}"/>
    <cellStyle name="Normal 2 2 2 2 4 2 2 5 13" xfId="14944" xr:uid="{00000000-0005-0000-0000-0000603A0000}"/>
    <cellStyle name="Normal 2 2 2 2 4 2 2 5 14" xfId="14945" xr:uid="{00000000-0005-0000-0000-0000613A0000}"/>
    <cellStyle name="Normal 2 2 2 2 4 2 2 5 2" xfId="14946" xr:uid="{00000000-0005-0000-0000-0000623A0000}"/>
    <cellStyle name="Normal 2 2 2 2 4 2 2 5 2 10" xfId="14947" xr:uid="{00000000-0005-0000-0000-0000633A0000}"/>
    <cellStyle name="Normal 2 2 2 2 4 2 2 5 2 2" xfId="14948" xr:uid="{00000000-0005-0000-0000-0000643A0000}"/>
    <cellStyle name="Normal 2 2 2 2 4 2 2 5 2 3" xfId="14949" xr:uid="{00000000-0005-0000-0000-0000653A0000}"/>
    <cellStyle name="Normal 2 2 2 2 4 2 2 5 2 4" xfId="14950" xr:uid="{00000000-0005-0000-0000-0000663A0000}"/>
    <cellStyle name="Normal 2 2 2 2 4 2 2 5 2 5" xfId="14951" xr:uid="{00000000-0005-0000-0000-0000673A0000}"/>
    <cellStyle name="Normal 2 2 2 2 4 2 2 5 2 6" xfId="14952" xr:uid="{00000000-0005-0000-0000-0000683A0000}"/>
    <cellStyle name="Normal 2 2 2 2 4 2 2 5 2 7" xfId="14953" xr:uid="{00000000-0005-0000-0000-0000693A0000}"/>
    <cellStyle name="Normal 2 2 2 2 4 2 2 5 2 8" xfId="14954" xr:uid="{00000000-0005-0000-0000-00006A3A0000}"/>
    <cellStyle name="Normal 2 2 2 2 4 2 2 5 2 9" xfId="14955" xr:uid="{00000000-0005-0000-0000-00006B3A0000}"/>
    <cellStyle name="Normal 2 2 2 2 4 2 2 5 3" xfId="14956" xr:uid="{00000000-0005-0000-0000-00006C3A0000}"/>
    <cellStyle name="Normal 2 2 2 2 4 2 2 5 3 10" xfId="14957" xr:uid="{00000000-0005-0000-0000-00006D3A0000}"/>
    <cellStyle name="Normal 2 2 2 2 4 2 2 5 3 2" xfId="14958" xr:uid="{00000000-0005-0000-0000-00006E3A0000}"/>
    <cellStyle name="Normal 2 2 2 2 4 2 2 5 3 3" xfId="14959" xr:uid="{00000000-0005-0000-0000-00006F3A0000}"/>
    <cellStyle name="Normal 2 2 2 2 4 2 2 5 3 4" xfId="14960" xr:uid="{00000000-0005-0000-0000-0000703A0000}"/>
    <cellStyle name="Normal 2 2 2 2 4 2 2 5 3 5" xfId="14961" xr:uid="{00000000-0005-0000-0000-0000713A0000}"/>
    <cellStyle name="Normal 2 2 2 2 4 2 2 5 3 6" xfId="14962" xr:uid="{00000000-0005-0000-0000-0000723A0000}"/>
    <cellStyle name="Normal 2 2 2 2 4 2 2 5 3 7" xfId="14963" xr:uid="{00000000-0005-0000-0000-0000733A0000}"/>
    <cellStyle name="Normal 2 2 2 2 4 2 2 5 3 8" xfId="14964" xr:uid="{00000000-0005-0000-0000-0000743A0000}"/>
    <cellStyle name="Normal 2 2 2 2 4 2 2 5 3 9" xfId="14965" xr:uid="{00000000-0005-0000-0000-0000753A0000}"/>
    <cellStyle name="Normal 2 2 2 2 4 2 2 5 4" xfId="14966" xr:uid="{00000000-0005-0000-0000-0000763A0000}"/>
    <cellStyle name="Normal 2 2 2 2 4 2 2 5 4 10" xfId="14967" xr:uid="{00000000-0005-0000-0000-0000773A0000}"/>
    <cellStyle name="Normal 2 2 2 2 4 2 2 5 4 2" xfId="14968" xr:uid="{00000000-0005-0000-0000-0000783A0000}"/>
    <cellStyle name="Normal 2 2 2 2 4 2 2 5 4 3" xfId="14969" xr:uid="{00000000-0005-0000-0000-0000793A0000}"/>
    <cellStyle name="Normal 2 2 2 2 4 2 2 5 4 4" xfId="14970" xr:uid="{00000000-0005-0000-0000-00007A3A0000}"/>
    <cellStyle name="Normal 2 2 2 2 4 2 2 5 4 5" xfId="14971" xr:uid="{00000000-0005-0000-0000-00007B3A0000}"/>
    <cellStyle name="Normal 2 2 2 2 4 2 2 5 4 6" xfId="14972" xr:uid="{00000000-0005-0000-0000-00007C3A0000}"/>
    <cellStyle name="Normal 2 2 2 2 4 2 2 5 4 7" xfId="14973" xr:uid="{00000000-0005-0000-0000-00007D3A0000}"/>
    <cellStyle name="Normal 2 2 2 2 4 2 2 5 4 8" xfId="14974" xr:uid="{00000000-0005-0000-0000-00007E3A0000}"/>
    <cellStyle name="Normal 2 2 2 2 4 2 2 5 4 9" xfId="14975" xr:uid="{00000000-0005-0000-0000-00007F3A0000}"/>
    <cellStyle name="Normal 2 2 2 2 4 2 2 5 5" xfId="14976" xr:uid="{00000000-0005-0000-0000-0000803A0000}"/>
    <cellStyle name="Normal 2 2 2 2 4 2 2 5 5 10" xfId="14977" xr:uid="{00000000-0005-0000-0000-0000813A0000}"/>
    <cellStyle name="Normal 2 2 2 2 4 2 2 5 5 2" xfId="14978" xr:uid="{00000000-0005-0000-0000-0000823A0000}"/>
    <cellStyle name="Normal 2 2 2 2 4 2 2 5 5 3" xfId="14979" xr:uid="{00000000-0005-0000-0000-0000833A0000}"/>
    <cellStyle name="Normal 2 2 2 2 4 2 2 5 5 4" xfId="14980" xr:uid="{00000000-0005-0000-0000-0000843A0000}"/>
    <cellStyle name="Normal 2 2 2 2 4 2 2 5 5 5" xfId="14981" xr:uid="{00000000-0005-0000-0000-0000853A0000}"/>
    <cellStyle name="Normal 2 2 2 2 4 2 2 5 5 6" xfId="14982" xr:uid="{00000000-0005-0000-0000-0000863A0000}"/>
    <cellStyle name="Normal 2 2 2 2 4 2 2 5 5 7" xfId="14983" xr:uid="{00000000-0005-0000-0000-0000873A0000}"/>
    <cellStyle name="Normal 2 2 2 2 4 2 2 5 5 8" xfId="14984" xr:uid="{00000000-0005-0000-0000-0000883A0000}"/>
    <cellStyle name="Normal 2 2 2 2 4 2 2 5 5 9" xfId="14985" xr:uid="{00000000-0005-0000-0000-0000893A0000}"/>
    <cellStyle name="Normal 2 2 2 2 4 2 2 5 6" xfId="14986" xr:uid="{00000000-0005-0000-0000-00008A3A0000}"/>
    <cellStyle name="Normal 2 2 2 2 4 2 2 5 7" xfId="14987" xr:uid="{00000000-0005-0000-0000-00008B3A0000}"/>
    <cellStyle name="Normal 2 2 2 2 4 2 2 5 8" xfId="14988" xr:uid="{00000000-0005-0000-0000-00008C3A0000}"/>
    <cellStyle name="Normal 2 2 2 2 4 2 2 5 9" xfId="14989" xr:uid="{00000000-0005-0000-0000-00008D3A0000}"/>
    <cellStyle name="Normal 2 2 2 2 4 2 2 6" xfId="14990" xr:uid="{00000000-0005-0000-0000-00008E3A0000}"/>
    <cellStyle name="Normal 2 2 2 2 4 2 2 6 10" xfId="14991" xr:uid="{00000000-0005-0000-0000-00008F3A0000}"/>
    <cellStyle name="Normal 2 2 2 2 4 2 2 6 11" xfId="14992" xr:uid="{00000000-0005-0000-0000-0000903A0000}"/>
    <cellStyle name="Normal 2 2 2 2 4 2 2 6 12" xfId="14993" xr:uid="{00000000-0005-0000-0000-0000913A0000}"/>
    <cellStyle name="Normal 2 2 2 2 4 2 2 6 13" xfId="14994" xr:uid="{00000000-0005-0000-0000-0000923A0000}"/>
    <cellStyle name="Normal 2 2 2 2 4 2 2 6 14" xfId="14995" xr:uid="{00000000-0005-0000-0000-0000933A0000}"/>
    <cellStyle name="Normal 2 2 2 2 4 2 2 6 2" xfId="14996" xr:uid="{00000000-0005-0000-0000-0000943A0000}"/>
    <cellStyle name="Normal 2 2 2 2 4 2 2 6 2 10" xfId="14997" xr:uid="{00000000-0005-0000-0000-0000953A0000}"/>
    <cellStyle name="Normal 2 2 2 2 4 2 2 6 2 2" xfId="14998" xr:uid="{00000000-0005-0000-0000-0000963A0000}"/>
    <cellStyle name="Normal 2 2 2 2 4 2 2 6 2 3" xfId="14999" xr:uid="{00000000-0005-0000-0000-0000973A0000}"/>
    <cellStyle name="Normal 2 2 2 2 4 2 2 6 2 4" xfId="15000" xr:uid="{00000000-0005-0000-0000-0000983A0000}"/>
    <cellStyle name="Normal 2 2 2 2 4 2 2 6 2 5" xfId="15001" xr:uid="{00000000-0005-0000-0000-0000993A0000}"/>
    <cellStyle name="Normal 2 2 2 2 4 2 2 6 2 6" xfId="15002" xr:uid="{00000000-0005-0000-0000-00009A3A0000}"/>
    <cellStyle name="Normal 2 2 2 2 4 2 2 6 2 7" xfId="15003" xr:uid="{00000000-0005-0000-0000-00009B3A0000}"/>
    <cellStyle name="Normal 2 2 2 2 4 2 2 6 2 8" xfId="15004" xr:uid="{00000000-0005-0000-0000-00009C3A0000}"/>
    <cellStyle name="Normal 2 2 2 2 4 2 2 6 2 9" xfId="15005" xr:uid="{00000000-0005-0000-0000-00009D3A0000}"/>
    <cellStyle name="Normal 2 2 2 2 4 2 2 6 3" xfId="15006" xr:uid="{00000000-0005-0000-0000-00009E3A0000}"/>
    <cellStyle name="Normal 2 2 2 2 4 2 2 6 3 10" xfId="15007" xr:uid="{00000000-0005-0000-0000-00009F3A0000}"/>
    <cellStyle name="Normal 2 2 2 2 4 2 2 6 3 2" xfId="15008" xr:uid="{00000000-0005-0000-0000-0000A03A0000}"/>
    <cellStyle name="Normal 2 2 2 2 4 2 2 6 3 3" xfId="15009" xr:uid="{00000000-0005-0000-0000-0000A13A0000}"/>
    <cellStyle name="Normal 2 2 2 2 4 2 2 6 3 4" xfId="15010" xr:uid="{00000000-0005-0000-0000-0000A23A0000}"/>
    <cellStyle name="Normal 2 2 2 2 4 2 2 6 3 5" xfId="15011" xr:uid="{00000000-0005-0000-0000-0000A33A0000}"/>
    <cellStyle name="Normal 2 2 2 2 4 2 2 6 3 6" xfId="15012" xr:uid="{00000000-0005-0000-0000-0000A43A0000}"/>
    <cellStyle name="Normal 2 2 2 2 4 2 2 6 3 7" xfId="15013" xr:uid="{00000000-0005-0000-0000-0000A53A0000}"/>
    <cellStyle name="Normal 2 2 2 2 4 2 2 6 3 8" xfId="15014" xr:uid="{00000000-0005-0000-0000-0000A63A0000}"/>
    <cellStyle name="Normal 2 2 2 2 4 2 2 6 3 9" xfId="15015" xr:uid="{00000000-0005-0000-0000-0000A73A0000}"/>
    <cellStyle name="Normal 2 2 2 2 4 2 2 6 4" xfId="15016" xr:uid="{00000000-0005-0000-0000-0000A83A0000}"/>
    <cellStyle name="Normal 2 2 2 2 4 2 2 6 4 10" xfId="15017" xr:uid="{00000000-0005-0000-0000-0000A93A0000}"/>
    <cellStyle name="Normal 2 2 2 2 4 2 2 6 4 2" xfId="15018" xr:uid="{00000000-0005-0000-0000-0000AA3A0000}"/>
    <cellStyle name="Normal 2 2 2 2 4 2 2 6 4 3" xfId="15019" xr:uid="{00000000-0005-0000-0000-0000AB3A0000}"/>
    <cellStyle name="Normal 2 2 2 2 4 2 2 6 4 4" xfId="15020" xr:uid="{00000000-0005-0000-0000-0000AC3A0000}"/>
    <cellStyle name="Normal 2 2 2 2 4 2 2 6 4 5" xfId="15021" xr:uid="{00000000-0005-0000-0000-0000AD3A0000}"/>
    <cellStyle name="Normal 2 2 2 2 4 2 2 6 4 6" xfId="15022" xr:uid="{00000000-0005-0000-0000-0000AE3A0000}"/>
    <cellStyle name="Normal 2 2 2 2 4 2 2 6 4 7" xfId="15023" xr:uid="{00000000-0005-0000-0000-0000AF3A0000}"/>
    <cellStyle name="Normal 2 2 2 2 4 2 2 6 4 8" xfId="15024" xr:uid="{00000000-0005-0000-0000-0000B03A0000}"/>
    <cellStyle name="Normal 2 2 2 2 4 2 2 6 4 9" xfId="15025" xr:uid="{00000000-0005-0000-0000-0000B13A0000}"/>
    <cellStyle name="Normal 2 2 2 2 4 2 2 6 5" xfId="15026" xr:uid="{00000000-0005-0000-0000-0000B23A0000}"/>
    <cellStyle name="Normal 2 2 2 2 4 2 2 6 5 10" xfId="15027" xr:uid="{00000000-0005-0000-0000-0000B33A0000}"/>
    <cellStyle name="Normal 2 2 2 2 4 2 2 6 5 2" xfId="15028" xr:uid="{00000000-0005-0000-0000-0000B43A0000}"/>
    <cellStyle name="Normal 2 2 2 2 4 2 2 6 5 3" xfId="15029" xr:uid="{00000000-0005-0000-0000-0000B53A0000}"/>
    <cellStyle name="Normal 2 2 2 2 4 2 2 6 5 4" xfId="15030" xr:uid="{00000000-0005-0000-0000-0000B63A0000}"/>
    <cellStyle name="Normal 2 2 2 2 4 2 2 6 5 5" xfId="15031" xr:uid="{00000000-0005-0000-0000-0000B73A0000}"/>
    <cellStyle name="Normal 2 2 2 2 4 2 2 6 5 6" xfId="15032" xr:uid="{00000000-0005-0000-0000-0000B83A0000}"/>
    <cellStyle name="Normal 2 2 2 2 4 2 2 6 5 7" xfId="15033" xr:uid="{00000000-0005-0000-0000-0000B93A0000}"/>
    <cellStyle name="Normal 2 2 2 2 4 2 2 6 5 8" xfId="15034" xr:uid="{00000000-0005-0000-0000-0000BA3A0000}"/>
    <cellStyle name="Normal 2 2 2 2 4 2 2 6 5 9" xfId="15035" xr:uid="{00000000-0005-0000-0000-0000BB3A0000}"/>
    <cellStyle name="Normal 2 2 2 2 4 2 2 6 6" xfId="15036" xr:uid="{00000000-0005-0000-0000-0000BC3A0000}"/>
    <cellStyle name="Normal 2 2 2 2 4 2 2 6 7" xfId="15037" xr:uid="{00000000-0005-0000-0000-0000BD3A0000}"/>
    <cellStyle name="Normal 2 2 2 2 4 2 2 6 8" xfId="15038" xr:uid="{00000000-0005-0000-0000-0000BE3A0000}"/>
    <cellStyle name="Normal 2 2 2 2 4 2 2 6 9" xfId="15039" xr:uid="{00000000-0005-0000-0000-0000BF3A0000}"/>
    <cellStyle name="Normal 2 2 2 2 4 2 2 7" xfId="15040" xr:uid="{00000000-0005-0000-0000-0000C03A0000}"/>
    <cellStyle name="Normal 2 2 2 2 4 2 2 7 10" xfId="15041" xr:uid="{00000000-0005-0000-0000-0000C13A0000}"/>
    <cellStyle name="Normal 2 2 2 2 4 2 2 7 11" xfId="15042" xr:uid="{00000000-0005-0000-0000-0000C23A0000}"/>
    <cellStyle name="Normal 2 2 2 2 4 2 2 7 12" xfId="15043" xr:uid="{00000000-0005-0000-0000-0000C33A0000}"/>
    <cellStyle name="Normal 2 2 2 2 4 2 2 7 13" xfId="15044" xr:uid="{00000000-0005-0000-0000-0000C43A0000}"/>
    <cellStyle name="Normal 2 2 2 2 4 2 2 7 14" xfId="15045" xr:uid="{00000000-0005-0000-0000-0000C53A0000}"/>
    <cellStyle name="Normal 2 2 2 2 4 2 2 7 2" xfId="15046" xr:uid="{00000000-0005-0000-0000-0000C63A0000}"/>
    <cellStyle name="Normal 2 2 2 2 4 2 2 7 2 10" xfId="15047" xr:uid="{00000000-0005-0000-0000-0000C73A0000}"/>
    <cellStyle name="Normal 2 2 2 2 4 2 2 7 2 2" xfId="15048" xr:uid="{00000000-0005-0000-0000-0000C83A0000}"/>
    <cellStyle name="Normal 2 2 2 2 4 2 2 7 2 3" xfId="15049" xr:uid="{00000000-0005-0000-0000-0000C93A0000}"/>
    <cellStyle name="Normal 2 2 2 2 4 2 2 7 2 4" xfId="15050" xr:uid="{00000000-0005-0000-0000-0000CA3A0000}"/>
    <cellStyle name="Normal 2 2 2 2 4 2 2 7 2 5" xfId="15051" xr:uid="{00000000-0005-0000-0000-0000CB3A0000}"/>
    <cellStyle name="Normal 2 2 2 2 4 2 2 7 2 6" xfId="15052" xr:uid="{00000000-0005-0000-0000-0000CC3A0000}"/>
    <cellStyle name="Normal 2 2 2 2 4 2 2 7 2 7" xfId="15053" xr:uid="{00000000-0005-0000-0000-0000CD3A0000}"/>
    <cellStyle name="Normal 2 2 2 2 4 2 2 7 2 8" xfId="15054" xr:uid="{00000000-0005-0000-0000-0000CE3A0000}"/>
    <cellStyle name="Normal 2 2 2 2 4 2 2 7 2 9" xfId="15055" xr:uid="{00000000-0005-0000-0000-0000CF3A0000}"/>
    <cellStyle name="Normal 2 2 2 2 4 2 2 7 3" xfId="15056" xr:uid="{00000000-0005-0000-0000-0000D03A0000}"/>
    <cellStyle name="Normal 2 2 2 2 4 2 2 7 3 10" xfId="15057" xr:uid="{00000000-0005-0000-0000-0000D13A0000}"/>
    <cellStyle name="Normal 2 2 2 2 4 2 2 7 3 2" xfId="15058" xr:uid="{00000000-0005-0000-0000-0000D23A0000}"/>
    <cellStyle name="Normal 2 2 2 2 4 2 2 7 3 3" xfId="15059" xr:uid="{00000000-0005-0000-0000-0000D33A0000}"/>
    <cellStyle name="Normal 2 2 2 2 4 2 2 7 3 4" xfId="15060" xr:uid="{00000000-0005-0000-0000-0000D43A0000}"/>
    <cellStyle name="Normal 2 2 2 2 4 2 2 7 3 5" xfId="15061" xr:uid="{00000000-0005-0000-0000-0000D53A0000}"/>
    <cellStyle name="Normal 2 2 2 2 4 2 2 7 3 6" xfId="15062" xr:uid="{00000000-0005-0000-0000-0000D63A0000}"/>
    <cellStyle name="Normal 2 2 2 2 4 2 2 7 3 7" xfId="15063" xr:uid="{00000000-0005-0000-0000-0000D73A0000}"/>
    <cellStyle name="Normal 2 2 2 2 4 2 2 7 3 8" xfId="15064" xr:uid="{00000000-0005-0000-0000-0000D83A0000}"/>
    <cellStyle name="Normal 2 2 2 2 4 2 2 7 3 9" xfId="15065" xr:uid="{00000000-0005-0000-0000-0000D93A0000}"/>
    <cellStyle name="Normal 2 2 2 2 4 2 2 7 4" xfId="15066" xr:uid="{00000000-0005-0000-0000-0000DA3A0000}"/>
    <cellStyle name="Normal 2 2 2 2 4 2 2 7 4 10" xfId="15067" xr:uid="{00000000-0005-0000-0000-0000DB3A0000}"/>
    <cellStyle name="Normal 2 2 2 2 4 2 2 7 4 2" xfId="15068" xr:uid="{00000000-0005-0000-0000-0000DC3A0000}"/>
    <cellStyle name="Normal 2 2 2 2 4 2 2 7 4 3" xfId="15069" xr:uid="{00000000-0005-0000-0000-0000DD3A0000}"/>
    <cellStyle name="Normal 2 2 2 2 4 2 2 7 4 4" xfId="15070" xr:uid="{00000000-0005-0000-0000-0000DE3A0000}"/>
    <cellStyle name="Normal 2 2 2 2 4 2 2 7 4 5" xfId="15071" xr:uid="{00000000-0005-0000-0000-0000DF3A0000}"/>
    <cellStyle name="Normal 2 2 2 2 4 2 2 7 4 6" xfId="15072" xr:uid="{00000000-0005-0000-0000-0000E03A0000}"/>
    <cellStyle name="Normal 2 2 2 2 4 2 2 7 4 7" xfId="15073" xr:uid="{00000000-0005-0000-0000-0000E13A0000}"/>
    <cellStyle name="Normal 2 2 2 2 4 2 2 7 4 8" xfId="15074" xr:uid="{00000000-0005-0000-0000-0000E23A0000}"/>
    <cellStyle name="Normal 2 2 2 2 4 2 2 7 4 9" xfId="15075" xr:uid="{00000000-0005-0000-0000-0000E33A0000}"/>
    <cellStyle name="Normal 2 2 2 2 4 2 2 7 5" xfId="15076" xr:uid="{00000000-0005-0000-0000-0000E43A0000}"/>
    <cellStyle name="Normal 2 2 2 2 4 2 2 7 5 10" xfId="15077" xr:uid="{00000000-0005-0000-0000-0000E53A0000}"/>
    <cellStyle name="Normal 2 2 2 2 4 2 2 7 5 2" xfId="15078" xr:uid="{00000000-0005-0000-0000-0000E63A0000}"/>
    <cellStyle name="Normal 2 2 2 2 4 2 2 7 5 3" xfId="15079" xr:uid="{00000000-0005-0000-0000-0000E73A0000}"/>
    <cellStyle name="Normal 2 2 2 2 4 2 2 7 5 4" xfId="15080" xr:uid="{00000000-0005-0000-0000-0000E83A0000}"/>
    <cellStyle name="Normal 2 2 2 2 4 2 2 7 5 5" xfId="15081" xr:uid="{00000000-0005-0000-0000-0000E93A0000}"/>
    <cellStyle name="Normal 2 2 2 2 4 2 2 7 5 6" xfId="15082" xr:uid="{00000000-0005-0000-0000-0000EA3A0000}"/>
    <cellStyle name="Normal 2 2 2 2 4 2 2 7 5 7" xfId="15083" xr:uid="{00000000-0005-0000-0000-0000EB3A0000}"/>
    <cellStyle name="Normal 2 2 2 2 4 2 2 7 5 8" xfId="15084" xr:uid="{00000000-0005-0000-0000-0000EC3A0000}"/>
    <cellStyle name="Normal 2 2 2 2 4 2 2 7 5 9" xfId="15085" xr:uid="{00000000-0005-0000-0000-0000ED3A0000}"/>
    <cellStyle name="Normal 2 2 2 2 4 2 2 7 6" xfId="15086" xr:uid="{00000000-0005-0000-0000-0000EE3A0000}"/>
    <cellStyle name="Normal 2 2 2 2 4 2 2 7 7" xfId="15087" xr:uid="{00000000-0005-0000-0000-0000EF3A0000}"/>
    <cellStyle name="Normal 2 2 2 2 4 2 2 7 8" xfId="15088" xr:uid="{00000000-0005-0000-0000-0000F03A0000}"/>
    <cellStyle name="Normal 2 2 2 2 4 2 2 7 9" xfId="15089" xr:uid="{00000000-0005-0000-0000-0000F13A0000}"/>
    <cellStyle name="Normal 2 2 2 2 4 2 2 8" xfId="15090" xr:uid="{00000000-0005-0000-0000-0000F23A0000}"/>
    <cellStyle name="Normal 2 2 2 2 4 2 2 8 10" xfId="15091" xr:uid="{00000000-0005-0000-0000-0000F33A0000}"/>
    <cellStyle name="Normal 2 2 2 2 4 2 2 8 11" xfId="15092" xr:uid="{00000000-0005-0000-0000-0000F43A0000}"/>
    <cellStyle name="Normal 2 2 2 2 4 2 2 8 12" xfId="15093" xr:uid="{00000000-0005-0000-0000-0000F53A0000}"/>
    <cellStyle name="Normal 2 2 2 2 4 2 2 8 13" xfId="15094" xr:uid="{00000000-0005-0000-0000-0000F63A0000}"/>
    <cellStyle name="Normal 2 2 2 2 4 2 2 8 14" xfId="15095" xr:uid="{00000000-0005-0000-0000-0000F73A0000}"/>
    <cellStyle name="Normal 2 2 2 2 4 2 2 8 2" xfId="15096" xr:uid="{00000000-0005-0000-0000-0000F83A0000}"/>
    <cellStyle name="Normal 2 2 2 2 4 2 2 8 2 10" xfId="15097" xr:uid="{00000000-0005-0000-0000-0000F93A0000}"/>
    <cellStyle name="Normal 2 2 2 2 4 2 2 8 2 2" xfId="15098" xr:uid="{00000000-0005-0000-0000-0000FA3A0000}"/>
    <cellStyle name="Normal 2 2 2 2 4 2 2 8 2 3" xfId="15099" xr:uid="{00000000-0005-0000-0000-0000FB3A0000}"/>
    <cellStyle name="Normal 2 2 2 2 4 2 2 8 2 4" xfId="15100" xr:uid="{00000000-0005-0000-0000-0000FC3A0000}"/>
    <cellStyle name="Normal 2 2 2 2 4 2 2 8 2 5" xfId="15101" xr:uid="{00000000-0005-0000-0000-0000FD3A0000}"/>
    <cellStyle name="Normal 2 2 2 2 4 2 2 8 2 6" xfId="15102" xr:uid="{00000000-0005-0000-0000-0000FE3A0000}"/>
    <cellStyle name="Normal 2 2 2 2 4 2 2 8 2 7" xfId="15103" xr:uid="{00000000-0005-0000-0000-0000FF3A0000}"/>
    <cellStyle name="Normal 2 2 2 2 4 2 2 8 2 8" xfId="15104" xr:uid="{00000000-0005-0000-0000-0000003B0000}"/>
    <cellStyle name="Normal 2 2 2 2 4 2 2 8 2 9" xfId="15105" xr:uid="{00000000-0005-0000-0000-0000013B0000}"/>
    <cellStyle name="Normal 2 2 2 2 4 2 2 8 3" xfId="15106" xr:uid="{00000000-0005-0000-0000-0000023B0000}"/>
    <cellStyle name="Normal 2 2 2 2 4 2 2 8 3 10" xfId="15107" xr:uid="{00000000-0005-0000-0000-0000033B0000}"/>
    <cellStyle name="Normal 2 2 2 2 4 2 2 8 3 2" xfId="15108" xr:uid="{00000000-0005-0000-0000-0000043B0000}"/>
    <cellStyle name="Normal 2 2 2 2 4 2 2 8 3 3" xfId="15109" xr:uid="{00000000-0005-0000-0000-0000053B0000}"/>
    <cellStyle name="Normal 2 2 2 2 4 2 2 8 3 4" xfId="15110" xr:uid="{00000000-0005-0000-0000-0000063B0000}"/>
    <cellStyle name="Normal 2 2 2 2 4 2 2 8 3 5" xfId="15111" xr:uid="{00000000-0005-0000-0000-0000073B0000}"/>
    <cellStyle name="Normal 2 2 2 2 4 2 2 8 3 6" xfId="15112" xr:uid="{00000000-0005-0000-0000-0000083B0000}"/>
    <cellStyle name="Normal 2 2 2 2 4 2 2 8 3 7" xfId="15113" xr:uid="{00000000-0005-0000-0000-0000093B0000}"/>
    <cellStyle name="Normal 2 2 2 2 4 2 2 8 3 8" xfId="15114" xr:uid="{00000000-0005-0000-0000-00000A3B0000}"/>
    <cellStyle name="Normal 2 2 2 2 4 2 2 8 3 9" xfId="15115" xr:uid="{00000000-0005-0000-0000-00000B3B0000}"/>
    <cellStyle name="Normal 2 2 2 2 4 2 2 8 4" xfId="15116" xr:uid="{00000000-0005-0000-0000-00000C3B0000}"/>
    <cellStyle name="Normal 2 2 2 2 4 2 2 8 4 10" xfId="15117" xr:uid="{00000000-0005-0000-0000-00000D3B0000}"/>
    <cellStyle name="Normal 2 2 2 2 4 2 2 8 4 2" xfId="15118" xr:uid="{00000000-0005-0000-0000-00000E3B0000}"/>
    <cellStyle name="Normal 2 2 2 2 4 2 2 8 4 3" xfId="15119" xr:uid="{00000000-0005-0000-0000-00000F3B0000}"/>
    <cellStyle name="Normal 2 2 2 2 4 2 2 8 4 4" xfId="15120" xr:uid="{00000000-0005-0000-0000-0000103B0000}"/>
    <cellStyle name="Normal 2 2 2 2 4 2 2 8 4 5" xfId="15121" xr:uid="{00000000-0005-0000-0000-0000113B0000}"/>
    <cellStyle name="Normal 2 2 2 2 4 2 2 8 4 6" xfId="15122" xr:uid="{00000000-0005-0000-0000-0000123B0000}"/>
    <cellStyle name="Normal 2 2 2 2 4 2 2 8 4 7" xfId="15123" xr:uid="{00000000-0005-0000-0000-0000133B0000}"/>
    <cellStyle name="Normal 2 2 2 2 4 2 2 8 4 8" xfId="15124" xr:uid="{00000000-0005-0000-0000-0000143B0000}"/>
    <cellStyle name="Normal 2 2 2 2 4 2 2 8 4 9" xfId="15125" xr:uid="{00000000-0005-0000-0000-0000153B0000}"/>
    <cellStyle name="Normal 2 2 2 2 4 2 2 8 5" xfId="15126" xr:uid="{00000000-0005-0000-0000-0000163B0000}"/>
    <cellStyle name="Normal 2 2 2 2 4 2 2 8 5 10" xfId="15127" xr:uid="{00000000-0005-0000-0000-0000173B0000}"/>
    <cellStyle name="Normal 2 2 2 2 4 2 2 8 5 2" xfId="15128" xr:uid="{00000000-0005-0000-0000-0000183B0000}"/>
    <cellStyle name="Normal 2 2 2 2 4 2 2 8 5 3" xfId="15129" xr:uid="{00000000-0005-0000-0000-0000193B0000}"/>
    <cellStyle name="Normal 2 2 2 2 4 2 2 8 5 4" xfId="15130" xr:uid="{00000000-0005-0000-0000-00001A3B0000}"/>
    <cellStyle name="Normal 2 2 2 2 4 2 2 8 5 5" xfId="15131" xr:uid="{00000000-0005-0000-0000-00001B3B0000}"/>
    <cellStyle name="Normal 2 2 2 2 4 2 2 8 5 6" xfId="15132" xr:uid="{00000000-0005-0000-0000-00001C3B0000}"/>
    <cellStyle name="Normal 2 2 2 2 4 2 2 8 5 7" xfId="15133" xr:uid="{00000000-0005-0000-0000-00001D3B0000}"/>
    <cellStyle name="Normal 2 2 2 2 4 2 2 8 5 8" xfId="15134" xr:uid="{00000000-0005-0000-0000-00001E3B0000}"/>
    <cellStyle name="Normal 2 2 2 2 4 2 2 8 5 9" xfId="15135" xr:uid="{00000000-0005-0000-0000-00001F3B0000}"/>
    <cellStyle name="Normal 2 2 2 2 4 2 2 8 6" xfId="15136" xr:uid="{00000000-0005-0000-0000-0000203B0000}"/>
    <cellStyle name="Normal 2 2 2 2 4 2 2 8 7" xfId="15137" xr:uid="{00000000-0005-0000-0000-0000213B0000}"/>
    <cellStyle name="Normal 2 2 2 2 4 2 2 8 8" xfId="15138" xr:uid="{00000000-0005-0000-0000-0000223B0000}"/>
    <cellStyle name="Normal 2 2 2 2 4 2 2 8 9" xfId="15139" xr:uid="{00000000-0005-0000-0000-0000233B0000}"/>
    <cellStyle name="Normal 2 2 2 2 4 2 2 9" xfId="15140" xr:uid="{00000000-0005-0000-0000-0000243B0000}"/>
    <cellStyle name="Normal 2 2 2 2 4 2 2 9 10" xfId="15141" xr:uid="{00000000-0005-0000-0000-0000253B0000}"/>
    <cellStyle name="Normal 2 2 2 2 4 2 2 9 11" xfId="15142" xr:uid="{00000000-0005-0000-0000-0000263B0000}"/>
    <cellStyle name="Normal 2 2 2 2 4 2 2 9 12" xfId="15143" xr:uid="{00000000-0005-0000-0000-0000273B0000}"/>
    <cellStyle name="Normal 2 2 2 2 4 2 2 9 13" xfId="15144" xr:uid="{00000000-0005-0000-0000-0000283B0000}"/>
    <cellStyle name="Normal 2 2 2 2 4 2 2 9 14" xfId="15145" xr:uid="{00000000-0005-0000-0000-0000293B0000}"/>
    <cellStyle name="Normal 2 2 2 2 4 2 2 9 2" xfId="15146" xr:uid="{00000000-0005-0000-0000-00002A3B0000}"/>
    <cellStyle name="Normal 2 2 2 2 4 2 2 9 2 10" xfId="15147" xr:uid="{00000000-0005-0000-0000-00002B3B0000}"/>
    <cellStyle name="Normal 2 2 2 2 4 2 2 9 2 2" xfId="15148" xr:uid="{00000000-0005-0000-0000-00002C3B0000}"/>
    <cellStyle name="Normal 2 2 2 2 4 2 2 9 2 3" xfId="15149" xr:uid="{00000000-0005-0000-0000-00002D3B0000}"/>
    <cellStyle name="Normal 2 2 2 2 4 2 2 9 2 4" xfId="15150" xr:uid="{00000000-0005-0000-0000-00002E3B0000}"/>
    <cellStyle name="Normal 2 2 2 2 4 2 2 9 2 5" xfId="15151" xr:uid="{00000000-0005-0000-0000-00002F3B0000}"/>
    <cellStyle name="Normal 2 2 2 2 4 2 2 9 2 6" xfId="15152" xr:uid="{00000000-0005-0000-0000-0000303B0000}"/>
    <cellStyle name="Normal 2 2 2 2 4 2 2 9 2 7" xfId="15153" xr:uid="{00000000-0005-0000-0000-0000313B0000}"/>
    <cellStyle name="Normal 2 2 2 2 4 2 2 9 2 8" xfId="15154" xr:uid="{00000000-0005-0000-0000-0000323B0000}"/>
    <cellStyle name="Normal 2 2 2 2 4 2 2 9 2 9" xfId="15155" xr:uid="{00000000-0005-0000-0000-0000333B0000}"/>
    <cellStyle name="Normal 2 2 2 2 4 2 2 9 3" xfId="15156" xr:uid="{00000000-0005-0000-0000-0000343B0000}"/>
    <cellStyle name="Normal 2 2 2 2 4 2 2 9 3 10" xfId="15157" xr:uid="{00000000-0005-0000-0000-0000353B0000}"/>
    <cellStyle name="Normal 2 2 2 2 4 2 2 9 3 2" xfId="15158" xr:uid="{00000000-0005-0000-0000-0000363B0000}"/>
    <cellStyle name="Normal 2 2 2 2 4 2 2 9 3 3" xfId="15159" xr:uid="{00000000-0005-0000-0000-0000373B0000}"/>
    <cellStyle name="Normal 2 2 2 2 4 2 2 9 3 4" xfId="15160" xr:uid="{00000000-0005-0000-0000-0000383B0000}"/>
    <cellStyle name="Normal 2 2 2 2 4 2 2 9 3 5" xfId="15161" xr:uid="{00000000-0005-0000-0000-0000393B0000}"/>
    <cellStyle name="Normal 2 2 2 2 4 2 2 9 3 6" xfId="15162" xr:uid="{00000000-0005-0000-0000-00003A3B0000}"/>
    <cellStyle name="Normal 2 2 2 2 4 2 2 9 3 7" xfId="15163" xr:uid="{00000000-0005-0000-0000-00003B3B0000}"/>
    <cellStyle name="Normal 2 2 2 2 4 2 2 9 3 8" xfId="15164" xr:uid="{00000000-0005-0000-0000-00003C3B0000}"/>
    <cellStyle name="Normal 2 2 2 2 4 2 2 9 3 9" xfId="15165" xr:uid="{00000000-0005-0000-0000-00003D3B0000}"/>
    <cellStyle name="Normal 2 2 2 2 4 2 2 9 4" xfId="15166" xr:uid="{00000000-0005-0000-0000-00003E3B0000}"/>
    <cellStyle name="Normal 2 2 2 2 4 2 2 9 4 10" xfId="15167" xr:uid="{00000000-0005-0000-0000-00003F3B0000}"/>
    <cellStyle name="Normal 2 2 2 2 4 2 2 9 4 2" xfId="15168" xr:uid="{00000000-0005-0000-0000-0000403B0000}"/>
    <cellStyle name="Normal 2 2 2 2 4 2 2 9 4 3" xfId="15169" xr:uid="{00000000-0005-0000-0000-0000413B0000}"/>
    <cellStyle name="Normal 2 2 2 2 4 2 2 9 4 4" xfId="15170" xr:uid="{00000000-0005-0000-0000-0000423B0000}"/>
    <cellStyle name="Normal 2 2 2 2 4 2 2 9 4 5" xfId="15171" xr:uid="{00000000-0005-0000-0000-0000433B0000}"/>
    <cellStyle name="Normal 2 2 2 2 4 2 2 9 4 6" xfId="15172" xr:uid="{00000000-0005-0000-0000-0000443B0000}"/>
    <cellStyle name="Normal 2 2 2 2 4 2 2 9 4 7" xfId="15173" xr:uid="{00000000-0005-0000-0000-0000453B0000}"/>
    <cellStyle name="Normal 2 2 2 2 4 2 2 9 4 8" xfId="15174" xr:uid="{00000000-0005-0000-0000-0000463B0000}"/>
    <cellStyle name="Normal 2 2 2 2 4 2 2 9 4 9" xfId="15175" xr:uid="{00000000-0005-0000-0000-0000473B0000}"/>
    <cellStyle name="Normal 2 2 2 2 4 2 2 9 5" xfId="15176" xr:uid="{00000000-0005-0000-0000-0000483B0000}"/>
    <cellStyle name="Normal 2 2 2 2 4 2 2 9 5 10" xfId="15177" xr:uid="{00000000-0005-0000-0000-0000493B0000}"/>
    <cellStyle name="Normal 2 2 2 2 4 2 2 9 5 2" xfId="15178" xr:uid="{00000000-0005-0000-0000-00004A3B0000}"/>
    <cellStyle name="Normal 2 2 2 2 4 2 2 9 5 3" xfId="15179" xr:uid="{00000000-0005-0000-0000-00004B3B0000}"/>
    <cellStyle name="Normal 2 2 2 2 4 2 2 9 5 4" xfId="15180" xr:uid="{00000000-0005-0000-0000-00004C3B0000}"/>
    <cellStyle name="Normal 2 2 2 2 4 2 2 9 5 5" xfId="15181" xr:uid="{00000000-0005-0000-0000-00004D3B0000}"/>
    <cellStyle name="Normal 2 2 2 2 4 2 2 9 5 6" xfId="15182" xr:uid="{00000000-0005-0000-0000-00004E3B0000}"/>
    <cellStyle name="Normal 2 2 2 2 4 2 2 9 5 7" xfId="15183" xr:uid="{00000000-0005-0000-0000-00004F3B0000}"/>
    <cellStyle name="Normal 2 2 2 2 4 2 2 9 5 8" xfId="15184" xr:uid="{00000000-0005-0000-0000-0000503B0000}"/>
    <cellStyle name="Normal 2 2 2 2 4 2 2 9 5 9" xfId="15185" xr:uid="{00000000-0005-0000-0000-0000513B0000}"/>
    <cellStyle name="Normal 2 2 2 2 4 2 2 9 6" xfId="15186" xr:uid="{00000000-0005-0000-0000-0000523B0000}"/>
    <cellStyle name="Normal 2 2 2 2 4 2 2 9 7" xfId="15187" xr:uid="{00000000-0005-0000-0000-0000533B0000}"/>
    <cellStyle name="Normal 2 2 2 2 4 2 2 9 8" xfId="15188" xr:uid="{00000000-0005-0000-0000-0000543B0000}"/>
    <cellStyle name="Normal 2 2 2 2 4 2 2 9 9" xfId="15189" xr:uid="{00000000-0005-0000-0000-0000553B0000}"/>
    <cellStyle name="Normal 2 2 2 2 4 2 20" xfId="15190" xr:uid="{00000000-0005-0000-0000-0000563B0000}"/>
    <cellStyle name="Normal 2 2 2 2 4 2 21" xfId="15191" xr:uid="{00000000-0005-0000-0000-0000573B0000}"/>
    <cellStyle name="Normal 2 2 2 2 4 2 21 10" xfId="15192" xr:uid="{00000000-0005-0000-0000-0000583B0000}"/>
    <cellStyle name="Normal 2 2 2 2 4 2 21 2" xfId="15193" xr:uid="{00000000-0005-0000-0000-0000593B0000}"/>
    <cellStyle name="Normal 2 2 2 2 4 2 21 3" xfId="15194" xr:uid="{00000000-0005-0000-0000-00005A3B0000}"/>
    <cellStyle name="Normal 2 2 2 2 4 2 21 4" xfId="15195" xr:uid="{00000000-0005-0000-0000-00005B3B0000}"/>
    <cellStyle name="Normal 2 2 2 2 4 2 21 5" xfId="15196" xr:uid="{00000000-0005-0000-0000-00005C3B0000}"/>
    <cellStyle name="Normal 2 2 2 2 4 2 21 6" xfId="15197" xr:uid="{00000000-0005-0000-0000-00005D3B0000}"/>
    <cellStyle name="Normal 2 2 2 2 4 2 21 7" xfId="15198" xr:uid="{00000000-0005-0000-0000-00005E3B0000}"/>
    <cellStyle name="Normal 2 2 2 2 4 2 21 8" xfId="15199" xr:uid="{00000000-0005-0000-0000-00005F3B0000}"/>
    <cellStyle name="Normal 2 2 2 2 4 2 21 9" xfId="15200" xr:uid="{00000000-0005-0000-0000-0000603B0000}"/>
    <cellStyle name="Normal 2 2 2 2 4 2 22" xfId="15201" xr:uid="{00000000-0005-0000-0000-0000613B0000}"/>
    <cellStyle name="Normal 2 2 2 2 4 2 22 10" xfId="15202" xr:uid="{00000000-0005-0000-0000-0000623B0000}"/>
    <cellStyle name="Normal 2 2 2 2 4 2 22 2" xfId="15203" xr:uid="{00000000-0005-0000-0000-0000633B0000}"/>
    <cellStyle name="Normal 2 2 2 2 4 2 22 3" xfId="15204" xr:uid="{00000000-0005-0000-0000-0000643B0000}"/>
    <cellStyle name="Normal 2 2 2 2 4 2 22 4" xfId="15205" xr:uid="{00000000-0005-0000-0000-0000653B0000}"/>
    <cellStyle name="Normal 2 2 2 2 4 2 22 5" xfId="15206" xr:uid="{00000000-0005-0000-0000-0000663B0000}"/>
    <cellStyle name="Normal 2 2 2 2 4 2 22 6" xfId="15207" xr:uid="{00000000-0005-0000-0000-0000673B0000}"/>
    <cellStyle name="Normal 2 2 2 2 4 2 22 7" xfId="15208" xr:uid="{00000000-0005-0000-0000-0000683B0000}"/>
    <cellStyle name="Normal 2 2 2 2 4 2 22 8" xfId="15209" xr:uid="{00000000-0005-0000-0000-0000693B0000}"/>
    <cellStyle name="Normal 2 2 2 2 4 2 22 9" xfId="15210" xr:uid="{00000000-0005-0000-0000-00006A3B0000}"/>
    <cellStyle name="Normal 2 2 2 2 4 2 23" xfId="15211" xr:uid="{00000000-0005-0000-0000-00006B3B0000}"/>
    <cellStyle name="Normal 2 2 2 2 4 2 23 10" xfId="15212" xr:uid="{00000000-0005-0000-0000-00006C3B0000}"/>
    <cellStyle name="Normal 2 2 2 2 4 2 23 2" xfId="15213" xr:uid="{00000000-0005-0000-0000-00006D3B0000}"/>
    <cellStyle name="Normal 2 2 2 2 4 2 23 3" xfId="15214" xr:uid="{00000000-0005-0000-0000-00006E3B0000}"/>
    <cellStyle name="Normal 2 2 2 2 4 2 23 4" xfId="15215" xr:uid="{00000000-0005-0000-0000-00006F3B0000}"/>
    <cellStyle name="Normal 2 2 2 2 4 2 23 5" xfId="15216" xr:uid="{00000000-0005-0000-0000-0000703B0000}"/>
    <cellStyle name="Normal 2 2 2 2 4 2 23 6" xfId="15217" xr:uid="{00000000-0005-0000-0000-0000713B0000}"/>
    <cellStyle name="Normal 2 2 2 2 4 2 23 7" xfId="15218" xr:uid="{00000000-0005-0000-0000-0000723B0000}"/>
    <cellStyle name="Normal 2 2 2 2 4 2 23 8" xfId="15219" xr:uid="{00000000-0005-0000-0000-0000733B0000}"/>
    <cellStyle name="Normal 2 2 2 2 4 2 23 9" xfId="15220" xr:uid="{00000000-0005-0000-0000-0000743B0000}"/>
    <cellStyle name="Normal 2 2 2 2 4 2 24" xfId="15221" xr:uid="{00000000-0005-0000-0000-0000753B0000}"/>
    <cellStyle name="Normal 2 2 2 2 4 2 24 10" xfId="15222" xr:uid="{00000000-0005-0000-0000-0000763B0000}"/>
    <cellStyle name="Normal 2 2 2 2 4 2 24 2" xfId="15223" xr:uid="{00000000-0005-0000-0000-0000773B0000}"/>
    <cellStyle name="Normal 2 2 2 2 4 2 24 3" xfId="15224" xr:uid="{00000000-0005-0000-0000-0000783B0000}"/>
    <cellStyle name="Normal 2 2 2 2 4 2 24 4" xfId="15225" xr:uid="{00000000-0005-0000-0000-0000793B0000}"/>
    <cellStyle name="Normal 2 2 2 2 4 2 24 5" xfId="15226" xr:uid="{00000000-0005-0000-0000-00007A3B0000}"/>
    <cellStyle name="Normal 2 2 2 2 4 2 24 6" xfId="15227" xr:uid="{00000000-0005-0000-0000-00007B3B0000}"/>
    <cellStyle name="Normal 2 2 2 2 4 2 24 7" xfId="15228" xr:uid="{00000000-0005-0000-0000-00007C3B0000}"/>
    <cellStyle name="Normal 2 2 2 2 4 2 24 8" xfId="15229" xr:uid="{00000000-0005-0000-0000-00007D3B0000}"/>
    <cellStyle name="Normal 2 2 2 2 4 2 24 9" xfId="15230" xr:uid="{00000000-0005-0000-0000-00007E3B0000}"/>
    <cellStyle name="Normal 2 2 2 2 4 2 25" xfId="15231" xr:uid="{00000000-0005-0000-0000-00007F3B0000}"/>
    <cellStyle name="Normal 2 2 2 2 4 2 26" xfId="15232" xr:uid="{00000000-0005-0000-0000-0000803B0000}"/>
    <cellStyle name="Normal 2 2 2 2 4 2 27" xfId="15233" xr:uid="{00000000-0005-0000-0000-0000813B0000}"/>
    <cellStyle name="Normal 2 2 2 2 4 2 28" xfId="15234" xr:uid="{00000000-0005-0000-0000-0000823B0000}"/>
    <cellStyle name="Normal 2 2 2 2 4 2 29" xfId="15235" xr:uid="{00000000-0005-0000-0000-0000833B0000}"/>
    <cellStyle name="Normal 2 2 2 2 4 2 3" xfId="15236" xr:uid="{00000000-0005-0000-0000-0000843B0000}"/>
    <cellStyle name="Normal 2 2 2 2 4 2 30" xfId="15237" xr:uid="{00000000-0005-0000-0000-0000853B0000}"/>
    <cellStyle name="Normal 2 2 2 2 4 2 31" xfId="15238" xr:uid="{00000000-0005-0000-0000-0000863B0000}"/>
    <cellStyle name="Normal 2 2 2 2 4 2 32" xfId="15239" xr:uid="{00000000-0005-0000-0000-0000873B0000}"/>
    <cellStyle name="Normal 2 2 2 2 4 2 33" xfId="15240" xr:uid="{00000000-0005-0000-0000-0000883B0000}"/>
    <cellStyle name="Normal 2 2 2 2 4 2 34" xfId="15241" xr:uid="{00000000-0005-0000-0000-0000893B0000}"/>
    <cellStyle name="Normal 2 2 2 2 4 2 35" xfId="15242" xr:uid="{00000000-0005-0000-0000-00008A3B0000}"/>
    <cellStyle name="Normal 2 2 2 2 4 2 4" xfId="15243" xr:uid="{00000000-0005-0000-0000-00008B3B0000}"/>
    <cellStyle name="Normal 2 2 2 2 4 2 5" xfId="15244" xr:uid="{00000000-0005-0000-0000-00008C3B0000}"/>
    <cellStyle name="Normal 2 2 2 2 4 2 6" xfId="15245" xr:uid="{00000000-0005-0000-0000-00008D3B0000}"/>
    <cellStyle name="Normal 2 2 2 2 4 2 7" xfId="15246" xr:uid="{00000000-0005-0000-0000-00008E3B0000}"/>
    <cellStyle name="Normal 2 2 2 2 4 2 8" xfId="15247" xr:uid="{00000000-0005-0000-0000-00008F3B0000}"/>
    <cellStyle name="Normal 2 2 2 2 4 2 9" xfId="15248" xr:uid="{00000000-0005-0000-0000-0000903B0000}"/>
    <cellStyle name="Normal 2 2 2 2 4 20" xfId="15249" xr:uid="{00000000-0005-0000-0000-0000913B0000}"/>
    <cellStyle name="Normal 2 2 2 2 4 20 10" xfId="15250" xr:uid="{00000000-0005-0000-0000-0000923B0000}"/>
    <cellStyle name="Normal 2 2 2 2 4 20 11" xfId="15251" xr:uid="{00000000-0005-0000-0000-0000933B0000}"/>
    <cellStyle name="Normal 2 2 2 2 4 20 12" xfId="15252" xr:uid="{00000000-0005-0000-0000-0000943B0000}"/>
    <cellStyle name="Normal 2 2 2 2 4 20 13" xfId="15253" xr:uid="{00000000-0005-0000-0000-0000953B0000}"/>
    <cellStyle name="Normal 2 2 2 2 4 20 14" xfId="15254" xr:uid="{00000000-0005-0000-0000-0000963B0000}"/>
    <cellStyle name="Normal 2 2 2 2 4 20 2" xfId="15255" xr:uid="{00000000-0005-0000-0000-0000973B0000}"/>
    <cellStyle name="Normal 2 2 2 2 4 20 2 10" xfId="15256" xr:uid="{00000000-0005-0000-0000-0000983B0000}"/>
    <cellStyle name="Normal 2 2 2 2 4 20 2 2" xfId="15257" xr:uid="{00000000-0005-0000-0000-0000993B0000}"/>
    <cellStyle name="Normal 2 2 2 2 4 20 2 3" xfId="15258" xr:uid="{00000000-0005-0000-0000-00009A3B0000}"/>
    <cellStyle name="Normal 2 2 2 2 4 20 2 4" xfId="15259" xr:uid="{00000000-0005-0000-0000-00009B3B0000}"/>
    <cellStyle name="Normal 2 2 2 2 4 20 2 5" xfId="15260" xr:uid="{00000000-0005-0000-0000-00009C3B0000}"/>
    <cellStyle name="Normal 2 2 2 2 4 20 2 6" xfId="15261" xr:uid="{00000000-0005-0000-0000-00009D3B0000}"/>
    <cellStyle name="Normal 2 2 2 2 4 20 2 7" xfId="15262" xr:uid="{00000000-0005-0000-0000-00009E3B0000}"/>
    <cellStyle name="Normal 2 2 2 2 4 20 2 8" xfId="15263" xr:uid="{00000000-0005-0000-0000-00009F3B0000}"/>
    <cellStyle name="Normal 2 2 2 2 4 20 2 9" xfId="15264" xr:uid="{00000000-0005-0000-0000-0000A03B0000}"/>
    <cellStyle name="Normal 2 2 2 2 4 20 3" xfId="15265" xr:uid="{00000000-0005-0000-0000-0000A13B0000}"/>
    <cellStyle name="Normal 2 2 2 2 4 20 3 10" xfId="15266" xr:uid="{00000000-0005-0000-0000-0000A23B0000}"/>
    <cellStyle name="Normal 2 2 2 2 4 20 3 2" xfId="15267" xr:uid="{00000000-0005-0000-0000-0000A33B0000}"/>
    <cellStyle name="Normal 2 2 2 2 4 20 3 3" xfId="15268" xr:uid="{00000000-0005-0000-0000-0000A43B0000}"/>
    <cellStyle name="Normal 2 2 2 2 4 20 3 4" xfId="15269" xr:uid="{00000000-0005-0000-0000-0000A53B0000}"/>
    <cellStyle name="Normal 2 2 2 2 4 20 3 5" xfId="15270" xr:uid="{00000000-0005-0000-0000-0000A63B0000}"/>
    <cellStyle name="Normal 2 2 2 2 4 20 3 6" xfId="15271" xr:uid="{00000000-0005-0000-0000-0000A73B0000}"/>
    <cellStyle name="Normal 2 2 2 2 4 20 3 7" xfId="15272" xr:uid="{00000000-0005-0000-0000-0000A83B0000}"/>
    <cellStyle name="Normal 2 2 2 2 4 20 3 8" xfId="15273" xr:uid="{00000000-0005-0000-0000-0000A93B0000}"/>
    <cellStyle name="Normal 2 2 2 2 4 20 3 9" xfId="15274" xr:uid="{00000000-0005-0000-0000-0000AA3B0000}"/>
    <cellStyle name="Normal 2 2 2 2 4 20 4" xfId="15275" xr:uid="{00000000-0005-0000-0000-0000AB3B0000}"/>
    <cellStyle name="Normal 2 2 2 2 4 20 4 10" xfId="15276" xr:uid="{00000000-0005-0000-0000-0000AC3B0000}"/>
    <cellStyle name="Normal 2 2 2 2 4 20 4 2" xfId="15277" xr:uid="{00000000-0005-0000-0000-0000AD3B0000}"/>
    <cellStyle name="Normal 2 2 2 2 4 20 4 3" xfId="15278" xr:uid="{00000000-0005-0000-0000-0000AE3B0000}"/>
    <cellStyle name="Normal 2 2 2 2 4 20 4 4" xfId="15279" xr:uid="{00000000-0005-0000-0000-0000AF3B0000}"/>
    <cellStyle name="Normal 2 2 2 2 4 20 4 5" xfId="15280" xr:uid="{00000000-0005-0000-0000-0000B03B0000}"/>
    <cellStyle name="Normal 2 2 2 2 4 20 4 6" xfId="15281" xr:uid="{00000000-0005-0000-0000-0000B13B0000}"/>
    <cellStyle name="Normal 2 2 2 2 4 20 4 7" xfId="15282" xr:uid="{00000000-0005-0000-0000-0000B23B0000}"/>
    <cellStyle name="Normal 2 2 2 2 4 20 4 8" xfId="15283" xr:uid="{00000000-0005-0000-0000-0000B33B0000}"/>
    <cellStyle name="Normal 2 2 2 2 4 20 4 9" xfId="15284" xr:uid="{00000000-0005-0000-0000-0000B43B0000}"/>
    <cellStyle name="Normal 2 2 2 2 4 20 5" xfId="15285" xr:uid="{00000000-0005-0000-0000-0000B53B0000}"/>
    <cellStyle name="Normal 2 2 2 2 4 20 5 10" xfId="15286" xr:uid="{00000000-0005-0000-0000-0000B63B0000}"/>
    <cellStyle name="Normal 2 2 2 2 4 20 5 2" xfId="15287" xr:uid="{00000000-0005-0000-0000-0000B73B0000}"/>
    <cellStyle name="Normal 2 2 2 2 4 20 5 3" xfId="15288" xr:uid="{00000000-0005-0000-0000-0000B83B0000}"/>
    <cellStyle name="Normal 2 2 2 2 4 20 5 4" xfId="15289" xr:uid="{00000000-0005-0000-0000-0000B93B0000}"/>
    <cellStyle name="Normal 2 2 2 2 4 20 5 5" xfId="15290" xr:uid="{00000000-0005-0000-0000-0000BA3B0000}"/>
    <cellStyle name="Normal 2 2 2 2 4 20 5 6" xfId="15291" xr:uid="{00000000-0005-0000-0000-0000BB3B0000}"/>
    <cellStyle name="Normal 2 2 2 2 4 20 5 7" xfId="15292" xr:uid="{00000000-0005-0000-0000-0000BC3B0000}"/>
    <cellStyle name="Normal 2 2 2 2 4 20 5 8" xfId="15293" xr:uid="{00000000-0005-0000-0000-0000BD3B0000}"/>
    <cellStyle name="Normal 2 2 2 2 4 20 5 9" xfId="15294" xr:uid="{00000000-0005-0000-0000-0000BE3B0000}"/>
    <cellStyle name="Normal 2 2 2 2 4 20 6" xfId="15295" xr:uid="{00000000-0005-0000-0000-0000BF3B0000}"/>
    <cellStyle name="Normal 2 2 2 2 4 20 7" xfId="15296" xr:uid="{00000000-0005-0000-0000-0000C03B0000}"/>
    <cellStyle name="Normal 2 2 2 2 4 20 8" xfId="15297" xr:uid="{00000000-0005-0000-0000-0000C13B0000}"/>
    <cellStyle name="Normal 2 2 2 2 4 20 9" xfId="15298" xr:uid="{00000000-0005-0000-0000-0000C23B0000}"/>
    <cellStyle name="Normal 2 2 2 2 4 21" xfId="15299" xr:uid="{00000000-0005-0000-0000-0000C33B0000}"/>
    <cellStyle name="Normal 2 2 2 2 4 21 10" xfId="15300" xr:uid="{00000000-0005-0000-0000-0000C43B0000}"/>
    <cellStyle name="Normal 2 2 2 2 4 21 11" xfId="15301" xr:uid="{00000000-0005-0000-0000-0000C53B0000}"/>
    <cellStyle name="Normal 2 2 2 2 4 21 12" xfId="15302" xr:uid="{00000000-0005-0000-0000-0000C63B0000}"/>
    <cellStyle name="Normal 2 2 2 2 4 21 13" xfId="15303" xr:uid="{00000000-0005-0000-0000-0000C73B0000}"/>
    <cellStyle name="Normal 2 2 2 2 4 21 14" xfId="15304" xr:uid="{00000000-0005-0000-0000-0000C83B0000}"/>
    <cellStyle name="Normal 2 2 2 2 4 21 2" xfId="15305" xr:uid="{00000000-0005-0000-0000-0000C93B0000}"/>
    <cellStyle name="Normal 2 2 2 2 4 21 2 10" xfId="15306" xr:uid="{00000000-0005-0000-0000-0000CA3B0000}"/>
    <cellStyle name="Normal 2 2 2 2 4 21 2 2" xfId="15307" xr:uid="{00000000-0005-0000-0000-0000CB3B0000}"/>
    <cellStyle name="Normal 2 2 2 2 4 21 2 3" xfId="15308" xr:uid="{00000000-0005-0000-0000-0000CC3B0000}"/>
    <cellStyle name="Normal 2 2 2 2 4 21 2 4" xfId="15309" xr:uid="{00000000-0005-0000-0000-0000CD3B0000}"/>
    <cellStyle name="Normal 2 2 2 2 4 21 2 5" xfId="15310" xr:uid="{00000000-0005-0000-0000-0000CE3B0000}"/>
    <cellStyle name="Normal 2 2 2 2 4 21 2 6" xfId="15311" xr:uid="{00000000-0005-0000-0000-0000CF3B0000}"/>
    <cellStyle name="Normal 2 2 2 2 4 21 2 7" xfId="15312" xr:uid="{00000000-0005-0000-0000-0000D03B0000}"/>
    <cellStyle name="Normal 2 2 2 2 4 21 2 8" xfId="15313" xr:uid="{00000000-0005-0000-0000-0000D13B0000}"/>
    <cellStyle name="Normal 2 2 2 2 4 21 2 9" xfId="15314" xr:uid="{00000000-0005-0000-0000-0000D23B0000}"/>
    <cellStyle name="Normal 2 2 2 2 4 21 3" xfId="15315" xr:uid="{00000000-0005-0000-0000-0000D33B0000}"/>
    <cellStyle name="Normal 2 2 2 2 4 21 3 10" xfId="15316" xr:uid="{00000000-0005-0000-0000-0000D43B0000}"/>
    <cellStyle name="Normal 2 2 2 2 4 21 3 2" xfId="15317" xr:uid="{00000000-0005-0000-0000-0000D53B0000}"/>
    <cellStyle name="Normal 2 2 2 2 4 21 3 3" xfId="15318" xr:uid="{00000000-0005-0000-0000-0000D63B0000}"/>
    <cellStyle name="Normal 2 2 2 2 4 21 3 4" xfId="15319" xr:uid="{00000000-0005-0000-0000-0000D73B0000}"/>
    <cellStyle name="Normal 2 2 2 2 4 21 3 5" xfId="15320" xr:uid="{00000000-0005-0000-0000-0000D83B0000}"/>
    <cellStyle name="Normal 2 2 2 2 4 21 3 6" xfId="15321" xr:uid="{00000000-0005-0000-0000-0000D93B0000}"/>
    <cellStyle name="Normal 2 2 2 2 4 21 3 7" xfId="15322" xr:uid="{00000000-0005-0000-0000-0000DA3B0000}"/>
    <cellStyle name="Normal 2 2 2 2 4 21 3 8" xfId="15323" xr:uid="{00000000-0005-0000-0000-0000DB3B0000}"/>
    <cellStyle name="Normal 2 2 2 2 4 21 3 9" xfId="15324" xr:uid="{00000000-0005-0000-0000-0000DC3B0000}"/>
    <cellStyle name="Normal 2 2 2 2 4 21 4" xfId="15325" xr:uid="{00000000-0005-0000-0000-0000DD3B0000}"/>
    <cellStyle name="Normal 2 2 2 2 4 21 4 10" xfId="15326" xr:uid="{00000000-0005-0000-0000-0000DE3B0000}"/>
    <cellStyle name="Normal 2 2 2 2 4 21 4 2" xfId="15327" xr:uid="{00000000-0005-0000-0000-0000DF3B0000}"/>
    <cellStyle name="Normal 2 2 2 2 4 21 4 3" xfId="15328" xr:uid="{00000000-0005-0000-0000-0000E03B0000}"/>
    <cellStyle name="Normal 2 2 2 2 4 21 4 4" xfId="15329" xr:uid="{00000000-0005-0000-0000-0000E13B0000}"/>
    <cellStyle name="Normal 2 2 2 2 4 21 4 5" xfId="15330" xr:uid="{00000000-0005-0000-0000-0000E23B0000}"/>
    <cellStyle name="Normal 2 2 2 2 4 21 4 6" xfId="15331" xr:uid="{00000000-0005-0000-0000-0000E33B0000}"/>
    <cellStyle name="Normal 2 2 2 2 4 21 4 7" xfId="15332" xr:uid="{00000000-0005-0000-0000-0000E43B0000}"/>
    <cellStyle name="Normal 2 2 2 2 4 21 4 8" xfId="15333" xr:uid="{00000000-0005-0000-0000-0000E53B0000}"/>
    <cellStyle name="Normal 2 2 2 2 4 21 4 9" xfId="15334" xr:uid="{00000000-0005-0000-0000-0000E63B0000}"/>
    <cellStyle name="Normal 2 2 2 2 4 21 5" xfId="15335" xr:uid="{00000000-0005-0000-0000-0000E73B0000}"/>
    <cellStyle name="Normal 2 2 2 2 4 21 5 10" xfId="15336" xr:uid="{00000000-0005-0000-0000-0000E83B0000}"/>
    <cellStyle name="Normal 2 2 2 2 4 21 5 2" xfId="15337" xr:uid="{00000000-0005-0000-0000-0000E93B0000}"/>
    <cellStyle name="Normal 2 2 2 2 4 21 5 3" xfId="15338" xr:uid="{00000000-0005-0000-0000-0000EA3B0000}"/>
    <cellStyle name="Normal 2 2 2 2 4 21 5 4" xfId="15339" xr:uid="{00000000-0005-0000-0000-0000EB3B0000}"/>
    <cellStyle name="Normal 2 2 2 2 4 21 5 5" xfId="15340" xr:uid="{00000000-0005-0000-0000-0000EC3B0000}"/>
    <cellStyle name="Normal 2 2 2 2 4 21 5 6" xfId="15341" xr:uid="{00000000-0005-0000-0000-0000ED3B0000}"/>
    <cellStyle name="Normal 2 2 2 2 4 21 5 7" xfId="15342" xr:uid="{00000000-0005-0000-0000-0000EE3B0000}"/>
    <cellStyle name="Normal 2 2 2 2 4 21 5 8" xfId="15343" xr:uid="{00000000-0005-0000-0000-0000EF3B0000}"/>
    <cellStyle name="Normal 2 2 2 2 4 21 5 9" xfId="15344" xr:uid="{00000000-0005-0000-0000-0000F03B0000}"/>
    <cellStyle name="Normal 2 2 2 2 4 21 6" xfId="15345" xr:uid="{00000000-0005-0000-0000-0000F13B0000}"/>
    <cellStyle name="Normal 2 2 2 2 4 21 7" xfId="15346" xr:uid="{00000000-0005-0000-0000-0000F23B0000}"/>
    <cellStyle name="Normal 2 2 2 2 4 21 8" xfId="15347" xr:uid="{00000000-0005-0000-0000-0000F33B0000}"/>
    <cellStyle name="Normal 2 2 2 2 4 21 9" xfId="15348" xr:uid="{00000000-0005-0000-0000-0000F43B0000}"/>
    <cellStyle name="Normal 2 2 2 2 4 22" xfId="15349" xr:uid="{00000000-0005-0000-0000-0000F53B0000}"/>
    <cellStyle name="Normal 2 2 2 2 4 22 10" xfId="15350" xr:uid="{00000000-0005-0000-0000-0000F63B0000}"/>
    <cellStyle name="Normal 2 2 2 2 4 22 11" xfId="15351" xr:uid="{00000000-0005-0000-0000-0000F73B0000}"/>
    <cellStyle name="Normal 2 2 2 2 4 22 12" xfId="15352" xr:uid="{00000000-0005-0000-0000-0000F83B0000}"/>
    <cellStyle name="Normal 2 2 2 2 4 22 13" xfId="15353" xr:uid="{00000000-0005-0000-0000-0000F93B0000}"/>
    <cellStyle name="Normal 2 2 2 2 4 22 14" xfId="15354" xr:uid="{00000000-0005-0000-0000-0000FA3B0000}"/>
    <cellStyle name="Normal 2 2 2 2 4 22 2" xfId="15355" xr:uid="{00000000-0005-0000-0000-0000FB3B0000}"/>
    <cellStyle name="Normal 2 2 2 2 4 22 2 10" xfId="15356" xr:uid="{00000000-0005-0000-0000-0000FC3B0000}"/>
    <cellStyle name="Normal 2 2 2 2 4 22 2 2" xfId="15357" xr:uid="{00000000-0005-0000-0000-0000FD3B0000}"/>
    <cellStyle name="Normal 2 2 2 2 4 22 2 3" xfId="15358" xr:uid="{00000000-0005-0000-0000-0000FE3B0000}"/>
    <cellStyle name="Normal 2 2 2 2 4 22 2 4" xfId="15359" xr:uid="{00000000-0005-0000-0000-0000FF3B0000}"/>
    <cellStyle name="Normal 2 2 2 2 4 22 2 5" xfId="15360" xr:uid="{00000000-0005-0000-0000-0000003C0000}"/>
    <cellStyle name="Normal 2 2 2 2 4 22 2 6" xfId="15361" xr:uid="{00000000-0005-0000-0000-0000013C0000}"/>
    <cellStyle name="Normal 2 2 2 2 4 22 2 7" xfId="15362" xr:uid="{00000000-0005-0000-0000-0000023C0000}"/>
    <cellStyle name="Normal 2 2 2 2 4 22 2 8" xfId="15363" xr:uid="{00000000-0005-0000-0000-0000033C0000}"/>
    <cellStyle name="Normal 2 2 2 2 4 22 2 9" xfId="15364" xr:uid="{00000000-0005-0000-0000-0000043C0000}"/>
    <cellStyle name="Normal 2 2 2 2 4 22 3" xfId="15365" xr:uid="{00000000-0005-0000-0000-0000053C0000}"/>
    <cellStyle name="Normal 2 2 2 2 4 22 3 10" xfId="15366" xr:uid="{00000000-0005-0000-0000-0000063C0000}"/>
    <cellStyle name="Normal 2 2 2 2 4 22 3 2" xfId="15367" xr:uid="{00000000-0005-0000-0000-0000073C0000}"/>
    <cellStyle name="Normal 2 2 2 2 4 22 3 3" xfId="15368" xr:uid="{00000000-0005-0000-0000-0000083C0000}"/>
    <cellStyle name="Normal 2 2 2 2 4 22 3 4" xfId="15369" xr:uid="{00000000-0005-0000-0000-0000093C0000}"/>
    <cellStyle name="Normal 2 2 2 2 4 22 3 5" xfId="15370" xr:uid="{00000000-0005-0000-0000-00000A3C0000}"/>
    <cellStyle name="Normal 2 2 2 2 4 22 3 6" xfId="15371" xr:uid="{00000000-0005-0000-0000-00000B3C0000}"/>
    <cellStyle name="Normal 2 2 2 2 4 22 3 7" xfId="15372" xr:uid="{00000000-0005-0000-0000-00000C3C0000}"/>
    <cellStyle name="Normal 2 2 2 2 4 22 3 8" xfId="15373" xr:uid="{00000000-0005-0000-0000-00000D3C0000}"/>
    <cellStyle name="Normal 2 2 2 2 4 22 3 9" xfId="15374" xr:uid="{00000000-0005-0000-0000-00000E3C0000}"/>
    <cellStyle name="Normal 2 2 2 2 4 22 4" xfId="15375" xr:uid="{00000000-0005-0000-0000-00000F3C0000}"/>
    <cellStyle name="Normal 2 2 2 2 4 22 4 10" xfId="15376" xr:uid="{00000000-0005-0000-0000-0000103C0000}"/>
    <cellStyle name="Normal 2 2 2 2 4 22 4 2" xfId="15377" xr:uid="{00000000-0005-0000-0000-0000113C0000}"/>
    <cellStyle name="Normal 2 2 2 2 4 22 4 3" xfId="15378" xr:uid="{00000000-0005-0000-0000-0000123C0000}"/>
    <cellStyle name="Normal 2 2 2 2 4 22 4 4" xfId="15379" xr:uid="{00000000-0005-0000-0000-0000133C0000}"/>
    <cellStyle name="Normal 2 2 2 2 4 22 4 5" xfId="15380" xr:uid="{00000000-0005-0000-0000-0000143C0000}"/>
    <cellStyle name="Normal 2 2 2 2 4 22 4 6" xfId="15381" xr:uid="{00000000-0005-0000-0000-0000153C0000}"/>
    <cellStyle name="Normal 2 2 2 2 4 22 4 7" xfId="15382" xr:uid="{00000000-0005-0000-0000-0000163C0000}"/>
    <cellStyle name="Normal 2 2 2 2 4 22 4 8" xfId="15383" xr:uid="{00000000-0005-0000-0000-0000173C0000}"/>
    <cellStyle name="Normal 2 2 2 2 4 22 4 9" xfId="15384" xr:uid="{00000000-0005-0000-0000-0000183C0000}"/>
    <cellStyle name="Normal 2 2 2 2 4 22 5" xfId="15385" xr:uid="{00000000-0005-0000-0000-0000193C0000}"/>
    <cellStyle name="Normal 2 2 2 2 4 22 5 10" xfId="15386" xr:uid="{00000000-0005-0000-0000-00001A3C0000}"/>
    <cellStyle name="Normal 2 2 2 2 4 22 5 2" xfId="15387" xr:uid="{00000000-0005-0000-0000-00001B3C0000}"/>
    <cellStyle name="Normal 2 2 2 2 4 22 5 3" xfId="15388" xr:uid="{00000000-0005-0000-0000-00001C3C0000}"/>
    <cellStyle name="Normal 2 2 2 2 4 22 5 4" xfId="15389" xr:uid="{00000000-0005-0000-0000-00001D3C0000}"/>
    <cellStyle name="Normal 2 2 2 2 4 22 5 5" xfId="15390" xr:uid="{00000000-0005-0000-0000-00001E3C0000}"/>
    <cellStyle name="Normal 2 2 2 2 4 22 5 6" xfId="15391" xr:uid="{00000000-0005-0000-0000-00001F3C0000}"/>
    <cellStyle name="Normal 2 2 2 2 4 22 5 7" xfId="15392" xr:uid="{00000000-0005-0000-0000-0000203C0000}"/>
    <cellStyle name="Normal 2 2 2 2 4 22 5 8" xfId="15393" xr:uid="{00000000-0005-0000-0000-0000213C0000}"/>
    <cellStyle name="Normal 2 2 2 2 4 22 5 9" xfId="15394" xr:uid="{00000000-0005-0000-0000-0000223C0000}"/>
    <cellStyle name="Normal 2 2 2 2 4 22 6" xfId="15395" xr:uid="{00000000-0005-0000-0000-0000233C0000}"/>
    <cellStyle name="Normal 2 2 2 2 4 22 7" xfId="15396" xr:uid="{00000000-0005-0000-0000-0000243C0000}"/>
    <cellStyle name="Normal 2 2 2 2 4 22 8" xfId="15397" xr:uid="{00000000-0005-0000-0000-0000253C0000}"/>
    <cellStyle name="Normal 2 2 2 2 4 22 9" xfId="15398" xr:uid="{00000000-0005-0000-0000-0000263C0000}"/>
    <cellStyle name="Normal 2 2 2 2 4 23" xfId="15399" xr:uid="{00000000-0005-0000-0000-0000273C0000}"/>
    <cellStyle name="Normal 2 2 2 2 4 23 10" xfId="15400" xr:uid="{00000000-0005-0000-0000-0000283C0000}"/>
    <cellStyle name="Normal 2 2 2 2 4 23 11" xfId="15401" xr:uid="{00000000-0005-0000-0000-0000293C0000}"/>
    <cellStyle name="Normal 2 2 2 2 4 23 12" xfId="15402" xr:uid="{00000000-0005-0000-0000-00002A3C0000}"/>
    <cellStyle name="Normal 2 2 2 2 4 23 13" xfId="15403" xr:uid="{00000000-0005-0000-0000-00002B3C0000}"/>
    <cellStyle name="Normal 2 2 2 2 4 23 14" xfId="15404" xr:uid="{00000000-0005-0000-0000-00002C3C0000}"/>
    <cellStyle name="Normal 2 2 2 2 4 23 2" xfId="15405" xr:uid="{00000000-0005-0000-0000-00002D3C0000}"/>
    <cellStyle name="Normal 2 2 2 2 4 23 2 10" xfId="15406" xr:uid="{00000000-0005-0000-0000-00002E3C0000}"/>
    <cellStyle name="Normal 2 2 2 2 4 23 2 2" xfId="15407" xr:uid="{00000000-0005-0000-0000-00002F3C0000}"/>
    <cellStyle name="Normal 2 2 2 2 4 23 2 3" xfId="15408" xr:uid="{00000000-0005-0000-0000-0000303C0000}"/>
    <cellStyle name="Normal 2 2 2 2 4 23 2 4" xfId="15409" xr:uid="{00000000-0005-0000-0000-0000313C0000}"/>
    <cellStyle name="Normal 2 2 2 2 4 23 2 5" xfId="15410" xr:uid="{00000000-0005-0000-0000-0000323C0000}"/>
    <cellStyle name="Normal 2 2 2 2 4 23 2 6" xfId="15411" xr:uid="{00000000-0005-0000-0000-0000333C0000}"/>
    <cellStyle name="Normal 2 2 2 2 4 23 2 7" xfId="15412" xr:uid="{00000000-0005-0000-0000-0000343C0000}"/>
    <cellStyle name="Normal 2 2 2 2 4 23 2 8" xfId="15413" xr:uid="{00000000-0005-0000-0000-0000353C0000}"/>
    <cellStyle name="Normal 2 2 2 2 4 23 2 9" xfId="15414" xr:uid="{00000000-0005-0000-0000-0000363C0000}"/>
    <cellStyle name="Normal 2 2 2 2 4 23 3" xfId="15415" xr:uid="{00000000-0005-0000-0000-0000373C0000}"/>
    <cellStyle name="Normal 2 2 2 2 4 23 3 10" xfId="15416" xr:uid="{00000000-0005-0000-0000-0000383C0000}"/>
    <cellStyle name="Normal 2 2 2 2 4 23 3 2" xfId="15417" xr:uid="{00000000-0005-0000-0000-0000393C0000}"/>
    <cellStyle name="Normal 2 2 2 2 4 23 3 3" xfId="15418" xr:uid="{00000000-0005-0000-0000-00003A3C0000}"/>
    <cellStyle name="Normal 2 2 2 2 4 23 3 4" xfId="15419" xr:uid="{00000000-0005-0000-0000-00003B3C0000}"/>
    <cellStyle name="Normal 2 2 2 2 4 23 3 5" xfId="15420" xr:uid="{00000000-0005-0000-0000-00003C3C0000}"/>
    <cellStyle name="Normal 2 2 2 2 4 23 3 6" xfId="15421" xr:uid="{00000000-0005-0000-0000-00003D3C0000}"/>
    <cellStyle name="Normal 2 2 2 2 4 23 3 7" xfId="15422" xr:uid="{00000000-0005-0000-0000-00003E3C0000}"/>
    <cellStyle name="Normal 2 2 2 2 4 23 3 8" xfId="15423" xr:uid="{00000000-0005-0000-0000-00003F3C0000}"/>
    <cellStyle name="Normal 2 2 2 2 4 23 3 9" xfId="15424" xr:uid="{00000000-0005-0000-0000-0000403C0000}"/>
    <cellStyle name="Normal 2 2 2 2 4 23 4" xfId="15425" xr:uid="{00000000-0005-0000-0000-0000413C0000}"/>
    <cellStyle name="Normal 2 2 2 2 4 23 4 10" xfId="15426" xr:uid="{00000000-0005-0000-0000-0000423C0000}"/>
    <cellStyle name="Normal 2 2 2 2 4 23 4 2" xfId="15427" xr:uid="{00000000-0005-0000-0000-0000433C0000}"/>
    <cellStyle name="Normal 2 2 2 2 4 23 4 3" xfId="15428" xr:uid="{00000000-0005-0000-0000-0000443C0000}"/>
    <cellStyle name="Normal 2 2 2 2 4 23 4 4" xfId="15429" xr:uid="{00000000-0005-0000-0000-0000453C0000}"/>
    <cellStyle name="Normal 2 2 2 2 4 23 4 5" xfId="15430" xr:uid="{00000000-0005-0000-0000-0000463C0000}"/>
    <cellStyle name="Normal 2 2 2 2 4 23 4 6" xfId="15431" xr:uid="{00000000-0005-0000-0000-0000473C0000}"/>
    <cellStyle name="Normal 2 2 2 2 4 23 4 7" xfId="15432" xr:uid="{00000000-0005-0000-0000-0000483C0000}"/>
    <cellStyle name="Normal 2 2 2 2 4 23 4 8" xfId="15433" xr:uid="{00000000-0005-0000-0000-0000493C0000}"/>
    <cellStyle name="Normal 2 2 2 2 4 23 4 9" xfId="15434" xr:uid="{00000000-0005-0000-0000-00004A3C0000}"/>
    <cellStyle name="Normal 2 2 2 2 4 23 5" xfId="15435" xr:uid="{00000000-0005-0000-0000-00004B3C0000}"/>
    <cellStyle name="Normal 2 2 2 2 4 23 5 10" xfId="15436" xr:uid="{00000000-0005-0000-0000-00004C3C0000}"/>
    <cellStyle name="Normal 2 2 2 2 4 23 5 2" xfId="15437" xr:uid="{00000000-0005-0000-0000-00004D3C0000}"/>
    <cellStyle name="Normal 2 2 2 2 4 23 5 3" xfId="15438" xr:uid="{00000000-0005-0000-0000-00004E3C0000}"/>
    <cellStyle name="Normal 2 2 2 2 4 23 5 4" xfId="15439" xr:uid="{00000000-0005-0000-0000-00004F3C0000}"/>
    <cellStyle name="Normal 2 2 2 2 4 23 5 5" xfId="15440" xr:uid="{00000000-0005-0000-0000-0000503C0000}"/>
    <cellStyle name="Normal 2 2 2 2 4 23 5 6" xfId="15441" xr:uid="{00000000-0005-0000-0000-0000513C0000}"/>
    <cellStyle name="Normal 2 2 2 2 4 23 5 7" xfId="15442" xr:uid="{00000000-0005-0000-0000-0000523C0000}"/>
    <cellStyle name="Normal 2 2 2 2 4 23 5 8" xfId="15443" xr:uid="{00000000-0005-0000-0000-0000533C0000}"/>
    <cellStyle name="Normal 2 2 2 2 4 23 5 9" xfId="15444" xr:uid="{00000000-0005-0000-0000-0000543C0000}"/>
    <cellStyle name="Normal 2 2 2 2 4 23 6" xfId="15445" xr:uid="{00000000-0005-0000-0000-0000553C0000}"/>
    <cellStyle name="Normal 2 2 2 2 4 23 7" xfId="15446" xr:uid="{00000000-0005-0000-0000-0000563C0000}"/>
    <cellStyle name="Normal 2 2 2 2 4 23 8" xfId="15447" xr:uid="{00000000-0005-0000-0000-0000573C0000}"/>
    <cellStyle name="Normal 2 2 2 2 4 23 9" xfId="15448" xr:uid="{00000000-0005-0000-0000-0000583C0000}"/>
    <cellStyle name="Normal 2 2 2 2 4 24" xfId="15449" xr:uid="{00000000-0005-0000-0000-0000593C0000}"/>
    <cellStyle name="Normal 2 2 2 2 4 24 10" xfId="15450" xr:uid="{00000000-0005-0000-0000-00005A3C0000}"/>
    <cellStyle name="Normal 2 2 2 2 4 24 11" xfId="15451" xr:uid="{00000000-0005-0000-0000-00005B3C0000}"/>
    <cellStyle name="Normal 2 2 2 2 4 24 12" xfId="15452" xr:uid="{00000000-0005-0000-0000-00005C3C0000}"/>
    <cellStyle name="Normal 2 2 2 2 4 24 13" xfId="15453" xr:uid="{00000000-0005-0000-0000-00005D3C0000}"/>
    <cellStyle name="Normal 2 2 2 2 4 24 14" xfId="15454" xr:uid="{00000000-0005-0000-0000-00005E3C0000}"/>
    <cellStyle name="Normal 2 2 2 2 4 24 2" xfId="15455" xr:uid="{00000000-0005-0000-0000-00005F3C0000}"/>
    <cellStyle name="Normal 2 2 2 2 4 24 2 10" xfId="15456" xr:uid="{00000000-0005-0000-0000-0000603C0000}"/>
    <cellStyle name="Normal 2 2 2 2 4 24 2 2" xfId="15457" xr:uid="{00000000-0005-0000-0000-0000613C0000}"/>
    <cellStyle name="Normal 2 2 2 2 4 24 2 3" xfId="15458" xr:uid="{00000000-0005-0000-0000-0000623C0000}"/>
    <cellStyle name="Normal 2 2 2 2 4 24 2 4" xfId="15459" xr:uid="{00000000-0005-0000-0000-0000633C0000}"/>
    <cellStyle name="Normal 2 2 2 2 4 24 2 5" xfId="15460" xr:uid="{00000000-0005-0000-0000-0000643C0000}"/>
    <cellStyle name="Normal 2 2 2 2 4 24 2 6" xfId="15461" xr:uid="{00000000-0005-0000-0000-0000653C0000}"/>
    <cellStyle name="Normal 2 2 2 2 4 24 2 7" xfId="15462" xr:uid="{00000000-0005-0000-0000-0000663C0000}"/>
    <cellStyle name="Normal 2 2 2 2 4 24 2 8" xfId="15463" xr:uid="{00000000-0005-0000-0000-0000673C0000}"/>
    <cellStyle name="Normal 2 2 2 2 4 24 2 9" xfId="15464" xr:uid="{00000000-0005-0000-0000-0000683C0000}"/>
    <cellStyle name="Normal 2 2 2 2 4 24 3" xfId="15465" xr:uid="{00000000-0005-0000-0000-0000693C0000}"/>
    <cellStyle name="Normal 2 2 2 2 4 24 3 10" xfId="15466" xr:uid="{00000000-0005-0000-0000-00006A3C0000}"/>
    <cellStyle name="Normal 2 2 2 2 4 24 3 2" xfId="15467" xr:uid="{00000000-0005-0000-0000-00006B3C0000}"/>
    <cellStyle name="Normal 2 2 2 2 4 24 3 3" xfId="15468" xr:uid="{00000000-0005-0000-0000-00006C3C0000}"/>
    <cellStyle name="Normal 2 2 2 2 4 24 3 4" xfId="15469" xr:uid="{00000000-0005-0000-0000-00006D3C0000}"/>
    <cellStyle name="Normal 2 2 2 2 4 24 3 5" xfId="15470" xr:uid="{00000000-0005-0000-0000-00006E3C0000}"/>
    <cellStyle name="Normal 2 2 2 2 4 24 3 6" xfId="15471" xr:uid="{00000000-0005-0000-0000-00006F3C0000}"/>
    <cellStyle name="Normal 2 2 2 2 4 24 3 7" xfId="15472" xr:uid="{00000000-0005-0000-0000-0000703C0000}"/>
    <cellStyle name="Normal 2 2 2 2 4 24 3 8" xfId="15473" xr:uid="{00000000-0005-0000-0000-0000713C0000}"/>
    <cellStyle name="Normal 2 2 2 2 4 24 3 9" xfId="15474" xr:uid="{00000000-0005-0000-0000-0000723C0000}"/>
    <cellStyle name="Normal 2 2 2 2 4 24 4" xfId="15475" xr:uid="{00000000-0005-0000-0000-0000733C0000}"/>
    <cellStyle name="Normal 2 2 2 2 4 24 4 10" xfId="15476" xr:uid="{00000000-0005-0000-0000-0000743C0000}"/>
    <cellStyle name="Normal 2 2 2 2 4 24 4 2" xfId="15477" xr:uid="{00000000-0005-0000-0000-0000753C0000}"/>
    <cellStyle name="Normal 2 2 2 2 4 24 4 3" xfId="15478" xr:uid="{00000000-0005-0000-0000-0000763C0000}"/>
    <cellStyle name="Normal 2 2 2 2 4 24 4 4" xfId="15479" xr:uid="{00000000-0005-0000-0000-0000773C0000}"/>
    <cellStyle name="Normal 2 2 2 2 4 24 4 5" xfId="15480" xr:uid="{00000000-0005-0000-0000-0000783C0000}"/>
    <cellStyle name="Normal 2 2 2 2 4 24 4 6" xfId="15481" xr:uid="{00000000-0005-0000-0000-0000793C0000}"/>
    <cellStyle name="Normal 2 2 2 2 4 24 4 7" xfId="15482" xr:uid="{00000000-0005-0000-0000-00007A3C0000}"/>
    <cellStyle name="Normal 2 2 2 2 4 24 4 8" xfId="15483" xr:uid="{00000000-0005-0000-0000-00007B3C0000}"/>
    <cellStyle name="Normal 2 2 2 2 4 24 4 9" xfId="15484" xr:uid="{00000000-0005-0000-0000-00007C3C0000}"/>
    <cellStyle name="Normal 2 2 2 2 4 24 5" xfId="15485" xr:uid="{00000000-0005-0000-0000-00007D3C0000}"/>
    <cellStyle name="Normal 2 2 2 2 4 24 5 10" xfId="15486" xr:uid="{00000000-0005-0000-0000-00007E3C0000}"/>
    <cellStyle name="Normal 2 2 2 2 4 24 5 2" xfId="15487" xr:uid="{00000000-0005-0000-0000-00007F3C0000}"/>
    <cellStyle name="Normal 2 2 2 2 4 24 5 3" xfId="15488" xr:uid="{00000000-0005-0000-0000-0000803C0000}"/>
    <cellStyle name="Normal 2 2 2 2 4 24 5 4" xfId="15489" xr:uid="{00000000-0005-0000-0000-0000813C0000}"/>
    <cellStyle name="Normal 2 2 2 2 4 24 5 5" xfId="15490" xr:uid="{00000000-0005-0000-0000-0000823C0000}"/>
    <cellStyle name="Normal 2 2 2 2 4 24 5 6" xfId="15491" xr:uid="{00000000-0005-0000-0000-0000833C0000}"/>
    <cellStyle name="Normal 2 2 2 2 4 24 5 7" xfId="15492" xr:uid="{00000000-0005-0000-0000-0000843C0000}"/>
    <cellStyle name="Normal 2 2 2 2 4 24 5 8" xfId="15493" xr:uid="{00000000-0005-0000-0000-0000853C0000}"/>
    <cellStyle name="Normal 2 2 2 2 4 24 5 9" xfId="15494" xr:uid="{00000000-0005-0000-0000-0000863C0000}"/>
    <cellStyle name="Normal 2 2 2 2 4 24 6" xfId="15495" xr:uid="{00000000-0005-0000-0000-0000873C0000}"/>
    <cellStyle name="Normal 2 2 2 2 4 24 7" xfId="15496" xr:uid="{00000000-0005-0000-0000-0000883C0000}"/>
    <cellStyle name="Normal 2 2 2 2 4 24 8" xfId="15497" xr:uid="{00000000-0005-0000-0000-0000893C0000}"/>
    <cellStyle name="Normal 2 2 2 2 4 24 9" xfId="15498" xr:uid="{00000000-0005-0000-0000-00008A3C0000}"/>
    <cellStyle name="Normal 2 2 2 2 4 25" xfId="15499" xr:uid="{00000000-0005-0000-0000-00008B3C0000}"/>
    <cellStyle name="Normal 2 2 2 2 4 25 10" xfId="15500" xr:uid="{00000000-0005-0000-0000-00008C3C0000}"/>
    <cellStyle name="Normal 2 2 2 2 4 25 11" xfId="15501" xr:uid="{00000000-0005-0000-0000-00008D3C0000}"/>
    <cellStyle name="Normal 2 2 2 2 4 25 12" xfId="15502" xr:uid="{00000000-0005-0000-0000-00008E3C0000}"/>
    <cellStyle name="Normal 2 2 2 2 4 25 13" xfId="15503" xr:uid="{00000000-0005-0000-0000-00008F3C0000}"/>
    <cellStyle name="Normal 2 2 2 2 4 25 14" xfId="15504" xr:uid="{00000000-0005-0000-0000-0000903C0000}"/>
    <cellStyle name="Normal 2 2 2 2 4 25 2" xfId="15505" xr:uid="{00000000-0005-0000-0000-0000913C0000}"/>
    <cellStyle name="Normal 2 2 2 2 4 25 2 10" xfId="15506" xr:uid="{00000000-0005-0000-0000-0000923C0000}"/>
    <cellStyle name="Normal 2 2 2 2 4 25 2 2" xfId="15507" xr:uid="{00000000-0005-0000-0000-0000933C0000}"/>
    <cellStyle name="Normal 2 2 2 2 4 25 2 3" xfId="15508" xr:uid="{00000000-0005-0000-0000-0000943C0000}"/>
    <cellStyle name="Normal 2 2 2 2 4 25 2 4" xfId="15509" xr:uid="{00000000-0005-0000-0000-0000953C0000}"/>
    <cellStyle name="Normal 2 2 2 2 4 25 2 5" xfId="15510" xr:uid="{00000000-0005-0000-0000-0000963C0000}"/>
    <cellStyle name="Normal 2 2 2 2 4 25 2 6" xfId="15511" xr:uid="{00000000-0005-0000-0000-0000973C0000}"/>
    <cellStyle name="Normal 2 2 2 2 4 25 2 7" xfId="15512" xr:uid="{00000000-0005-0000-0000-0000983C0000}"/>
    <cellStyle name="Normal 2 2 2 2 4 25 2 8" xfId="15513" xr:uid="{00000000-0005-0000-0000-0000993C0000}"/>
    <cellStyle name="Normal 2 2 2 2 4 25 2 9" xfId="15514" xr:uid="{00000000-0005-0000-0000-00009A3C0000}"/>
    <cellStyle name="Normal 2 2 2 2 4 25 3" xfId="15515" xr:uid="{00000000-0005-0000-0000-00009B3C0000}"/>
    <cellStyle name="Normal 2 2 2 2 4 25 3 10" xfId="15516" xr:uid="{00000000-0005-0000-0000-00009C3C0000}"/>
    <cellStyle name="Normal 2 2 2 2 4 25 3 2" xfId="15517" xr:uid="{00000000-0005-0000-0000-00009D3C0000}"/>
    <cellStyle name="Normal 2 2 2 2 4 25 3 3" xfId="15518" xr:uid="{00000000-0005-0000-0000-00009E3C0000}"/>
    <cellStyle name="Normal 2 2 2 2 4 25 3 4" xfId="15519" xr:uid="{00000000-0005-0000-0000-00009F3C0000}"/>
    <cellStyle name="Normal 2 2 2 2 4 25 3 5" xfId="15520" xr:uid="{00000000-0005-0000-0000-0000A03C0000}"/>
    <cellStyle name="Normal 2 2 2 2 4 25 3 6" xfId="15521" xr:uid="{00000000-0005-0000-0000-0000A13C0000}"/>
    <cellStyle name="Normal 2 2 2 2 4 25 3 7" xfId="15522" xr:uid="{00000000-0005-0000-0000-0000A23C0000}"/>
    <cellStyle name="Normal 2 2 2 2 4 25 3 8" xfId="15523" xr:uid="{00000000-0005-0000-0000-0000A33C0000}"/>
    <cellStyle name="Normal 2 2 2 2 4 25 3 9" xfId="15524" xr:uid="{00000000-0005-0000-0000-0000A43C0000}"/>
    <cellStyle name="Normal 2 2 2 2 4 25 4" xfId="15525" xr:uid="{00000000-0005-0000-0000-0000A53C0000}"/>
    <cellStyle name="Normal 2 2 2 2 4 25 4 10" xfId="15526" xr:uid="{00000000-0005-0000-0000-0000A63C0000}"/>
    <cellStyle name="Normal 2 2 2 2 4 25 4 2" xfId="15527" xr:uid="{00000000-0005-0000-0000-0000A73C0000}"/>
    <cellStyle name="Normal 2 2 2 2 4 25 4 3" xfId="15528" xr:uid="{00000000-0005-0000-0000-0000A83C0000}"/>
    <cellStyle name="Normal 2 2 2 2 4 25 4 4" xfId="15529" xr:uid="{00000000-0005-0000-0000-0000A93C0000}"/>
    <cellStyle name="Normal 2 2 2 2 4 25 4 5" xfId="15530" xr:uid="{00000000-0005-0000-0000-0000AA3C0000}"/>
    <cellStyle name="Normal 2 2 2 2 4 25 4 6" xfId="15531" xr:uid="{00000000-0005-0000-0000-0000AB3C0000}"/>
    <cellStyle name="Normal 2 2 2 2 4 25 4 7" xfId="15532" xr:uid="{00000000-0005-0000-0000-0000AC3C0000}"/>
    <cellStyle name="Normal 2 2 2 2 4 25 4 8" xfId="15533" xr:uid="{00000000-0005-0000-0000-0000AD3C0000}"/>
    <cellStyle name="Normal 2 2 2 2 4 25 4 9" xfId="15534" xr:uid="{00000000-0005-0000-0000-0000AE3C0000}"/>
    <cellStyle name="Normal 2 2 2 2 4 25 5" xfId="15535" xr:uid="{00000000-0005-0000-0000-0000AF3C0000}"/>
    <cellStyle name="Normal 2 2 2 2 4 25 5 10" xfId="15536" xr:uid="{00000000-0005-0000-0000-0000B03C0000}"/>
    <cellStyle name="Normal 2 2 2 2 4 25 5 2" xfId="15537" xr:uid="{00000000-0005-0000-0000-0000B13C0000}"/>
    <cellStyle name="Normal 2 2 2 2 4 25 5 3" xfId="15538" xr:uid="{00000000-0005-0000-0000-0000B23C0000}"/>
    <cellStyle name="Normal 2 2 2 2 4 25 5 4" xfId="15539" xr:uid="{00000000-0005-0000-0000-0000B33C0000}"/>
    <cellStyle name="Normal 2 2 2 2 4 25 5 5" xfId="15540" xr:uid="{00000000-0005-0000-0000-0000B43C0000}"/>
    <cellStyle name="Normal 2 2 2 2 4 25 5 6" xfId="15541" xr:uid="{00000000-0005-0000-0000-0000B53C0000}"/>
    <cellStyle name="Normal 2 2 2 2 4 25 5 7" xfId="15542" xr:uid="{00000000-0005-0000-0000-0000B63C0000}"/>
    <cellStyle name="Normal 2 2 2 2 4 25 5 8" xfId="15543" xr:uid="{00000000-0005-0000-0000-0000B73C0000}"/>
    <cellStyle name="Normal 2 2 2 2 4 25 5 9" xfId="15544" xr:uid="{00000000-0005-0000-0000-0000B83C0000}"/>
    <cellStyle name="Normal 2 2 2 2 4 25 6" xfId="15545" xr:uid="{00000000-0005-0000-0000-0000B93C0000}"/>
    <cellStyle name="Normal 2 2 2 2 4 25 7" xfId="15546" xr:uid="{00000000-0005-0000-0000-0000BA3C0000}"/>
    <cellStyle name="Normal 2 2 2 2 4 25 8" xfId="15547" xr:uid="{00000000-0005-0000-0000-0000BB3C0000}"/>
    <cellStyle name="Normal 2 2 2 2 4 25 9" xfId="15548" xr:uid="{00000000-0005-0000-0000-0000BC3C0000}"/>
    <cellStyle name="Normal 2 2 2 2 4 26" xfId="15549" xr:uid="{00000000-0005-0000-0000-0000BD3C0000}"/>
    <cellStyle name="Normal 2 2 2 2 4 26 10" xfId="15550" xr:uid="{00000000-0005-0000-0000-0000BE3C0000}"/>
    <cellStyle name="Normal 2 2 2 2 4 26 11" xfId="15551" xr:uid="{00000000-0005-0000-0000-0000BF3C0000}"/>
    <cellStyle name="Normal 2 2 2 2 4 26 12" xfId="15552" xr:uid="{00000000-0005-0000-0000-0000C03C0000}"/>
    <cellStyle name="Normal 2 2 2 2 4 26 13" xfId="15553" xr:uid="{00000000-0005-0000-0000-0000C13C0000}"/>
    <cellStyle name="Normal 2 2 2 2 4 26 14" xfId="15554" xr:uid="{00000000-0005-0000-0000-0000C23C0000}"/>
    <cellStyle name="Normal 2 2 2 2 4 26 2" xfId="15555" xr:uid="{00000000-0005-0000-0000-0000C33C0000}"/>
    <cellStyle name="Normal 2 2 2 2 4 26 2 10" xfId="15556" xr:uid="{00000000-0005-0000-0000-0000C43C0000}"/>
    <cellStyle name="Normal 2 2 2 2 4 26 2 2" xfId="15557" xr:uid="{00000000-0005-0000-0000-0000C53C0000}"/>
    <cellStyle name="Normal 2 2 2 2 4 26 2 3" xfId="15558" xr:uid="{00000000-0005-0000-0000-0000C63C0000}"/>
    <cellStyle name="Normal 2 2 2 2 4 26 2 4" xfId="15559" xr:uid="{00000000-0005-0000-0000-0000C73C0000}"/>
    <cellStyle name="Normal 2 2 2 2 4 26 2 5" xfId="15560" xr:uid="{00000000-0005-0000-0000-0000C83C0000}"/>
    <cellStyle name="Normal 2 2 2 2 4 26 2 6" xfId="15561" xr:uid="{00000000-0005-0000-0000-0000C93C0000}"/>
    <cellStyle name="Normal 2 2 2 2 4 26 2 7" xfId="15562" xr:uid="{00000000-0005-0000-0000-0000CA3C0000}"/>
    <cellStyle name="Normal 2 2 2 2 4 26 2 8" xfId="15563" xr:uid="{00000000-0005-0000-0000-0000CB3C0000}"/>
    <cellStyle name="Normal 2 2 2 2 4 26 2 9" xfId="15564" xr:uid="{00000000-0005-0000-0000-0000CC3C0000}"/>
    <cellStyle name="Normal 2 2 2 2 4 26 3" xfId="15565" xr:uid="{00000000-0005-0000-0000-0000CD3C0000}"/>
    <cellStyle name="Normal 2 2 2 2 4 26 3 10" xfId="15566" xr:uid="{00000000-0005-0000-0000-0000CE3C0000}"/>
    <cellStyle name="Normal 2 2 2 2 4 26 3 2" xfId="15567" xr:uid="{00000000-0005-0000-0000-0000CF3C0000}"/>
    <cellStyle name="Normal 2 2 2 2 4 26 3 3" xfId="15568" xr:uid="{00000000-0005-0000-0000-0000D03C0000}"/>
    <cellStyle name="Normal 2 2 2 2 4 26 3 4" xfId="15569" xr:uid="{00000000-0005-0000-0000-0000D13C0000}"/>
    <cellStyle name="Normal 2 2 2 2 4 26 3 5" xfId="15570" xr:uid="{00000000-0005-0000-0000-0000D23C0000}"/>
    <cellStyle name="Normal 2 2 2 2 4 26 3 6" xfId="15571" xr:uid="{00000000-0005-0000-0000-0000D33C0000}"/>
    <cellStyle name="Normal 2 2 2 2 4 26 3 7" xfId="15572" xr:uid="{00000000-0005-0000-0000-0000D43C0000}"/>
    <cellStyle name="Normal 2 2 2 2 4 26 3 8" xfId="15573" xr:uid="{00000000-0005-0000-0000-0000D53C0000}"/>
    <cellStyle name="Normal 2 2 2 2 4 26 3 9" xfId="15574" xr:uid="{00000000-0005-0000-0000-0000D63C0000}"/>
    <cellStyle name="Normal 2 2 2 2 4 26 4" xfId="15575" xr:uid="{00000000-0005-0000-0000-0000D73C0000}"/>
    <cellStyle name="Normal 2 2 2 2 4 26 4 10" xfId="15576" xr:uid="{00000000-0005-0000-0000-0000D83C0000}"/>
    <cellStyle name="Normal 2 2 2 2 4 26 4 2" xfId="15577" xr:uid="{00000000-0005-0000-0000-0000D93C0000}"/>
    <cellStyle name="Normal 2 2 2 2 4 26 4 3" xfId="15578" xr:uid="{00000000-0005-0000-0000-0000DA3C0000}"/>
    <cellStyle name="Normal 2 2 2 2 4 26 4 4" xfId="15579" xr:uid="{00000000-0005-0000-0000-0000DB3C0000}"/>
    <cellStyle name="Normal 2 2 2 2 4 26 4 5" xfId="15580" xr:uid="{00000000-0005-0000-0000-0000DC3C0000}"/>
    <cellStyle name="Normal 2 2 2 2 4 26 4 6" xfId="15581" xr:uid="{00000000-0005-0000-0000-0000DD3C0000}"/>
    <cellStyle name="Normal 2 2 2 2 4 26 4 7" xfId="15582" xr:uid="{00000000-0005-0000-0000-0000DE3C0000}"/>
    <cellStyle name="Normal 2 2 2 2 4 26 4 8" xfId="15583" xr:uid="{00000000-0005-0000-0000-0000DF3C0000}"/>
    <cellStyle name="Normal 2 2 2 2 4 26 4 9" xfId="15584" xr:uid="{00000000-0005-0000-0000-0000E03C0000}"/>
    <cellStyle name="Normal 2 2 2 2 4 26 5" xfId="15585" xr:uid="{00000000-0005-0000-0000-0000E13C0000}"/>
    <cellStyle name="Normal 2 2 2 2 4 26 5 10" xfId="15586" xr:uid="{00000000-0005-0000-0000-0000E23C0000}"/>
    <cellStyle name="Normal 2 2 2 2 4 26 5 2" xfId="15587" xr:uid="{00000000-0005-0000-0000-0000E33C0000}"/>
    <cellStyle name="Normal 2 2 2 2 4 26 5 3" xfId="15588" xr:uid="{00000000-0005-0000-0000-0000E43C0000}"/>
    <cellStyle name="Normal 2 2 2 2 4 26 5 4" xfId="15589" xr:uid="{00000000-0005-0000-0000-0000E53C0000}"/>
    <cellStyle name="Normal 2 2 2 2 4 26 5 5" xfId="15590" xr:uid="{00000000-0005-0000-0000-0000E63C0000}"/>
    <cellStyle name="Normal 2 2 2 2 4 26 5 6" xfId="15591" xr:uid="{00000000-0005-0000-0000-0000E73C0000}"/>
    <cellStyle name="Normal 2 2 2 2 4 26 5 7" xfId="15592" xr:uid="{00000000-0005-0000-0000-0000E83C0000}"/>
    <cellStyle name="Normal 2 2 2 2 4 26 5 8" xfId="15593" xr:uid="{00000000-0005-0000-0000-0000E93C0000}"/>
    <cellStyle name="Normal 2 2 2 2 4 26 5 9" xfId="15594" xr:uid="{00000000-0005-0000-0000-0000EA3C0000}"/>
    <cellStyle name="Normal 2 2 2 2 4 26 6" xfId="15595" xr:uid="{00000000-0005-0000-0000-0000EB3C0000}"/>
    <cellStyle name="Normal 2 2 2 2 4 26 7" xfId="15596" xr:uid="{00000000-0005-0000-0000-0000EC3C0000}"/>
    <cellStyle name="Normal 2 2 2 2 4 26 8" xfId="15597" xr:uid="{00000000-0005-0000-0000-0000ED3C0000}"/>
    <cellStyle name="Normal 2 2 2 2 4 26 9" xfId="15598" xr:uid="{00000000-0005-0000-0000-0000EE3C0000}"/>
    <cellStyle name="Normal 2 2 2 2 4 27" xfId="15599" xr:uid="{00000000-0005-0000-0000-0000EF3C0000}"/>
    <cellStyle name="Normal 2 2 2 2 4 27 10" xfId="15600" xr:uid="{00000000-0005-0000-0000-0000F03C0000}"/>
    <cellStyle name="Normal 2 2 2 2 4 27 11" xfId="15601" xr:uid="{00000000-0005-0000-0000-0000F13C0000}"/>
    <cellStyle name="Normal 2 2 2 2 4 27 12" xfId="15602" xr:uid="{00000000-0005-0000-0000-0000F23C0000}"/>
    <cellStyle name="Normal 2 2 2 2 4 27 13" xfId="15603" xr:uid="{00000000-0005-0000-0000-0000F33C0000}"/>
    <cellStyle name="Normal 2 2 2 2 4 27 14" xfId="15604" xr:uid="{00000000-0005-0000-0000-0000F43C0000}"/>
    <cellStyle name="Normal 2 2 2 2 4 27 2" xfId="15605" xr:uid="{00000000-0005-0000-0000-0000F53C0000}"/>
    <cellStyle name="Normal 2 2 2 2 4 27 2 10" xfId="15606" xr:uid="{00000000-0005-0000-0000-0000F63C0000}"/>
    <cellStyle name="Normal 2 2 2 2 4 27 2 2" xfId="15607" xr:uid="{00000000-0005-0000-0000-0000F73C0000}"/>
    <cellStyle name="Normal 2 2 2 2 4 27 2 3" xfId="15608" xr:uid="{00000000-0005-0000-0000-0000F83C0000}"/>
    <cellStyle name="Normal 2 2 2 2 4 27 2 4" xfId="15609" xr:uid="{00000000-0005-0000-0000-0000F93C0000}"/>
    <cellStyle name="Normal 2 2 2 2 4 27 2 5" xfId="15610" xr:uid="{00000000-0005-0000-0000-0000FA3C0000}"/>
    <cellStyle name="Normal 2 2 2 2 4 27 2 6" xfId="15611" xr:uid="{00000000-0005-0000-0000-0000FB3C0000}"/>
    <cellStyle name="Normal 2 2 2 2 4 27 2 7" xfId="15612" xr:uid="{00000000-0005-0000-0000-0000FC3C0000}"/>
    <cellStyle name="Normal 2 2 2 2 4 27 2 8" xfId="15613" xr:uid="{00000000-0005-0000-0000-0000FD3C0000}"/>
    <cellStyle name="Normal 2 2 2 2 4 27 2 9" xfId="15614" xr:uid="{00000000-0005-0000-0000-0000FE3C0000}"/>
    <cellStyle name="Normal 2 2 2 2 4 27 3" xfId="15615" xr:uid="{00000000-0005-0000-0000-0000FF3C0000}"/>
    <cellStyle name="Normal 2 2 2 2 4 27 3 10" xfId="15616" xr:uid="{00000000-0005-0000-0000-0000003D0000}"/>
    <cellStyle name="Normal 2 2 2 2 4 27 3 2" xfId="15617" xr:uid="{00000000-0005-0000-0000-0000013D0000}"/>
    <cellStyle name="Normal 2 2 2 2 4 27 3 3" xfId="15618" xr:uid="{00000000-0005-0000-0000-0000023D0000}"/>
    <cellStyle name="Normal 2 2 2 2 4 27 3 4" xfId="15619" xr:uid="{00000000-0005-0000-0000-0000033D0000}"/>
    <cellStyle name="Normal 2 2 2 2 4 27 3 5" xfId="15620" xr:uid="{00000000-0005-0000-0000-0000043D0000}"/>
    <cellStyle name="Normal 2 2 2 2 4 27 3 6" xfId="15621" xr:uid="{00000000-0005-0000-0000-0000053D0000}"/>
    <cellStyle name="Normal 2 2 2 2 4 27 3 7" xfId="15622" xr:uid="{00000000-0005-0000-0000-0000063D0000}"/>
    <cellStyle name="Normal 2 2 2 2 4 27 3 8" xfId="15623" xr:uid="{00000000-0005-0000-0000-0000073D0000}"/>
    <cellStyle name="Normal 2 2 2 2 4 27 3 9" xfId="15624" xr:uid="{00000000-0005-0000-0000-0000083D0000}"/>
    <cellStyle name="Normal 2 2 2 2 4 27 4" xfId="15625" xr:uid="{00000000-0005-0000-0000-0000093D0000}"/>
    <cellStyle name="Normal 2 2 2 2 4 27 4 10" xfId="15626" xr:uid="{00000000-0005-0000-0000-00000A3D0000}"/>
    <cellStyle name="Normal 2 2 2 2 4 27 4 2" xfId="15627" xr:uid="{00000000-0005-0000-0000-00000B3D0000}"/>
    <cellStyle name="Normal 2 2 2 2 4 27 4 3" xfId="15628" xr:uid="{00000000-0005-0000-0000-00000C3D0000}"/>
    <cellStyle name="Normal 2 2 2 2 4 27 4 4" xfId="15629" xr:uid="{00000000-0005-0000-0000-00000D3D0000}"/>
    <cellStyle name="Normal 2 2 2 2 4 27 4 5" xfId="15630" xr:uid="{00000000-0005-0000-0000-00000E3D0000}"/>
    <cellStyle name="Normal 2 2 2 2 4 27 4 6" xfId="15631" xr:uid="{00000000-0005-0000-0000-00000F3D0000}"/>
    <cellStyle name="Normal 2 2 2 2 4 27 4 7" xfId="15632" xr:uid="{00000000-0005-0000-0000-0000103D0000}"/>
    <cellStyle name="Normal 2 2 2 2 4 27 4 8" xfId="15633" xr:uid="{00000000-0005-0000-0000-0000113D0000}"/>
    <cellStyle name="Normal 2 2 2 2 4 27 4 9" xfId="15634" xr:uid="{00000000-0005-0000-0000-0000123D0000}"/>
    <cellStyle name="Normal 2 2 2 2 4 27 5" xfId="15635" xr:uid="{00000000-0005-0000-0000-0000133D0000}"/>
    <cellStyle name="Normal 2 2 2 2 4 27 5 10" xfId="15636" xr:uid="{00000000-0005-0000-0000-0000143D0000}"/>
    <cellStyle name="Normal 2 2 2 2 4 27 5 2" xfId="15637" xr:uid="{00000000-0005-0000-0000-0000153D0000}"/>
    <cellStyle name="Normal 2 2 2 2 4 27 5 3" xfId="15638" xr:uid="{00000000-0005-0000-0000-0000163D0000}"/>
    <cellStyle name="Normal 2 2 2 2 4 27 5 4" xfId="15639" xr:uid="{00000000-0005-0000-0000-0000173D0000}"/>
    <cellStyle name="Normal 2 2 2 2 4 27 5 5" xfId="15640" xr:uid="{00000000-0005-0000-0000-0000183D0000}"/>
    <cellStyle name="Normal 2 2 2 2 4 27 5 6" xfId="15641" xr:uid="{00000000-0005-0000-0000-0000193D0000}"/>
    <cellStyle name="Normal 2 2 2 2 4 27 5 7" xfId="15642" xr:uid="{00000000-0005-0000-0000-00001A3D0000}"/>
    <cellStyle name="Normal 2 2 2 2 4 27 5 8" xfId="15643" xr:uid="{00000000-0005-0000-0000-00001B3D0000}"/>
    <cellStyle name="Normal 2 2 2 2 4 27 5 9" xfId="15644" xr:uid="{00000000-0005-0000-0000-00001C3D0000}"/>
    <cellStyle name="Normal 2 2 2 2 4 27 6" xfId="15645" xr:uid="{00000000-0005-0000-0000-00001D3D0000}"/>
    <cellStyle name="Normal 2 2 2 2 4 27 7" xfId="15646" xr:uid="{00000000-0005-0000-0000-00001E3D0000}"/>
    <cellStyle name="Normal 2 2 2 2 4 27 8" xfId="15647" xr:uid="{00000000-0005-0000-0000-00001F3D0000}"/>
    <cellStyle name="Normal 2 2 2 2 4 27 9" xfId="15648" xr:uid="{00000000-0005-0000-0000-0000203D0000}"/>
    <cellStyle name="Normal 2 2 2 2 4 28" xfId="15649" xr:uid="{00000000-0005-0000-0000-0000213D0000}"/>
    <cellStyle name="Normal 2 2 2 2 4 28 10" xfId="15650" xr:uid="{00000000-0005-0000-0000-0000223D0000}"/>
    <cellStyle name="Normal 2 2 2 2 4 28 11" xfId="15651" xr:uid="{00000000-0005-0000-0000-0000233D0000}"/>
    <cellStyle name="Normal 2 2 2 2 4 28 12" xfId="15652" xr:uid="{00000000-0005-0000-0000-0000243D0000}"/>
    <cellStyle name="Normal 2 2 2 2 4 28 13" xfId="15653" xr:uid="{00000000-0005-0000-0000-0000253D0000}"/>
    <cellStyle name="Normal 2 2 2 2 4 28 14" xfId="15654" xr:uid="{00000000-0005-0000-0000-0000263D0000}"/>
    <cellStyle name="Normal 2 2 2 2 4 28 2" xfId="15655" xr:uid="{00000000-0005-0000-0000-0000273D0000}"/>
    <cellStyle name="Normal 2 2 2 2 4 28 2 10" xfId="15656" xr:uid="{00000000-0005-0000-0000-0000283D0000}"/>
    <cellStyle name="Normal 2 2 2 2 4 28 2 2" xfId="15657" xr:uid="{00000000-0005-0000-0000-0000293D0000}"/>
    <cellStyle name="Normal 2 2 2 2 4 28 2 3" xfId="15658" xr:uid="{00000000-0005-0000-0000-00002A3D0000}"/>
    <cellStyle name="Normal 2 2 2 2 4 28 2 4" xfId="15659" xr:uid="{00000000-0005-0000-0000-00002B3D0000}"/>
    <cellStyle name="Normal 2 2 2 2 4 28 2 5" xfId="15660" xr:uid="{00000000-0005-0000-0000-00002C3D0000}"/>
    <cellStyle name="Normal 2 2 2 2 4 28 2 6" xfId="15661" xr:uid="{00000000-0005-0000-0000-00002D3D0000}"/>
    <cellStyle name="Normal 2 2 2 2 4 28 2 7" xfId="15662" xr:uid="{00000000-0005-0000-0000-00002E3D0000}"/>
    <cellStyle name="Normal 2 2 2 2 4 28 2 8" xfId="15663" xr:uid="{00000000-0005-0000-0000-00002F3D0000}"/>
    <cellStyle name="Normal 2 2 2 2 4 28 2 9" xfId="15664" xr:uid="{00000000-0005-0000-0000-0000303D0000}"/>
    <cellStyle name="Normal 2 2 2 2 4 28 3" xfId="15665" xr:uid="{00000000-0005-0000-0000-0000313D0000}"/>
    <cellStyle name="Normal 2 2 2 2 4 28 3 10" xfId="15666" xr:uid="{00000000-0005-0000-0000-0000323D0000}"/>
    <cellStyle name="Normal 2 2 2 2 4 28 3 2" xfId="15667" xr:uid="{00000000-0005-0000-0000-0000333D0000}"/>
    <cellStyle name="Normal 2 2 2 2 4 28 3 3" xfId="15668" xr:uid="{00000000-0005-0000-0000-0000343D0000}"/>
    <cellStyle name="Normal 2 2 2 2 4 28 3 4" xfId="15669" xr:uid="{00000000-0005-0000-0000-0000353D0000}"/>
    <cellStyle name="Normal 2 2 2 2 4 28 3 5" xfId="15670" xr:uid="{00000000-0005-0000-0000-0000363D0000}"/>
    <cellStyle name="Normal 2 2 2 2 4 28 3 6" xfId="15671" xr:uid="{00000000-0005-0000-0000-0000373D0000}"/>
    <cellStyle name="Normal 2 2 2 2 4 28 3 7" xfId="15672" xr:uid="{00000000-0005-0000-0000-0000383D0000}"/>
    <cellStyle name="Normal 2 2 2 2 4 28 3 8" xfId="15673" xr:uid="{00000000-0005-0000-0000-0000393D0000}"/>
    <cellStyle name="Normal 2 2 2 2 4 28 3 9" xfId="15674" xr:uid="{00000000-0005-0000-0000-00003A3D0000}"/>
    <cellStyle name="Normal 2 2 2 2 4 28 4" xfId="15675" xr:uid="{00000000-0005-0000-0000-00003B3D0000}"/>
    <cellStyle name="Normal 2 2 2 2 4 28 4 10" xfId="15676" xr:uid="{00000000-0005-0000-0000-00003C3D0000}"/>
    <cellStyle name="Normal 2 2 2 2 4 28 4 2" xfId="15677" xr:uid="{00000000-0005-0000-0000-00003D3D0000}"/>
    <cellStyle name="Normal 2 2 2 2 4 28 4 3" xfId="15678" xr:uid="{00000000-0005-0000-0000-00003E3D0000}"/>
    <cellStyle name="Normal 2 2 2 2 4 28 4 4" xfId="15679" xr:uid="{00000000-0005-0000-0000-00003F3D0000}"/>
    <cellStyle name="Normal 2 2 2 2 4 28 4 5" xfId="15680" xr:uid="{00000000-0005-0000-0000-0000403D0000}"/>
    <cellStyle name="Normal 2 2 2 2 4 28 4 6" xfId="15681" xr:uid="{00000000-0005-0000-0000-0000413D0000}"/>
    <cellStyle name="Normal 2 2 2 2 4 28 4 7" xfId="15682" xr:uid="{00000000-0005-0000-0000-0000423D0000}"/>
    <cellStyle name="Normal 2 2 2 2 4 28 4 8" xfId="15683" xr:uid="{00000000-0005-0000-0000-0000433D0000}"/>
    <cellStyle name="Normal 2 2 2 2 4 28 4 9" xfId="15684" xr:uid="{00000000-0005-0000-0000-0000443D0000}"/>
    <cellStyle name="Normal 2 2 2 2 4 28 5" xfId="15685" xr:uid="{00000000-0005-0000-0000-0000453D0000}"/>
    <cellStyle name="Normal 2 2 2 2 4 28 5 10" xfId="15686" xr:uid="{00000000-0005-0000-0000-0000463D0000}"/>
    <cellStyle name="Normal 2 2 2 2 4 28 5 2" xfId="15687" xr:uid="{00000000-0005-0000-0000-0000473D0000}"/>
    <cellStyle name="Normal 2 2 2 2 4 28 5 3" xfId="15688" xr:uid="{00000000-0005-0000-0000-0000483D0000}"/>
    <cellStyle name="Normal 2 2 2 2 4 28 5 4" xfId="15689" xr:uid="{00000000-0005-0000-0000-0000493D0000}"/>
    <cellStyle name="Normal 2 2 2 2 4 28 5 5" xfId="15690" xr:uid="{00000000-0005-0000-0000-00004A3D0000}"/>
    <cellStyle name="Normal 2 2 2 2 4 28 5 6" xfId="15691" xr:uid="{00000000-0005-0000-0000-00004B3D0000}"/>
    <cellStyle name="Normal 2 2 2 2 4 28 5 7" xfId="15692" xr:uid="{00000000-0005-0000-0000-00004C3D0000}"/>
    <cellStyle name="Normal 2 2 2 2 4 28 5 8" xfId="15693" xr:uid="{00000000-0005-0000-0000-00004D3D0000}"/>
    <cellStyle name="Normal 2 2 2 2 4 28 5 9" xfId="15694" xr:uid="{00000000-0005-0000-0000-00004E3D0000}"/>
    <cellStyle name="Normal 2 2 2 2 4 28 6" xfId="15695" xr:uid="{00000000-0005-0000-0000-00004F3D0000}"/>
    <cellStyle name="Normal 2 2 2 2 4 28 7" xfId="15696" xr:uid="{00000000-0005-0000-0000-0000503D0000}"/>
    <cellStyle name="Normal 2 2 2 2 4 28 8" xfId="15697" xr:uid="{00000000-0005-0000-0000-0000513D0000}"/>
    <cellStyle name="Normal 2 2 2 2 4 28 9" xfId="15698" xr:uid="{00000000-0005-0000-0000-0000523D0000}"/>
    <cellStyle name="Normal 2 2 2 2 4 29" xfId="15699" xr:uid="{00000000-0005-0000-0000-0000533D0000}"/>
    <cellStyle name="Normal 2 2 2 2 4 29 10" xfId="15700" xr:uid="{00000000-0005-0000-0000-0000543D0000}"/>
    <cellStyle name="Normal 2 2 2 2 4 29 11" xfId="15701" xr:uid="{00000000-0005-0000-0000-0000553D0000}"/>
    <cellStyle name="Normal 2 2 2 2 4 29 12" xfId="15702" xr:uid="{00000000-0005-0000-0000-0000563D0000}"/>
    <cellStyle name="Normal 2 2 2 2 4 29 13" xfId="15703" xr:uid="{00000000-0005-0000-0000-0000573D0000}"/>
    <cellStyle name="Normal 2 2 2 2 4 29 14" xfId="15704" xr:uid="{00000000-0005-0000-0000-0000583D0000}"/>
    <cellStyle name="Normal 2 2 2 2 4 29 2" xfId="15705" xr:uid="{00000000-0005-0000-0000-0000593D0000}"/>
    <cellStyle name="Normal 2 2 2 2 4 29 2 10" xfId="15706" xr:uid="{00000000-0005-0000-0000-00005A3D0000}"/>
    <cellStyle name="Normal 2 2 2 2 4 29 2 2" xfId="15707" xr:uid="{00000000-0005-0000-0000-00005B3D0000}"/>
    <cellStyle name="Normal 2 2 2 2 4 29 2 3" xfId="15708" xr:uid="{00000000-0005-0000-0000-00005C3D0000}"/>
    <cellStyle name="Normal 2 2 2 2 4 29 2 4" xfId="15709" xr:uid="{00000000-0005-0000-0000-00005D3D0000}"/>
    <cellStyle name="Normal 2 2 2 2 4 29 2 5" xfId="15710" xr:uid="{00000000-0005-0000-0000-00005E3D0000}"/>
    <cellStyle name="Normal 2 2 2 2 4 29 2 6" xfId="15711" xr:uid="{00000000-0005-0000-0000-00005F3D0000}"/>
    <cellStyle name="Normal 2 2 2 2 4 29 2 7" xfId="15712" xr:uid="{00000000-0005-0000-0000-0000603D0000}"/>
    <cellStyle name="Normal 2 2 2 2 4 29 2 8" xfId="15713" xr:uid="{00000000-0005-0000-0000-0000613D0000}"/>
    <cellStyle name="Normal 2 2 2 2 4 29 2 9" xfId="15714" xr:uid="{00000000-0005-0000-0000-0000623D0000}"/>
    <cellStyle name="Normal 2 2 2 2 4 29 3" xfId="15715" xr:uid="{00000000-0005-0000-0000-0000633D0000}"/>
    <cellStyle name="Normal 2 2 2 2 4 29 3 10" xfId="15716" xr:uid="{00000000-0005-0000-0000-0000643D0000}"/>
    <cellStyle name="Normal 2 2 2 2 4 29 3 2" xfId="15717" xr:uid="{00000000-0005-0000-0000-0000653D0000}"/>
    <cellStyle name="Normal 2 2 2 2 4 29 3 3" xfId="15718" xr:uid="{00000000-0005-0000-0000-0000663D0000}"/>
    <cellStyle name="Normal 2 2 2 2 4 29 3 4" xfId="15719" xr:uid="{00000000-0005-0000-0000-0000673D0000}"/>
    <cellStyle name="Normal 2 2 2 2 4 29 3 5" xfId="15720" xr:uid="{00000000-0005-0000-0000-0000683D0000}"/>
    <cellStyle name="Normal 2 2 2 2 4 29 3 6" xfId="15721" xr:uid="{00000000-0005-0000-0000-0000693D0000}"/>
    <cellStyle name="Normal 2 2 2 2 4 29 3 7" xfId="15722" xr:uid="{00000000-0005-0000-0000-00006A3D0000}"/>
    <cellStyle name="Normal 2 2 2 2 4 29 3 8" xfId="15723" xr:uid="{00000000-0005-0000-0000-00006B3D0000}"/>
    <cellStyle name="Normal 2 2 2 2 4 29 3 9" xfId="15724" xr:uid="{00000000-0005-0000-0000-00006C3D0000}"/>
    <cellStyle name="Normal 2 2 2 2 4 29 4" xfId="15725" xr:uid="{00000000-0005-0000-0000-00006D3D0000}"/>
    <cellStyle name="Normal 2 2 2 2 4 29 4 10" xfId="15726" xr:uid="{00000000-0005-0000-0000-00006E3D0000}"/>
    <cellStyle name="Normal 2 2 2 2 4 29 4 2" xfId="15727" xr:uid="{00000000-0005-0000-0000-00006F3D0000}"/>
    <cellStyle name="Normal 2 2 2 2 4 29 4 3" xfId="15728" xr:uid="{00000000-0005-0000-0000-0000703D0000}"/>
    <cellStyle name="Normal 2 2 2 2 4 29 4 4" xfId="15729" xr:uid="{00000000-0005-0000-0000-0000713D0000}"/>
    <cellStyle name="Normal 2 2 2 2 4 29 4 5" xfId="15730" xr:uid="{00000000-0005-0000-0000-0000723D0000}"/>
    <cellStyle name="Normal 2 2 2 2 4 29 4 6" xfId="15731" xr:uid="{00000000-0005-0000-0000-0000733D0000}"/>
    <cellStyle name="Normal 2 2 2 2 4 29 4 7" xfId="15732" xr:uid="{00000000-0005-0000-0000-0000743D0000}"/>
    <cellStyle name="Normal 2 2 2 2 4 29 4 8" xfId="15733" xr:uid="{00000000-0005-0000-0000-0000753D0000}"/>
    <cellStyle name="Normal 2 2 2 2 4 29 4 9" xfId="15734" xr:uid="{00000000-0005-0000-0000-0000763D0000}"/>
    <cellStyle name="Normal 2 2 2 2 4 29 5" xfId="15735" xr:uid="{00000000-0005-0000-0000-0000773D0000}"/>
    <cellStyle name="Normal 2 2 2 2 4 29 5 10" xfId="15736" xr:uid="{00000000-0005-0000-0000-0000783D0000}"/>
    <cellStyle name="Normal 2 2 2 2 4 29 5 2" xfId="15737" xr:uid="{00000000-0005-0000-0000-0000793D0000}"/>
    <cellStyle name="Normal 2 2 2 2 4 29 5 3" xfId="15738" xr:uid="{00000000-0005-0000-0000-00007A3D0000}"/>
    <cellStyle name="Normal 2 2 2 2 4 29 5 4" xfId="15739" xr:uid="{00000000-0005-0000-0000-00007B3D0000}"/>
    <cellStyle name="Normal 2 2 2 2 4 29 5 5" xfId="15740" xr:uid="{00000000-0005-0000-0000-00007C3D0000}"/>
    <cellStyle name="Normal 2 2 2 2 4 29 5 6" xfId="15741" xr:uid="{00000000-0005-0000-0000-00007D3D0000}"/>
    <cellStyle name="Normal 2 2 2 2 4 29 5 7" xfId="15742" xr:uid="{00000000-0005-0000-0000-00007E3D0000}"/>
    <cellStyle name="Normal 2 2 2 2 4 29 5 8" xfId="15743" xr:uid="{00000000-0005-0000-0000-00007F3D0000}"/>
    <cellStyle name="Normal 2 2 2 2 4 29 5 9" xfId="15744" xr:uid="{00000000-0005-0000-0000-0000803D0000}"/>
    <cellStyle name="Normal 2 2 2 2 4 29 6" xfId="15745" xr:uid="{00000000-0005-0000-0000-0000813D0000}"/>
    <cellStyle name="Normal 2 2 2 2 4 29 7" xfId="15746" xr:uid="{00000000-0005-0000-0000-0000823D0000}"/>
    <cellStyle name="Normal 2 2 2 2 4 29 8" xfId="15747" xr:uid="{00000000-0005-0000-0000-0000833D0000}"/>
    <cellStyle name="Normal 2 2 2 2 4 29 9" xfId="15748" xr:uid="{00000000-0005-0000-0000-0000843D0000}"/>
    <cellStyle name="Normal 2 2 2 2 4 3" xfId="15749" xr:uid="{00000000-0005-0000-0000-0000853D0000}"/>
    <cellStyle name="Normal 2 2 2 2 4 3 10" xfId="15750" xr:uid="{00000000-0005-0000-0000-0000863D0000}"/>
    <cellStyle name="Normal 2 2 2 2 4 3 11" xfId="15751" xr:uid="{00000000-0005-0000-0000-0000873D0000}"/>
    <cellStyle name="Normal 2 2 2 2 4 3 12" xfId="15752" xr:uid="{00000000-0005-0000-0000-0000883D0000}"/>
    <cellStyle name="Normal 2 2 2 2 4 3 13" xfId="15753" xr:uid="{00000000-0005-0000-0000-0000893D0000}"/>
    <cellStyle name="Normal 2 2 2 2 4 3 14" xfId="15754" xr:uid="{00000000-0005-0000-0000-00008A3D0000}"/>
    <cellStyle name="Normal 2 2 2 2 4 3 2" xfId="15755" xr:uid="{00000000-0005-0000-0000-00008B3D0000}"/>
    <cellStyle name="Normal 2 2 2 2 4 3 2 10" xfId="15756" xr:uid="{00000000-0005-0000-0000-00008C3D0000}"/>
    <cellStyle name="Normal 2 2 2 2 4 3 2 2" xfId="15757" xr:uid="{00000000-0005-0000-0000-00008D3D0000}"/>
    <cellStyle name="Normal 2 2 2 2 4 3 2 3" xfId="15758" xr:uid="{00000000-0005-0000-0000-00008E3D0000}"/>
    <cellStyle name="Normal 2 2 2 2 4 3 2 4" xfId="15759" xr:uid="{00000000-0005-0000-0000-00008F3D0000}"/>
    <cellStyle name="Normal 2 2 2 2 4 3 2 5" xfId="15760" xr:uid="{00000000-0005-0000-0000-0000903D0000}"/>
    <cellStyle name="Normal 2 2 2 2 4 3 2 6" xfId="15761" xr:uid="{00000000-0005-0000-0000-0000913D0000}"/>
    <cellStyle name="Normal 2 2 2 2 4 3 2 7" xfId="15762" xr:uid="{00000000-0005-0000-0000-0000923D0000}"/>
    <cellStyle name="Normal 2 2 2 2 4 3 2 8" xfId="15763" xr:uid="{00000000-0005-0000-0000-0000933D0000}"/>
    <cellStyle name="Normal 2 2 2 2 4 3 2 9" xfId="15764" xr:uid="{00000000-0005-0000-0000-0000943D0000}"/>
    <cellStyle name="Normal 2 2 2 2 4 3 3" xfId="15765" xr:uid="{00000000-0005-0000-0000-0000953D0000}"/>
    <cellStyle name="Normal 2 2 2 2 4 3 3 10" xfId="15766" xr:uid="{00000000-0005-0000-0000-0000963D0000}"/>
    <cellStyle name="Normal 2 2 2 2 4 3 3 2" xfId="15767" xr:uid="{00000000-0005-0000-0000-0000973D0000}"/>
    <cellStyle name="Normal 2 2 2 2 4 3 3 3" xfId="15768" xr:uid="{00000000-0005-0000-0000-0000983D0000}"/>
    <cellStyle name="Normal 2 2 2 2 4 3 3 4" xfId="15769" xr:uid="{00000000-0005-0000-0000-0000993D0000}"/>
    <cellStyle name="Normal 2 2 2 2 4 3 3 5" xfId="15770" xr:uid="{00000000-0005-0000-0000-00009A3D0000}"/>
    <cellStyle name="Normal 2 2 2 2 4 3 3 6" xfId="15771" xr:uid="{00000000-0005-0000-0000-00009B3D0000}"/>
    <cellStyle name="Normal 2 2 2 2 4 3 3 7" xfId="15772" xr:uid="{00000000-0005-0000-0000-00009C3D0000}"/>
    <cellStyle name="Normal 2 2 2 2 4 3 3 8" xfId="15773" xr:uid="{00000000-0005-0000-0000-00009D3D0000}"/>
    <cellStyle name="Normal 2 2 2 2 4 3 3 9" xfId="15774" xr:uid="{00000000-0005-0000-0000-00009E3D0000}"/>
    <cellStyle name="Normal 2 2 2 2 4 3 4" xfId="15775" xr:uid="{00000000-0005-0000-0000-00009F3D0000}"/>
    <cellStyle name="Normal 2 2 2 2 4 3 4 10" xfId="15776" xr:uid="{00000000-0005-0000-0000-0000A03D0000}"/>
    <cellStyle name="Normal 2 2 2 2 4 3 4 2" xfId="15777" xr:uid="{00000000-0005-0000-0000-0000A13D0000}"/>
    <cellStyle name="Normal 2 2 2 2 4 3 4 3" xfId="15778" xr:uid="{00000000-0005-0000-0000-0000A23D0000}"/>
    <cellStyle name="Normal 2 2 2 2 4 3 4 4" xfId="15779" xr:uid="{00000000-0005-0000-0000-0000A33D0000}"/>
    <cellStyle name="Normal 2 2 2 2 4 3 4 5" xfId="15780" xr:uid="{00000000-0005-0000-0000-0000A43D0000}"/>
    <cellStyle name="Normal 2 2 2 2 4 3 4 6" xfId="15781" xr:uid="{00000000-0005-0000-0000-0000A53D0000}"/>
    <cellStyle name="Normal 2 2 2 2 4 3 4 7" xfId="15782" xr:uid="{00000000-0005-0000-0000-0000A63D0000}"/>
    <cellStyle name="Normal 2 2 2 2 4 3 4 8" xfId="15783" xr:uid="{00000000-0005-0000-0000-0000A73D0000}"/>
    <cellStyle name="Normal 2 2 2 2 4 3 4 9" xfId="15784" xr:uid="{00000000-0005-0000-0000-0000A83D0000}"/>
    <cellStyle name="Normal 2 2 2 2 4 3 5" xfId="15785" xr:uid="{00000000-0005-0000-0000-0000A93D0000}"/>
    <cellStyle name="Normal 2 2 2 2 4 3 5 10" xfId="15786" xr:uid="{00000000-0005-0000-0000-0000AA3D0000}"/>
    <cellStyle name="Normal 2 2 2 2 4 3 5 2" xfId="15787" xr:uid="{00000000-0005-0000-0000-0000AB3D0000}"/>
    <cellStyle name="Normal 2 2 2 2 4 3 5 3" xfId="15788" xr:uid="{00000000-0005-0000-0000-0000AC3D0000}"/>
    <cellStyle name="Normal 2 2 2 2 4 3 5 4" xfId="15789" xr:uid="{00000000-0005-0000-0000-0000AD3D0000}"/>
    <cellStyle name="Normal 2 2 2 2 4 3 5 5" xfId="15790" xr:uid="{00000000-0005-0000-0000-0000AE3D0000}"/>
    <cellStyle name="Normal 2 2 2 2 4 3 5 6" xfId="15791" xr:uid="{00000000-0005-0000-0000-0000AF3D0000}"/>
    <cellStyle name="Normal 2 2 2 2 4 3 5 7" xfId="15792" xr:uid="{00000000-0005-0000-0000-0000B03D0000}"/>
    <cellStyle name="Normal 2 2 2 2 4 3 5 8" xfId="15793" xr:uid="{00000000-0005-0000-0000-0000B13D0000}"/>
    <cellStyle name="Normal 2 2 2 2 4 3 5 9" xfId="15794" xr:uid="{00000000-0005-0000-0000-0000B23D0000}"/>
    <cellStyle name="Normal 2 2 2 2 4 3 6" xfId="15795" xr:uid="{00000000-0005-0000-0000-0000B33D0000}"/>
    <cellStyle name="Normal 2 2 2 2 4 3 7" xfId="15796" xr:uid="{00000000-0005-0000-0000-0000B43D0000}"/>
    <cellStyle name="Normal 2 2 2 2 4 3 8" xfId="15797" xr:uid="{00000000-0005-0000-0000-0000B53D0000}"/>
    <cellStyle name="Normal 2 2 2 2 4 3 9" xfId="15798" xr:uid="{00000000-0005-0000-0000-0000B63D0000}"/>
    <cellStyle name="Normal 2 2 2 2 4 30" xfId="15799" xr:uid="{00000000-0005-0000-0000-0000B73D0000}"/>
    <cellStyle name="Normal 2 2 2 2 4 30 10" xfId="15800" xr:uid="{00000000-0005-0000-0000-0000B83D0000}"/>
    <cellStyle name="Normal 2 2 2 2 4 30 11" xfId="15801" xr:uid="{00000000-0005-0000-0000-0000B93D0000}"/>
    <cellStyle name="Normal 2 2 2 2 4 30 12" xfId="15802" xr:uid="{00000000-0005-0000-0000-0000BA3D0000}"/>
    <cellStyle name="Normal 2 2 2 2 4 30 13" xfId="15803" xr:uid="{00000000-0005-0000-0000-0000BB3D0000}"/>
    <cellStyle name="Normal 2 2 2 2 4 30 14" xfId="15804" xr:uid="{00000000-0005-0000-0000-0000BC3D0000}"/>
    <cellStyle name="Normal 2 2 2 2 4 30 2" xfId="15805" xr:uid="{00000000-0005-0000-0000-0000BD3D0000}"/>
    <cellStyle name="Normal 2 2 2 2 4 30 2 10" xfId="15806" xr:uid="{00000000-0005-0000-0000-0000BE3D0000}"/>
    <cellStyle name="Normal 2 2 2 2 4 30 2 2" xfId="15807" xr:uid="{00000000-0005-0000-0000-0000BF3D0000}"/>
    <cellStyle name="Normal 2 2 2 2 4 30 2 3" xfId="15808" xr:uid="{00000000-0005-0000-0000-0000C03D0000}"/>
    <cellStyle name="Normal 2 2 2 2 4 30 2 4" xfId="15809" xr:uid="{00000000-0005-0000-0000-0000C13D0000}"/>
    <cellStyle name="Normal 2 2 2 2 4 30 2 5" xfId="15810" xr:uid="{00000000-0005-0000-0000-0000C23D0000}"/>
    <cellStyle name="Normal 2 2 2 2 4 30 2 6" xfId="15811" xr:uid="{00000000-0005-0000-0000-0000C33D0000}"/>
    <cellStyle name="Normal 2 2 2 2 4 30 2 7" xfId="15812" xr:uid="{00000000-0005-0000-0000-0000C43D0000}"/>
    <cellStyle name="Normal 2 2 2 2 4 30 2 8" xfId="15813" xr:uid="{00000000-0005-0000-0000-0000C53D0000}"/>
    <cellStyle name="Normal 2 2 2 2 4 30 2 9" xfId="15814" xr:uid="{00000000-0005-0000-0000-0000C63D0000}"/>
    <cellStyle name="Normal 2 2 2 2 4 30 3" xfId="15815" xr:uid="{00000000-0005-0000-0000-0000C73D0000}"/>
    <cellStyle name="Normal 2 2 2 2 4 30 3 10" xfId="15816" xr:uid="{00000000-0005-0000-0000-0000C83D0000}"/>
    <cellStyle name="Normal 2 2 2 2 4 30 3 2" xfId="15817" xr:uid="{00000000-0005-0000-0000-0000C93D0000}"/>
    <cellStyle name="Normal 2 2 2 2 4 30 3 3" xfId="15818" xr:uid="{00000000-0005-0000-0000-0000CA3D0000}"/>
    <cellStyle name="Normal 2 2 2 2 4 30 3 4" xfId="15819" xr:uid="{00000000-0005-0000-0000-0000CB3D0000}"/>
    <cellStyle name="Normal 2 2 2 2 4 30 3 5" xfId="15820" xr:uid="{00000000-0005-0000-0000-0000CC3D0000}"/>
    <cellStyle name="Normal 2 2 2 2 4 30 3 6" xfId="15821" xr:uid="{00000000-0005-0000-0000-0000CD3D0000}"/>
    <cellStyle name="Normal 2 2 2 2 4 30 3 7" xfId="15822" xr:uid="{00000000-0005-0000-0000-0000CE3D0000}"/>
    <cellStyle name="Normal 2 2 2 2 4 30 3 8" xfId="15823" xr:uid="{00000000-0005-0000-0000-0000CF3D0000}"/>
    <cellStyle name="Normal 2 2 2 2 4 30 3 9" xfId="15824" xr:uid="{00000000-0005-0000-0000-0000D03D0000}"/>
    <cellStyle name="Normal 2 2 2 2 4 30 4" xfId="15825" xr:uid="{00000000-0005-0000-0000-0000D13D0000}"/>
    <cellStyle name="Normal 2 2 2 2 4 30 4 10" xfId="15826" xr:uid="{00000000-0005-0000-0000-0000D23D0000}"/>
    <cellStyle name="Normal 2 2 2 2 4 30 4 2" xfId="15827" xr:uid="{00000000-0005-0000-0000-0000D33D0000}"/>
    <cellStyle name="Normal 2 2 2 2 4 30 4 3" xfId="15828" xr:uid="{00000000-0005-0000-0000-0000D43D0000}"/>
    <cellStyle name="Normal 2 2 2 2 4 30 4 4" xfId="15829" xr:uid="{00000000-0005-0000-0000-0000D53D0000}"/>
    <cellStyle name="Normal 2 2 2 2 4 30 4 5" xfId="15830" xr:uid="{00000000-0005-0000-0000-0000D63D0000}"/>
    <cellStyle name="Normal 2 2 2 2 4 30 4 6" xfId="15831" xr:uid="{00000000-0005-0000-0000-0000D73D0000}"/>
    <cellStyle name="Normal 2 2 2 2 4 30 4 7" xfId="15832" xr:uid="{00000000-0005-0000-0000-0000D83D0000}"/>
    <cellStyle name="Normal 2 2 2 2 4 30 4 8" xfId="15833" xr:uid="{00000000-0005-0000-0000-0000D93D0000}"/>
    <cellStyle name="Normal 2 2 2 2 4 30 4 9" xfId="15834" xr:uid="{00000000-0005-0000-0000-0000DA3D0000}"/>
    <cellStyle name="Normal 2 2 2 2 4 30 5" xfId="15835" xr:uid="{00000000-0005-0000-0000-0000DB3D0000}"/>
    <cellStyle name="Normal 2 2 2 2 4 30 5 10" xfId="15836" xr:uid="{00000000-0005-0000-0000-0000DC3D0000}"/>
    <cellStyle name="Normal 2 2 2 2 4 30 5 2" xfId="15837" xr:uid="{00000000-0005-0000-0000-0000DD3D0000}"/>
    <cellStyle name="Normal 2 2 2 2 4 30 5 3" xfId="15838" xr:uid="{00000000-0005-0000-0000-0000DE3D0000}"/>
    <cellStyle name="Normal 2 2 2 2 4 30 5 4" xfId="15839" xr:uid="{00000000-0005-0000-0000-0000DF3D0000}"/>
    <cellStyle name="Normal 2 2 2 2 4 30 5 5" xfId="15840" xr:uid="{00000000-0005-0000-0000-0000E03D0000}"/>
    <cellStyle name="Normal 2 2 2 2 4 30 5 6" xfId="15841" xr:uid="{00000000-0005-0000-0000-0000E13D0000}"/>
    <cellStyle name="Normal 2 2 2 2 4 30 5 7" xfId="15842" xr:uid="{00000000-0005-0000-0000-0000E23D0000}"/>
    <cellStyle name="Normal 2 2 2 2 4 30 5 8" xfId="15843" xr:uid="{00000000-0005-0000-0000-0000E33D0000}"/>
    <cellStyle name="Normal 2 2 2 2 4 30 5 9" xfId="15844" xr:uid="{00000000-0005-0000-0000-0000E43D0000}"/>
    <cellStyle name="Normal 2 2 2 2 4 30 6" xfId="15845" xr:uid="{00000000-0005-0000-0000-0000E53D0000}"/>
    <cellStyle name="Normal 2 2 2 2 4 30 7" xfId="15846" xr:uid="{00000000-0005-0000-0000-0000E63D0000}"/>
    <cellStyle name="Normal 2 2 2 2 4 30 8" xfId="15847" xr:uid="{00000000-0005-0000-0000-0000E73D0000}"/>
    <cellStyle name="Normal 2 2 2 2 4 30 9" xfId="15848" xr:uid="{00000000-0005-0000-0000-0000E83D0000}"/>
    <cellStyle name="Normal 2 2 2 2 4 31" xfId="15849" xr:uid="{00000000-0005-0000-0000-0000E93D0000}"/>
    <cellStyle name="Normal 2 2 2 2 4 31 10" xfId="15850" xr:uid="{00000000-0005-0000-0000-0000EA3D0000}"/>
    <cellStyle name="Normal 2 2 2 2 4 31 11" xfId="15851" xr:uid="{00000000-0005-0000-0000-0000EB3D0000}"/>
    <cellStyle name="Normal 2 2 2 2 4 31 12" xfId="15852" xr:uid="{00000000-0005-0000-0000-0000EC3D0000}"/>
    <cellStyle name="Normal 2 2 2 2 4 31 13" xfId="15853" xr:uid="{00000000-0005-0000-0000-0000ED3D0000}"/>
    <cellStyle name="Normal 2 2 2 2 4 31 14" xfId="15854" xr:uid="{00000000-0005-0000-0000-0000EE3D0000}"/>
    <cellStyle name="Normal 2 2 2 2 4 31 2" xfId="15855" xr:uid="{00000000-0005-0000-0000-0000EF3D0000}"/>
    <cellStyle name="Normal 2 2 2 2 4 31 2 10" xfId="15856" xr:uid="{00000000-0005-0000-0000-0000F03D0000}"/>
    <cellStyle name="Normal 2 2 2 2 4 31 2 2" xfId="15857" xr:uid="{00000000-0005-0000-0000-0000F13D0000}"/>
    <cellStyle name="Normal 2 2 2 2 4 31 2 3" xfId="15858" xr:uid="{00000000-0005-0000-0000-0000F23D0000}"/>
    <cellStyle name="Normal 2 2 2 2 4 31 2 4" xfId="15859" xr:uid="{00000000-0005-0000-0000-0000F33D0000}"/>
    <cellStyle name="Normal 2 2 2 2 4 31 2 5" xfId="15860" xr:uid="{00000000-0005-0000-0000-0000F43D0000}"/>
    <cellStyle name="Normal 2 2 2 2 4 31 2 6" xfId="15861" xr:uid="{00000000-0005-0000-0000-0000F53D0000}"/>
    <cellStyle name="Normal 2 2 2 2 4 31 2 7" xfId="15862" xr:uid="{00000000-0005-0000-0000-0000F63D0000}"/>
    <cellStyle name="Normal 2 2 2 2 4 31 2 8" xfId="15863" xr:uid="{00000000-0005-0000-0000-0000F73D0000}"/>
    <cellStyle name="Normal 2 2 2 2 4 31 2 9" xfId="15864" xr:uid="{00000000-0005-0000-0000-0000F83D0000}"/>
    <cellStyle name="Normal 2 2 2 2 4 31 3" xfId="15865" xr:uid="{00000000-0005-0000-0000-0000F93D0000}"/>
    <cellStyle name="Normal 2 2 2 2 4 31 3 10" xfId="15866" xr:uid="{00000000-0005-0000-0000-0000FA3D0000}"/>
    <cellStyle name="Normal 2 2 2 2 4 31 3 2" xfId="15867" xr:uid="{00000000-0005-0000-0000-0000FB3D0000}"/>
    <cellStyle name="Normal 2 2 2 2 4 31 3 3" xfId="15868" xr:uid="{00000000-0005-0000-0000-0000FC3D0000}"/>
    <cellStyle name="Normal 2 2 2 2 4 31 3 4" xfId="15869" xr:uid="{00000000-0005-0000-0000-0000FD3D0000}"/>
    <cellStyle name="Normal 2 2 2 2 4 31 3 5" xfId="15870" xr:uid="{00000000-0005-0000-0000-0000FE3D0000}"/>
    <cellStyle name="Normal 2 2 2 2 4 31 3 6" xfId="15871" xr:uid="{00000000-0005-0000-0000-0000FF3D0000}"/>
    <cellStyle name="Normal 2 2 2 2 4 31 3 7" xfId="15872" xr:uid="{00000000-0005-0000-0000-0000003E0000}"/>
    <cellStyle name="Normal 2 2 2 2 4 31 3 8" xfId="15873" xr:uid="{00000000-0005-0000-0000-0000013E0000}"/>
    <cellStyle name="Normal 2 2 2 2 4 31 3 9" xfId="15874" xr:uid="{00000000-0005-0000-0000-0000023E0000}"/>
    <cellStyle name="Normal 2 2 2 2 4 31 4" xfId="15875" xr:uid="{00000000-0005-0000-0000-0000033E0000}"/>
    <cellStyle name="Normal 2 2 2 2 4 31 4 10" xfId="15876" xr:uid="{00000000-0005-0000-0000-0000043E0000}"/>
    <cellStyle name="Normal 2 2 2 2 4 31 4 2" xfId="15877" xr:uid="{00000000-0005-0000-0000-0000053E0000}"/>
    <cellStyle name="Normal 2 2 2 2 4 31 4 3" xfId="15878" xr:uid="{00000000-0005-0000-0000-0000063E0000}"/>
    <cellStyle name="Normal 2 2 2 2 4 31 4 4" xfId="15879" xr:uid="{00000000-0005-0000-0000-0000073E0000}"/>
    <cellStyle name="Normal 2 2 2 2 4 31 4 5" xfId="15880" xr:uid="{00000000-0005-0000-0000-0000083E0000}"/>
    <cellStyle name="Normal 2 2 2 2 4 31 4 6" xfId="15881" xr:uid="{00000000-0005-0000-0000-0000093E0000}"/>
    <cellStyle name="Normal 2 2 2 2 4 31 4 7" xfId="15882" xr:uid="{00000000-0005-0000-0000-00000A3E0000}"/>
    <cellStyle name="Normal 2 2 2 2 4 31 4 8" xfId="15883" xr:uid="{00000000-0005-0000-0000-00000B3E0000}"/>
    <cellStyle name="Normal 2 2 2 2 4 31 4 9" xfId="15884" xr:uid="{00000000-0005-0000-0000-00000C3E0000}"/>
    <cellStyle name="Normal 2 2 2 2 4 31 5" xfId="15885" xr:uid="{00000000-0005-0000-0000-00000D3E0000}"/>
    <cellStyle name="Normal 2 2 2 2 4 31 5 10" xfId="15886" xr:uid="{00000000-0005-0000-0000-00000E3E0000}"/>
    <cellStyle name="Normal 2 2 2 2 4 31 5 2" xfId="15887" xr:uid="{00000000-0005-0000-0000-00000F3E0000}"/>
    <cellStyle name="Normal 2 2 2 2 4 31 5 3" xfId="15888" xr:uid="{00000000-0005-0000-0000-0000103E0000}"/>
    <cellStyle name="Normal 2 2 2 2 4 31 5 4" xfId="15889" xr:uid="{00000000-0005-0000-0000-0000113E0000}"/>
    <cellStyle name="Normal 2 2 2 2 4 31 5 5" xfId="15890" xr:uid="{00000000-0005-0000-0000-0000123E0000}"/>
    <cellStyle name="Normal 2 2 2 2 4 31 5 6" xfId="15891" xr:uid="{00000000-0005-0000-0000-0000133E0000}"/>
    <cellStyle name="Normal 2 2 2 2 4 31 5 7" xfId="15892" xr:uid="{00000000-0005-0000-0000-0000143E0000}"/>
    <cellStyle name="Normal 2 2 2 2 4 31 5 8" xfId="15893" xr:uid="{00000000-0005-0000-0000-0000153E0000}"/>
    <cellStyle name="Normal 2 2 2 2 4 31 5 9" xfId="15894" xr:uid="{00000000-0005-0000-0000-0000163E0000}"/>
    <cellStyle name="Normal 2 2 2 2 4 31 6" xfId="15895" xr:uid="{00000000-0005-0000-0000-0000173E0000}"/>
    <cellStyle name="Normal 2 2 2 2 4 31 7" xfId="15896" xr:uid="{00000000-0005-0000-0000-0000183E0000}"/>
    <cellStyle name="Normal 2 2 2 2 4 31 8" xfId="15897" xr:uid="{00000000-0005-0000-0000-0000193E0000}"/>
    <cellStyle name="Normal 2 2 2 2 4 31 9" xfId="15898" xr:uid="{00000000-0005-0000-0000-00001A3E0000}"/>
    <cellStyle name="Normal 2 2 2 2 4 32" xfId="15899" xr:uid="{00000000-0005-0000-0000-00001B3E0000}"/>
    <cellStyle name="Normal 2 2 2 2 4 32 10" xfId="15900" xr:uid="{00000000-0005-0000-0000-00001C3E0000}"/>
    <cellStyle name="Normal 2 2 2 2 4 32 11" xfId="15901" xr:uid="{00000000-0005-0000-0000-00001D3E0000}"/>
    <cellStyle name="Normal 2 2 2 2 4 32 12" xfId="15902" xr:uid="{00000000-0005-0000-0000-00001E3E0000}"/>
    <cellStyle name="Normal 2 2 2 2 4 32 13" xfId="15903" xr:uid="{00000000-0005-0000-0000-00001F3E0000}"/>
    <cellStyle name="Normal 2 2 2 2 4 32 14" xfId="15904" xr:uid="{00000000-0005-0000-0000-0000203E0000}"/>
    <cellStyle name="Normal 2 2 2 2 4 32 2" xfId="15905" xr:uid="{00000000-0005-0000-0000-0000213E0000}"/>
    <cellStyle name="Normal 2 2 2 2 4 32 2 10" xfId="15906" xr:uid="{00000000-0005-0000-0000-0000223E0000}"/>
    <cellStyle name="Normal 2 2 2 2 4 32 2 2" xfId="15907" xr:uid="{00000000-0005-0000-0000-0000233E0000}"/>
    <cellStyle name="Normal 2 2 2 2 4 32 2 3" xfId="15908" xr:uid="{00000000-0005-0000-0000-0000243E0000}"/>
    <cellStyle name="Normal 2 2 2 2 4 32 2 4" xfId="15909" xr:uid="{00000000-0005-0000-0000-0000253E0000}"/>
    <cellStyle name="Normal 2 2 2 2 4 32 2 5" xfId="15910" xr:uid="{00000000-0005-0000-0000-0000263E0000}"/>
    <cellStyle name="Normal 2 2 2 2 4 32 2 6" xfId="15911" xr:uid="{00000000-0005-0000-0000-0000273E0000}"/>
    <cellStyle name="Normal 2 2 2 2 4 32 2 7" xfId="15912" xr:uid="{00000000-0005-0000-0000-0000283E0000}"/>
    <cellStyle name="Normal 2 2 2 2 4 32 2 8" xfId="15913" xr:uid="{00000000-0005-0000-0000-0000293E0000}"/>
    <cellStyle name="Normal 2 2 2 2 4 32 2 9" xfId="15914" xr:uid="{00000000-0005-0000-0000-00002A3E0000}"/>
    <cellStyle name="Normal 2 2 2 2 4 32 3" xfId="15915" xr:uid="{00000000-0005-0000-0000-00002B3E0000}"/>
    <cellStyle name="Normal 2 2 2 2 4 32 3 10" xfId="15916" xr:uid="{00000000-0005-0000-0000-00002C3E0000}"/>
    <cellStyle name="Normal 2 2 2 2 4 32 3 2" xfId="15917" xr:uid="{00000000-0005-0000-0000-00002D3E0000}"/>
    <cellStyle name="Normal 2 2 2 2 4 32 3 3" xfId="15918" xr:uid="{00000000-0005-0000-0000-00002E3E0000}"/>
    <cellStyle name="Normal 2 2 2 2 4 32 3 4" xfId="15919" xr:uid="{00000000-0005-0000-0000-00002F3E0000}"/>
    <cellStyle name="Normal 2 2 2 2 4 32 3 5" xfId="15920" xr:uid="{00000000-0005-0000-0000-0000303E0000}"/>
    <cellStyle name="Normal 2 2 2 2 4 32 3 6" xfId="15921" xr:uid="{00000000-0005-0000-0000-0000313E0000}"/>
    <cellStyle name="Normal 2 2 2 2 4 32 3 7" xfId="15922" xr:uid="{00000000-0005-0000-0000-0000323E0000}"/>
    <cellStyle name="Normal 2 2 2 2 4 32 3 8" xfId="15923" xr:uid="{00000000-0005-0000-0000-0000333E0000}"/>
    <cellStyle name="Normal 2 2 2 2 4 32 3 9" xfId="15924" xr:uid="{00000000-0005-0000-0000-0000343E0000}"/>
    <cellStyle name="Normal 2 2 2 2 4 32 4" xfId="15925" xr:uid="{00000000-0005-0000-0000-0000353E0000}"/>
    <cellStyle name="Normal 2 2 2 2 4 32 4 10" xfId="15926" xr:uid="{00000000-0005-0000-0000-0000363E0000}"/>
    <cellStyle name="Normal 2 2 2 2 4 32 4 2" xfId="15927" xr:uid="{00000000-0005-0000-0000-0000373E0000}"/>
    <cellStyle name="Normal 2 2 2 2 4 32 4 3" xfId="15928" xr:uid="{00000000-0005-0000-0000-0000383E0000}"/>
    <cellStyle name="Normal 2 2 2 2 4 32 4 4" xfId="15929" xr:uid="{00000000-0005-0000-0000-0000393E0000}"/>
    <cellStyle name="Normal 2 2 2 2 4 32 4 5" xfId="15930" xr:uid="{00000000-0005-0000-0000-00003A3E0000}"/>
    <cellStyle name="Normal 2 2 2 2 4 32 4 6" xfId="15931" xr:uid="{00000000-0005-0000-0000-00003B3E0000}"/>
    <cellStyle name="Normal 2 2 2 2 4 32 4 7" xfId="15932" xr:uid="{00000000-0005-0000-0000-00003C3E0000}"/>
    <cellStyle name="Normal 2 2 2 2 4 32 4 8" xfId="15933" xr:uid="{00000000-0005-0000-0000-00003D3E0000}"/>
    <cellStyle name="Normal 2 2 2 2 4 32 4 9" xfId="15934" xr:uid="{00000000-0005-0000-0000-00003E3E0000}"/>
    <cellStyle name="Normal 2 2 2 2 4 32 5" xfId="15935" xr:uid="{00000000-0005-0000-0000-00003F3E0000}"/>
    <cellStyle name="Normal 2 2 2 2 4 32 5 10" xfId="15936" xr:uid="{00000000-0005-0000-0000-0000403E0000}"/>
    <cellStyle name="Normal 2 2 2 2 4 32 5 2" xfId="15937" xr:uid="{00000000-0005-0000-0000-0000413E0000}"/>
    <cellStyle name="Normal 2 2 2 2 4 32 5 3" xfId="15938" xr:uid="{00000000-0005-0000-0000-0000423E0000}"/>
    <cellStyle name="Normal 2 2 2 2 4 32 5 4" xfId="15939" xr:uid="{00000000-0005-0000-0000-0000433E0000}"/>
    <cellStyle name="Normal 2 2 2 2 4 32 5 5" xfId="15940" xr:uid="{00000000-0005-0000-0000-0000443E0000}"/>
    <cellStyle name="Normal 2 2 2 2 4 32 5 6" xfId="15941" xr:uid="{00000000-0005-0000-0000-0000453E0000}"/>
    <cellStyle name="Normal 2 2 2 2 4 32 5 7" xfId="15942" xr:uid="{00000000-0005-0000-0000-0000463E0000}"/>
    <cellStyle name="Normal 2 2 2 2 4 32 5 8" xfId="15943" xr:uid="{00000000-0005-0000-0000-0000473E0000}"/>
    <cellStyle name="Normal 2 2 2 2 4 32 5 9" xfId="15944" xr:uid="{00000000-0005-0000-0000-0000483E0000}"/>
    <cellStyle name="Normal 2 2 2 2 4 32 6" xfId="15945" xr:uid="{00000000-0005-0000-0000-0000493E0000}"/>
    <cellStyle name="Normal 2 2 2 2 4 32 7" xfId="15946" xr:uid="{00000000-0005-0000-0000-00004A3E0000}"/>
    <cellStyle name="Normal 2 2 2 2 4 32 8" xfId="15947" xr:uid="{00000000-0005-0000-0000-00004B3E0000}"/>
    <cellStyle name="Normal 2 2 2 2 4 32 9" xfId="15948" xr:uid="{00000000-0005-0000-0000-00004C3E0000}"/>
    <cellStyle name="Normal 2 2 2 2 4 33" xfId="15949" xr:uid="{00000000-0005-0000-0000-00004D3E0000}"/>
    <cellStyle name="Normal 2 2 2 2 4 33 10" xfId="15950" xr:uid="{00000000-0005-0000-0000-00004E3E0000}"/>
    <cellStyle name="Normal 2 2 2 2 4 33 11" xfId="15951" xr:uid="{00000000-0005-0000-0000-00004F3E0000}"/>
    <cellStyle name="Normal 2 2 2 2 4 33 12" xfId="15952" xr:uid="{00000000-0005-0000-0000-0000503E0000}"/>
    <cellStyle name="Normal 2 2 2 2 4 33 13" xfId="15953" xr:uid="{00000000-0005-0000-0000-0000513E0000}"/>
    <cellStyle name="Normal 2 2 2 2 4 33 14" xfId="15954" xr:uid="{00000000-0005-0000-0000-0000523E0000}"/>
    <cellStyle name="Normal 2 2 2 2 4 33 2" xfId="15955" xr:uid="{00000000-0005-0000-0000-0000533E0000}"/>
    <cellStyle name="Normal 2 2 2 2 4 33 2 10" xfId="15956" xr:uid="{00000000-0005-0000-0000-0000543E0000}"/>
    <cellStyle name="Normal 2 2 2 2 4 33 2 2" xfId="15957" xr:uid="{00000000-0005-0000-0000-0000553E0000}"/>
    <cellStyle name="Normal 2 2 2 2 4 33 2 3" xfId="15958" xr:uid="{00000000-0005-0000-0000-0000563E0000}"/>
    <cellStyle name="Normal 2 2 2 2 4 33 2 4" xfId="15959" xr:uid="{00000000-0005-0000-0000-0000573E0000}"/>
    <cellStyle name="Normal 2 2 2 2 4 33 2 5" xfId="15960" xr:uid="{00000000-0005-0000-0000-0000583E0000}"/>
    <cellStyle name="Normal 2 2 2 2 4 33 2 6" xfId="15961" xr:uid="{00000000-0005-0000-0000-0000593E0000}"/>
    <cellStyle name="Normal 2 2 2 2 4 33 2 7" xfId="15962" xr:uid="{00000000-0005-0000-0000-00005A3E0000}"/>
    <cellStyle name="Normal 2 2 2 2 4 33 2 8" xfId="15963" xr:uid="{00000000-0005-0000-0000-00005B3E0000}"/>
    <cellStyle name="Normal 2 2 2 2 4 33 2 9" xfId="15964" xr:uid="{00000000-0005-0000-0000-00005C3E0000}"/>
    <cellStyle name="Normal 2 2 2 2 4 33 3" xfId="15965" xr:uid="{00000000-0005-0000-0000-00005D3E0000}"/>
    <cellStyle name="Normal 2 2 2 2 4 33 3 10" xfId="15966" xr:uid="{00000000-0005-0000-0000-00005E3E0000}"/>
    <cellStyle name="Normal 2 2 2 2 4 33 3 2" xfId="15967" xr:uid="{00000000-0005-0000-0000-00005F3E0000}"/>
    <cellStyle name="Normal 2 2 2 2 4 33 3 3" xfId="15968" xr:uid="{00000000-0005-0000-0000-0000603E0000}"/>
    <cellStyle name="Normal 2 2 2 2 4 33 3 4" xfId="15969" xr:uid="{00000000-0005-0000-0000-0000613E0000}"/>
    <cellStyle name="Normal 2 2 2 2 4 33 3 5" xfId="15970" xr:uid="{00000000-0005-0000-0000-0000623E0000}"/>
    <cellStyle name="Normal 2 2 2 2 4 33 3 6" xfId="15971" xr:uid="{00000000-0005-0000-0000-0000633E0000}"/>
    <cellStyle name="Normal 2 2 2 2 4 33 3 7" xfId="15972" xr:uid="{00000000-0005-0000-0000-0000643E0000}"/>
    <cellStyle name="Normal 2 2 2 2 4 33 3 8" xfId="15973" xr:uid="{00000000-0005-0000-0000-0000653E0000}"/>
    <cellStyle name="Normal 2 2 2 2 4 33 3 9" xfId="15974" xr:uid="{00000000-0005-0000-0000-0000663E0000}"/>
    <cellStyle name="Normal 2 2 2 2 4 33 4" xfId="15975" xr:uid="{00000000-0005-0000-0000-0000673E0000}"/>
    <cellStyle name="Normal 2 2 2 2 4 33 4 10" xfId="15976" xr:uid="{00000000-0005-0000-0000-0000683E0000}"/>
    <cellStyle name="Normal 2 2 2 2 4 33 4 2" xfId="15977" xr:uid="{00000000-0005-0000-0000-0000693E0000}"/>
    <cellStyle name="Normal 2 2 2 2 4 33 4 3" xfId="15978" xr:uid="{00000000-0005-0000-0000-00006A3E0000}"/>
    <cellStyle name="Normal 2 2 2 2 4 33 4 4" xfId="15979" xr:uid="{00000000-0005-0000-0000-00006B3E0000}"/>
    <cellStyle name="Normal 2 2 2 2 4 33 4 5" xfId="15980" xr:uid="{00000000-0005-0000-0000-00006C3E0000}"/>
    <cellStyle name="Normal 2 2 2 2 4 33 4 6" xfId="15981" xr:uid="{00000000-0005-0000-0000-00006D3E0000}"/>
    <cellStyle name="Normal 2 2 2 2 4 33 4 7" xfId="15982" xr:uid="{00000000-0005-0000-0000-00006E3E0000}"/>
    <cellStyle name="Normal 2 2 2 2 4 33 4 8" xfId="15983" xr:uid="{00000000-0005-0000-0000-00006F3E0000}"/>
    <cellStyle name="Normal 2 2 2 2 4 33 4 9" xfId="15984" xr:uid="{00000000-0005-0000-0000-0000703E0000}"/>
    <cellStyle name="Normal 2 2 2 2 4 33 5" xfId="15985" xr:uid="{00000000-0005-0000-0000-0000713E0000}"/>
    <cellStyle name="Normal 2 2 2 2 4 33 5 10" xfId="15986" xr:uid="{00000000-0005-0000-0000-0000723E0000}"/>
    <cellStyle name="Normal 2 2 2 2 4 33 5 2" xfId="15987" xr:uid="{00000000-0005-0000-0000-0000733E0000}"/>
    <cellStyle name="Normal 2 2 2 2 4 33 5 3" xfId="15988" xr:uid="{00000000-0005-0000-0000-0000743E0000}"/>
    <cellStyle name="Normal 2 2 2 2 4 33 5 4" xfId="15989" xr:uid="{00000000-0005-0000-0000-0000753E0000}"/>
    <cellStyle name="Normal 2 2 2 2 4 33 5 5" xfId="15990" xr:uid="{00000000-0005-0000-0000-0000763E0000}"/>
    <cellStyle name="Normal 2 2 2 2 4 33 5 6" xfId="15991" xr:uid="{00000000-0005-0000-0000-0000773E0000}"/>
    <cellStyle name="Normal 2 2 2 2 4 33 5 7" xfId="15992" xr:uid="{00000000-0005-0000-0000-0000783E0000}"/>
    <cellStyle name="Normal 2 2 2 2 4 33 5 8" xfId="15993" xr:uid="{00000000-0005-0000-0000-0000793E0000}"/>
    <cellStyle name="Normal 2 2 2 2 4 33 5 9" xfId="15994" xr:uid="{00000000-0005-0000-0000-00007A3E0000}"/>
    <cellStyle name="Normal 2 2 2 2 4 33 6" xfId="15995" xr:uid="{00000000-0005-0000-0000-00007B3E0000}"/>
    <cellStyle name="Normal 2 2 2 2 4 33 7" xfId="15996" xr:uid="{00000000-0005-0000-0000-00007C3E0000}"/>
    <cellStyle name="Normal 2 2 2 2 4 33 8" xfId="15997" xr:uid="{00000000-0005-0000-0000-00007D3E0000}"/>
    <cellStyle name="Normal 2 2 2 2 4 33 9" xfId="15998" xr:uid="{00000000-0005-0000-0000-00007E3E0000}"/>
    <cellStyle name="Normal 2 2 2 2 4 34" xfId="15999" xr:uid="{00000000-0005-0000-0000-00007F3E0000}"/>
    <cellStyle name="Normal 2 2 2 2 4 35" xfId="16000" xr:uid="{00000000-0005-0000-0000-0000803E0000}"/>
    <cellStyle name="Normal 2 2 2 2 4 4" xfId="16001" xr:uid="{00000000-0005-0000-0000-0000813E0000}"/>
    <cellStyle name="Normal 2 2 2 2 4 4 10" xfId="16002" xr:uid="{00000000-0005-0000-0000-0000823E0000}"/>
    <cellStyle name="Normal 2 2 2 2 4 4 11" xfId="16003" xr:uid="{00000000-0005-0000-0000-0000833E0000}"/>
    <cellStyle name="Normal 2 2 2 2 4 4 12" xfId="16004" xr:uid="{00000000-0005-0000-0000-0000843E0000}"/>
    <cellStyle name="Normal 2 2 2 2 4 4 13" xfId="16005" xr:uid="{00000000-0005-0000-0000-0000853E0000}"/>
    <cellStyle name="Normal 2 2 2 2 4 4 14" xfId="16006" xr:uid="{00000000-0005-0000-0000-0000863E0000}"/>
    <cellStyle name="Normal 2 2 2 2 4 4 2" xfId="16007" xr:uid="{00000000-0005-0000-0000-0000873E0000}"/>
    <cellStyle name="Normal 2 2 2 2 4 4 2 10" xfId="16008" xr:uid="{00000000-0005-0000-0000-0000883E0000}"/>
    <cellStyle name="Normal 2 2 2 2 4 4 2 2" xfId="16009" xr:uid="{00000000-0005-0000-0000-0000893E0000}"/>
    <cellStyle name="Normal 2 2 2 2 4 4 2 3" xfId="16010" xr:uid="{00000000-0005-0000-0000-00008A3E0000}"/>
    <cellStyle name="Normal 2 2 2 2 4 4 2 4" xfId="16011" xr:uid="{00000000-0005-0000-0000-00008B3E0000}"/>
    <cellStyle name="Normal 2 2 2 2 4 4 2 5" xfId="16012" xr:uid="{00000000-0005-0000-0000-00008C3E0000}"/>
    <cellStyle name="Normal 2 2 2 2 4 4 2 6" xfId="16013" xr:uid="{00000000-0005-0000-0000-00008D3E0000}"/>
    <cellStyle name="Normal 2 2 2 2 4 4 2 7" xfId="16014" xr:uid="{00000000-0005-0000-0000-00008E3E0000}"/>
    <cellStyle name="Normal 2 2 2 2 4 4 2 8" xfId="16015" xr:uid="{00000000-0005-0000-0000-00008F3E0000}"/>
    <cellStyle name="Normal 2 2 2 2 4 4 2 9" xfId="16016" xr:uid="{00000000-0005-0000-0000-0000903E0000}"/>
    <cellStyle name="Normal 2 2 2 2 4 4 3" xfId="16017" xr:uid="{00000000-0005-0000-0000-0000913E0000}"/>
    <cellStyle name="Normal 2 2 2 2 4 4 3 10" xfId="16018" xr:uid="{00000000-0005-0000-0000-0000923E0000}"/>
    <cellStyle name="Normal 2 2 2 2 4 4 3 2" xfId="16019" xr:uid="{00000000-0005-0000-0000-0000933E0000}"/>
    <cellStyle name="Normal 2 2 2 2 4 4 3 3" xfId="16020" xr:uid="{00000000-0005-0000-0000-0000943E0000}"/>
    <cellStyle name="Normal 2 2 2 2 4 4 3 4" xfId="16021" xr:uid="{00000000-0005-0000-0000-0000953E0000}"/>
    <cellStyle name="Normal 2 2 2 2 4 4 3 5" xfId="16022" xr:uid="{00000000-0005-0000-0000-0000963E0000}"/>
    <cellStyle name="Normal 2 2 2 2 4 4 3 6" xfId="16023" xr:uid="{00000000-0005-0000-0000-0000973E0000}"/>
    <cellStyle name="Normal 2 2 2 2 4 4 3 7" xfId="16024" xr:uid="{00000000-0005-0000-0000-0000983E0000}"/>
    <cellStyle name="Normal 2 2 2 2 4 4 3 8" xfId="16025" xr:uid="{00000000-0005-0000-0000-0000993E0000}"/>
    <cellStyle name="Normal 2 2 2 2 4 4 3 9" xfId="16026" xr:uid="{00000000-0005-0000-0000-00009A3E0000}"/>
    <cellStyle name="Normal 2 2 2 2 4 4 4" xfId="16027" xr:uid="{00000000-0005-0000-0000-00009B3E0000}"/>
    <cellStyle name="Normal 2 2 2 2 4 4 4 10" xfId="16028" xr:uid="{00000000-0005-0000-0000-00009C3E0000}"/>
    <cellStyle name="Normal 2 2 2 2 4 4 4 2" xfId="16029" xr:uid="{00000000-0005-0000-0000-00009D3E0000}"/>
    <cellStyle name="Normal 2 2 2 2 4 4 4 3" xfId="16030" xr:uid="{00000000-0005-0000-0000-00009E3E0000}"/>
    <cellStyle name="Normal 2 2 2 2 4 4 4 4" xfId="16031" xr:uid="{00000000-0005-0000-0000-00009F3E0000}"/>
    <cellStyle name="Normal 2 2 2 2 4 4 4 5" xfId="16032" xr:uid="{00000000-0005-0000-0000-0000A03E0000}"/>
    <cellStyle name="Normal 2 2 2 2 4 4 4 6" xfId="16033" xr:uid="{00000000-0005-0000-0000-0000A13E0000}"/>
    <cellStyle name="Normal 2 2 2 2 4 4 4 7" xfId="16034" xr:uid="{00000000-0005-0000-0000-0000A23E0000}"/>
    <cellStyle name="Normal 2 2 2 2 4 4 4 8" xfId="16035" xr:uid="{00000000-0005-0000-0000-0000A33E0000}"/>
    <cellStyle name="Normal 2 2 2 2 4 4 4 9" xfId="16036" xr:uid="{00000000-0005-0000-0000-0000A43E0000}"/>
    <cellStyle name="Normal 2 2 2 2 4 4 5" xfId="16037" xr:uid="{00000000-0005-0000-0000-0000A53E0000}"/>
    <cellStyle name="Normal 2 2 2 2 4 4 5 10" xfId="16038" xr:uid="{00000000-0005-0000-0000-0000A63E0000}"/>
    <cellStyle name="Normal 2 2 2 2 4 4 5 2" xfId="16039" xr:uid="{00000000-0005-0000-0000-0000A73E0000}"/>
    <cellStyle name="Normal 2 2 2 2 4 4 5 3" xfId="16040" xr:uid="{00000000-0005-0000-0000-0000A83E0000}"/>
    <cellStyle name="Normal 2 2 2 2 4 4 5 4" xfId="16041" xr:uid="{00000000-0005-0000-0000-0000A93E0000}"/>
    <cellStyle name="Normal 2 2 2 2 4 4 5 5" xfId="16042" xr:uid="{00000000-0005-0000-0000-0000AA3E0000}"/>
    <cellStyle name="Normal 2 2 2 2 4 4 5 6" xfId="16043" xr:uid="{00000000-0005-0000-0000-0000AB3E0000}"/>
    <cellStyle name="Normal 2 2 2 2 4 4 5 7" xfId="16044" xr:uid="{00000000-0005-0000-0000-0000AC3E0000}"/>
    <cellStyle name="Normal 2 2 2 2 4 4 5 8" xfId="16045" xr:uid="{00000000-0005-0000-0000-0000AD3E0000}"/>
    <cellStyle name="Normal 2 2 2 2 4 4 5 9" xfId="16046" xr:uid="{00000000-0005-0000-0000-0000AE3E0000}"/>
    <cellStyle name="Normal 2 2 2 2 4 4 6" xfId="16047" xr:uid="{00000000-0005-0000-0000-0000AF3E0000}"/>
    <cellStyle name="Normal 2 2 2 2 4 4 7" xfId="16048" xr:uid="{00000000-0005-0000-0000-0000B03E0000}"/>
    <cellStyle name="Normal 2 2 2 2 4 4 8" xfId="16049" xr:uid="{00000000-0005-0000-0000-0000B13E0000}"/>
    <cellStyle name="Normal 2 2 2 2 4 4 9" xfId="16050" xr:uid="{00000000-0005-0000-0000-0000B23E0000}"/>
    <cellStyle name="Normal 2 2 2 2 4 5" xfId="16051" xr:uid="{00000000-0005-0000-0000-0000B33E0000}"/>
    <cellStyle name="Normal 2 2 2 2 4 5 10" xfId="16052" xr:uid="{00000000-0005-0000-0000-0000B43E0000}"/>
    <cellStyle name="Normal 2 2 2 2 4 5 11" xfId="16053" xr:uid="{00000000-0005-0000-0000-0000B53E0000}"/>
    <cellStyle name="Normal 2 2 2 2 4 5 12" xfId="16054" xr:uid="{00000000-0005-0000-0000-0000B63E0000}"/>
    <cellStyle name="Normal 2 2 2 2 4 5 13" xfId="16055" xr:uid="{00000000-0005-0000-0000-0000B73E0000}"/>
    <cellStyle name="Normal 2 2 2 2 4 5 14" xfId="16056" xr:uid="{00000000-0005-0000-0000-0000B83E0000}"/>
    <cellStyle name="Normal 2 2 2 2 4 5 2" xfId="16057" xr:uid="{00000000-0005-0000-0000-0000B93E0000}"/>
    <cellStyle name="Normal 2 2 2 2 4 5 2 10" xfId="16058" xr:uid="{00000000-0005-0000-0000-0000BA3E0000}"/>
    <cellStyle name="Normal 2 2 2 2 4 5 2 2" xfId="16059" xr:uid="{00000000-0005-0000-0000-0000BB3E0000}"/>
    <cellStyle name="Normal 2 2 2 2 4 5 2 3" xfId="16060" xr:uid="{00000000-0005-0000-0000-0000BC3E0000}"/>
    <cellStyle name="Normal 2 2 2 2 4 5 2 4" xfId="16061" xr:uid="{00000000-0005-0000-0000-0000BD3E0000}"/>
    <cellStyle name="Normal 2 2 2 2 4 5 2 5" xfId="16062" xr:uid="{00000000-0005-0000-0000-0000BE3E0000}"/>
    <cellStyle name="Normal 2 2 2 2 4 5 2 6" xfId="16063" xr:uid="{00000000-0005-0000-0000-0000BF3E0000}"/>
    <cellStyle name="Normal 2 2 2 2 4 5 2 7" xfId="16064" xr:uid="{00000000-0005-0000-0000-0000C03E0000}"/>
    <cellStyle name="Normal 2 2 2 2 4 5 2 8" xfId="16065" xr:uid="{00000000-0005-0000-0000-0000C13E0000}"/>
    <cellStyle name="Normal 2 2 2 2 4 5 2 9" xfId="16066" xr:uid="{00000000-0005-0000-0000-0000C23E0000}"/>
    <cellStyle name="Normal 2 2 2 2 4 5 3" xfId="16067" xr:uid="{00000000-0005-0000-0000-0000C33E0000}"/>
    <cellStyle name="Normal 2 2 2 2 4 5 3 10" xfId="16068" xr:uid="{00000000-0005-0000-0000-0000C43E0000}"/>
    <cellStyle name="Normal 2 2 2 2 4 5 3 2" xfId="16069" xr:uid="{00000000-0005-0000-0000-0000C53E0000}"/>
    <cellStyle name="Normal 2 2 2 2 4 5 3 3" xfId="16070" xr:uid="{00000000-0005-0000-0000-0000C63E0000}"/>
    <cellStyle name="Normal 2 2 2 2 4 5 3 4" xfId="16071" xr:uid="{00000000-0005-0000-0000-0000C73E0000}"/>
    <cellStyle name="Normal 2 2 2 2 4 5 3 5" xfId="16072" xr:uid="{00000000-0005-0000-0000-0000C83E0000}"/>
    <cellStyle name="Normal 2 2 2 2 4 5 3 6" xfId="16073" xr:uid="{00000000-0005-0000-0000-0000C93E0000}"/>
    <cellStyle name="Normal 2 2 2 2 4 5 3 7" xfId="16074" xr:uid="{00000000-0005-0000-0000-0000CA3E0000}"/>
    <cellStyle name="Normal 2 2 2 2 4 5 3 8" xfId="16075" xr:uid="{00000000-0005-0000-0000-0000CB3E0000}"/>
    <cellStyle name="Normal 2 2 2 2 4 5 3 9" xfId="16076" xr:uid="{00000000-0005-0000-0000-0000CC3E0000}"/>
    <cellStyle name="Normal 2 2 2 2 4 5 4" xfId="16077" xr:uid="{00000000-0005-0000-0000-0000CD3E0000}"/>
    <cellStyle name="Normal 2 2 2 2 4 5 4 10" xfId="16078" xr:uid="{00000000-0005-0000-0000-0000CE3E0000}"/>
    <cellStyle name="Normal 2 2 2 2 4 5 4 2" xfId="16079" xr:uid="{00000000-0005-0000-0000-0000CF3E0000}"/>
    <cellStyle name="Normal 2 2 2 2 4 5 4 3" xfId="16080" xr:uid="{00000000-0005-0000-0000-0000D03E0000}"/>
    <cellStyle name="Normal 2 2 2 2 4 5 4 4" xfId="16081" xr:uid="{00000000-0005-0000-0000-0000D13E0000}"/>
    <cellStyle name="Normal 2 2 2 2 4 5 4 5" xfId="16082" xr:uid="{00000000-0005-0000-0000-0000D23E0000}"/>
    <cellStyle name="Normal 2 2 2 2 4 5 4 6" xfId="16083" xr:uid="{00000000-0005-0000-0000-0000D33E0000}"/>
    <cellStyle name="Normal 2 2 2 2 4 5 4 7" xfId="16084" xr:uid="{00000000-0005-0000-0000-0000D43E0000}"/>
    <cellStyle name="Normal 2 2 2 2 4 5 4 8" xfId="16085" xr:uid="{00000000-0005-0000-0000-0000D53E0000}"/>
    <cellStyle name="Normal 2 2 2 2 4 5 4 9" xfId="16086" xr:uid="{00000000-0005-0000-0000-0000D63E0000}"/>
    <cellStyle name="Normal 2 2 2 2 4 5 5" xfId="16087" xr:uid="{00000000-0005-0000-0000-0000D73E0000}"/>
    <cellStyle name="Normal 2 2 2 2 4 5 5 10" xfId="16088" xr:uid="{00000000-0005-0000-0000-0000D83E0000}"/>
    <cellStyle name="Normal 2 2 2 2 4 5 5 2" xfId="16089" xr:uid="{00000000-0005-0000-0000-0000D93E0000}"/>
    <cellStyle name="Normal 2 2 2 2 4 5 5 3" xfId="16090" xr:uid="{00000000-0005-0000-0000-0000DA3E0000}"/>
    <cellStyle name="Normal 2 2 2 2 4 5 5 4" xfId="16091" xr:uid="{00000000-0005-0000-0000-0000DB3E0000}"/>
    <cellStyle name="Normal 2 2 2 2 4 5 5 5" xfId="16092" xr:uid="{00000000-0005-0000-0000-0000DC3E0000}"/>
    <cellStyle name="Normal 2 2 2 2 4 5 5 6" xfId="16093" xr:uid="{00000000-0005-0000-0000-0000DD3E0000}"/>
    <cellStyle name="Normal 2 2 2 2 4 5 5 7" xfId="16094" xr:uid="{00000000-0005-0000-0000-0000DE3E0000}"/>
    <cellStyle name="Normal 2 2 2 2 4 5 5 8" xfId="16095" xr:uid="{00000000-0005-0000-0000-0000DF3E0000}"/>
    <cellStyle name="Normal 2 2 2 2 4 5 5 9" xfId="16096" xr:uid="{00000000-0005-0000-0000-0000E03E0000}"/>
    <cellStyle name="Normal 2 2 2 2 4 5 6" xfId="16097" xr:uid="{00000000-0005-0000-0000-0000E13E0000}"/>
    <cellStyle name="Normal 2 2 2 2 4 5 7" xfId="16098" xr:uid="{00000000-0005-0000-0000-0000E23E0000}"/>
    <cellStyle name="Normal 2 2 2 2 4 5 8" xfId="16099" xr:uid="{00000000-0005-0000-0000-0000E33E0000}"/>
    <cellStyle name="Normal 2 2 2 2 4 5 9" xfId="16100" xr:uid="{00000000-0005-0000-0000-0000E43E0000}"/>
    <cellStyle name="Normal 2 2 2 2 4 6" xfId="16101" xr:uid="{00000000-0005-0000-0000-0000E53E0000}"/>
    <cellStyle name="Normal 2 2 2 2 4 6 10" xfId="16102" xr:uid="{00000000-0005-0000-0000-0000E63E0000}"/>
    <cellStyle name="Normal 2 2 2 2 4 6 11" xfId="16103" xr:uid="{00000000-0005-0000-0000-0000E73E0000}"/>
    <cellStyle name="Normal 2 2 2 2 4 6 12" xfId="16104" xr:uid="{00000000-0005-0000-0000-0000E83E0000}"/>
    <cellStyle name="Normal 2 2 2 2 4 6 13" xfId="16105" xr:uid="{00000000-0005-0000-0000-0000E93E0000}"/>
    <cellStyle name="Normal 2 2 2 2 4 6 14" xfId="16106" xr:uid="{00000000-0005-0000-0000-0000EA3E0000}"/>
    <cellStyle name="Normal 2 2 2 2 4 6 2" xfId="16107" xr:uid="{00000000-0005-0000-0000-0000EB3E0000}"/>
    <cellStyle name="Normal 2 2 2 2 4 6 2 10" xfId="16108" xr:uid="{00000000-0005-0000-0000-0000EC3E0000}"/>
    <cellStyle name="Normal 2 2 2 2 4 6 2 2" xfId="16109" xr:uid="{00000000-0005-0000-0000-0000ED3E0000}"/>
    <cellStyle name="Normal 2 2 2 2 4 6 2 3" xfId="16110" xr:uid="{00000000-0005-0000-0000-0000EE3E0000}"/>
    <cellStyle name="Normal 2 2 2 2 4 6 2 4" xfId="16111" xr:uid="{00000000-0005-0000-0000-0000EF3E0000}"/>
    <cellStyle name="Normal 2 2 2 2 4 6 2 5" xfId="16112" xr:uid="{00000000-0005-0000-0000-0000F03E0000}"/>
    <cellStyle name="Normal 2 2 2 2 4 6 2 6" xfId="16113" xr:uid="{00000000-0005-0000-0000-0000F13E0000}"/>
    <cellStyle name="Normal 2 2 2 2 4 6 2 7" xfId="16114" xr:uid="{00000000-0005-0000-0000-0000F23E0000}"/>
    <cellStyle name="Normal 2 2 2 2 4 6 2 8" xfId="16115" xr:uid="{00000000-0005-0000-0000-0000F33E0000}"/>
    <cellStyle name="Normal 2 2 2 2 4 6 2 9" xfId="16116" xr:uid="{00000000-0005-0000-0000-0000F43E0000}"/>
    <cellStyle name="Normal 2 2 2 2 4 6 3" xfId="16117" xr:uid="{00000000-0005-0000-0000-0000F53E0000}"/>
    <cellStyle name="Normal 2 2 2 2 4 6 3 10" xfId="16118" xr:uid="{00000000-0005-0000-0000-0000F63E0000}"/>
    <cellStyle name="Normal 2 2 2 2 4 6 3 2" xfId="16119" xr:uid="{00000000-0005-0000-0000-0000F73E0000}"/>
    <cellStyle name="Normal 2 2 2 2 4 6 3 3" xfId="16120" xr:uid="{00000000-0005-0000-0000-0000F83E0000}"/>
    <cellStyle name="Normal 2 2 2 2 4 6 3 4" xfId="16121" xr:uid="{00000000-0005-0000-0000-0000F93E0000}"/>
    <cellStyle name="Normal 2 2 2 2 4 6 3 5" xfId="16122" xr:uid="{00000000-0005-0000-0000-0000FA3E0000}"/>
    <cellStyle name="Normal 2 2 2 2 4 6 3 6" xfId="16123" xr:uid="{00000000-0005-0000-0000-0000FB3E0000}"/>
    <cellStyle name="Normal 2 2 2 2 4 6 3 7" xfId="16124" xr:uid="{00000000-0005-0000-0000-0000FC3E0000}"/>
    <cellStyle name="Normal 2 2 2 2 4 6 3 8" xfId="16125" xr:uid="{00000000-0005-0000-0000-0000FD3E0000}"/>
    <cellStyle name="Normal 2 2 2 2 4 6 3 9" xfId="16126" xr:uid="{00000000-0005-0000-0000-0000FE3E0000}"/>
    <cellStyle name="Normal 2 2 2 2 4 6 4" xfId="16127" xr:uid="{00000000-0005-0000-0000-0000FF3E0000}"/>
    <cellStyle name="Normal 2 2 2 2 4 6 4 10" xfId="16128" xr:uid="{00000000-0005-0000-0000-0000003F0000}"/>
    <cellStyle name="Normal 2 2 2 2 4 6 4 2" xfId="16129" xr:uid="{00000000-0005-0000-0000-0000013F0000}"/>
    <cellStyle name="Normal 2 2 2 2 4 6 4 3" xfId="16130" xr:uid="{00000000-0005-0000-0000-0000023F0000}"/>
    <cellStyle name="Normal 2 2 2 2 4 6 4 4" xfId="16131" xr:uid="{00000000-0005-0000-0000-0000033F0000}"/>
    <cellStyle name="Normal 2 2 2 2 4 6 4 5" xfId="16132" xr:uid="{00000000-0005-0000-0000-0000043F0000}"/>
    <cellStyle name="Normal 2 2 2 2 4 6 4 6" xfId="16133" xr:uid="{00000000-0005-0000-0000-0000053F0000}"/>
    <cellStyle name="Normal 2 2 2 2 4 6 4 7" xfId="16134" xr:uid="{00000000-0005-0000-0000-0000063F0000}"/>
    <cellStyle name="Normal 2 2 2 2 4 6 4 8" xfId="16135" xr:uid="{00000000-0005-0000-0000-0000073F0000}"/>
    <cellStyle name="Normal 2 2 2 2 4 6 4 9" xfId="16136" xr:uid="{00000000-0005-0000-0000-0000083F0000}"/>
    <cellStyle name="Normal 2 2 2 2 4 6 5" xfId="16137" xr:uid="{00000000-0005-0000-0000-0000093F0000}"/>
    <cellStyle name="Normal 2 2 2 2 4 6 5 10" xfId="16138" xr:uid="{00000000-0005-0000-0000-00000A3F0000}"/>
    <cellStyle name="Normal 2 2 2 2 4 6 5 2" xfId="16139" xr:uid="{00000000-0005-0000-0000-00000B3F0000}"/>
    <cellStyle name="Normal 2 2 2 2 4 6 5 3" xfId="16140" xr:uid="{00000000-0005-0000-0000-00000C3F0000}"/>
    <cellStyle name="Normal 2 2 2 2 4 6 5 4" xfId="16141" xr:uid="{00000000-0005-0000-0000-00000D3F0000}"/>
    <cellStyle name="Normal 2 2 2 2 4 6 5 5" xfId="16142" xr:uid="{00000000-0005-0000-0000-00000E3F0000}"/>
    <cellStyle name="Normal 2 2 2 2 4 6 5 6" xfId="16143" xr:uid="{00000000-0005-0000-0000-00000F3F0000}"/>
    <cellStyle name="Normal 2 2 2 2 4 6 5 7" xfId="16144" xr:uid="{00000000-0005-0000-0000-0000103F0000}"/>
    <cellStyle name="Normal 2 2 2 2 4 6 5 8" xfId="16145" xr:uid="{00000000-0005-0000-0000-0000113F0000}"/>
    <cellStyle name="Normal 2 2 2 2 4 6 5 9" xfId="16146" xr:uid="{00000000-0005-0000-0000-0000123F0000}"/>
    <cellStyle name="Normal 2 2 2 2 4 6 6" xfId="16147" xr:uid="{00000000-0005-0000-0000-0000133F0000}"/>
    <cellStyle name="Normal 2 2 2 2 4 6 7" xfId="16148" xr:uid="{00000000-0005-0000-0000-0000143F0000}"/>
    <cellStyle name="Normal 2 2 2 2 4 6 8" xfId="16149" xr:uid="{00000000-0005-0000-0000-0000153F0000}"/>
    <cellStyle name="Normal 2 2 2 2 4 6 9" xfId="16150" xr:uid="{00000000-0005-0000-0000-0000163F0000}"/>
    <cellStyle name="Normal 2 2 2 2 4 7" xfId="16151" xr:uid="{00000000-0005-0000-0000-0000173F0000}"/>
    <cellStyle name="Normal 2 2 2 2 4 7 10" xfId="16152" xr:uid="{00000000-0005-0000-0000-0000183F0000}"/>
    <cellStyle name="Normal 2 2 2 2 4 7 11" xfId="16153" xr:uid="{00000000-0005-0000-0000-0000193F0000}"/>
    <cellStyle name="Normal 2 2 2 2 4 7 12" xfId="16154" xr:uid="{00000000-0005-0000-0000-00001A3F0000}"/>
    <cellStyle name="Normal 2 2 2 2 4 7 13" xfId="16155" xr:uid="{00000000-0005-0000-0000-00001B3F0000}"/>
    <cellStyle name="Normal 2 2 2 2 4 7 14" xfId="16156" xr:uid="{00000000-0005-0000-0000-00001C3F0000}"/>
    <cellStyle name="Normal 2 2 2 2 4 7 2" xfId="16157" xr:uid="{00000000-0005-0000-0000-00001D3F0000}"/>
    <cellStyle name="Normal 2 2 2 2 4 7 2 10" xfId="16158" xr:uid="{00000000-0005-0000-0000-00001E3F0000}"/>
    <cellStyle name="Normal 2 2 2 2 4 7 2 2" xfId="16159" xr:uid="{00000000-0005-0000-0000-00001F3F0000}"/>
    <cellStyle name="Normal 2 2 2 2 4 7 2 3" xfId="16160" xr:uid="{00000000-0005-0000-0000-0000203F0000}"/>
    <cellStyle name="Normal 2 2 2 2 4 7 2 4" xfId="16161" xr:uid="{00000000-0005-0000-0000-0000213F0000}"/>
    <cellStyle name="Normal 2 2 2 2 4 7 2 5" xfId="16162" xr:uid="{00000000-0005-0000-0000-0000223F0000}"/>
    <cellStyle name="Normal 2 2 2 2 4 7 2 6" xfId="16163" xr:uid="{00000000-0005-0000-0000-0000233F0000}"/>
    <cellStyle name="Normal 2 2 2 2 4 7 2 7" xfId="16164" xr:uid="{00000000-0005-0000-0000-0000243F0000}"/>
    <cellStyle name="Normal 2 2 2 2 4 7 2 8" xfId="16165" xr:uid="{00000000-0005-0000-0000-0000253F0000}"/>
    <cellStyle name="Normal 2 2 2 2 4 7 2 9" xfId="16166" xr:uid="{00000000-0005-0000-0000-0000263F0000}"/>
    <cellStyle name="Normal 2 2 2 2 4 7 3" xfId="16167" xr:uid="{00000000-0005-0000-0000-0000273F0000}"/>
    <cellStyle name="Normal 2 2 2 2 4 7 3 10" xfId="16168" xr:uid="{00000000-0005-0000-0000-0000283F0000}"/>
    <cellStyle name="Normal 2 2 2 2 4 7 3 2" xfId="16169" xr:uid="{00000000-0005-0000-0000-0000293F0000}"/>
    <cellStyle name="Normal 2 2 2 2 4 7 3 3" xfId="16170" xr:uid="{00000000-0005-0000-0000-00002A3F0000}"/>
    <cellStyle name="Normal 2 2 2 2 4 7 3 4" xfId="16171" xr:uid="{00000000-0005-0000-0000-00002B3F0000}"/>
    <cellStyle name="Normal 2 2 2 2 4 7 3 5" xfId="16172" xr:uid="{00000000-0005-0000-0000-00002C3F0000}"/>
    <cellStyle name="Normal 2 2 2 2 4 7 3 6" xfId="16173" xr:uid="{00000000-0005-0000-0000-00002D3F0000}"/>
    <cellStyle name="Normal 2 2 2 2 4 7 3 7" xfId="16174" xr:uid="{00000000-0005-0000-0000-00002E3F0000}"/>
    <cellStyle name="Normal 2 2 2 2 4 7 3 8" xfId="16175" xr:uid="{00000000-0005-0000-0000-00002F3F0000}"/>
    <cellStyle name="Normal 2 2 2 2 4 7 3 9" xfId="16176" xr:uid="{00000000-0005-0000-0000-0000303F0000}"/>
    <cellStyle name="Normal 2 2 2 2 4 7 4" xfId="16177" xr:uid="{00000000-0005-0000-0000-0000313F0000}"/>
    <cellStyle name="Normal 2 2 2 2 4 7 4 10" xfId="16178" xr:uid="{00000000-0005-0000-0000-0000323F0000}"/>
    <cellStyle name="Normal 2 2 2 2 4 7 4 2" xfId="16179" xr:uid="{00000000-0005-0000-0000-0000333F0000}"/>
    <cellStyle name="Normal 2 2 2 2 4 7 4 3" xfId="16180" xr:uid="{00000000-0005-0000-0000-0000343F0000}"/>
    <cellStyle name="Normal 2 2 2 2 4 7 4 4" xfId="16181" xr:uid="{00000000-0005-0000-0000-0000353F0000}"/>
    <cellStyle name="Normal 2 2 2 2 4 7 4 5" xfId="16182" xr:uid="{00000000-0005-0000-0000-0000363F0000}"/>
    <cellStyle name="Normal 2 2 2 2 4 7 4 6" xfId="16183" xr:uid="{00000000-0005-0000-0000-0000373F0000}"/>
    <cellStyle name="Normal 2 2 2 2 4 7 4 7" xfId="16184" xr:uid="{00000000-0005-0000-0000-0000383F0000}"/>
    <cellStyle name="Normal 2 2 2 2 4 7 4 8" xfId="16185" xr:uid="{00000000-0005-0000-0000-0000393F0000}"/>
    <cellStyle name="Normal 2 2 2 2 4 7 4 9" xfId="16186" xr:uid="{00000000-0005-0000-0000-00003A3F0000}"/>
    <cellStyle name="Normal 2 2 2 2 4 7 5" xfId="16187" xr:uid="{00000000-0005-0000-0000-00003B3F0000}"/>
    <cellStyle name="Normal 2 2 2 2 4 7 5 10" xfId="16188" xr:uid="{00000000-0005-0000-0000-00003C3F0000}"/>
    <cellStyle name="Normal 2 2 2 2 4 7 5 2" xfId="16189" xr:uid="{00000000-0005-0000-0000-00003D3F0000}"/>
    <cellStyle name="Normal 2 2 2 2 4 7 5 3" xfId="16190" xr:uid="{00000000-0005-0000-0000-00003E3F0000}"/>
    <cellStyle name="Normal 2 2 2 2 4 7 5 4" xfId="16191" xr:uid="{00000000-0005-0000-0000-00003F3F0000}"/>
    <cellStyle name="Normal 2 2 2 2 4 7 5 5" xfId="16192" xr:uid="{00000000-0005-0000-0000-0000403F0000}"/>
    <cellStyle name="Normal 2 2 2 2 4 7 5 6" xfId="16193" xr:uid="{00000000-0005-0000-0000-0000413F0000}"/>
    <cellStyle name="Normal 2 2 2 2 4 7 5 7" xfId="16194" xr:uid="{00000000-0005-0000-0000-0000423F0000}"/>
    <cellStyle name="Normal 2 2 2 2 4 7 5 8" xfId="16195" xr:uid="{00000000-0005-0000-0000-0000433F0000}"/>
    <cellStyle name="Normal 2 2 2 2 4 7 5 9" xfId="16196" xr:uid="{00000000-0005-0000-0000-0000443F0000}"/>
    <cellStyle name="Normal 2 2 2 2 4 7 6" xfId="16197" xr:uid="{00000000-0005-0000-0000-0000453F0000}"/>
    <cellStyle name="Normal 2 2 2 2 4 7 7" xfId="16198" xr:uid="{00000000-0005-0000-0000-0000463F0000}"/>
    <cellStyle name="Normal 2 2 2 2 4 7 8" xfId="16199" xr:uid="{00000000-0005-0000-0000-0000473F0000}"/>
    <cellStyle name="Normal 2 2 2 2 4 7 9" xfId="16200" xr:uid="{00000000-0005-0000-0000-0000483F0000}"/>
    <cellStyle name="Normal 2 2 2 2 4 8" xfId="16201" xr:uid="{00000000-0005-0000-0000-0000493F0000}"/>
    <cellStyle name="Normal 2 2 2 2 4 8 10" xfId="16202" xr:uid="{00000000-0005-0000-0000-00004A3F0000}"/>
    <cellStyle name="Normal 2 2 2 2 4 8 11" xfId="16203" xr:uid="{00000000-0005-0000-0000-00004B3F0000}"/>
    <cellStyle name="Normal 2 2 2 2 4 8 12" xfId="16204" xr:uid="{00000000-0005-0000-0000-00004C3F0000}"/>
    <cellStyle name="Normal 2 2 2 2 4 8 13" xfId="16205" xr:uid="{00000000-0005-0000-0000-00004D3F0000}"/>
    <cellStyle name="Normal 2 2 2 2 4 8 14" xfId="16206" xr:uid="{00000000-0005-0000-0000-00004E3F0000}"/>
    <cellStyle name="Normal 2 2 2 2 4 8 2" xfId="16207" xr:uid="{00000000-0005-0000-0000-00004F3F0000}"/>
    <cellStyle name="Normal 2 2 2 2 4 8 2 10" xfId="16208" xr:uid="{00000000-0005-0000-0000-0000503F0000}"/>
    <cellStyle name="Normal 2 2 2 2 4 8 2 2" xfId="16209" xr:uid="{00000000-0005-0000-0000-0000513F0000}"/>
    <cellStyle name="Normal 2 2 2 2 4 8 2 3" xfId="16210" xr:uid="{00000000-0005-0000-0000-0000523F0000}"/>
    <cellStyle name="Normal 2 2 2 2 4 8 2 4" xfId="16211" xr:uid="{00000000-0005-0000-0000-0000533F0000}"/>
    <cellStyle name="Normal 2 2 2 2 4 8 2 5" xfId="16212" xr:uid="{00000000-0005-0000-0000-0000543F0000}"/>
    <cellStyle name="Normal 2 2 2 2 4 8 2 6" xfId="16213" xr:uid="{00000000-0005-0000-0000-0000553F0000}"/>
    <cellStyle name="Normal 2 2 2 2 4 8 2 7" xfId="16214" xr:uid="{00000000-0005-0000-0000-0000563F0000}"/>
    <cellStyle name="Normal 2 2 2 2 4 8 2 8" xfId="16215" xr:uid="{00000000-0005-0000-0000-0000573F0000}"/>
    <cellStyle name="Normal 2 2 2 2 4 8 2 9" xfId="16216" xr:uid="{00000000-0005-0000-0000-0000583F0000}"/>
    <cellStyle name="Normal 2 2 2 2 4 8 3" xfId="16217" xr:uid="{00000000-0005-0000-0000-0000593F0000}"/>
    <cellStyle name="Normal 2 2 2 2 4 8 3 10" xfId="16218" xr:uid="{00000000-0005-0000-0000-00005A3F0000}"/>
    <cellStyle name="Normal 2 2 2 2 4 8 3 2" xfId="16219" xr:uid="{00000000-0005-0000-0000-00005B3F0000}"/>
    <cellStyle name="Normal 2 2 2 2 4 8 3 3" xfId="16220" xr:uid="{00000000-0005-0000-0000-00005C3F0000}"/>
    <cellStyle name="Normal 2 2 2 2 4 8 3 4" xfId="16221" xr:uid="{00000000-0005-0000-0000-00005D3F0000}"/>
    <cellStyle name="Normal 2 2 2 2 4 8 3 5" xfId="16222" xr:uid="{00000000-0005-0000-0000-00005E3F0000}"/>
    <cellStyle name="Normal 2 2 2 2 4 8 3 6" xfId="16223" xr:uid="{00000000-0005-0000-0000-00005F3F0000}"/>
    <cellStyle name="Normal 2 2 2 2 4 8 3 7" xfId="16224" xr:uid="{00000000-0005-0000-0000-0000603F0000}"/>
    <cellStyle name="Normal 2 2 2 2 4 8 3 8" xfId="16225" xr:uid="{00000000-0005-0000-0000-0000613F0000}"/>
    <cellStyle name="Normal 2 2 2 2 4 8 3 9" xfId="16226" xr:uid="{00000000-0005-0000-0000-0000623F0000}"/>
    <cellStyle name="Normal 2 2 2 2 4 8 4" xfId="16227" xr:uid="{00000000-0005-0000-0000-0000633F0000}"/>
    <cellStyle name="Normal 2 2 2 2 4 8 4 10" xfId="16228" xr:uid="{00000000-0005-0000-0000-0000643F0000}"/>
    <cellStyle name="Normal 2 2 2 2 4 8 4 2" xfId="16229" xr:uid="{00000000-0005-0000-0000-0000653F0000}"/>
    <cellStyle name="Normal 2 2 2 2 4 8 4 3" xfId="16230" xr:uid="{00000000-0005-0000-0000-0000663F0000}"/>
    <cellStyle name="Normal 2 2 2 2 4 8 4 4" xfId="16231" xr:uid="{00000000-0005-0000-0000-0000673F0000}"/>
    <cellStyle name="Normal 2 2 2 2 4 8 4 5" xfId="16232" xr:uid="{00000000-0005-0000-0000-0000683F0000}"/>
    <cellStyle name="Normal 2 2 2 2 4 8 4 6" xfId="16233" xr:uid="{00000000-0005-0000-0000-0000693F0000}"/>
    <cellStyle name="Normal 2 2 2 2 4 8 4 7" xfId="16234" xr:uid="{00000000-0005-0000-0000-00006A3F0000}"/>
    <cellStyle name="Normal 2 2 2 2 4 8 4 8" xfId="16235" xr:uid="{00000000-0005-0000-0000-00006B3F0000}"/>
    <cellStyle name="Normal 2 2 2 2 4 8 4 9" xfId="16236" xr:uid="{00000000-0005-0000-0000-00006C3F0000}"/>
    <cellStyle name="Normal 2 2 2 2 4 8 5" xfId="16237" xr:uid="{00000000-0005-0000-0000-00006D3F0000}"/>
    <cellStyle name="Normal 2 2 2 2 4 8 5 10" xfId="16238" xr:uid="{00000000-0005-0000-0000-00006E3F0000}"/>
    <cellStyle name="Normal 2 2 2 2 4 8 5 2" xfId="16239" xr:uid="{00000000-0005-0000-0000-00006F3F0000}"/>
    <cellStyle name="Normal 2 2 2 2 4 8 5 3" xfId="16240" xr:uid="{00000000-0005-0000-0000-0000703F0000}"/>
    <cellStyle name="Normal 2 2 2 2 4 8 5 4" xfId="16241" xr:uid="{00000000-0005-0000-0000-0000713F0000}"/>
    <cellStyle name="Normal 2 2 2 2 4 8 5 5" xfId="16242" xr:uid="{00000000-0005-0000-0000-0000723F0000}"/>
    <cellStyle name="Normal 2 2 2 2 4 8 5 6" xfId="16243" xr:uid="{00000000-0005-0000-0000-0000733F0000}"/>
    <cellStyle name="Normal 2 2 2 2 4 8 5 7" xfId="16244" xr:uid="{00000000-0005-0000-0000-0000743F0000}"/>
    <cellStyle name="Normal 2 2 2 2 4 8 5 8" xfId="16245" xr:uid="{00000000-0005-0000-0000-0000753F0000}"/>
    <cellStyle name="Normal 2 2 2 2 4 8 5 9" xfId="16246" xr:uid="{00000000-0005-0000-0000-0000763F0000}"/>
    <cellStyle name="Normal 2 2 2 2 4 8 6" xfId="16247" xr:uid="{00000000-0005-0000-0000-0000773F0000}"/>
    <cellStyle name="Normal 2 2 2 2 4 8 7" xfId="16248" xr:uid="{00000000-0005-0000-0000-0000783F0000}"/>
    <cellStyle name="Normal 2 2 2 2 4 8 8" xfId="16249" xr:uid="{00000000-0005-0000-0000-0000793F0000}"/>
    <cellStyle name="Normal 2 2 2 2 4 8 9" xfId="16250" xr:uid="{00000000-0005-0000-0000-00007A3F0000}"/>
    <cellStyle name="Normal 2 2 2 2 4 9" xfId="16251" xr:uid="{00000000-0005-0000-0000-00007B3F0000}"/>
    <cellStyle name="Normal 2 2 2 2 4 9 10" xfId="16252" xr:uid="{00000000-0005-0000-0000-00007C3F0000}"/>
    <cellStyle name="Normal 2 2 2 2 4 9 11" xfId="16253" xr:uid="{00000000-0005-0000-0000-00007D3F0000}"/>
    <cellStyle name="Normal 2 2 2 2 4 9 12" xfId="16254" xr:uid="{00000000-0005-0000-0000-00007E3F0000}"/>
    <cellStyle name="Normal 2 2 2 2 4 9 13" xfId="16255" xr:uid="{00000000-0005-0000-0000-00007F3F0000}"/>
    <cellStyle name="Normal 2 2 2 2 4 9 14" xfId="16256" xr:uid="{00000000-0005-0000-0000-0000803F0000}"/>
    <cellStyle name="Normal 2 2 2 2 4 9 2" xfId="16257" xr:uid="{00000000-0005-0000-0000-0000813F0000}"/>
    <cellStyle name="Normal 2 2 2 2 4 9 2 10" xfId="16258" xr:uid="{00000000-0005-0000-0000-0000823F0000}"/>
    <cellStyle name="Normal 2 2 2 2 4 9 2 2" xfId="16259" xr:uid="{00000000-0005-0000-0000-0000833F0000}"/>
    <cellStyle name="Normal 2 2 2 2 4 9 2 3" xfId="16260" xr:uid="{00000000-0005-0000-0000-0000843F0000}"/>
    <cellStyle name="Normal 2 2 2 2 4 9 2 4" xfId="16261" xr:uid="{00000000-0005-0000-0000-0000853F0000}"/>
    <cellStyle name="Normal 2 2 2 2 4 9 2 5" xfId="16262" xr:uid="{00000000-0005-0000-0000-0000863F0000}"/>
    <cellStyle name="Normal 2 2 2 2 4 9 2 6" xfId="16263" xr:uid="{00000000-0005-0000-0000-0000873F0000}"/>
    <cellStyle name="Normal 2 2 2 2 4 9 2 7" xfId="16264" xr:uid="{00000000-0005-0000-0000-0000883F0000}"/>
    <cellStyle name="Normal 2 2 2 2 4 9 2 8" xfId="16265" xr:uid="{00000000-0005-0000-0000-0000893F0000}"/>
    <cellStyle name="Normal 2 2 2 2 4 9 2 9" xfId="16266" xr:uid="{00000000-0005-0000-0000-00008A3F0000}"/>
    <cellStyle name="Normal 2 2 2 2 4 9 3" xfId="16267" xr:uid="{00000000-0005-0000-0000-00008B3F0000}"/>
    <cellStyle name="Normal 2 2 2 2 4 9 3 10" xfId="16268" xr:uid="{00000000-0005-0000-0000-00008C3F0000}"/>
    <cellStyle name="Normal 2 2 2 2 4 9 3 2" xfId="16269" xr:uid="{00000000-0005-0000-0000-00008D3F0000}"/>
    <cellStyle name="Normal 2 2 2 2 4 9 3 3" xfId="16270" xr:uid="{00000000-0005-0000-0000-00008E3F0000}"/>
    <cellStyle name="Normal 2 2 2 2 4 9 3 4" xfId="16271" xr:uid="{00000000-0005-0000-0000-00008F3F0000}"/>
    <cellStyle name="Normal 2 2 2 2 4 9 3 5" xfId="16272" xr:uid="{00000000-0005-0000-0000-0000903F0000}"/>
    <cellStyle name="Normal 2 2 2 2 4 9 3 6" xfId="16273" xr:uid="{00000000-0005-0000-0000-0000913F0000}"/>
    <cellStyle name="Normal 2 2 2 2 4 9 3 7" xfId="16274" xr:uid="{00000000-0005-0000-0000-0000923F0000}"/>
    <cellStyle name="Normal 2 2 2 2 4 9 3 8" xfId="16275" xr:uid="{00000000-0005-0000-0000-0000933F0000}"/>
    <cellStyle name="Normal 2 2 2 2 4 9 3 9" xfId="16276" xr:uid="{00000000-0005-0000-0000-0000943F0000}"/>
    <cellStyle name="Normal 2 2 2 2 4 9 4" xfId="16277" xr:uid="{00000000-0005-0000-0000-0000953F0000}"/>
    <cellStyle name="Normal 2 2 2 2 4 9 4 10" xfId="16278" xr:uid="{00000000-0005-0000-0000-0000963F0000}"/>
    <cellStyle name="Normal 2 2 2 2 4 9 4 2" xfId="16279" xr:uid="{00000000-0005-0000-0000-0000973F0000}"/>
    <cellStyle name="Normal 2 2 2 2 4 9 4 3" xfId="16280" xr:uid="{00000000-0005-0000-0000-0000983F0000}"/>
    <cellStyle name="Normal 2 2 2 2 4 9 4 4" xfId="16281" xr:uid="{00000000-0005-0000-0000-0000993F0000}"/>
    <cellStyle name="Normal 2 2 2 2 4 9 4 5" xfId="16282" xr:uid="{00000000-0005-0000-0000-00009A3F0000}"/>
    <cellStyle name="Normal 2 2 2 2 4 9 4 6" xfId="16283" xr:uid="{00000000-0005-0000-0000-00009B3F0000}"/>
    <cellStyle name="Normal 2 2 2 2 4 9 4 7" xfId="16284" xr:uid="{00000000-0005-0000-0000-00009C3F0000}"/>
    <cellStyle name="Normal 2 2 2 2 4 9 4 8" xfId="16285" xr:uid="{00000000-0005-0000-0000-00009D3F0000}"/>
    <cellStyle name="Normal 2 2 2 2 4 9 4 9" xfId="16286" xr:uid="{00000000-0005-0000-0000-00009E3F0000}"/>
    <cellStyle name="Normal 2 2 2 2 4 9 5" xfId="16287" xr:uid="{00000000-0005-0000-0000-00009F3F0000}"/>
    <cellStyle name="Normal 2 2 2 2 4 9 5 10" xfId="16288" xr:uid="{00000000-0005-0000-0000-0000A03F0000}"/>
    <cellStyle name="Normal 2 2 2 2 4 9 5 2" xfId="16289" xr:uid="{00000000-0005-0000-0000-0000A13F0000}"/>
    <cellStyle name="Normal 2 2 2 2 4 9 5 3" xfId="16290" xr:uid="{00000000-0005-0000-0000-0000A23F0000}"/>
    <cellStyle name="Normal 2 2 2 2 4 9 5 4" xfId="16291" xr:uid="{00000000-0005-0000-0000-0000A33F0000}"/>
    <cellStyle name="Normal 2 2 2 2 4 9 5 5" xfId="16292" xr:uid="{00000000-0005-0000-0000-0000A43F0000}"/>
    <cellStyle name="Normal 2 2 2 2 4 9 5 6" xfId="16293" xr:uid="{00000000-0005-0000-0000-0000A53F0000}"/>
    <cellStyle name="Normal 2 2 2 2 4 9 5 7" xfId="16294" xr:uid="{00000000-0005-0000-0000-0000A63F0000}"/>
    <cellStyle name="Normal 2 2 2 2 4 9 5 8" xfId="16295" xr:uid="{00000000-0005-0000-0000-0000A73F0000}"/>
    <cellStyle name="Normal 2 2 2 2 4 9 5 9" xfId="16296" xr:uid="{00000000-0005-0000-0000-0000A83F0000}"/>
    <cellStyle name="Normal 2 2 2 2 4 9 6" xfId="16297" xr:uid="{00000000-0005-0000-0000-0000A93F0000}"/>
    <cellStyle name="Normal 2 2 2 2 4 9 7" xfId="16298" xr:uid="{00000000-0005-0000-0000-0000AA3F0000}"/>
    <cellStyle name="Normal 2 2 2 2 4 9 8" xfId="16299" xr:uid="{00000000-0005-0000-0000-0000AB3F0000}"/>
    <cellStyle name="Normal 2 2 2 2 4 9 9" xfId="16300" xr:uid="{00000000-0005-0000-0000-0000AC3F0000}"/>
    <cellStyle name="Normal 2 2 2 2 40" xfId="16301" xr:uid="{00000000-0005-0000-0000-0000AD3F0000}"/>
    <cellStyle name="Normal 2 2 2 2 40 10" xfId="16302" xr:uid="{00000000-0005-0000-0000-0000AE3F0000}"/>
    <cellStyle name="Normal 2 2 2 2 40 2" xfId="16303" xr:uid="{00000000-0005-0000-0000-0000AF3F0000}"/>
    <cellStyle name="Normal 2 2 2 2 40 3" xfId="16304" xr:uid="{00000000-0005-0000-0000-0000B03F0000}"/>
    <cellStyle name="Normal 2 2 2 2 40 4" xfId="16305" xr:uid="{00000000-0005-0000-0000-0000B13F0000}"/>
    <cellStyle name="Normal 2 2 2 2 40 5" xfId="16306" xr:uid="{00000000-0005-0000-0000-0000B23F0000}"/>
    <cellStyle name="Normal 2 2 2 2 40 6" xfId="16307" xr:uid="{00000000-0005-0000-0000-0000B33F0000}"/>
    <cellStyle name="Normal 2 2 2 2 40 7" xfId="16308" xr:uid="{00000000-0005-0000-0000-0000B43F0000}"/>
    <cellStyle name="Normal 2 2 2 2 40 8" xfId="16309" xr:uid="{00000000-0005-0000-0000-0000B53F0000}"/>
    <cellStyle name="Normal 2 2 2 2 40 9" xfId="16310" xr:uid="{00000000-0005-0000-0000-0000B63F0000}"/>
    <cellStyle name="Normal 2 2 2 2 41" xfId="16311" xr:uid="{00000000-0005-0000-0000-0000B73F0000}"/>
    <cellStyle name="Normal 2 2 2 2 42" xfId="16312" xr:uid="{00000000-0005-0000-0000-0000B83F0000}"/>
    <cellStyle name="Normal 2 2 2 2 43" xfId="16313" xr:uid="{00000000-0005-0000-0000-0000B93F0000}"/>
    <cellStyle name="Normal 2 2 2 2 44" xfId="16314" xr:uid="{00000000-0005-0000-0000-0000BA3F0000}"/>
    <cellStyle name="Normal 2 2 2 2 45" xfId="16315" xr:uid="{00000000-0005-0000-0000-0000BB3F0000}"/>
    <cellStyle name="Normal 2 2 2 2 46" xfId="16316" xr:uid="{00000000-0005-0000-0000-0000BC3F0000}"/>
    <cellStyle name="Normal 2 2 2 2 47" xfId="16317" xr:uid="{00000000-0005-0000-0000-0000BD3F0000}"/>
    <cellStyle name="Normal 2 2 2 2 48" xfId="16318" xr:uid="{00000000-0005-0000-0000-0000BE3F0000}"/>
    <cellStyle name="Normal 2 2 2 2 49" xfId="16319" xr:uid="{00000000-0005-0000-0000-0000BF3F0000}"/>
    <cellStyle name="Normal 2 2 2 2 5" xfId="16320" xr:uid="{00000000-0005-0000-0000-0000C03F0000}"/>
    <cellStyle name="Normal 2 2 2 2 5 10" xfId="16321" xr:uid="{00000000-0005-0000-0000-0000C13F0000}"/>
    <cellStyle name="Normal 2 2 2 2 5 10 10" xfId="16322" xr:uid="{00000000-0005-0000-0000-0000C23F0000}"/>
    <cellStyle name="Normal 2 2 2 2 5 10 11" xfId="16323" xr:uid="{00000000-0005-0000-0000-0000C33F0000}"/>
    <cellStyle name="Normal 2 2 2 2 5 10 12" xfId="16324" xr:uid="{00000000-0005-0000-0000-0000C43F0000}"/>
    <cellStyle name="Normal 2 2 2 2 5 10 13" xfId="16325" xr:uid="{00000000-0005-0000-0000-0000C53F0000}"/>
    <cellStyle name="Normal 2 2 2 2 5 10 14" xfId="16326" xr:uid="{00000000-0005-0000-0000-0000C63F0000}"/>
    <cellStyle name="Normal 2 2 2 2 5 10 2" xfId="16327" xr:uid="{00000000-0005-0000-0000-0000C73F0000}"/>
    <cellStyle name="Normal 2 2 2 2 5 10 2 10" xfId="16328" xr:uid="{00000000-0005-0000-0000-0000C83F0000}"/>
    <cellStyle name="Normal 2 2 2 2 5 10 2 2" xfId="16329" xr:uid="{00000000-0005-0000-0000-0000C93F0000}"/>
    <cellStyle name="Normal 2 2 2 2 5 10 2 3" xfId="16330" xr:uid="{00000000-0005-0000-0000-0000CA3F0000}"/>
    <cellStyle name="Normal 2 2 2 2 5 10 2 4" xfId="16331" xr:uid="{00000000-0005-0000-0000-0000CB3F0000}"/>
    <cellStyle name="Normal 2 2 2 2 5 10 2 5" xfId="16332" xr:uid="{00000000-0005-0000-0000-0000CC3F0000}"/>
    <cellStyle name="Normal 2 2 2 2 5 10 2 6" xfId="16333" xr:uid="{00000000-0005-0000-0000-0000CD3F0000}"/>
    <cellStyle name="Normal 2 2 2 2 5 10 2 7" xfId="16334" xr:uid="{00000000-0005-0000-0000-0000CE3F0000}"/>
    <cellStyle name="Normal 2 2 2 2 5 10 2 8" xfId="16335" xr:uid="{00000000-0005-0000-0000-0000CF3F0000}"/>
    <cellStyle name="Normal 2 2 2 2 5 10 2 9" xfId="16336" xr:uid="{00000000-0005-0000-0000-0000D03F0000}"/>
    <cellStyle name="Normal 2 2 2 2 5 10 3" xfId="16337" xr:uid="{00000000-0005-0000-0000-0000D13F0000}"/>
    <cellStyle name="Normal 2 2 2 2 5 10 3 10" xfId="16338" xr:uid="{00000000-0005-0000-0000-0000D23F0000}"/>
    <cellStyle name="Normal 2 2 2 2 5 10 3 2" xfId="16339" xr:uid="{00000000-0005-0000-0000-0000D33F0000}"/>
    <cellStyle name="Normal 2 2 2 2 5 10 3 3" xfId="16340" xr:uid="{00000000-0005-0000-0000-0000D43F0000}"/>
    <cellStyle name="Normal 2 2 2 2 5 10 3 4" xfId="16341" xr:uid="{00000000-0005-0000-0000-0000D53F0000}"/>
    <cellStyle name="Normal 2 2 2 2 5 10 3 5" xfId="16342" xr:uid="{00000000-0005-0000-0000-0000D63F0000}"/>
    <cellStyle name="Normal 2 2 2 2 5 10 3 6" xfId="16343" xr:uid="{00000000-0005-0000-0000-0000D73F0000}"/>
    <cellStyle name="Normal 2 2 2 2 5 10 3 7" xfId="16344" xr:uid="{00000000-0005-0000-0000-0000D83F0000}"/>
    <cellStyle name="Normal 2 2 2 2 5 10 3 8" xfId="16345" xr:uid="{00000000-0005-0000-0000-0000D93F0000}"/>
    <cellStyle name="Normal 2 2 2 2 5 10 3 9" xfId="16346" xr:uid="{00000000-0005-0000-0000-0000DA3F0000}"/>
    <cellStyle name="Normal 2 2 2 2 5 10 4" xfId="16347" xr:uid="{00000000-0005-0000-0000-0000DB3F0000}"/>
    <cellStyle name="Normal 2 2 2 2 5 10 4 10" xfId="16348" xr:uid="{00000000-0005-0000-0000-0000DC3F0000}"/>
    <cellStyle name="Normal 2 2 2 2 5 10 4 2" xfId="16349" xr:uid="{00000000-0005-0000-0000-0000DD3F0000}"/>
    <cellStyle name="Normal 2 2 2 2 5 10 4 3" xfId="16350" xr:uid="{00000000-0005-0000-0000-0000DE3F0000}"/>
    <cellStyle name="Normal 2 2 2 2 5 10 4 4" xfId="16351" xr:uid="{00000000-0005-0000-0000-0000DF3F0000}"/>
    <cellStyle name="Normal 2 2 2 2 5 10 4 5" xfId="16352" xr:uid="{00000000-0005-0000-0000-0000E03F0000}"/>
    <cellStyle name="Normal 2 2 2 2 5 10 4 6" xfId="16353" xr:uid="{00000000-0005-0000-0000-0000E13F0000}"/>
    <cellStyle name="Normal 2 2 2 2 5 10 4 7" xfId="16354" xr:uid="{00000000-0005-0000-0000-0000E23F0000}"/>
    <cellStyle name="Normal 2 2 2 2 5 10 4 8" xfId="16355" xr:uid="{00000000-0005-0000-0000-0000E33F0000}"/>
    <cellStyle name="Normal 2 2 2 2 5 10 4 9" xfId="16356" xr:uid="{00000000-0005-0000-0000-0000E43F0000}"/>
    <cellStyle name="Normal 2 2 2 2 5 10 5" xfId="16357" xr:uid="{00000000-0005-0000-0000-0000E53F0000}"/>
    <cellStyle name="Normal 2 2 2 2 5 10 5 10" xfId="16358" xr:uid="{00000000-0005-0000-0000-0000E63F0000}"/>
    <cellStyle name="Normal 2 2 2 2 5 10 5 2" xfId="16359" xr:uid="{00000000-0005-0000-0000-0000E73F0000}"/>
    <cellStyle name="Normal 2 2 2 2 5 10 5 3" xfId="16360" xr:uid="{00000000-0005-0000-0000-0000E83F0000}"/>
    <cellStyle name="Normal 2 2 2 2 5 10 5 4" xfId="16361" xr:uid="{00000000-0005-0000-0000-0000E93F0000}"/>
    <cellStyle name="Normal 2 2 2 2 5 10 5 5" xfId="16362" xr:uid="{00000000-0005-0000-0000-0000EA3F0000}"/>
    <cellStyle name="Normal 2 2 2 2 5 10 5 6" xfId="16363" xr:uid="{00000000-0005-0000-0000-0000EB3F0000}"/>
    <cellStyle name="Normal 2 2 2 2 5 10 5 7" xfId="16364" xr:uid="{00000000-0005-0000-0000-0000EC3F0000}"/>
    <cellStyle name="Normal 2 2 2 2 5 10 5 8" xfId="16365" xr:uid="{00000000-0005-0000-0000-0000ED3F0000}"/>
    <cellStyle name="Normal 2 2 2 2 5 10 5 9" xfId="16366" xr:uid="{00000000-0005-0000-0000-0000EE3F0000}"/>
    <cellStyle name="Normal 2 2 2 2 5 10 6" xfId="16367" xr:uid="{00000000-0005-0000-0000-0000EF3F0000}"/>
    <cellStyle name="Normal 2 2 2 2 5 10 7" xfId="16368" xr:uid="{00000000-0005-0000-0000-0000F03F0000}"/>
    <cellStyle name="Normal 2 2 2 2 5 10 8" xfId="16369" xr:uid="{00000000-0005-0000-0000-0000F13F0000}"/>
    <cellStyle name="Normal 2 2 2 2 5 10 9" xfId="16370" xr:uid="{00000000-0005-0000-0000-0000F23F0000}"/>
    <cellStyle name="Normal 2 2 2 2 5 11" xfId="16371" xr:uid="{00000000-0005-0000-0000-0000F33F0000}"/>
    <cellStyle name="Normal 2 2 2 2 5 11 10" xfId="16372" xr:uid="{00000000-0005-0000-0000-0000F43F0000}"/>
    <cellStyle name="Normal 2 2 2 2 5 11 11" xfId="16373" xr:uid="{00000000-0005-0000-0000-0000F53F0000}"/>
    <cellStyle name="Normal 2 2 2 2 5 11 12" xfId="16374" xr:uid="{00000000-0005-0000-0000-0000F63F0000}"/>
    <cellStyle name="Normal 2 2 2 2 5 11 13" xfId="16375" xr:uid="{00000000-0005-0000-0000-0000F73F0000}"/>
    <cellStyle name="Normal 2 2 2 2 5 11 14" xfId="16376" xr:uid="{00000000-0005-0000-0000-0000F83F0000}"/>
    <cellStyle name="Normal 2 2 2 2 5 11 2" xfId="16377" xr:uid="{00000000-0005-0000-0000-0000F93F0000}"/>
    <cellStyle name="Normal 2 2 2 2 5 11 2 10" xfId="16378" xr:uid="{00000000-0005-0000-0000-0000FA3F0000}"/>
    <cellStyle name="Normal 2 2 2 2 5 11 2 2" xfId="16379" xr:uid="{00000000-0005-0000-0000-0000FB3F0000}"/>
    <cellStyle name="Normal 2 2 2 2 5 11 2 3" xfId="16380" xr:uid="{00000000-0005-0000-0000-0000FC3F0000}"/>
    <cellStyle name="Normal 2 2 2 2 5 11 2 4" xfId="16381" xr:uid="{00000000-0005-0000-0000-0000FD3F0000}"/>
    <cellStyle name="Normal 2 2 2 2 5 11 2 5" xfId="16382" xr:uid="{00000000-0005-0000-0000-0000FE3F0000}"/>
    <cellStyle name="Normal 2 2 2 2 5 11 2 6" xfId="16383" xr:uid="{00000000-0005-0000-0000-0000FF3F0000}"/>
    <cellStyle name="Normal 2 2 2 2 5 11 2 7" xfId="16384" xr:uid="{00000000-0005-0000-0000-000000400000}"/>
    <cellStyle name="Normal 2 2 2 2 5 11 2 8" xfId="16385" xr:uid="{00000000-0005-0000-0000-000001400000}"/>
    <cellStyle name="Normal 2 2 2 2 5 11 2 9" xfId="16386" xr:uid="{00000000-0005-0000-0000-000002400000}"/>
    <cellStyle name="Normal 2 2 2 2 5 11 3" xfId="16387" xr:uid="{00000000-0005-0000-0000-000003400000}"/>
    <cellStyle name="Normal 2 2 2 2 5 11 3 10" xfId="16388" xr:uid="{00000000-0005-0000-0000-000004400000}"/>
    <cellStyle name="Normal 2 2 2 2 5 11 3 2" xfId="16389" xr:uid="{00000000-0005-0000-0000-000005400000}"/>
    <cellStyle name="Normal 2 2 2 2 5 11 3 3" xfId="16390" xr:uid="{00000000-0005-0000-0000-000006400000}"/>
    <cellStyle name="Normal 2 2 2 2 5 11 3 4" xfId="16391" xr:uid="{00000000-0005-0000-0000-000007400000}"/>
    <cellStyle name="Normal 2 2 2 2 5 11 3 5" xfId="16392" xr:uid="{00000000-0005-0000-0000-000008400000}"/>
    <cellStyle name="Normal 2 2 2 2 5 11 3 6" xfId="16393" xr:uid="{00000000-0005-0000-0000-000009400000}"/>
    <cellStyle name="Normal 2 2 2 2 5 11 3 7" xfId="16394" xr:uid="{00000000-0005-0000-0000-00000A400000}"/>
    <cellStyle name="Normal 2 2 2 2 5 11 3 8" xfId="16395" xr:uid="{00000000-0005-0000-0000-00000B400000}"/>
    <cellStyle name="Normal 2 2 2 2 5 11 3 9" xfId="16396" xr:uid="{00000000-0005-0000-0000-00000C400000}"/>
    <cellStyle name="Normal 2 2 2 2 5 11 4" xfId="16397" xr:uid="{00000000-0005-0000-0000-00000D400000}"/>
    <cellStyle name="Normal 2 2 2 2 5 11 4 10" xfId="16398" xr:uid="{00000000-0005-0000-0000-00000E400000}"/>
    <cellStyle name="Normal 2 2 2 2 5 11 4 2" xfId="16399" xr:uid="{00000000-0005-0000-0000-00000F400000}"/>
    <cellStyle name="Normal 2 2 2 2 5 11 4 3" xfId="16400" xr:uid="{00000000-0005-0000-0000-000010400000}"/>
    <cellStyle name="Normal 2 2 2 2 5 11 4 4" xfId="16401" xr:uid="{00000000-0005-0000-0000-000011400000}"/>
    <cellStyle name="Normal 2 2 2 2 5 11 4 5" xfId="16402" xr:uid="{00000000-0005-0000-0000-000012400000}"/>
    <cellStyle name="Normal 2 2 2 2 5 11 4 6" xfId="16403" xr:uid="{00000000-0005-0000-0000-000013400000}"/>
    <cellStyle name="Normal 2 2 2 2 5 11 4 7" xfId="16404" xr:uid="{00000000-0005-0000-0000-000014400000}"/>
    <cellStyle name="Normal 2 2 2 2 5 11 4 8" xfId="16405" xr:uid="{00000000-0005-0000-0000-000015400000}"/>
    <cellStyle name="Normal 2 2 2 2 5 11 4 9" xfId="16406" xr:uid="{00000000-0005-0000-0000-000016400000}"/>
    <cellStyle name="Normal 2 2 2 2 5 11 5" xfId="16407" xr:uid="{00000000-0005-0000-0000-000017400000}"/>
    <cellStyle name="Normal 2 2 2 2 5 11 5 10" xfId="16408" xr:uid="{00000000-0005-0000-0000-000018400000}"/>
    <cellStyle name="Normal 2 2 2 2 5 11 5 2" xfId="16409" xr:uid="{00000000-0005-0000-0000-000019400000}"/>
    <cellStyle name="Normal 2 2 2 2 5 11 5 3" xfId="16410" xr:uid="{00000000-0005-0000-0000-00001A400000}"/>
    <cellStyle name="Normal 2 2 2 2 5 11 5 4" xfId="16411" xr:uid="{00000000-0005-0000-0000-00001B400000}"/>
    <cellStyle name="Normal 2 2 2 2 5 11 5 5" xfId="16412" xr:uid="{00000000-0005-0000-0000-00001C400000}"/>
    <cellStyle name="Normal 2 2 2 2 5 11 5 6" xfId="16413" xr:uid="{00000000-0005-0000-0000-00001D400000}"/>
    <cellStyle name="Normal 2 2 2 2 5 11 5 7" xfId="16414" xr:uid="{00000000-0005-0000-0000-00001E400000}"/>
    <cellStyle name="Normal 2 2 2 2 5 11 5 8" xfId="16415" xr:uid="{00000000-0005-0000-0000-00001F400000}"/>
    <cellStyle name="Normal 2 2 2 2 5 11 5 9" xfId="16416" xr:uid="{00000000-0005-0000-0000-000020400000}"/>
    <cellStyle name="Normal 2 2 2 2 5 11 6" xfId="16417" xr:uid="{00000000-0005-0000-0000-000021400000}"/>
    <cellStyle name="Normal 2 2 2 2 5 11 7" xfId="16418" xr:uid="{00000000-0005-0000-0000-000022400000}"/>
    <cellStyle name="Normal 2 2 2 2 5 11 8" xfId="16419" xr:uid="{00000000-0005-0000-0000-000023400000}"/>
    <cellStyle name="Normal 2 2 2 2 5 11 9" xfId="16420" xr:uid="{00000000-0005-0000-0000-000024400000}"/>
    <cellStyle name="Normal 2 2 2 2 5 12" xfId="16421" xr:uid="{00000000-0005-0000-0000-000025400000}"/>
    <cellStyle name="Normal 2 2 2 2 5 12 10" xfId="16422" xr:uid="{00000000-0005-0000-0000-000026400000}"/>
    <cellStyle name="Normal 2 2 2 2 5 12 11" xfId="16423" xr:uid="{00000000-0005-0000-0000-000027400000}"/>
    <cellStyle name="Normal 2 2 2 2 5 12 12" xfId="16424" xr:uid="{00000000-0005-0000-0000-000028400000}"/>
    <cellStyle name="Normal 2 2 2 2 5 12 13" xfId="16425" xr:uid="{00000000-0005-0000-0000-000029400000}"/>
    <cellStyle name="Normal 2 2 2 2 5 12 14" xfId="16426" xr:uid="{00000000-0005-0000-0000-00002A400000}"/>
    <cellStyle name="Normal 2 2 2 2 5 12 2" xfId="16427" xr:uid="{00000000-0005-0000-0000-00002B400000}"/>
    <cellStyle name="Normal 2 2 2 2 5 12 2 10" xfId="16428" xr:uid="{00000000-0005-0000-0000-00002C400000}"/>
    <cellStyle name="Normal 2 2 2 2 5 12 2 2" xfId="16429" xr:uid="{00000000-0005-0000-0000-00002D400000}"/>
    <cellStyle name="Normal 2 2 2 2 5 12 2 3" xfId="16430" xr:uid="{00000000-0005-0000-0000-00002E400000}"/>
    <cellStyle name="Normal 2 2 2 2 5 12 2 4" xfId="16431" xr:uid="{00000000-0005-0000-0000-00002F400000}"/>
    <cellStyle name="Normal 2 2 2 2 5 12 2 5" xfId="16432" xr:uid="{00000000-0005-0000-0000-000030400000}"/>
    <cellStyle name="Normal 2 2 2 2 5 12 2 6" xfId="16433" xr:uid="{00000000-0005-0000-0000-000031400000}"/>
    <cellStyle name="Normal 2 2 2 2 5 12 2 7" xfId="16434" xr:uid="{00000000-0005-0000-0000-000032400000}"/>
    <cellStyle name="Normal 2 2 2 2 5 12 2 8" xfId="16435" xr:uid="{00000000-0005-0000-0000-000033400000}"/>
    <cellStyle name="Normal 2 2 2 2 5 12 2 9" xfId="16436" xr:uid="{00000000-0005-0000-0000-000034400000}"/>
    <cellStyle name="Normal 2 2 2 2 5 12 3" xfId="16437" xr:uid="{00000000-0005-0000-0000-000035400000}"/>
    <cellStyle name="Normal 2 2 2 2 5 12 3 10" xfId="16438" xr:uid="{00000000-0005-0000-0000-000036400000}"/>
    <cellStyle name="Normal 2 2 2 2 5 12 3 2" xfId="16439" xr:uid="{00000000-0005-0000-0000-000037400000}"/>
    <cellStyle name="Normal 2 2 2 2 5 12 3 3" xfId="16440" xr:uid="{00000000-0005-0000-0000-000038400000}"/>
    <cellStyle name="Normal 2 2 2 2 5 12 3 4" xfId="16441" xr:uid="{00000000-0005-0000-0000-000039400000}"/>
    <cellStyle name="Normal 2 2 2 2 5 12 3 5" xfId="16442" xr:uid="{00000000-0005-0000-0000-00003A400000}"/>
    <cellStyle name="Normal 2 2 2 2 5 12 3 6" xfId="16443" xr:uid="{00000000-0005-0000-0000-00003B400000}"/>
    <cellStyle name="Normal 2 2 2 2 5 12 3 7" xfId="16444" xr:uid="{00000000-0005-0000-0000-00003C400000}"/>
    <cellStyle name="Normal 2 2 2 2 5 12 3 8" xfId="16445" xr:uid="{00000000-0005-0000-0000-00003D400000}"/>
    <cellStyle name="Normal 2 2 2 2 5 12 3 9" xfId="16446" xr:uid="{00000000-0005-0000-0000-00003E400000}"/>
    <cellStyle name="Normal 2 2 2 2 5 12 4" xfId="16447" xr:uid="{00000000-0005-0000-0000-00003F400000}"/>
    <cellStyle name="Normal 2 2 2 2 5 12 4 10" xfId="16448" xr:uid="{00000000-0005-0000-0000-000040400000}"/>
    <cellStyle name="Normal 2 2 2 2 5 12 4 2" xfId="16449" xr:uid="{00000000-0005-0000-0000-000041400000}"/>
    <cellStyle name="Normal 2 2 2 2 5 12 4 3" xfId="16450" xr:uid="{00000000-0005-0000-0000-000042400000}"/>
    <cellStyle name="Normal 2 2 2 2 5 12 4 4" xfId="16451" xr:uid="{00000000-0005-0000-0000-000043400000}"/>
    <cellStyle name="Normal 2 2 2 2 5 12 4 5" xfId="16452" xr:uid="{00000000-0005-0000-0000-000044400000}"/>
    <cellStyle name="Normal 2 2 2 2 5 12 4 6" xfId="16453" xr:uid="{00000000-0005-0000-0000-000045400000}"/>
    <cellStyle name="Normal 2 2 2 2 5 12 4 7" xfId="16454" xr:uid="{00000000-0005-0000-0000-000046400000}"/>
    <cellStyle name="Normal 2 2 2 2 5 12 4 8" xfId="16455" xr:uid="{00000000-0005-0000-0000-000047400000}"/>
    <cellStyle name="Normal 2 2 2 2 5 12 4 9" xfId="16456" xr:uid="{00000000-0005-0000-0000-000048400000}"/>
    <cellStyle name="Normal 2 2 2 2 5 12 5" xfId="16457" xr:uid="{00000000-0005-0000-0000-000049400000}"/>
    <cellStyle name="Normal 2 2 2 2 5 12 5 10" xfId="16458" xr:uid="{00000000-0005-0000-0000-00004A400000}"/>
    <cellStyle name="Normal 2 2 2 2 5 12 5 2" xfId="16459" xr:uid="{00000000-0005-0000-0000-00004B400000}"/>
    <cellStyle name="Normal 2 2 2 2 5 12 5 3" xfId="16460" xr:uid="{00000000-0005-0000-0000-00004C400000}"/>
    <cellStyle name="Normal 2 2 2 2 5 12 5 4" xfId="16461" xr:uid="{00000000-0005-0000-0000-00004D400000}"/>
    <cellStyle name="Normal 2 2 2 2 5 12 5 5" xfId="16462" xr:uid="{00000000-0005-0000-0000-00004E400000}"/>
    <cellStyle name="Normal 2 2 2 2 5 12 5 6" xfId="16463" xr:uid="{00000000-0005-0000-0000-00004F400000}"/>
    <cellStyle name="Normal 2 2 2 2 5 12 5 7" xfId="16464" xr:uid="{00000000-0005-0000-0000-000050400000}"/>
    <cellStyle name="Normal 2 2 2 2 5 12 5 8" xfId="16465" xr:uid="{00000000-0005-0000-0000-000051400000}"/>
    <cellStyle name="Normal 2 2 2 2 5 12 5 9" xfId="16466" xr:uid="{00000000-0005-0000-0000-000052400000}"/>
    <cellStyle name="Normal 2 2 2 2 5 12 6" xfId="16467" xr:uid="{00000000-0005-0000-0000-000053400000}"/>
    <cellStyle name="Normal 2 2 2 2 5 12 7" xfId="16468" xr:uid="{00000000-0005-0000-0000-000054400000}"/>
    <cellStyle name="Normal 2 2 2 2 5 12 8" xfId="16469" xr:uid="{00000000-0005-0000-0000-000055400000}"/>
    <cellStyle name="Normal 2 2 2 2 5 12 9" xfId="16470" xr:uid="{00000000-0005-0000-0000-000056400000}"/>
    <cellStyle name="Normal 2 2 2 2 5 13" xfId="16471" xr:uid="{00000000-0005-0000-0000-000057400000}"/>
    <cellStyle name="Normal 2 2 2 2 5 13 10" xfId="16472" xr:uid="{00000000-0005-0000-0000-000058400000}"/>
    <cellStyle name="Normal 2 2 2 2 5 13 11" xfId="16473" xr:uid="{00000000-0005-0000-0000-000059400000}"/>
    <cellStyle name="Normal 2 2 2 2 5 13 12" xfId="16474" xr:uid="{00000000-0005-0000-0000-00005A400000}"/>
    <cellStyle name="Normal 2 2 2 2 5 13 13" xfId="16475" xr:uid="{00000000-0005-0000-0000-00005B400000}"/>
    <cellStyle name="Normal 2 2 2 2 5 13 14" xfId="16476" xr:uid="{00000000-0005-0000-0000-00005C400000}"/>
    <cellStyle name="Normal 2 2 2 2 5 13 2" xfId="16477" xr:uid="{00000000-0005-0000-0000-00005D400000}"/>
    <cellStyle name="Normal 2 2 2 2 5 13 2 10" xfId="16478" xr:uid="{00000000-0005-0000-0000-00005E400000}"/>
    <cellStyle name="Normal 2 2 2 2 5 13 2 2" xfId="16479" xr:uid="{00000000-0005-0000-0000-00005F400000}"/>
    <cellStyle name="Normal 2 2 2 2 5 13 2 3" xfId="16480" xr:uid="{00000000-0005-0000-0000-000060400000}"/>
    <cellStyle name="Normal 2 2 2 2 5 13 2 4" xfId="16481" xr:uid="{00000000-0005-0000-0000-000061400000}"/>
    <cellStyle name="Normal 2 2 2 2 5 13 2 5" xfId="16482" xr:uid="{00000000-0005-0000-0000-000062400000}"/>
    <cellStyle name="Normal 2 2 2 2 5 13 2 6" xfId="16483" xr:uid="{00000000-0005-0000-0000-000063400000}"/>
    <cellStyle name="Normal 2 2 2 2 5 13 2 7" xfId="16484" xr:uid="{00000000-0005-0000-0000-000064400000}"/>
    <cellStyle name="Normal 2 2 2 2 5 13 2 8" xfId="16485" xr:uid="{00000000-0005-0000-0000-000065400000}"/>
    <cellStyle name="Normal 2 2 2 2 5 13 2 9" xfId="16486" xr:uid="{00000000-0005-0000-0000-000066400000}"/>
    <cellStyle name="Normal 2 2 2 2 5 13 3" xfId="16487" xr:uid="{00000000-0005-0000-0000-000067400000}"/>
    <cellStyle name="Normal 2 2 2 2 5 13 3 10" xfId="16488" xr:uid="{00000000-0005-0000-0000-000068400000}"/>
    <cellStyle name="Normal 2 2 2 2 5 13 3 2" xfId="16489" xr:uid="{00000000-0005-0000-0000-000069400000}"/>
    <cellStyle name="Normal 2 2 2 2 5 13 3 3" xfId="16490" xr:uid="{00000000-0005-0000-0000-00006A400000}"/>
    <cellStyle name="Normal 2 2 2 2 5 13 3 4" xfId="16491" xr:uid="{00000000-0005-0000-0000-00006B400000}"/>
    <cellStyle name="Normal 2 2 2 2 5 13 3 5" xfId="16492" xr:uid="{00000000-0005-0000-0000-00006C400000}"/>
    <cellStyle name="Normal 2 2 2 2 5 13 3 6" xfId="16493" xr:uid="{00000000-0005-0000-0000-00006D400000}"/>
    <cellStyle name="Normal 2 2 2 2 5 13 3 7" xfId="16494" xr:uid="{00000000-0005-0000-0000-00006E400000}"/>
    <cellStyle name="Normal 2 2 2 2 5 13 3 8" xfId="16495" xr:uid="{00000000-0005-0000-0000-00006F400000}"/>
    <cellStyle name="Normal 2 2 2 2 5 13 3 9" xfId="16496" xr:uid="{00000000-0005-0000-0000-000070400000}"/>
    <cellStyle name="Normal 2 2 2 2 5 13 4" xfId="16497" xr:uid="{00000000-0005-0000-0000-000071400000}"/>
    <cellStyle name="Normal 2 2 2 2 5 13 4 10" xfId="16498" xr:uid="{00000000-0005-0000-0000-000072400000}"/>
    <cellStyle name="Normal 2 2 2 2 5 13 4 2" xfId="16499" xr:uid="{00000000-0005-0000-0000-000073400000}"/>
    <cellStyle name="Normal 2 2 2 2 5 13 4 3" xfId="16500" xr:uid="{00000000-0005-0000-0000-000074400000}"/>
    <cellStyle name="Normal 2 2 2 2 5 13 4 4" xfId="16501" xr:uid="{00000000-0005-0000-0000-000075400000}"/>
    <cellStyle name="Normal 2 2 2 2 5 13 4 5" xfId="16502" xr:uid="{00000000-0005-0000-0000-000076400000}"/>
    <cellStyle name="Normal 2 2 2 2 5 13 4 6" xfId="16503" xr:uid="{00000000-0005-0000-0000-000077400000}"/>
    <cellStyle name="Normal 2 2 2 2 5 13 4 7" xfId="16504" xr:uid="{00000000-0005-0000-0000-000078400000}"/>
    <cellStyle name="Normal 2 2 2 2 5 13 4 8" xfId="16505" xr:uid="{00000000-0005-0000-0000-000079400000}"/>
    <cellStyle name="Normal 2 2 2 2 5 13 4 9" xfId="16506" xr:uid="{00000000-0005-0000-0000-00007A400000}"/>
    <cellStyle name="Normal 2 2 2 2 5 13 5" xfId="16507" xr:uid="{00000000-0005-0000-0000-00007B400000}"/>
    <cellStyle name="Normal 2 2 2 2 5 13 5 10" xfId="16508" xr:uid="{00000000-0005-0000-0000-00007C400000}"/>
    <cellStyle name="Normal 2 2 2 2 5 13 5 2" xfId="16509" xr:uid="{00000000-0005-0000-0000-00007D400000}"/>
    <cellStyle name="Normal 2 2 2 2 5 13 5 3" xfId="16510" xr:uid="{00000000-0005-0000-0000-00007E400000}"/>
    <cellStyle name="Normal 2 2 2 2 5 13 5 4" xfId="16511" xr:uid="{00000000-0005-0000-0000-00007F400000}"/>
    <cellStyle name="Normal 2 2 2 2 5 13 5 5" xfId="16512" xr:uid="{00000000-0005-0000-0000-000080400000}"/>
    <cellStyle name="Normal 2 2 2 2 5 13 5 6" xfId="16513" xr:uid="{00000000-0005-0000-0000-000081400000}"/>
    <cellStyle name="Normal 2 2 2 2 5 13 5 7" xfId="16514" xr:uid="{00000000-0005-0000-0000-000082400000}"/>
    <cellStyle name="Normal 2 2 2 2 5 13 5 8" xfId="16515" xr:uid="{00000000-0005-0000-0000-000083400000}"/>
    <cellStyle name="Normal 2 2 2 2 5 13 5 9" xfId="16516" xr:uid="{00000000-0005-0000-0000-000084400000}"/>
    <cellStyle name="Normal 2 2 2 2 5 13 6" xfId="16517" xr:uid="{00000000-0005-0000-0000-000085400000}"/>
    <cellStyle name="Normal 2 2 2 2 5 13 7" xfId="16518" xr:uid="{00000000-0005-0000-0000-000086400000}"/>
    <cellStyle name="Normal 2 2 2 2 5 13 8" xfId="16519" xr:uid="{00000000-0005-0000-0000-000087400000}"/>
    <cellStyle name="Normal 2 2 2 2 5 13 9" xfId="16520" xr:uid="{00000000-0005-0000-0000-000088400000}"/>
    <cellStyle name="Normal 2 2 2 2 5 14" xfId="16521" xr:uid="{00000000-0005-0000-0000-000089400000}"/>
    <cellStyle name="Normal 2 2 2 2 5 14 10" xfId="16522" xr:uid="{00000000-0005-0000-0000-00008A400000}"/>
    <cellStyle name="Normal 2 2 2 2 5 14 11" xfId="16523" xr:uid="{00000000-0005-0000-0000-00008B400000}"/>
    <cellStyle name="Normal 2 2 2 2 5 14 12" xfId="16524" xr:uid="{00000000-0005-0000-0000-00008C400000}"/>
    <cellStyle name="Normal 2 2 2 2 5 14 13" xfId="16525" xr:uid="{00000000-0005-0000-0000-00008D400000}"/>
    <cellStyle name="Normal 2 2 2 2 5 14 14" xfId="16526" xr:uid="{00000000-0005-0000-0000-00008E400000}"/>
    <cellStyle name="Normal 2 2 2 2 5 14 2" xfId="16527" xr:uid="{00000000-0005-0000-0000-00008F400000}"/>
    <cellStyle name="Normal 2 2 2 2 5 14 2 10" xfId="16528" xr:uid="{00000000-0005-0000-0000-000090400000}"/>
    <cellStyle name="Normal 2 2 2 2 5 14 2 2" xfId="16529" xr:uid="{00000000-0005-0000-0000-000091400000}"/>
    <cellStyle name="Normal 2 2 2 2 5 14 2 3" xfId="16530" xr:uid="{00000000-0005-0000-0000-000092400000}"/>
    <cellStyle name="Normal 2 2 2 2 5 14 2 4" xfId="16531" xr:uid="{00000000-0005-0000-0000-000093400000}"/>
    <cellStyle name="Normal 2 2 2 2 5 14 2 5" xfId="16532" xr:uid="{00000000-0005-0000-0000-000094400000}"/>
    <cellStyle name="Normal 2 2 2 2 5 14 2 6" xfId="16533" xr:uid="{00000000-0005-0000-0000-000095400000}"/>
    <cellStyle name="Normal 2 2 2 2 5 14 2 7" xfId="16534" xr:uid="{00000000-0005-0000-0000-000096400000}"/>
    <cellStyle name="Normal 2 2 2 2 5 14 2 8" xfId="16535" xr:uid="{00000000-0005-0000-0000-000097400000}"/>
    <cellStyle name="Normal 2 2 2 2 5 14 2 9" xfId="16536" xr:uid="{00000000-0005-0000-0000-000098400000}"/>
    <cellStyle name="Normal 2 2 2 2 5 14 3" xfId="16537" xr:uid="{00000000-0005-0000-0000-000099400000}"/>
    <cellStyle name="Normal 2 2 2 2 5 14 3 10" xfId="16538" xr:uid="{00000000-0005-0000-0000-00009A400000}"/>
    <cellStyle name="Normal 2 2 2 2 5 14 3 2" xfId="16539" xr:uid="{00000000-0005-0000-0000-00009B400000}"/>
    <cellStyle name="Normal 2 2 2 2 5 14 3 3" xfId="16540" xr:uid="{00000000-0005-0000-0000-00009C400000}"/>
    <cellStyle name="Normal 2 2 2 2 5 14 3 4" xfId="16541" xr:uid="{00000000-0005-0000-0000-00009D400000}"/>
    <cellStyle name="Normal 2 2 2 2 5 14 3 5" xfId="16542" xr:uid="{00000000-0005-0000-0000-00009E400000}"/>
    <cellStyle name="Normal 2 2 2 2 5 14 3 6" xfId="16543" xr:uid="{00000000-0005-0000-0000-00009F400000}"/>
    <cellStyle name="Normal 2 2 2 2 5 14 3 7" xfId="16544" xr:uid="{00000000-0005-0000-0000-0000A0400000}"/>
    <cellStyle name="Normal 2 2 2 2 5 14 3 8" xfId="16545" xr:uid="{00000000-0005-0000-0000-0000A1400000}"/>
    <cellStyle name="Normal 2 2 2 2 5 14 3 9" xfId="16546" xr:uid="{00000000-0005-0000-0000-0000A2400000}"/>
    <cellStyle name="Normal 2 2 2 2 5 14 4" xfId="16547" xr:uid="{00000000-0005-0000-0000-0000A3400000}"/>
    <cellStyle name="Normal 2 2 2 2 5 14 4 10" xfId="16548" xr:uid="{00000000-0005-0000-0000-0000A4400000}"/>
    <cellStyle name="Normal 2 2 2 2 5 14 4 2" xfId="16549" xr:uid="{00000000-0005-0000-0000-0000A5400000}"/>
    <cellStyle name="Normal 2 2 2 2 5 14 4 3" xfId="16550" xr:uid="{00000000-0005-0000-0000-0000A6400000}"/>
    <cellStyle name="Normal 2 2 2 2 5 14 4 4" xfId="16551" xr:uid="{00000000-0005-0000-0000-0000A7400000}"/>
    <cellStyle name="Normal 2 2 2 2 5 14 4 5" xfId="16552" xr:uid="{00000000-0005-0000-0000-0000A8400000}"/>
    <cellStyle name="Normal 2 2 2 2 5 14 4 6" xfId="16553" xr:uid="{00000000-0005-0000-0000-0000A9400000}"/>
    <cellStyle name="Normal 2 2 2 2 5 14 4 7" xfId="16554" xr:uid="{00000000-0005-0000-0000-0000AA400000}"/>
    <cellStyle name="Normal 2 2 2 2 5 14 4 8" xfId="16555" xr:uid="{00000000-0005-0000-0000-0000AB400000}"/>
    <cellStyle name="Normal 2 2 2 2 5 14 4 9" xfId="16556" xr:uid="{00000000-0005-0000-0000-0000AC400000}"/>
    <cellStyle name="Normal 2 2 2 2 5 14 5" xfId="16557" xr:uid="{00000000-0005-0000-0000-0000AD400000}"/>
    <cellStyle name="Normal 2 2 2 2 5 14 5 10" xfId="16558" xr:uid="{00000000-0005-0000-0000-0000AE400000}"/>
    <cellStyle name="Normal 2 2 2 2 5 14 5 2" xfId="16559" xr:uid="{00000000-0005-0000-0000-0000AF400000}"/>
    <cellStyle name="Normal 2 2 2 2 5 14 5 3" xfId="16560" xr:uid="{00000000-0005-0000-0000-0000B0400000}"/>
    <cellStyle name="Normal 2 2 2 2 5 14 5 4" xfId="16561" xr:uid="{00000000-0005-0000-0000-0000B1400000}"/>
    <cellStyle name="Normal 2 2 2 2 5 14 5 5" xfId="16562" xr:uid="{00000000-0005-0000-0000-0000B2400000}"/>
    <cellStyle name="Normal 2 2 2 2 5 14 5 6" xfId="16563" xr:uid="{00000000-0005-0000-0000-0000B3400000}"/>
    <cellStyle name="Normal 2 2 2 2 5 14 5 7" xfId="16564" xr:uid="{00000000-0005-0000-0000-0000B4400000}"/>
    <cellStyle name="Normal 2 2 2 2 5 14 5 8" xfId="16565" xr:uid="{00000000-0005-0000-0000-0000B5400000}"/>
    <cellStyle name="Normal 2 2 2 2 5 14 5 9" xfId="16566" xr:uid="{00000000-0005-0000-0000-0000B6400000}"/>
    <cellStyle name="Normal 2 2 2 2 5 14 6" xfId="16567" xr:uid="{00000000-0005-0000-0000-0000B7400000}"/>
    <cellStyle name="Normal 2 2 2 2 5 14 7" xfId="16568" xr:uid="{00000000-0005-0000-0000-0000B8400000}"/>
    <cellStyle name="Normal 2 2 2 2 5 14 8" xfId="16569" xr:uid="{00000000-0005-0000-0000-0000B9400000}"/>
    <cellStyle name="Normal 2 2 2 2 5 14 9" xfId="16570" xr:uid="{00000000-0005-0000-0000-0000BA400000}"/>
    <cellStyle name="Normal 2 2 2 2 5 15" xfId="16571" xr:uid="{00000000-0005-0000-0000-0000BB400000}"/>
    <cellStyle name="Normal 2 2 2 2 5 15 10" xfId="16572" xr:uid="{00000000-0005-0000-0000-0000BC400000}"/>
    <cellStyle name="Normal 2 2 2 2 5 15 11" xfId="16573" xr:uid="{00000000-0005-0000-0000-0000BD400000}"/>
    <cellStyle name="Normal 2 2 2 2 5 15 12" xfId="16574" xr:uid="{00000000-0005-0000-0000-0000BE400000}"/>
    <cellStyle name="Normal 2 2 2 2 5 15 13" xfId="16575" xr:uid="{00000000-0005-0000-0000-0000BF400000}"/>
    <cellStyle name="Normal 2 2 2 2 5 15 14" xfId="16576" xr:uid="{00000000-0005-0000-0000-0000C0400000}"/>
    <cellStyle name="Normal 2 2 2 2 5 15 2" xfId="16577" xr:uid="{00000000-0005-0000-0000-0000C1400000}"/>
    <cellStyle name="Normal 2 2 2 2 5 15 2 10" xfId="16578" xr:uid="{00000000-0005-0000-0000-0000C2400000}"/>
    <cellStyle name="Normal 2 2 2 2 5 15 2 2" xfId="16579" xr:uid="{00000000-0005-0000-0000-0000C3400000}"/>
    <cellStyle name="Normal 2 2 2 2 5 15 2 3" xfId="16580" xr:uid="{00000000-0005-0000-0000-0000C4400000}"/>
    <cellStyle name="Normal 2 2 2 2 5 15 2 4" xfId="16581" xr:uid="{00000000-0005-0000-0000-0000C5400000}"/>
    <cellStyle name="Normal 2 2 2 2 5 15 2 5" xfId="16582" xr:uid="{00000000-0005-0000-0000-0000C6400000}"/>
    <cellStyle name="Normal 2 2 2 2 5 15 2 6" xfId="16583" xr:uid="{00000000-0005-0000-0000-0000C7400000}"/>
    <cellStyle name="Normal 2 2 2 2 5 15 2 7" xfId="16584" xr:uid="{00000000-0005-0000-0000-0000C8400000}"/>
    <cellStyle name="Normal 2 2 2 2 5 15 2 8" xfId="16585" xr:uid="{00000000-0005-0000-0000-0000C9400000}"/>
    <cellStyle name="Normal 2 2 2 2 5 15 2 9" xfId="16586" xr:uid="{00000000-0005-0000-0000-0000CA400000}"/>
    <cellStyle name="Normal 2 2 2 2 5 15 3" xfId="16587" xr:uid="{00000000-0005-0000-0000-0000CB400000}"/>
    <cellStyle name="Normal 2 2 2 2 5 15 3 10" xfId="16588" xr:uid="{00000000-0005-0000-0000-0000CC400000}"/>
    <cellStyle name="Normal 2 2 2 2 5 15 3 2" xfId="16589" xr:uid="{00000000-0005-0000-0000-0000CD400000}"/>
    <cellStyle name="Normal 2 2 2 2 5 15 3 3" xfId="16590" xr:uid="{00000000-0005-0000-0000-0000CE400000}"/>
    <cellStyle name="Normal 2 2 2 2 5 15 3 4" xfId="16591" xr:uid="{00000000-0005-0000-0000-0000CF400000}"/>
    <cellStyle name="Normal 2 2 2 2 5 15 3 5" xfId="16592" xr:uid="{00000000-0005-0000-0000-0000D0400000}"/>
    <cellStyle name="Normal 2 2 2 2 5 15 3 6" xfId="16593" xr:uid="{00000000-0005-0000-0000-0000D1400000}"/>
    <cellStyle name="Normal 2 2 2 2 5 15 3 7" xfId="16594" xr:uid="{00000000-0005-0000-0000-0000D2400000}"/>
    <cellStyle name="Normal 2 2 2 2 5 15 3 8" xfId="16595" xr:uid="{00000000-0005-0000-0000-0000D3400000}"/>
    <cellStyle name="Normal 2 2 2 2 5 15 3 9" xfId="16596" xr:uid="{00000000-0005-0000-0000-0000D4400000}"/>
    <cellStyle name="Normal 2 2 2 2 5 15 4" xfId="16597" xr:uid="{00000000-0005-0000-0000-0000D5400000}"/>
    <cellStyle name="Normal 2 2 2 2 5 15 4 10" xfId="16598" xr:uid="{00000000-0005-0000-0000-0000D6400000}"/>
    <cellStyle name="Normal 2 2 2 2 5 15 4 2" xfId="16599" xr:uid="{00000000-0005-0000-0000-0000D7400000}"/>
    <cellStyle name="Normal 2 2 2 2 5 15 4 3" xfId="16600" xr:uid="{00000000-0005-0000-0000-0000D8400000}"/>
    <cellStyle name="Normal 2 2 2 2 5 15 4 4" xfId="16601" xr:uid="{00000000-0005-0000-0000-0000D9400000}"/>
    <cellStyle name="Normal 2 2 2 2 5 15 4 5" xfId="16602" xr:uid="{00000000-0005-0000-0000-0000DA400000}"/>
    <cellStyle name="Normal 2 2 2 2 5 15 4 6" xfId="16603" xr:uid="{00000000-0005-0000-0000-0000DB400000}"/>
    <cellStyle name="Normal 2 2 2 2 5 15 4 7" xfId="16604" xr:uid="{00000000-0005-0000-0000-0000DC400000}"/>
    <cellStyle name="Normal 2 2 2 2 5 15 4 8" xfId="16605" xr:uid="{00000000-0005-0000-0000-0000DD400000}"/>
    <cellStyle name="Normal 2 2 2 2 5 15 4 9" xfId="16606" xr:uid="{00000000-0005-0000-0000-0000DE400000}"/>
    <cellStyle name="Normal 2 2 2 2 5 15 5" xfId="16607" xr:uid="{00000000-0005-0000-0000-0000DF400000}"/>
    <cellStyle name="Normal 2 2 2 2 5 15 5 10" xfId="16608" xr:uid="{00000000-0005-0000-0000-0000E0400000}"/>
    <cellStyle name="Normal 2 2 2 2 5 15 5 2" xfId="16609" xr:uid="{00000000-0005-0000-0000-0000E1400000}"/>
    <cellStyle name="Normal 2 2 2 2 5 15 5 3" xfId="16610" xr:uid="{00000000-0005-0000-0000-0000E2400000}"/>
    <cellStyle name="Normal 2 2 2 2 5 15 5 4" xfId="16611" xr:uid="{00000000-0005-0000-0000-0000E3400000}"/>
    <cellStyle name="Normal 2 2 2 2 5 15 5 5" xfId="16612" xr:uid="{00000000-0005-0000-0000-0000E4400000}"/>
    <cellStyle name="Normal 2 2 2 2 5 15 5 6" xfId="16613" xr:uid="{00000000-0005-0000-0000-0000E5400000}"/>
    <cellStyle name="Normal 2 2 2 2 5 15 5 7" xfId="16614" xr:uid="{00000000-0005-0000-0000-0000E6400000}"/>
    <cellStyle name="Normal 2 2 2 2 5 15 5 8" xfId="16615" xr:uid="{00000000-0005-0000-0000-0000E7400000}"/>
    <cellStyle name="Normal 2 2 2 2 5 15 5 9" xfId="16616" xr:uid="{00000000-0005-0000-0000-0000E8400000}"/>
    <cellStyle name="Normal 2 2 2 2 5 15 6" xfId="16617" xr:uid="{00000000-0005-0000-0000-0000E9400000}"/>
    <cellStyle name="Normal 2 2 2 2 5 15 7" xfId="16618" xr:uid="{00000000-0005-0000-0000-0000EA400000}"/>
    <cellStyle name="Normal 2 2 2 2 5 15 8" xfId="16619" xr:uid="{00000000-0005-0000-0000-0000EB400000}"/>
    <cellStyle name="Normal 2 2 2 2 5 15 9" xfId="16620" xr:uid="{00000000-0005-0000-0000-0000EC400000}"/>
    <cellStyle name="Normal 2 2 2 2 5 16" xfId="16621" xr:uid="{00000000-0005-0000-0000-0000ED400000}"/>
    <cellStyle name="Normal 2 2 2 2 5 16 10" xfId="16622" xr:uid="{00000000-0005-0000-0000-0000EE400000}"/>
    <cellStyle name="Normal 2 2 2 2 5 16 11" xfId="16623" xr:uid="{00000000-0005-0000-0000-0000EF400000}"/>
    <cellStyle name="Normal 2 2 2 2 5 16 12" xfId="16624" xr:uid="{00000000-0005-0000-0000-0000F0400000}"/>
    <cellStyle name="Normal 2 2 2 2 5 16 13" xfId="16625" xr:uid="{00000000-0005-0000-0000-0000F1400000}"/>
    <cellStyle name="Normal 2 2 2 2 5 16 14" xfId="16626" xr:uid="{00000000-0005-0000-0000-0000F2400000}"/>
    <cellStyle name="Normal 2 2 2 2 5 16 2" xfId="16627" xr:uid="{00000000-0005-0000-0000-0000F3400000}"/>
    <cellStyle name="Normal 2 2 2 2 5 16 2 10" xfId="16628" xr:uid="{00000000-0005-0000-0000-0000F4400000}"/>
    <cellStyle name="Normal 2 2 2 2 5 16 2 2" xfId="16629" xr:uid="{00000000-0005-0000-0000-0000F5400000}"/>
    <cellStyle name="Normal 2 2 2 2 5 16 2 3" xfId="16630" xr:uid="{00000000-0005-0000-0000-0000F6400000}"/>
    <cellStyle name="Normal 2 2 2 2 5 16 2 4" xfId="16631" xr:uid="{00000000-0005-0000-0000-0000F7400000}"/>
    <cellStyle name="Normal 2 2 2 2 5 16 2 5" xfId="16632" xr:uid="{00000000-0005-0000-0000-0000F8400000}"/>
    <cellStyle name="Normal 2 2 2 2 5 16 2 6" xfId="16633" xr:uid="{00000000-0005-0000-0000-0000F9400000}"/>
    <cellStyle name="Normal 2 2 2 2 5 16 2 7" xfId="16634" xr:uid="{00000000-0005-0000-0000-0000FA400000}"/>
    <cellStyle name="Normal 2 2 2 2 5 16 2 8" xfId="16635" xr:uid="{00000000-0005-0000-0000-0000FB400000}"/>
    <cellStyle name="Normal 2 2 2 2 5 16 2 9" xfId="16636" xr:uid="{00000000-0005-0000-0000-0000FC400000}"/>
    <cellStyle name="Normal 2 2 2 2 5 16 3" xfId="16637" xr:uid="{00000000-0005-0000-0000-0000FD400000}"/>
    <cellStyle name="Normal 2 2 2 2 5 16 3 10" xfId="16638" xr:uid="{00000000-0005-0000-0000-0000FE400000}"/>
    <cellStyle name="Normal 2 2 2 2 5 16 3 2" xfId="16639" xr:uid="{00000000-0005-0000-0000-0000FF400000}"/>
    <cellStyle name="Normal 2 2 2 2 5 16 3 3" xfId="16640" xr:uid="{00000000-0005-0000-0000-000000410000}"/>
    <cellStyle name="Normal 2 2 2 2 5 16 3 4" xfId="16641" xr:uid="{00000000-0005-0000-0000-000001410000}"/>
    <cellStyle name="Normal 2 2 2 2 5 16 3 5" xfId="16642" xr:uid="{00000000-0005-0000-0000-000002410000}"/>
    <cellStyle name="Normal 2 2 2 2 5 16 3 6" xfId="16643" xr:uid="{00000000-0005-0000-0000-000003410000}"/>
    <cellStyle name="Normal 2 2 2 2 5 16 3 7" xfId="16644" xr:uid="{00000000-0005-0000-0000-000004410000}"/>
    <cellStyle name="Normal 2 2 2 2 5 16 3 8" xfId="16645" xr:uid="{00000000-0005-0000-0000-000005410000}"/>
    <cellStyle name="Normal 2 2 2 2 5 16 3 9" xfId="16646" xr:uid="{00000000-0005-0000-0000-000006410000}"/>
    <cellStyle name="Normal 2 2 2 2 5 16 4" xfId="16647" xr:uid="{00000000-0005-0000-0000-000007410000}"/>
    <cellStyle name="Normal 2 2 2 2 5 16 4 10" xfId="16648" xr:uid="{00000000-0005-0000-0000-000008410000}"/>
    <cellStyle name="Normal 2 2 2 2 5 16 4 2" xfId="16649" xr:uid="{00000000-0005-0000-0000-000009410000}"/>
    <cellStyle name="Normal 2 2 2 2 5 16 4 3" xfId="16650" xr:uid="{00000000-0005-0000-0000-00000A410000}"/>
    <cellStyle name="Normal 2 2 2 2 5 16 4 4" xfId="16651" xr:uid="{00000000-0005-0000-0000-00000B410000}"/>
    <cellStyle name="Normal 2 2 2 2 5 16 4 5" xfId="16652" xr:uid="{00000000-0005-0000-0000-00000C410000}"/>
    <cellStyle name="Normal 2 2 2 2 5 16 4 6" xfId="16653" xr:uid="{00000000-0005-0000-0000-00000D410000}"/>
    <cellStyle name="Normal 2 2 2 2 5 16 4 7" xfId="16654" xr:uid="{00000000-0005-0000-0000-00000E410000}"/>
    <cellStyle name="Normal 2 2 2 2 5 16 4 8" xfId="16655" xr:uid="{00000000-0005-0000-0000-00000F410000}"/>
    <cellStyle name="Normal 2 2 2 2 5 16 4 9" xfId="16656" xr:uid="{00000000-0005-0000-0000-000010410000}"/>
    <cellStyle name="Normal 2 2 2 2 5 16 5" xfId="16657" xr:uid="{00000000-0005-0000-0000-000011410000}"/>
    <cellStyle name="Normal 2 2 2 2 5 16 5 10" xfId="16658" xr:uid="{00000000-0005-0000-0000-000012410000}"/>
    <cellStyle name="Normal 2 2 2 2 5 16 5 2" xfId="16659" xr:uid="{00000000-0005-0000-0000-000013410000}"/>
    <cellStyle name="Normal 2 2 2 2 5 16 5 3" xfId="16660" xr:uid="{00000000-0005-0000-0000-000014410000}"/>
    <cellStyle name="Normal 2 2 2 2 5 16 5 4" xfId="16661" xr:uid="{00000000-0005-0000-0000-000015410000}"/>
    <cellStyle name="Normal 2 2 2 2 5 16 5 5" xfId="16662" xr:uid="{00000000-0005-0000-0000-000016410000}"/>
    <cellStyle name="Normal 2 2 2 2 5 16 5 6" xfId="16663" xr:uid="{00000000-0005-0000-0000-000017410000}"/>
    <cellStyle name="Normal 2 2 2 2 5 16 5 7" xfId="16664" xr:uid="{00000000-0005-0000-0000-000018410000}"/>
    <cellStyle name="Normal 2 2 2 2 5 16 5 8" xfId="16665" xr:uid="{00000000-0005-0000-0000-000019410000}"/>
    <cellStyle name="Normal 2 2 2 2 5 16 5 9" xfId="16666" xr:uid="{00000000-0005-0000-0000-00001A410000}"/>
    <cellStyle name="Normal 2 2 2 2 5 16 6" xfId="16667" xr:uid="{00000000-0005-0000-0000-00001B410000}"/>
    <cellStyle name="Normal 2 2 2 2 5 16 7" xfId="16668" xr:uid="{00000000-0005-0000-0000-00001C410000}"/>
    <cellStyle name="Normal 2 2 2 2 5 16 8" xfId="16669" xr:uid="{00000000-0005-0000-0000-00001D410000}"/>
    <cellStyle name="Normal 2 2 2 2 5 16 9" xfId="16670" xr:uid="{00000000-0005-0000-0000-00001E410000}"/>
    <cellStyle name="Normal 2 2 2 2 5 17" xfId="16671" xr:uid="{00000000-0005-0000-0000-00001F410000}"/>
    <cellStyle name="Normal 2 2 2 2 5 17 10" xfId="16672" xr:uid="{00000000-0005-0000-0000-000020410000}"/>
    <cellStyle name="Normal 2 2 2 2 5 17 11" xfId="16673" xr:uid="{00000000-0005-0000-0000-000021410000}"/>
    <cellStyle name="Normal 2 2 2 2 5 17 12" xfId="16674" xr:uid="{00000000-0005-0000-0000-000022410000}"/>
    <cellStyle name="Normal 2 2 2 2 5 17 13" xfId="16675" xr:uid="{00000000-0005-0000-0000-000023410000}"/>
    <cellStyle name="Normal 2 2 2 2 5 17 14" xfId="16676" xr:uid="{00000000-0005-0000-0000-000024410000}"/>
    <cellStyle name="Normal 2 2 2 2 5 17 2" xfId="16677" xr:uid="{00000000-0005-0000-0000-000025410000}"/>
    <cellStyle name="Normal 2 2 2 2 5 17 2 10" xfId="16678" xr:uid="{00000000-0005-0000-0000-000026410000}"/>
    <cellStyle name="Normal 2 2 2 2 5 17 2 2" xfId="16679" xr:uid="{00000000-0005-0000-0000-000027410000}"/>
    <cellStyle name="Normal 2 2 2 2 5 17 2 3" xfId="16680" xr:uid="{00000000-0005-0000-0000-000028410000}"/>
    <cellStyle name="Normal 2 2 2 2 5 17 2 4" xfId="16681" xr:uid="{00000000-0005-0000-0000-000029410000}"/>
    <cellStyle name="Normal 2 2 2 2 5 17 2 5" xfId="16682" xr:uid="{00000000-0005-0000-0000-00002A410000}"/>
    <cellStyle name="Normal 2 2 2 2 5 17 2 6" xfId="16683" xr:uid="{00000000-0005-0000-0000-00002B410000}"/>
    <cellStyle name="Normal 2 2 2 2 5 17 2 7" xfId="16684" xr:uid="{00000000-0005-0000-0000-00002C410000}"/>
    <cellStyle name="Normal 2 2 2 2 5 17 2 8" xfId="16685" xr:uid="{00000000-0005-0000-0000-00002D410000}"/>
    <cellStyle name="Normal 2 2 2 2 5 17 2 9" xfId="16686" xr:uid="{00000000-0005-0000-0000-00002E410000}"/>
    <cellStyle name="Normal 2 2 2 2 5 17 3" xfId="16687" xr:uid="{00000000-0005-0000-0000-00002F410000}"/>
    <cellStyle name="Normal 2 2 2 2 5 17 3 10" xfId="16688" xr:uid="{00000000-0005-0000-0000-000030410000}"/>
    <cellStyle name="Normal 2 2 2 2 5 17 3 2" xfId="16689" xr:uid="{00000000-0005-0000-0000-000031410000}"/>
    <cellStyle name="Normal 2 2 2 2 5 17 3 3" xfId="16690" xr:uid="{00000000-0005-0000-0000-000032410000}"/>
    <cellStyle name="Normal 2 2 2 2 5 17 3 4" xfId="16691" xr:uid="{00000000-0005-0000-0000-000033410000}"/>
    <cellStyle name="Normal 2 2 2 2 5 17 3 5" xfId="16692" xr:uid="{00000000-0005-0000-0000-000034410000}"/>
    <cellStyle name="Normal 2 2 2 2 5 17 3 6" xfId="16693" xr:uid="{00000000-0005-0000-0000-000035410000}"/>
    <cellStyle name="Normal 2 2 2 2 5 17 3 7" xfId="16694" xr:uid="{00000000-0005-0000-0000-000036410000}"/>
    <cellStyle name="Normal 2 2 2 2 5 17 3 8" xfId="16695" xr:uid="{00000000-0005-0000-0000-000037410000}"/>
    <cellStyle name="Normal 2 2 2 2 5 17 3 9" xfId="16696" xr:uid="{00000000-0005-0000-0000-000038410000}"/>
    <cellStyle name="Normal 2 2 2 2 5 17 4" xfId="16697" xr:uid="{00000000-0005-0000-0000-000039410000}"/>
    <cellStyle name="Normal 2 2 2 2 5 17 4 10" xfId="16698" xr:uid="{00000000-0005-0000-0000-00003A410000}"/>
    <cellStyle name="Normal 2 2 2 2 5 17 4 2" xfId="16699" xr:uid="{00000000-0005-0000-0000-00003B410000}"/>
    <cellStyle name="Normal 2 2 2 2 5 17 4 3" xfId="16700" xr:uid="{00000000-0005-0000-0000-00003C410000}"/>
    <cellStyle name="Normal 2 2 2 2 5 17 4 4" xfId="16701" xr:uid="{00000000-0005-0000-0000-00003D410000}"/>
    <cellStyle name="Normal 2 2 2 2 5 17 4 5" xfId="16702" xr:uid="{00000000-0005-0000-0000-00003E410000}"/>
    <cellStyle name="Normal 2 2 2 2 5 17 4 6" xfId="16703" xr:uid="{00000000-0005-0000-0000-00003F410000}"/>
    <cellStyle name="Normal 2 2 2 2 5 17 4 7" xfId="16704" xr:uid="{00000000-0005-0000-0000-000040410000}"/>
    <cellStyle name="Normal 2 2 2 2 5 17 4 8" xfId="16705" xr:uid="{00000000-0005-0000-0000-000041410000}"/>
    <cellStyle name="Normal 2 2 2 2 5 17 4 9" xfId="16706" xr:uid="{00000000-0005-0000-0000-000042410000}"/>
    <cellStyle name="Normal 2 2 2 2 5 17 5" xfId="16707" xr:uid="{00000000-0005-0000-0000-000043410000}"/>
    <cellStyle name="Normal 2 2 2 2 5 17 5 10" xfId="16708" xr:uid="{00000000-0005-0000-0000-000044410000}"/>
    <cellStyle name="Normal 2 2 2 2 5 17 5 2" xfId="16709" xr:uid="{00000000-0005-0000-0000-000045410000}"/>
    <cellStyle name="Normal 2 2 2 2 5 17 5 3" xfId="16710" xr:uid="{00000000-0005-0000-0000-000046410000}"/>
    <cellStyle name="Normal 2 2 2 2 5 17 5 4" xfId="16711" xr:uid="{00000000-0005-0000-0000-000047410000}"/>
    <cellStyle name="Normal 2 2 2 2 5 17 5 5" xfId="16712" xr:uid="{00000000-0005-0000-0000-000048410000}"/>
    <cellStyle name="Normal 2 2 2 2 5 17 5 6" xfId="16713" xr:uid="{00000000-0005-0000-0000-000049410000}"/>
    <cellStyle name="Normal 2 2 2 2 5 17 5 7" xfId="16714" xr:uid="{00000000-0005-0000-0000-00004A410000}"/>
    <cellStyle name="Normal 2 2 2 2 5 17 5 8" xfId="16715" xr:uid="{00000000-0005-0000-0000-00004B410000}"/>
    <cellStyle name="Normal 2 2 2 2 5 17 5 9" xfId="16716" xr:uid="{00000000-0005-0000-0000-00004C410000}"/>
    <cellStyle name="Normal 2 2 2 2 5 17 6" xfId="16717" xr:uid="{00000000-0005-0000-0000-00004D410000}"/>
    <cellStyle name="Normal 2 2 2 2 5 17 7" xfId="16718" xr:uid="{00000000-0005-0000-0000-00004E410000}"/>
    <cellStyle name="Normal 2 2 2 2 5 17 8" xfId="16719" xr:uid="{00000000-0005-0000-0000-00004F410000}"/>
    <cellStyle name="Normal 2 2 2 2 5 17 9" xfId="16720" xr:uid="{00000000-0005-0000-0000-000050410000}"/>
    <cellStyle name="Normal 2 2 2 2 5 18" xfId="16721" xr:uid="{00000000-0005-0000-0000-000051410000}"/>
    <cellStyle name="Normal 2 2 2 2 5 18 10" xfId="16722" xr:uid="{00000000-0005-0000-0000-000052410000}"/>
    <cellStyle name="Normal 2 2 2 2 5 18 11" xfId="16723" xr:uid="{00000000-0005-0000-0000-000053410000}"/>
    <cellStyle name="Normal 2 2 2 2 5 18 12" xfId="16724" xr:uid="{00000000-0005-0000-0000-000054410000}"/>
    <cellStyle name="Normal 2 2 2 2 5 18 13" xfId="16725" xr:uid="{00000000-0005-0000-0000-000055410000}"/>
    <cellStyle name="Normal 2 2 2 2 5 18 14" xfId="16726" xr:uid="{00000000-0005-0000-0000-000056410000}"/>
    <cellStyle name="Normal 2 2 2 2 5 18 2" xfId="16727" xr:uid="{00000000-0005-0000-0000-000057410000}"/>
    <cellStyle name="Normal 2 2 2 2 5 18 2 10" xfId="16728" xr:uid="{00000000-0005-0000-0000-000058410000}"/>
    <cellStyle name="Normal 2 2 2 2 5 18 2 2" xfId="16729" xr:uid="{00000000-0005-0000-0000-000059410000}"/>
    <cellStyle name="Normal 2 2 2 2 5 18 2 3" xfId="16730" xr:uid="{00000000-0005-0000-0000-00005A410000}"/>
    <cellStyle name="Normal 2 2 2 2 5 18 2 4" xfId="16731" xr:uid="{00000000-0005-0000-0000-00005B410000}"/>
    <cellStyle name="Normal 2 2 2 2 5 18 2 5" xfId="16732" xr:uid="{00000000-0005-0000-0000-00005C410000}"/>
    <cellStyle name="Normal 2 2 2 2 5 18 2 6" xfId="16733" xr:uid="{00000000-0005-0000-0000-00005D410000}"/>
    <cellStyle name="Normal 2 2 2 2 5 18 2 7" xfId="16734" xr:uid="{00000000-0005-0000-0000-00005E410000}"/>
    <cellStyle name="Normal 2 2 2 2 5 18 2 8" xfId="16735" xr:uid="{00000000-0005-0000-0000-00005F410000}"/>
    <cellStyle name="Normal 2 2 2 2 5 18 2 9" xfId="16736" xr:uid="{00000000-0005-0000-0000-000060410000}"/>
    <cellStyle name="Normal 2 2 2 2 5 18 3" xfId="16737" xr:uid="{00000000-0005-0000-0000-000061410000}"/>
    <cellStyle name="Normal 2 2 2 2 5 18 3 10" xfId="16738" xr:uid="{00000000-0005-0000-0000-000062410000}"/>
    <cellStyle name="Normal 2 2 2 2 5 18 3 2" xfId="16739" xr:uid="{00000000-0005-0000-0000-000063410000}"/>
    <cellStyle name="Normal 2 2 2 2 5 18 3 3" xfId="16740" xr:uid="{00000000-0005-0000-0000-000064410000}"/>
    <cellStyle name="Normal 2 2 2 2 5 18 3 4" xfId="16741" xr:uid="{00000000-0005-0000-0000-000065410000}"/>
    <cellStyle name="Normal 2 2 2 2 5 18 3 5" xfId="16742" xr:uid="{00000000-0005-0000-0000-000066410000}"/>
    <cellStyle name="Normal 2 2 2 2 5 18 3 6" xfId="16743" xr:uid="{00000000-0005-0000-0000-000067410000}"/>
    <cellStyle name="Normal 2 2 2 2 5 18 3 7" xfId="16744" xr:uid="{00000000-0005-0000-0000-000068410000}"/>
    <cellStyle name="Normal 2 2 2 2 5 18 3 8" xfId="16745" xr:uid="{00000000-0005-0000-0000-000069410000}"/>
    <cellStyle name="Normal 2 2 2 2 5 18 3 9" xfId="16746" xr:uid="{00000000-0005-0000-0000-00006A410000}"/>
    <cellStyle name="Normal 2 2 2 2 5 18 4" xfId="16747" xr:uid="{00000000-0005-0000-0000-00006B410000}"/>
    <cellStyle name="Normal 2 2 2 2 5 18 4 10" xfId="16748" xr:uid="{00000000-0005-0000-0000-00006C410000}"/>
    <cellStyle name="Normal 2 2 2 2 5 18 4 2" xfId="16749" xr:uid="{00000000-0005-0000-0000-00006D410000}"/>
    <cellStyle name="Normal 2 2 2 2 5 18 4 3" xfId="16750" xr:uid="{00000000-0005-0000-0000-00006E410000}"/>
    <cellStyle name="Normal 2 2 2 2 5 18 4 4" xfId="16751" xr:uid="{00000000-0005-0000-0000-00006F410000}"/>
    <cellStyle name="Normal 2 2 2 2 5 18 4 5" xfId="16752" xr:uid="{00000000-0005-0000-0000-000070410000}"/>
    <cellStyle name="Normal 2 2 2 2 5 18 4 6" xfId="16753" xr:uid="{00000000-0005-0000-0000-000071410000}"/>
    <cellStyle name="Normal 2 2 2 2 5 18 4 7" xfId="16754" xr:uid="{00000000-0005-0000-0000-000072410000}"/>
    <cellStyle name="Normal 2 2 2 2 5 18 4 8" xfId="16755" xr:uid="{00000000-0005-0000-0000-000073410000}"/>
    <cellStyle name="Normal 2 2 2 2 5 18 4 9" xfId="16756" xr:uid="{00000000-0005-0000-0000-000074410000}"/>
    <cellStyle name="Normal 2 2 2 2 5 18 5" xfId="16757" xr:uid="{00000000-0005-0000-0000-000075410000}"/>
    <cellStyle name="Normal 2 2 2 2 5 18 5 10" xfId="16758" xr:uid="{00000000-0005-0000-0000-000076410000}"/>
    <cellStyle name="Normal 2 2 2 2 5 18 5 2" xfId="16759" xr:uid="{00000000-0005-0000-0000-000077410000}"/>
    <cellStyle name="Normal 2 2 2 2 5 18 5 3" xfId="16760" xr:uid="{00000000-0005-0000-0000-000078410000}"/>
    <cellStyle name="Normal 2 2 2 2 5 18 5 4" xfId="16761" xr:uid="{00000000-0005-0000-0000-000079410000}"/>
    <cellStyle name="Normal 2 2 2 2 5 18 5 5" xfId="16762" xr:uid="{00000000-0005-0000-0000-00007A410000}"/>
    <cellStyle name="Normal 2 2 2 2 5 18 5 6" xfId="16763" xr:uid="{00000000-0005-0000-0000-00007B410000}"/>
    <cellStyle name="Normal 2 2 2 2 5 18 5 7" xfId="16764" xr:uid="{00000000-0005-0000-0000-00007C410000}"/>
    <cellStyle name="Normal 2 2 2 2 5 18 5 8" xfId="16765" xr:uid="{00000000-0005-0000-0000-00007D410000}"/>
    <cellStyle name="Normal 2 2 2 2 5 18 5 9" xfId="16766" xr:uid="{00000000-0005-0000-0000-00007E410000}"/>
    <cellStyle name="Normal 2 2 2 2 5 18 6" xfId="16767" xr:uid="{00000000-0005-0000-0000-00007F410000}"/>
    <cellStyle name="Normal 2 2 2 2 5 18 7" xfId="16768" xr:uid="{00000000-0005-0000-0000-000080410000}"/>
    <cellStyle name="Normal 2 2 2 2 5 18 8" xfId="16769" xr:uid="{00000000-0005-0000-0000-000081410000}"/>
    <cellStyle name="Normal 2 2 2 2 5 18 9" xfId="16770" xr:uid="{00000000-0005-0000-0000-000082410000}"/>
    <cellStyle name="Normal 2 2 2 2 5 19" xfId="16771" xr:uid="{00000000-0005-0000-0000-000083410000}"/>
    <cellStyle name="Normal 2 2 2 2 5 19 10" xfId="16772" xr:uid="{00000000-0005-0000-0000-000084410000}"/>
    <cellStyle name="Normal 2 2 2 2 5 19 11" xfId="16773" xr:uid="{00000000-0005-0000-0000-000085410000}"/>
    <cellStyle name="Normal 2 2 2 2 5 19 12" xfId="16774" xr:uid="{00000000-0005-0000-0000-000086410000}"/>
    <cellStyle name="Normal 2 2 2 2 5 19 13" xfId="16775" xr:uid="{00000000-0005-0000-0000-000087410000}"/>
    <cellStyle name="Normal 2 2 2 2 5 19 14" xfId="16776" xr:uid="{00000000-0005-0000-0000-000088410000}"/>
    <cellStyle name="Normal 2 2 2 2 5 19 2" xfId="16777" xr:uid="{00000000-0005-0000-0000-000089410000}"/>
    <cellStyle name="Normal 2 2 2 2 5 19 2 10" xfId="16778" xr:uid="{00000000-0005-0000-0000-00008A410000}"/>
    <cellStyle name="Normal 2 2 2 2 5 19 2 2" xfId="16779" xr:uid="{00000000-0005-0000-0000-00008B410000}"/>
    <cellStyle name="Normal 2 2 2 2 5 19 2 3" xfId="16780" xr:uid="{00000000-0005-0000-0000-00008C410000}"/>
    <cellStyle name="Normal 2 2 2 2 5 19 2 4" xfId="16781" xr:uid="{00000000-0005-0000-0000-00008D410000}"/>
    <cellStyle name="Normal 2 2 2 2 5 19 2 5" xfId="16782" xr:uid="{00000000-0005-0000-0000-00008E410000}"/>
    <cellStyle name="Normal 2 2 2 2 5 19 2 6" xfId="16783" xr:uid="{00000000-0005-0000-0000-00008F410000}"/>
    <cellStyle name="Normal 2 2 2 2 5 19 2 7" xfId="16784" xr:uid="{00000000-0005-0000-0000-000090410000}"/>
    <cellStyle name="Normal 2 2 2 2 5 19 2 8" xfId="16785" xr:uid="{00000000-0005-0000-0000-000091410000}"/>
    <cellStyle name="Normal 2 2 2 2 5 19 2 9" xfId="16786" xr:uid="{00000000-0005-0000-0000-000092410000}"/>
    <cellStyle name="Normal 2 2 2 2 5 19 3" xfId="16787" xr:uid="{00000000-0005-0000-0000-000093410000}"/>
    <cellStyle name="Normal 2 2 2 2 5 19 3 10" xfId="16788" xr:uid="{00000000-0005-0000-0000-000094410000}"/>
    <cellStyle name="Normal 2 2 2 2 5 19 3 2" xfId="16789" xr:uid="{00000000-0005-0000-0000-000095410000}"/>
    <cellStyle name="Normal 2 2 2 2 5 19 3 3" xfId="16790" xr:uid="{00000000-0005-0000-0000-000096410000}"/>
    <cellStyle name="Normal 2 2 2 2 5 19 3 4" xfId="16791" xr:uid="{00000000-0005-0000-0000-000097410000}"/>
    <cellStyle name="Normal 2 2 2 2 5 19 3 5" xfId="16792" xr:uid="{00000000-0005-0000-0000-000098410000}"/>
    <cellStyle name="Normal 2 2 2 2 5 19 3 6" xfId="16793" xr:uid="{00000000-0005-0000-0000-000099410000}"/>
    <cellStyle name="Normal 2 2 2 2 5 19 3 7" xfId="16794" xr:uid="{00000000-0005-0000-0000-00009A410000}"/>
    <cellStyle name="Normal 2 2 2 2 5 19 3 8" xfId="16795" xr:uid="{00000000-0005-0000-0000-00009B410000}"/>
    <cellStyle name="Normal 2 2 2 2 5 19 3 9" xfId="16796" xr:uid="{00000000-0005-0000-0000-00009C410000}"/>
    <cellStyle name="Normal 2 2 2 2 5 19 4" xfId="16797" xr:uid="{00000000-0005-0000-0000-00009D410000}"/>
    <cellStyle name="Normal 2 2 2 2 5 19 4 10" xfId="16798" xr:uid="{00000000-0005-0000-0000-00009E410000}"/>
    <cellStyle name="Normal 2 2 2 2 5 19 4 2" xfId="16799" xr:uid="{00000000-0005-0000-0000-00009F410000}"/>
    <cellStyle name="Normal 2 2 2 2 5 19 4 3" xfId="16800" xr:uid="{00000000-0005-0000-0000-0000A0410000}"/>
    <cellStyle name="Normal 2 2 2 2 5 19 4 4" xfId="16801" xr:uid="{00000000-0005-0000-0000-0000A1410000}"/>
    <cellStyle name="Normal 2 2 2 2 5 19 4 5" xfId="16802" xr:uid="{00000000-0005-0000-0000-0000A2410000}"/>
    <cellStyle name="Normal 2 2 2 2 5 19 4 6" xfId="16803" xr:uid="{00000000-0005-0000-0000-0000A3410000}"/>
    <cellStyle name="Normal 2 2 2 2 5 19 4 7" xfId="16804" xr:uid="{00000000-0005-0000-0000-0000A4410000}"/>
    <cellStyle name="Normal 2 2 2 2 5 19 4 8" xfId="16805" xr:uid="{00000000-0005-0000-0000-0000A5410000}"/>
    <cellStyle name="Normal 2 2 2 2 5 19 4 9" xfId="16806" xr:uid="{00000000-0005-0000-0000-0000A6410000}"/>
    <cellStyle name="Normal 2 2 2 2 5 19 5" xfId="16807" xr:uid="{00000000-0005-0000-0000-0000A7410000}"/>
    <cellStyle name="Normal 2 2 2 2 5 19 5 10" xfId="16808" xr:uid="{00000000-0005-0000-0000-0000A8410000}"/>
    <cellStyle name="Normal 2 2 2 2 5 19 5 2" xfId="16809" xr:uid="{00000000-0005-0000-0000-0000A9410000}"/>
    <cellStyle name="Normal 2 2 2 2 5 19 5 3" xfId="16810" xr:uid="{00000000-0005-0000-0000-0000AA410000}"/>
    <cellStyle name="Normal 2 2 2 2 5 19 5 4" xfId="16811" xr:uid="{00000000-0005-0000-0000-0000AB410000}"/>
    <cellStyle name="Normal 2 2 2 2 5 19 5 5" xfId="16812" xr:uid="{00000000-0005-0000-0000-0000AC410000}"/>
    <cellStyle name="Normal 2 2 2 2 5 19 5 6" xfId="16813" xr:uid="{00000000-0005-0000-0000-0000AD410000}"/>
    <cellStyle name="Normal 2 2 2 2 5 19 5 7" xfId="16814" xr:uid="{00000000-0005-0000-0000-0000AE410000}"/>
    <cellStyle name="Normal 2 2 2 2 5 19 5 8" xfId="16815" xr:uid="{00000000-0005-0000-0000-0000AF410000}"/>
    <cellStyle name="Normal 2 2 2 2 5 19 5 9" xfId="16816" xr:uid="{00000000-0005-0000-0000-0000B0410000}"/>
    <cellStyle name="Normal 2 2 2 2 5 19 6" xfId="16817" xr:uid="{00000000-0005-0000-0000-0000B1410000}"/>
    <cellStyle name="Normal 2 2 2 2 5 19 7" xfId="16818" xr:uid="{00000000-0005-0000-0000-0000B2410000}"/>
    <cellStyle name="Normal 2 2 2 2 5 19 8" xfId="16819" xr:uid="{00000000-0005-0000-0000-0000B3410000}"/>
    <cellStyle name="Normal 2 2 2 2 5 19 9" xfId="16820" xr:uid="{00000000-0005-0000-0000-0000B4410000}"/>
    <cellStyle name="Normal 2 2 2 2 5 2" xfId="16821" xr:uid="{00000000-0005-0000-0000-0000B5410000}"/>
    <cellStyle name="Normal 2 2 2 2 5 2 10" xfId="16822" xr:uid="{00000000-0005-0000-0000-0000B6410000}"/>
    <cellStyle name="Normal 2 2 2 2 5 2 11" xfId="16823" xr:uid="{00000000-0005-0000-0000-0000B7410000}"/>
    <cellStyle name="Normal 2 2 2 2 5 2 12" xfId="16824" xr:uid="{00000000-0005-0000-0000-0000B8410000}"/>
    <cellStyle name="Normal 2 2 2 2 5 2 13" xfId="16825" xr:uid="{00000000-0005-0000-0000-0000B9410000}"/>
    <cellStyle name="Normal 2 2 2 2 5 2 14" xfId="16826" xr:uid="{00000000-0005-0000-0000-0000BA410000}"/>
    <cellStyle name="Normal 2 2 2 2 5 2 15" xfId="16827" xr:uid="{00000000-0005-0000-0000-0000BB410000}"/>
    <cellStyle name="Normal 2 2 2 2 5 2 16" xfId="16828" xr:uid="{00000000-0005-0000-0000-0000BC410000}"/>
    <cellStyle name="Normal 2 2 2 2 5 2 17" xfId="16829" xr:uid="{00000000-0005-0000-0000-0000BD410000}"/>
    <cellStyle name="Normal 2 2 2 2 5 2 18" xfId="16830" xr:uid="{00000000-0005-0000-0000-0000BE410000}"/>
    <cellStyle name="Normal 2 2 2 2 5 2 19" xfId="16831" xr:uid="{00000000-0005-0000-0000-0000BF410000}"/>
    <cellStyle name="Normal 2 2 2 2 5 2 2" xfId="16832" xr:uid="{00000000-0005-0000-0000-0000C0410000}"/>
    <cellStyle name="Normal 2 2 2 2 5 2 20" xfId="16833" xr:uid="{00000000-0005-0000-0000-0000C1410000}"/>
    <cellStyle name="Normal 2 2 2 2 5 2 21" xfId="16834" xr:uid="{00000000-0005-0000-0000-0000C2410000}"/>
    <cellStyle name="Normal 2 2 2 2 5 2 21 10" xfId="16835" xr:uid="{00000000-0005-0000-0000-0000C3410000}"/>
    <cellStyle name="Normal 2 2 2 2 5 2 21 2" xfId="16836" xr:uid="{00000000-0005-0000-0000-0000C4410000}"/>
    <cellStyle name="Normal 2 2 2 2 5 2 21 3" xfId="16837" xr:uid="{00000000-0005-0000-0000-0000C5410000}"/>
    <cellStyle name="Normal 2 2 2 2 5 2 21 4" xfId="16838" xr:uid="{00000000-0005-0000-0000-0000C6410000}"/>
    <cellStyle name="Normal 2 2 2 2 5 2 21 5" xfId="16839" xr:uid="{00000000-0005-0000-0000-0000C7410000}"/>
    <cellStyle name="Normal 2 2 2 2 5 2 21 6" xfId="16840" xr:uid="{00000000-0005-0000-0000-0000C8410000}"/>
    <cellStyle name="Normal 2 2 2 2 5 2 21 7" xfId="16841" xr:uid="{00000000-0005-0000-0000-0000C9410000}"/>
    <cellStyle name="Normal 2 2 2 2 5 2 21 8" xfId="16842" xr:uid="{00000000-0005-0000-0000-0000CA410000}"/>
    <cellStyle name="Normal 2 2 2 2 5 2 21 9" xfId="16843" xr:uid="{00000000-0005-0000-0000-0000CB410000}"/>
    <cellStyle name="Normal 2 2 2 2 5 2 22" xfId="16844" xr:uid="{00000000-0005-0000-0000-0000CC410000}"/>
    <cellStyle name="Normal 2 2 2 2 5 2 22 10" xfId="16845" xr:uid="{00000000-0005-0000-0000-0000CD410000}"/>
    <cellStyle name="Normal 2 2 2 2 5 2 22 2" xfId="16846" xr:uid="{00000000-0005-0000-0000-0000CE410000}"/>
    <cellStyle name="Normal 2 2 2 2 5 2 22 3" xfId="16847" xr:uid="{00000000-0005-0000-0000-0000CF410000}"/>
    <cellStyle name="Normal 2 2 2 2 5 2 22 4" xfId="16848" xr:uid="{00000000-0005-0000-0000-0000D0410000}"/>
    <cellStyle name="Normal 2 2 2 2 5 2 22 5" xfId="16849" xr:uid="{00000000-0005-0000-0000-0000D1410000}"/>
    <cellStyle name="Normal 2 2 2 2 5 2 22 6" xfId="16850" xr:uid="{00000000-0005-0000-0000-0000D2410000}"/>
    <cellStyle name="Normal 2 2 2 2 5 2 22 7" xfId="16851" xr:uid="{00000000-0005-0000-0000-0000D3410000}"/>
    <cellStyle name="Normal 2 2 2 2 5 2 22 8" xfId="16852" xr:uid="{00000000-0005-0000-0000-0000D4410000}"/>
    <cellStyle name="Normal 2 2 2 2 5 2 22 9" xfId="16853" xr:uid="{00000000-0005-0000-0000-0000D5410000}"/>
    <cellStyle name="Normal 2 2 2 2 5 2 23" xfId="16854" xr:uid="{00000000-0005-0000-0000-0000D6410000}"/>
    <cellStyle name="Normal 2 2 2 2 5 2 23 10" xfId="16855" xr:uid="{00000000-0005-0000-0000-0000D7410000}"/>
    <cellStyle name="Normal 2 2 2 2 5 2 23 2" xfId="16856" xr:uid="{00000000-0005-0000-0000-0000D8410000}"/>
    <cellStyle name="Normal 2 2 2 2 5 2 23 3" xfId="16857" xr:uid="{00000000-0005-0000-0000-0000D9410000}"/>
    <cellStyle name="Normal 2 2 2 2 5 2 23 4" xfId="16858" xr:uid="{00000000-0005-0000-0000-0000DA410000}"/>
    <cellStyle name="Normal 2 2 2 2 5 2 23 5" xfId="16859" xr:uid="{00000000-0005-0000-0000-0000DB410000}"/>
    <cellStyle name="Normal 2 2 2 2 5 2 23 6" xfId="16860" xr:uid="{00000000-0005-0000-0000-0000DC410000}"/>
    <cellStyle name="Normal 2 2 2 2 5 2 23 7" xfId="16861" xr:uid="{00000000-0005-0000-0000-0000DD410000}"/>
    <cellStyle name="Normal 2 2 2 2 5 2 23 8" xfId="16862" xr:uid="{00000000-0005-0000-0000-0000DE410000}"/>
    <cellStyle name="Normal 2 2 2 2 5 2 23 9" xfId="16863" xr:uid="{00000000-0005-0000-0000-0000DF410000}"/>
    <cellStyle name="Normal 2 2 2 2 5 2 24" xfId="16864" xr:uid="{00000000-0005-0000-0000-0000E0410000}"/>
    <cellStyle name="Normal 2 2 2 2 5 2 24 10" xfId="16865" xr:uid="{00000000-0005-0000-0000-0000E1410000}"/>
    <cellStyle name="Normal 2 2 2 2 5 2 24 2" xfId="16866" xr:uid="{00000000-0005-0000-0000-0000E2410000}"/>
    <cellStyle name="Normal 2 2 2 2 5 2 24 3" xfId="16867" xr:uid="{00000000-0005-0000-0000-0000E3410000}"/>
    <cellStyle name="Normal 2 2 2 2 5 2 24 4" xfId="16868" xr:uid="{00000000-0005-0000-0000-0000E4410000}"/>
    <cellStyle name="Normal 2 2 2 2 5 2 24 5" xfId="16869" xr:uid="{00000000-0005-0000-0000-0000E5410000}"/>
    <cellStyle name="Normal 2 2 2 2 5 2 24 6" xfId="16870" xr:uid="{00000000-0005-0000-0000-0000E6410000}"/>
    <cellStyle name="Normal 2 2 2 2 5 2 24 7" xfId="16871" xr:uid="{00000000-0005-0000-0000-0000E7410000}"/>
    <cellStyle name="Normal 2 2 2 2 5 2 24 8" xfId="16872" xr:uid="{00000000-0005-0000-0000-0000E8410000}"/>
    <cellStyle name="Normal 2 2 2 2 5 2 24 9" xfId="16873" xr:uid="{00000000-0005-0000-0000-0000E9410000}"/>
    <cellStyle name="Normal 2 2 2 2 5 2 25" xfId="16874" xr:uid="{00000000-0005-0000-0000-0000EA410000}"/>
    <cellStyle name="Normal 2 2 2 2 5 2 26" xfId="16875" xr:uid="{00000000-0005-0000-0000-0000EB410000}"/>
    <cellStyle name="Normal 2 2 2 2 5 2 27" xfId="16876" xr:uid="{00000000-0005-0000-0000-0000EC410000}"/>
    <cellStyle name="Normal 2 2 2 2 5 2 28" xfId="16877" xr:uid="{00000000-0005-0000-0000-0000ED410000}"/>
    <cellStyle name="Normal 2 2 2 2 5 2 29" xfId="16878" xr:uid="{00000000-0005-0000-0000-0000EE410000}"/>
    <cellStyle name="Normal 2 2 2 2 5 2 3" xfId="16879" xr:uid="{00000000-0005-0000-0000-0000EF410000}"/>
    <cellStyle name="Normal 2 2 2 2 5 2 30" xfId="16880" xr:uid="{00000000-0005-0000-0000-0000F0410000}"/>
    <cellStyle name="Normal 2 2 2 2 5 2 31" xfId="16881" xr:uid="{00000000-0005-0000-0000-0000F1410000}"/>
    <cellStyle name="Normal 2 2 2 2 5 2 32" xfId="16882" xr:uid="{00000000-0005-0000-0000-0000F2410000}"/>
    <cellStyle name="Normal 2 2 2 2 5 2 33" xfId="16883" xr:uid="{00000000-0005-0000-0000-0000F3410000}"/>
    <cellStyle name="Normal 2 2 2 2 5 2 4" xfId="16884" xr:uid="{00000000-0005-0000-0000-0000F4410000}"/>
    <cellStyle name="Normal 2 2 2 2 5 2 5" xfId="16885" xr:uid="{00000000-0005-0000-0000-0000F5410000}"/>
    <cellStyle name="Normal 2 2 2 2 5 2 6" xfId="16886" xr:uid="{00000000-0005-0000-0000-0000F6410000}"/>
    <cellStyle name="Normal 2 2 2 2 5 2 7" xfId="16887" xr:uid="{00000000-0005-0000-0000-0000F7410000}"/>
    <cellStyle name="Normal 2 2 2 2 5 2 8" xfId="16888" xr:uid="{00000000-0005-0000-0000-0000F8410000}"/>
    <cellStyle name="Normal 2 2 2 2 5 2 9" xfId="16889" xr:uid="{00000000-0005-0000-0000-0000F9410000}"/>
    <cellStyle name="Normal 2 2 2 2 5 20" xfId="16890" xr:uid="{00000000-0005-0000-0000-0000FA410000}"/>
    <cellStyle name="Normal 2 2 2 2 5 20 10" xfId="16891" xr:uid="{00000000-0005-0000-0000-0000FB410000}"/>
    <cellStyle name="Normal 2 2 2 2 5 20 11" xfId="16892" xr:uid="{00000000-0005-0000-0000-0000FC410000}"/>
    <cellStyle name="Normal 2 2 2 2 5 20 12" xfId="16893" xr:uid="{00000000-0005-0000-0000-0000FD410000}"/>
    <cellStyle name="Normal 2 2 2 2 5 20 13" xfId="16894" xr:uid="{00000000-0005-0000-0000-0000FE410000}"/>
    <cellStyle name="Normal 2 2 2 2 5 20 14" xfId="16895" xr:uid="{00000000-0005-0000-0000-0000FF410000}"/>
    <cellStyle name="Normal 2 2 2 2 5 20 2" xfId="16896" xr:uid="{00000000-0005-0000-0000-000000420000}"/>
    <cellStyle name="Normal 2 2 2 2 5 20 2 10" xfId="16897" xr:uid="{00000000-0005-0000-0000-000001420000}"/>
    <cellStyle name="Normal 2 2 2 2 5 20 2 2" xfId="16898" xr:uid="{00000000-0005-0000-0000-000002420000}"/>
    <cellStyle name="Normal 2 2 2 2 5 20 2 3" xfId="16899" xr:uid="{00000000-0005-0000-0000-000003420000}"/>
    <cellStyle name="Normal 2 2 2 2 5 20 2 4" xfId="16900" xr:uid="{00000000-0005-0000-0000-000004420000}"/>
    <cellStyle name="Normal 2 2 2 2 5 20 2 5" xfId="16901" xr:uid="{00000000-0005-0000-0000-000005420000}"/>
    <cellStyle name="Normal 2 2 2 2 5 20 2 6" xfId="16902" xr:uid="{00000000-0005-0000-0000-000006420000}"/>
    <cellStyle name="Normal 2 2 2 2 5 20 2 7" xfId="16903" xr:uid="{00000000-0005-0000-0000-000007420000}"/>
    <cellStyle name="Normal 2 2 2 2 5 20 2 8" xfId="16904" xr:uid="{00000000-0005-0000-0000-000008420000}"/>
    <cellStyle name="Normal 2 2 2 2 5 20 2 9" xfId="16905" xr:uid="{00000000-0005-0000-0000-000009420000}"/>
    <cellStyle name="Normal 2 2 2 2 5 20 3" xfId="16906" xr:uid="{00000000-0005-0000-0000-00000A420000}"/>
    <cellStyle name="Normal 2 2 2 2 5 20 3 10" xfId="16907" xr:uid="{00000000-0005-0000-0000-00000B420000}"/>
    <cellStyle name="Normal 2 2 2 2 5 20 3 2" xfId="16908" xr:uid="{00000000-0005-0000-0000-00000C420000}"/>
    <cellStyle name="Normal 2 2 2 2 5 20 3 3" xfId="16909" xr:uid="{00000000-0005-0000-0000-00000D420000}"/>
    <cellStyle name="Normal 2 2 2 2 5 20 3 4" xfId="16910" xr:uid="{00000000-0005-0000-0000-00000E420000}"/>
    <cellStyle name="Normal 2 2 2 2 5 20 3 5" xfId="16911" xr:uid="{00000000-0005-0000-0000-00000F420000}"/>
    <cellStyle name="Normal 2 2 2 2 5 20 3 6" xfId="16912" xr:uid="{00000000-0005-0000-0000-000010420000}"/>
    <cellStyle name="Normal 2 2 2 2 5 20 3 7" xfId="16913" xr:uid="{00000000-0005-0000-0000-000011420000}"/>
    <cellStyle name="Normal 2 2 2 2 5 20 3 8" xfId="16914" xr:uid="{00000000-0005-0000-0000-000012420000}"/>
    <cellStyle name="Normal 2 2 2 2 5 20 3 9" xfId="16915" xr:uid="{00000000-0005-0000-0000-000013420000}"/>
    <cellStyle name="Normal 2 2 2 2 5 20 4" xfId="16916" xr:uid="{00000000-0005-0000-0000-000014420000}"/>
    <cellStyle name="Normal 2 2 2 2 5 20 4 10" xfId="16917" xr:uid="{00000000-0005-0000-0000-000015420000}"/>
    <cellStyle name="Normal 2 2 2 2 5 20 4 2" xfId="16918" xr:uid="{00000000-0005-0000-0000-000016420000}"/>
    <cellStyle name="Normal 2 2 2 2 5 20 4 3" xfId="16919" xr:uid="{00000000-0005-0000-0000-000017420000}"/>
    <cellStyle name="Normal 2 2 2 2 5 20 4 4" xfId="16920" xr:uid="{00000000-0005-0000-0000-000018420000}"/>
    <cellStyle name="Normal 2 2 2 2 5 20 4 5" xfId="16921" xr:uid="{00000000-0005-0000-0000-000019420000}"/>
    <cellStyle name="Normal 2 2 2 2 5 20 4 6" xfId="16922" xr:uid="{00000000-0005-0000-0000-00001A420000}"/>
    <cellStyle name="Normal 2 2 2 2 5 20 4 7" xfId="16923" xr:uid="{00000000-0005-0000-0000-00001B420000}"/>
    <cellStyle name="Normal 2 2 2 2 5 20 4 8" xfId="16924" xr:uid="{00000000-0005-0000-0000-00001C420000}"/>
    <cellStyle name="Normal 2 2 2 2 5 20 4 9" xfId="16925" xr:uid="{00000000-0005-0000-0000-00001D420000}"/>
    <cellStyle name="Normal 2 2 2 2 5 20 5" xfId="16926" xr:uid="{00000000-0005-0000-0000-00001E420000}"/>
    <cellStyle name="Normal 2 2 2 2 5 20 5 10" xfId="16927" xr:uid="{00000000-0005-0000-0000-00001F420000}"/>
    <cellStyle name="Normal 2 2 2 2 5 20 5 2" xfId="16928" xr:uid="{00000000-0005-0000-0000-000020420000}"/>
    <cellStyle name="Normal 2 2 2 2 5 20 5 3" xfId="16929" xr:uid="{00000000-0005-0000-0000-000021420000}"/>
    <cellStyle name="Normal 2 2 2 2 5 20 5 4" xfId="16930" xr:uid="{00000000-0005-0000-0000-000022420000}"/>
    <cellStyle name="Normal 2 2 2 2 5 20 5 5" xfId="16931" xr:uid="{00000000-0005-0000-0000-000023420000}"/>
    <cellStyle name="Normal 2 2 2 2 5 20 5 6" xfId="16932" xr:uid="{00000000-0005-0000-0000-000024420000}"/>
    <cellStyle name="Normal 2 2 2 2 5 20 5 7" xfId="16933" xr:uid="{00000000-0005-0000-0000-000025420000}"/>
    <cellStyle name="Normal 2 2 2 2 5 20 5 8" xfId="16934" xr:uid="{00000000-0005-0000-0000-000026420000}"/>
    <cellStyle name="Normal 2 2 2 2 5 20 5 9" xfId="16935" xr:uid="{00000000-0005-0000-0000-000027420000}"/>
    <cellStyle name="Normal 2 2 2 2 5 20 6" xfId="16936" xr:uid="{00000000-0005-0000-0000-000028420000}"/>
    <cellStyle name="Normal 2 2 2 2 5 20 7" xfId="16937" xr:uid="{00000000-0005-0000-0000-000029420000}"/>
    <cellStyle name="Normal 2 2 2 2 5 20 8" xfId="16938" xr:uid="{00000000-0005-0000-0000-00002A420000}"/>
    <cellStyle name="Normal 2 2 2 2 5 20 9" xfId="16939" xr:uid="{00000000-0005-0000-0000-00002B420000}"/>
    <cellStyle name="Normal 2 2 2 2 5 21" xfId="16940" xr:uid="{00000000-0005-0000-0000-00002C420000}"/>
    <cellStyle name="Normal 2 2 2 2 5 22" xfId="16941" xr:uid="{00000000-0005-0000-0000-00002D420000}"/>
    <cellStyle name="Normal 2 2 2 2 5 3" xfId="16942" xr:uid="{00000000-0005-0000-0000-00002E420000}"/>
    <cellStyle name="Normal 2 2 2 2 5 3 10" xfId="16943" xr:uid="{00000000-0005-0000-0000-00002F420000}"/>
    <cellStyle name="Normal 2 2 2 2 5 3 11" xfId="16944" xr:uid="{00000000-0005-0000-0000-000030420000}"/>
    <cellStyle name="Normal 2 2 2 2 5 3 12" xfId="16945" xr:uid="{00000000-0005-0000-0000-000031420000}"/>
    <cellStyle name="Normal 2 2 2 2 5 3 13" xfId="16946" xr:uid="{00000000-0005-0000-0000-000032420000}"/>
    <cellStyle name="Normal 2 2 2 2 5 3 14" xfId="16947" xr:uid="{00000000-0005-0000-0000-000033420000}"/>
    <cellStyle name="Normal 2 2 2 2 5 3 2" xfId="16948" xr:uid="{00000000-0005-0000-0000-000034420000}"/>
    <cellStyle name="Normal 2 2 2 2 5 3 2 10" xfId="16949" xr:uid="{00000000-0005-0000-0000-000035420000}"/>
    <cellStyle name="Normal 2 2 2 2 5 3 2 2" xfId="16950" xr:uid="{00000000-0005-0000-0000-000036420000}"/>
    <cellStyle name="Normal 2 2 2 2 5 3 2 3" xfId="16951" xr:uid="{00000000-0005-0000-0000-000037420000}"/>
    <cellStyle name="Normal 2 2 2 2 5 3 2 4" xfId="16952" xr:uid="{00000000-0005-0000-0000-000038420000}"/>
    <cellStyle name="Normal 2 2 2 2 5 3 2 5" xfId="16953" xr:uid="{00000000-0005-0000-0000-000039420000}"/>
    <cellStyle name="Normal 2 2 2 2 5 3 2 6" xfId="16954" xr:uid="{00000000-0005-0000-0000-00003A420000}"/>
    <cellStyle name="Normal 2 2 2 2 5 3 2 7" xfId="16955" xr:uid="{00000000-0005-0000-0000-00003B420000}"/>
    <cellStyle name="Normal 2 2 2 2 5 3 2 8" xfId="16956" xr:uid="{00000000-0005-0000-0000-00003C420000}"/>
    <cellStyle name="Normal 2 2 2 2 5 3 2 9" xfId="16957" xr:uid="{00000000-0005-0000-0000-00003D420000}"/>
    <cellStyle name="Normal 2 2 2 2 5 3 3" xfId="16958" xr:uid="{00000000-0005-0000-0000-00003E420000}"/>
    <cellStyle name="Normal 2 2 2 2 5 3 3 10" xfId="16959" xr:uid="{00000000-0005-0000-0000-00003F420000}"/>
    <cellStyle name="Normal 2 2 2 2 5 3 3 2" xfId="16960" xr:uid="{00000000-0005-0000-0000-000040420000}"/>
    <cellStyle name="Normal 2 2 2 2 5 3 3 3" xfId="16961" xr:uid="{00000000-0005-0000-0000-000041420000}"/>
    <cellStyle name="Normal 2 2 2 2 5 3 3 4" xfId="16962" xr:uid="{00000000-0005-0000-0000-000042420000}"/>
    <cellStyle name="Normal 2 2 2 2 5 3 3 5" xfId="16963" xr:uid="{00000000-0005-0000-0000-000043420000}"/>
    <cellStyle name="Normal 2 2 2 2 5 3 3 6" xfId="16964" xr:uid="{00000000-0005-0000-0000-000044420000}"/>
    <cellStyle name="Normal 2 2 2 2 5 3 3 7" xfId="16965" xr:uid="{00000000-0005-0000-0000-000045420000}"/>
    <cellStyle name="Normal 2 2 2 2 5 3 3 8" xfId="16966" xr:uid="{00000000-0005-0000-0000-000046420000}"/>
    <cellStyle name="Normal 2 2 2 2 5 3 3 9" xfId="16967" xr:uid="{00000000-0005-0000-0000-000047420000}"/>
    <cellStyle name="Normal 2 2 2 2 5 3 4" xfId="16968" xr:uid="{00000000-0005-0000-0000-000048420000}"/>
    <cellStyle name="Normal 2 2 2 2 5 3 4 10" xfId="16969" xr:uid="{00000000-0005-0000-0000-000049420000}"/>
    <cellStyle name="Normal 2 2 2 2 5 3 4 2" xfId="16970" xr:uid="{00000000-0005-0000-0000-00004A420000}"/>
    <cellStyle name="Normal 2 2 2 2 5 3 4 3" xfId="16971" xr:uid="{00000000-0005-0000-0000-00004B420000}"/>
    <cellStyle name="Normal 2 2 2 2 5 3 4 4" xfId="16972" xr:uid="{00000000-0005-0000-0000-00004C420000}"/>
    <cellStyle name="Normal 2 2 2 2 5 3 4 5" xfId="16973" xr:uid="{00000000-0005-0000-0000-00004D420000}"/>
    <cellStyle name="Normal 2 2 2 2 5 3 4 6" xfId="16974" xr:uid="{00000000-0005-0000-0000-00004E420000}"/>
    <cellStyle name="Normal 2 2 2 2 5 3 4 7" xfId="16975" xr:uid="{00000000-0005-0000-0000-00004F420000}"/>
    <cellStyle name="Normal 2 2 2 2 5 3 4 8" xfId="16976" xr:uid="{00000000-0005-0000-0000-000050420000}"/>
    <cellStyle name="Normal 2 2 2 2 5 3 4 9" xfId="16977" xr:uid="{00000000-0005-0000-0000-000051420000}"/>
    <cellStyle name="Normal 2 2 2 2 5 3 5" xfId="16978" xr:uid="{00000000-0005-0000-0000-000052420000}"/>
    <cellStyle name="Normal 2 2 2 2 5 3 5 10" xfId="16979" xr:uid="{00000000-0005-0000-0000-000053420000}"/>
    <cellStyle name="Normal 2 2 2 2 5 3 5 2" xfId="16980" xr:uid="{00000000-0005-0000-0000-000054420000}"/>
    <cellStyle name="Normal 2 2 2 2 5 3 5 3" xfId="16981" xr:uid="{00000000-0005-0000-0000-000055420000}"/>
    <cellStyle name="Normal 2 2 2 2 5 3 5 4" xfId="16982" xr:uid="{00000000-0005-0000-0000-000056420000}"/>
    <cellStyle name="Normal 2 2 2 2 5 3 5 5" xfId="16983" xr:uid="{00000000-0005-0000-0000-000057420000}"/>
    <cellStyle name="Normal 2 2 2 2 5 3 5 6" xfId="16984" xr:uid="{00000000-0005-0000-0000-000058420000}"/>
    <cellStyle name="Normal 2 2 2 2 5 3 5 7" xfId="16985" xr:uid="{00000000-0005-0000-0000-000059420000}"/>
    <cellStyle name="Normal 2 2 2 2 5 3 5 8" xfId="16986" xr:uid="{00000000-0005-0000-0000-00005A420000}"/>
    <cellStyle name="Normal 2 2 2 2 5 3 5 9" xfId="16987" xr:uid="{00000000-0005-0000-0000-00005B420000}"/>
    <cellStyle name="Normal 2 2 2 2 5 3 6" xfId="16988" xr:uid="{00000000-0005-0000-0000-00005C420000}"/>
    <cellStyle name="Normal 2 2 2 2 5 3 7" xfId="16989" xr:uid="{00000000-0005-0000-0000-00005D420000}"/>
    <cellStyle name="Normal 2 2 2 2 5 3 8" xfId="16990" xr:uid="{00000000-0005-0000-0000-00005E420000}"/>
    <cellStyle name="Normal 2 2 2 2 5 3 9" xfId="16991" xr:uid="{00000000-0005-0000-0000-00005F420000}"/>
    <cellStyle name="Normal 2 2 2 2 5 4" xfId="16992" xr:uid="{00000000-0005-0000-0000-000060420000}"/>
    <cellStyle name="Normal 2 2 2 2 5 4 10" xfId="16993" xr:uid="{00000000-0005-0000-0000-000061420000}"/>
    <cellStyle name="Normal 2 2 2 2 5 4 11" xfId="16994" xr:uid="{00000000-0005-0000-0000-000062420000}"/>
    <cellStyle name="Normal 2 2 2 2 5 4 12" xfId="16995" xr:uid="{00000000-0005-0000-0000-000063420000}"/>
    <cellStyle name="Normal 2 2 2 2 5 4 13" xfId="16996" xr:uid="{00000000-0005-0000-0000-000064420000}"/>
    <cellStyle name="Normal 2 2 2 2 5 4 14" xfId="16997" xr:uid="{00000000-0005-0000-0000-000065420000}"/>
    <cellStyle name="Normal 2 2 2 2 5 4 2" xfId="16998" xr:uid="{00000000-0005-0000-0000-000066420000}"/>
    <cellStyle name="Normal 2 2 2 2 5 4 2 10" xfId="16999" xr:uid="{00000000-0005-0000-0000-000067420000}"/>
    <cellStyle name="Normal 2 2 2 2 5 4 2 2" xfId="17000" xr:uid="{00000000-0005-0000-0000-000068420000}"/>
    <cellStyle name="Normal 2 2 2 2 5 4 2 3" xfId="17001" xr:uid="{00000000-0005-0000-0000-000069420000}"/>
    <cellStyle name="Normal 2 2 2 2 5 4 2 4" xfId="17002" xr:uid="{00000000-0005-0000-0000-00006A420000}"/>
    <cellStyle name="Normal 2 2 2 2 5 4 2 5" xfId="17003" xr:uid="{00000000-0005-0000-0000-00006B420000}"/>
    <cellStyle name="Normal 2 2 2 2 5 4 2 6" xfId="17004" xr:uid="{00000000-0005-0000-0000-00006C420000}"/>
    <cellStyle name="Normal 2 2 2 2 5 4 2 7" xfId="17005" xr:uid="{00000000-0005-0000-0000-00006D420000}"/>
    <cellStyle name="Normal 2 2 2 2 5 4 2 8" xfId="17006" xr:uid="{00000000-0005-0000-0000-00006E420000}"/>
    <cellStyle name="Normal 2 2 2 2 5 4 2 9" xfId="17007" xr:uid="{00000000-0005-0000-0000-00006F420000}"/>
    <cellStyle name="Normal 2 2 2 2 5 4 3" xfId="17008" xr:uid="{00000000-0005-0000-0000-000070420000}"/>
    <cellStyle name="Normal 2 2 2 2 5 4 3 10" xfId="17009" xr:uid="{00000000-0005-0000-0000-000071420000}"/>
    <cellStyle name="Normal 2 2 2 2 5 4 3 2" xfId="17010" xr:uid="{00000000-0005-0000-0000-000072420000}"/>
    <cellStyle name="Normal 2 2 2 2 5 4 3 3" xfId="17011" xr:uid="{00000000-0005-0000-0000-000073420000}"/>
    <cellStyle name="Normal 2 2 2 2 5 4 3 4" xfId="17012" xr:uid="{00000000-0005-0000-0000-000074420000}"/>
    <cellStyle name="Normal 2 2 2 2 5 4 3 5" xfId="17013" xr:uid="{00000000-0005-0000-0000-000075420000}"/>
    <cellStyle name="Normal 2 2 2 2 5 4 3 6" xfId="17014" xr:uid="{00000000-0005-0000-0000-000076420000}"/>
    <cellStyle name="Normal 2 2 2 2 5 4 3 7" xfId="17015" xr:uid="{00000000-0005-0000-0000-000077420000}"/>
    <cellStyle name="Normal 2 2 2 2 5 4 3 8" xfId="17016" xr:uid="{00000000-0005-0000-0000-000078420000}"/>
    <cellStyle name="Normal 2 2 2 2 5 4 3 9" xfId="17017" xr:uid="{00000000-0005-0000-0000-000079420000}"/>
    <cellStyle name="Normal 2 2 2 2 5 4 4" xfId="17018" xr:uid="{00000000-0005-0000-0000-00007A420000}"/>
    <cellStyle name="Normal 2 2 2 2 5 4 4 10" xfId="17019" xr:uid="{00000000-0005-0000-0000-00007B420000}"/>
    <cellStyle name="Normal 2 2 2 2 5 4 4 2" xfId="17020" xr:uid="{00000000-0005-0000-0000-00007C420000}"/>
    <cellStyle name="Normal 2 2 2 2 5 4 4 3" xfId="17021" xr:uid="{00000000-0005-0000-0000-00007D420000}"/>
    <cellStyle name="Normal 2 2 2 2 5 4 4 4" xfId="17022" xr:uid="{00000000-0005-0000-0000-00007E420000}"/>
    <cellStyle name="Normal 2 2 2 2 5 4 4 5" xfId="17023" xr:uid="{00000000-0005-0000-0000-00007F420000}"/>
    <cellStyle name="Normal 2 2 2 2 5 4 4 6" xfId="17024" xr:uid="{00000000-0005-0000-0000-000080420000}"/>
    <cellStyle name="Normal 2 2 2 2 5 4 4 7" xfId="17025" xr:uid="{00000000-0005-0000-0000-000081420000}"/>
    <cellStyle name="Normal 2 2 2 2 5 4 4 8" xfId="17026" xr:uid="{00000000-0005-0000-0000-000082420000}"/>
    <cellStyle name="Normal 2 2 2 2 5 4 4 9" xfId="17027" xr:uid="{00000000-0005-0000-0000-000083420000}"/>
    <cellStyle name="Normal 2 2 2 2 5 4 5" xfId="17028" xr:uid="{00000000-0005-0000-0000-000084420000}"/>
    <cellStyle name="Normal 2 2 2 2 5 4 5 10" xfId="17029" xr:uid="{00000000-0005-0000-0000-000085420000}"/>
    <cellStyle name="Normal 2 2 2 2 5 4 5 2" xfId="17030" xr:uid="{00000000-0005-0000-0000-000086420000}"/>
    <cellStyle name="Normal 2 2 2 2 5 4 5 3" xfId="17031" xr:uid="{00000000-0005-0000-0000-000087420000}"/>
    <cellStyle name="Normal 2 2 2 2 5 4 5 4" xfId="17032" xr:uid="{00000000-0005-0000-0000-000088420000}"/>
    <cellStyle name="Normal 2 2 2 2 5 4 5 5" xfId="17033" xr:uid="{00000000-0005-0000-0000-000089420000}"/>
    <cellStyle name="Normal 2 2 2 2 5 4 5 6" xfId="17034" xr:uid="{00000000-0005-0000-0000-00008A420000}"/>
    <cellStyle name="Normal 2 2 2 2 5 4 5 7" xfId="17035" xr:uid="{00000000-0005-0000-0000-00008B420000}"/>
    <cellStyle name="Normal 2 2 2 2 5 4 5 8" xfId="17036" xr:uid="{00000000-0005-0000-0000-00008C420000}"/>
    <cellStyle name="Normal 2 2 2 2 5 4 5 9" xfId="17037" xr:uid="{00000000-0005-0000-0000-00008D420000}"/>
    <cellStyle name="Normal 2 2 2 2 5 4 6" xfId="17038" xr:uid="{00000000-0005-0000-0000-00008E420000}"/>
    <cellStyle name="Normal 2 2 2 2 5 4 7" xfId="17039" xr:uid="{00000000-0005-0000-0000-00008F420000}"/>
    <cellStyle name="Normal 2 2 2 2 5 4 8" xfId="17040" xr:uid="{00000000-0005-0000-0000-000090420000}"/>
    <cellStyle name="Normal 2 2 2 2 5 4 9" xfId="17041" xr:uid="{00000000-0005-0000-0000-000091420000}"/>
    <cellStyle name="Normal 2 2 2 2 5 5" xfId="17042" xr:uid="{00000000-0005-0000-0000-000092420000}"/>
    <cellStyle name="Normal 2 2 2 2 5 5 10" xfId="17043" xr:uid="{00000000-0005-0000-0000-000093420000}"/>
    <cellStyle name="Normal 2 2 2 2 5 5 11" xfId="17044" xr:uid="{00000000-0005-0000-0000-000094420000}"/>
    <cellStyle name="Normal 2 2 2 2 5 5 12" xfId="17045" xr:uid="{00000000-0005-0000-0000-000095420000}"/>
    <cellStyle name="Normal 2 2 2 2 5 5 13" xfId="17046" xr:uid="{00000000-0005-0000-0000-000096420000}"/>
    <cellStyle name="Normal 2 2 2 2 5 5 14" xfId="17047" xr:uid="{00000000-0005-0000-0000-000097420000}"/>
    <cellStyle name="Normal 2 2 2 2 5 5 2" xfId="17048" xr:uid="{00000000-0005-0000-0000-000098420000}"/>
    <cellStyle name="Normal 2 2 2 2 5 5 2 10" xfId="17049" xr:uid="{00000000-0005-0000-0000-000099420000}"/>
    <cellStyle name="Normal 2 2 2 2 5 5 2 2" xfId="17050" xr:uid="{00000000-0005-0000-0000-00009A420000}"/>
    <cellStyle name="Normal 2 2 2 2 5 5 2 3" xfId="17051" xr:uid="{00000000-0005-0000-0000-00009B420000}"/>
    <cellStyle name="Normal 2 2 2 2 5 5 2 4" xfId="17052" xr:uid="{00000000-0005-0000-0000-00009C420000}"/>
    <cellStyle name="Normal 2 2 2 2 5 5 2 5" xfId="17053" xr:uid="{00000000-0005-0000-0000-00009D420000}"/>
    <cellStyle name="Normal 2 2 2 2 5 5 2 6" xfId="17054" xr:uid="{00000000-0005-0000-0000-00009E420000}"/>
    <cellStyle name="Normal 2 2 2 2 5 5 2 7" xfId="17055" xr:uid="{00000000-0005-0000-0000-00009F420000}"/>
    <cellStyle name="Normal 2 2 2 2 5 5 2 8" xfId="17056" xr:uid="{00000000-0005-0000-0000-0000A0420000}"/>
    <cellStyle name="Normal 2 2 2 2 5 5 2 9" xfId="17057" xr:uid="{00000000-0005-0000-0000-0000A1420000}"/>
    <cellStyle name="Normal 2 2 2 2 5 5 3" xfId="17058" xr:uid="{00000000-0005-0000-0000-0000A2420000}"/>
    <cellStyle name="Normal 2 2 2 2 5 5 3 10" xfId="17059" xr:uid="{00000000-0005-0000-0000-0000A3420000}"/>
    <cellStyle name="Normal 2 2 2 2 5 5 3 2" xfId="17060" xr:uid="{00000000-0005-0000-0000-0000A4420000}"/>
    <cellStyle name="Normal 2 2 2 2 5 5 3 3" xfId="17061" xr:uid="{00000000-0005-0000-0000-0000A5420000}"/>
    <cellStyle name="Normal 2 2 2 2 5 5 3 4" xfId="17062" xr:uid="{00000000-0005-0000-0000-0000A6420000}"/>
    <cellStyle name="Normal 2 2 2 2 5 5 3 5" xfId="17063" xr:uid="{00000000-0005-0000-0000-0000A7420000}"/>
    <cellStyle name="Normal 2 2 2 2 5 5 3 6" xfId="17064" xr:uid="{00000000-0005-0000-0000-0000A8420000}"/>
    <cellStyle name="Normal 2 2 2 2 5 5 3 7" xfId="17065" xr:uid="{00000000-0005-0000-0000-0000A9420000}"/>
    <cellStyle name="Normal 2 2 2 2 5 5 3 8" xfId="17066" xr:uid="{00000000-0005-0000-0000-0000AA420000}"/>
    <cellStyle name="Normal 2 2 2 2 5 5 3 9" xfId="17067" xr:uid="{00000000-0005-0000-0000-0000AB420000}"/>
    <cellStyle name="Normal 2 2 2 2 5 5 4" xfId="17068" xr:uid="{00000000-0005-0000-0000-0000AC420000}"/>
    <cellStyle name="Normal 2 2 2 2 5 5 4 10" xfId="17069" xr:uid="{00000000-0005-0000-0000-0000AD420000}"/>
    <cellStyle name="Normal 2 2 2 2 5 5 4 2" xfId="17070" xr:uid="{00000000-0005-0000-0000-0000AE420000}"/>
    <cellStyle name="Normal 2 2 2 2 5 5 4 3" xfId="17071" xr:uid="{00000000-0005-0000-0000-0000AF420000}"/>
    <cellStyle name="Normal 2 2 2 2 5 5 4 4" xfId="17072" xr:uid="{00000000-0005-0000-0000-0000B0420000}"/>
    <cellStyle name="Normal 2 2 2 2 5 5 4 5" xfId="17073" xr:uid="{00000000-0005-0000-0000-0000B1420000}"/>
    <cellStyle name="Normal 2 2 2 2 5 5 4 6" xfId="17074" xr:uid="{00000000-0005-0000-0000-0000B2420000}"/>
    <cellStyle name="Normal 2 2 2 2 5 5 4 7" xfId="17075" xr:uid="{00000000-0005-0000-0000-0000B3420000}"/>
    <cellStyle name="Normal 2 2 2 2 5 5 4 8" xfId="17076" xr:uid="{00000000-0005-0000-0000-0000B4420000}"/>
    <cellStyle name="Normal 2 2 2 2 5 5 4 9" xfId="17077" xr:uid="{00000000-0005-0000-0000-0000B5420000}"/>
    <cellStyle name="Normal 2 2 2 2 5 5 5" xfId="17078" xr:uid="{00000000-0005-0000-0000-0000B6420000}"/>
    <cellStyle name="Normal 2 2 2 2 5 5 5 10" xfId="17079" xr:uid="{00000000-0005-0000-0000-0000B7420000}"/>
    <cellStyle name="Normal 2 2 2 2 5 5 5 2" xfId="17080" xr:uid="{00000000-0005-0000-0000-0000B8420000}"/>
    <cellStyle name="Normal 2 2 2 2 5 5 5 3" xfId="17081" xr:uid="{00000000-0005-0000-0000-0000B9420000}"/>
    <cellStyle name="Normal 2 2 2 2 5 5 5 4" xfId="17082" xr:uid="{00000000-0005-0000-0000-0000BA420000}"/>
    <cellStyle name="Normal 2 2 2 2 5 5 5 5" xfId="17083" xr:uid="{00000000-0005-0000-0000-0000BB420000}"/>
    <cellStyle name="Normal 2 2 2 2 5 5 5 6" xfId="17084" xr:uid="{00000000-0005-0000-0000-0000BC420000}"/>
    <cellStyle name="Normal 2 2 2 2 5 5 5 7" xfId="17085" xr:uid="{00000000-0005-0000-0000-0000BD420000}"/>
    <cellStyle name="Normal 2 2 2 2 5 5 5 8" xfId="17086" xr:uid="{00000000-0005-0000-0000-0000BE420000}"/>
    <cellStyle name="Normal 2 2 2 2 5 5 5 9" xfId="17087" xr:uid="{00000000-0005-0000-0000-0000BF420000}"/>
    <cellStyle name="Normal 2 2 2 2 5 5 6" xfId="17088" xr:uid="{00000000-0005-0000-0000-0000C0420000}"/>
    <cellStyle name="Normal 2 2 2 2 5 5 7" xfId="17089" xr:uid="{00000000-0005-0000-0000-0000C1420000}"/>
    <cellStyle name="Normal 2 2 2 2 5 5 8" xfId="17090" xr:uid="{00000000-0005-0000-0000-0000C2420000}"/>
    <cellStyle name="Normal 2 2 2 2 5 5 9" xfId="17091" xr:uid="{00000000-0005-0000-0000-0000C3420000}"/>
    <cellStyle name="Normal 2 2 2 2 5 6" xfId="17092" xr:uid="{00000000-0005-0000-0000-0000C4420000}"/>
    <cellStyle name="Normal 2 2 2 2 5 6 10" xfId="17093" xr:uid="{00000000-0005-0000-0000-0000C5420000}"/>
    <cellStyle name="Normal 2 2 2 2 5 6 11" xfId="17094" xr:uid="{00000000-0005-0000-0000-0000C6420000}"/>
    <cellStyle name="Normal 2 2 2 2 5 6 12" xfId="17095" xr:uid="{00000000-0005-0000-0000-0000C7420000}"/>
    <cellStyle name="Normal 2 2 2 2 5 6 13" xfId="17096" xr:uid="{00000000-0005-0000-0000-0000C8420000}"/>
    <cellStyle name="Normal 2 2 2 2 5 6 14" xfId="17097" xr:uid="{00000000-0005-0000-0000-0000C9420000}"/>
    <cellStyle name="Normal 2 2 2 2 5 6 2" xfId="17098" xr:uid="{00000000-0005-0000-0000-0000CA420000}"/>
    <cellStyle name="Normal 2 2 2 2 5 6 2 10" xfId="17099" xr:uid="{00000000-0005-0000-0000-0000CB420000}"/>
    <cellStyle name="Normal 2 2 2 2 5 6 2 2" xfId="17100" xr:uid="{00000000-0005-0000-0000-0000CC420000}"/>
    <cellStyle name="Normal 2 2 2 2 5 6 2 3" xfId="17101" xr:uid="{00000000-0005-0000-0000-0000CD420000}"/>
    <cellStyle name="Normal 2 2 2 2 5 6 2 4" xfId="17102" xr:uid="{00000000-0005-0000-0000-0000CE420000}"/>
    <cellStyle name="Normal 2 2 2 2 5 6 2 5" xfId="17103" xr:uid="{00000000-0005-0000-0000-0000CF420000}"/>
    <cellStyle name="Normal 2 2 2 2 5 6 2 6" xfId="17104" xr:uid="{00000000-0005-0000-0000-0000D0420000}"/>
    <cellStyle name="Normal 2 2 2 2 5 6 2 7" xfId="17105" xr:uid="{00000000-0005-0000-0000-0000D1420000}"/>
    <cellStyle name="Normal 2 2 2 2 5 6 2 8" xfId="17106" xr:uid="{00000000-0005-0000-0000-0000D2420000}"/>
    <cellStyle name="Normal 2 2 2 2 5 6 2 9" xfId="17107" xr:uid="{00000000-0005-0000-0000-0000D3420000}"/>
    <cellStyle name="Normal 2 2 2 2 5 6 3" xfId="17108" xr:uid="{00000000-0005-0000-0000-0000D4420000}"/>
    <cellStyle name="Normal 2 2 2 2 5 6 3 10" xfId="17109" xr:uid="{00000000-0005-0000-0000-0000D5420000}"/>
    <cellStyle name="Normal 2 2 2 2 5 6 3 2" xfId="17110" xr:uid="{00000000-0005-0000-0000-0000D6420000}"/>
    <cellStyle name="Normal 2 2 2 2 5 6 3 3" xfId="17111" xr:uid="{00000000-0005-0000-0000-0000D7420000}"/>
    <cellStyle name="Normal 2 2 2 2 5 6 3 4" xfId="17112" xr:uid="{00000000-0005-0000-0000-0000D8420000}"/>
    <cellStyle name="Normal 2 2 2 2 5 6 3 5" xfId="17113" xr:uid="{00000000-0005-0000-0000-0000D9420000}"/>
    <cellStyle name="Normal 2 2 2 2 5 6 3 6" xfId="17114" xr:uid="{00000000-0005-0000-0000-0000DA420000}"/>
    <cellStyle name="Normal 2 2 2 2 5 6 3 7" xfId="17115" xr:uid="{00000000-0005-0000-0000-0000DB420000}"/>
    <cellStyle name="Normal 2 2 2 2 5 6 3 8" xfId="17116" xr:uid="{00000000-0005-0000-0000-0000DC420000}"/>
    <cellStyle name="Normal 2 2 2 2 5 6 3 9" xfId="17117" xr:uid="{00000000-0005-0000-0000-0000DD420000}"/>
    <cellStyle name="Normal 2 2 2 2 5 6 4" xfId="17118" xr:uid="{00000000-0005-0000-0000-0000DE420000}"/>
    <cellStyle name="Normal 2 2 2 2 5 6 4 10" xfId="17119" xr:uid="{00000000-0005-0000-0000-0000DF420000}"/>
    <cellStyle name="Normal 2 2 2 2 5 6 4 2" xfId="17120" xr:uid="{00000000-0005-0000-0000-0000E0420000}"/>
    <cellStyle name="Normal 2 2 2 2 5 6 4 3" xfId="17121" xr:uid="{00000000-0005-0000-0000-0000E1420000}"/>
    <cellStyle name="Normal 2 2 2 2 5 6 4 4" xfId="17122" xr:uid="{00000000-0005-0000-0000-0000E2420000}"/>
    <cellStyle name="Normal 2 2 2 2 5 6 4 5" xfId="17123" xr:uid="{00000000-0005-0000-0000-0000E3420000}"/>
    <cellStyle name="Normal 2 2 2 2 5 6 4 6" xfId="17124" xr:uid="{00000000-0005-0000-0000-0000E4420000}"/>
    <cellStyle name="Normal 2 2 2 2 5 6 4 7" xfId="17125" xr:uid="{00000000-0005-0000-0000-0000E5420000}"/>
    <cellStyle name="Normal 2 2 2 2 5 6 4 8" xfId="17126" xr:uid="{00000000-0005-0000-0000-0000E6420000}"/>
    <cellStyle name="Normal 2 2 2 2 5 6 4 9" xfId="17127" xr:uid="{00000000-0005-0000-0000-0000E7420000}"/>
    <cellStyle name="Normal 2 2 2 2 5 6 5" xfId="17128" xr:uid="{00000000-0005-0000-0000-0000E8420000}"/>
    <cellStyle name="Normal 2 2 2 2 5 6 5 10" xfId="17129" xr:uid="{00000000-0005-0000-0000-0000E9420000}"/>
    <cellStyle name="Normal 2 2 2 2 5 6 5 2" xfId="17130" xr:uid="{00000000-0005-0000-0000-0000EA420000}"/>
    <cellStyle name="Normal 2 2 2 2 5 6 5 3" xfId="17131" xr:uid="{00000000-0005-0000-0000-0000EB420000}"/>
    <cellStyle name="Normal 2 2 2 2 5 6 5 4" xfId="17132" xr:uid="{00000000-0005-0000-0000-0000EC420000}"/>
    <cellStyle name="Normal 2 2 2 2 5 6 5 5" xfId="17133" xr:uid="{00000000-0005-0000-0000-0000ED420000}"/>
    <cellStyle name="Normal 2 2 2 2 5 6 5 6" xfId="17134" xr:uid="{00000000-0005-0000-0000-0000EE420000}"/>
    <cellStyle name="Normal 2 2 2 2 5 6 5 7" xfId="17135" xr:uid="{00000000-0005-0000-0000-0000EF420000}"/>
    <cellStyle name="Normal 2 2 2 2 5 6 5 8" xfId="17136" xr:uid="{00000000-0005-0000-0000-0000F0420000}"/>
    <cellStyle name="Normal 2 2 2 2 5 6 5 9" xfId="17137" xr:uid="{00000000-0005-0000-0000-0000F1420000}"/>
    <cellStyle name="Normal 2 2 2 2 5 6 6" xfId="17138" xr:uid="{00000000-0005-0000-0000-0000F2420000}"/>
    <cellStyle name="Normal 2 2 2 2 5 6 7" xfId="17139" xr:uid="{00000000-0005-0000-0000-0000F3420000}"/>
    <cellStyle name="Normal 2 2 2 2 5 6 8" xfId="17140" xr:uid="{00000000-0005-0000-0000-0000F4420000}"/>
    <cellStyle name="Normal 2 2 2 2 5 6 9" xfId="17141" xr:uid="{00000000-0005-0000-0000-0000F5420000}"/>
    <cellStyle name="Normal 2 2 2 2 5 7" xfId="17142" xr:uid="{00000000-0005-0000-0000-0000F6420000}"/>
    <cellStyle name="Normal 2 2 2 2 5 7 10" xfId="17143" xr:uid="{00000000-0005-0000-0000-0000F7420000}"/>
    <cellStyle name="Normal 2 2 2 2 5 7 11" xfId="17144" xr:uid="{00000000-0005-0000-0000-0000F8420000}"/>
    <cellStyle name="Normal 2 2 2 2 5 7 12" xfId="17145" xr:uid="{00000000-0005-0000-0000-0000F9420000}"/>
    <cellStyle name="Normal 2 2 2 2 5 7 13" xfId="17146" xr:uid="{00000000-0005-0000-0000-0000FA420000}"/>
    <cellStyle name="Normal 2 2 2 2 5 7 14" xfId="17147" xr:uid="{00000000-0005-0000-0000-0000FB420000}"/>
    <cellStyle name="Normal 2 2 2 2 5 7 2" xfId="17148" xr:uid="{00000000-0005-0000-0000-0000FC420000}"/>
    <cellStyle name="Normal 2 2 2 2 5 7 2 10" xfId="17149" xr:uid="{00000000-0005-0000-0000-0000FD420000}"/>
    <cellStyle name="Normal 2 2 2 2 5 7 2 2" xfId="17150" xr:uid="{00000000-0005-0000-0000-0000FE420000}"/>
    <cellStyle name="Normal 2 2 2 2 5 7 2 3" xfId="17151" xr:uid="{00000000-0005-0000-0000-0000FF420000}"/>
    <cellStyle name="Normal 2 2 2 2 5 7 2 4" xfId="17152" xr:uid="{00000000-0005-0000-0000-000000430000}"/>
    <cellStyle name="Normal 2 2 2 2 5 7 2 5" xfId="17153" xr:uid="{00000000-0005-0000-0000-000001430000}"/>
    <cellStyle name="Normal 2 2 2 2 5 7 2 6" xfId="17154" xr:uid="{00000000-0005-0000-0000-000002430000}"/>
    <cellStyle name="Normal 2 2 2 2 5 7 2 7" xfId="17155" xr:uid="{00000000-0005-0000-0000-000003430000}"/>
    <cellStyle name="Normal 2 2 2 2 5 7 2 8" xfId="17156" xr:uid="{00000000-0005-0000-0000-000004430000}"/>
    <cellStyle name="Normal 2 2 2 2 5 7 2 9" xfId="17157" xr:uid="{00000000-0005-0000-0000-000005430000}"/>
    <cellStyle name="Normal 2 2 2 2 5 7 3" xfId="17158" xr:uid="{00000000-0005-0000-0000-000006430000}"/>
    <cellStyle name="Normal 2 2 2 2 5 7 3 10" xfId="17159" xr:uid="{00000000-0005-0000-0000-000007430000}"/>
    <cellStyle name="Normal 2 2 2 2 5 7 3 2" xfId="17160" xr:uid="{00000000-0005-0000-0000-000008430000}"/>
    <cellStyle name="Normal 2 2 2 2 5 7 3 3" xfId="17161" xr:uid="{00000000-0005-0000-0000-000009430000}"/>
    <cellStyle name="Normal 2 2 2 2 5 7 3 4" xfId="17162" xr:uid="{00000000-0005-0000-0000-00000A430000}"/>
    <cellStyle name="Normal 2 2 2 2 5 7 3 5" xfId="17163" xr:uid="{00000000-0005-0000-0000-00000B430000}"/>
    <cellStyle name="Normal 2 2 2 2 5 7 3 6" xfId="17164" xr:uid="{00000000-0005-0000-0000-00000C430000}"/>
    <cellStyle name="Normal 2 2 2 2 5 7 3 7" xfId="17165" xr:uid="{00000000-0005-0000-0000-00000D430000}"/>
    <cellStyle name="Normal 2 2 2 2 5 7 3 8" xfId="17166" xr:uid="{00000000-0005-0000-0000-00000E430000}"/>
    <cellStyle name="Normal 2 2 2 2 5 7 3 9" xfId="17167" xr:uid="{00000000-0005-0000-0000-00000F430000}"/>
    <cellStyle name="Normal 2 2 2 2 5 7 4" xfId="17168" xr:uid="{00000000-0005-0000-0000-000010430000}"/>
    <cellStyle name="Normal 2 2 2 2 5 7 4 10" xfId="17169" xr:uid="{00000000-0005-0000-0000-000011430000}"/>
    <cellStyle name="Normal 2 2 2 2 5 7 4 2" xfId="17170" xr:uid="{00000000-0005-0000-0000-000012430000}"/>
    <cellStyle name="Normal 2 2 2 2 5 7 4 3" xfId="17171" xr:uid="{00000000-0005-0000-0000-000013430000}"/>
    <cellStyle name="Normal 2 2 2 2 5 7 4 4" xfId="17172" xr:uid="{00000000-0005-0000-0000-000014430000}"/>
    <cellStyle name="Normal 2 2 2 2 5 7 4 5" xfId="17173" xr:uid="{00000000-0005-0000-0000-000015430000}"/>
    <cellStyle name="Normal 2 2 2 2 5 7 4 6" xfId="17174" xr:uid="{00000000-0005-0000-0000-000016430000}"/>
    <cellStyle name="Normal 2 2 2 2 5 7 4 7" xfId="17175" xr:uid="{00000000-0005-0000-0000-000017430000}"/>
    <cellStyle name="Normal 2 2 2 2 5 7 4 8" xfId="17176" xr:uid="{00000000-0005-0000-0000-000018430000}"/>
    <cellStyle name="Normal 2 2 2 2 5 7 4 9" xfId="17177" xr:uid="{00000000-0005-0000-0000-000019430000}"/>
    <cellStyle name="Normal 2 2 2 2 5 7 5" xfId="17178" xr:uid="{00000000-0005-0000-0000-00001A430000}"/>
    <cellStyle name="Normal 2 2 2 2 5 7 5 10" xfId="17179" xr:uid="{00000000-0005-0000-0000-00001B430000}"/>
    <cellStyle name="Normal 2 2 2 2 5 7 5 2" xfId="17180" xr:uid="{00000000-0005-0000-0000-00001C430000}"/>
    <cellStyle name="Normal 2 2 2 2 5 7 5 3" xfId="17181" xr:uid="{00000000-0005-0000-0000-00001D430000}"/>
    <cellStyle name="Normal 2 2 2 2 5 7 5 4" xfId="17182" xr:uid="{00000000-0005-0000-0000-00001E430000}"/>
    <cellStyle name="Normal 2 2 2 2 5 7 5 5" xfId="17183" xr:uid="{00000000-0005-0000-0000-00001F430000}"/>
    <cellStyle name="Normal 2 2 2 2 5 7 5 6" xfId="17184" xr:uid="{00000000-0005-0000-0000-000020430000}"/>
    <cellStyle name="Normal 2 2 2 2 5 7 5 7" xfId="17185" xr:uid="{00000000-0005-0000-0000-000021430000}"/>
    <cellStyle name="Normal 2 2 2 2 5 7 5 8" xfId="17186" xr:uid="{00000000-0005-0000-0000-000022430000}"/>
    <cellStyle name="Normal 2 2 2 2 5 7 5 9" xfId="17187" xr:uid="{00000000-0005-0000-0000-000023430000}"/>
    <cellStyle name="Normal 2 2 2 2 5 7 6" xfId="17188" xr:uid="{00000000-0005-0000-0000-000024430000}"/>
    <cellStyle name="Normal 2 2 2 2 5 7 7" xfId="17189" xr:uid="{00000000-0005-0000-0000-000025430000}"/>
    <cellStyle name="Normal 2 2 2 2 5 7 8" xfId="17190" xr:uid="{00000000-0005-0000-0000-000026430000}"/>
    <cellStyle name="Normal 2 2 2 2 5 7 9" xfId="17191" xr:uid="{00000000-0005-0000-0000-000027430000}"/>
    <cellStyle name="Normal 2 2 2 2 5 8" xfId="17192" xr:uid="{00000000-0005-0000-0000-000028430000}"/>
    <cellStyle name="Normal 2 2 2 2 5 8 10" xfId="17193" xr:uid="{00000000-0005-0000-0000-000029430000}"/>
    <cellStyle name="Normal 2 2 2 2 5 8 11" xfId="17194" xr:uid="{00000000-0005-0000-0000-00002A430000}"/>
    <cellStyle name="Normal 2 2 2 2 5 8 12" xfId="17195" xr:uid="{00000000-0005-0000-0000-00002B430000}"/>
    <cellStyle name="Normal 2 2 2 2 5 8 13" xfId="17196" xr:uid="{00000000-0005-0000-0000-00002C430000}"/>
    <cellStyle name="Normal 2 2 2 2 5 8 14" xfId="17197" xr:uid="{00000000-0005-0000-0000-00002D430000}"/>
    <cellStyle name="Normal 2 2 2 2 5 8 2" xfId="17198" xr:uid="{00000000-0005-0000-0000-00002E430000}"/>
    <cellStyle name="Normal 2 2 2 2 5 8 2 10" xfId="17199" xr:uid="{00000000-0005-0000-0000-00002F430000}"/>
    <cellStyle name="Normal 2 2 2 2 5 8 2 2" xfId="17200" xr:uid="{00000000-0005-0000-0000-000030430000}"/>
    <cellStyle name="Normal 2 2 2 2 5 8 2 3" xfId="17201" xr:uid="{00000000-0005-0000-0000-000031430000}"/>
    <cellStyle name="Normal 2 2 2 2 5 8 2 4" xfId="17202" xr:uid="{00000000-0005-0000-0000-000032430000}"/>
    <cellStyle name="Normal 2 2 2 2 5 8 2 5" xfId="17203" xr:uid="{00000000-0005-0000-0000-000033430000}"/>
    <cellStyle name="Normal 2 2 2 2 5 8 2 6" xfId="17204" xr:uid="{00000000-0005-0000-0000-000034430000}"/>
    <cellStyle name="Normal 2 2 2 2 5 8 2 7" xfId="17205" xr:uid="{00000000-0005-0000-0000-000035430000}"/>
    <cellStyle name="Normal 2 2 2 2 5 8 2 8" xfId="17206" xr:uid="{00000000-0005-0000-0000-000036430000}"/>
    <cellStyle name="Normal 2 2 2 2 5 8 2 9" xfId="17207" xr:uid="{00000000-0005-0000-0000-000037430000}"/>
    <cellStyle name="Normal 2 2 2 2 5 8 3" xfId="17208" xr:uid="{00000000-0005-0000-0000-000038430000}"/>
    <cellStyle name="Normal 2 2 2 2 5 8 3 10" xfId="17209" xr:uid="{00000000-0005-0000-0000-000039430000}"/>
    <cellStyle name="Normal 2 2 2 2 5 8 3 2" xfId="17210" xr:uid="{00000000-0005-0000-0000-00003A430000}"/>
    <cellStyle name="Normal 2 2 2 2 5 8 3 3" xfId="17211" xr:uid="{00000000-0005-0000-0000-00003B430000}"/>
    <cellStyle name="Normal 2 2 2 2 5 8 3 4" xfId="17212" xr:uid="{00000000-0005-0000-0000-00003C430000}"/>
    <cellStyle name="Normal 2 2 2 2 5 8 3 5" xfId="17213" xr:uid="{00000000-0005-0000-0000-00003D430000}"/>
    <cellStyle name="Normal 2 2 2 2 5 8 3 6" xfId="17214" xr:uid="{00000000-0005-0000-0000-00003E430000}"/>
    <cellStyle name="Normal 2 2 2 2 5 8 3 7" xfId="17215" xr:uid="{00000000-0005-0000-0000-00003F430000}"/>
    <cellStyle name="Normal 2 2 2 2 5 8 3 8" xfId="17216" xr:uid="{00000000-0005-0000-0000-000040430000}"/>
    <cellStyle name="Normal 2 2 2 2 5 8 3 9" xfId="17217" xr:uid="{00000000-0005-0000-0000-000041430000}"/>
    <cellStyle name="Normal 2 2 2 2 5 8 4" xfId="17218" xr:uid="{00000000-0005-0000-0000-000042430000}"/>
    <cellStyle name="Normal 2 2 2 2 5 8 4 10" xfId="17219" xr:uid="{00000000-0005-0000-0000-000043430000}"/>
    <cellStyle name="Normal 2 2 2 2 5 8 4 2" xfId="17220" xr:uid="{00000000-0005-0000-0000-000044430000}"/>
    <cellStyle name="Normal 2 2 2 2 5 8 4 3" xfId="17221" xr:uid="{00000000-0005-0000-0000-000045430000}"/>
    <cellStyle name="Normal 2 2 2 2 5 8 4 4" xfId="17222" xr:uid="{00000000-0005-0000-0000-000046430000}"/>
    <cellStyle name="Normal 2 2 2 2 5 8 4 5" xfId="17223" xr:uid="{00000000-0005-0000-0000-000047430000}"/>
    <cellStyle name="Normal 2 2 2 2 5 8 4 6" xfId="17224" xr:uid="{00000000-0005-0000-0000-000048430000}"/>
    <cellStyle name="Normal 2 2 2 2 5 8 4 7" xfId="17225" xr:uid="{00000000-0005-0000-0000-000049430000}"/>
    <cellStyle name="Normal 2 2 2 2 5 8 4 8" xfId="17226" xr:uid="{00000000-0005-0000-0000-00004A430000}"/>
    <cellStyle name="Normal 2 2 2 2 5 8 4 9" xfId="17227" xr:uid="{00000000-0005-0000-0000-00004B430000}"/>
    <cellStyle name="Normal 2 2 2 2 5 8 5" xfId="17228" xr:uid="{00000000-0005-0000-0000-00004C430000}"/>
    <cellStyle name="Normal 2 2 2 2 5 8 5 10" xfId="17229" xr:uid="{00000000-0005-0000-0000-00004D430000}"/>
    <cellStyle name="Normal 2 2 2 2 5 8 5 2" xfId="17230" xr:uid="{00000000-0005-0000-0000-00004E430000}"/>
    <cellStyle name="Normal 2 2 2 2 5 8 5 3" xfId="17231" xr:uid="{00000000-0005-0000-0000-00004F430000}"/>
    <cellStyle name="Normal 2 2 2 2 5 8 5 4" xfId="17232" xr:uid="{00000000-0005-0000-0000-000050430000}"/>
    <cellStyle name="Normal 2 2 2 2 5 8 5 5" xfId="17233" xr:uid="{00000000-0005-0000-0000-000051430000}"/>
    <cellStyle name="Normal 2 2 2 2 5 8 5 6" xfId="17234" xr:uid="{00000000-0005-0000-0000-000052430000}"/>
    <cellStyle name="Normal 2 2 2 2 5 8 5 7" xfId="17235" xr:uid="{00000000-0005-0000-0000-000053430000}"/>
    <cellStyle name="Normal 2 2 2 2 5 8 5 8" xfId="17236" xr:uid="{00000000-0005-0000-0000-000054430000}"/>
    <cellStyle name="Normal 2 2 2 2 5 8 5 9" xfId="17237" xr:uid="{00000000-0005-0000-0000-000055430000}"/>
    <cellStyle name="Normal 2 2 2 2 5 8 6" xfId="17238" xr:uid="{00000000-0005-0000-0000-000056430000}"/>
    <cellStyle name="Normal 2 2 2 2 5 8 7" xfId="17239" xr:uid="{00000000-0005-0000-0000-000057430000}"/>
    <cellStyle name="Normal 2 2 2 2 5 8 8" xfId="17240" xr:uid="{00000000-0005-0000-0000-000058430000}"/>
    <cellStyle name="Normal 2 2 2 2 5 8 9" xfId="17241" xr:uid="{00000000-0005-0000-0000-000059430000}"/>
    <cellStyle name="Normal 2 2 2 2 5 9" xfId="17242" xr:uid="{00000000-0005-0000-0000-00005A430000}"/>
    <cellStyle name="Normal 2 2 2 2 5 9 10" xfId="17243" xr:uid="{00000000-0005-0000-0000-00005B430000}"/>
    <cellStyle name="Normal 2 2 2 2 5 9 11" xfId="17244" xr:uid="{00000000-0005-0000-0000-00005C430000}"/>
    <cellStyle name="Normal 2 2 2 2 5 9 12" xfId="17245" xr:uid="{00000000-0005-0000-0000-00005D430000}"/>
    <cellStyle name="Normal 2 2 2 2 5 9 13" xfId="17246" xr:uid="{00000000-0005-0000-0000-00005E430000}"/>
    <cellStyle name="Normal 2 2 2 2 5 9 14" xfId="17247" xr:uid="{00000000-0005-0000-0000-00005F430000}"/>
    <cellStyle name="Normal 2 2 2 2 5 9 2" xfId="17248" xr:uid="{00000000-0005-0000-0000-000060430000}"/>
    <cellStyle name="Normal 2 2 2 2 5 9 2 10" xfId="17249" xr:uid="{00000000-0005-0000-0000-000061430000}"/>
    <cellStyle name="Normal 2 2 2 2 5 9 2 2" xfId="17250" xr:uid="{00000000-0005-0000-0000-000062430000}"/>
    <cellStyle name="Normal 2 2 2 2 5 9 2 3" xfId="17251" xr:uid="{00000000-0005-0000-0000-000063430000}"/>
    <cellStyle name="Normal 2 2 2 2 5 9 2 4" xfId="17252" xr:uid="{00000000-0005-0000-0000-000064430000}"/>
    <cellStyle name="Normal 2 2 2 2 5 9 2 5" xfId="17253" xr:uid="{00000000-0005-0000-0000-000065430000}"/>
    <cellStyle name="Normal 2 2 2 2 5 9 2 6" xfId="17254" xr:uid="{00000000-0005-0000-0000-000066430000}"/>
    <cellStyle name="Normal 2 2 2 2 5 9 2 7" xfId="17255" xr:uid="{00000000-0005-0000-0000-000067430000}"/>
    <cellStyle name="Normal 2 2 2 2 5 9 2 8" xfId="17256" xr:uid="{00000000-0005-0000-0000-000068430000}"/>
    <cellStyle name="Normal 2 2 2 2 5 9 2 9" xfId="17257" xr:uid="{00000000-0005-0000-0000-000069430000}"/>
    <cellStyle name="Normal 2 2 2 2 5 9 3" xfId="17258" xr:uid="{00000000-0005-0000-0000-00006A430000}"/>
    <cellStyle name="Normal 2 2 2 2 5 9 3 10" xfId="17259" xr:uid="{00000000-0005-0000-0000-00006B430000}"/>
    <cellStyle name="Normal 2 2 2 2 5 9 3 2" xfId="17260" xr:uid="{00000000-0005-0000-0000-00006C430000}"/>
    <cellStyle name="Normal 2 2 2 2 5 9 3 3" xfId="17261" xr:uid="{00000000-0005-0000-0000-00006D430000}"/>
    <cellStyle name="Normal 2 2 2 2 5 9 3 4" xfId="17262" xr:uid="{00000000-0005-0000-0000-00006E430000}"/>
    <cellStyle name="Normal 2 2 2 2 5 9 3 5" xfId="17263" xr:uid="{00000000-0005-0000-0000-00006F430000}"/>
    <cellStyle name="Normal 2 2 2 2 5 9 3 6" xfId="17264" xr:uid="{00000000-0005-0000-0000-000070430000}"/>
    <cellStyle name="Normal 2 2 2 2 5 9 3 7" xfId="17265" xr:uid="{00000000-0005-0000-0000-000071430000}"/>
    <cellStyle name="Normal 2 2 2 2 5 9 3 8" xfId="17266" xr:uid="{00000000-0005-0000-0000-000072430000}"/>
    <cellStyle name="Normal 2 2 2 2 5 9 3 9" xfId="17267" xr:uid="{00000000-0005-0000-0000-000073430000}"/>
    <cellStyle name="Normal 2 2 2 2 5 9 4" xfId="17268" xr:uid="{00000000-0005-0000-0000-000074430000}"/>
    <cellStyle name="Normal 2 2 2 2 5 9 4 10" xfId="17269" xr:uid="{00000000-0005-0000-0000-000075430000}"/>
    <cellStyle name="Normal 2 2 2 2 5 9 4 2" xfId="17270" xr:uid="{00000000-0005-0000-0000-000076430000}"/>
    <cellStyle name="Normal 2 2 2 2 5 9 4 3" xfId="17271" xr:uid="{00000000-0005-0000-0000-000077430000}"/>
    <cellStyle name="Normal 2 2 2 2 5 9 4 4" xfId="17272" xr:uid="{00000000-0005-0000-0000-000078430000}"/>
    <cellStyle name="Normal 2 2 2 2 5 9 4 5" xfId="17273" xr:uid="{00000000-0005-0000-0000-000079430000}"/>
    <cellStyle name="Normal 2 2 2 2 5 9 4 6" xfId="17274" xr:uid="{00000000-0005-0000-0000-00007A430000}"/>
    <cellStyle name="Normal 2 2 2 2 5 9 4 7" xfId="17275" xr:uid="{00000000-0005-0000-0000-00007B430000}"/>
    <cellStyle name="Normal 2 2 2 2 5 9 4 8" xfId="17276" xr:uid="{00000000-0005-0000-0000-00007C430000}"/>
    <cellStyle name="Normal 2 2 2 2 5 9 4 9" xfId="17277" xr:uid="{00000000-0005-0000-0000-00007D430000}"/>
    <cellStyle name="Normal 2 2 2 2 5 9 5" xfId="17278" xr:uid="{00000000-0005-0000-0000-00007E430000}"/>
    <cellStyle name="Normal 2 2 2 2 5 9 5 10" xfId="17279" xr:uid="{00000000-0005-0000-0000-00007F430000}"/>
    <cellStyle name="Normal 2 2 2 2 5 9 5 2" xfId="17280" xr:uid="{00000000-0005-0000-0000-000080430000}"/>
    <cellStyle name="Normal 2 2 2 2 5 9 5 3" xfId="17281" xr:uid="{00000000-0005-0000-0000-000081430000}"/>
    <cellStyle name="Normal 2 2 2 2 5 9 5 4" xfId="17282" xr:uid="{00000000-0005-0000-0000-000082430000}"/>
    <cellStyle name="Normal 2 2 2 2 5 9 5 5" xfId="17283" xr:uid="{00000000-0005-0000-0000-000083430000}"/>
    <cellStyle name="Normal 2 2 2 2 5 9 5 6" xfId="17284" xr:uid="{00000000-0005-0000-0000-000084430000}"/>
    <cellStyle name="Normal 2 2 2 2 5 9 5 7" xfId="17285" xr:uid="{00000000-0005-0000-0000-000085430000}"/>
    <cellStyle name="Normal 2 2 2 2 5 9 5 8" xfId="17286" xr:uid="{00000000-0005-0000-0000-000086430000}"/>
    <cellStyle name="Normal 2 2 2 2 5 9 5 9" xfId="17287" xr:uid="{00000000-0005-0000-0000-000087430000}"/>
    <cellStyle name="Normal 2 2 2 2 5 9 6" xfId="17288" xr:uid="{00000000-0005-0000-0000-000088430000}"/>
    <cellStyle name="Normal 2 2 2 2 5 9 7" xfId="17289" xr:uid="{00000000-0005-0000-0000-000089430000}"/>
    <cellStyle name="Normal 2 2 2 2 5 9 8" xfId="17290" xr:uid="{00000000-0005-0000-0000-00008A430000}"/>
    <cellStyle name="Normal 2 2 2 2 5 9 9" xfId="17291" xr:uid="{00000000-0005-0000-0000-00008B430000}"/>
    <cellStyle name="Normal 2 2 2 2 50" xfId="17292" xr:uid="{00000000-0005-0000-0000-00008C430000}"/>
    <cellStyle name="Normal 2 2 2 2 51" xfId="17293" xr:uid="{00000000-0005-0000-0000-00008D430000}"/>
    <cellStyle name="Normal 2 2 2 2 6" xfId="17294" xr:uid="{00000000-0005-0000-0000-00008E430000}"/>
    <cellStyle name="Normal 2 2 2 2 6 2" xfId="419" xr:uid="{00000000-0005-0000-0000-0000A3010000}"/>
    <cellStyle name="Normal 2 2 2 2 7" xfId="17295" xr:uid="{00000000-0005-0000-0000-00008F430000}"/>
    <cellStyle name="Normal 2 2 2 2 8" xfId="17296" xr:uid="{00000000-0005-0000-0000-000090430000}"/>
    <cellStyle name="Normal 2 2 2 2 9" xfId="17297" xr:uid="{00000000-0005-0000-0000-000091430000}"/>
    <cellStyle name="Normal 2 2 2 20" xfId="17298" xr:uid="{00000000-0005-0000-0000-000092430000}"/>
    <cellStyle name="Normal 2 2 2 20 10" xfId="17299" xr:uid="{00000000-0005-0000-0000-000093430000}"/>
    <cellStyle name="Normal 2 2 2 20 11" xfId="17300" xr:uid="{00000000-0005-0000-0000-000094430000}"/>
    <cellStyle name="Normal 2 2 2 20 12" xfId="17301" xr:uid="{00000000-0005-0000-0000-000095430000}"/>
    <cellStyle name="Normal 2 2 2 20 13" xfId="17302" xr:uid="{00000000-0005-0000-0000-000096430000}"/>
    <cellStyle name="Normal 2 2 2 20 14" xfId="17303" xr:uid="{00000000-0005-0000-0000-000097430000}"/>
    <cellStyle name="Normal 2 2 2 20 2" xfId="17304" xr:uid="{00000000-0005-0000-0000-000098430000}"/>
    <cellStyle name="Normal 2 2 2 20 2 10" xfId="17305" xr:uid="{00000000-0005-0000-0000-000099430000}"/>
    <cellStyle name="Normal 2 2 2 20 2 2" xfId="17306" xr:uid="{00000000-0005-0000-0000-00009A430000}"/>
    <cellStyle name="Normal 2 2 2 20 2 3" xfId="17307" xr:uid="{00000000-0005-0000-0000-00009B430000}"/>
    <cellStyle name="Normal 2 2 2 20 2 4" xfId="17308" xr:uid="{00000000-0005-0000-0000-00009C430000}"/>
    <cellStyle name="Normal 2 2 2 20 2 5" xfId="17309" xr:uid="{00000000-0005-0000-0000-00009D430000}"/>
    <cellStyle name="Normal 2 2 2 20 2 6" xfId="17310" xr:uid="{00000000-0005-0000-0000-00009E430000}"/>
    <cellStyle name="Normal 2 2 2 20 2 7" xfId="17311" xr:uid="{00000000-0005-0000-0000-00009F430000}"/>
    <cellStyle name="Normal 2 2 2 20 2 8" xfId="17312" xr:uid="{00000000-0005-0000-0000-0000A0430000}"/>
    <cellStyle name="Normal 2 2 2 20 2 9" xfId="17313" xr:uid="{00000000-0005-0000-0000-0000A1430000}"/>
    <cellStyle name="Normal 2 2 2 20 3" xfId="17314" xr:uid="{00000000-0005-0000-0000-0000A2430000}"/>
    <cellStyle name="Normal 2 2 2 20 3 10" xfId="17315" xr:uid="{00000000-0005-0000-0000-0000A3430000}"/>
    <cellStyle name="Normal 2 2 2 20 3 2" xfId="17316" xr:uid="{00000000-0005-0000-0000-0000A4430000}"/>
    <cellStyle name="Normal 2 2 2 20 3 3" xfId="17317" xr:uid="{00000000-0005-0000-0000-0000A5430000}"/>
    <cellStyle name="Normal 2 2 2 20 3 4" xfId="17318" xr:uid="{00000000-0005-0000-0000-0000A6430000}"/>
    <cellStyle name="Normal 2 2 2 20 3 5" xfId="17319" xr:uid="{00000000-0005-0000-0000-0000A7430000}"/>
    <cellStyle name="Normal 2 2 2 20 3 6" xfId="17320" xr:uid="{00000000-0005-0000-0000-0000A8430000}"/>
    <cellStyle name="Normal 2 2 2 20 3 7" xfId="17321" xr:uid="{00000000-0005-0000-0000-0000A9430000}"/>
    <cellStyle name="Normal 2 2 2 20 3 8" xfId="17322" xr:uid="{00000000-0005-0000-0000-0000AA430000}"/>
    <cellStyle name="Normal 2 2 2 20 3 9" xfId="17323" xr:uid="{00000000-0005-0000-0000-0000AB430000}"/>
    <cellStyle name="Normal 2 2 2 20 4" xfId="17324" xr:uid="{00000000-0005-0000-0000-0000AC430000}"/>
    <cellStyle name="Normal 2 2 2 20 4 10" xfId="17325" xr:uid="{00000000-0005-0000-0000-0000AD430000}"/>
    <cellStyle name="Normal 2 2 2 20 4 2" xfId="17326" xr:uid="{00000000-0005-0000-0000-0000AE430000}"/>
    <cellStyle name="Normal 2 2 2 20 4 3" xfId="17327" xr:uid="{00000000-0005-0000-0000-0000AF430000}"/>
    <cellStyle name="Normal 2 2 2 20 4 4" xfId="17328" xr:uid="{00000000-0005-0000-0000-0000B0430000}"/>
    <cellStyle name="Normal 2 2 2 20 4 5" xfId="17329" xr:uid="{00000000-0005-0000-0000-0000B1430000}"/>
    <cellStyle name="Normal 2 2 2 20 4 6" xfId="17330" xr:uid="{00000000-0005-0000-0000-0000B2430000}"/>
    <cellStyle name="Normal 2 2 2 20 4 7" xfId="17331" xr:uid="{00000000-0005-0000-0000-0000B3430000}"/>
    <cellStyle name="Normal 2 2 2 20 4 8" xfId="17332" xr:uid="{00000000-0005-0000-0000-0000B4430000}"/>
    <cellStyle name="Normal 2 2 2 20 4 9" xfId="17333" xr:uid="{00000000-0005-0000-0000-0000B5430000}"/>
    <cellStyle name="Normal 2 2 2 20 5" xfId="17334" xr:uid="{00000000-0005-0000-0000-0000B6430000}"/>
    <cellStyle name="Normal 2 2 2 20 5 10" xfId="17335" xr:uid="{00000000-0005-0000-0000-0000B7430000}"/>
    <cellStyle name="Normal 2 2 2 20 5 2" xfId="17336" xr:uid="{00000000-0005-0000-0000-0000B8430000}"/>
    <cellStyle name="Normal 2 2 2 20 5 3" xfId="17337" xr:uid="{00000000-0005-0000-0000-0000B9430000}"/>
    <cellStyle name="Normal 2 2 2 20 5 4" xfId="17338" xr:uid="{00000000-0005-0000-0000-0000BA430000}"/>
    <cellStyle name="Normal 2 2 2 20 5 5" xfId="17339" xr:uid="{00000000-0005-0000-0000-0000BB430000}"/>
    <cellStyle name="Normal 2 2 2 20 5 6" xfId="17340" xr:uid="{00000000-0005-0000-0000-0000BC430000}"/>
    <cellStyle name="Normal 2 2 2 20 5 7" xfId="17341" xr:uid="{00000000-0005-0000-0000-0000BD430000}"/>
    <cellStyle name="Normal 2 2 2 20 5 8" xfId="17342" xr:uid="{00000000-0005-0000-0000-0000BE430000}"/>
    <cellStyle name="Normal 2 2 2 20 5 9" xfId="17343" xr:uid="{00000000-0005-0000-0000-0000BF430000}"/>
    <cellStyle name="Normal 2 2 2 20 6" xfId="17344" xr:uid="{00000000-0005-0000-0000-0000C0430000}"/>
    <cellStyle name="Normal 2 2 2 20 7" xfId="17345" xr:uid="{00000000-0005-0000-0000-0000C1430000}"/>
    <cellStyle name="Normal 2 2 2 20 8" xfId="17346" xr:uid="{00000000-0005-0000-0000-0000C2430000}"/>
    <cellStyle name="Normal 2 2 2 20 9" xfId="17347" xr:uid="{00000000-0005-0000-0000-0000C3430000}"/>
    <cellStyle name="Normal 2 2 2 21" xfId="17348" xr:uid="{00000000-0005-0000-0000-0000C4430000}"/>
    <cellStyle name="Normal 2 2 2 21 10" xfId="17349" xr:uid="{00000000-0005-0000-0000-0000C5430000}"/>
    <cellStyle name="Normal 2 2 2 21 11" xfId="17350" xr:uid="{00000000-0005-0000-0000-0000C6430000}"/>
    <cellStyle name="Normal 2 2 2 21 12" xfId="17351" xr:uid="{00000000-0005-0000-0000-0000C7430000}"/>
    <cellStyle name="Normal 2 2 2 21 13" xfId="17352" xr:uid="{00000000-0005-0000-0000-0000C8430000}"/>
    <cellStyle name="Normal 2 2 2 21 14" xfId="17353" xr:uid="{00000000-0005-0000-0000-0000C9430000}"/>
    <cellStyle name="Normal 2 2 2 21 2" xfId="17354" xr:uid="{00000000-0005-0000-0000-0000CA430000}"/>
    <cellStyle name="Normal 2 2 2 21 2 10" xfId="17355" xr:uid="{00000000-0005-0000-0000-0000CB430000}"/>
    <cellStyle name="Normal 2 2 2 21 2 2" xfId="17356" xr:uid="{00000000-0005-0000-0000-0000CC430000}"/>
    <cellStyle name="Normal 2 2 2 21 2 3" xfId="17357" xr:uid="{00000000-0005-0000-0000-0000CD430000}"/>
    <cellStyle name="Normal 2 2 2 21 2 4" xfId="17358" xr:uid="{00000000-0005-0000-0000-0000CE430000}"/>
    <cellStyle name="Normal 2 2 2 21 2 5" xfId="17359" xr:uid="{00000000-0005-0000-0000-0000CF430000}"/>
    <cellStyle name="Normal 2 2 2 21 2 6" xfId="17360" xr:uid="{00000000-0005-0000-0000-0000D0430000}"/>
    <cellStyle name="Normal 2 2 2 21 2 7" xfId="17361" xr:uid="{00000000-0005-0000-0000-0000D1430000}"/>
    <cellStyle name="Normal 2 2 2 21 2 8" xfId="17362" xr:uid="{00000000-0005-0000-0000-0000D2430000}"/>
    <cellStyle name="Normal 2 2 2 21 2 9" xfId="17363" xr:uid="{00000000-0005-0000-0000-0000D3430000}"/>
    <cellStyle name="Normal 2 2 2 21 3" xfId="17364" xr:uid="{00000000-0005-0000-0000-0000D4430000}"/>
    <cellStyle name="Normal 2 2 2 21 3 10" xfId="17365" xr:uid="{00000000-0005-0000-0000-0000D5430000}"/>
    <cellStyle name="Normal 2 2 2 21 3 2" xfId="17366" xr:uid="{00000000-0005-0000-0000-0000D6430000}"/>
    <cellStyle name="Normal 2 2 2 21 3 3" xfId="17367" xr:uid="{00000000-0005-0000-0000-0000D7430000}"/>
    <cellStyle name="Normal 2 2 2 21 3 4" xfId="17368" xr:uid="{00000000-0005-0000-0000-0000D8430000}"/>
    <cellStyle name="Normal 2 2 2 21 3 5" xfId="17369" xr:uid="{00000000-0005-0000-0000-0000D9430000}"/>
    <cellStyle name="Normal 2 2 2 21 3 6" xfId="17370" xr:uid="{00000000-0005-0000-0000-0000DA430000}"/>
    <cellStyle name="Normal 2 2 2 21 3 7" xfId="17371" xr:uid="{00000000-0005-0000-0000-0000DB430000}"/>
    <cellStyle name="Normal 2 2 2 21 3 8" xfId="17372" xr:uid="{00000000-0005-0000-0000-0000DC430000}"/>
    <cellStyle name="Normal 2 2 2 21 3 9" xfId="17373" xr:uid="{00000000-0005-0000-0000-0000DD430000}"/>
    <cellStyle name="Normal 2 2 2 21 4" xfId="17374" xr:uid="{00000000-0005-0000-0000-0000DE430000}"/>
    <cellStyle name="Normal 2 2 2 21 4 10" xfId="17375" xr:uid="{00000000-0005-0000-0000-0000DF430000}"/>
    <cellStyle name="Normal 2 2 2 21 4 2" xfId="17376" xr:uid="{00000000-0005-0000-0000-0000E0430000}"/>
    <cellStyle name="Normal 2 2 2 21 4 3" xfId="17377" xr:uid="{00000000-0005-0000-0000-0000E1430000}"/>
    <cellStyle name="Normal 2 2 2 21 4 4" xfId="17378" xr:uid="{00000000-0005-0000-0000-0000E2430000}"/>
    <cellStyle name="Normal 2 2 2 21 4 5" xfId="17379" xr:uid="{00000000-0005-0000-0000-0000E3430000}"/>
    <cellStyle name="Normal 2 2 2 21 4 6" xfId="17380" xr:uid="{00000000-0005-0000-0000-0000E4430000}"/>
    <cellStyle name="Normal 2 2 2 21 4 7" xfId="17381" xr:uid="{00000000-0005-0000-0000-0000E5430000}"/>
    <cellStyle name="Normal 2 2 2 21 4 8" xfId="17382" xr:uid="{00000000-0005-0000-0000-0000E6430000}"/>
    <cellStyle name="Normal 2 2 2 21 4 9" xfId="17383" xr:uid="{00000000-0005-0000-0000-0000E7430000}"/>
    <cellStyle name="Normal 2 2 2 21 5" xfId="17384" xr:uid="{00000000-0005-0000-0000-0000E8430000}"/>
    <cellStyle name="Normal 2 2 2 21 5 10" xfId="17385" xr:uid="{00000000-0005-0000-0000-0000E9430000}"/>
    <cellStyle name="Normal 2 2 2 21 5 2" xfId="17386" xr:uid="{00000000-0005-0000-0000-0000EA430000}"/>
    <cellStyle name="Normal 2 2 2 21 5 3" xfId="17387" xr:uid="{00000000-0005-0000-0000-0000EB430000}"/>
    <cellStyle name="Normal 2 2 2 21 5 4" xfId="17388" xr:uid="{00000000-0005-0000-0000-0000EC430000}"/>
    <cellStyle name="Normal 2 2 2 21 5 5" xfId="17389" xr:uid="{00000000-0005-0000-0000-0000ED430000}"/>
    <cellStyle name="Normal 2 2 2 21 5 6" xfId="17390" xr:uid="{00000000-0005-0000-0000-0000EE430000}"/>
    <cellStyle name="Normal 2 2 2 21 5 7" xfId="17391" xr:uid="{00000000-0005-0000-0000-0000EF430000}"/>
    <cellStyle name="Normal 2 2 2 21 5 8" xfId="17392" xr:uid="{00000000-0005-0000-0000-0000F0430000}"/>
    <cellStyle name="Normal 2 2 2 21 5 9" xfId="17393" xr:uid="{00000000-0005-0000-0000-0000F1430000}"/>
    <cellStyle name="Normal 2 2 2 21 6" xfId="17394" xr:uid="{00000000-0005-0000-0000-0000F2430000}"/>
    <cellStyle name="Normal 2 2 2 21 7" xfId="17395" xr:uid="{00000000-0005-0000-0000-0000F3430000}"/>
    <cellStyle name="Normal 2 2 2 21 8" xfId="17396" xr:uid="{00000000-0005-0000-0000-0000F4430000}"/>
    <cellStyle name="Normal 2 2 2 21 9" xfId="17397" xr:uid="{00000000-0005-0000-0000-0000F5430000}"/>
    <cellStyle name="Normal 2 2 2 22" xfId="17398" xr:uid="{00000000-0005-0000-0000-0000F6430000}"/>
    <cellStyle name="Normal 2 2 2 22 10" xfId="17399" xr:uid="{00000000-0005-0000-0000-0000F7430000}"/>
    <cellStyle name="Normal 2 2 2 22 11" xfId="17400" xr:uid="{00000000-0005-0000-0000-0000F8430000}"/>
    <cellStyle name="Normal 2 2 2 22 12" xfId="17401" xr:uid="{00000000-0005-0000-0000-0000F9430000}"/>
    <cellStyle name="Normal 2 2 2 22 13" xfId="17402" xr:uid="{00000000-0005-0000-0000-0000FA430000}"/>
    <cellStyle name="Normal 2 2 2 22 14" xfId="17403" xr:uid="{00000000-0005-0000-0000-0000FB430000}"/>
    <cellStyle name="Normal 2 2 2 22 2" xfId="17404" xr:uid="{00000000-0005-0000-0000-0000FC430000}"/>
    <cellStyle name="Normal 2 2 2 22 2 10" xfId="17405" xr:uid="{00000000-0005-0000-0000-0000FD430000}"/>
    <cellStyle name="Normal 2 2 2 22 2 2" xfId="17406" xr:uid="{00000000-0005-0000-0000-0000FE430000}"/>
    <cellStyle name="Normal 2 2 2 22 2 3" xfId="17407" xr:uid="{00000000-0005-0000-0000-0000FF430000}"/>
    <cellStyle name="Normal 2 2 2 22 2 4" xfId="17408" xr:uid="{00000000-0005-0000-0000-000000440000}"/>
    <cellStyle name="Normal 2 2 2 22 2 5" xfId="17409" xr:uid="{00000000-0005-0000-0000-000001440000}"/>
    <cellStyle name="Normal 2 2 2 22 2 6" xfId="17410" xr:uid="{00000000-0005-0000-0000-000002440000}"/>
    <cellStyle name="Normal 2 2 2 22 2 7" xfId="17411" xr:uid="{00000000-0005-0000-0000-000003440000}"/>
    <cellStyle name="Normal 2 2 2 22 2 8" xfId="17412" xr:uid="{00000000-0005-0000-0000-000004440000}"/>
    <cellStyle name="Normal 2 2 2 22 2 9" xfId="17413" xr:uid="{00000000-0005-0000-0000-000005440000}"/>
    <cellStyle name="Normal 2 2 2 22 3" xfId="17414" xr:uid="{00000000-0005-0000-0000-000006440000}"/>
    <cellStyle name="Normal 2 2 2 22 3 10" xfId="17415" xr:uid="{00000000-0005-0000-0000-000007440000}"/>
    <cellStyle name="Normal 2 2 2 22 3 2" xfId="17416" xr:uid="{00000000-0005-0000-0000-000008440000}"/>
    <cellStyle name="Normal 2 2 2 22 3 3" xfId="17417" xr:uid="{00000000-0005-0000-0000-000009440000}"/>
    <cellStyle name="Normal 2 2 2 22 3 4" xfId="17418" xr:uid="{00000000-0005-0000-0000-00000A440000}"/>
    <cellStyle name="Normal 2 2 2 22 3 5" xfId="17419" xr:uid="{00000000-0005-0000-0000-00000B440000}"/>
    <cellStyle name="Normal 2 2 2 22 3 6" xfId="17420" xr:uid="{00000000-0005-0000-0000-00000C440000}"/>
    <cellStyle name="Normal 2 2 2 22 3 7" xfId="17421" xr:uid="{00000000-0005-0000-0000-00000D440000}"/>
    <cellStyle name="Normal 2 2 2 22 3 8" xfId="17422" xr:uid="{00000000-0005-0000-0000-00000E440000}"/>
    <cellStyle name="Normal 2 2 2 22 3 9" xfId="17423" xr:uid="{00000000-0005-0000-0000-00000F440000}"/>
    <cellStyle name="Normal 2 2 2 22 4" xfId="17424" xr:uid="{00000000-0005-0000-0000-000010440000}"/>
    <cellStyle name="Normal 2 2 2 22 4 10" xfId="17425" xr:uid="{00000000-0005-0000-0000-000011440000}"/>
    <cellStyle name="Normal 2 2 2 22 4 2" xfId="17426" xr:uid="{00000000-0005-0000-0000-000012440000}"/>
    <cellStyle name="Normal 2 2 2 22 4 3" xfId="17427" xr:uid="{00000000-0005-0000-0000-000013440000}"/>
    <cellStyle name="Normal 2 2 2 22 4 4" xfId="17428" xr:uid="{00000000-0005-0000-0000-000014440000}"/>
    <cellStyle name="Normal 2 2 2 22 4 5" xfId="17429" xr:uid="{00000000-0005-0000-0000-000015440000}"/>
    <cellStyle name="Normal 2 2 2 22 4 6" xfId="17430" xr:uid="{00000000-0005-0000-0000-000016440000}"/>
    <cellStyle name="Normal 2 2 2 22 4 7" xfId="17431" xr:uid="{00000000-0005-0000-0000-000017440000}"/>
    <cellStyle name="Normal 2 2 2 22 4 8" xfId="17432" xr:uid="{00000000-0005-0000-0000-000018440000}"/>
    <cellStyle name="Normal 2 2 2 22 4 9" xfId="17433" xr:uid="{00000000-0005-0000-0000-000019440000}"/>
    <cellStyle name="Normal 2 2 2 22 5" xfId="17434" xr:uid="{00000000-0005-0000-0000-00001A440000}"/>
    <cellStyle name="Normal 2 2 2 22 5 10" xfId="17435" xr:uid="{00000000-0005-0000-0000-00001B440000}"/>
    <cellStyle name="Normal 2 2 2 22 5 2" xfId="17436" xr:uid="{00000000-0005-0000-0000-00001C440000}"/>
    <cellStyle name="Normal 2 2 2 22 5 3" xfId="17437" xr:uid="{00000000-0005-0000-0000-00001D440000}"/>
    <cellStyle name="Normal 2 2 2 22 5 4" xfId="17438" xr:uid="{00000000-0005-0000-0000-00001E440000}"/>
    <cellStyle name="Normal 2 2 2 22 5 5" xfId="17439" xr:uid="{00000000-0005-0000-0000-00001F440000}"/>
    <cellStyle name="Normal 2 2 2 22 5 6" xfId="17440" xr:uid="{00000000-0005-0000-0000-000020440000}"/>
    <cellStyle name="Normal 2 2 2 22 5 7" xfId="17441" xr:uid="{00000000-0005-0000-0000-000021440000}"/>
    <cellStyle name="Normal 2 2 2 22 5 8" xfId="17442" xr:uid="{00000000-0005-0000-0000-000022440000}"/>
    <cellStyle name="Normal 2 2 2 22 5 9" xfId="17443" xr:uid="{00000000-0005-0000-0000-000023440000}"/>
    <cellStyle name="Normal 2 2 2 22 6" xfId="17444" xr:uid="{00000000-0005-0000-0000-000024440000}"/>
    <cellStyle name="Normal 2 2 2 22 7" xfId="17445" xr:uid="{00000000-0005-0000-0000-000025440000}"/>
    <cellStyle name="Normal 2 2 2 22 8" xfId="17446" xr:uid="{00000000-0005-0000-0000-000026440000}"/>
    <cellStyle name="Normal 2 2 2 22 9" xfId="17447" xr:uid="{00000000-0005-0000-0000-000027440000}"/>
    <cellStyle name="Normal 2 2 2 23" xfId="17448" xr:uid="{00000000-0005-0000-0000-000028440000}"/>
    <cellStyle name="Normal 2 2 2 23 10" xfId="17449" xr:uid="{00000000-0005-0000-0000-000029440000}"/>
    <cellStyle name="Normal 2 2 2 23 11" xfId="17450" xr:uid="{00000000-0005-0000-0000-00002A440000}"/>
    <cellStyle name="Normal 2 2 2 23 12" xfId="17451" xr:uid="{00000000-0005-0000-0000-00002B440000}"/>
    <cellStyle name="Normal 2 2 2 23 13" xfId="17452" xr:uid="{00000000-0005-0000-0000-00002C440000}"/>
    <cellStyle name="Normal 2 2 2 23 14" xfId="17453" xr:uid="{00000000-0005-0000-0000-00002D440000}"/>
    <cellStyle name="Normal 2 2 2 23 2" xfId="17454" xr:uid="{00000000-0005-0000-0000-00002E440000}"/>
    <cellStyle name="Normal 2 2 2 23 2 10" xfId="17455" xr:uid="{00000000-0005-0000-0000-00002F440000}"/>
    <cellStyle name="Normal 2 2 2 23 2 2" xfId="17456" xr:uid="{00000000-0005-0000-0000-000030440000}"/>
    <cellStyle name="Normal 2 2 2 23 2 3" xfId="17457" xr:uid="{00000000-0005-0000-0000-000031440000}"/>
    <cellStyle name="Normal 2 2 2 23 2 4" xfId="17458" xr:uid="{00000000-0005-0000-0000-000032440000}"/>
    <cellStyle name="Normal 2 2 2 23 2 5" xfId="17459" xr:uid="{00000000-0005-0000-0000-000033440000}"/>
    <cellStyle name="Normal 2 2 2 23 2 6" xfId="17460" xr:uid="{00000000-0005-0000-0000-000034440000}"/>
    <cellStyle name="Normal 2 2 2 23 2 7" xfId="17461" xr:uid="{00000000-0005-0000-0000-000035440000}"/>
    <cellStyle name="Normal 2 2 2 23 2 8" xfId="17462" xr:uid="{00000000-0005-0000-0000-000036440000}"/>
    <cellStyle name="Normal 2 2 2 23 2 9" xfId="17463" xr:uid="{00000000-0005-0000-0000-000037440000}"/>
    <cellStyle name="Normal 2 2 2 23 3" xfId="17464" xr:uid="{00000000-0005-0000-0000-000038440000}"/>
    <cellStyle name="Normal 2 2 2 23 3 10" xfId="17465" xr:uid="{00000000-0005-0000-0000-000039440000}"/>
    <cellStyle name="Normal 2 2 2 23 3 2" xfId="17466" xr:uid="{00000000-0005-0000-0000-00003A440000}"/>
    <cellStyle name="Normal 2 2 2 23 3 3" xfId="17467" xr:uid="{00000000-0005-0000-0000-00003B440000}"/>
    <cellStyle name="Normal 2 2 2 23 3 4" xfId="17468" xr:uid="{00000000-0005-0000-0000-00003C440000}"/>
    <cellStyle name="Normal 2 2 2 23 3 5" xfId="17469" xr:uid="{00000000-0005-0000-0000-00003D440000}"/>
    <cellStyle name="Normal 2 2 2 23 3 6" xfId="17470" xr:uid="{00000000-0005-0000-0000-00003E440000}"/>
    <cellStyle name="Normal 2 2 2 23 3 7" xfId="17471" xr:uid="{00000000-0005-0000-0000-00003F440000}"/>
    <cellStyle name="Normal 2 2 2 23 3 8" xfId="17472" xr:uid="{00000000-0005-0000-0000-000040440000}"/>
    <cellStyle name="Normal 2 2 2 23 3 9" xfId="17473" xr:uid="{00000000-0005-0000-0000-000041440000}"/>
    <cellStyle name="Normal 2 2 2 23 4" xfId="17474" xr:uid="{00000000-0005-0000-0000-000042440000}"/>
    <cellStyle name="Normal 2 2 2 23 4 10" xfId="17475" xr:uid="{00000000-0005-0000-0000-000043440000}"/>
    <cellStyle name="Normal 2 2 2 23 4 2" xfId="17476" xr:uid="{00000000-0005-0000-0000-000044440000}"/>
    <cellStyle name="Normal 2 2 2 23 4 3" xfId="17477" xr:uid="{00000000-0005-0000-0000-000045440000}"/>
    <cellStyle name="Normal 2 2 2 23 4 4" xfId="17478" xr:uid="{00000000-0005-0000-0000-000046440000}"/>
    <cellStyle name="Normal 2 2 2 23 4 5" xfId="17479" xr:uid="{00000000-0005-0000-0000-000047440000}"/>
    <cellStyle name="Normal 2 2 2 23 4 6" xfId="17480" xr:uid="{00000000-0005-0000-0000-000048440000}"/>
    <cellStyle name="Normal 2 2 2 23 4 7" xfId="17481" xr:uid="{00000000-0005-0000-0000-000049440000}"/>
    <cellStyle name="Normal 2 2 2 23 4 8" xfId="17482" xr:uid="{00000000-0005-0000-0000-00004A440000}"/>
    <cellStyle name="Normal 2 2 2 23 4 9" xfId="17483" xr:uid="{00000000-0005-0000-0000-00004B440000}"/>
    <cellStyle name="Normal 2 2 2 23 5" xfId="17484" xr:uid="{00000000-0005-0000-0000-00004C440000}"/>
    <cellStyle name="Normal 2 2 2 23 5 10" xfId="17485" xr:uid="{00000000-0005-0000-0000-00004D440000}"/>
    <cellStyle name="Normal 2 2 2 23 5 2" xfId="17486" xr:uid="{00000000-0005-0000-0000-00004E440000}"/>
    <cellStyle name="Normal 2 2 2 23 5 3" xfId="17487" xr:uid="{00000000-0005-0000-0000-00004F440000}"/>
    <cellStyle name="Normal 2 2 2 23 5 4" xfId="17488" xr:uid="{00000000-0005-0000-0000-000050440000}"/>
    <cellStyle name="Normal 2 2 2 23 5 5" xfId="17489" xr:uid="{00000000-0005-0000-0000-000051440000}"/>
    <cellStyle name="Normal 2 2 2 23 5 6" xfId="17490" xr:uid="{00000000-0005-0000-0000-000052440000}"/>
    <cellStyle name="Normal 2 2 2 23 5 7" xfId="17491" xr:uid="{00000000-0005-0000-0000-000053440000}"/>
    <cellStyle name="Normal 2 2 2 23 5 8" xfId="17492" xr:uid="{00000000-0005-0000-0000-000054440000}"/>
    <cellStyle name="Normal 2 2 2 23 5 9" xfId="17493" xr:uid="{00000000-0005-0000-0000-000055440000}"/>
    <cellStyle name="Normal 2 2 2 23 6" xfId="17494" xr:uid="{00000000-0005-0000-0000-000056440000}"/>
    <cellStyle name="Normal 2 2 2 23 7" xfId="17495" xr:uid="{00000000-0005-0000-0000-000057440000}"/>
    <cellStyle name="Normal 2 2 2 23 8" xfId="17496" xr:uid="{00000000-0005-0000-0000-000058440000}"/>
    <cellStyle name="Normal 2 2 2 23 9" xfId="17497" xr:uid="{00000000-0005-0000-0000-000059440000}"/>
    <cellStyle name="Normal 2 2 2 24" xfId="17498" xr:uid="{00000000-0005-0000-0000-00005A440000}"/>
    <cellStyle name="Normal 2 2 2 24 10" xfId="17499" xr:uid="{00000000-0005-0000-0000-00005B440000}"/>
    <cellStyle name="Normal 2 2 2 24 11" xfId="17500" xr:uid="{00000000-0005-0000-0000-00005C440000}"/>
    <cellStyle name="Normal 2 2 2 24 12" xfId="17501" xr:uid="{00000000-0005-0000-0000-00005D440000}"/>
    <cellStyle name="Normal 2 2 2 24 13" xfId="17502" xr:uid="{00000000-0005-0000-0000-00005E440000}"/>
    <cellStyle name="Normal 2 2 2 24 14" xfId="17503" xr:uid="{00000000-0005-0000-0000-00005F440000}"/>
    <cellStyle name="Normal 2 2 2 24 2" xfId="17504" xr:uid="{00000000-0005-0000-0000-000060440000}"/>
    <cellStyle name="Normal 2 2 2 24 2 10" xfId="17505" xr:uid="{00000000-0005-0000-0000-000061440000}"/>
    <cellStyle name="Normal 2 2 2 24 2 2" xfId="17506" xr:uid="{00000000-0005-0000-0000-000062440000}"/>
    <cellStyle name="Normal 2 2 2 24 2 3" xfId="17507" xr:uid="{00000000-0005-0000-0000-000063440000}"/>
    <cellStyle name="Normal 2 2 2 24 2 4" xfId="17508" xr:uid="{00000000-0005-0000-0000-000064440000}"/>
    <cellStyle name="Normal 2 2 2 24 2 5" xfId="17509" xr:uid="{00000000-0005-0000-0000-000065440000}"/>
    <cellStyle name="Normal 2 2 2 24 2 6" xfId="17510" xr:uid="{00000000-0005-0000-0000-000066440000}"/>
    <cellStyle name="Normal 2 2 2 24 2 7" xfId="17511" xr:uid="{00000000-0005-0000-0000-000067440000}"/>
    <cellStyle name="Normal 2 2 2 24 2 8" xfId="17512" xr:uid="{00000000-0005-0000-0000-000068440000}"/>
    <cellStyle name="Normal 2 2 2 24 2 9" xfId="17513" xr:uid="{00000000-0005-0000-0000-000069440000}"/>
    <cellStyle name="Normal 2 2 2 24 3" xfId="17514" xr:uid="{00000000-0005-0000-0000-00006A440000}"/>
    <cellStyle name="Normal 2 2 2 24 3 10" xfId="17515" xr:uid="{00000000-0005-0000-0000-00006B440000}"/>
    <cellStyle name="Normal 2 2 2 24 3 2" xfId="17516" xr:uid="{00000000-0005-0000-0000-00006C440000}"/>
    <cellStyle name="Normal 2 2 2 24 3 3" xfId="17517" xr:uid="{00000000-0005-0000-0000-00006D440000}"/>
    <cellStyle name="Normal 2 2 2 24 3 4" xfId="17518" xr:uid="{00000000-0005-0000-0000-00006E440000}"/>
    <cellStyle name="Normal 2 2 2 24 3 5" xfId="17519" xr:uid="{00000000-0005-0000-0000-00006F440000}"/>
    <cellStyle name="Normal 2 2 2 24 3 6" xfId="17520" xr:uid="{00000000-0005-0000-0000-000070440000}"/>
    <cellStyle name="Normal 2 2 2 24 3 7" xfId="17521" xr:uid="{00000000-0005-0000-0000-000071440000}"/>
    <cellStyle name="Normal 2 2 2 24 3 8" xfId="17522" xr:uid="{00000000-0005-0000-0000-000072440000}"/>
    <cellStyle name="Normal 2 2 2 24 3 9" xfId="17523" xr:uid="{00000000-0005-0000-0000-000073440000}"/>
    <cellStyle name="Normal 2 2 2 24 4" xfId="17524" xr:uid="{00000000-0005-0000-0000-000074440000}"/>
    <cellStyle name="Normal 2 2 2 24 4 10" xfId="17525" xr:uid="{00000000-0005-0000-0000-000075440000}"/>
    <cellStyle name="Normal 2 2 2 24 4 2" xfId="17526" xr:uid="{00000000-0005-0000-0000-000076440000}"/>
    <cellStyle name="Normal 2 2 2 24 4 3" xfId="17527" xr:uid="{00000000-0005-0000-0000-000077440000}"/>
    <cellStyle name="Normal 2 2 2 24 4 4" xfId="17528" xr:uid="{00000000-0005-0000-0000-000078440000}"/>
    <cellStyle name="Normal 2 2 2 24 4 5" xfId="17529" xr:uid="{00000000-0005-0000-0000-000079440000}"/>
    <cellStyle name="Normal 2 2 2 24 4 6" xfId="17530" xr:uid="{00000000-0005-0000-0000-00007A440000}"/>
    <cellStyle name="Normal 2 2 2 24 4 7" xfId="17531" xr:uid="{00000000-0005-0000-0000-00007B440000}"/>
    <cellStyle name="Normal 2 2 2 24 4 8" xfId="17532" xr:uid="{00000000-0005-0000-0000-00007C440000}"/>
    <cellStyle name="Normal 2 2 2 24 4 9" xfId="17533" xr:uid="{00000000-0005-0000-0000-00007D440000}"/>
    <cellStyle name="Normal 2 2 2 24 5" xfId="17534" xr:uid="{00000000-0005-0000-0000-00007E440000}"/>
    <cellStyle name="Normal 2 2 2 24 5 10" xfId="17535" xr:uid="{00000000-0005-0000-0000-00007F440000}"/>
    <cellStyle name="Normal 2 2 2 24 5 2" xfId="17536" xr:uid="{00000000-0005-0000-0000-000080440000}"/>
    <cellStyle name="Normal 2 2 2 24 5 3" xfId="17537" xr:uid="{00000000-0005-0000-0000-000081440000}"/>
    <cellStyle name="Normal 2 2 2 24 5 4" xfId="17538" xr:uid="{00000000-0005-0000-0000-000082440000}"/>
    <cellStyle name="Normal 2 2 2 24 5 5" xfId="17539" xr:uid="{00000000-0005-0000-0000-000083440000}"/>
    <cellStyle name="Normal 2 2 2 24 5 6" xfId="17540" xr:uid="{00000000-0005-0000-0000-000084440000}"/>
    <cellStyle name="Normal 2 2 2 24 5 7" xfId="17541" xr:uid="{00000000-0005-0000-0000-000085440000}"/>
    <cellStyle name="Normal 2 2 2 24 5 8" xfId="17542" xr:uid="{00000000-0005-0000-0000-000086440000}"/>
    <cellStyle name="Normal 2 2 2 24 5 9" xfId="17543" xr:uid="{00000000-0005-0000-0000-000087440000}"/>
    <cellStyle name="Normal 2 2 2 24 6" xfId="17544" xr:uid="{00000000-0005-0000-0000-000088440000}"/>
    <cellStyle name="Normal 2 2 2 24 7" xfId="17545" xr:uid="{00000000-0005-0000-0000-000089440000}"/>
    <cellStyle name="Normal 2 2 2 24 8" xfId="17546" xr:uid="{00000000-0005-0000-0000-00008A440000}"/>
    <cellStyle name="Normal 2 2 2 24 9" xfId="17547" xr:uid="{00000000-0005-0000-0000-00008B440000}"/>
    <cellStyle name="Normal 2 2 2 25" xfId="17548" xr:uid="{00000000-0005-0000-0000-00008C440000}"/>
    <cellStyle name="Normal 2 2 2 25 10" xfId="17549" xr:uid="{00000000-0005-0000-0000-00008D440000}"/>
    <cellStyle name="Normal 2 2 2 25 11" xfId="17550" xr:uid="{00000000-0005-0000-0000-00008E440000}"/>
    <cellStyle name="Normal 2 2 2 25 12" xfId="17551" xr:uid="{00000000-0005-0000-0000-00008F440000}"/>
    <cellStyle name="Normal 2 2 2 25 13" xfId="17552" xr:uid="{00000000-0005-0000-0000-000090440000}"/>
    <cellStyle name="Normal 2 2 2 25 14" xfId="17553" xr:uid="{00000000-0005-0000-0000-000091440000}"/>
    <cellStyle name="Normal 2 2 2 25 2" xfId="17554" xr:uid="{00000000-0005-0000-0000-000092440000}"/>
    <cellStyle name="Normal 2 2 2 25 2 10" xfId="17555" xr:uid="{00000000-0005-0000-0000-000093440000}"/>
    <cellStyle name="Normal 2 2 2 25 2 2" xfId="17556" xr:uid="{00000000-0005-0000-0000-000094440000}"/>
    <cellStyle name="Normal 2 2 2 25 2 3" xfId="17557" xr:uid="{00000000-0005-0000-0000-000095440000}"/>
    <cellStyle name="Normal 2 2 2 25 2 4" xfId="17558" xr:uid="{00000000-0005-0000-0000-000096440000}"/>
    <cellStyle name="Normal 2 2 2 25 2 5" xfId="17559" xr:uid="{00000000-0005-0000-0000-000097440000}"/>
    <cellStyle name="Normal 2 2 2 25 2 6" xfId="17560" xr:uid="{00000000-0005-0000-0000-000098440000}"/>
    <cellStyle name="Normal 2 2 2 25 2 7" xfId="17561" xr:uid="{00000000-0005-0000-0000-000099440000}"/>
    <cellStyle name="Normal 2 2 2 25 2 8" xfId="17562" xr:uid="{00000000-0005-0000-0000-00009A440000}"/>
    <cellStyle name="Normal 2 2 2 25 2 9" xfId="17563" xr:uid="{00000000-0005-0000-0000-00009B440000}"/>
    <cellStyle name="Normal 2 2 2 25 3" xfId="17564" xr:uid="{00000000-0005-0000-0000-00009C440000}"/>
    <cellStyle name="Normal 2 2 2 25 3 10" xfId="17565" xr:uid="{00000000-0005-0000-0000-00009D440000}"/>
    <cellStyle name="Normal 2 2 2 25 3 2" xfId="17566" xr:uid="{00000000-0005-0000-0000-00009E440000}"/>
    <cellStyle name="Normal 2 2 2 25 3 3" xfId="17567" xr:uid="{00000000-0005-0000-0000-00009F440000}"/>
    <cellStyle name="Normal 2 2 2 25 3 4" xfId="17568" xr:uid="{00000000-0005-0000-0000-0000A0440000}"/>
    <cellStyle name="Normal 2 2 2 25 3 5" xfId="17569" xr:uid="{00000000-0005-0000-0000-0000A1440000}"/>
    <cellStyle name="Normal 2 2 2 25 3 6" xfId="17570" xr:uid="{00000000-0005-0000-0000-0000A2440000}"/>
    <cellStyle name="Normal 2 2 2 25 3 7" xfId="17571" xr:uid="{00000000-0005-0000-0000-0000A3440000}"/>
    <cellStyle name="Normal 2 2 2 25 3 8" xfId="17572" xr:uid="{00000000-0005-0000-0000-0000A4440000}"/>
    <cellStyle name="Normal 2 2 2 25 3 9" xfId="17573" xr:uid="{00000000-0005-0000-0000-0000A5440000}"/>
    <cellStyle name="Normal 2 2 2 25 4" xfId="17574" xr:uid="{00000000-0005-0000-0000-0000A6440000}"/>
    <cellStyle name="Normal 2 2 2 25 4 10" xfId="17575" xr:uid="{00000000-0005-0000-0000-0000A7440000}"/>
    <cellStyle name="Normal 2 2 2 25 4 2" xfId="17576" xr:uid="{00000000-0005-0000-0000-0000A8440000}"/>
    <cellStyle name="Normal 2 2 2 25 4 3" xfId="17577" xr:uid="{00000000-0005-0000-0000-0000A9440000}"/>
    <cellStyle name="Normal 2 2 2 25 4 4" xfId="17578" xr:uid="{00000000-0005-0000-0000-0000AA440000}"/>
    <cellStyle name="Normal 2 2 2 25 4 5" xfId="17579" xr:uid="{00000000-0005-0000-0000-0000AB440000}"/>
    <cellStyle name="Normal 2 2 2 25 4 6" xfId="17580" xr:uid="{00000000-0005-0000-0000-0000AC440000}"/>
    <cellStyle name="Normal 2 2 2 25 4 7" xfId="17581" xr:uid="{00000000-0005-0000-0000-0000AD440000}"/>
    <cellStyle name="Normal 2 2 2 25 4 8" xfId="17582" xr:uid="{00000000-0005-0000-0000-0000AE440000}"/>
    <cellStyle name="Normal 2 2 2 25 4 9" xfId="17583" xr:uid="{00000000-0005-0000-0000-0000AF440000}"/>
    <cellStyle name="Normal 2 2 2 25 5" xfId="17584" xr:uid="{00000000-0005-0000-0000-0000B0440000}"/>
    <cellStyle name="Normal 2 2 2 25 5 10" xfId="17585" xr:uid="{00000000-0005-0000-0000-0000B1440000}"/>
    <cellStyle name="Normal 2 2 2 25 5 2" xfId="17586" xr:uid="{00000000-0005-0000-0000-0000B2440000}"/>
    <cellStyle name="Normal 2 2 2 25 5 3" xfId="17587" xr:uid="{00000000-0005-0000-0000-0000B3440000}"/>
    <cellStyle name="Normal 2 2 2 25 5 4" xfId="17588" xr:uid="{00000000-0005-0000-0000-0000B4440000}"/>
    <cellStyle name="Normal 2 2 2 25 5 5" xfId="17589" xr:uid="{00000000-0005-0000-0000-0000B5440000}"/>
    <cellStyle name="Normal 2 2 2 25 5 6" xfId="17590" xr:uid="{00000000-0005-0000-0000-0000B6440000}"/>
    <cellStyle name="Normal 2 2 2 25 5 7" xfId="17591" xr:uid="{00000000-0005-0000-0000-0000B7440000}"/>
    <cellStyle name="Normal 2 2 2 25 5 8" xfId="17592" xr:uid="{00000000-0005-0000-0000-0000B8440000}"/>
    <cellStyle name="Normal 2 2 2 25 5 9" xfId="17593" xr:uid="{00000000-0005-0000-0000-0000B9440000}"/>
    <cellStyle name="Normal 2 2 2 25 6" xfId="17594" xr:uid="{00000000-0005-0000-0000-0000BA440000}"/>
    <cellStyle name="Normal 2 2 2 25 7" xfId="17595" xr:uid="{00000000-0005-0000-0000-0000BB440000}"/>
    <cellStyle name="Normal 2 2 2 25 8" xfId="17596" xr:uid="{00000000-0005-0000-0000-0000BC440000}"/>
    <cellStyle name="Normal 2 2 2 25 9" xfId="17597" xr:uid="{00000000-0005-0000-0000-0000BD440000}"/>
    <cellStyle name="Normal 2 2 2 26" xfId="17598" xr:uid="{00000000-0005-0000-0000-0000BE440000}"/>
    <cellStyle name="Normal 2 2 2 26 10" xfId="17599" xr:uid="{00000000-0005-0000-0000-0000BF440000}"/>
    <cellStyle name="Normal 2 2 2 26 11" xfId="17600" xr:uid="{00000000-0005-0000-0000-0000C0440000}"/>
    <cellStyle name="Normal 2 2 2 26 12" xfId="17601" xr:uid="{00000000-0005-0000-0000-0000C1440000}"/>
    <cellStyle name="Normal 2 2 2 26 13" xfId="17602" xr:uid="{00000000-0005-0000-0000-0000C2440000}"/>
    <cellStyle name="Normal 2 2 2 26 14" xfId="17603" xr:uid="{00000000-0005-0000-0000-0000C3440000}"/>
    <cellStyle name="Normal 2 2 2 26 2" xfId="17604" xr:uid="{00000000-0005-0000-0000-0000C4440000}"/>
    <cellStyle name="Normal 2 2 2 26 2 10" xfId="17605" xr:uid="{00000000-0005-0000-0000-0000C5440000}"/>
    <cellStyle name="Normal 2 2 2 26 2 2" xfId="17606" xr:uid="{00000000-0005-0000-0000-0000C6440000}"/>
    <cellStyle name="Normal 2 2 2 26 2 3" xfId="17607" xr:uid="{00000000-0005-0000-0000-0000C7440000}"/>
    <cellStyle name="Normal 2 2 2 26 2 4" xfId="17608" xr:uid="{00000000-0005-0000-0000-0000C8440000}"/>
    <cellStyle name="Normal 2 2 2 26 2 5" xfId="17609" xr:uid="{00000000-0005-0000-0000-0000C9440000}"/>
    <cellStyle name="Normal 2 2 2 26 2 6" xfId="17610" xr:uid="{00000000-0005-0000-0000-0000CA440000}"/>
    <cellStyle name="Normal 2 2 2 26 2 7" xfId="17611" xr:uid="{00000000-0005-0000-0000-0000CB440000}"/>
    <cellStyle name="Normal 2 2 2 26 2 8" xfId="17612" xr:uid="{00000000-0005-0000-0000-0000CC440000}"/>
    <cellStyle name="Normal 2 2 2 26 2 9" xfId="17613" xr:uid="{00000000-0005-0000-0000-0000CD440000}"/>
    <cellStyle name="Normal 2 2 2 26 3" xfId="17614" xr:uid="{00000000-0005-0000-0000-0000CE440000}"/>
    <cellStyle name="Normal 2 2 2 26 3 10" xfId="17615" xr:uid="{00000000-0005-0000-0000-0000CF440000}"/>
    <cellStyle name="Normal 2 2 2 26 3 2" xfId="17616" xr:uid="{00000000-0005-0000-0000-0000D0440000}"/>
    <cellStyle name="Normal 2 2 2 26 3 3" xfId="17617" xr:uid="{00000000-0005-0000-0000-0000D1440000}"/>
    <cellStyle name="Normal 2 2 2 26 3 4" xfId="17618" xr:uid="{00000000-0005-0000-0000-0000D2440000}"/>
    <cellStyle name="Normal 2 2 2 26 3 5" xfId="17619" xr:uid="{00000000-0005-0000-0000-0000D3440000}"/>
    <cellStyle name="Normal 2 2 2 26 3 6" xfId="17620" xr:uid="{00000000-0005-0000-0000-0000D4440000}"/>
    <cellStyle name="Normal 2 2 2 26 3 7" xfId="17621" xr:uid="{00000000-0005-0000-0000-0000D5440000}"/>
    <cellStyle name="Normal 2 2 2 26 3 8" xfId="17622" xr:uid="{00000000-0005-0000-0000-0000D6440000}"/>
    <cellStyle name="Normal 2 2 2 26 3 9" xfId="17623" xr:uid="{00000000-0005-0000-0000-0000D7440000}"/>
    <cellStyle name="Normal 2 2 2 26 4" xfId="17624" xr:uid="{00000000-0005-0000-0000-0000D8440000}"/>
    <cellStyle name="Normal 2 2 2 26 4 10" xfId="17625" xr:uid="{00000000-0005-0000-0000-0000D9440000}"/>
    <cellStyle name="Normal 2 2 2 26 4 2" xfId="17626" xr:uid="{00000000-0005-0000-0000-0000DA440000}"/>
    <cellStyle name="Normal 2 2 2 26 4 3" xfId="17627" xr:uid="{00000000-0005-0000-0000-0000DB440000}"/>
    <cellStyle name="Normal 2 2 2 26 4 4" xfId="17628" xr:uid="{00000000-0005-0000-0000-0000DC440000}"/>
    <cellStyle name="Normal 2 2 2 26 4 5" xfId="17629" xr:uid="{00000000-0005-0000-0000-0000DD440000}"/>
    <cellStyle name="Normal 2 2 2 26 4 6" xfId="17630" xr:uid="{00000000-0005-0000-0000-0000DE440000}"/>
    <cellStyle name="Normal 2 2 2 26 4 7" xfId="17631" xr:uid="{00000000-0005-0000-0000-0000DF440000}"/>
    <cellStyle name="Normal 2 2 2 26 4 8" xfId="17632" xr:uid="{00000000-0005-0000-0000-0000E0440000}"/>
    <cellStyle name="Normal 2 2 2 26 4 9" xfId="17633" xr:uid="{00000000-0005-0000-0000-0000E1440000}"/>
    <cellStyle name="Normal 2 2 2 26 5" xfId="17634" xr:uid="{00000000-0005-0000-0000-0000E2440000}"/>
    <cellStyle name="Normal 2 2 2 26 5 10" xfId="17635" xr:uid="{00000000-0005-0000-0000-0000E3440000}"/>
    <cellStyle name="Normal 2 2 2 26 5 2" xfId="17636" xr:uid="{00000000-0005-0000-0000-0000E4440000}"/>
    <cellStyle name="Normal 2 2 2 26 5 3" xfId="17637" xr:uid="{00000000-0005-0000-0000-0000E5440000}"/>
    <cellStyle name="Normal 2 2 2 26 5 4" xfId="17638" xr:uid="{00000000-0005-0000-0000-0000E6440000}"/>
    <cellStyle name="Normal 2 2 2 26 5 5" xfId="17639" xr:uid="{00000000-0005-0000-0000-0000E7440000}"/>
    <cellStyle name="Normal 2 2 2 26 5 6" xfId="17640" xr:uid="{00000000-0005-0000-0000-0000E8440000}"/>
    <cellStyle name="Normal 2 2 2 26 5 7" xfId="17641" xr:uid="{00000000-0005-0000-0000-0000E9440000}"/>
    <cellStyle name="Normal 2 2 2 26 5 8" xfId="17642" xr:uid="{00000000-0005-0000-0000-0000EA440000}"/>
    <cellStyle name="Normal 2 2 2 26 5 9" xfId="17643" xr:uid="{00000000-0005-0000-0000-0000EB440000}"/>
    <cellStyle name="Normal 2 2 2 26 6" xfId="17644" xr:uid="{00000000-0005-0000-0000-0000EC440000}"/>
    <cellStyle name="Normal 2 2 2 26 7" xfId="17645" xr:uid="{00000000-0005-0000-0000-0000ED440000}"/>
    <cellStyle name="Normal 2 2 2 26 8" xfId="17646" xr:uid="{00000000-0005-0000-0000-0000EE440000}"/>
    <cellStyle name="Normal 2 2 2 26 9" xfId="17647" xr:uid="{00000000-0005-0000-0000-0000EF440000}"/>
    <cellStyle name="Normal 2 2 2 27" xfId="17648" xr:uid="{00000000-0005-0000-0000-0000F0440000}"/>
    <cellStyle name="Normal 2 2 2 27 10" xfId="17649" xr:uid="{00000000-0005-0000-0000-0000F1440000}"/>
    <cellStyle name="Normal 2 2 2 27 11" xfId="17650" xr:uid="{00000000-0005-0000-0000-0000F2440000}"/>
    <cellStyle name="Normal 2 2 2 27 12" xfId="17651" xr:uid="{00000000-0005-0000-0000-0000F3440000}"/>
    <cellStyle name="Normal 2 2 2 27 13" xfId="17652" xr:uid="{00000000-0005-0000-0000-0000F4440000}"/>
    <cellStyle name="Normal 2 2 2 27 14" xfId="17653" xr:uid="{00000000-0005-0000-0000-0000F5440000}"/>
    <cellStyle name="Normal 2 2 2 27 2" xfId="17654" xr:uid="{00000000-0005-0000-0000-0000F6440000}"/>
    <cellStyle name="Normal 2 2 2 27 2 10" xfId="17655" xr:uid="{00000000-0005-0000-0000-0000F7440000}"/>
    <cellStyle name="Normal 2 2 2 27 2 2" xfId="17656" xr:uid="{00000000-0005-0000-0000-0000F8440000}"/>
    <cellStyle name="Normal 2 2 2 27 2 3" xfId="17657" xr:uid="{00000000-0005-0000-0000-0000F9440000}"/>
    <cellStyle name="Normal 2 2 2 27 2 4" xfId="17658" xr:uid="{00000000-0005-0000-0000-0000FA440000}"/>
    <cellStyle name="Normal 2 2 2 27 2 5" xfId="17659" xr:uid="{00000000-0005-0000-0000-0000FB440000}"/>
    <cellStyle name="Normal 2 2 2 27 2 6" xfId="17660" xr:uid="{00000000-0005-0000-0000-0000FC440000}"/>
    <cellStyle name="Normal 2 2 2 27 2 7" xfId="17661" xr:uid="{00000000-0005-0000-0000-0000FD440000}"/>
    <cellStyle name="Normal 2 2 2 27 2 8" xfId="17662" xr:uid="{00000000-0005-0000-0000-0000FE440000}"/>
    <cellStyle name="Normal 2 2 2 27 2 9" xfId="17663" xr:uid="{00000000-0005-0000-0000-0000FF440000}"/>
    <cellStyle name="Normal 2 2 2 27 3" xfId="17664" xr:uid="{00000000-0005-0000-0000-000000450000}"/>
    <cellStyle name="Normal 2 2 2 27 3 10" xfId="17665" xr:uid="{00000000-0005-0000-0000-000001450000}"/>
    <cellStyle name="Normal 2 2 2 27 3 2" xfId="17666" xr:uid="{00000000-0005-0000-0000-000002450000}"/>
    <cellStyle name="Normal 2 2 2 27 3 3" xfId="17667" xr:uid="{00000000-0005-0000-0000-000003450000}"/>
    <cellStyle name="Normal 2 2 2 27 3 4" xfId="17668" xr:uid="{00000000-0005-0000-0000-000004450000}"/>
    <cellStyle name="Normal 2 2 2 27 3 5" xfId="17669" xr:uid="{00000000-0005-0000-0000-000005450000}"/>
    <cellStyle name="Normal 2 2 2 27 3 6" xfId="17670" xr:uid="{00000000-0005-0000-0000-000006450000}"/>
    <cellStyle name="Normal 2 2 2 27 3 7" xfId="17671" xr:uid="{00000000-0005-0000-0000-000007450000}"/>
    <cellStyle name="Normal 2 2 2 27 3 8" xfId="17672" xr:uid="{00000000-0005-0000-0000-000008450000}"/>
    <cellStyle name="Normal 2 2 2 27 3 9" xfId="17673" xr:uid="{00000000-0005-0000-0000-000009450000}"/>
    <cellStyle name="Normal 2 2 2 27 4" xfId="17674" xr:uid="{00000000-0005-0000-0000-00000A450000}"/>
    <cellStyle name="Normal 2 2 2 27 4 10" xfId="17675" xr:uid="{00000000-0005-0000-0000-00000B450000}"/>
    <cellStyle name="Normal 2 2 2 27 4 2" xfId="17676" xr:uid="{00000000-0005-0000-0000-00000C450000}"/>
    <cellStyle name="Normal 2 2 2 27 4 3" xfId="17677" xr:uid="{00000000-0005-0000-0000-00000D450000}"/>
    <cellStyle name="Normal 2 2 2 27 4 4" xfId="17678" xr:uid="{00000000-0005-0000-0000-00000E450000}"/>
    <cellStyle name="Normal 2 2 2 27 4 5" xfId="17679" xr:uid="{00000000-0005-0000-0000-00000F450000}"/>
    <cellStyle name="Normal 2 2 2 27 4 6" xfId="17680" xr:uid="{00000000-0005-0000-0000-000010450000}"/>
    <cellStyle name="Normal 2 2 2 27 4 7" xfId="17681" xr:uid="{00000000-0005-0000-0000-000011450000}"/>
    <cellStyle name="Normal 2 2 2 27 4 8" xfId="17682" xr:uid="{00000000-0005-0000-0000-000012450000}"/>
    <cellStyle name="Normal 2 2 2 27 4 9" xfId="17683" xr:uid="{00000000-0005-0000-0000-000013450000}"/>
    <cellStyle name="Normal 2 2 2 27 5" xfId="17684" xr:uid="{00000000-0005-0000-0000-000014450000}"/>
    <cellStyle name="Normal 2 2 2 27 5 10" xfId="17685" xr:uid="{00000000-0005-0000-0000-000015450000}"/>
    <cellStyle name="Normal 2 2 2 27 5 2" xfId="17686" xr:uid="{00000000-0005-0000-0000-000016450000}"/>
    <cellStyle name="Normal 2 2 2 27 5 3" xfId="17687" xr:uid="{00000000-0005-0000-0000-000017450000}"/>
    <cellStyle name="Normal 2 2 2 27 5 4" xfId="17688" xr:uid="{00000000-0005-0000-0000-000018450000}"/>
    <cellStyle name="Normal 2 2 2 27 5 5" xfId="17689" xr:uid="{00000000-0005-0000-0000-000019450000}"/>
    <cellStyle name="Normal 2 2 2 27 5 6" xfId="17690" xr:uid="{00000000-0005-0000-0000-00001A450000}"/>
    <cellStyle name="Normal 2 2 2 27 5 7" xfId="17691" xr:uid="{00000000-0005-0000-0000-00001B450000}"/>
    <cellStyle name="Normal 2 2 2 27 5 8" xfId="17692" xr:uid="{00000000-0005-0000-0000-00001C450000}"/>
    <cellStyle name="Normal 2 2 2 27 5 9" xfId="17693" xr:uid="{00000000-0005-0000-0000-00001D450000}"/>
    <cellStyle name="Normal 2 2 2 27 6" xfId="17694" xr:uid="{00000000-0005-0000-0000-00001E450000}"/>
    <cellStyle name="Normal 2 2 2 27 7" xfId="17695" xr:uid="{00000000-0005-0000-0000-00001F450000}"/>
    <cellStyle name="Normal 2 2 2 27 8" xfId="17696" xr:uid="{00000000-0005-0000-0000-000020450000}"/>
    <cellStyle name="Normal 2 2 2 27 9" xfId="17697" xr:uid="{00000000-0005-0000-0000-000021450000}"/>
    <cellStyle name="Normal 2 2 2 28" xfId="17698" xr:uid="{00000000-0005-0000-0000-000022450000}"/>
    <cellStyle name="Normal 2 2 2 28 10" xfId="17699" xr:uid="{00000000-0005-0000-0000-000023450000}"/>
    <cellStyle name="Normal 2 2 2 28 11" xfId="17700" xr:uid="{00000000-0005-0000-0000-000024450000}"/>
    <cellStyle name="Normal 2 2 2 28 12" xfId="17701" xr:uid="{00000000-0005-0000-0000-000025450000}"/>
    <cellStyle name="Normal 2 2 2 28 13" xfId="17702" xr:uid="{00000000-0005-0000-0000-000026450000}"/>
    <cellStyle name="Normal 2 2 2 28 14" xfId="17703" xr:uid="{00000000-0005-0000-0000-000027450000}"/>
    <cellStyle name="Normal 2 2 2 28 2" xfId="17704" xr:uid="{00000000-0005-0000-0000-000028450000}"/>
    <cellStyle name="Normal 2 2 2 28 2 10" xfId="17705" xr:uid="{00000000-0005-0000-0000-000029450000}"/>
    <cellStyle name="Normal 2 2 2 28 2 2" xfId="17706" xr:uid="{00000000-0005-0000-0000-00002A450000}"/>
    <cellStyle name="Normal 2 2 2 28 2 3" xfId="17707" xr:uid="{00000000-0005-0000-0000-00002B450000}"/>
    <cellStyle name="Normal 2 2 2 28 2 4" xfId="17708" xr:uid="{00000000-0005-0000-0000-00002C450000}"/>
    <cellStyle name="Normal 2 2 2 28 2 5" xfId="17709" xr:uid="{00000000-0005-0000-0000-00002D450000}"/>
    <cellStyle name="Normal 2 2 2 28 2 6" xfId="17710" xr:uid="{00000000-0005-0000-0000-00002E450000}"/>
    <cellStyle name="Normal 2 2 2 28 2 7" xfId="17711" xr:uid="{00000000-0005-0000-0000-00002F450000}"/>
    <cellStyle name="Normal 2 2 2 28 2 8" xfId="17712" xr:uid="{00000000-0005-0000-0000-000030450000}"/>
    <cellStyle name="Normal 2 2 2 28 2 9" xfId="17713" xr:uid="{00000000-0005-0000-0000-000031450000}"/>
    <cellStyle name="Normal 2 2 2 28 3" xfId="17714" xr:uid="{00000000-0005-0000-0000-000032450000}"/>
    <cellStyle name="Normal 2 2 2 28 3 10" xfId="17715" xr:uid="{00000000-0005-0000-0000-000033450000}"/>
    <cellStyle name="Normal 2 2 2 28 3 2" xfId="17716" xr:uid="{00000000-0005-0000-0000-000034450000}"/>
    <cellStyle name="Normal 2 2 2 28 3 3" xfId="17717" xr:uid="{00000000-0005-0000-0000-000035450000}"/>
    <cellStyle name="Normal 2 2 2 28 3 4" xfId="17718" xr:uid="{00000000-0005-0000-0000-000036450000}"/>
    <cellStyle name="Normal 2 2 2 28 3 5" xfId="17719" xr:uid="{00000000-0005-0000-0000-000037450000}"/>
    <cellStyle name="Normal 2 2 2 28 3 6" xfId="17720" xr:uid="{00000000-0005-0000-0000-000038450000}"/>
    <cellStyle name="Normal 2 2 2 28 3 7" xfId="17721" xr:uid="{00000000-0005-0000-0000-000039450000}"/>
    <cellStyle name="Normal 2 2 2 28 3 8" xfId="17722" xr:uid="{00000000-0005-0000-0000-00003A450000}"/>
    <cellStyle name="Normal 2 2 2 28 3 9" xfId="17723" xr:uid="{00000000-0005-0000-0000-00003B450000}"/>
    <cellStyle name="Normal 2 2 2 28 4" xfId="17724" xr:uid="{00000000-0005-0000-0000-00003C450000}"/>
    <cellStyle name="Normal 2 2 2 28 4 10" xfId="17725" xr:uid="{00000000-0005-0000-0000-00003D450000}"/>
    <cellStyle name="Normal 2 2 2 28 4 2" xfId="17726" xr:uid="{00000000-0005-0000-0000-00003E450000}"/>
    <cellStyle name="Normal 2 2 2 28 4 3" xfId="17727" xr:uid="{00000000-0005-0000-0000-00003F450000}"/>
    <cellStyle name="Normal 2 2 2 28 4 4" xfId="17728" xr:uid="{00000000-0005-0000-0000-000040450000}"/>
    <cellStyle name="Normal 2 2 2 28 4 5" xfId="17729" xr:uid="{00000000-0005-0000-0000-000041450000}"/>
    <cellStyle name="Normal 2 2 2 28 4 6" xfId="17730" xr:uid="{00000000-0005-0000-0000-000042450000}"/>
    <cellStyle name="Normal 2 2 2 28 4 7" xfId="17731" xr:uid="{00000000-0005-0000-0000-000043450000}"/>
    <cellStyle name="Normal 2 2 2 28 4 8" xfId="17732" xr:uid="{00000000-0005-0000-0000-000044450000}"/>
    <cellStyle name="Normal 2 2 2 28 4 9" xfId="17733" xr:uid="{00000000-0005-0000-0000-000045450000}"/>
    <cellStyle name="Normal 2 2 2 28 5" xfId="17734" xr:uid="{00000000-0005-0000-0000-000046450000}"/>
    <cellStyle name="Normal 2 2 2 28 5 10" xfId="17735" xr:uid="{00000000-0005-0000-0000-000047450000}"/>
    <cellStyle name="Normal 2 2 2 28 5 2" xfId="17736" xr:uid="{00000000-0005-0000-0000-000048450000}"/>
    <cellStyle name="Normal 2 2 2 28 5 3" xfId="17737" xr:uid="{00000000-0005-0000-0000-000049450000}"/>
    <cellStyle name="Normal 2 2 2 28 5 4" xfId="17738" xr:uid="{00000000-0005-0000-0000-00004A450000}"/>
    <cellStyle name="Normal 2 2 2 28 5 5" xfId="17739" xr:uid="{00000000-0005-0000-0000-00004B450000}"/>
    <cellStyle name="Normal 2 2 2 28 5 6" xfId="17740" xr:uid="{00000000-0005-0000-0000-00004C450000}"/>
    <cellStyle name="Normal 2 2 2 28 5 7" xfId="17741" xr:uid="{00000000-0005-0000-0000-00004D450000}"/>
    <cellStyle name="Normal 2 2 2 28 5 8" xfId="17742" xr:uid="{00000000-0005-0000-0000-00004E450000}"/>
    <cellStyle name="Normal 2 2 2 28 5 9" xfId="17743" xr:uid="{00000000-0005-0000-0000-00004F450000}"/>
    <cellStyle name="Normal 2 2 2 28 6" xfId="17744" xr:uid="{00000000-0005-0000-0000-000050450000}"/>
    <cellStyle name="Normal 2 2 2 28 7" xfId="17745" xr:uid="{00000000-0005-0000-0000-000051450000}"/>
    <cellStyle name="Normal 2 2 2 28 8" xfId="17746" xr:uid="{00000000-0005-0000-0000-000052450000}"/>
    <cellStyle name="Normal 2 2 2 28 9" xfId="17747" xr:uid="{00000000-0005-0000-0000-000053450000}"/>
    <cellStyle name="Normal 2 2 2 29" xfId="17748" xr:uid="{00000000-0005-0000-0000-000054450000}"/>
    <cellStyle name="Normal 2 2 2 29 10" xfId="17749" xr:uid="{00000000-0005-0000-0000-000055450000}"/>
    <cellStyle name="Normal 2 2 2 29 11" xfId="17750" xr:uid="{00000000-0005-0000-0000-000056450000}"/>
    <cellStyle name="Normal 2 2 2 29 12" xfId="17751" xr:uid="{00000000-0005-0000-0000-000057450000}"/>
    <cellStyle name="Normal 2 2 2 29 13" xfId="17752" xr:uid="{00000000-0005-0000-0000-000058450000}"/>
    <cellStyle name="Normal 2 2 2 29 14" xfId="17753" xr:uid="{00000000-0005-0000-0000-000059450000}"/>
    <cellStyle name="Normal 2 2 2 29 2" xfId="17754" xr:uid="{00000000-0005-0000-0000-00005A450000}"/>
    <cellStyle name="Normal 2 2 2 29 2 10" xfId="17755" xr:uid="{00000000-0005-0000-0000-00005B450000}"/>
    <cellStyle name="Normal 2 2 2 29 2 2" xfId="17756" xr:uid="{00000000-0005-0000-0000-00005C450000}"/>
    <cellStyle name="Normal 2 2 2 29 2 3" xfId="17757" xr:uid="{00000000-0005-0000-0000-00005D450000}"/>
    <cellStyle name="Normal 2 2 2 29 2 4" xfId="17758" xr:uid="{00000000-0005-0000-0000-00005E450000}"/>
    <cellStyle name="Normal 2 2 2 29 2 5" xfId="17759" xr:uid="{00000000-0005-0000-0000-00005F450000}"/>
    <cellStyle name="Normal 2 2 2 29 2 6" xfId="17760" xr:uid="{00000000-0005-0000-0000-000060450000}"/>
    <cellStyle name="Normal 2 2 2 29 2 7" xfId="17761" xr:uid="{00000000-0005-0000-0000-000061450000}"/>
    <cellStyle name="Normal 2 2 2 29 2 8" xfId="17762" xr:uid="{00000000-0005-0000-0000-000062450000}"/>
    <cellStyle name="Normal 2 2 2 29 2 9" xfId="17763" xr:uid="{00000000-0005-0000-0000-000063450000}"/>
    <cellStyle name="Normal 2 2 2 29 3" xfId="17764" xr:uid="{00000000-0005-0000-0000-000064450000}"/>
    <cellStyle name="Normal 2 2 2 29 3 10" xfId="17765" xr:uid="{00000000-0005-0000-0000-000065450000}"/>
    <cellStyle name="Normal 2 2 2 29 3 2" xfId="17766" xr:uid="{00000000-0005-0000-0000-000066450000}"/>
    <cellStyle name="Normal 2 2 2 29 3 3" xfId="17767" xr:uid="{00000000-0005-0000-0000-000067450000}"/>
    <cellStyle name="Normal 2 2 2 29 3 4" xfId="17768" xr:uid="{00000000-0005-0000-0000-000068450000}"/>
    <cellStyle name="Normal 2 2 2 29 3 5" xfId="17769" xr:uid="{00000000-0005-0000-0000-000069450000}"/>
    <cellStyle name="Normal 2 2 2 29 3 6" xfId="17770" xr:uid="{00000000-0005-0000-0000-00006A450000}"/>
    <cellStyle name="Normal 2 2 2 29 3 7" xfId="17771" xr:uid="{00000000-0005-0000-0000-00006B450000}"/>
    <cellStyle name="Normal 2 2 2 29 3 8" xfId="17772" xr:uid="{00000000-0005-0000-0000-00006C450000}"/>
    <cellStyle name="Normal 2 2 2 29 3 9" xfId="17773" xr:uid="{00000000-0005-0000-0000-00006D450000}"/>
    <cellStyle name="Normal 2 2 2 29 4" xfId="17774" xr:uid="{00000000-0005-0000-0000-00006E450000}"/>
    <cellStyle name="Normal 2 2 2 29 4 10" xfId="17775" xr:uid="{00000000-0005-0000-0000-00006F450000}"/>
    <cellStyle name="Normal 2 2 2 29 4 2" xfId="17776" xr:uid="{00000000-0005-0000-0000-000070450000}"/>
    <cellStyle name="Normal 2 2 2 29 4 3" xfId="17777" xr:uid="{00000000-0005-0000-0000-000071450000}"/>
    <cellStyle name="Normal 2 2 2 29 4 4" xfId="17778" xr:uid="{00000000-0005-0000-0000-000072450000}"/>
    <cellStyle name="Normal 2 2 2 29 4 5" xfId="17779" xr:uid="{00000000-0005-0000-0000-000073450000}"/>
    <cellStyle name="Normal 2 2 2 29 4 6" xfId="17780" xr:uid="{00000000-0005-0000-0000-000074450000}"/>
    <cellStyle name="Normal 2 2 2 29 4 7" xfId="17781" xr:uid="{00000000-0005-0000-0000-000075450000}"/>
    <cellStyle name="Normal 2 2 2 29 4 8" xfId="17782" xr:uid="{00000000-0005-0000-0000-000076450000}"/>
    <cellStyle name="Normal 2 2 2 29 4 9" xfId="17783" xr:uid="{00000000-0005-0000-0000-000077450000}"/>
    <cellStyle name="Normal 2 2 2 29 5" xfId="17784" xr:uid="{00000000-0005-0000-0000-000078450000}"/>
    <cellStyle name="Normal 2 2 2 29 5 10" xfId="17785" xr:uid="{00000000-0005-0000-0000-000079450000}"/>
    <cellStyle name="Normal 2 2 2 29 5 2" xfId="17786" xr:uid="{00000000-0005-0000-0000-00007A450000}"/>
    <cellStyle name="Normal 2 2 2 29 5 3" xfId="17787" xr:uid="{00000000-0005-0000-0000-00007B450000}"/>
    <cellStyle name="Normal 2 2 2 29 5 4" xfId="17788" xr:uid="{00000000-0005-0000-0000-00007C450000}"/>
    <cellStyle name="Normal 2 2 2 29 5 5" xfId="17789" xr:uid="{00000000-0005-0000-0000-00007D450000}"/>
    <cellStyle name="Normal 2 2 2 29 5 6" xfId="17790" xr:uid="{00000000-0005-0000-0000-00007E450000}"/>
    <cellStyle name="Normal 2 2 2 29 5 7" xfId="17791" xr:uid="{00000000-0005-0000-0000-00007F450000}"/>
    <cellStyle name="Normal 2 2 2 29 5 8" xfId="17792" xr:uid="{00000000-0005-0000-0000-000080450000}"/>
    <cellStyle name="Normal 2 2 2 29 5 9" xfId="17793" xr:uid="{00000000-0005-0000-0000-000081450000}"/>
    <cellStyle name="Normal 2 2 2 29 6" xfId="17794" xr:uid="{00000000-0005-0000-0000-000082450000}"/>
    <cellStyle name="Normal 2 2 2 29 7" xfId="17795" xr:uid="{00000000-0005-0000-0000-000083450000}"/>
    <cellStyle name="Normal 2 2 2 29 8" xfId="17796" xr:uid="{00000000-0005-0000-0000-000084450000}"/>
    <cellStyle name="Normal 2 2 2 29 9" xfId="17797" xr:uid="{00000000-0005-0000-0000-000085450000}"/>
    <cellStyle name="Normal 2 2 2 3" xfId="420" xr:uid="{00000000-0005-0000-0000-0000A4010000}"/>
    <cellStyle name="Normal 2 2 2 3 10" xfId="17798" xr:uid="{00000000-0005-0000-0000-000086450000}"/>
    <cellStyle name="Normal 2 2 2 3 10 10" xfId="17799" xr:uid="{00000000-0005-0000-0000-000087450000}"/>
    <cellStyle name="Normal 2 2 2 3 10 11" xfId="17800" xr:uid="{00000000-0005-0000-0000-000088450000}"/>
    <cellStyle name="Normal 2 2 2 3 10 12" xfId="17801" xr:uid="{00000000-0005-0000-0000-000089450000}"/>
    <cellStyle name="Normal 2 2 2 3 10 13" xfId="17802" xr:uid="{00000000-0005-0000-0000-00008A450000}"/>
    <cellStyle name="Normal 2 2 2 3 10 14" xfId="17803" xr:uid="{00000000-0005-0000-0000-00008B450000}"/>
    <cellStyle name="Normal 2 2 2 3 10 2" xfId="17804" xr:uid="{00000000-0005-0000-0000-00008C450000}"/>
    <cellStyle name="Normal 2 2 2 3 10 2 10" xfId="17805" xr:uid="{00000000-0005-0000-0000-00008D450000}"/>
    <cellStyle name="Normal 2 2 2 3 10 2 2" xfId="17806" xr:uid="{00000000-0005-0000-0000-00008E450000}"/>
    <cellStyle name="Normal 2 2 2 3 10 2 3" xfId="17807" xr:uid="{00000000-0005-0000-0000-00008F450000}"/>
    <cellStyle name="Normal 2 2 2 3 10 2 4" xfId="17808" xr:uid="{00000000-0005-0000-0000-000090450000}"/>
    <cellStyle name="Normal 2 2 2 3 10 2 5" xfId="17809" xr:uid="{00000000-0005-0000-0000-000091450000}"/>
    <cellStyle name="Normal 2 2 2 3 10 2 6" xfId="17810" xr:uid="{00000000-0005-0000-0000-000092450000}"/>
    <cellStyle name="Normal 2 2 2 3 10 2 7" xfId="17811" xr:uid="{00000000-0005-0000-0000-000093450000}"/>
    <cellStyle name="Normal 2 2 2 3 10 2 8" xfId="17812" xr:uid="{00000000-0005-0000-0000-000094450000}"/>
    <cellStyle name="Normal 2 2 2 3 10 2 9" xfId="17813" xr:uid="{00000000-0005-0000-0000-000095450000}"/>
    <cellStyle name="Normal 2 2 2 3 10 3" xfId="17814" xr:uid="{00000000-0005-0000-0000-000096450000}"/>
    <cellStyle name="Normal 2 2 2 3 10 3 10" xfId="17815" xr:uid="{00000000-0005-0000-0000-000097450000}"/>
    <cellStyle name="Normal 2 2 2 3 10 3 2" xfId="17816" xr:uid="{00000000-0005-0000-0000-000098450000}"/>
    <cellStyle name="Normal 2 2 2 3 10 3 3" xfId="17817" xr:uid="{00000000-0005-0000-0000-000099450000}"/>
    <cellStyle name="Normal 2 2 2 3 10 3 4" xfId="17818" xr:uid="{00000000-0005-0000-0000-00009A450000}"/>
    <cellStyle name="Normal 2 2 2 3 10 3 5" xfId="17819" xr:uid="{00000000-0005-0000-0000-00009B450000}"/>
    <cellStyle name="Normal 2 2 2 3 10 3 6" xfId="17820" xr:uid="{00000000-0005-0000-0000-00009C450000}"/>
    <cellStyle name="Normal 2 2 2 3 10 3 7" xfId="17821" xr:uid="{00000000-0005-0000-0000-00009D450000}"/>
    <cellStyle name="Normal 2 2 2 3 10 3 8" xfId="17822" xr:uid="{00000000-0005-0000-0000-00009E450000}"/>
    <cellStyle name="Normal 2 2 2 3 10 3 9" xfId="17823" xr:uid="{00000000-0005-0000-0000-00009F450000}"/>
    <cellStyle name="Normal 2 2 2 3 10 4" xfId="17824" xr:uid="{00000000-0005-0000-0000-0000A0450000}"/>
    <cellStyle name="Normal 2 2 2 3 10 4 10" xfId="17825" xr:uid="{00000000-0005-0000-0000-0000A1450000}"/>
    <cellStyle name="Normal 2 2 2 3 10 4 2" xfId="17826" xr:uid="{00000000-0005-0000-0000-0000A2450000}"/>
    <cellStyle name="Normal 2 2 2 3 10 4 3" xfId="17827" xr:uid="{00000000-0005-0000-0000-0000A3450000}"/>
    <cellStyle name="Normal 2 2 2 3 10 4 4" xfId="17828" xr:uid="{00000000-0005-0000-0000-0000A4450000}"/>
    <cellStyle name="Normal 2 2 2 3 10 4 5" xfId="17829" xr:uid="{00000000-0005-0000-0000-0000A5450000}"/>
    <cellStyle name="Normal 2 2 2 3 10 4 6" xfId="17830" xr:uid="{00000000-0005-0000-0000-0000A6450000}"/>
    <cellStyle name="Normal 2 2 2 3 10 4 7" xfId="17831" xr:uid="{00000000-0005-0000-0000-0000A7450000}"/>
    <cellStyle name="Normal 2 2 2 3 10 4 8" xfId="17832" xr:uid="{00000000-0005-0000-0000-0000A8450000}"/>
    <cellStyle name="Normal 2 2 2 3 10 4 9" xfId="17833" xr:uid="{00000000-0005-0000-0000-0000A9450000}"/>
    <cellStyle name="Normal 2 2 2 3 10 5" xfId="17834" xr:uid="{00000000-0005-0000-0000-0000AA450000}"/>
    <cellStyle name="Normal 2 2 2 3 10 5 10" xfId="17835" xr:uid="{00000000-0005-0000-0000-0000AB450000}"/>
    <cellStyle name="Normal 2 2 2 3 10 5 2" xfId="17836" xr:uid="{00000000-0005-0000-0000-0000AC450000}"/>
    <cellStyle name="Normal 2 2 2 3 10 5 3" xfId="17837" xr:uid="{00000000-0005-0000-0000-0000AD450000}"/>
    <cellStyle name="Normal 2 2 2 3 10 5 4" xfId="17838" xr:uid="{00000000-0005-0000-0000-0000AE450000}"/>
    <cellStyle name="Normal 2 2 2 3 10 5 5" xfId="17839" xr:uid="{00000000-0005-0000-0000-0000AF450000}"/>
    <cellStyle name="Normal 2 2 2 3 10 5 6" xfId="17840" xr:uid="{00000000-0005-0000-0000-0000B0450000}"/>
    <cellStyle name="Normal 2 2 2 3 10 5 7" xfId="17841" xr:uid="{00000000-0005-0000-0000-0000B1450000}"/>
    <cellStyle name="Normal 2 2 2 3 10 5 8" xfId="17842" xr:uid="{00000000-0005-0000-0000-0000B2450000}"/>
    <cellStyle name="Normal 2 2 2 3 10 5 9" xfId="17843" xr:uid="{00000000-0005-0000-0000-0000B3450000}"/>
    <cellStyle name="Normal 2 2 2 3 10 6" xfId="17844" xr:uid="{00000000-0005-0000-0000-0000B4450000}"/>
    <cellStyle name="Normal 2 2 2 3 10 7" xfId="17845" xr:uid="{00000000-0005-0000-0000-0000B5450000}"/>
    <cellStyle name="Normal 2 2 2 3 10 8" xfId="17846" xr:uid="{00000000-0005-0000-0000-0000B6450000}"/>
    <cellStyle name="Normal 2 2 2 3 10 9" xfId="17847" xr:uid="{00000000-0005-0000-0000-0000B7450000}"/>
    <cellStyle name="Normal 2 2 2 3 11" xfId="17848" xr:uid="{00000000-0005-0000-0000-0000B8450000}"/>
    <cellStyle name="Normal 2 2 2 3 11 10" xfId="17849" xr:uid="{00000000-0005-0000-0000-0000B9450000}"/>
    <cellStyle name="Normal 2 2 2 3 11 11" xfId="17850" xr:uid="{00000000-0005-0000-0000-0000BA450000}"/>
    <cellStyle name="Normal 2 2 2 3 11 12" xfId="17851" xr:uid="{00000000-0005-0000-0000-0000BB450000}"/>
    <cellStyle name="Normal 2 2 2 3 11 13" xfId="17852" xr:uid="{00000000-0005-0000-0000-0000BC450000}"/>
    <cellStyle name="Normal 2 2 2 3 11 14" xfId="17853" xr:uid="{00000000-0005-0000-0000-0000BD450000}"/>
    <cellStyle name="Normal 2 2 2 3 11 2" xfId="17854" xr:uid="{00000000-0005-0000-0000-0000BE450000}"/>
    <cellStyle name="Normal 2 2 2 3 11 2 10" xfId="17855" xr:uid="{00000000-0005-0000-0000-0000BF450000}"/>
    <cellStyle name="Normal 2 2 2 3 11 2 2" xfId="17856" xr:uid="{00000000-0005-0000-0000-0000C0450000}"/>
    <cellStyle name="Normal 2 2 2 3 11 2 3" xfId="17857" xr:uid="{00000000-0005-0000-0000-0000C1450000}"/>
    <cellStyle name="Normal 2 2 2 3 11 2 4" xfId="17858" xr:uid="{00000000-0005-0000-0000-0000C2450000}"/>
    <cellStyle name="Normal 2 2 2 3 11 2 5" xfId="17859" xr:uid="{00000000-0005-0000-0000-0000C3450000}"/>
    <cellStyle name="Normal 2 2 2 3 11 2 6" xfId="17860" xr:uid="{00000000-0005-0000-0000-0000C4450000}"/>
    <cellStyle name="Normal 2 2 2 3 11 2 7" xfId="17861" xr:uid="{00000000-0005-0000-0000-0000C5450000}"/>
    <cellStyle name="Normal 2 2 2 3 11 2 8" xfId="17862" xr:uid="{00000000-0005-0000-0000-0000C6450000}"/>
    <cellStyle name="Normal 2 2 2 3 11 2 9" xfId="17863" xr:uid="{00000000-0005-0000-0000-0000C7450000}"/>
    <cellStyle name="Normal 2 2 2 3 11 3" xfId="17864" xr:uid="{00000000-0005-0000-0000-0000C8450000}"/>
    <cellStyle name="Normal 2 2 2 3 11 3 10" xfId="17865" xr:uid="{00000000-0005-0000-0000-0000C9450000}"/>
    <cellStyle name="Normal 2 2 2 3 11 3 2" xfId="17866" xr:uid="{00000000-0005-0000-0000-0000CA450000}"/>
    <cellStyle name="Normal 2 2 2 3 11 3 3" xfId="17867" xr:uid="{00000000-0005-0000-0000-0000CB450000}"/>
    <cellStyle name="Normal 2 2 2 3 11 3 4" xfId="17868" xr:uid="{00000000-0005-0000-0000-0000CC450000}"/>
    <cellStyle name="Normal 2 2 2 3 11 3 5" xfId="17869" xr:uid="{00000000-0005-0000-0000-0000CD450000}"/>
    <cellStyle name="Normal 2 2 2 3 11 3 6" xfId="17870" xr:uid="{00000000-0005-0000-0000-0000CE450000}"/>
    <cellStyle name="Normal 2 2 2 3 11 3 7" xfId="17871" xr:uid="{00000000-0005-0000-0000-0000CF450000}"/>
    <cellStyle name="Normal 2 2 2 3 11 3 8" xfId="17872" xr:uid="{00000000-0005-0000-0000-0000D0450000}"/>
    <cellStyle name="Normal 2 2 2 3 11 3 9" xfId="17873" xr:uid="{00000000-0005-0000-0000-0000D1450000}"/>
    <cellStyle name="Normal 2 2 2 3 11 4" xfId="17874" xr:uid="{00000000-0005-0000-0000-0000D2450000}"/>
    <cellStyle name="Normal 2 2 2 3 11 4 10" xfId="17875" xr:uid="{00000000-0005-0000-0000-0000D3450000}"/>
    <cellStyle name="Normal 2 2 2 3 11 4 2" xfId="17876" xr:uid="{00000000-0005-0000-0000-0000D4450000}"/>
    <cellStyle name="Normal 2 2 2 3 11 4 3" xfId="17877" xr:uid="{00000000-0005-0000-0000-0000D5450000}"/>
    <cellStyle name="Normal 2 2 2 3 11 4 4" xfId="17878" xr:uid="{00000000-0005-0000-0000-0000D6450000}"/>
    <cellStyle name="Normal 2 2 2 3 11 4 5" xfId="17879" xr:uid="{00000000-0005-0000-0000-0000D7450000}"/>
    <cellStyle name="Normal 2 2 2 3 11 4 6" xfId="17880" xr:uid="{00000000-0005-0000-0000-0000D8450000}"/>
    <cellStyle name="Normal 2 2 2 3 11 4 7" xfId="17881" xr:uid="{00000000-0005-0000-0000-0000D9450000}"/>
    <cellStyle name="Normal 2 2 2 3 11 4 8" xfId="17882" xr:uid="{00000000-0005-0000-0000-0000DA450000}"/>
    <cellStyle name="Normal 2 2 2 3 11 4 9" xfId="17883" xr:uid="{00000000-0005-0000-0000-0000DB450000}"/>
    <cellStyle name="Normal 2 2 2 3 11 5" xfId="17884" xr:uid="{00000000-0005-0000-0000-0000DC450000}"/>
    <cellStyle name="Normal 2 2 2 3 11 5 10" xfId="17885" xr:uid="{00000000-0005-0000-0000-0000DD450000}"/>
    <cellStyle name="Normal 2 2 2 3 11 5 2" xfId="17886" xr:uid="{00000000-0005-0000-0000-0000DE450000}"/>
    <cellStyle name="Normal 2 2 2 3 11 5 3" xfId="17887" xr:uid="{00000000-0005-0000-0000-0000DF450000}"/>
    <cellStyle name="Normal 2 2 2 3 11 5 4" xfId="17888" xr:uid="{00000000-0005-0000-0000-0000E0450000}"/>
    <cellStyle name="Normal 2 2 2 3 11 5 5" xfId="17889" xr:uid="{00000000-0005-0000-0000-0000E1450000}"/>
    <cellStyle name="Normal 2 2 2 3 11 5 6" xfId="17890" xr:uid="{00000000-0005-0000-0000-0000E2450000}"/>
    <cellStyle name="Normal 2 2 2 3 11 5 7" xfId="17891" xr:uid="{00000000-0005-0000-0000-0000E3450000}"/>
    <cellStyle name="Normal 2 2 2 3 11 5 8" xfId="17892" xr:uid="{00000000-0005-0000-0000-0000E4450000}"/>
    <cellStyle name="Normal 2 2 2 3 11 5 9" xfId="17893" xr:uid="{00000000-0005-0000-0000-0000E5450000}"/>
    <cellStyle name="Normal 2 2 2 3 11 6" xfId="17894" xr:uid="{00000000-0005-0000-0000-0000E6450000}"/>
    <cellStyle name="Normal 2 2 2 3 11 7" xfId="17895" xr:uid="{00000000-0005-0000-0000-0000E7450000}"/>
    <cellStyle name="Normal 2 2 2 3 11 8" xfId="17896" xr:uid="{00000000-0005-0000-0000-0000E8450000}"/>
    <cellStyle name="Normal 2 2 2 3 11 9" xfId="17897" xr:uid="{00000000-0005-0000-0000-0000E9450000}"/>
    <cellStyle name="Normal 2 2 2 3 12" xfId="17898" xr:uid="{00000000-0005-0000-0000-0000EA450000}"/>
    <cellStyle name="Normal 2 2 2 3 12 10" xfId="17899" xr:uid="{00000000-0005-0000-0000-0000EB450000}"/>
    <cellStyle name="Normal 2 2 2 3 12 11" xfId="17900" xr:uid="{00000000-0005-0000-0000-0000EC450000}"/>
    <cellStyle name="Normal 2 2 2 3 12 12" xfId="17901" xr:uid="{00000000-0005-0000-0000-0000ED450000}"/>
    <cellStyle name="Normal 2 2 2 3 12 13" xfId="17902" xr:uid="{00000000-0005-0000-0000-0000EE450000}"/>
    <cellStyle name="Normal 2 2 2 3 12 14" xfId="17903" xr:uid="{00000000-0005-0000-0000-0000EF450000}"/>
    <cellStyle name="Normal 2 2 2 3 12 2" xfId="17904" xr:uid="{00000000-0005-0000-0000-0000F0450000}"/>
    <cellStyle name="Normal 2 2 2 3 12 2 10" xfId="17905" xr:uid="{00000000-0005-0000-0000-0000F1450000}"/>
    <cellStyle name="Normal 2 2 2 3 12 2 2" xfId="17906" xr:uid="{00000000-0005-0000-0000-0000F2450000}"/>
    <cellStyle name="Normal 2 2 2 3 12 2 3" xfId="17907" xr:uid="{00000000-0005-0000-0000-0000F3450000}"/>
    <cellStyle name="Normal 2 2 2 3 12 2 4" xfId="17908" xr:uid="{00000000-0005-0000-0000-0000F4450000}"/>
    <cellStyle name="Normal 2 2 2 3 12 2 5" xfId="17909" xr:uid="{00000000-0005-0000-0000-0000F5450000}"/>
    <cellStyle name="Normal 2 2 2 3 12 2 6" xfId="17910" xr:uid="{00000000-0005-0000-0000-0000F6450000}"/>
    <cellStyle name="Normal 2 2 2 3 12 2 7" xfId="17911" xr:uid="{00000000-0005-0000-0000-0000F7450000}"/>
    <cellStyle name="Normal 2 2 2 3 12 2 8" xfId="17912" xr:uid="{00000000-0005-0000-0000-0000F8450000}"/>
    <cellStyle name="Normal 2 2 2 3 12 2 9" xfId="17913" xr:uid="{00000000-0005-0000-0000-0000F9450000}"/>
    <cellStyle name="Normal 2 2 2 3 12 3" xfId="17914" xr:uid="{00000000-0005-0000-0000-0000FA450000}"/>
    <cellStyle name="Normal 2 2 2 3 12 3 10" xfId="17915" xr:uid="{00000000-0005-0000-0000-0000FB450000}"/>
    <cellStyle name="Normal 2 2 2 3 12 3 2" xfId="17916" xr:uid="{00000000-0005-0000-0000-0000FC450000}"/>
    <cellStyle name="Normal 2 2 2 3 12 3 3" xfId="17917" xr:uid="{00000000-0005-0000-0000-0000FD450000}"/>
    <cellStyle name="Normal 2 2 2 3 12 3 4" xfId="17918" xr:uid="{00000000-0005-0000-0000-0000FE450000}"/>
    <cellStyle name="Normal 2 2 2 3 12 3 5" xfId="17919" xr:uid="{00000000-0005-0000-0000-0000FF450000}"/>
    <cellStyle name="Normal 2 2 2 3 12 3 6" xfId="17920" xr:uid="{00000000-0005-0000-0000-000000460000}"/>
    <cellStyle name="Normal 2 2 2 3 12 3 7" xfId="17921" xr:uid="{00000000-0005-0000-0000-000001460000}"/>
    <cellStyle name="Normal 2 2 2 3 12 3 8" xfId="17922" xr:uid="{00000000-0005-0000-0000-000002460000}"/>
    <cellStyle name="Normal 2 2 2 3 12 3 9" xfId="17923" xr:uid="{00000000-0005-0000-0000-000003460000}"/>
    <cellStyle name="Normal 2 2 2 3 12 4" xfId="17924" xr:uid="{00000000-0005-0000-0000-000004460000}"/>
    <cellStyle name="Normal 2 2 2 3 12 4 10" xfId="17925" xr:uid="{00000000-0005-0000-0000-000005460000}"/>
    <cellStyle name="Normal 2 2 2 3 12 4 2" xfId="17926" xr:uid="{00000000-0005-0000-0000-000006460000}"/>
    <cellStyle name="Normal 2 2 2 3 12 4 3" xfId="17927" xr:uid="{00000000-0005-0000-0000-000007460000}"/>
    <cellStyle name="Normal 2 2 2 3 12 4 4" xfId="17928" xr:uid="{00000000-0005-0000-0000-000008460000}"/>
    <cellStyle name="Normal 2 2 2 3 12 4 5" xfId="17929" xr:uid="{00000000-0005-0000-0000-000009460000}"/>
    <cellStyle name="Normal 2 2 2 3 12 4 6" xfId="17930" xr:uid="{00000000-0005-0000-0000-00000A460000}"/>
    <cellStyle name="Normal 2 2 2 3 12 4 7" xfId="17931" xr:uid="{00000000-0005-0000-0000-00000B460000}"/>
    <cellStyle name="Normal 2 2 2 3 12 4 8" xfId="17932" xr:uid="{00000000-0005-0000-0000-00000C460000}"/>
    <cellStyle name="Normal 2 2 2 3 12 4 9" xfId="17933" xr:uid="{00000000-0005-0000-0000-00000D460000}"/>
    <cellStyle name="Normal 2 2 2 3 12 5" xfId="17934" xr:uid="{00000000-0005-0000-0000-00000E460000}"/>
    <cellStyle name="Normal 2 2 2 3 12 5 10" xfId="17935" xr:uid="{00000000-0005-0000-0000-00000F460000}"/>
    <cellStyle name="Normal 2 2 2 3 12 5 2" xfId="17936" xr:uid="{00000000-0005-0000-0000-000010460000}"/>
    <cellStyle name="Normal 2 2 2 3 12 5 3" xfId="17937" xr:uid="{00000000-0005-0000-0000-000011460000}"/>
    <cellStyle name="Normal 2 2 2 3 12 5 4" xfId="17938" xr:uid="{00000000-0005-0000-0000-000012460000}"/>
    <cellStyle name="Normal 2 2 2 3 12 5 5" xfId="17939" xr:uid="{00000000-0005-0000-0000-000013460000}"/>
    <cellStyle name="Normal 2 2 2 3 12 5 6" xfId="17940" xr:uid="{00000000-0005-0000-0000-000014460000}"/>
    <cellStyle name="Normal 2 2 2 3 12 5 7" xfId="17941" xr:uid="{00000000-0005-0000-0000-000015460000}"/>
    <cellStyle name="Normal 2 2 2 3 12 5 8" xfId="17942" xr:uid="{00000000-0005-0000-0000-000016460000}"/>
    <cellStyle name="Normal 2 2 2 3 12 5 9" xfId="17943" xr:uid="{00000000-0005-0000-0000-000017460000}"/>
    <cellStyle name="Normal 2 2 2 3 12 6" xfId="17944" xr:uid="{00000000-0005-0000-0000-000018460000}"/>
    <cellStyle name="Normal 2 2 2 3 12 7" xfId="17945" xr:uid="{00000000-0005-0000-0000-000019460000}"/>
    <cellStyle name="Normal 2 2 2 3 12 8" xfId="17946" xr:uid="{00000000-0005-0000-0000-00001A460000}"/>
    <cellStyle name="Normal 2 2 2 3 12 9" xfId="17947" xr:uid="{00000000-0005-0000-0000-00001B460000}"/>
    <cellStyle name="Normal 2 2 2 3 13" xfId="17948" xr:uid="{00000000-0005-0000-0000-00001C460000}"/>
    <cellStyle name="Normal 2 2 2 3 13 10" xfId="17949" xr:uid="{00000000-0005-0000-0000-00001D460000}"/>
    <cellStyle name="Normal 2 2 2 3 13 11" xfId="17950" xr:uid="{00000000-0005-0000-0000-00001E460000}"/>
    <cellStyle name="Normal 2 2 2 3 13 12" xfId="17951" xr:uid="{00000000-0005-0000-0000-00001F460000}"/>
    <cellStyle name="Normal 2 2 2 3 13 13" xfId="17952" xr:uid="{00000000-0005-0000-0000-000020460000}"/>
    <cellStyle name="Normal 2 2 2 3 13 14" xfId="17953" xr:uid="{00000000-0005-0000-0000-000021460000}"/>
    <cellStyle name="Normal 2 2 2 3 13 2" xfId="17954" xr:uid="{00000000-0005-0000-0000-000022460000}"/>
    <cellStyle name="Normal 2 2 2 3 13 2 10" xfId="17955" xr:uid="{00000000-0005-0000-0000-000023460000}"/>
    <cellStyle name="Normal 2 2 2 3 13 2 2" xfId="17956" xr:uid="{00000000-0005-0000-0000-000024460000}"/>
    <cellStyle name="Normal 2 2 2 3 13 2 3" xfId="17957" xr:uid="{00000000-0005-0000-0000-000025460000}"/>
    <cellStyle name="Normal 2 2 2 3 13 2 4" xfId="17958" xr:uid="{00000000-0005-0000-0000-000026460000}"/>
    <cellStyle name="Normal 2 2 2 3 13 2 5" xfId="17959" xr:uid="{00000000-0005-0000-0000-000027460000}"/>
    <cellStyle name="Normal 2 2 2 3 13 2 6" xfId="17960" xr:uid="{00000000-0005-0000-0000-000028460000}"/>
    <cellStyle name="Normal 2 2 2 3 13 2 7" xfId="17961" xr:uid="{00000000-0005-0000-0000-000029460000}"/>
    <cellStyle name="Normal 2 2 2 3 13 2 8" xfId="17962" xr:uid="{00000000-0005-0000-0000-00002A460000}"/>
    <cellStyle name="Normal 2 2 2 3 13 2 9" xfId="17963" xr:uid="{00000000-0005-0000-0000-00002B460000}"/>
    <cellStyle name="Normal 2 2 2 3 13 3" xfId="17964" xr:uid="{00000000-0005-0000-0000-00002C460000}"/>
    <cellStyle name="Normal 2 2 2 3 13 3 10" xfId="17965" xr:uid="{00000000-0005-0000-0000-00002D460000}"/>
    <cellStyle name="Normal 2 2 2 3 13 3 2" xfId="17966" xr:uid="{00000000-0005-0000-0000-00002E460000}"/>
    <cellStyle name="Normal 2 2 2 3 13 3 3" xfId="17967" xr:uid="{00000000-0005-0000-0000-00002F460000}"/>
    <cellStyle name="Normal 2 2 2 3 13 3 4" xfId="17968" xr:uid="{00000000-0005-0000-0000-000030460000}"/>
    <cellStyle name="Normal 2 2 2 3 13 3 5" xfId="17969" xr:uid="{00000000-0005-0000-0000-000031460000}"/>
    <cellStyle name="Normal 2 2 2 3 13 3 6" xfId="17970" xr:uid="{00000000-0005-0000-0000-000032460000}"/>
    <cellStyle name="Normal 2 2 2 3 13 3 7" xfId="17971" xr:uid="{00000000-0005-0000-0000-000033460000}"/>
    <cellStyle name="Normal 2 2 2 3 13 3 8" xfId="17972" xr:uid="{00000000-0005-0000-0000-000034460000}"/>
    <cellStyle name="Normal 2 2 2 3 13 3 9" xfId="17973" xr:uid="{00000000-0005-0000-0000-000035460000}"/>
    <cellStyle name="Normal 2 2 2 3 13 4" xfId="17974" xr:uid="{00000000-0005-0000-0000-000036460000}"/>
    <cellStyle name="Normal 2 2 2 3 13 4 10" xfId="17975" xr:uid="{00000000-0005-0000-0000-000037460000}"/>
    <cellStyle name="Normal 2 2 2 3 13 4 2" xfId="17976" xr:uid="{00000000-0005-0000-0000-000038460000}"/>
    <cellStyle name="Normal 2 2 2 3 13 4 3" xfId="17977" xr:uid="{00000000-0005-0000-0000-000039460000}"/>
    <cellStyle name="Normal 2 2 2 3 13 4 4" xfId="17978" xr:uid="{00000000-0005-0000-0000-00003A460000}"/>
    <cellStyle name="Normal 2 2 2 3 13 4 5" xfId="17979" xr:uid="{00000000-0005-0000-0000-00003B460000}"/>
    <cellStyle name="Normal 2 2 2 3 13 4 6" xfId="17980" xr:uid="{00000000-0005-0000-0000-00003C460000}"/>
    <cellStyle name="Normal 2 2 2 3 13 4 7" xfId="17981" xr:uid="{00000000-0005-0000-0000-00003D460000}"/>
    <cellStyle name="Normal 2 2 2 3 13 4 8" xfId="17982" xr:uid="{00000000-0005-0000-0000-00003E460000}"/>
    <cellStyle name="Normal 2 2 2 3 13 4 9" xfId="17983" xr:uid="{00000000-0005-0000-0000-00003F460000}"/>
    <cellStyle name="Normal 2 2 2 3 13 5" xfId="17984" xr:uid="{00000000-0005-0000-0000-000040460000}"/>
    <cellStyle name="Normal 2 2 2 3 13 5 10" xfId="17985" xr:uid="{00000000-0005-0000-0000-000041460000}"/>
    <cellStyle name="Normal 2 2 2 3 13 5 2" xfId="17986" xr:uid="{00000000-0005-0000-0000-000042460000}"/>
    <cellStyle name="Normal 2 2 2 3 13 5 3" xfId="17987" xr:uid="{00000000-0005-0000-0000-000043460000}"/>
    <cellStyle name="Normal 2 2 2 3 13 5 4" xfId="17988" xr:uid="{00000000-0005-0000-0000-000044460000}"/>
    <cellStyle name="Normal 2 2 2 3 13 5 5" xfId="17989" xr:uid="{00000000-0005-0000-0000-000045460000}"/>
    <cellStyle name="Normal 2 2 2 3 13 5 6" xfId="17990" xr:uid="{00000000-0005-0000-0000-000046460000}"/>
    <cellStyle name="Normal 2 2 2 3 13 5 7" xfId="17991" xr:uid="{00000000-0005-0000-0000-000047460000}"/>
    <cellStyle name="Normal 2 2 2 3 13 5 8" xfId="17992" xr:uid="{00000000-0005-0000-0000-000048460000}"/>
    <cellStyle name="Normal 2 2 2 3 13 5 9" xfId="17993" xr:uid="{00000000-0005-0000-0000-000049460000}"/>
    <cellStyle name="Normal 2 2 2 3 13 6" xfId="17994" xr:uid="{00000000-0005-0000-0000-00004A460000}"/>
    <cellStyle name="Normal 2 2 2 3 13 7" xfId="17995" xr:uid="{00000000-0005-0000-0000-00004B460000}"/>
    <cellStyle name="Normal 2 2 2 3 13 8" xfId="17996" xr:uid="{00000000-0005-0000-0000-00004C460000}"/>
    <cellStyle name="Normal 2 2 2 3 13 9" xfId="17997" xr:uid="{00000000-0005-0000-0000-00004D460000}"/>
    <cellStyle name="Normal 2 2 2 3 14" xfId="17998" xr:uid="{00000000-0005-0000-0000-00004E460000}"/>
    <cellStyle name="Normal 2 2 2 3 14 10" xfId="17999" xr:uid="{00000000-0005-0000-0000-00004F460000}"/>
    <cellStyle name="Normal 2 2 2 3 14 11" xfId="18000" xr:uid="{00000000-0005-0000-0000-000050460000}"/>
    <cellStyle name="Normal 2 2 2 3 14 12" xfId="18001" xr:uid="{00000000-0005-0000-0000-000051460000}"/>
    <cellStyle name="Normal 2 2 2 3 14 13" xfId="18002" xr:uid="{00000000-0005-0000-0000-000052460000}"/>
    <cellStyle name="Normal 2 2 2 3 14 14" xfId="18003" xr:uid="{00000000-0005-0000-0000-000053460000}"/>
    <cellStyle name="Normal 2 2 2 3 14 2" xfId="18004" xr:uid="{00000000-0005-0000-0000-000054460000}"/>
    <cellStyle name="Normal 2 2 2 3 14 2 10" xfId="18005" xr:uid="{00000000-0005-0000-0000-000055460000}"/>
    <cellStyle name="Normal 2 2 2 3 14 2 2" xfId="18006" xr:uid="{00000000-0005-0000-0000-000056460000}"/>
    <cellStyle name="Normal 2 2 2 3 14 2 3" xfId="18007" xr:uid="{00000000-0005-0000-0000-000057460000}"/>
    <cellStyle name="Normal 2 2 2 3 14 2 4" xfId="18008" xr:uid="{00000000-0005-0000-0000-000058460000}"/>
    <cellStyle name="Normal 2 2 2 3 14 2 5" xfId="18009" xr:uid="{00000000-0005-0000-0000-000059460000}"/>
    <cellStyle name="Normal 2 2 2 3 14 2 6" xfId="18010" xr:uid="{00000000-0005-0000-0000-00005A460000}"/>
    <cellStyle name="Normal 2 2 2 3 14 2 7" xfId="18011" xr:uid="{00000000-0005-0000-0000-00005B460000}"/>
    <cellStyle name="Normal 2 2 2 3 14 2 8" xfId="18012" xr:uid="{00000000-0005-0000-0000-00005C460000}"/>
    <cellStyle name="Normal 2 2 2 3 14 2 9" xfId="18013" xr:uid="{00000000-0005-0000-0000-00005D460000}"/>
    <cellStyle name="Normal 2 2 2 3 14 3" xfId="18014" xr:uid="{00000000-0005-0000-0000-00005E460000}"/>
    <cellStyle name="Normal 2 2 2 3 14 3 10" xfId="18015" xr:uid="{00000000-0005-0000-0000-00005F460000}"/>
    <cellStyle name="Normal 2 2 2 3 14 3 2" xfId="18016" xr:uid="{00000000-0005-0000-0000-000060460000}"/>
    <cellStyle name="Normal 2 2 2 3 14 3 3" xfId="18017" xr:uid="{00000000-0005-0000-0000-000061460000}"/>
    <cellStyle name="Normal 2 2 2 3 14 3 4" xfId="18018" xr:uid="{00000000-0005-0000-0000-000062460000}"/>
    <cellStyle name="Normal 2 2 2 3 14 3 5" xfId="18019" xr:uid="{00000000-0005-0000-0000-000063460000}"/>
    <cellStyle name="Normal 2 2 2 3 14 3 6" xfId="18020" xr:uid="{00000000-0005-0000-0000-000064460000}"/>
    <cellStyle name="Normal 2 2 2 3 14 3 7" xfId="18021" xr:uid="{00000000-0005-0000-0000-000065460000}"/>
    <cellStyle name="Normal 2 2 2 3 14 3 8" xfId="18022" xr:uid="{00000000-0005-0000-0000-000066460000}"/>
    <cellStyle name="Normal 2 2 2 3 14 3 9" xfId="18023" xr:uid="{00000000-0005-0000-0000-000067460000}"/>
    <cellStyle name="Normal 2 2 2 3 14 4" xfId="18024" xr:uid="{00000000-0005-0000-0000-000068460000}"/>
    <cellStyle name="Normal 2 2 2 3 14 4 10" xfId="18025" xr:uid="{00000000-0005-0000-0000-000069460000}"/>
    <cellStyle name="Normal 2 2 2 3 14 4 2" xfId="18026" xr:uid="{00000000-0005-0000-0000-00006A460000}"/>
    <cellStyle name="Normal 2 2 2 3 14 4 3" xfId="18027" xr:uid="{00000000-0005-0000-0000-00006B460000}"/>
    <cellStyle name="Normal 2 2 2 3 14 4 4" xfId="18028" xr:uid="{00000000-0005-0000-0000-00006C460000}"/>
    <cellStyle name="Normal 2 2 2 3 14 4 5" xfId="18029" xr:uid="{00000000-0005-0000-0000-00006D460000}"/>
    <cellStyle name="Normal 2 2 2 3 14 4 6" xfId="18030" xr:uid="{00000000-0005-0000-0000-00006E460000}"/>
    <cellStyle name="Normal 2 2 2 3 14 4 7" xfId="18031" xr:uid="{00000000-0005-0000-0000-00006F460000}"/>
    <cellStyle name="Normal 2 2 2 3 14 4 8" xfId="18032" xr:uid="{00000000-0005-0000-0000-000070460000}"/>
    <cellStyle name="Normal 2 2 2 3 14 4 9" xfId="18033" xr:uid="{00000000-0005-0000-0000-000071460000}"/>
    <cellStyle name="Normal 2 2 2 3 14 5" xfId="18034" xr:uid="{00000000-0005-0000-0000-000072460000}"/>
    <cellStyle name="Normal 2 2 2 3 14 5 10" xfId="18035" xr:uid="{00000000-0005-0000-0000-000073460000}"/>
    <cellStyle name="Normal 2 2 2 3 14 5 2" xfId="18036" xr:uid="{00000000-0005-0000-0000-000074460000}"/>
    <cellStyle name="Normal 2 2 2 3 14 5 3" xfId="18037" xr:uid="{00000000-0005-0000-0000-000075460000}"/>
    <cellStyle name="Normal 2 2 2 3 14 5 4" xfId="18038" xr:uid="{00000000-0005-0000-0000-000076460000}"/>
    <cellStyle name="Normal 2 2 2 3 14 5 5" xfId="18039" xr:uid="{00000000-0005-0000-0000-000077460000}"/>
    <cellStyle name="Normal 2 2 2 3 14 5 6" xfId="18040" xr:uid="{00000000-0005-0000-0000-000078460000}"/>
    <cellStyle name="Normal 2 2 2 3 14 5 7" xfId="18041" xr:uid="{00000000-0005-0000-0000-000079460000}"/>
    <cellStyle name="Normal 2 2 2 3 14 5 8" xfId="18042" xr:uid="{00000000-0005-0000-0000-00007A460000}"/>
    <cellStyle name="Normal 2 2 2 3 14 5 9" xfId="18043" xr:uid="{00000000-0005-0000-0000-00007B460000}"/>
    <cellStyle name="Normal 2 2 2 3 14 6" xfId="18044" xr:uid="{00000000-0005-0000-0000-00007C460000}"/>
    <cellStyle name="Normal 2 2 2 3 14 7" xfId="18045" xr:uid="{00000000-0005-0000-0000-00007D460000}"/>
    <cellStyle name="Normal 2 2 2 3 14 8" xfId="18046" xr:uid="{00000000-0005-0000-0000-00007E460000}"/>
    <cellStyle name="Normal 2 2 2 3 14 9" xfId="18047" xr:uid="{00000000-0005-0000-0000-00007F460000}"/>
    <cellStyle name="Normal 2 2 2 3 15" xfId="18048" xr:uid="{00000000-0005-0000-0000-000080460000}"/>
    <cellStyle name="Normal 2 2 2 3 15 10" xfId="18049" xr:uid="{00000000-0005-0000-0000-000081460000}"/>
    <cellStyle name="Normal 2 2 2 3 15 11" xfId="18050" xr:uid="{00000000-0005-0000-0000-000082460000}"/>
    <cellStyle name="Normal 2 2 2 3 15 12" xfId="18051" xr:uid="{00000000-0005-0000-0000-000083460000}"/>
    <cellStyle name="Normal 2 2 2 3 15 13" xfId="18052" xr:uid="{00000000-0005-0000-0000-000084460000}"/>
    <cellStyle name="Normal 2 2 2 3 15 14" xfId="18053" xr:uid="{00000000-0005-0000-0000-000085460000}"/>
    <cellStyle name="Normal 2 2 2 3 15 2" xfId="18054" xr:uid="{00000000-0005-0000-0000-000086460000}"/>
    <cellStyle name="Normal 2 2 2 3 15 2 10" xfId="18055" xr:uid="{00000000-0005-0000-0000-000087460000}"/>
    <cellStyle name="Normal 2 2 2 3 15 2 2" xfId="18056" xr:uid="{00000000-0005-0000-0000-000088460000}"/>
    <cellStyle name="Normal 2 2 2 3 15 2 3" xfId="18057" xr:uid="{00000000-0005-0000-0000-000089460000}"/>
    <cellStyle name="Normal 2 2 2 3 15 2 4" xfId="18058" xr:uid="{00000000-0005-0000-0000-00008A460000}"/>
    <cellStyle name="Normal 2 2 2 3 15 2 5" xfId="18059" xr:uid="{00000000-0005-0000-0000-00008B460000}"/>
    <cellStyle name="Normal 2 2 2 3 15 2 6" xfId="18060" xr:uid="{00000000-0005-0000-0000-00008C460000}"/>
    <cellStyle name="Normal 2 2 2 3 15 2 7" xfId="18061" xr:uid="{00000000-0005-0000-0000-00008D460000}"/>
    <cellStyle name="Normal 2 2 2 3 15 2 8" xfId="18062" xr:uid="{00000000-0005-0000-0000-00008E460000}"/>
    <cellStyle name="Normal 2 2 2 3 15 2 9" xfId="18063" xr:uid="{00000000-0005-0000-0000-00008F460000}"/>
    <cellStyle name="Normal 2 2 2 3 15 3" xfId="18064" xr:uid="{00000000-0005-0000-0000-000090460000}"/>
    <cellStyle name="Normal 2 2 2 3 15 3 10" xfId="18065" xr:uid="{00000000-0005-0000-0000-000091460000}"/>
    <cellStyle name="Normal 2 2 2 3 15 3 2" xfId="18066" xr:uid="{00000000-0005-0000-0000-000092460000}"/>
    <cellStyle name="Normal 2 2 2 3 15 3 3" xfId="18067" xr:uid="{00000000-0005-0000-0000-000093460000}"/>
    <cellStyle name="Normal 2 2 2 3 15 3 4" xfId="18068" xr:uid="{00000000-0005-0000-0000-000094460000}"/>
    <cellStyle name="Normal 2 2 2 3 15 3 5" xfId="18069" xr:uid="{00000000-0005-0000-0000-000095460000}"/>
    <cellStyle name="Normal 2 2 2 3 15 3 6" xfId="18070" xr:uid="{00000000-0005-0000-0000-000096460000}"/>
    <cellStyle name="Normal 2 2 2 3 15 3 7" xfId="18071" xr:uid="{00000000-0005-0000-0000-000097460000}"/>
    <cellStyle name="Normal 2 2 2 3 15 3 8" xfId="18072" xr:uid="{00000000-0005-0000-0000-000098460000}"/>
    <cellStyle name="Normal 2 2 2 3 15 3 9" xfId="18073" xr:uid="{00000000-0005-0000-0000-000099460000}"/>
    <cellStyle name="Normal 2 2 2 3 15 4" xfId="18074" xr:uid="{00000000-0005-0000-0000-00009A460000}"/>
    <cellStyle name="Normal 2 2 2 3 15 4 10" xfId="18075" xr:uid="{00000000-0005-0000-0000-00009B460000}"/>
    <cellStyle name="Normal 2 2 2 3 15 4 2" xfId="18076" xr:uid="{00000000-0005-0000-0000-00009C460000}"/>
    <cellStyle name="Normal 2 2 2 3 15 4 3" xfId="18077" xr:uid="{00000000-0005-0000-0000-00009D460000}"/>
    <cellStyle name="Normal 2 2 2 3 15 4 4" xfId="18078" xr:uid="{00000000-0005-0000-0000-00009E460000}"/>
    <cellStyle name="Normal 2 2 2 3 15 4 5" xfId="18079" xr:uid="{00000000-0005-0000-0000-00009F460000}"/>
    <cellStyle name="Normal 2 2 2 3 15 4 6" xfId="18080" xr:uid="{00000000-0005-0000-0000-0000A0460000}"/>
    <cellStyle name="Normal 2 2 2 3 15 4 7" xfId="18081" xr:uid="{00000000-0005-0000-0000-0000A1460000}"/>
    <cellStyle name="Normal 2 2 2 3 15 4 8" xfId="18082" xr:uid="{00000000-0005-0000-0000-0000A2460000}"/>
    <cellStyle name="Normal 2 2 2 3 15 4 9" xfId="18083" xr:uid="{00000000-0005-0000-0000-0000A3460000}"/>
    <cellStyle name="Normal 2 2 2 3 15 5" xfId="18084" xr:uid="{00000000-0005-0000-0000-0000A4460000}"/>
    <cellStyle name="Normal 2 2 2 3 15 5 10" xfId="18085" xr:uid="{00000000-0005-0000-0000-0000A5460000}"/>
    <cellStyle name="Normal 2 2 2 3 15 5 2" xfId="18086" xr:uid="{00000000-0005-0000-0000-0000A6460000}"/>
    <cellStyle name="Normal 2 2 2 3 15 5 3" xfId="18087" xr:uid="{00000000-0005-0000-0000-0000A7460000}"/>
    <cellStyle name="Normal 2 2 2 3 15 5 4" xfId="18088" xr:uid="{00000000-0005-0000-0000-0000A8460000}"/>
    <cellStyle name="Normal 2 2 2 3 15 5 5" xfId="18089" xr:uid="{00000000-0005-0000-0000-0000A9460000}"/>
    <cellStyle name="Normal 2 2 2 3 15 5 6" xfId="18090" xr:uid="{00000000-0005-0000-0000-0000AA460000}"/>
    <cellStyle name="Normal 2 2 2 3 15 5 7" xfId="18091" xr:uid="{00000000-0005-0000-0000-0000AB460000}"/>
    <cellStyle name="Normal 2 2 2 3 15 5 8" xfId="18092" xr:uid="{00000000-0005-0000-0000-0000AC460000}"/>
    <cellStyle name="Normal 2 2 2 3 15 5 9" xfId="18093" xr:uid="{00000000-0005-0000-0000-0000AD460000}"/>
    <cellStyle name="Normal 2 2 2 3 15 6" xfId="18094" xr:uid="{00000000-0005-0000-0000-0000AE460000}"/>
    <cellStyle name="Normal 2 2 2 3 15 7" xfId="18095" xr:uid="{00000000-0005-0000-0000-0000AF460000}"/>
    <cellStyle name="Normal 2 2 2 3 15 8" xfId="18096" xr:uid="{00000000-0005-0000-0000-0000B0460000}"/>
    <cellStyle name="Normal 2 2 2 3 15 9" xfId="18097" xr:uid="{00000000-0005-0000-0000-0000B1460000}"/>
    <cellStyle name="Normal 2 2 2 3 16" xfId="18098" xr:uid="{00000000-0005-0000-0000-0000B2460000}"/>
    <cellStyle name="Normal 2 2 2 3 16 10" xfId="18099" xr:uid="{00000000-0005-0000-0000-0000B3460000}"/>
    <cellStyle name="Normal 2 2 2 3 16 11" xfId="18100" xr:uid="{00000000-0005-0000-0000-0000B4460000}"/>
    <cellStyle name="Normal 2 2 2 3 16 12" xfId="18101" xr:uid="{00000000-0005-0000-0000-0000B5460000}"/>
    <cellStyle name="Normal 2 2 2 3 16 13" xfId="18102" xr:uid="{00000000-0005-0000-0000-0000B6460000}"/>
    <cellStyle name="Normal 2 2 2 3 16 14" xfId="18103" xr:uid="{00000000-0005-0000-0000-0000B7460000}"/>
    <cellStyle name="Normal 2 2 2 3 16 2" xfId="18104" xr:uid="{00000000-0005-0000-0000-0000B8460000}"/>
    <cellStyle name="Normal 2 2 2 3 16 2 10" xfId="18105" xr:uid="{00000000-0005-0000-0000-0000B9460000}"/>
    <cellStyle name="Normal 2 2 2 3 16 2 2" xfId="18106" xr:uid="{00000000-0005-0000-0000-0000BA460000}"/>
    <cellStyle name="Normal 2 2 2 3 16 2 3" xfId="18107" xr:uid="{00000000-0005-0000-0000-0000BB460000}"/>
    <cellStyle name="Normal 2 2 2 3 16 2 4" xfId="18108" xr:uid="{00000000-0005-0000-0000-0000BC460000}"/>
    <cellStyle name="Normal 2 2 2 3 16 2 5" xfId="18109" xr:uid="{00000000-0005-0000-0000-0000BD460000}"/>
    <cellStyle name="Normal 2 2 2 3 16 2 6" xfId="18110" xr:uid="{00000000-0005-0000-0000-0000BE460000}"/>
    <cellStyle name="Normal 2 2 2 3 16 2 7" xfId="18111" xr:uid="{00000000-0005-0000-0000-0000BF460000}"/>
    <cellStyle name="Normal 2 2 2 3 16 2 8" xfId="18112" xr:uid="{00000000-0005-0000-0000-0000C0460000}"/>
    <cellStyle name="Normal 2 2 2 3 16 2 9" xfId="18113" xr:uid="{00000000-0005-0000-0000-0000C1460000}"/>
    <cellStyle name="Normal 2 2 2 3 16 3" xfId="18114" xr:uid="{00000000-0005-0000-0000-0000C2460000}"/>
    <cellStyle name="Normal 2 2 2 3 16 3 10" xfId="18115" xr:uid="{00000000-0005-0000-0000-0000C3460000}"/>
    <cellStyle name="Normal 2 2 2 3 16 3 2" xfId="18116" xr:uid="{00000000-0005-0000-0000-0000C4460000}"/>
    <cellStyle name="Normal 2 2 2 3 16 3 3" xfId="18117" xr:uid="{00000000-0005-0000-0000-0000C5460000}"/>
    <cellStyle name="Normal 2 2 2 3 16 3 4" xfId="18118" xr:uid="{00000000-0005-0000-0000-0000C6460000}"/>
    <cellStyle name="Normal 2 2 2 3 16 3 5" xfId="18119" xr:uid="{00000000-0005-0000-0000-0000C7460000}"/>
    <cellStyle name="Normal 2 2 2 3 16 3 6" xfId="18120" xr:uid="{00000000-0005-0000-0000-0000C8460000}"/>
    <cellStyle name="Normal 2 2 2 3 16 3 7" xfId="18121" xr:uid="{00000000-0005-0000-0000-0000C9460000}"/>
    <cellStyle name="Normal 2 2 2 3 16 3 8" xfId="18122" xr:uid="{00000000-0005-0000-0000-0000CA460000}"/>
    <cellStyle name="Normal 2 2 2 3 16 3 9" xfId="18123" xr:uid="{00000000-0005-0000-0000-0000CB460000}"/>
    <cellStyle name="Normal 2 2 2 3 16 4" xfId="18124" xr:uid="{00000000-0005-0000-0000-0000CC460000}"/>
    <cellStyle name="Normal 2 2 2 3 16 4 10" xfId="18125" xr:uid="{00000000-0005-0000-0000-0000CD460000}"/>
    <cellStyle name="Normal 2 2 2 3 16 4 2" xfId="18126" xr:uid="{00000000-0005-0000-0000-0000CE460000}"/>
    <cellStyle name="Normal 2 2 2 3 16 4 3" xfId="18127" xr:uid="{00000000-0005-0000-0000-0000CF460000}"/>
    <cellStyle name="Normal 2 2 2 3 16 4 4" xfId="18128" xr:uid="{00000000-0005-0000-0000-0000D0460000}"/>
    <cellStyle name="Normal 2 2 2 3 16 4 5" xfId="18129" xr:uid="{00000000-0005-0000-0000-0000D1460000}"/>
    <cellStyle name="Normal 2 2 2 3 16 4 6" xfId="18130" xr:uid="{00000000-0005-0000-0000-0000D2460000}"/>
    <cellStyle name="Normal 2 2 2 3 16 4 7" xfId="18131" xr:uid="{00000000-0005-0000-0000-0000D3460000}"/>
    <cellStyle name="Normal 2 2 2 3 16 4 8" xfId="18132" xr:uid="{00000000-0005-0000-0000-0000D4460000}"/>
    <cellStyle name="Normal 2 2 2 3 16 4 9" xfId="18133" xr:uid="{00000000-0005-0000-0000-0000D5460000}"/>
    <cellStyle name="Normal 2 2 2 3 16 5" xfId="18134" xr:uid="{00000000-0005-0000-0000-0000D6460000}"/>
    <cellStyle name="Normal 2 2 2 3 16 5 10" xfId="18135" xr:uid="{00000000-0005-0000-0000-0000D7460000}"/>
    <cellStyle name="Normal 2 2 2 3 16 5 2" xfId="18136" xr:uid="{00000000-0005-0000-0000-0000D8460000}"/>
    <cellStyle name="Normal 2 2 2 3 16 5 3" xfId="18137" xr:uid="{00000000-0005-0000-0000-0000D9460000}"/>
    <cellStyle name="Normal 2 2 2 3 16 5 4" xfId="18138" xr:uid="{00000000-0005-0000-0000-0000DA460000}"/>
    <cellStyle name="Normal 2 2 2 3 16 5 5" xfId="18139" xr:uid="{00000000-0005-0000-0000-0000DB460000}"/>
    <cellStyle name="Normal 2 2 2 3 16 5 6" xfId="18140" xr:uid="{00000000-0005-0000-0000-0000DC460000}"/>
    <cellStyle name="Normal 2 2 2 3 16 5 7" xfId="18141" xr:uid="{00000000-0005-0000-0000-0000DD460000}"/>
    <cellStyle name="Normal 2 2 2 3 16 5 8" xfId="18142" xr:uid="{00000000-0005-0000-0000-0000DE460000}"/>
    <cellStyle name="Normal 2 2 2 3 16 5 9" xfId="18143" xr:uid="{00000000-0005-0000-0000-0000DF460000}"/>
    <cellStyle name="Normal 2 2 2 3 16 6" xfId="18144" xr:uid="{00000000-0005-0000-0000-0000E0460000}"/>
    <cellStyle name="Normal 2 2 2 3 16 7" xfId="18145" xr:uid="{00000000-0005-0000-0000-0000E1460000}"/>
    <cellStyle name="Normal 2 2 2 3 16 8" xfId="18146" xr:uid="{00000000-0005-0000-0000-0000E2460000}"/>
    <cellStyle name="Normal 2 2 2 3 16 9" xfId="18147" xr:uid="{00000000-0005-0000-0000-0000E3460000}"/>
    <cellStyle name="Normal 2 2 2 3 17" xfId="18148" xr:uid="{00000000-0005-0000-0000-0000E4460000}"/>
    <cellStyle name="Normal 2 2 2 3 17 10" xfId="18149" xr:uid="{00000000-0005-0000-0000-0000E5460000}"/>
    <cellStyle name="Normal 2 2 2 3 17 11" xfId="18150" xr:uid="{00000000-0005-0000-0000-0000E6460000}"/>
    <cellStyle name="Normal 2 2 2 3 17 12" xfId="18151" xr:uid="{00000000-0005-0000-0000-0000E7460000}"/>
    <cellStyle name="Normal 2 2 2 3 17 13" xfId="18152" xr:uid="{00000000-0005-0000-0000-0000E8460000}"/>
    <cellStyle name="Normal 2 2 2 3 17 14" xfId="18153" xr:uid="{00000000-0005-0000-0000-0000E9460000}"/>
    <cellStyle name="Normal 2 2 2 3 17 2" xfId="18154" xr:uid="{00000000-0005-0000-0000-0000EA460000}"/>
    <cellStyle name="Normal 2 2 2 3 17 2 10" xfId="18155" xr:uid="{00000000-0005-0000-0000-0000EB460000}"/>
    <cellStyle name="Normal 2 2 2 3 17 2 2" xfId="18156" xr:uid="{00000000-0005-0000-0000-0000EC460000}"/>
    <cellStyle name="Normal 2 2 2 3 17 2 3" xfId="18157" xr:uid="{00000000-0005-0000-0000-0000ED460000}"/>
    <cellStyle name="Normal 2 2 2 3 17 2 4" xfId="18158" xr:uid="{00000000-0005-0000-0000-0000EE460000}"/>
    <cellStyle name="Normal 2 2 2 3 17 2 5" xfId="18159" xr:uid="{00000000-0005-0000-0000-0000EF460000}"/>
    <cellStyle name="Normal 2 2 2 3 17 2 6" xfId="18160" xr:uid="{00000000-0005-0000-0000-0000F0460000}"/>
    <cellStyle name="Normal 2 2 2 3 17 2 7" xfId="18161" xr:uid="{00000000-0005-0000-0000-0000F1460000}"/>
    <cellStyle name="Normal 2 2 2 3 17 2 8" xfId="18162" xr:uid="{00000000-0005-0000-0000-0000F2460000}"/>
    <cellStyle name="Normal 2 2 2 3 17 2 9" xfId="18163" xr:uid="{00000000-0005-0000-0000-0000F3460000}"/>
    <cellStyle name="Normal 2 2 2 3 17 3" xfId="18164" xr:uid="{00000000-0005-0000-0000-0000F4460000}"/>
    <cellStyle name="Normal 2 2 2 3 17 3 10" xfId="18165" xr:uid="{00000000-0005-0000-0000-0000F5460000}"/>
    <cellStyle name="Normal 2 2 2 3 17 3 2" xfId="18166" xr:uid="{00000000-0005-0000-0000-0000F6460000}"/>
    <cellStyle name="Normal 2 2 2 3 17 3 3" xfId="18167" xr:uid="{00000000-0005-0000-0000-0000F7460000}"/>
    <cellStyle name="Normal 2 2 2 3 17 3 4" xfId="18168" xr:uid="{00000000-0005-0000-0000-0000F8460000}"/>
    <cellStyle name="Normal 2 2 2 3 17 3 5" xfId="18169" xr:uid="{00000000-0005-0000-0000-0000F9460000}"/>
    <cellStyle name="Normal 2 2 2 3 17 3 6" xfId="18170" xr:uid="{00000000-0005-0000-0000-0000FA460000}"/>
    <cellStyle name="Normal 2 2 2 3 17 3 7" xfId="18171" xr:uid="{00000000-0005-0000-0000-0000FB460000}"/>
    <cellStyle name="Normal 2 2 2 3 17 3 8" xfId="18172" xr:uid="{00000000-0005-0000-0000-0000FC460000}"/>
    <cellStyle name="Normal 2 2 2 3 17 3 9" xfId="18173" xr:uid="{00000000-0005-0000-0000-0000FD460000}"/>
    <cellStyle name="Normal 2 2 2 3 17 4" xfId="18174" xr:uid="{00000000-0005-0000-0000-0000FE460000}"/>
    <cellStyle name="Normal 2 2 2 3 17 4 10" xfId="18175" xr:uid="{00000000-0005-0000-0000-0000FF460000}"/>
    <cellStyle name="Normal 2 2 2 3 17 4 2" xfId="18176" xr:uid="{00000000-0005-0000-0000-000000470000}"/>
    <cellStyle name="Normal 2 2 2 3 17 4 3" xfId="18177" xr:uid="{00000000-0005-0000-0000-000001470000}"/>
    <cellStyle name="Normal 2 2 2 3 17 4 4" xfId="18178" xr:uid="{00000000-0005-0000-0000-000002470000}"/>
    <cellStyle name="Normal 2 2 2 3 17 4 5" xfId="18179" xr:uid="{00000000-0005-0000-0000-000003470000}"/>
    <cellStyle name="Normal 2 2 2 3 17 4 6" xfId="18180" xr:uid="{00000000-0005-0000-0000-000004470000}"/>
    <cellStyle name="Normal 2 2 2 3 17 4 7" xfId="18181" xr:uid="{00000000-0005-0000-0000-000005470000}"/>
    <cellStyle name="Normal 2 2 2 3 17 4 8" xfId="18182" xr:uid="{00000000-0005-0000-0000-000006470000}"/>
    <cellStyle name="Normal 2 2 2 3 17 4 9" xfId="18183" xr:uid="{00000000-0005-0000-0000-000007470000}"/>
    <cellStyle name="Normal 2 2 2 3 17 5" xfId="18184" xr:uid="{00000000-0005-0000-0000-000008470000}"/>
    <cellStyle name="Normal 2 2 2 3 17 5 10" xfId="18185" xr:uid="{00000000-0005-0000-0000-000009470000}"/>
    <cellStyle name="Normal 2 2 2 3 17 5 2" xfId="18186" xr:uid="{00000000-0005-0000-0000-00000A470000}"/>
    <cellStyle name="Normal 2 2 2 3 17 5 3" xfId="18187" xr:uid="{00000000-0005-0000-0000-00000B470000}"/>
    <cellStyle name="Normal 2 2 2 3 17 5 4" xfId="18188" xr:uid="{00000000-0005-0000-0000-00000C470000}"/>
    <cellStyle name="Normal 2 2 2 3 17 5 5" xfId="18189" xr:uid="{00000000-0005-0000-0000-00000D470000}"/>
    <cellStyle name="Normal 2 2 2 3 17 5 6" xfId="18190" xr:uid="{00000000-0005-0000-0000-00000E470000}"/>
    <cellStyle name="Normal 2 2 2 3 17 5 7" xfId="18191" xr:uid="{00000000-0005-0000-0000-00000F470000}"/>
    <cellStyle name="Normal 2 2 2 3 17 5 8" xfId="18192" xr:uid="{00000000-0005-0000-0000-000010470000}"/>
    <cellStyle name="Normal 2 2 2 3 17 5 9" xfId="18193" xr:uid="{00000000-0005-0000-0000-000011470000}"/>
    <cellStyle name="Normal 2 2 2 3 17 6" xfId="18194" xr:uid="{00000000-0005-0000-0000-000012470000}"/>
    <cellStyle name="Normal 2 2 2 3 17 7" xfId="18195" xr:uid="{00000000-0005-0000-0000-000013470000}"/>
    <cellStyle name="Normal 2 2 2 3 17 8" xfId="18196" xr:uid="{00000000-0005-0000-0000-000014470000}"/>
    <cellStyle name="Normal 2 2 2 3 17 9" xfId="18197" xr:uid="{00000000-0005-0000-0000-000015470000}"/>
    <cellStyle name="Normal 2 2 2 3 18" xfId="18198" xr:uid="{00000000-0005-0000-0000-000016470000}"/>
    <cellStyle name="Normal 2 2 2 3 18 10" xfId="18199" xr:uid="{00000000-0005-0000-0000-000017470000}"/>
    <cellStyle name="Normal 2 2 2 3 18 11" xfId="18200" xr:uid="{00000000-0005-0000-0000-000018470000}"/>
    <cellStyle name="Normal 2 2 2 3 18 12" xfId="18201" xr:uid="{00000000-0005-0000-0000-000019470000}"/>
    <cellStyle name="Normal 2 2 2 3 18 13" xfId="18202" xr:uid="{00000000-0005-0000-0000-00001A470000}"/>
    <cellStyle name="Normal 2 2 2 3 18 14" xfId="18203" xr:uid="{00000000-0005-0000-0000-00001B470000}"/>
    <cellStyle name="Normal 2 2 2 3 18 2" xfId="18204" xr:uid="{00000000-0005-0000-0000-00001C470000}"/>
    <cellStyle name="Normal 2 2 2 3 18 2 10" xfId="18205" xr:uid="{00000000-0005-0000-0000-00001D470000}"/>
    <cellStyle name="Normal 2 2 2 3 18 2 2" xfId="18206" xr:uid="{00000000-0005-0000-0000-00001E470000}"/>
    <cellStyle name="Normal 2 2 2 3 18 2 3" xfId="18207" xr:uid="{00000000-0005-0000-0000-00001F470000}"/>
    <cellStyle name="Normal 2 2 2 3 18 2 4" xfId="18208" xr:uid="{00000000-0005-0000-0000-000020470000}"/>
    <cellStyle name="Normal 2 2 2 3 18 2 5" xfId="18209" xr:uid="{00000000-0005-0000-0000-000021470000}"/>
    <cellStyle name="Normal 2 2 2 3 18 2 6" xfId="18210" xr:uid="{00000000-0005-0000-0000-000022470000}"/>
    <cellStyle name="Normal 2 2 2 3 18 2 7" xfId="18211" xr:uid="{00000000-0005-0000-0000-000023470000}"/>
    <cellStyle name="Normal 2 2 2 3 18 2 8" xfId="18212" xr:uid="{00000000-0005-0000-0000-000024470000}"/>
    <cellStyle name="Normal 2 2 2 3 18 2 9" xfId="18213" xr:uid="{00000000-0005-0000-0000-000025470000}"/>
    <cellStyle name="Normal 2 2 2 3 18 3" xfId="18214" xr:uid="{00000000-0005-0000-0000-000026470000}"/>
    <cellStyle name="Normal 2 2 2 3 18 3 10" xfId="18215" xr:uid="{00000000-0005-0000-0000-000027470000}"/>
    <cellStyle name="Normal 2 2 2 3 18 3 2" xfId="18216" xr:uid="{00000000-0005-0000-0000-000028470000}"/>
    <cellStyle name="Normal 2 2 2 3 18 3 3" xfId="18217" xr:uid="{00000000-0005-0000-0000-000029470000}"/>
    <cellStyle name="Normal 2 2 2 3 18 3 4" xfId="18218" xr:uid="{00000000-0005-0000-0000-00002A470000}"/>
    <cellStyle name="Normal 2 2 2 3 18 3 5" xfId="18219" xr:uid="{00000000-0005-0000-0000-00002B470000}"/>
    <cellStyle name="Normal 2 2 2 3 18 3 6" xfId="18220" xr:uid="{00000000-0005-0000-0000-00002C470000}"/>
    <cellStyle name="Normal 2 2 2 3 18 3 7" xfId="18221" xr:uid="{00000000-0005-0000-0000-00002D470000}"/>
    <cellStyle name="Normal 2 2 2 3 18 3 8" xfId="18222" xr:uid="{00000000-0005-0000-0000-00002E470000}"/>
    <cellStyle name="Normal 2 2 2 3 18 3 9" xfId="18223" xr:uid="{00000000-0005-0000-0000-00002F470000}"/>
    <cellStyle name="Normal 2 2 2 3 18 4" xfId="18224" xr:uid="{00000000-0005-0000-0000-000030470000}"/>
    <cellStyle name="Normal 2 2 2 3 18 4 10" xfId="18225" xr:uid="{00000000-0005-0000-0000-000031470000}"/>
    <cellStyle name="Normal 2 2 2 3 18 4 2" xfId="18226" xr:uid="{00000000-0005-0000-0000-000032470000}"/>
    <cellStyle name="Normal 2 2 2 3 18 4 3" xfId="18227" xr:uid="{00000000-0005-0000-0000-000033470000}"/>
    <cellStyle name="Normal 2 2 2 3 18 4 4" xfId="18228" xr:uid="{00000000-0005-0000-0000-000034470000}"/>
    <cellStyle name="Normal 2 2 2 3 18 4 5" xfId="18229" xr:uid="{00000000-0005-0000-0000-000035470000}"/>
    <cellStyle name="Normal 2 2 2 3 18 4 6" xfId="18230" xr:uid="{00000000-0005-0000-0000-000036470000}"/>
    <cellStyle name="Normal 2 2 2 3 18 4 7" xfId="18231" xr:uid="{00000000-0005-0000-0000-000037470000}"/>
    <cellStyle name="Normal 2 2 2 3 18 4 8" xfId="18232" xr:uid="{00000000-0005-0000-0000-000038470000}"/>
    <cellStyle name="Normal 2 2 2 3 18 4 9" xfId="18233" xr:uid="{00000000-0005-0000-0000-000039470000}"/>
    <cellStyle name="Normal 2 2 2 3 18 5" xfId="18234" xr:uid="{00000000-0005-0000-0000-00003A470000}"/>
    <cellStyle name="Normal 2 2 2 3 18 5 10" xfId="18235" xr:uid="{00000000-0005-0000-0000-00003B470000}"/>
    <cellStyle name="Normal 2 2 2 3 18 5 2" xfId="18236" xr:uid="{00000000-0005-0000-0000-00003C470000}"/>
    <cellStyle name="Normal 2 2 2 3 18 5 3" xfId="18237" xr:uid="{00000000-0005-0000-0000-00003D470000}"/>
    <cellStyle name="Normal 2 2 2 3 18 5 4" xfId="18238" xr:uid="{00000000-0005-0000-0000-00003E470000}"/>
    <cellStyle name="Normal 2 2 2 3 18 5 5" xfId="18239" xr:uid="{00000000-0005-0000-0000-00003F470000}"/>
    <cellStyle name="Normal 2 2 2 3 18 5 6" xfId="18240" xr:uid="{00000000-0005-0000-0000-000040470000}"/>
    <cellStyle name="Normal 2 2 2 3 18 5 7" xfId="18241" xr:uid="{00000000-0005-0000-0000-000041470000}"/>
    <cellStyle name="Normal 2 2 2 3 18 5 8" xfId="18242" xr:uid="{00000000-0005-0000-0000-000042470000}"/>
    <cellStyle name="Normal 2 2 2 3 18 5 9" xfId="18243" xr:uid="{00000000-0005-0000-0000-000043470000}"/>
    <cellStyle name="Normal 2 2 2 3 18 6" xfId="18244" xr:uid="{00000000-0005-0000-0000-000044470000}"/>
    <cellStyle name="Normal 2 2 2 3 18 7" xfId="18245" xr:uid="{00000000-0005-0000-0000-000045470000}"/>
    <cellStyle name="Normal 2 2 2 3 18 8" xfId="18246" xr:uid="{00000000-0005-0000-0000-000046470000}"/>
    <cellStyle name="Normal 2 2 2 3 18 9" xfId="18247" xr:uid="{00000000-0005-0000-0000-000047470000}"/>
    <cellStyle name="Normal 2 2 2 3 19" xfId="18248" xr:uid="{00000000-0005-0000-0000-000048470000}"/>
    <cellStyle name="Normal 2 2 2 3 19 10" xfId="18249" xr:uid="{00000000-0005-0000-0000-000049470000}"/>
    <cellStyle name="Normal 2 2 2 3 19 11" xfId="18250" xr:uid="{00000000-0005-0000-0000-00004A470000}"/>
    <cellStyle name="Normal 2 2 2 3 19 12" xfId="18251" xr:uid="{00000000-0005-0000-0000-00004B470000}"/>
    <cellStyle name="Normal 2 2 2 3 19 13" xfId="18252" xr:uid="{00000000-0005-0000-0000-00004C470000}"/>
    <cellStyle name="Normal 2 2 2 3 19 14" xfId="18253" xr:uid="{00000000-0005-0000-0000-00004D470000}"/>
    <cellStyle name="Normal 2 2 2 3 19 2" xfId="18254" xr:uid="{00000000-0005-0000-0000-00004E470000}"/>
    <cellStyle name="Normal 2 2 2 3 19 2 10" xfId="18255" xr:uid="{00000000-0005-0000-0000-00004F470000}"/>
    <cellStyle name="Normal 2 2 2 3 19 2 2" xfId="18256" xr:uid="{00000000-0005-0000-0000-000050470000}"/>
    <cellStyle name="Normal 2 2 2 3 19 2 3" xfId="18257" xr:uid="{00000000-0005-0000-0000-000051470000}"/>
    <cellStyle name="Normal 2 2 2 3 19 2 4" xfId="18258" xr:uid="{00000000-0005-0000-0000-000052470000}"/>
    <cellStyle name="Normal 2 2 2 3 19 2 5" xfId="18259" xr:uid="{00000000-0005-0000-0000-000053470000}"/>
    <cellStyle name="Normal 2 2 2 3 19 2 6" xfId="18260" xr:uid="{00000000-0005-0000-0000-000054470000}"/>
    <cellStyle name="Normal 2 2 2 3 19 2 7" xfId="18261" xr:uid="{00000000-0005-0000-0000-000055470000}"/>
    <cellStyle name="Normal 2 2 2 3 19 2 8" xfId="18262" xr:uid="{00000000-0005-0000-0000-000056470000}"/>
    <cellStyle name="Normal 2 2 2 3 19 2 9" xfId="18263" xr:uid="{00000000-0005-0000-0000-000057470000}"/>
    <cellStyle name="Normal 2 2 2 3 19 3" xfId="18264" xr:uid="{00000000-0005-0000-0000-000058470000}"/>
    <cellStyle name="Normal 2 2 2 3 19 3 10" xfId="18265" xr:uid="{00000000-0005-0000-0000-000059470000}"/>
    <cellStyle name="Normal 2 2 2 3 19 3 2" xfId="18266" xr:uid="{00000000-0005-0000-0000-00005A470000}"/>
    <cellStyle name="Normal 2 2 2 3 19 3 3" xfId="18267" xr:uid="{00000000-0005-0000-0000-00005B470000}"/>
    <cellStyle name="Normal 2 2 2 3 19 3 4" xfId="18268" xr:uid="{00000000-0005-0000-0000-00005C470000}"/>
    <cellStyle name="Normal 2 2 2 3 19 3 5" xfId="18269" xr:uid="{00000000-0005-0000-0000-00005D470000}"/>
    <cellStyle name="Normal 2 2 2 3 19 3 6" xfId="18270" xr:uid="{00000000-0005-0000-0000-00005E470000}"/>
    <cellStyle name="Normal 2 2 2 3 19 3 7" xfId="18271" xr:uid="{00000000-0005-0000-0000-00005F470000}"/>
    <cellStyle name="Normal 2 2 2 3 19 3 8" xfId="18272" xr:uid="{00000000-0005-0000-0000-000060470000}"/>
    <cellStyle name="Normal 2 2 2 3 19 3 9" xfId="18273" xr:uid="{00000000-0005-0000-0000-000061470000}"/>
    <cellStyle name="Normal 2 2 2 3 19 4" xfId="18274" xr:uid="{00000000-0005-0000-0000-000062470000}"/>
    <cellStyle name="Normal 2 2 2 3 19 4 10" xfId="18275" xr:uid="{00000000-0005-0000-0000-000063470000}"/>
    <cellStyle name="Normal 2 2 2 3 19 4 2" xfId="18276" xr:uid="{00000000-0005-0000-0000-000064470000}"/>
    <cellStyle name="Normal 2 2 2 3 19 4 3" xfId="18277" xr:uid="{00000000-0005-0000-0000-000065470000}"/>
    <cellStyle name="Normal 2 2 2 3 19 4 4" xfId="18278" xr:uid="{00000000-0005-0000-0000-000066470000}"/>
    <cellStyle name="Normal 2 2 2 3 19 4 5" xfId="18279" xr:uid="{00000000-0005-0000-0000-000067470000}"/>
    <cellStyle name="Normal 2 2 2 3 19 4 6" xfId="18280" xr:uid="{00000000-0005-0000-0000-000068470000}"/>
    <cellStyle name="Normal 2 2 2 3 19 4 7" xfId="18281" xr:uid="{00000000-0005-0000-0000-000069470000}"/>
    <cellStyle name="Normal 2 2 2 3 19 4 8" xfId="18282" xr:uid="{00000000-0005-0000-0000-00006A470000}"/>
    <cellStyle name="Normal 2 2 2 3 19 4 9" xfId="18283" xr:uid="{00000000-0005-0000-0000-00006B470000}"/>
    <cellStyle name="Normal 2 2 2 3 19 5" xfId="18284" xr:uid="{00000000-0005-0000-0000-00006C470000}"/>
    <cellStyle name="Normal 2 2 2 3 19 5 10" xfId="18285" xr:uid="{00000000-0005-0000-0000-00006D470000}"/>
    <cellStyle name="Normal 2 2 2 3 19 5 2" xfId="18286" xr:uid="{00000000-0005-0000-0000-00006E470000}"/>
    <cellStyle name="Normal 2 2 2 3 19 5 3" xfId="18287" xr:uid="{00000000-0005-0000-0000-00006F470000}"/>
    <cellStyle name="Normal 2 2 2 3 19 5 4" xfId="18288" xr:uid="{00000000-0005-0000-0000-000070470000}"/>
    <cellStyle name="Normal 2 2 2 3 19 5 5" xfId="18289" xr:uid="{00000000-0005-0000-0000-000071470000}"/>
    <cellStyle name="Normal 2 2 2 3 19 5 6" xfId="18290" xr:uid="{00000000-0005-0000-0000-000072470000}"/>
    <cellStyle name="Normal 2 2 2 3 19 5 7" xfId="18291" xr:uid="{00000000-0005-0000-0000-000073470000}"/>
    <cellStyle name="Normal 2 2 2 3 19 5 8" xfId="18292" xr:uid="{00000000-0005-0000-0000-000074470000}"/>
    <cellStyle name="Normal 2 2 2 3 19 5 9" xfId="18293" xr:uid="{00000000-0005-0000-0000-000075470000}"/>
    <cellStyle name="Normal 2 2 2 3 19 6" xfId="18294" xr:uid="{00000000-0005-0000-0000-000076470000}"/>
    <cellStyle name="Normal 2 2 2 3 19 7" xfId="18295" xr:uid="{00000000-0005-0000-0000-000077470000}"/>
    <cellStyle name="Normal 2 2 2 3 19 8" xfId="18296" xr:uid="{00000000-0005-0000-0000-000078470000}"/>
    <cellStyle name="Normal 2 2 2 3 19 9" xfId="18297" xr:uid="{00000000-0005-0000-0000-000079470000}"/>
    <cellStyle name="Normal 2 2 2 3 2" xfId="18298" xr:uid="{00000000-0005-0000-0000-00007A470000}"/>
    <cellStyle name="Normal 2 2 2 3 2 10" xfId="18299" xr:uid="{00000000-0005-0000-0000-00007B470000}"/>
    <cellStyle name="Normal 2 2 2 3 2 11" xfId="18300" xr:uid="{00000000-0005-0000-0000-00007C470000}"/>
    <cellStyle name="Normal 2 2 2 3 2 12" xfId="18301" xr:uid="{00000000-0005-0000-0000-00007D470000}"/>
    <cellStyle name="Normal 2 2 2 3 2 13" xfId="18302" xr:uid="{00000000-0005-0000-0000-00007E470000}"/>
    <cellStyle name="Normal 2 2 2 3 2 14" xfId="18303" xr:uid="{00000000-0005-0000-0000-00007F470000}"/>
    <cellStyle name="Normal 2 2 2 3 2 15" xfId="18304" xr:uid="{00000000-0005-0000-0000-000080470000}"/>
    <cellStyle name="Normal 2 2 2 3 2 16" xfId="18305" xr:uid="{00000000-0005-0000-0000-000081470000}"/>
    <cellStyle name="Normal 2 2 2 3 2 17" xfId="18306" xr:uid="{00000000-0005-0000-0000-000082470000}"/>
    <cellStyle name="Normal 2 2 2 3 2 2" xfId="18307" xr:uid="{00000000-0005-0000-0000-000083470000}"/>
    <cellStyle name="Normal 2 2 2 3 2 2 10" xfId="18308" xr:uid="{00000000-0005-0000-0000-000084470000}"/>
    <cellStyle name="Normal 2 2 2 3 2 2 11" xfId="18309" xr:uid="{00000000-0005-0000-0000-000085470000}"/>
    <cellStyle name="Normal 2 2 2 3 2 2 12" xfId="18310" xr:uid="{00000000-0005-0000-0000-000086470000}"/>
    <cellStyle name="Normal 2 2 2 3 2 2 2" xfId="18311" xr:uid="{00000000-0005-0000-0000-000087470000}"/>
    <cellStyle name="Normal 2 2 2 3 2 2 2 2" xfId="18312" xr:uid="{00000000-0005-0000-0000-000088470000}"/>
    <cellStyle name="Normal 2 2 2 3 2 2 2 3" xfId="18313" xr:uid="{00000000-0005-0000-0000-000089470000}"/>
    <cellStyle name="Normal 2 2 2 3 2 2 3" xfId="18314" xr:uid="{00000000-0005-0000-0000-00008A470000}"/>
    <cellStyle name="Normal 2 2 2 3 2 2 4" xfId="18315" xr:uid="{00000000-0005-0000-0000-00008B470000}"/>
    <cellStyle name="Normal 2 2 2 3 2 2 5" xfId="18316" xr:uid="{00000000-0005-0000-0000-00008C470000}"/>
    <cellStyle name="Normal 2 2 2 3 2 2 6" xfId="18317" xr:uid="{00000000-0005-0000-0000-00008D470000}"/>
    <cellStyle name="Normal 2 2 2 3 2 2 7" xfId="18318" xr:uid="{00000000-0005-0000-0000-00008E470000}"/>
    <cellStyle name="Normal 2 2 2 3 2 2 8" xfId="18319" xr:uid="{00000000-0005-0000-0000-00008F470000}"/>
    <cellStyle name="Normal 2 2 2 3 2 2 9" xfId="18320" xr:uid="{00000000-0005-0000-0000-000090470000}"/>
    <cellStyle name="Normal 2 2 2 3 2 3" xfId="18321" xr:uid="{00000000-0005-0000-0000-000091470000}"/>
    <cellStyle name="Normal 2 2 2 3 2 3 10" xfId="18322" xr:uid="{00000000-0005-0000-0000-000092470000}"/>
    <cellStyle name="Normal 2 2 2 3 2 3 11" xfId="18323" xr:uid="{00000000-0005-0000-0000-000093470000}"/>
    <cellStyle name="Normal 2 2 2 3 2 3 12" xfId="18324" xr:uid="{00000000-0005-0000-0000-000094470000}"/>
    <cellStyle name="Normal 2 2 2 3 2 3 2" xfId="18325" xr:uid="{00000000-0005-0000-0000-000095470000}"/>
    <cellStyle name="Normal 2 2 2 3 2 3 3" xfId="18326" xr:uid="{00000000-0005-0000-0000-000096470000}"/>
    <cellStyle name="Normal 2 2 2 3 2 3 4" xfId="18327" xr:uid="{00000000-0005-0000-0000-000097470000}"/>
    <cellStyle name="Normal 2 2 2 3 2 3 5" xfId="18328" xr:uid="{00000000-0005-0000-0000-000098470000}"/>
    <cellStyle name="Normal 2 2 2 3 2 3 6" xfId="18329" xr:uid="{00000000-0005-0000-0000-000099470000}"/>
    <cellStyle name="Normal 2 2 2 3 2 3 7" xfId="18330" xr:uid="{00000000-0005-0000-0000-00009A470000}"/>
    <cellStyle name="Normal 2 2 2 3 2 3 8" xfId="18331" xr:uid="{00000000-0005-0000-0000-00009B470000}"/>
    <cellStyle name="Normal 2 2 2 3 2 3 9" xfId="18332" xr:uid="{00000000-0005-0000-0000-00009C470000}"/>
    <cellStyle name="Normal 2 2 2 3 2 4" xfId="18333" xr:uid="{00000000-0005-0000-0000-00009D470000}"/>
    <cellStyle name="Normal 2 2 2 3 2 4 10" xfId="18334" xr:uid="{00000000-0005-0000-0000-00009E470000}"/>
    <cellStyle name="Normal 2 2 2 3 2 4 2" xfId="18335" xr:uid="{00000000-0005-0000-0000-00009F470000}"/>
    <cellStyle name="Normal 2 2 2 3 2 4 3" xfId="18336" xr:uid="{00000000-0005-0000-0000-0000A0470000}"/>
    <cellStyle name="Normal 2 2 2 3 2 4 4" xfId="18337" xr:uid="{00000000-0005-0000-0000-0000A1470000}"/>
    <cellStyle name="Normal 2 2 2 3 2 4 5" xfId="18338" xr:uid="{00000000-0005-0000-0000-0000A2470000}"/>
    <cellStyle name="Normal 2 2 2 3 2 4 6" xfId="18339" xr:uid="{00000000-0005-0000-0000-0000A3470000}"/>
    <cellStyle name="Normal 2 2 2 3 2 4 7" xfId="18340" xr:uid="{00000000-0005-0000-0000-0000A4470000}"/>
    <cellStyle name="Normal 2 2 2 3 2 4 8" xfId="18341" xr:uid="{00000000-0005-0000-0000-0000A5470000}"/>
    <cellStyle name="Normal 2 2 2 3 2 4 9" xfId="18342" xr:uid="{00000000-0005-0000-0000-0000A6470000}"/>
    <cellStyle name="Normal 2 2 2 3 2 5" xfId="18343" xr:uid="{00000000-0005-0000-0000-0000A7470000}"/>
    <cellStyle name="Normal 2 2 2 3 2 5 10" xfId="18344" xr:uid="{00000000-0005-0000-0000-0000A8470000}"/>
    <cellStyle name="Normal 2 2 2 3 2 5 2" xfId="18345" xr:uid="{00000000-0005-0000-0000-0000A9470000}"/>
    <cellStyle name="Normal 2 2 2 3 2 5 3" xfId="18346" xr:uid="{00000000-0005-0000-0000-0000AA470000}"/>
    <cellStyle name="Normal 2 2 2 3 2 5 4" xfId="18347" xr:uid="{00000000-0005-0000-0000-0000AB470000}"/>
    <cellStyle name="Normal 2 2 2 3 2 5 5" xfId="18348" xr:uid="{00000000-0005-0000-0000-0000AC470000}"/>
    <cellStyle name="Normal 2 2 2 3 2 5 6" xfId="18349" xr:uid="{00000000-0005-0000-0000-0000AD470000}"/>
    <cellStyle name="Normal 2 2 2 3 2 5 7" xfId="18350" xr:uid="{00000000-0005-0000-0000-0000AE470000}"/>
    <cellStyle name="Normal 2 2 2 3 2 5 8" xfId="18351" xr:uid="{00000000-0005-0000-0000-0000AF470000}"/>
    <cellStyle name="Normal 2 2 2 3 2 5 9" xfId="18352" xr:uid="{00000000-0005-0000-0000-0000B0470000}"/>
    <cellStyle name="Normal 2 2 2 3 2 6" xfId="18353" xr:uid="{00000000-0005-0000-0000-0000B1470000}"/>
    <cellStyle name="Normal 2 2 2 3 2 7" xfId="18354" xr:uid="{00000000-0005-0000-0000-0000B2470000}"/>
    <cellStyle name="Normal 2 2 2 3 2 8" xfId="18355" xr:uid="{00000000-0005-0000-0000-0000B3470000}"/>
    <cellStyle name="Normal 2 2 2 3 2 9" xfId="18356" xr:uid="{00000000-0005-0000-0000-0000B4470000}"/>
    <cellStyle name="Normal 2 2 2 3 20" xfId="18357" xr:uid="{00000000-0005-0000-0000-0000B5470000}"/>
    <cellStyle name="Normal 2 2 2 3 20 10" xfId="18358" xr:uid="{00000000-0005-0000-0000-0000B6470000}"/>
    <cellStyle name="Normal 2 2 2 3 20 11" xfId="18359" xr:uid="{00000000-0005-0000-0000-0000B7470000}"/>
    <cellStyle name="Normal 2 2 2 3 20 12" xfId="18360" xr:uid="{00000000-0005-0000-0000-0000B8470000}"/>
    <cellStyle name="Normal 2 2 2 3 20 13" xfId="18361" xr:uid="{00000000-0005-0000-0000-0000B9470000}"/>
    <cellStyle name="Normal 2 2 2 3 20 14" xfId="18362" xr:uid="{00000000-0005-0000-0000-0000BA470000}"/>
    <cellStyle name="Normal 2 2 2 3 20 2" xfId="18363" xr:uid="{00000000-0005-0000-0000-0000BB470000}"/>
    <cellStyle name="Normal 2 2 2 3 20 2 10" xfId="18364" xr:uid="{00000000-0005-0000-0000-0000BC470000}"/>
    <cellStyle name="Normal 2 2 2 3 20 2 2" xfId="18365" xr:uid="{00000000-0005-0000-0000-0000BD470000}"/>
    <cellStyle name="Normal 2 2 2 3 20 2 3" xfId="18366" xr:uid="{00000000-0005-0000-0000-0000BE470000}"/>
    <cellStyle name="Normal 2 2 2 3 20 2 4" xfId="18367" xr:uid="{00000000-0005-0000-0000-0000BF470000}"/>
    <cellStyle name="Normal 2 2 2 3 20 2 5" xfId="18368" xr:uid="{00000000-0005-0000-0000-0000C0470000}"/>
    <cellStyle name="Normal 2 2 2 3 20 2 6" xfId="18369" xr:uid="{00000000-0005-0000-0000-0000C1470000}"/>
    <cellStyle name="Normal 2 2 2 3 20 2 7" xfId="18370" xr:uid="{00000000-0005-0000-0000-0000C2470000}"/>
    <cellStyle name="Normal 2 2 2 3 20 2 8" xfId="18371" xr:uid="{00000000-0005-0000-0000-0000C3470000}"/>
    <cellStyle name="Normal 2 2 2 3 20 2 9" xfId="18372" xr:uid="{00000000-0005-0000-0000-0000C4470000}"/>
    <cellStyle name="Normal 2 2 2 3 20 3" xfId="18373" xr:uid="{00000000-0005-0000-0000-0000C5470000}"/>
    <cellStyle name="Normal 2 2 2 3 20 3 10" xfId="18374" xr:uid="{00000000-0005-0000-0000-0000C6470000}"/>
    <cellStyle name="Normal 2 2 2 3 20 3 2" xfId="18375" xr:uid="{00000000-0005-0000-0000-0000C7470000}"/>
    <cellStyle name="Normal 2 2 2 3 20 3 3" xfId="18376" xr:uid="{00000000-0005-0000-0000-0000C8470000}"/>
    <cellStyle name="Normal 2 2 2 3 20 3 4" xfId="18377" xr:uid="{00000000-0005-0000-0000-0000C9470000}"/>
    <cellStyle name="Normal 2 2 2 3 20 3 5" xfId="18378" xr:uid="{00000000-0005-0000-0000-0000CA470000}"/>
    <cellStyle name="Normal 2 2 2 3 20 3 6" xfId="18379" xr:uid="{00000000-0005-0000-0000-0000CB470000}"/>
    <cellStyle name="Normal 2 2 2 3 20 3 7" xfId="18380" xr:uid="{00000000-0005-0000-0000-0000CC470000}"/>
    <cellStyle name="Normal 2 2 2 3 20 3 8" xfId="18381" xr:uid="{00000000-0005-0000-0000-0000CD470000}"/>
    <cellStyle name="Normal 2 2 2 3 20 3 9" xfId="18382" xr:uid="{00000000-0005-0000-0000-0000CE470000}"/>
    <cellStyle name="Normal 2 2 2 3 20 4" xfId="18383" xr:uid="{00000000-0005-0000-0000-0000CF470000}"/>
    <cellStyle name="Normal 2 2 2 3 20 4 10" xfId="18384" xr:uid="{00000000-0005-0000-0000-0000D0470000}"/>
    <cellStyle name="Normal 2 2 2 3 20 4 2" xfId="18385" xr:uid="{00000000-0005-0000-0000-0000D1470000}"/>
    <cellStyle name="Normal 2 2 2 3 20 4 3" xfId="18386" xr:uid="{00000000-0005-0000-0000-0000D2470000}"/>
    <cellStyle name="Normal 2 2 2 3 20 4 4" xfId="18387" xr:uid="{00000000-0005-0000-0000-0000D3470000}"/>
    <cellStyle name="Normal 2 2 2 3 20 4 5" xfId="18388" xr:uid="{00000000-0005-0000-0000-0000D4470000}"/>
    <cellStyle name="Normal 2 2 2 3 20 4 6" xfId="18389" xr:uid="{00000000-0005-0000-0000-0000D5470000}"/>
    <cellStyle name="Normal 2 2 2 3 20 4 7" xfId="18390" xr:uid="{00000000-0005-0000-0000-0000D6470000}"/>
    <cellStyle name="Normal 2 2 2 3 20 4 8" xfId="18391" xr:uid="{00000000-0005-0000-0000-0000D7470000}"/>
    <cellStyle name="Normal 2 2 2 3 20 4 9" xfId="18392" xr:uid="{00000000-0005-0000-0000-0000D8470000}"/>
    <cellStyle name="Normal 2 2 2 3 20 5" xfId="18393" xr:uid="{00000000-0005-0000-0000-0000D9470000}"/>
    <cellStyle name="Normal 2 2 2 3 20 5 10" xfId="18394" xr:uid="{00000000-0005-0000-0000-0000DA470000}"/>
    <cellStyle name="Normal 2 2 2 3 20 5 2" xfId="18395" xr:uid="{00000000-0005-0000-0000-0000DB470000}"/>
    <cellStyle name="Normal 2 2 2 3 20 5 3" xfId="18396" xr:uid="{00000000-0005-0000-0000-0000DC470000}"/>
    <cellStyle name="Normal 2 2 2 3 20 5 4" xfId="18397" xr:uid="{00000000-0005-0000-0000-0000DD470000}"/>
    <cellStyle name="Normal 2 2 2 3 20 5 5" xfId="18398" xr:uid="{00000000-0005-0000-0000-0000DE470000}"/>
    <cellStyle name="Normal 2 2 2 3 20 5 6" xfId="18399" xr:uid="{00000000-0005-0000-0000-0000DF470000}"/>
    <cellStyle name="Normal 2 2 2 3 20 5 7" xfId="18400" xr:uid="{00000000-0005-0000-0000-0000E0470000}"/>
    <cellStyle name="Normal 2 2 2 3 20 5 8" xfId="18401" xr:uid="{00000000-0005-0000-0000-0000E1470000}"/>
    <cellStyle name="Normal 2 2 2 3 20 5 9" xfId="18402" xr:uid="{00000000-0005-0000-0000-0000E2470000}"/>
    <cellStyle name="Normal 2 2 2 3 20 6" xfId="18403" xr:uid="{00000000-0005-0000-0000-0000E3470000}"/>
    <cellStyle name="Normal 2 2 2 3 20 7" xfId="18404" xr:uid="{00000000-0005-0000-0000-0000E4470000}"/>
    <cellStyle name="Normal 2 2 2 3 20 8" xfId="18405" xr:uid="{00000000-0005-0000-0000-0000E5470000}"/>
    <cellStyle name="Normal 2 2 2 3 20 9" xfId="18406" xr:uid="{00000000-0005-0000-0000-0000E6470000}"/>
    <cellStyle name="Normal 2 2 2 3 21" xfId="18407" xr:uid="{00000000-0005-0000-0000-0000E7470000}"/>
    <cellStyle name="Normal 2 2 2 3 21 10" xfId="18408" xr:uid="{00000000-0005-0000-0000-0000E8470000}"/>
    <cellStyle name="Normal 2 2 2 3 21 11" xfId="18409" xr:uid="{00000000-0005-0000-0000-0000E9470000}"/>
    <cellStyle name="Normal 2 2 2 3 21 12" xfId="18410" xr:uid="{00000000-0005-0000-0000-0000EA470000}"/>
    <cellStyle name="Normal 2 2 2 3 21 13" xfId="18411" xr:uid="{00000000-0005-0000-0000-0000EB470000}"/>
    <cellStyle name="Normal 2 2 2 3 21 14" xfId="18412" xr:uid="{00000000-0005-0000-0000-0000EC470000}"/>
    <cellStyle name="Normal 2 2 2 3 21 2" xfId="18413" xr:uid="{00000000-0005-0000-0000-0000ED470000}"/>
    <cellStyle name="Normal 2 2 2 3 21 2 10" xfId="18414" xr:uid="{00000000-0005-0000-0000-0000EE470000}"/>
    <cellStyle name="Normal 2 2 2 3 21 2 2" xfId="18415" xr:uid="{00000000-0005-0000-0000-0000EF470000}"/>
    <cellStyle name="Normal 2 2 2 3 21 2 3" xfId="18416" xr:uid="{00000000-0005-0000-0000-0000F0470000}"/>
    <cellStyle name="Normal 2 2 2 3 21 2 4" xfId="18417" xr:uid="{00000000-0005-0000-0000-0000F1470000}"/>
    <cellStyle name="Normal 2 2 2 3 21 2 5" xfId="18418" xr:uid="{00000000-0005-0000-0000-0000F2470000}"/>
    <cellStyle name="Normal 2 2 2 3 21 2 6" xfId="18419" xr:uid="{00000000-0005-0000-0000-0000F3470000}"/>
    <cellStyle name="Normal 2 2 2 3 21 2 7" xfId="18420" xr:uid="{00000000-0005-0000-0000-0000F4470000}"/>
    <cellStyle name="Normal 2 2 2 3 21 2 8" xfId="18421" xr:uid="{00000000-0005-0000-0000-0000F5470000}"/>
    <cellStyle name="Normal 2 2 2 3 21 2 9" xfId="18422" xr:uid="{00000000-0005-0000-0000-0000F6470000}"/>
    <cellStyle name="Normal 2 2 2 3 21 3" xfId="18423" xr:uid="{00000000-0005-0000-0000-0000F7470000}"/>
    <cellStyle name="Normal 2 2 2 3 21 3 10" xfId="18424" xr:uid="{00000000-0005-0000-0000-0000F8470000}"/>
    <cellStyle name="Normal 2 2 2 3 21 3 2" xfId="18425" xr:uid="{00000000-0005-0000-0000-0000F9470000}"/>
    <cellStyle name="Normal 2 2 2 3 21 3 3" xfId="18426" xr:uid="{00000000-0005-0000-0000-0000FA470000}"/>
    <cellStyle name="Normal 2 2 2 3 21 3 4" xfId="18427" xr:uid="{00000000-0005-0000-0000-0000FB470000}"/>
    <cellStyle name="Normal 2 2 2 3 21 3 5" xfId="18428" xr:uid="{00000000-0005-0000-0000-0000FC470000}"/>
    <cellStyle name="Normal 2 2 2 3 21 3 6" xfId="18429" xr:uid="{00000000-0005-0000-0000-0000FD470000}"/>
    <cellStyle name="Normal 2 2 2 3 21 3 7" xfId="18430" xr:uid="{00000000-0005-0000-0000-0000FE470000}"/>
    <cellStyle name="Normal 2 2 2 3 21 3 8" xfId="18431" xr:uid="{00000000-0005-0000-0000-0000FF470000}"/>
    <cellStyle name="Normal 2 2 2 3 21 3 9" xfId="18432" xr:uid="{00000000-0005-0000-0000-000000480000}"/>
    <cellStyle name="Normal 2 2 2 3 21 4" xfId="18433" xr:uid="{00000000-0005-0000-0000-000001480000}"/>
    <cellStyle name="Normal 2 2 2 3 21 4 10" xfId="18434" xr:uid="{00000000-0005-0000-0000-000002480000}"/>
    <cellStyle name="Normal 2 2 2 3 21 4 2" xfId="18435" xr:uid="{00000000-0005-0000-0000-000003480000}"/>
    <cellStyle name="Normal 2 2 2 3 21 4 3" xfId="18436" xr:uid="{00000000-0005-0000-0000-000004480000}"/>
    <cellStyle name="Normal 2 2 2 3 21 4 4" xfId="18437" xr:uid="{00000000-0005-0000-0000-000005480000}"/>
    <cellStyle name="Normal 2 2 2 3 21 4 5" xfId="18438" xr:uid="{00000000-0005-0000-0000-000006480000}"/>
    <cellStyle name="Normal 2 2 2 3 21 4 6" xfId="18439" xr:uid="{00000000-0005-0000-0000-000007480000}"/>
    <cellStyle name="Normal 2 2 2 3 21 4 7" xfId="18440" xr:uid="{00000000-0005-0000-0000-000008480000}"/>
    <cellStyle name="Normal 2 2 2 3 21 4 8" xfId="18441" xr:uid="{00000000-0005-0000-0000-000009480000}"/>
    <cellStyle name="Normal 2 2 2 3 21 4 9" xfId="18442" xr:uid="{00000000-0005-0000-0000-00000A480000}"/>
    <cellStyle name="Normal 2 2 2 3 21 5" xfId="18443" xr:uid="{00000000-0005-0000-0000-00000B480000}"/>
    <cellStyle name="Normal 2 2 2 3 21 5 10" xfId="18444" xr:uid="{00000000-0005-0000-0000-00000C480000}"/>
    <cellStyle name="Normal 2 2 2 3 21 5 2" xfId="18445" xr:uid="{00000000-0005-0000-0000-00000D480000}"/>
    <cellStyle name="Normal 2 2 2 3 21 5 3" xfId="18446" xr:uid="{00000000-0005-0000-0000-00000E480000}"/>
    <cellStyle name="Normal 2 2 2 3 21 5 4" xfId="18447" xr:uid="{00000000-0005-0000-0000-00000F480000}"/>
    <cellStyle name="Normal 2 2 2 3 21 5 5" xfId="18448" xr:uid="{00000000-0005-0000-0000-000010480000}"/>
    <cellStyle name="Normal 2 2 2 3 21 5 6" xfId="18449" xr:uid="{00000000-0005-0000-0000-000011480000}"/>
    <cellStyle name="Normal 2 2 2 3 21 5 7" xfId="18450" xr:uid="{00000000-0005-0000-0000-000012480000}"/>
    <cellStyle name="Normal 2 2 2 3 21 5 8" xfId="18451" xr:uid="{00000000-0005-0000-0000-000013480000}"/>
    <cellStyle name="Normal 2 2 2 3 21 5 9" xfId="18452" xr:uid="{00000000-0005-0000-0000-000014480000}"/>
    <cellStyle name="Normal 2 2 2 3 21 6" xfId="18453" xr:uid="{00000000-0005-0000-0000-000015480000}"/>
    <cellStyle name="Normal 2 2 2 3 21 7" xfId="18454" xr:uid="{00000000-0005-0000-0000-000016480000}"/>
    <cellStyle name="Normal 2 2 2 3 21 8" xfId="18455" xr:uid="{00000000-0005-0000-0000-000017480000}"/>
    <cellStyle name="Normal 2 2 2 3 21 9" xfId="18456" xr:uid="{00000000-0005-0000-0000-000018480000}"/>
    <cellStyle name="Normal 2 2 2 3 22" xfId="18457" xr:uid="{00000000-0005-0000-0000-000019480000}"/>
    <cellStyle name="Normal 2 2 2 3 22 10" xfId="18458" xr:uid="{00000000-0005-0000-0000-00001A480000}"/>
    <cellStyle name="Normal 2 2 2 3 22 11" xfId="18459" xr:uid="{00000000-0005-0000-0000-00001B480000}"/>
    <cellStyle name="Normal 2 2 2 3 22 12" xfId="18460" xr:uid="{00000000-0005-0000-0000-00001C480000}"/>
    <cellStyle name="Normal 2 2 2 3 22 13" xfId="18461" xr:uid="{00000000-0005-0000-0000-00001D480000}"/>
    <cellStyle name="Normal 2 2 2 3 22 14" xfId="18462" xr:uid="{00000000-0005-0000-0000-00001E480000}"/>
    <cellStyle name="Normal 2 2 2 3 22 2" xfId="18463" xr:uid="{00000000-0005-0000-0000-00001F480000}"/>
    <cellStyle name="Normal 2 2 2 3 22 2 10" xfId="18464" xr:uid="{00000000-0005-0000-0000-000020480000}"/>
    <cellStyle name="Normal 2 2 2 3 22 2 2" xfId="18465" xr:uid="{00000000-0005-0000-0000-000021480000}"/>
    <cellStyle name="Normal 2 2 2 3 22 2 3" xfId="18466" xr:uid="{00000000-0005-0000-0000-000022480000}"/>
    <cellStyle name="Normal 2 2 2 3 22 2 4" xfId="18467" xr:uid="{00000000-0005-0000-0000-000023480000}"/>
    <cellStyle name="Normal 2 2 2 3 22 2 5" xfId="18468" xr:uid="{00000000-0005-0000-0000-000024480000}"/>
    <cellStyle name="Normal 2 2 2 3 22 2 6" xfId="18469" xr:uid="{00000000-0005-0000-0000-000025480000}"/>
    <cellStyle name="Normal 2 2 2 3 22 2 7" xfId="18470" xr:uid="{00000000-0005-0000-0000-000026480000}"/>
    <cellStyle name="Normal 2 2 2 3 22 2 8" xfId="18471" xr:uid="{00000000-0005-0000-0000-000027480000}"/>
    <cellStyle name="Normal 2 2 2 3 22 2 9" xfId="18472" xr:uid="{00000000-0005-0000-0000-000028480000}"/>
    <cellStyle name="Normal 2 2 2 3 22 3" xfId="18473" xr:uid="{00000000-0005-0000-0000-000029480000}"/>
    <cellStyle name="Normal 2 2 2 3 22 3 10" xfId="18474" xr:uid="{00000000-0005-0000-0000-00002A480000}"/>
    <cellStyle name="Normal 2 2 2 3 22 3 2" xfId="18475" xr:uid="{00000000-0005-0000-0000-00002B480000}"/>
    <cellStyle name="Normal 2 2 2 3 22 3 3" xfId="18476" xr:uid="{00000000-0005-0000-0000-00002C480000}"/>
    <cellStyle name="Normal 2 2 2 3 22 3 4" xfId="18477" xr:uid="{00000000-0005-0000-0000-00002D480000}"/>
    <cellStyle name="Normal 2 2 2 3 22 3 5" xfId="18478" xr:uid="{00000000-0005-0000-0000-00002E480000}"/>
    <cellStyle name="Normal 2 2 2 3 22 3 6" xfId="18479" xr:uid="{00000000-0005-0000-0000-00002F480000}"/>
    <cellStyle name="Normal 2 2 2 3 22 3 7" xfId="18480" xr:uid="{00000000-0005-0000-0000-000030480000}"/>
    <cellStyle name="Normal 2 2 2 3 22 3 8" xfId="18481" xr:uid="{00000000-0005-0000-0000-000031480000}"/>
    <cellStyle name="Normal 2 2 2 3 22 3 9" xfId="18482" xr:uid="{00000000-0005-0000-0000-000032480000}"/>
    <cellStyle name="Normal 2 2 2 3 22 4" xfId="18483" xr:uid="{00000000-0005-0000-0000-000033480000}"/>
    <cellStyle name="Normal 2 2 2 3 22 4 10" xfId="18484" xr:uid="{00000000-0005-0000-0000-000034480000}"/>
    <cellStyle name="Normal 2 2 2 3 22 4 2" xfId="18485" xr:uid="{00000000-0005-0000-0000-000035480000}"/>
    <cellStyle name="Normal 2 2 2 3 22 4 3" xfId="18486" xr:uid="{00000000-0005-0000-0000-000036480000}"/>
    <cellStyle name="Normal 2 2 2 3 22 4 4" xfId="18487" xr:uid="{00000000-0005-0000-0000-000037480000}"/>
    <cellStyle name="Normal 2 2 2 3 22 4 5" xfId="18488" xr:uid="{00000000-0005-0000-0000-000038480000}"/>
    <cellStyle name="Normal 2 2 2 3 22 4 6" xfId="18489" xr:uid="{00000000-0005-0000-0000-000039480000}"/>
    <cellStyle name="Normal 2 2 2 3 22 4 7" xfId="18490" xr:uid="{00000000-0005-0000-0000-00003A480000}"/>
    <cellStyle name="Normal 2 2 2 3 22 4 8" xfId="18491" xr:uid="{00000000-0005-0000-0000-00003B480000}"/>
    <cellStyle name="Normal 2 2 2 3 22 4 9" xfId="18492" xr:uid="{00000000-0005-0000-0000-00003C480000}"/>
    <cellStyle name="Normal 2 2 2 3 22 5" xfId="18493" xr:uid="{00000000-0005-0000-0000-00003D480000}"/>
    <cellStyle name="Normal 2 2 2 3 22 5 10" xfId="18494" xr:uid="{00000000-0005-0000-0000-00003E480000}"/>
    <cellStyle name="Normal 2 2 2 3 22 5 2" xfId="18495" xr:uid="{00000000-0005-0000-0000-00003F480000}"/>
    <cellStyle name="Normal 2 2 2 3 22 5 3" xfId="18496" xr:uid="{00000000-0005-0000-0000-000040480000}"/>
    <cellStyle name="Normal 2 2 2 3 22 5 4" xfId="18497" xr:uid="{00000000-0005-0000-0000-000041480000}"/>
    <cellStyle name="Normal 2 2 2 3 22 5 5" xfId="18498" xr:uid="{00000000-0005-0000-0000-000042480000}"/>
    <cellStyle name="Normal 2 2 2 3 22 5 6" xfId="18499" xr:uid="{00000000-0005-0000-0000-000043480000}"/>
    <cellStyle name="Normal 2 2 2 3 22 5 7" xfId="18500" xr:uid="{00000000-0005-0000-0000-000044480000}"/>
    <cellStyle name="Normal 2 2 2 3 22 5 8" xfId="18501" xr:uid="{00000000-0005-0000-0000-000045480000}"/>
    <cellStyle name="Normal 2 2 2 3 22 5 9" xfId="18502" xr:uid="{00000000-0005-0000-0000-000046480000}"/>
    <cellStyle name="Normal 2 2 2 3 22 6" xfId="18503" xr:uid="{00000000-0005-0000-0000-000047480000}"/>
    <cellStyle name="Normal 2 2 2 3 22 7" xfId="18504" xr:uid="{00000000-0005-0000-0000-000048480000}"/>
    <cellStyle name="Normal 2 2 2 3 22 8" xfId="18505" xr:uid="{00000000-0005-0000-0000-000049480000}"/>
    <cellStyle name="Normal 2 2 2 3 22 9" xfId="18506" xr:uid="{00000000-0005-0000-0000-00004A480000}"/>
    <cellStyle name="Normal 2 2 2 3 23" xfId="18507" xr:uid="{00000000-0005-0000-0000-00004B480000}"/>
    <cellStyle name="Normal 2 2 2 3 23 10" xfId="18508" xr:uid="{00000000-0005-0000-0000-00004C480000}"/>
    <cellStyle name="Normal 2 2 2 3 23 11" xfId="18509" xr:uid="{00000000-0005-0000-0000-00004D480000}"/>
    <cellStyle name="Normal 2 2 2 3 23 12" xfId="18510" xr:uid="{00000000-0005-0000-0000-00004E480000}"/>
    <cellStyle name="Normal 2 2 2 3 23 13" xfId="18511" xr:uid="{00000000-0005-0000-0000-00004F480000}"/>
    <cellStyle name="Normal 2 2 2 3 23 14" xfId="18512" xr:uid="{00000000-0005-0000-0000-000050480000}"/>
    <cellStyle name="Normal 2 2 2 3 23 2" xfId="18513" xr:uid="{00000000-0005-0000-0000-000051480000}"/>
    <cellStyle name="Normal 2 2 2 3 23 2 10" xfId="18514" xr:uid="{00000000-0005-0000-0000-000052480000}"/>
    <cellStyle name="Normal 2 2 2 3 23 2 2" xfId="18515" xr:uid="{00000000-0005-0000-0000-000053480000}"/>
    <cellStyle name="Normal 2 2 2 3 23 2 3" xfId="18516" xr:uid="{00000000-0005-0000-0000-000054480000}"/>
    <cellStyle name="Normal 2 2 2 3 23 2 4" xfId="18517" xr:uid="{00000000-0005-0000-0000-000055480000}"/>
    <cellStyle name="Normal 2 2 2 3 23 2 5" xfId="18518" xr:uid="{00000000-0005-0000-0000-000056480000}"/>
    <cellStyle name="Normal 2 2 2 3 23 2 6" xfId="18519" xr:uid="{00000000-0005-0000-0000-000057480000}"/>
    <cellStyle name="Normal 2 2 2 3 23 2 7" xfId="18520" xr:uid="{00000000-0005-0000-0000-000058480000}"/>
    <cellStyle name="Normal 2 2 2 3 23 2 8" xfId="18521" xr:uid="{00000000-0005-0000-0000-000059480000}"/>
    <cellStyle name="Normal 2 2 2 3 23 2 9" xfId="18522" xr:uid="{00000000-0005-0000-0000-00005A480000}"/>
    <cellStyle name="Normal 2 2 2 3 23 3" xfId="18523" xr:uid="{00000000-0005-0000-0000-00005B480000}"/>
    <cellStyle name="Normal 2 2 2 3 23 3 10" xfId="18524" xr:uid="{00000000-0005-0000-0000-00005C480000}"/>
    <cellStyle name="Normal 2 2 2 3 23 3 2" xfId="18525" xr:uid="{00000000-0005-0000-0000-00005D480000}"/>
    <cellStyle name="Normal 2 2 2 3 23 3 3" xfId="18526" xr:uid="{00000000-0005-0000-0000-00005E480000}"/>
    <cellStyle name="Normal 2 2 2 3 23 3 4" xfId="18527" xr:uid="{00000000-0005-0000-0000-00005F480000}"/>
    <cellStyle name="Normal 2 2 2 3 23 3 5" xfId="18528" xr:uid="{00000000-0005-0000-0000-000060480000}"/>
    <cellStyle name="Normal 2 2 2 3 23 3 6" xfId="18529" xr:uid="{00000000-0005-0000-0000-000061480000}"/>
    <cellStyle name="Normal 2 2 2 3 23 3 7" xfId="18530" xr:uid="{00000000-0005-0000-0000-000062480000}"/>
    <cellStyle name="Normal 2 2 2 3 23 3 8" xfId="18531" xr:uid="{00000000-0005-0000-0000-000063480000}"/>
    <cellStyle name="Normal 2 2 2 3 23 3 9" xfId="18532" xr:uid="{00000000-0005-0000-0000-000064480000}"/>
    <cellStyle name="Normal 2 2 2 3 23 4" xfId="18533" xr:uid="{00000000-0005-0000-0000-000065480000}"/>
    <cellStyle name="Normal 2 2 2 3 23 4 10" xfId="18534" xr:uid="{00000000-0005-0000-0000-000066480000}"/>
    <cellStyle name="Normal 2 2 2 3 23 4 2" xfId="18535" xr:uid="{00000000-0005-0000-0000-000067480000}"/>
    <cellStyle name="Normal 2 2 2 3 23 4 3" xfId="18536" xr:uid="{00000000-0005-0000-0000-000068480000}"/>
    <cellStyle name="Normal 2 2 2 3 23 4 4" xfId="18537" xr:uid="{00000000-0005-0000-0000-000069480000}"/>
    <cellStyle name="Normal 2 2 2 3 23 4 5" xfId="18538" xr:uid="{00000000-0005-0000-0000-00006A480000}"/>
    <cellStyle name="Normal 2 2 2 3 23 4 6" xfId="18539" xr:uid="{00000000-0005-0000-0000-00006B480000}"/>
    <cellStyle name="Normal 2 2 2 3 23 4 7" xfId="18540" xr:uid="{00000000-0005-0000-0000-00006C480000}"/>
    <cellStyle name="Normal 2 2 2 3 23 4 8" xfId="18541" xr:uid="{00000000-0005-0000-0000-00006D480000}"/>
    <cellStyle name="Normal 2 2 2 3 23 4 9" xfId="18542" xr:uid="{00000000-0005-0000-0000-00006E480000}"/>
    <cellStyle name="Normal 2 2 2 3 23 5" xfId="18543" xr:uid="{00000000-0005-0000-0000-00006F480000}"/>
    <cellStyle name="Normal 2 2 2 3 23 5 10" xfId="18544" xr:uid="{00000000-0005-0000-0000-000070480000}"/>
    <cellStyle name="Normal 2 2 2 3 23 5 2" xfId="18545" xr:uid="{00000000-0005-0000-0000-000071480000}"/>
    <cellStyle name="Normal 2 2 2 3 23 5 3" xfId="18546" xr:uid="{00000000-0005-0000-0000-000072480000}"/>
    <cellStyle name="Normal 2 2 2 3 23 5 4" xfId="18547" xr:uid="{00000000-0005-0000-0000-000073480000}"/>
    <cellStyle name="Normal 2 2 2 3 23 5 5" xfId="18548" xr:uid="{00000000-0005-0000-0000-000074480000}"/>
    <cellStyle name="Normal 2 2 2 3 23 5 6" xfId="18549" xr:uid="{00000000-0005-0000-0000-000075480000}"/>
    <cellStyle name="Normal 2 2 2 3 23 5 7" xfId="18550" xr:uid="{00000000-0005-0000-0000-000076480000}"/>
    <cellStyle name="Normal 2 2 2 3 23 5 8" xfId="18551" xr:uid="{00000000-0005-0000-0000-000077480000}"/>
    <cellStyle name="Normal 2 2 2 3 23 5 9" xfId="18552" xr:uid="{00000000-0005-0000-0000-000078480000}"/>
    <cellStyle name="Normal 2 2 2 3 23 6" xfId="18553" xr:uid="{00000000-0005-0000-0000-000079480000}"/>
    <cellStyle name="Normal 2 2 2 3 23 7" xfId="18554" xr:uid="{00000000-0005-0000-0000-00007A480000}"/>
    <cellStyle name="Normal 2 2 2 3 23 8" xfId="18555" xr:uid="{00000000-0005-0000-0000-00007B480000}"/>
    <cellStyle name="Normal 2 2 2 3 23 9" xfId="18556" xr:uid="{00000000-0005-0000-0000-00007C480000}"/>
    <cellStyle name="Normal 2 2 2 3 24" xfId="18557" xr:uid="{00000000-0005-0000-0000-00007D480000}"/>
    <cellStyle name="Normal 2 2 2 3 24 10" xfId="18558" xr:uid="{00000000-0005-0000-0000-00007E480000}"/>
    <cellStyle name="Normal 2 2 2 3 24 11" xfId="18559" xr:uid="{00000000-0005-0000-0000-00007F480000}"/>
    <cellStyle name="Normal 2 2 2 3 24 12" xfId="18560" xr:uid="{00000000-0005-0000-0000-000080480000}"/>
    <cellStyle name="Normal 2 2 2 3 24 13" xfId="18561" xr:uid="{00000000-0005-0000-0000-000081480000}"/>
    <cellStyle name="Normal 2 2 2 3 24 14" xfId="18562" xr:uid="{00000000-0005-0000-0000-000082480000}"/>
    <cellStyle name="Normal 2 2 2 3 24 2" xfId="18563" xr:uid="{00000000-0005-0000-0000-000083480000}"/>
    <cellStyle name="Normal 2 2 2 3 24 2 10" xfId="18564" xr:uid="{00000000-0005-0000-0000-000084480000}"/>
    <cellStyle name="Normal 2 2 2 3 24 2 2" xfId="18565" xr:uid="{00000000-0005-0000-0000-000085480000}"/>
    <cellStyle name="Normal 2 2 2 3 24 2 3" xfId="18566" xr:uid="{00000000-0005-0000-0000-000086480000}"/>
    <cellStyle name="Normal 2 2 2 3 24 2 4" xfId="18567" xr:uid="{00000000-0005-0000-0000-000087480000}"/>
    <cellStyle name="Normal 2 2 2 3 24 2 5" xfId="18568" xr:uid="{00000000-0005-0000-0000-000088480000}"/>
    <cellStyle name="Normal 2 2 2 3 24 2 6" xfId="18569" xr:uid="{00000000-0005-0000-0000-000089480000}"/>
    <cellStyle name="Normal 2 2 2 3 24 2 7" xfId="18570" xr:uid="{00000000-0005-0000-0000-00008A480000}"/>
    <cellStyle name="Normal 2 2 2 3 24 2 8" xfId="18571" xr:uid="{00000000-0005-0000-0000-00008B480000}"/>
    <cellStyle name="Normal 2 2 2 3 24 2 9" xfId="18572" xr:uid="{00000000-0005-0000-0000-00008C480000}"/>
    <cellStyle name="Normal 2 2 2 3 24 3" xfId="18573" xr:uid="{00000000-0005-0000-0000-00008D480000}"/>
    <cellStyle name="Normal 2 2 2 3 24 3 10" xfId="18574" xr:uid="{00000000-0005-0000-0000-00008E480000}"/>
    <cellStyle name="Normal 2 2 2 3 24 3 2" xfId="18575" xr:uid="{00000000-0005-0000-0000-00008F480000}"/>
    <cellStyle name="Normal 2 2 2 3 24 3 3" xfId="18576" xr:uid="{00000000-0005-0000-0000-000090480000}"/>
    <cellStyle name="Normal 2 2 2 3 24 3 4" xfId="18577" xr:uid="{00000000-0005-0000-0000-000091480000}"/>
    <cellStyle name="Normal 2 2 2 3 24 3 5" xfId="18578" xr:uid="{00000000-0005-0000-0000-000092480000}"/>
    <cellStyle name="Normal 2 2 2 3 24 3 6" xfId="18579" xr:uid="{00000000-0005-0000-0000-000093480000}"/>
    <cellStyle name="Normal 2 2 2 3 24 3 7" xfId="18580" xr:uid="{00000000-0005-0000-0000-000094480000}"/>
    <cellStyle name="Normal 2 2 2 3 24 3 8" xfId="18581" xr:uid="{00000000-0005-0000-0000-000095480000}"/>
    <cellStyle name="Normal 2 2 2 3 24 3 9" xfId="18582" xr:uid="{00000000-0005-0000-0000-000096480000}"/>
    <cellStyle name="Normal 2 2 2 3 24 4" xfId="18583" xr:uid="{00000000-0005-0000-0000-000097480000}"/>
    <cellStyle name="Normal 2 2 2 3 24 4 10" xfId="18584" xr:uid="{00000000-0005-0000-0000-000098480000}"/>
    <cellStyle name="Normal 2 2 2 3 24 4 2" xfId="18585" xr:uid="{00000000-0005-0000-0000-000099480000}"/>
    <cellStyle name="Normal 2 2 2 3 24 4 3" xfId="18586" xr:uid="{00000000-0005-0000-0000-00009A480000}"/>
    <cellStyle name="Normal 2 2 2 3 24 4 4" xfId="18587" xr:uid="{00000000-0005-0000-0000-00009B480000}"/>
    <cellStyle name="Normal 2 2 2 3 24 4 5" xfId="18588" xr:uid="{00000000-0005-0000-0000-00009C480000}"/>
    <cellStyle name="Normal 2 2 2 3 24 4 6" xfId="18589" xr:uid="{00000000-0005-0000-0000-00009D480000}"/>
    <cellStyle name="Normal 2 2 2 3 24 4 7" xfId="18590" xr:uid="{00000000-0005-0000-0000-00009E480000}"/>
    <cellStyle name="Normal 2 2 2 3 24 4 8" xfId="18591" xr:uid="{00000000-0005-0000-0000-00009F480000}"/>
    <cellStyle name="Normal 2 2 2 3 24 4 9" xfId="18592" xr:uid="{00000000-0005-0000-0000-0000A0480000}"/>
    <cellStyle name="Normal 2 2 2 3 24 5" xfId="18593" xr:uid="{00000000-0005-0000-0000-0000A1480000}"/>
    <cellStyle name="Normal 2 2 2 3 24 5 10" xfId="18594" xr:uid="{00000000-0005-0000-0000-0000A2480000}"/>
    <cellStyle name="Normal 2 2 2 3 24 5 2" xfId="18595" xr:uid="{00000000-0005-0000-0000-0000A3480000}"/>
    <cellStyle name="Normal 2 2 2 3 24 5 3" xfId="18596" xr:uid="{00000000-0005-0000-0000-0000A4480000}"/>
    <cellStyle name="Normal 2 2 2 3 24 5 4" xfId="18597" xr:uid="{00000000-0005-0000-0000-0000A5480000}"/>
    <cellStyle name="Normal 2 2 2 3 24 5 5" xfId="18598" xr:uid="{00000000-0005-0000-0000-0000A6480000}"/>
    <cellStyle name="Normal 2 2 2 3 24 5 6" xfId="18599" xr:uid="{00000000-0005-0000-0000-0000A7480000}"/>
    <cellStyle name="Normal 2 2 2 3 24 5 7" xfId="18600" xr:uid="{00000000-0005-0000-0000-0000A8480000}"/>
    <cellStyle name="Normal 2 2 2 3 24 5 8" xfId="18601" xr:uid="{00000000-0005-0000-0000-0000A9480000}"/>
    <cellStyle name="Normal 2 2 2 3 24 5 9" xfId="18602" xr:uid="{00000000-0005-0000-0000-0000AA480000}"/>
    <cellStyle name="Normal 2 2 2 3 24 6" xfId="18603" xr:uid="{00000000-0005-0000-0000-0000AB480000}"/>
    <cellStyle name="Normal 2 2 2 3 24 7" xfId="18604" xr:uid="{00000000-0005-0000-0000-0000AC480000}"/>
    <cellStyle name="Normal 2 2 2 3 24 8" xfId="18605" xr:uid="{00000000-0005-0000-0000-0000AD480000}"/>
    <cellStyle name="Normal 2 2 2 3 24 9" xfId="18606" xr:uid="{00000000-0005-0000-0000-0000AE480000}"/>
    <cellStyle name="Normal 2 2 2 3 25" xfId="18607" xr:uid="{00000000-0005-0000-0000-0000AF480000}"/>
    <cellStyle name="Normal 2 2 2 3 25 10" xfId="18608" xr:uid="{00000000-0005-0000-0000-0000B0480000}"/>
    <cellStyle name="Normal 2 2 2 3 25 11" xfId="18609" xr:uid="{00000000-0005-0000-0000-0000B1480000}"/>
    <cellStyle name="Normal 2 2 2 3 25 12" xfId="18610" xr:uid="{00000000-0005-0000-0000-0000B2480000}"/>
    <cellStyle name="Normal 2 2 2 3 25 13" xfId="18611" xr:uid="{00000000-0005-0000-0000-0000B3480000}"/>
    <cellStyle name="Normal 2 2 2 3 25 14" xfId="18612" xr:uid="{00000000-0005-0000-0000-0000B4480000}"/>
    <cellStyle name="Normal 2 2 2 3 25 2" xfId="18613" xr:uid="{00000000-0005-0000-0000-0000B5480000}"/>
    <cellStyle name="Normal 2 2 2 3 25 2 10" xfId="18614" xr:uid="{00000000-0005-0000-0000-0000B6480000}"/>
    <cellStyle name="Normal 2 2 2 3 25 2 2" xfId="18615" xr:uid="{00000000-0005-0000-0000-0000B7480000}"/>
    <cellStyle name="Normal 2 2 2 3 25 2 3" xfId="18616" xr:uid="{00000000-0005-0000-0000-0000B8480000}"/>
    <cellStyle name="Normal 2 2 2 3 25 2 4" xfId="18617" xr:uid="{00000000-0005-0000-0000-0000B9480000}"/>
    <cellStyle name="Normal 2 2 2 3 25 2 5" xfId="18618" xr:uid="{00000000-0005-0000-0000-0000BA480000}"/>
    <cellStyle name="Normal 2 2 2 3 25 2 6" xfId="18619" xr:uid="{00000000-0005-0000-0000-0000BB480000}"/>
    <cellStyle name="Normal 2 2 2 3 25 2 7" xfId="18620" xr:uid="{00000000-0005-0000-0000-0000BC480000}"/>
    <cellStyle name="Normal 2 2 2 3 25 2 8" xfId="18621" xr:uid="{00000000-0005-0000-0000-0000BD480000}"/>
    <cellStyle name="Normal 2 2 2 3 25 2 9" xfId="18622" xr:uid="{00000000-0005-0000-0000-0000BE480000}"/>
    <cellStyle name="Normal 2 2 2 3 25 3" xfId="18623" xr:uid="{00000000-0005-0000-0000-0000BF480000}"/>
    <cellStyle name="Normal 2 2 2 3 25 3 10" xfId="18624" xr:uid="{00000000-0005-0000-0000-0000C0480000}"/>
    <cellStyle name="Normal 2 2 2 3 25 3 2" xfId="18625" xr:uid="{00000000-0005-0000-0000-0000C1480000}"/>
    <cellStyle name="Normal 2 2 2 3 25 3 3" xfId="18626" xr:uid="{00000000-0005-0000-0000-0000C2480000}"/>
    <cellStyle name="Normal 2 2 2 3 25 3 4" xfId="18627" xr:uid="{00000000-0005-0000-0000-0000C3480000}"/>
    <cellStyle name="Normal 2 2 2 3 25 3 5" xfId="18628" xr:uid="{00000000-0005-0000-0000-0000C4480000}"/>
    <cellStyle name="Normal 2 2 2 3 25 3 6" xfId="18629" xr:uid="{00000000-0005-0000-0000-0000C5480000}"/>
    <cellStyle name="Normal 2 2 2 3 25 3 7" xfId="18630" xr:uid="{00000000-0005-0000-0000-0000C6480000}"/>
    <cellStyle name="Normal 2 2 2 3 25 3 8" xfId="18631" xr:uid="{00000000-0005-0000-0000-0000C7480000}"/>
    <cellStyle name="Normal 2 2 2 3 25 3 9" xfId="18632" xr:uid="{00000000-0005-0000-0000-0000C8480000}"/>
    <cellStyle name="Normal 2 2 2 3 25 4" xfId="18633" xr:uid="{00000000-0005-0000-0000-0000C9480000}"/>
    <cellStyle name="Normal 2 2 2 3 25 4 10" xfId="18634" xr:uid="{00000000-0005-0000-0000-0000CA480000}"/>
    <cellStyle name="Normal 2 2 2 3 25 4 2" xfId="18635" xr:uid="{00000000-0005-0000-0000-0000CB480000}"/>
    <cellStyle name="Normal 2 2 2 3 25 4 3" xfId="18636" xr:uid="{00000000-0005-0000-0000-0000CC480000}"/>
    <cellStyle name="Normal 2 2 2 3 25 4 4" xfId="18637" xr:uid="{00000000-0005-0000-0000-0000CD480000}"/>
    <cellStyle name="Normal 2 2 2 3 25 4 5" xfId="18638" xr:uid="{00000000-0005-0000-0000-0000CE480000}"/>
    <cellStyle name="Normal 2 2 2 3 25 4 6" xfId="18639" xr:uid="{00000000-0005-0000-0000-0000CF480000}"/>
    <cellStyle name="Normal 2 2 2 3 25 4 7" xfId="18640" xr:uid="{00000000-0005-0000-0000-0000D0480000}"/>
    <cellStyle name="Normal 2 2 2 3 25 4 8" xfId="18641" xr:uid="{00000000-0005-0000-0000-0000D1480000}"/>
    <cellStyle name="Normal 2 2 2 3 25 4 9" xfId="18642" xr:uid="{00000000-0005-0000-0000-0000D2480000}"/>
    <cellStyle name="Normal 2 2 2 3 25 5" xfId="18643" xr:uid="{00000000-0005-0000-0000-0000D3480000}"/>
    <cellStyle name="Normal 2 2 2 3 25 5 10" xfId="18644" xr:uid="{00000000-0005-0000-0000-0000D4480000}"/>
    <cellStyle name="Normal 2 2 2 3 25 5 2" xfId="18645" xr:uid="{00000000-0005-0000-0000-0000D5480000}"/>
    <cellStyle name="Normal 2 2 2 3 25 5 3" xfId="18646" xr:uid="{00000000-0005-0000-0000-0000D6480000}"/>
    <cellStyle name="Normal 2 2 2 3 25 5 4" xfId="18647" xr:uid="{00000000-0005-0000-0000-0000D7480000}"/>
    <cellStyle name="Normal 2 2 2 3 25 5 5" xfId="18648" xr:uid="{00000000-0005-0000-0000-0000D8480000}"/>
    <cellStyle name="Normal 2 2 2 3 25 5 6" xfId="18649" xr:uid="{00000000-0005-0000-0000-0000D9480000}"/>
    <cellStyle name="Normal 2 2 2 3 25 5 7" xfId="18650" xr:uid="{00000000-0005-0000-0000-0000DA480000}"/>
    <cellStyle name="Normal 2 2 2 3 25 5 8" xfId="18651" xr:uid="{00000000-0005-0000-0000-0000DB480000}"/>
    <cellStyle name="Normal 2 2 2 3 25 5 9" xfId="18652" xr:uid="{00000000-0005-0000-0000-0000DC480000}"/>
    <cellStyle name="Normal 2 2 2 3 25 6" xfId="18653" xr:uid="{00000000-0005-0000-0000-0000DD480000}"/>
    <cellStyle name="Normal 2 2 2 3 25 7" xfId="18654" xr:uid="{00000000-0005-0000-0000-0000DE480000}"/>
    <cellStyle name="Normal 2 2 2 3 25 8" xfId="18655" xr:uid="{00000000-0005-0000-0000-0000DF480000}"/>
    <cellStyle name="Normal 2 2 2 3 25 9" xfId="18656" xr:uid="{00000000-0005-0000-0000-0000E0480000}"/>
    <cellStyle name="Normal 2 2 2 3 26" xfId="18657" xr:uid="{00000000-0005-0000-0000-0000E1480000}"/>
    <cellStyle name="Normal 2 2 2 3 26 10" xfId="18658" xr:uid="{00000000-0005-0000-0000-0000E2480000}"/>
    <cellStyle name="Normal 2 2 2 3 26 11" xfId="18659" xr:uid="{00000000-0005-0000-0000-0000E3480000}"/>
    <cellStyle name="Normal 2 2 2 3 26 12" xfId="18660" xr:uid="{00000000-0005-0000-0000-0000E4480000}"/>
    <cellStyle name="Normal 2 2 2 3 26 13" xfId="18661" xr:uid="{00000000-0005-0000-0000-0000E5480000}"/>
    <cellStyle name="Normal 2 2 2 3 26 14" xfId="18662" xr:uid="{00000000-0005-0000-0000-0000E6480000}"/>
    <cellStyle name="Normal 2 2 2 3 26 2" xfId="18663" xr:uid="{00000000-0005-0000-0000-0000E7480000}"/>
    <cellStyle name="Normal 2 2 2 3 26 2 10" xfId="18664" xr:uid="{00000000-0005-0000-0000-0000E8480000}"/>
    <cellStyle name="Normal 2 2 2 3 26 2 2" xfId="18665" xr:uid="{00000000-0005-0000-0000-0000E9480000}"/>
    <cellStyle name="Normal 2 2 2 3 26 2 3" xfId="18666" xr:uid="{00000000-0005-0000-0000-0000EA480000}"/>
    <cellStyle name="Normal 2 2 2 3 26 2 4" xfId="18667" xr:uid="{00000000-0005-0000-0000-0000EB480000}"/>
    <cellStyle name="Normal 2 2 2 3 26 2 5" xfId="18668" xr:uid="{00000000-0005-0000-0000-0000EC480000}"/>
    <cellStyle name="Normal 2 2 2 3 26 2 6" xfId="18669" xr:uid="{00000000-0005-0000-0000-0000ED480000}"/>
    <cellStyle name="Normal 2 2 2 3 26 2 7" xfId="18670" xr:uid="{00000000-0005-0000-0000-0000EE480000}"/>
    <cellStyle name="Normal 2 2 2 3 26 2 8" xfId="18671" xr:uid="{00000000-0005-0000-0000-0000EF480000}"/>
    <cellStyle name="Normal 2 2 2 3 26 2 9" xfId="18672" xr:uid="{00000000-0005-0000-0000-0000F0480000}"/>
    <cellStyle name="Normal 2 2 2 3 26 3" xfId="18673" xr:uid="{00000000-0005-0000-0000-0000F1480000}"/>
    <cellStyle name="Normal 2 2 2 3 26 3 10" xfId="18674" xr:uid="{00000000-0005-0000-0000-0000F2480000}"/>
    <cellStyle name="Normal 2 2 2 3 26 3 2" xfId="18675" xr:uid="{00000000-0005-0000-0000-0000F3480000}"/>
    <cellStyle name="Normal 2 2 2 3 26 3 3" xfId="18676" xr:uid="{00000000-0005-0000-0000-0000F4480000}"/>
    <cellStyle name="Normal 2 2 2 3 26 3 4" xfId="18677" xr:uid="{00000000-0005-0000-0000-0000F5480000}"/>
    <cellStyle name="Normal 2 2 2 3 26 3 5" xfId="18678" xr:uid="{00000000-0005-0000-0000-0000F6480000}"/>
    <cellStyle name="Normal 2 2 2 3 26 3 6" xfId="18679" xr:uid="{00000000-0005-0000-0000-0000F7480000}"/>
    <cellStyle name="Normal 2 2 2 3 26 3 7" xfId="18680" xr:uid="{00000000-0005-0000-0000-0000F8480000}"/>
    <cellStyle name="Normal 2 2 2 3 26 3 8" xfId="18681" xr:uid="{00000000-0005-0000-0000-0000F9480000}"/>
    <cellStyle name="Normal 2 2 2 3 26 3 9" xfId="18682" xr:uid="{00000000-0005-0000-0000-0000FA480000}"/>
    <cellStyle name="Normal 2 2 2 3 26 4" xfId="18683" xr:uid="{00000000-0005-0000-0000-0000FB480000}"/>
    <cellStyle name="Normal 2 2 2 3 26 4 10" xfId="18684" xr:uid="{00000000-0005-0000-0000-0000FC480000}"/>
    <cellStyle name="Normal 2 2 2 3 26 4 2" xfId="18685" xr:uid="{00000000-0005-0000-0000-0000FD480000}"/>
    <cellStyle name="Normal 2 2 2 3 26 4 3" xfId="18686" xr:uid="{00000000-0005-0000-0000-0000FE480000}"/>
    <cellStyle name="Normal 2 2 2 3 26 4 4" xfId="18687" xr:uid="{00000000-0005-0000-0000-0000FF480000}"/>
    <cellStyle name="Normal 2 2 2 3 26 4 5" xfId="18688" xr:uid="{00000000-0005-0000-0000-000000490000}"/>
    <cellStyle name="Normal 2 2 2 3 26 4 6" xfId="18689" xr:uid="{00000000-0005-0000-0000-000001490000}"/>
    <cellStyle name="Normal 2 2 2 3 26 4 7" xfId="18690" xr:uid="{00000000-0005-0000-0000-000002490000}"/>
    <cellStyle name="Normal 2 2 2 3 26 4 8" xfId="18691" xr:uid="{00000000-0005-0000-0000-000003490000}"/>
    <cellStyle name="Normal 2 2 2 3 26 4 9" xfId="18692" xr:uid="{00000000-0005-0000-0000-000004490000}"/>
    <cellStyle name="Normal 2 2 2 3 26 5" xfId="18693" xr:uid="{00000000-0005-0000-0000-000005490000}"/>
    <cellStyle name="Normal 2 2 2 3 26 5 10" xfId="18694" xr:uid="{00000000-0005-0000-0000-000006490000}"/>
    <cellStyle name="Normal 2 2 2 3 26 5 2" xfId="18695" xr:uid="{00000000-0005-0000-0000-000007490000}"/>
    <cellStyle name="Normal 2 2 2 3 26 5 3" xfId="18696" xr:uid="{00000000-0005-0000-0000-000008490000}"/>
    <cellStyle name="Normal 2 2 2 3 26 5 4" xfId="18697" xr:uid="{00000000-0005-0000-0000-000009490000}"/>
    <cellStyle name="Normal 2 2 2 3 26 5 5" xfId="18698" xr:uid="{00000000-0005-0000-0000-00000A490000}"/>
    <cellStyle name="Normal 2 2 2 3 26 5 6" xfId="18699" xr:uid="{00000000-0005-0000-0000-00000B490000}"/>
    <cellStyle name="Normal 2 2 2 3 26 5 7" xfId="18700" xr:uid="{00000000-0005-0000-0000-00000C490000}"/>
    <cellStyle name="Normal 2 2 2 3 26 5 8" xfId="18701" xr:uid="{00000000-0005-0000-0000-00000D490000}"/>
    <cellStyle name="Normal 2 2 2 3 26 5 9" xfId="18702" xr:uid="{00000000-0005-0000-0000-00000E490000}"/>
    <cellStyle name="Normal 2 2 2 3 26 6" xfId="18703" xr:uid="{00000000-0005-0000-0000-00000F490000}"/>
    <cellStyle name="Normal 2 2 2 3 26 7" xfId="18704" xr:uid="{00000000-0005-0000-0000-000010490000}"/>
    <cellStyle name="Normal 2 2 2 3 26 8" xfId="18705" xr:uid="{00000000-0005-0000-0000-000011490000}"/>
    <cellStyle name="Normal 2 2 2 3 26 9" xfId="18706" xr:uid="{00000000-0005-0000-0000-000012490000}"/>
    <cellStyle name="Normal 2 2 2 3 27" xfId="18707" xr:uid="{00000000-0005-0000-0000-000013490000}"/>
    <cellStyle name="Normal 2 2 2 3 27 10" xfId="18708" xr:uid="{00000000-0005-0000-0000-000014490000}"/>
    <cellStyle name="Normal 2 2 2 3 27 11" xfId="18709" xr:uid="{00000000-0005-0000-0000-000015490000}"/>
    <cellStyle name="Normal 2 2 2 3 27 12" xfId="18710" xr:uid="{00000000-0005-0000-0000-000016490000}"/>
    <cellStyle name="Normal 2 2 2 3 27 13" xfId="18711" xr:uid="{00000000-0005-0000-0000-000017490000}"/>
    <cellStyle name="Normal 2 2 2 3 27 14" xfId="18712" xr:uid="{00000000-0005-0000-0000-000018490000}"/>
    <cellStyle name="Normal 2 2 2 3 27 2" xfId="18713" xr:uid="{00000000-0005-0000-0000-000019490000}"/>
    <cellStyle name="Normal 2 2 2 3 27 2 10" xfId="18714" xr:uid="{00000000-0005-0000-0000-00001A490000}"/>
    <cellStyle name="Normal 2 2 2 3 27 2 2" xfId="18715" xr:uid="{00000000-0005-0000-0000-00001B490000}"/>
    <cellStyle name="Normal 2 2 2 3 27 2 3" xfId="18716" xr:uid="{00000000-0005-0000-0000-00001C490000}"/>
    <cellStyle name="Normal 2 2 2 3 27 2 4" xfId="18717" xr:uid="{00000000-0005-0000-0000-00001D490000}"/>
    <cellStyle name="Normal 2 2 2 3 27 2 5" xfId="18718" xr:uid="{00000000-0005-0000-0000-00001E490000}"/>
    <cellStyle name="Normal 2 2 2 3 27 2 6" xfId="18719" xr:uid="{00000000-0005-0000-0000-00001F490000}"/>
    <cellStyle name="Normal 2 2 2 3 27 2 7" xfId="18720" xr:uid="{00000000-0005-0000-0000-000020490000}"/>
    <cellStyle name="Normal 2 2 2 3 27 2 8" xfId="18721" xr:uid="{00000000-0005-0000-0000-000021490000}"/>
    <cellStyle name="Normal 2 2 2 3 27 2 9" xfId="18722" xr:uid="{00000000-0005-0000-0000-000022490000}"/>
    <cellStyle name="Normal 2 2 2 3 27 3" xfId="18723" xr:uid="{00000000-0005-0000-0000-000023490000}"/>
    <cellStyle name="Normal 2 2 2 3 27 3 10" xfId="18724" xr:uid="{00000000-0005-0000-0000-000024490000}"/>
    <cellStyle name="Normal 2 2 2 3 27 3 2" xfId="18725" xr:uid="{00000000-0005-0000-0000-000025490000}"/>
    <cellStyle name="Normal 2 2 2 3 27 3 3" xfId="18726" xr:uid="{00000000-0005-0000-0000-000026490000}"/>
    <cellStyle name="Normal 2 2 2 3 27 3 4" xfId="18727" xr:uid="{00000000-0005-0000-0000-000027490000}"/>
    <cellStyle name="Normal 2 2 2 3 27 3 5" xfId="18728" xr:uid="{00000000-0005-0000-0000-000028490000}"/>
    <cellStyle name="Normal 2 2 2 3 27 3 6" xfId="18729" xr:uid="{00000000-0005-0000-0000-000029490000}"/>
    <cellStyle name="Normal 2 2 2 3 27 3 7" xfId="18730" xr:uid="{00000000-0005-0000-0000-00002A490000}"/>
    <cellStyle name="Normal 2 2 2 3 27 3 8" xfId="18731" xr:uid="{00000000-0005-0000-0000-00002B490000}"/>
    <cellStyle name="Normal 2 2 2 3 27 3 9" xfId="18732" xr:uid="{00000000-0005-0000-0000-00002C490000}"/>
    <cellStyle name="Normal 2 2 2 3 27 4" xfId="18733" xr:uid="{00000000-0005-0000-0000-00002D490000}"/>
    <cellStyle name="Normal 2 2 2 3 27 4 10" xfId="18734" xr:uid="{00000000-0005-0000-0000-00002E490000}"/>
    <cellStyle name="Normal 2 2 2 3 27 4 2" xfId="18735" xr:uid="{00000000-0005-0000-0000-00002F490000}"/>
    <cellStyle name="Normal 2 2 2 3 27 4 3" xfId="18736" xr:uid="{00000000-0005-0000-0000-000030490000}"/>
    <cellStyle name="Normal 2 2 2 3 27 4 4" xfId="18737" xr:uid="{00000000-0005-0000-0000-000031490000}"/>
    <cellStyle name="Normal 2 2 2 3 27 4 5" xfId="18738" xr:uid="{00000000-0005-0000-0000-000032490000}"/>
    <cellStyle name="Normal 2 2 2 3 27 4 6" xfId="18739" xr:uid="{00000000-0005-0000-0000-000033490000}"/>
    <cellStyle name="Normal 2 2 2 3 27 4 7" xfId="18740" xr:uid="{00000000-0005-0000-0000-000034490000}"/>
    <cellStyle name="Normal 2 2 2 3 27 4 8" xfId="18741" xr:uid="{00000000-0005-0000-0000-000035490000}"/>
    <cellStyle name="Normal 2 2 2 3 27 4 9" xfId="18742" xr:uid="{00000000-0005-0000-0000-000036490000}"/>
    <cellStyle name="Normal 2 2 2 3 27 5" xfId="18743" xr:uid="{00000000-0005-0000-0000-000037490000}"/>
    <cellStyle name="Normal 2 2 2 3 27 5 10" xfId="18744" xr:uid="{00000000-0005-0000-0000-000038490000}"/>
    <cellStyle name="Normal 2 2 2 3 27 5 2" xfId="18745" xr:uid="{00000000-0005-0000-0000-000039490000}"/>
    <cellStyle name="Normal 2 2 2 3 27 5 3" xfId="18746" xr:uid="{00000000-0005-0000-0000-00003A490000}"/>
    <cellStyle name="Normal 2 2 2 3 27 5 4" xfId="18747" xr:uid="{00000000-0005-0000-0000-00003B490000}"/>
    <cellStyle name="Normal 2 2 2 3 27 5 5" xfId="18748" xr:uid="{00000000-0005-0000-0000-00003C490000}"/>
    <cellStyle name="Normal 2 2 2 3 27 5 6" xfId="18749" xr:uid="{00000000-0005-0000-0000-00003D490000}"/>
    <cellStyle name="Normal 2 2 2 3 27 5 7" xfId="18750" xr:uid="{00000000-0005-0000-0000-00003E490000}"/>
    <cellStyle name="Normal 2 2 2 3 27 5 8" xfId="18751" xr:uid="{00000000-0005-0000-0000-00003F490000}"/>
    <cellStyle name="Normal 2 2 2 3 27 5 9" xfId="18752" xr:uid="{00000000-0005-0000-0000-000040490000}"/>
    <cellStyle name="Normal 2 2 2 3 27 6" xfId="18753" xr:uid="{00000000-0005-0000-0000-000041490000}"/>
    <cellStyle name="Normal 2 2 2 3 27 7" xfId="18754" xr:uid="{00000000-0005-0000-0000-000042490000}"/>
    <cellStyle name="Normal 2 2 2 3 27 8" xfId="18755" xr:uid="{00000000-0005-0000-0000-000043490000}"/>
    <cellStyle name="Normal 2 2 2 3 27 9" xfId="18756" xr:uid="{00000000-0005-0000-0000-000044490000}"/>
    <cellStyle name="Normal 2 2 2 3 28" xfId="18757" xr:uid="{00000000-0005-0000-0000-000045490000}"/>
    <cellStyle name="Normal 2 2 2 3 28 10" xfId="18758" xr:uid="{00000000-0005-0000-0000-000046490000}"/>
    <cellStyle name="Normal 2 2 2 3 28 11" xfId="18759" xr:uid="{00000000-0005-0000-0000-000047490000}"/>
    <cellStyle name="Normal 2 2 2 3 28 12" xfId="18760" xr:uid="{00000000-0005-0000-0000-000048490000}"/>
    <cellStyle name="Normal 2 2 2 3 28 13" xfId="18761" xr:uid="{00000000-0005-0000-0000-000049490000}"/>
    <cellStyle name="Normal 2 2 2 3 28 14" xfId="18762" xr:uid="{00000000-0005-0000-0000-00004A490000}"/>
    <cellStyle name="Normal 2 2 2 3 28 2" xfId="18763" xr:uid="{00000000-0005-0000-0000-00004B490000}"/>
    <cellStyle name="Normal 2 2 2 3 28 2 10" xfId="18764" xr:uid="{00000000-0005-0000-0000-00004C490000}"/>
    <cellStyle name="Normal 2 2 2 3 28 2 2" xfId="18765" xr:uid="{00000000-0005-0000-0000-00004D490000}"/>
    <cellStyle name="Normal 2 2 2 3 28 2 3" xfId="18766" xr:uid="{00000000-0005-0000-0000-00004E490000}"/>
    <cellStyle name="Normal 2 2 2 3 28 2 4" xfId="18767" xr:uid="{00000000-0005-0000-0000-00004F490000}"/>
    <cellStyle name="Normal 2 2 2 3 28 2 5" xfId="18768" xr:uid="{00000000-0005-0000-0000-000050490000}"/>
    <cellStyle name="Normal 2 2 2 3 28 2 6" xfId="18769" xr:uid="{00000000-0005-0000-0000-000051490000}"/>
    <cellStyle name="Normal 2 2 2 3 28 2 7" xfId="18770" xr:uid="{00000000-0005-0000-0000-000052490000}"/>
    <cellStyle name="Normal 2 2 2 3 28 2 8" xfId="18771" xr:uid="{00000000-0005-0000-0000-000053490000}"/>
    <cellStyle name="Normal 2 2 2 3 28 2 9" xfId="18772" xr:uid="{00000000-0005-0000-0000-000054490000}"/>
    <cellStyle name="Normal 2 2 2 3 28 3" xfId="18773" xr:uid="{00000000-0005-0000-0000-000055490000}"/>
    <cellStyle name="Normal 2 2 2 3 28 3 10" xfId="18774" xr:uid="{00000000-0005-0000-0000-000056490000}"/>
    <cellStyle name="Normal 2 2 2 3 28 3 2" xfId="18775" xr:uid="{00000000-0005-0000-0000-000057490000}"/>
    <cellStyle name="Normal 2 2 2 3 28 3 3" xfId="18776" xr:uid="{00000000-0005-0000-0000-000058490000}"/>
    <cellStyle name="Normal 2 2 2 3 28 3 4" xfId="18777" xr:uid="{00000000-0005-0000-0000-000059490000}"/>
    <cellStyle name="Normal 2 2 2 3 28 3 5" xfId="18778" xr:uid="{00000000-0005-0000-0000-00005A490000}"/>
    <cellStyle name="Normal 2 2 2 3 28 3 6" xfId="18779" xr:uid="{00000000-0005-0000-0000-00005B490000}"/>
    <cellStyle name="Normal 2 2 2 3 28 3 7" xfId="18780" xr:uid="{00000000-0005-0000-0000-00005C490000}"/>
    <cellStyle name="Normal 2 2 2 3 28 3 8" xfId="18781" xr:uid="{00000000-0005-0000-0000-00005D490000}"/>
    <cellStyle name="Normal 2 2 2 3 28 3 9" xfId="18782" xr:uid="{00000000-0005-0000-0000-00005E490000}"/>
    <cellStyle name="Normal 2 2 2 3 28 4" xfId="18783" xr:uid="{00000000-0005-0000-0000-00005F490000}"/>
    <cellStyle name="Normal 2 2 2 3 28 4 10" xfId="18784" xr:uid="{00000000-0005-0000-0000-000060490000}"/>
    <cellStyle name="Normal 2 2 2 3 28 4 2" xfId="18785" xr:uid="{00000000-0005-0000-0000-000061490000}"/>
    <cellStyle name="Normal 2 2 2 3 28 4 3" xfId="18786" xr:uid="{00000000-0005-0000-0000-000062490000}"/>
    <cellStyle name="Normal 2 2 2 3 28 4 4" xfId="18787" xr:uid="{00000000-0005-0000-0000-000063490000}"/>
    <cellStyle name="Normal 2 2 2 3 28 4 5" xfId="18788" xr:uid="{00000000-0005-0000-0000-000064490000}"/>
    <cellStyle name="Normal 2 2 2 3 28 4 6" xfId="18789" xr:uid="{00000000-0005-0000-0000-000065490000}"/>
    <cellStyle name="Normal 2 2 2 3 28 4 7" xfId="18790" xr:uid="{00000000-0005-0000-0000-000066490000}"/>
    <cellStyle name="Normal 2 2 2 3 28 4 8" xfId="18791" xr:uid="{00000000-0005-0000-0000-000067490000}"/>
    <cellStyle name="Normal 2 2 2 3 28 4 9" xfId="18792" xr:uid="{00000000-0005-0000-0000-000068490000}"/>
    <cellStyle name="Normal 2 2 2 3 28 5" xfId="18793" xr:uid="{00000000-0005-0000-0000-000069490000}"/>
    <cellStyle name="Normal 2 2 2 3 28 5 10" xfId="18794" xr:uid="{00000000-0005-0000-0000-00006A490000}"/>
    <cellStyle name="Normal 2 2 2 3 28 5 2" xfId="18795" xr:uid="{00000000-0005-0000-0000-00006B490000}"/>
    <cellStyle name="Normal 2 2 2 3 28 5 3" xfId="18796" xr:uid="{00000000-0005-0000-0000-00006C490000}"/>
    <cellStyle name="Normal 2 2 2 3 28 5 4" xfId="18797" xr:uid="{00000000-0005-0000-0000-00006D490000}"/>
    <cellStyle name="Normal 2 2 2 3 28 5 5" xfId="18798" xr:uid="{00000000-0005-0000-0000-00006E490000}"/>
    <cellStyle name="Normal 2 2 2 3 28 5 6" xfId="18799" xr:uid="{00000000-0005-0000-0000-00006F490000}"/>
    <cellStyle name="Normal 2 2 2 3 28 5 7" xfId="18800" xr:uid="{00000000-0005-0000-0000-000070490000}"/>
    <cellStyle name="Normal 2 2 2 3 28 5 8" xfId="18801" xr:uid="{00000000-0005-0000-0000-000071490000}"/>
    <cellStyle name="Normal 2 2 2 3 28 5 9" xfId="18802" xr:uid="{00000000-0005-0000-0000-000072490000}"/>
    <cellStyle name="Normal 2 2 2 3 28 6" xfId="18803" xr:uid="{00000000-0005-0000-0000-000073490000}"/>
    <cellStyle name="Normal 2 2 2 3 28 7" xfId="18804" xr:uid="{00000000-0005-0000-0000-000074490000}"/>
    <cellStyle name="Normal 2 2 2 3 28 8" xfId="18805" xr:uid="{00000000-0005-0000-0000-000075490000}"/>
    <cellStyle name="Normal 2 2 2 3 28 9" xfId="18806" xr:uid="{00000000-0005-0000-0000-000076490000}"/>
    <cellStyle name="Normal 2 2 2 3 29" xfId="18807" xr:uid="{00000000-0005-0000-0000-000077490000}"/>
    <cellStyle name="Normal 2 2 2 3 29 10" xfId="18808" xr:uid="{00000000-0005-0000-0000-000078490000}"/>
    <cellStyle name="Normal 2 2 2 3 29 11" xfId="18809" xr:uid="{00000000-0005-0000-0000-000079490000}"/>
    <cellStyle name="Normal 2 2 2 3 29 12" xfId="18810" xr:uid="{00000000-0005-0000-0000-00007A490000}"/>
    <cellStyle name="Normal 2 2 2 3 29 13" xfId="18811" xr:uid="{00000000-0005-0000-0000-00007B490000}"/>
    <cellStyle name="Normal 2 2 2 3 29 14" xfId="18812" xr:uid="{00000000-0005-0000-0000-00007C490000}"/>
    <cellStyle name="Normal 2 2 2 3 29 2" xfId="18813" xr:uid="{00000000-0005-0000-0000-00007D490000}"/>
    <cellStyle name="Normal 2 2 2 3 29 2 10" xfId="18814" xr:uid="{00000000-0005-0000-0000-00007E490000}"/>
    <cellStyle name="Normal 2 2 2 3 29 2 2" xfId="18815" xr:uid="{00000000-0005-0000-0000-00007F490000}"/>
    <cellStyle name="Normal 2 2 2 3 29 2 3" xfId="18816" xr:uid="{00000000-0005-0000-0000-000080490000}"/>
    <cellStyle name="Normal 2 2 2 3 29 2 4" xfId="18817" xr:uid="{00000000-0005-0000-0000-000081490000}"/>
    <cellStyle name="Normal 2 2 2 3 29 2 5" xfId="18818" xr:uid="{00000000-0005-0000-0000-000082490000}"/>
    <cellStyle name="Normal 2 2 2 3 29 2 6" xfId="18819" xr:uid="{00000000-0005-0000-0000-000083490000}"/>
    <cellStyle name="Normal 2 2 2 3 29 2 7" xfId="18820" xr:uid="{00000000-0005-0000-0000-000084490000}"/>
    <cellStyle name="Normal 2 2 2 3 29 2 8" xfId="18821" xr:uid="{00000000-0005-0000-0000-000085490000}"/>
    <cellStyle name="Normal 2 2 2 3 29 2 9" xfId="18822" xr:uid="{00000000-0005-0000-0000-000086490000}"/>
    <cellStyle name="Normal 2 2 2 3 29 3" xfId="18823" xr:uid="{00000000-0005-0000-0000-000087490000}"/>
    <cellStyle name="Normal 2 2 2 3 29 3 10" xfId="18824" xr:uid="{00000000-0005-0000-0000-000088490000}"/>
    <cellStyle name="Normal 2 2 2 3 29 3 2" xfId="18825" xr:uid="{00000000-0005-0000-0000-000089490000}"/>
    <cellStyle name="Normal 2 2 2 3 29 3 3" xfId="18826" xr:uid="{00000000-0005-0000-0000-00008A490000}"/>
    <cellStyle name="Normal 2 2 2 3 29 3 4" xfId="18827" xr:uid="{00000000-0005-0000-0000-00008B490000}"/>
    <cellStyle name="Normal 2 2 2 3 29 3 5" xfId="18828" xr:uid="{00000000-0005-0000-0000-00008C490000}"/>
    <cellStyle name="Normal 2 2 2 3 29 3 6" xfId="18829" xr:uid="{00000000-0005-0000-0000-00008D490000}"/>
    <cellStyle name="Normal 2 2 2 3 29 3 7" xfId="18830" xr:uid="{00000000-0005-0000-0000-00008E490000}"/>
    <cellStyle name="Normal 2 2 2 3 29 3 8" xfId="18831" xr:uid="{00000000-0005-0000-0000-00008F490000}"/>
    <cellStyle name="Normal 2 2 2 3 29 3 9" xfId="18832" xr:uid="{00000000-0005-0000-0000-000090490000}"/>
    <cellStyle name="Normal 2 2 2 3 29 4" xfId="18833" xr:uid="{00000000-0005-0000-0000-000091490000}"/>
    <cellStyle name="Normal 2 2 2 3 29 4 10" xfId="18834" xr:uid="{00000000-0005-0000-0000-000092490000}"/>
    <cellStyle name="Normal 2 2 2 3 29 4 2" xfId="18835" xr:uid="{00000000-0005-0000-0000-000093490000}"/>
    <cellStyle name="Normal 2 2 2 3 29 4 3" xfId="18836" xr:uid="{00000000-0005-0000-0000-000094490000}"/>
    <cellStyle name="Normal 2 2 2 3 29 4 4" xfId="18837" xr:uid="{00000000-0005-0000-0000-000095490000}"/>
    <cellStyle name="Normal 2 2 2 3 29 4 5" xfId="18838" xr:uid="{00000000-0005-0000-0000-000096490000}"/>
    <cellStyle name="Normal 2 2 2 3 29 4 6" xfId="18839" xr:uid="{00000000-0005-0000-0000-000097490000}"/>
    <cellStyle name="Normal 2 2 2 3 29 4 7" xfId="18840" xr:uid="{00000000-0005-0000-0000-000098490000}"/>
    <cellStyle name="Normal 2 2 2 3 29 4 8" xfId="18841" xr:uid="{00000000-0005-0000-0000-000099490000}"/>
    <cellStyle name="Normal 2 2 2 3 29 4 9" xfId="18842" xr:uid="{00000000-0005-0000-0000-00009A490000}"/>
    <cellStyle name="Normal 2 2 2 3 29 5" xfId="18843" xr:uid="{00000000-0005-0000-0000-00009B490000}"/>
    <cellStyle name="Normal 2 2 2 3 29 5 10" xfId="18844" xr:uid="{00000000-0005-0000-0000-00009C490000}"/>
    <cellStyle name="Normal 2 2 2 3 29 5 2" xfId="18845" xr:uid="{00000000-0005-0000-0000-00009D490000}"/>
    <cellStyle name="Normal 2 2 2 3 29 5 3" xfId="18846" xr:uid="{00000000-0005-0000-0000-00009E490000}"/>
    <cellStyle name="Normal 2 2 2 3 29 5 4" xfId="18847" xr:uid="{00000000-0005-0000-0000-00009F490000}"/>
    <cellStyle name="Normal 2 2 2 3 29 5 5" xfId="18848" xr:uid="{00000000-0005-0000-0000-0000A0490000}"/>
    <cellStyle name="Normal 2 2 2 3 29 5 6" xfId="18849" xr:uid="{00000000-0005-0000-0000-0000A1490000}"/>
    <cellStyle name="Normal 2 2 2 3 29 5 7" xfId="18850" xr:uid="{00000000-0005-0000-0000-0000A2490000}"/>
    <cellStyle name="Normal 2 2 2 3 29 5 8" xfId="18851" xr:uid="{00000000-0005-0000-0000-0000A3490000}"/>
    <cellStyle name="Normal 2 2 2 3 29 5 9" xfId="18852" xr:uid="{00000000-0005-0000-0000-0000A4490000}"/>
    <cellStyle name="Normal 2 2 2 3 29 6" xfId="18853" xr:uid="{00000000-0005-0000-0000-0000A5490000}"/>
    <cellStyle name="Normal 2 2 2 3 29 7" xfId="18854" xr:uid="{00000000-0005-0000-0000-0000A6490000}"/>
    <cellStyle name="Normal 2 2 2 3 29 8" xfId="18855" xr:uid="{00000000-0005-0000-0000-0000A7490000}"/>
    <cellStyle name="Normal 2 2 2 3 29 9" xfId="18856" xr:uid="{00000000-0005-0000-0000-0000A8490000}"/>
    <cellStyle name="Normal 2 2 2 3 3" xfId="18857" xr:uid="{00000000-0005-0000-0000-0000A9490000}"/>
    <cellStyle name="Normal 2 2 2 3 3 10" xfId="18858" xr:uid="{00000000-0005-0000-0000-0000AA490000}"/>
    <cellStyle name="Normal 2 2 2 3 3 11" xfId="18859" xr:uid="{00000000-0005-0000-0000-0000AB490000}"/>
    <cellStyle name="Normal 2 2 2 3 3 12" xfId="18860" xr:uid="{00000000-0005-0000-0000-0000AC490000}"/>
    <cellStyle name="Normal 2 2 2 3 3 13" xfId="18861" xr:uid="{00000000-0005-0000-0000-0000AD490000}"/>
    <cellStyle name="Normal 2 2 2 3 3 14" xfId="18862" xr:uid="{00000000-0005-0000-0000-0000AE490000}"/>
    <cellStyle name="Normal 2 2 2 3 3 15" xfId="18863" xr:uid="{00000000-0005-0000-0000-0000AF490000}"/>
    <cellStyle name="Normal 2 2 2 3 3 16" xfId="18864" xr:uid="{00000000-0005-0000-0000-0000B0490000}"/>
    <cellStyle name="Normal 2 2 2 3 3 2" xfId="18865" xr:uid="{00000000-0005-0000-0000-0000B1490000}"/>
    <cellStyle name="Normal 2 2 2 3 3 2 10" xfId="18866" xr:uid="{00000000-0005-0000-0000-0000B2490000}"/>
    <cellStyle name="Normal 2 2 2 3 3 2 11" xfId="18867" xr:uid="{00000000-0005-0000-0000-0000B3490000}"/>
    <cellStyle name="Normal 2 2 2 3 3 2 12" xfId="18868" xr:uid="{00000000-0005-0000-0000-0000B4490000}"/>
    <cellStyle name="Normal 2 2 2 3 3 2 2" xfId="18869" xr:uid="{00000000-0005-0000-0000-0000B5490000}"/>
    <cellStyle name="Normal 2 2 2 3 3 2 3" xfId="18870" xr:uid="{00000000-0005-0000-0000-0000B6490000}"/>
    <cellStyle name="Normal 2 2 2 3 3 2 4" xfId="18871" xr:uid="{00000000-0005-0000-0000-0000B7490000}"/>
    <cellStyle name="Normal 2 2 2 3 3 2 5" xfId="18872" xr:uid="{00000000-0005-0000-0000-0000B8490000}"/>
    <cellStyle name="Normal 2 2 2 3 3 2 6" xfId="18873" xr:uid="{00000000-0005-0000-0000-0000B9490000}"/>
    <cellStyle name="Normal 2 2 2 3 3 2 7" xfId="18874" xr:uid="{00000000-0005-0000-0000-0000BA490000}"/>
    <cellStyle name="Normal 2 2 2 3 3 2 8" xfId="18875" xr:uid="{00000000-0005-0000-0000-0000BB490000}"/>
    <cellStyle name="Normal 2 2 2 3 3 2 9" xfId="18876" xr:uid="{00000000-0005-0000-0000-0000BC490000}"/>
    <cellStyle name="Normal 2 2 2 3 3 3" xfId="18877" xr:uid="{00000000-0005-0000-0000-0000BD490000}"/>
    <cellStyle name="Normal 2 2 2 3 3 3 10" xfId="18878" xr:uid="{00000000-0005-0000-0000-0000BE490000}"/>
    <cellStyle name="Normal 2 2 2 3 3 3 2" xfId="18879" xr:uid="{00000000-0005-0000-0000-0000BF490000}"/>
    <cellStyle name="Normal 2 2 2 3 3 3 3" xfId="18880" xr:uid="{00000000-0005-0000-0000-0000C0490000}"/>
    <cellStyle name="Normal 2 2 2 3 3 3 4" xfId="18881" xr:uid="{00000000-0005-0000-0000-0000C1490000}"/>
    <cellStyle name="Normal 2 2 2 3 3 3 5" xfId="18882" xr:uid="{00000000-0005-0000-0000-0000C2490000}"/>
    <cellStyle name="Normal 2 2 2 3 3 3 6" xfId="18883" xr:uid="{00000000-0005-0000-0000-0000C3490000}"/>
    <cellStyle name="Normal 2 2 2 3 3 3 7" xfId="18884" xr:uid="{00000000-0005-0000-0000-0000C4490000}"/>
    <cellStyle name="Normal 2 2 2 3 3 3 8" xfId="18885" xr:uid="{00000000-0005-0000-0000-0000C5490000}"/>
    <cellStyle name="Normal 2 2 2 3 3 3 9" xfId="18886" xr:uid="{00000000-0005-0000-0000-0000C6490000}"/>
    <cellStyle name="Normal 2 2 2 3 3 4" xfId="18887" xr:uid="{00000000-0005-0000-0000-0000C7490000}"/>
    <cellStyle name="Normal 2 2 2 3 3 4 10" xfId="18888" xr:uid="{00000000-0005-0000-0000-0000C8490000}"/>
    <cellStyle name="Normal 2 2 2 3 3 4 2" xfId="18889" xr:uid="{00000000-0005-0000-0000-0000C9490000}"/>
    <cellStyle name="Normal 2 2 2 3 3 4 3" xfId="18890" xr:uid="{00000000-0005-0000-0000-0000CA490000}"/>
    <cellStyle name="Normal 2 2 2 3 3 4 4" xfId="18891" xr:uid="{00000000-0005-0000-0000-0000CB490000}"/>
    <cellStyle name="Normal 2 2 2 3 3 4 5" xfId="18892" xr:uid="{00000000-0005-0000-0000-0000CC490000}"/>
    <cellStyle name="Normal 2 2 2 3 3 4 6" xfId="18893" xr:uid="{00000000-0005-0000-0000-0000CD490000}"/>
    <cellStyle name="Normal 2 2 2 3 3 4 7" xfId="18894" xr:uid="{00000000-0005-0000-0000-0000CE490000}"/>
    <cellStyle name="Normal 2 2 2 3 3 4 8" xfId="18895" xr:uid="{00000000-0005-0000-0000-0000CF490000}"/>
    <cellStyle name="Normal 2 2 2 3 3 4 9" xfId="18896" xr:uid="{00000000-0005-0000-0000-0000D0490000}"/>
    <cellStyle name="Normal 2 2 2 3 3 5" xfId="18897" xr:uid="{00000000-0005-0000-0000-0000D1490000}"/>
    <cellStyle name="Normal 2 2 2 3 3 5 10" xfId="18898" xr:uid="{00000000-0005-0000-0000-0000D2490000}"/>
    <cellStyle name="Normal 2 2 2 3 3 5 2" xfId="18899" xr:uid="{00000000-0005-0000-0000-0000D3490000}"/>
    <cellStyle name="Normal 2 2 2 3 3 5 3" xfId="18900" xr:uid="{00000000-0005-0000-0000-0000D4490000}"/>
    <cellStyle name="Normal 2 2 2 3 3 5 4" xfId="18901" xr:uid="{00000000-0005-0000-0000-0000D5490000}"/>
    <cellStyle name="Normal 2 2 2 3 3 5 5" xfId="18902" xr:uid="{00000000-0005-0000-0000-0000D6490000}"/>
    <cellStyle name="Normal 2 2 2 3 3 5 6" xfId="18903" xr:uid="{00000000-0005-0000-0000-0000D7490000}"/>
    <cellStyle name="Normal 2 2 2 3 3 5 7" xfId="18904" xr:uid="{00000000-0005-0000-0000-0000D8490000}"/>
    <cellStyle name="Normal 2 2 2 3 3 5 8" xfId="18905" xr:uid="{00000000-0005-0000-0000-0000D9490000}"/>
    <cellStyle name="Normal 2 2 2 3 3 5 9" xfId="18906" xr:uid="{00000000-0005-0000-0000-0000DA490000}"/>
    <cellStyle name="Normal 2 2 2 3 3 6" xfId="18907" xr:uid="{00000000-0005-0000-0000-0000DB490000}"/>
    <cellStyle name="Normal 2 2 2 3 3 7" xfId="18908" xr:uid="{00000000-0005-0000-0000-0000DC490000}"/>
    <cellStyle name="Normal 2 2 2 3 3 8" xfId="18909" xr:uid="{00000000-0005-0000-0000-0000DD490000}"/>
    <cellStyle name="Normal 2 2 2 3 3 9" xfId="18910" xr:uid="{00000000-0005-0000-0000-0000DE490000}"/>
    <cellStyle name="Normal 2 2 2 3 30" xfId="18911" xr:uid="{00000000-0005-0000-0000-0000DF490000}"/>
    <cellStyle name="Normal 2 2 2 3 30 10" xfId="18912" xr:uid="{00000000-0005-0000-0000-0000E0490000}"/>
    <cellStyle name="Normal 2 2 2 3 30 11" xfId="18913" xr:uid="{00000000-0005-0000-0000-0000E1490000}"/>
    <cellStyle name="Normal 2 2 2 3 30 12" xfId="18914" xr:uid="{00000000-0005-0000-0000-0000E2490000}"/>
    <cellStyle name="Normal 2 2 2 3 30 13" xfId="18915" xr:uid="{00000000-0005-0000-0000-0000E3490000}"/>
    <cellStyle name="Normal 2 2 2 3 30 14" xfId="18916" xr:uid="{00000000-0005-0000-0000-0000E4490000}"/>
    <cellStyle name="Normal 2 2 2 3 30 2" xfId="18917" xr:uid="{00000000-0005-0000-0000-0000E5490000}"/>
    <cellStyle name="Normal 2 2 2 3 30 2 10" xfId="18918" xr:uid="{00000000-0005-0000-0000-0000E6490000}"/>
    <cellStyle name="Normal 2 2 2 3 30 2 2" xfId="18919" xr:uid="{00000000-0005-0000-0000-0000E7490000}"/>
    <cellStyle name="Normal 2 2 2 3 30 2 3" xfId="18920" xr:uid="{00000000-0005-0000-0000-0000E8490000}"/>
    <cellStyle name="Normal 2 2 2 3 30 2 4" xfId="18921" xr:uid="{00000000-0005-0000-0000-0000E9490000}"/>
    <cellStyle name="Normal 2 2 2 3 30 2 5" xfId="18922" xr:uid="{00000000-0005-0000-0000-0000EA490000}"/>
    <cellStyle name="Normal 2 2 2 3 30 2 6" xfId="18923" xr:uid="{00000000-0005-0000-0000-0000EB490000}"/>
    <cellStyle name="Normal 2 2 2 3 30 2 7" xfId="18924" xr:uid="{00000000-0005-0000-0000-0000EC490000}"/>
    <cellStyle name="Normal 2 2 2 3 30 2 8" xfId="18925" xr:uid="{00000000-0005-0000-0000-0000ED490000}"/>
    <cellStyle name="Normal 2 2 2 3 30 2 9" xfId="18926" xr:uid="{00000000-0005-0000-0000-0000EE490000}"/>
    <cellStyle name="Normal 2 2 2 3 30 3" xfId="18927" xr:uid="{00000000-0005-0000-0000-0000EF490000}"/>
    <cellStyle name="Normal 2 2 2 3 30 3 10" xfId="18928" xr:uid="{00000000-0005-0000-0000-0000F0490000}"/>
    <cellStyle name="Normal 2 2 2 3 30 3 2" xfId="18929" xr:uid="{00000000-0005-0000-0000-0000F1490000}"/>
    <cellStyle name="Normal 2 2 2 3 30 3 3" xfId="18930" xr:uid="{00000000-0005-0000-0000-0000F2490000}"/>
    <cellStyle name="Normal 2 2 2 3 30 3 4" xfId="18931" xr:uid="{00000000-0005-0000-0000-0000F3490000}"/>
    <cellStyle name="Normal 2 2 2 3 30 3 5" xfId="18932" xr:uid="{00000000-0005-0000-0000-0000F4490000}"/>
    <cellStyle name="Normal 2 2 2 3 30 3 6" xfId="18933" xr:uid="{00000000-0005-0000-0000-0000F5490000}"/>
    <cellStyle name="Normal 2 2 2 3 30 3 7" xfId="18934" xr:uid="{00000000-0005-0000-0000-0000F6490000}"/>
    <cellStyle name="Normal 2 2 2 3 30 3 8" xfId="18935" xr:uid="{00000000-0005-0000-0000-0000F7490000}"/>
    <cellStyle name="Normal 2 2 2 3 30 3 9" xfId="18936" xr:uid="{00000000-0005-0000-0000-0000F8490000}"/>
    <cellStyle name="Normal 2 2 2 3 30 4" xfId="18937" xr:uid="{00000000-0005-0000-0000-0000F9490000}"/>
    <cellStyle name="Normal 2 2 2 3 30 4 10" xfId="18938" xr:uid="{00000000-0005-0000-0000-0000FA490000}"/>
    <cellStyle name="Normal 2 2 2 3 30 4 2" xfId="18939" xr:uid="{00000000-0005-0000-0000-0000FB490000}"/>
    <cellStyle name="Normal 2 2 2 3 30 4 3" xfId="18940" xr:uid="{00000000-0005-0000-0000-0000FC490000}"/>
    <cellStyle name="Normal 2 2 2 3 30 4 4" xfId="18941" xr:uid="{00000000-0005-0000-0000-0000FD490000}"/>
    <cellStyle name="Normal 2 2 2 3 30 4 5" xfId="18942" xr:uid="{00000000-0005-0000-0000-0000FE490000}"/>
    <cellStyle name="Normal 2 2 2 3 30 4 6" xfId="18943" xr:uid="{00000000-0005-0000-0000-0000FF490000}"/>
    <cellStyle name="Normal 2 2 2 3 30 4 7" xfId="18944" xr:uid="{00000000-0005-0000-0000-0000004A0000}"/>
    <cellStyle name="Normal 2 2 2 3 30 4 8" xfId="18945" xr:uid="{00000000-0005-0000-0000-0000014A0000}"/>
    <cellStyle name="Normal 2 2 2 3 30 4 9" xfId="18946" xr:uid="{00000000-0005-0000-0000-0000024A0000}"/>
    <cellStyle name="Normal 2 2 2 3 30 5" xfId="18947" xr:uid="{00000000-0005-0000-0000-0000034A0000}"/>
    <cellStyle name="Normal 2 2 2 3 30 5 10" xfId="18948" xr:uid="{00000000-0005-0000-0000-0000044A0000}"/>
    <cellStyle name="Normal 2 2 2 3 30 5 2" xfId="18949" xr:uid="{00000000-0005-0000-0000-0000054A0000}"/>
    <cellStyle name="Normal 2 2 2 3 30 5 3" xfId="18950" xr:uid="{00000000-0005-0000-0000-0000064A0000}"/>
    <cellStyle name="Normal 2 2 2 3 30 5 4" xfId="18951" xr:uid="{00000000-0005-0000-0000-0000074A0000}"/>
    <cellStyle name="Normal 2 2 2 3 30 5 5" xfId="18952" xr:uid="{00000000-0005-0000-0000-0000084A0000}"/>
    <cellStyle name="Normal 2 2 2 3 30 5 6" xfId="18953" xr:uid="{00000000-0005-0000-0000-0000094A0000}"/>
    <cellStyle name="Normal 2 2 2 3 30 5 7" xfId="18954" xr:uid="{00000000-0005-0000-0000-00000A4A0000}"/>
    <cellStyle name="Normal 2 2 2 3 30 5 8" xfId="18955" xr:uid="{00000000-0005-0000-0000-00000B4A0000}"/>
    <cellStyle name="Normal 2 2 2 3 30 5 9" xfId="18956" xr:uid="{00000000-0005-0000-0000-00000C4A0000}"/>
    <cellStyle name="Normal 2 2 2 3 30 6" xfId="18957" xr:uid="{00000000-0005-0000-0000-00000D4A0000}"/>
    <cellStyle name="Normal 2 2 2 3 30 7" xfId="18958" xr:uid="{00000000-0005-0000-0000-00000E4A0000}"/>
    <cellStyle name="Normal 2 2 2 3 30 8" xfId="18959" xr:uid="{00000000-0005-0000-0000-00000F4A0000}"/>
    <cellStyle name="Normal 2 2 2 3 30 9" xfId="18960" xr:uid="{00000000-0005-0000-0000-0000104A0000}"/>
    <cellStyle name="Normal 2 2 2 3 31" xfId="18961" xr:uid="{00000000-0005-0000-0000-0000114A0000}"/>
    <cellStyle name="Normal 2 2 2 3 31 10" xfId="18962" xr:uid="{00000000-0005-0000-0000-0000124A0000}"/>
    <cellStyle name="Normal 2 2 2 3 31 11" xfId="18963" xr:uid="{00000000-0005-0000-0000-0000134A0000}"/>
    <cellStyle name="Normal 2 2 2 3 31 12" xfId="18964" xr:uid="{00000000-0005-0000-0000-0000144A0000}"/>
    <cellStyle name="Normal 2 2 2 3 31 13" xfId="18965" xr:uid="{00000000-0005-0000-0000-0000154A0000}"/>
    <cellStyle name="Normal 2 2 2 3 31 14" xfId="18966" xr:uid="{00000000-0005-0000-0000-0000164A0000}"/>
    <cellStyle name="Normal 2 2 2 3 31 2" xfId="18967" xr:uid="{00000000-0005-0000-0000-0000174A0000}"/>
    <cellStyle name="Normal 2 2 2 3 31 2 10" xfId="18968" xr:uid="{00000000-0005-0000-0000-0000184A0000}"/>
    <cellStyle name="Normal 2 2 2 3 31 2 2" xfId="18969" xr:uid="{00000000-0005-0000-0000-0000194A0000}"/>
    <cellStyle name="Normal 2 2 2 3 31 2 3" xfId="18970" xr:uid="{00000000-0005-0000-0000-00001A4A0000}"/>
    <cellStyle name="Normal 2 2 2 3 31 2 4" xfId="18971" xr:uid="{00000000-0005-0000-0000-00001B4A0000}"/>
    <cellStyle name="Normal 2 2 2 3 31 2 5" xfId="18972" xr:uid="{00000000-0005-0000-0000-00001C4A0000}"/>
    <cellStyle name="Normal 2 2 2 3 31 2 6" xfId="18973" xr:uid="{00000000-0005-0000-0000-00001D4A0000}"/>
    <cellStyle name="Normal 2 2 2 3 31 2 7" xfId="18974" xr:uid="{00000000-0005-0000-0000-00001E4A0000}"/>
    <cellStyle name="Normal 2 2 2 3 31 2 8" xfId="18975" xr:uid="{00000000-0005-0000-0000-00001F4A0000}"/>
    <cellStyle name="Normal 2 2 2 3 31 2 9" xfId="18976" xr:uid="{00000000-0005-0000-0000-0000204A0000}"/>
    <cellStyle name="Normal 2 2 2 3 31 3" xfId="18977" xr:uid="{00000000-0005-0000-0000-0000214A0000}"/>
    <cellStyle name="Normal 2 2 2 3 31 3 10" xfId="18978" xr:uid="{00000000-0005-0000-0000-0000224A0000}"/>
    <cellStyle name="Normal 2 2 2 3 31 3 2" xfId="18979" xr:uid="{00000000-0005-0000-0000-0000234A0000}"/>
    <cellStyle name="Normal 2 2 2 3 31 3 3" xfId="18980" xr:uid="{00000000-0005-0000-0000-0000244A0000}"/>
    <cellStyle name="Normal 2 2 2 3 31 3 4" xfId="18981" xr:uid="{00000000-0005-0000-0000-0000254A0000}"/>
    <cellStyle name="Normal 2 2 2 3 31 3 5" xfId="18982" xr:uid="{00000000-0005-0000-0000-0000264A0000}"/>
    <cellStyle name="Normal 2 2 2 3 31 3 6" xfId="18983" xr:uid="{00000000-0005-0000-0000-0000274A0000}"/>
    <cellStyle name="Normal 2 2 2 3 31 3 7" xfId="18984" xr:uid="{00000000-0005-0000-0000-0000284A0000}"/>
    <cellStyle name="Normal 2 2 2 3 31 3 8" xfId="18985" xr:uid="{00000000-0005-0000-0000-0000294A0000}"/>
    <cellStyle name="Normal 2 2 2 3 31 3 9" xfId="18986" xr:uid="{00000000-0005-0000-0000-00002A4A0000}"/>
    <cellStyle name="Normal 2 2 2 3 31 4" xfId="18987" xr:uid="{00000000-0005-0000-0000-00002B4A0000}"/>
    <cellStyle name="Normal 2 2 2 3 31 4 10" xfId="18988" xr:uid="{00000000-0005-0000-0000-00002C4A0000}"/>
    <cellStyle name="Normal 2 2 2 3 31 4 2" xfId="18989" xr:uid="{00000000-0005-0000-0000-00002D4A0000}"/>
    <cellStyle name="Normal 2 2 2 3 31 4 3" xfId="18990" xr:uid="{00000000-0005-0000-0000-00002E4A0000}"/>
    <cellStyle name="Normal 2 2 2 3 31 4 4" xfId="18991" xr:uid="{00000000-0005-0000-0000-00002F4A0000}"/>
    <cellStyle name="Normal 2 2 2 3 31 4 5" xfId="18992" xr:uid="{00000000-0005-0000-0000-0000304A0000}"/>
    <cellStyle name="Normal 2 2 2 3 31 4 6" xfId="18993" xr:uid="{00000000-0005-0000-0000-0000314A0000}"/>
    <cellStyle name="Normal 2 2 2 3 31 4 7" xfId="18994" xr:uid="{00000000-0005-0000-0000-0000324A0000}"/>
    <cellStyle name="Normal 2 2 2 3 31 4 8" xfId="18995" xr:uid="{00000000-0005-0000-0000-0000334A0000}"/>
    <cellStyle name="Normal 2 2 2 3 31 4 9" xfId="18996" xr:uid="{00000000-0005-0000-0000-0000344A0000}"/>
    <cellStyle name="Normal 2 2 2 3 31 5" xfId="18997" xr:uid="{00000000-0005-0000-0000-0000354A0000}"/>
    <cellStyle name="Normal 2 2 2 3 31 5 10" xfId="18998" xr:uid="{00000000-0005-0000-0000-0000364A0000}"/>
    <cellStyle name="Normal 2 2 2 3 31 5 2" xfId="18999" xr:uid="{00000000-0005-0000-0000-0000374A0000}"/>
    <cellStyle name="Normal 2 2 2 3 31 5 3" xfId="19000" xr:uid="{00000000-0005-0000-0000-0000384A0000}"/>
    <cellStyle name="Normal 2 2 2 3 31 5 4" xfId="19001" xr:uid="{00000000-0005-0000-0000-0000394A0000}"/>
    <cellStyle name="Normal 2 2 2 3 31 5 5" xfId="19002" xr:uid="{00000000-0005-0000-0000-00003A4A0000}"/>
    <cellStyle name="Normal 2 2 2 3 31 5 6" xfId="19003" xr:uid="{00000000-0005-0000-0000-00003B4A0000}"/>
    <cellStyle name="Normal 2 2 2 3 31 5 7" xfId="19004" xr:uid="{00000000-0005-0000-0000-00003C4A0000}"/>
    <cellStyle name="Normal 2 2 2 3 31 5 8" xfId="19005" xr:uid="{00000000-0005-0000-0000-00003D4A0000}"/>
    <cellStyle name="Normal 2 2 2 3 31 5 9" xfId="19006" xr:uid="{00000000-0005-0000-0000-00003E4A0000}"/>
    <cellStyle name="Normal 2 2 2 3 31 6" xfId="19007" xr:uid="{00000000-0005-0000-0000-00003F4A0000}"/>
    <cellStyle name="Normal 2 2 2 3 31 7" xfId="19008" xr:uid="{00000000-0005-0000-0000-0000404A0000}"/>
    <cellStyle name="Normal 2 2 2 3 31 8" xfId="19009" xr:uid="{00000000-0005-0000-0000-0000414A0000}"/>
    <cellStyle name="Normal 2 2 2 3 31 9" xfId="19010" xr:uid="{00000000-0005-0000-0000-0000424A0000}"/>
    <cellStyle name="Normal 2 2 2 3 32" xfId="19011" xr:uid="{00000000-0005-0000-0000-0000434A0000}"/>
    <cellStyle name="Normal 2 2 2 3 32 10" xfId="19012" xr:uid="{00000000-0005-0000-0000-0000444A0000}"/>
    <cellStyle name="Normal 2 2 2 3 32 11" xfId="19013" xr:uid="{00000000-0005-0000-0000-0000454A0000}"/>
    <cellStyle name="Normal 2 2 2 3 32 12" xfId="19014" xr:uid="{00000000-0005-0000-0000-0000464A0000}"/>
    <cellStyle name="Normal 2 2 2 3 32 13" xfId="19015" xr:uid="{00000000-0005-0000-0000-0000474A0000}"/>
    <cellStyle name="Normal 2 2 2 3 32 14" xfId="19016" xr:uid="{00000000-0005-0000-0000-0000484A0000}"/>
    <cellStyle name="Normal 2 2 2 3 32 2" xfId="19017" xr:uid="{00000000-0005-0000-0000-0000494A0000}"/>
    <cellStyle name="Normal 2 2 2 3 32 2 10" xfId="19018" xr:uid="{00000000-0005-0000-0000-00004A4A0000}"/>
    <cellStyle name="Normal 2 2 2 3 32 2 2" xfId="19019" xr:uid="{00000000-0005-0000-0000-00004B4A0000}"/>
    <cellStyle name="Normal 2 2 2 3 32 2 3" xfId="19020" xr:uid="{00000000-0005-0000-0000-00004C4A0000}"/>
    <cellStyle name="Normal 2 2 2 3 32 2 4" xfId="19021" xr:uid="{00000000-0005-0000-0000-00004D4A0000}"/>
    <cellStyle name="Normal 2 2 2 3 32 2 5" xfId="19022" xr:uid="{00000000-0005-0000-0000-00004E4A0000}"/>
    <cellStyle name="Normal 2 2 2 3 32 2 6" xfId="19023" xr:uid="{00000000-0005-0000-0000-00004F4A0000}"/>
    <cellStyle name="Normal 2 2 2 3 32 2 7" xfId="19024" xr:uid="{00000000-0005-0000-0000-0000504A0000}"/>
    <cellStyle name="Normal 2 2 2 3 32 2 8" xfId="19025" xr:uid="{00000000-0005-0000-0000-0000514A0000}"/>
    <cellStyle name="Normal 2 2 2 3 32 2 9" xfId="19026" xr:uid="{00000000-0005-0000-0000-0000524A0000}"/>
    <cellStyle name="Normal 2 2 2 3 32 3" xfId="19027" xr:uid="{00000000-0005-0000-0000-0000534A0000}"/>
    <cellStyle name="Normal 2 2 2 3 32 3 10" xfId="19028" xr:uid="{00000000-0005-0000-0000-0000544A0000}"/>
    <cellStyle name="Normal 2 2 2 3 32 3 2" xfId="19029" xr:uid="{00000000-0005-0000-0000-0000554A0000}"/>
    <cellStyle name="Normal 2 2 2 3 32 3 3" xfId="19030" xr:uid="{00000000-0005-0000-0000-0000564A0000}"/>
    <cellStyle name="Normal 2 2 2 3 32 3 4" xfId="19031" xr:uid="{00000000-0005-0000-0000-0000574A0000}"/>
    <cellStyle name="Normal 2 2 2 3 32 3 5" xfId="19032" xr:uid="{00000000-0005-0000-0000-0000584A0000}"/>
    <cellStyle name="Normal 2 2 2 3 32 3 6" xfId="19033" xr:uid="{00000000-0005-0000-0000-0000594A0000}"/>
    <cellStyle name="Normal 2 2 2 3 32 3 7" xfId="19034" xr:uid="{00000000-0005-0000-0000-00005A4A0000}"/>
    <cellStyle name="Normal 2 2 2 3 32 3 8" xfId="19035" xr:uid="{00000000-0005-0000-0000-00005B4A0000}"/>
    <cellStyle name="Normal 2 2 2 3 32 3 9" xfId="19036" xr:uid="{00000000-0005-0000-0000-00005C4A0000}"/>
    <cellStyle name="Normal 2 2 2 3 32 4" xfId="19037" xr:uid="{00000000-0005-0000-0000-00005D4A0000}"/>
    <cellStyle name="Normal 2 2 2 3 32 4 10" xfId="19038" xr:uid="{00000000-0005-0000-0000-00005E4A0000}"/>
    <cellStyle name="Normal 2 2 2 3 32 4 2" xfId="19039" xr:uid="{00000000-0005-0000-0000-00005F4A0000}"/>
    <cellStyle name="Normal 2 2 2 3 32 4 3" xfId="19040" xr:uid="{00000000-0005-0000-0000-0000604A0000}"/>
    <cellStyle name="Normal 2 2 2 3 32 4 4" xfId="19041" xr:uid="{00000000-0005-0000-0000-0000614A0000}"/>
    <cellStyle name="Normal 2 2 2 3 32 4 5" xfId="19042" xr:uid="{00000000-0005-0000-0000-0000624A0000}"/>
    <cellStyle name="Normal 2 2 2 3 32 4 6" xfId="19043" xr:uid="{00000000-0005-0000-0000-0000634A0000}"/>
    <cellStyle name="Normal 2 2 2 3 32 4 7" xfId="19044" xr:uid="{00000000-0005-0000-0000-0000644A0000}"/>
    <cellStyle name="Normal 2 2 2 3 32 4 8" xfId="19045" xr:uid="{00000000-0005-0000-0000-0000654A0000}"/>
    <cellStyle name="Normal 2 2 2 3 32 4 9" xfId="19046" xr:uid="{00000000-0005-0000-0000-0000664A0000}"/>
    <cellStyle name="Normal 2 2 2 3 32 5" xfId="19047" xr:uid="{00000000-0005-0000-0000-0000674A0000}"/>
    <cellStyle name="Normal 2 2 2 3 32 5 10" xfId="19048" xr:uid="{00000000-0005-0000-0000-0000684A0000}"/>
    <cellStyle name="Normal 2 2 2 3 32 5 2" xfId="19049" xr:uid="{00000000-0005-0000-0000-0000694A0000}"/>
    <cellStyle name="Normal 2 2 2 3 32 5 3" xfId="19050" xr:uid="{00000000-0005-0000-0000-00006A4A0000}"/>
    <cellStyle name="Normal 2 2 2 3 32 5 4" xfId="19051" xr:uid="{00000000-0005-0000-0000-00006B4A0000}"/>
    <cellStyle name="Normal 2 2 2 3 32 5 5" xfId="19052" xr:uid="{00000000-0005-0000-0000-00006C4A0000}"/>
    <cellStyle name="Normal 2 2 2 3 32 5 6" xfId="19053" xr:uid="{00000000-0005-0000-0000-00006D4A0000}"/>
    <cellStyle name="Normal 2 2 2 3 32 5 7" xfId="19054" xr:uid="{00000000-0005-0000-0000-00006E4A0000}"/>
    <cellStyle name="Normal 2 2 2 3 32 5 8" xfId="19055" xr:uid="{00000000-0005-0000-0000-00006F4A0000}"/>
    <cellStyle name="Normal 2 2 2 3 32 5 9" xfId="19056" xr:uid="{00000000-0005-0000-0000-0000704A0000}"/>
    <cellStyle name="Normal 2 2 2 3 32 6" xfId="19057" xr:uid="{00000000-0005-0000-0000-0000714A0000}"/>
    <cellStyle name="Normal 2 2 2 3 32 7" xfId="19058" xr:uid="{00000000-0005-0000-0000-0000724A0000}"/>
    <cellStyle name="Normal 2 2 2 3 32 8" xfId="19059" xr:uid="{00000000-0005-0000-0000-0000734A0000}"/>
    <cellStyle name="Normal 2 2 2 3 32 9" xfId="19060" xr:uid="{00000000-0005-0000-0000-0000744A0000}"/>
    <cellStyle name="Normal 2 2 2 3 33" xfId="19061" xr:uid="{00000000-0005-0000-0000-0000754A0000}"/>
    <cellStyle name="Normal 2 2 2 3 33 10" xfId="19062" xr:uid="{00000000-0005-0000-0000-0000764A0000}"/>
    <cellStyle name="Normal 2 2 2 3 33 11" xfId="19063" xr:uid="{00000000-0005-0000-0000-0000774A0000}"/>
    <cellStyle name="Normal 2 2 2 3 33 12" xfId="19064" xr:uid="{00000000-0005-0000-0000-0000784A0000}"/>
    <cellStyle name="Normal 2 2 2 3 33 13" xfId="19065" xr:uid="{00000000-0005-0000-0000-0000794A0000}"/>
    <cellStyle name="Normal 2 2 2 3 33 14" xfId="19066" xr:uid="{00000000-0005-0000-0000-00007A4A0000}"/>
    <cellStyle name="Normal 2 2 2 3 33 2" xfId="19067" xr:uid="{00000000-0005-0000-0000-00007B4A0000}"/>
    <cellStyle name="Normal 2 2 2 3 33 2 10" xfId="19068" xr:uid="{00000000-0005-0000-0000-00007C4A0000}"/>
    <cellStyle name="Normal 2 2 2 3 33 2 2" xfId="19069" xr:uid="{00000000-0005-0000-0000-00007D4A0000}"/>
    <cellStyle name="Normal 2 2 2 3 33 2 3" xfId="19070" xr:uid="{00000000-0005-0000-0000-00007E4A0000}"/>
    <cellStyle name="Normal 2 2 2 3 33 2 4" xfId="19071" xr:uid="{00000000-0005-0000-0000-00007F4A0000}"/>
    <cellStyle name="Normal 2 2 2 3 33 2 5" xfId="19072" xr:uid="{00000000-0005-0000-0000-0000804A0000}"/>
    <cellStyle name="Normal 2 2 2 3 33 2 6" xfId="19073" xr:uid="{00000000-0005-0000-0000-0000814A0000}"/>
    <cellStyle name="Normal 2 2 2 3 33 2 7" xfId="19074" xr:uid="{00000000-0005-0000-0000-0000824A0000}"/>
    <cellStyle name="Normal 2 2 2 3 33 2 8" xfId="19075" xr:uid="{00000000-0005-0000-0000-0000834A0000}"/>
    <cellStyle name="Normal 2 2 2 3 33 2 9" xfId="19076" xr:uid="{00000000-0005-0000-0000-0000844A0000}"/>
    <cellStyle name="Normal 2 2 2 3 33 3" xfId="19077" xr:uid="{00000000-0005-0000-0000-0000854A0000}"/>
    <cellStyle name="Normal 2 2 2 3 33 3 10" xfId="19078" xr:uid="{00000000-0005-0000-0000-0000864A0000}"/>
    <cellStyle name="Normal 2 2 2 3 33 3 2" xfId="19079" xr:uid="{00000000-0005-0000-0000-0000874A0000}"/>
    <cellStyle name="Normal 2 2 2 3 33 3 3" xfId="19080" xr:uid="{00000000-0005-0000-0000-0000884A0000}"/>
    <cellStyle name="Normal 2 2 2 3 33 3 4" xfId="19081" xr:uid="{00000000-0005-0000-0000-0000894A0000}"/>
    <cellStyle name="Normal 2 2 2 3 33 3 5" xfId="19082" xr:uid="{00000000-0005-0000-0000-00008A4A0000}"/>
    <cellStyle name="Normal 2 2 2 3 33 3 6" xfId="19083" xr:uid="{00000000-0005-0000-0000-00008B4A0000}"/>
    <cellStyle name="Normal 2 2 2 3 33 3 7" xfId="19084" xr:uid="{00000000-0005-0000-0000-00008C4A0000}"/>
    <cellStyle name="Normal 2 2 2 3 33 3 8" xfId="19085" xr:uid="{00000000-0005-0000-0000-00008D4A0000}"/>
    <cellStyle name="Normal 2 2 2 3 33 3 9" xfId="19086" xr:uid="{00000000-0005-0000-0000-00008E4A0000}"/>
    <cellStyle name="Normal 2 2 2 3 33 4" xfId="19087" xr:uid="{00000000-0005-0000-0000-00008F4A0000}"/>
    <cellStyle name="Normal 2 2 2 3 33 4 10" xfId="19088" xr:uid="{00000000-0005-0000-0000-0000904A0000}"/>
    <cellStyle name="Normal 2 2 2 3 33 4 2" xfId="19089" xr:uid="{00000000-0005-0000-0000-0000914A0000}"/>
    <cellStyle name="Normal 2 2 2 3 33 4 3" xfId="19090" xr:uid="{00000000-0005-0000-0000-0000924A0000}"/>
    <cellStyle name="Normal 2 2 2 3 33 4 4" xfId="19091" xr:uid="{00000000-0005-0000-0000-0000934A0000}"/>
    <cellStyle name="Normal 2 2 2 3 33 4 5" xfId="19092" xr:uid="{00000000-0005-0000-0000-0000944A0000}"/>
    <cellStyle name="Normal 2 2 2 3 33 4 6" xfId="19093" xr:uid="{00000000-0005-0000-0000-0000954A0000}"/>
    <cellStyle name="Normal 2 2 2 3 33 4 7" xfId="19094" xr:uid="{00000000-0005-0000-0000-0000964A0000}"/>
    <cellStyle name="Normal 2 2 2 3 33 4 8" xfId="19095" xr:uid="{00000000-0005-0000-0000-0000974A0000}"/>
    <cellStyle name="Normal 2 2 2 3 33 4 9" xfId="19096" xr:uid="{00000000-0005-0000-0000-0000984A0000}"/>
    <cellStyle name="Normal 2 2 2 3 33 5" xfId="19097" xr:uid="{00000000-0005-0000-0000-0000994A0000}"/>
    <cellStyle name="Normal 2 2 2 3 33 5 10" xfId="19098" xr:uid="{00000000-0005-0000-0000-00009A4A0000}"/>
    <cellStyle name="Normal 2 2 2 3 33 5 2" xfId="19099" xr:uid="{00000000-0005-0000-0000-00009B4A0000}"/>
    <cellStyle name="Normal 2 2 2 3 33 5 3" xfId="19100" xr:uid="{00000000-0005-0000-0000-00009C4A0000}"/>
    <cellStyle name="Normal 2 2 2 3 33 5 4" xfId="19101" xr:uid="{00000000-0005-0000-0000-00009D4A0000}"/>
    <cellStyle name="Normal 2 2 2 3 33 5 5" xfId="19102" xr:uid="{00000000-0005-0000-0000-00009E4A0000}"/>
    <cellStyle name="Normal 2 2 2 3 33 5 6" xfId="19103" xr:uid="{00000000-0005-0000-0000-00009F4A0000}"/>
    <cellStyle name="Normal 2 2 2 3 33 5 7" xfId="19104" xr:uid="{00000000-0005-0000-0000-0000A04A0000}"/>
    <cellStyle name="Normal 2 2 2 3 33 5 8" xfId="19105" xr:uid="{00000000-0005-0000-0000-0000A14A0000}"/>
    <cellStyle name="Normal 2 2 2 3 33 5 9" xfId="19106" xr:uid="{00000000-0005-0000-0000-0000A24A0000}"/>
    <cellStyle name="Normal 2 2 2 3 33 6" xfId="19107" xr:uid="{00000000-0005-0000-0000-0000A34A0000}"/>
    <cellStyle name="Normal 2 2 2 3 33 7" xfId="19108" xr:uid="{00000000-0005-0000-0000-0000A44A0000}"/>
    <cellStyle name="Normal 2 2 2 3 33 8" xfId="19109" xr:uid="{00000000-0005-0000-0000-0000A54A0000}"/>
    <cellStyle name="Normal 2 2 2 3 33 9" xfId="19110" xr:uid="{00000000-0005-0000-0000-0000A64A0000}"/>
    <cellStyle name="Normal 2 2 2 3 34" xfId="19111" xr:uid="{00000000-0005-0000-0000-0000A74A0000}"/>
    <cellStyle name="Normal 2 2 2 3 34 10" xfId="19112" xr:uid="{00000000-0005-0000-0000-0000A84A0000}"/>
    <cellStyle name="Normal 2 2 2 3 34 2" xfId="19113" xr:uid="{00000000-0005-0000-0000-0000A94A0000}"/>
    <cellStyle name="Normal 2 2 2 3 34 3" xfId="19114" xr:uid="{00000000-0005-0000-0000-0000AA4A0000}"/>
    <cellStyle name="Normal 2 2 2 3 34 4" xfId="19115" xr:uid="{00000000-0005-0000-0000-0000AB4A0000}"/>
    <cellStyle name="Normal 2 2 2 3 34 5" xfId="19116" xr:uid="{00000000-0005-0000-0000-0000AC4A0000}"/>
    <cellStyle name="Normal 2 2 2 3 34 6" xfId="19117" xr:uid="{00000000-0005-0000-0000-0000AD4A0000}"/>
    <cellStyle name="Normal 2 2 2 3 34 7" xfId="19118" xr:uid="{00000000-0005-0000-0000-0000AE4A0000}"/>
    <cellStyle name="Normal 2 2 2 3 34 8" xfId="19119" xr:uid="{00000000-0005-0000-0000-0000AF4A0000}"/>
    <cellStyle name="Normal 2 2 2 3 34 9" xfId="19120" xr:uid="{00000000-0005-0000-0000-0000B04A0000}"/>
    <cellStyle name="Normal 2 2 2 3 35" xfId="19121" xr:uid="{00000000-0005-0000-0000-0000B14A0000}"/>
    <cellStyle name="Normal 2 2 2 3 35 10" xfId="19122" xr:uid="{00000000-0005-0000-0000-0000B24A0000}"/>
    <cellStyle name="Normal 2 2 2 3 35 2" xfId="19123" xr:uid="{00000000-0005-0000-0000-0000B34A0000}"/>
    <cellStyle name="Normal 2 2 2 3 35 3" xfId="19124" xr:uid="{00000000-0005-0000-0000-0000B44A0000}"/>
    <cellStyle name="Normal 2 2 2 3 35 4" xfId="19125" xr:uid="{00000000-0005-0000-0000-0000B54A0000}"/>
    <cellStyle name="Normal 2 2 2 3 35 5" xfId="19126" xr:uid="{00000000-0005-0000-0000-0000B64A0000}"/>
    <cellStyle name="Normal 2 2 2 3 35 6" xfId="19127" xr:uid="{00000000-0005-0000-0000-0000B74A0000}"/>
    <cellStyle name="Normal 2 2 2 3 35 7" xfId="19128" xr:uid="{00000000-0005-0000-0000-0000B84A0000}"/>
    <cellStyle name="Normal 2 2 2 3 35 8" xfId="19129" xr:uid="{00000000-0005-0000-0000-0000B94A0000}"/>
    <cellStyle name="Normal 2 2 2 3 35 9" xfId="19130" xr:uid="{00000000-0005-0000-0000-0000BA4A0000}"/>
    <cellStyle name="Normal 2 2 2 3 36" xfId="19131" xr:uid="{00000000-0005-0000-0000-0000BB4A0000}"/>
    <cellStyle name="Normal 2 2 2 3 36 10" xfId="19132" xr:uid="{00000000-0005-0000-0000-0000BC4A0000}"/>
    <cellStyle name="Normal 2 2 2 3 36 2" xfId="19133" xr:uid="{00000000-0005-0000-0000-0000BD4A0000}"/>
    <cellStyle name="Normal 2 2 2 3 36 3" xfId="19134" xr:uid="{00000000-0005-0000-0000-0000BE4A0000}"/>
    <cellStyle name="Normal 2 2 2 3 36 4" xfId="19135" xr:uid="{00000000-0005-0000-0000-0000BF4A0000}"/>
    <cellStyle name="Normal 2 2 2 3 36 5" xfId="19136" xr:uid="{00000000-0005-0000-0000-0000C04A0000}"/>
    <cellStyle name="Normal 2 2 2 3 36 6" xfId="19137" xr:uid="{00000000-0005-0000-0000-0000C14A0000}"/>
    <cellStyle name="Normal 2 2 2 3 36 7" xfId="19138" xr:uid="{00000000-0005-0000-0000-0000C24A0000}"/>
    <cellStyle name="Normal 2 2 2 3 36 8" xfId="19139" xr:uid="{00000000-0005-0000-0000-0000C34A0000}"/>
    <cellStyle name="Normal 2 2 2 3 36 9" xfId="19140" xr:uid="{00000000-0005-0000-0000-0000C44A0000}"/>
    <cellStyle name="Normal 2 2 2 3 37" xfId="19141" xr:uid="{00000000-0005-0000-0000-0000C54A0000}"/>
    <cellStyle name="Normal 2 2 2 3 37 10" xfId="19142" xr:uid="{00000000-0005-0000-0000-0000C64A0000}"/>
    <cellStyle name="Normal 2 2 2 3 37 2" xfId="19143" xr:uid="{00000000-0005-0000-0000-0000C74A0000}"/>
    <cellStyle name="Normal 2 2 2 3 37 3" xfId="19144" xr:uid="{00000000-0005-0000-0000-0000C84A0000}"/>
    <cellStyle name="Normal 2 2 2 3 37 4" xfId="19145" xr:uid="{00000000-0005-0000-0000-0000C94A0000}"/>
    <cellStyle name="Normal 2 2 2 3 37 5" xfId="19146" xr:uid="{00000000-0005-0000-0000-0000CA4A0000}"/>
    <cellStyle name="Normal 2 2 2 3 37 6" xfId="19147" xr:uid="{00000000-0005-0000-0000-0000CB4A0000}"/>
    <cellStyle name="Normal 2 2 2 3 37 7" xfId="19148" xr:uid="{00000000-0005-0000-0000-0000CC4A0000}"/>
    <cellStyle name="Normal 2 2 2 3 37 8" xfId="19149" xr:uid="{00000000-0005-0000-0000-0000CD4A0000}"/>
    <cellStyle name="Normal 2 2 2 3 37 9" xfId="19150" xr:uid="{00000000-0005-0000-0000-0000CE4A0000}"/>
    <cellStyle name="Normal 2 2 2 3 38" xfId="19151" xr:uid="{00000000-0005-0000-0000-0000CF4A0000}"/>
    <cellStyle name="Normal 2 2 2 3 39" xfId="19152" xr:uid="{00000000-0005-0000-0000-0000D04A0000}"/>
    <cellStyle name="Normal 2 2 2 3 4" xfId="19153" xr:uid="{00000000-0005-0000-0000-0000D14A0000}"/>
    <cellStyle name="Normal 2 2 2 3 4 10" xfId="19154" xr:uid="{00000000-0005-0000-0000-0000D24A0000}"/>
    <cellStyle name="Normal 2 2 2 3 4 11" xfId="19155" xr:uid="{00000000-0005-0000-0000-0000D34A0000}"/>
    <cellStyle name="Normal 2 2 2 3 4 12" xfId="19156" xr:uid="{00000000-0005-0000-0000-0000D44A0000}"/>
    <cellStyle name="Normal 2 2 2 3 4 13" xfId="19157" xr:uid="{00000000-0005-0000-0000-0000D54A0000}"/>
    <cellStyle name="Normal 2 2 2 3 4 14" xfId="19158" xr:uid="{00000000-0005-0000-0000-0000D64A0000}"/>
    <cellStyle name="Normal 2 2 2 3 4 15" xfId="19159" xr:uid="{00000000-0005-0000-0000-0000D74A0000}"/>
    <cellStyle name="Normal 2 2 2 3 4 16" xfId="19160" xr:uid="{00000000-0005-0000-0000-0000D84A0000}"/>
    <cellStyle name="Normal 2 2 2 3 4 2" xfId="19161" xr:uid="{00000000-0005-0000-0000-0000D94A0000}"/>
    <cellStyle name="Normal 2 2 2 3 4 2 10" xfId="19162" xr:uid="{00000000-0005-0000-0000-0000DA4A0000}"/>
    <cellStyle name="Normal 2 2 2 3 4 2 2" xfId="19163" xr:uid="{00000000-0005-0000-0000-0000DB4A0000}"/>
    <cellStyle name="Normal 2 2 2 3 4 2 3" xfId="19164" xr:uid="{00000000-0005-0000-0000-0000DC4A0000}"/>
    <cellStyle name="Normal 2 2 2 3 4 2 4" xfId="19165" xr:uid="{00000000-0005-0000-0000-0000DD4A0000}"/>
    <cellStyle name="Normal 2 2 2 3 4 2 5" xfId="19166" xr:uid="{00000000-0005-0000-0000-0000DE4A0000}"/>
    <cellStyle name="Normal 2 2 2 3 4 2 6" xfId="19167" xr:uid="{00000000-0005-0000-0000-0000DF4A0000}"/>
    <cellStyle name="Normal 2 2 2 3 4 2 7" xfId="19168" xr:uid="{00000000-0005-0000-0000-0000E04A0000}"/>
    <cellStyle name="Normal 2 2 2 3 4 2 8" xfId="19169" xr:uid="{00000000-0005-0000-0000-0000E14A0000}"/>
    <cellStyle name="Normal 2 2 2 3 4 2 9" xfId="19170" xr:uid="{00000000-0005-0000-0000-0000E24A0000}"/>
    <cellStyle name="Normal 2 2 2 3 4 3" xfId="19171" xr:uid="{00000000-0005-0000-0000-0000E34A0000}"/>
    <cellStyle name="Normal 2 2 2 3 4 3 10" xfId="19172" xr:uid="{00000000-0005-0000-0000-0000E44A0000}"/>
    <cellStyle name="Normal 2 2 2 3 4 3 2" xfId="19173" xr:uid="{00000000-0005-0000-0000-0000E54A0000}"/>
    <cellStyle name="Normal 2 2 2 3 4 3 3" xfId="19174" xr:uid="{00000000-0005-0000-0000-0000E64A0000}"/>
    <cellStyle name="Normal 2 2 2 3 4 3 4" xfId="19175" xr:uid="{00000000-0005-0000-0000-0000E74A0000}"/>
    <cellStyle name="Normal 2 2 2 3 4 3 5" xfId="19176" xr:uid="{00000000-0005-0000-0000-0000E84A0000}"/>
    <cellStyle name="Normal 2 2 2 3 4 3 6" xfId="19177" xr:uid="{00000000-0005-0000-0000-0000E94A0000}"/>
    <cellStyle name="Normal 2 2 2 3 4 3 7" xfId="19178" xr:uid="{00000000-0005-0000-0000-0000EA4A0000}"/>
    <cellStyle name="Normal 2 2 2 3 4 3 8" xfId="19179" xr:uid="{00000000-0005-0000-0000-0000EB4A0000}"/>
    <cellStyle name="Normal 2 2 2 3 4 3 9" xfId="19180" xr:uid="{00000000-0005-0000-0000-0000EC4A0000}"/>
    <cellStyle name="Normal 2 2 2 3 4 4" xfId="19181" xr:uid="{00000000-0005-0000-0000-0000ED4A0000}"/>
    <cellStyle name="Normal 2 2 2 3 4 4 10" xfId="19182" xr:uid="{00000000-0005-0000-0000-0000EE4A0000}"/>
    <cellStyle name="Normal 2 2 2 3 4 4 2" xfId="19183" xr:uid="{00000000-0005-0000-0000-0000EF4A0000}"/>
    <cellStyle name="Normal 2 2 2 3 4 4 3" xfId="19184" xr:uid="{00000000-0005-0000-0000-0000F04A0000}"/>
    <cellStyle name="Normal 2 2 2 3 4 4 4" xfId="19185" xr:uid="{00000000-0005-0000-0000-0000F14A0000}"/>
    <cellStyle name="Normal 2 2 2 3 4 4 5" xfId="19186" xr:uid="{00000000-0005-0000-0000-0000F24A0000}"/>
    <cellStyle name="Normal 2 2 2 3 4 4 6" xfId="19187" xr:uid="{00000000-0005-0000-0000-0000F34A0000}"/>
    <cellStyle name="Normal 2 2 2 3 4 4 7" xfId="19188" xr:uid="{00000000-0005-0000-0000-0000F44A0000}"/>
    <cellStyle name="Normal 2 2 2 3 4 4 8" xfId="19189" xr:uid="{00000000-0005-0000-0000-0000F54A0000}"/>
    <cellStyle name="Normal 2 2 2 3 4 4 9" xfId="19190" xr:uid="{00000000-0005-0000-0000-0000F64A0000}"/>
    <cellStyle name="Normal 2 2 2 3 4 5" xfId="19191" xr:uid="{00000000-0005-0000-0000-0000F74A0000}"/>
    <cellStyle name="Normal 2 2 2 3 4 5 10" xfId="19192" xr:uid="{00000000-0005-0000-0000-0000F84A0000}"/>
    <cellStyle name="Normal 2 2 2 3 4 5 2" xfId="19193" xr:uid="{00000000-0005-0000-0000-0000F94A0000}"/>
    <cellStyle name="Normal 2 2 2 3 4 5 3" xfId="19194" xr:uid="{00000000-0005-0000-0000-0000FA4A0000}"/>
    <cellStyle name="Normal 2 2 2 3 4 5 4" xfId="19195" xr:uid="{00000000-0005-0000-0000-0000FB4A0000}"/>
    <cellStyle name="Normal 2 2 2 3 4 5 5" xfId="19196" xr:uid="{00000000-0005-0000-0000-0000FC4A0000}"/>
    <cellStyle name="Normal 2 2 2 3 4 5 6" xfId="19197" xr:uid="{00000000-0005-0000-0000-0000FD4A0000}"/>
    <cellStyle name="Normal 2 2 2 3 4 5 7" xfId="19198" xr:uid="{00000000-0005-0000-0000-0000FE4A0000}"/>
    <cellStyle name="Normal 2 2 2 3 4 5 8" xfId="19199" xr:uid="{00000000-0005-0000-0000-0000FF4A0000}"/>
    <cellStyle name="Normal 2 2 2 3 4 5 9" xfId="19200" xr:uid="{00000000-0005-0000-0000-0000004B0000}"/>
    <cellStyle name="Normal 2 2 2 3 4 6" xfId="19201" xr:uid="{00000000-0005-0000-0000-0000014B0000}"/>
    <cellStyle name="Normal 2 2 2 3 4 7" xfId="19202" xr:uid="{00000000-0005-0000-0000-0000024B0000}"/>
    <cellStyle name="Normal 2 2 2 3 4 8" xfId="19203" xr:uid="{00000000-0005-0000-0000-0000034B0000}"/>
    <cellStyle name="Normal 2 2 2 3 4 9" xfId="19204" xr:uid="{00000000-0005-0000-0000-0000044B0000}"/>
    <cellStyle name="Normal 2 2 2 3 40" xfId="19205" xr:uid="{00000000-0005-0000-0000-0000054B0000}"/>
    <cellStyle name="Normal 2 2 2 3 41" xfId="19206" xr:uid="{00000000-0005-0000-0000-0000064B0000}"/>
    <cellStyle name="Normal 2 2 2 3 42" xfId="19207" xr:uid="{00000000-0005-0000-0000-0000074B0000}"/>
    <cellStyle name="Normal 2 2 2 3 43" xfId="19208" xr:uid="{00000000-0005-0000-0000-0000084B0000}"/>
    <cellStyle name="Normal 2 2 2 3 44" xfId="19209" xr:uid="{00000000-0005-0000-0000-0000094B0000}"/>
    <cellStyle name="Normal 2 2 2 3 45" xfId="19210" xr:uid="{00000000-0005-0000-0000-00000A4B0000}"/>
    <cellStyle name="Normal 2 2 2 3 46" xfId="19211" xr:uid="{00000000-0005-0000-0000-00000B4B0000}"/>
    <cellStyle name="Normal 2 2 2 3 47" xfId="19212" xr:uid="{00000000-0005-0000-0000-00000C4B0000}"/>
    <cellStyle name="Normal 2 2 2 3 48" xfId="19213" xr:uid="{00000000-0005-0000-0000-00000D4B0000}"/>
    <cellStyle name="Normal 2 2 2 3 49" xfId="421" xr:uid="{00000000-0005-0000-0000-0000A5010000}"/>
    <cellStyle name="Normal 2 2 2 3 5" xfId="19214" xr:uid="{00000000-0005-0000-0000-00000E4B0000}"/>
    <cellStyle name="Normal 2 2 2 3 5 10" xfId="19215" xr:uid="{00000000-0005-0000-0000-00000F4B0000}"/>
    <cellStyle name="Normal 2 2 2 3 5 11" xfId="19216" xr:uid="{00000000-0005-0000-0000-0000104B0000}"/>
    <cellStyle name="Normal 2 2 2 3 5 12" xfId="19217" xr:uid="{00000000-0005-0000-0000-0000114B0000}"/>
    <cellStyle name="Normal 2 2 2 3 5 13" xfId="19218" xr:uid="{00000000-0005-0000-0000-0000124B0000}"/>
    <cellStyle name="Normal 2 2 2 3 5 14" xfId="19219" xr:uid="{00000000-0005-0000-0000-0000134B0000}"/>
    <cellStyle name="Normal 2 2 2 3 5 15" xfId="19220" xr:uid="{00000000-0005-0000-0000-0000144B0000}"/>
    <cellStyle name="Normal 2 2 2 3 5 2" xfId="19221" xr:uid="{00000000-0005-0000-0000-0000154B0000}"/>
    <cellStyle name="Normal 2 2 2 3 5 2 10" xfId="19222" xr:uid="{00000000-0005-0000-0000-0000164B0000}"/>
    <cellStyle name="Normal 2 2 2 3 5 2 2" xfId="19223" xr:uid="{00000000-0005-0000-0000-0000174B0000}"/>
    <cellStyle name="Normal 2 2 2 3 5 2 3" xfId="19224" xr:uid="{00000000-0005-0000-0000-0000184B0000}"/>
    <cellStyle name="Normal 2 2 2 3 5 2 4" xfId="19225" xr:uid="{00000000-0005-0000-0000-0000194B0000}"/>
    <cellStyle name="Normal 2 2 2 3 5 2 5" xfId="19226" xr:uid="{00000000-0005-0000-0000-00001A4B0000}"/>
    <cellStyle name="Normal 2 2 2 3 5 2 6" xfId="19227" xr:uid="{00000000-0005-0000-0000-00001B4B0000}"/>
    <cellStyle name="Normal 2 2 2 3 5 2 7" xfId="19228" xr:uid="{00000000-0005-0000-0000-00001C4B0000}"/>
    <cellStyle name="Normal 2 2 2 3 5 2 8" xfId="19229" xr:uid="{00000000-0005-0000-0000-00001D4B0000}"/>
    <cellStyle name="Normal 2 2 2 3 5 2 9" xfId="19230" xr:uid="{00000000-0005-0000-0000-00001E4B0000}"/>
    <cellStyle name="Normal 2 2 2 3 5 3" xfId="19231" xr:uid="{00000000-0005-0000-0000-00001F4B0000}"/>
    <cellStyle name="Normal 2 2 2 3 5 3 10" xfId="19232" xr:uid="{00000000-0005-0000-0000-0000204B0000}"/>
    <cellStyle name="Normal 2 2 2 3 5 3 2" xfId="19233" xr:uid="{00000000-0005-0000-0000-0000214B0000}"/>
    <cellStyle name="Normal 2 2 2 3 5 3 3" xfId="19234" xr:uid="{00000000-0005-0000-0000-0000224B0000}"/>
    <cellStyle name="Normal 2 2 2 3 5 3 4" xfId="19235" xr:uid="{00000000-0005-0000-0000-0000234B0000}"/>
    <cellStyle name="Normal 2 2 2 3 5 3 5" xfId="19236" xr:uid="{00000000-0005-0000-0000-0000244B0000}"/>
    <cellStyle name="Normal 2 2 2 3 5 3 6" xfId="19237" xr:uid="{00000000-0005-0000-0000-0000254B0000}"/>
    <cellStyle name="Normal 2 2 2 3 5 3 7" xfId="19238" xr:uid="{00000000-0005-0000-0000-0000264B0000}"/>
    <cellStyle name="Normal 2 2 2 3 5 3 8" xfId="19239" xr:uid="{00000000-0005-0000-0000-0000274B0000}"/>
    <cellStyle name="Normal 2 2 2 3 5 3 9" xfId="19240" xr:uid="{00000000-0005-0000-0000-0000284B0000}"/>
    <cellStyle name="Normal 2 2 2 3 5 4" xfId="19241" xr:uid="{00000000-0005-0000-0000-0000294B0000}"/>
    <cellStyle name="Normal 2 2 2 3 5 4 10" xfId="19242" xr:uid="{00000000-0005-0000-0000-00002A4B0000}"/>
    <cellStyle name="Normal 2 2 2 3 5 4 2" xfId="19243" xr:uid="{00000000-0005-0000-0000-00002B4B0000}"/>
    <cellStyle name="Normal 2 2 2 3 5 4 3" xfId="19244" xr:uid="{00000000-0005-0000-0000-00002C4B0000}"/>
    <cellStyle name="Normal 2 2 2 3 5 4 4" xfId="19245" xr:uid="{00000000-0005-0000-0000-00002D4B0000}"/>
    <cellStyle name="Normal 2 2 2 3 5 4 5" xfId="19246" xr:uid="{00000000-0005-0000-0000-00002E4B0000}"/>
    <cellStyle name="Normal 2 2 2 3 5 4 6" xfId="19247" xr:uid="{00000000-0005-0000-0000-00002F4B0000}"/>
    <cellStyle name="Normal 2 2 2 3 5 4 7" xfId="19248" xr:uid="{00000000-0005-0000-0000-0000304B0000}"/>
    <cellStyle name="Normal 2 2 2 3 5 4 8" xfId="19249" xr:uid="{00000000-0005-0000-0000-0000314B0000}"/>
    <cellStyle name="Normal 2 2 2 3 5 4 9" xfId="19250" xr:uid="{00000000-0005-0000-0000-0000324B0000}"/>
    <cellStyle name="Normal 2 2 2 3 5 5" xfId="19251" xr:uid="{00000000-0005-0000-0000-0000334B0000}"/>
    <cellStyle name="Normal 2 2 2 3 5 5 10" xfId="19252" xr:uid="{00000000-0005-0000-0000-0000344B0000}"/>
    <cellStyle name="Normal 2 2 2 3 5 5 2" xfId="19253" xr:uid="{00000000-0005-0000-0000-0000354B0000}"/>
    <cellStyle name="Normal 2 2 2 3 5 5 3" xfId="19254" xr:uid="{00000000-0005-0000-0000-0000364B0000}"/>
    <cellStyle name="Normal 2 2 2 3 5 5 4" xfId="19255" xr:uid="{00000000-0005-0000-0000-0000374B0000}"/>
    <cellStyle name="Normal 2 2 2 3 5 5 5" xfId="19256" xr:uid="{00000000-0005-0000-0000-0000384B0000}"/>
    <cellStyle name="Normal 2 2 2 3 5 5 6" xfId="19257" xr:uid="{00000000-0005-0000-0000-0000394B0000}"/>
    <cellStyle name="Normal 2 2 2 3 5 5 7" xfId="19258" xr:uid="{00000000-0005-0000-0000-00003A4B0000}"/>
    <cellStyle name="Normal 2 2 2 3 5 5 8" xfId="19259" xr:uid="{00000000-0005-0000-0000-00003B4B0000}"/>
    <cellStyle name="Normal 2 2 2 3 5 5 9" xfId="19260" xr:uid="{00000000-0005-0000-0000-00003C4B0000}"/>
    <cellStyle name="Normal 2 2 2 3 5 6" xfId="19261" xr:uid="{00000000-0005-0000-0000-00003D4B0000}"/>
    <cellStyle name="Normal 2 2 2 3 5 7" xfId="19262" xr:uid="{00000000-0005-0000-0000-00003E4B0000}"/>
    <cellStyle name="Normal 2 2 2 3 5 8" xfId="19263" xr:uid="{00000000-0005-0000-0000-00003F4B0000}"/>
    <cellStyle name="Normal 2 2 2 3 5 9" xfId="19264" xr:uid="{00000000-0005-0000-0000-0000404B0000}"/>
    <cellStyle name="Normal 2 2 2 3 6" xfId="19265" xr:uid="{00000000-0005-0000-0000-0000414B0000}"/>
    <cellStyle name="Normal 2 2 2 3 6 10" xfId="19266" xr:uid="{00000000-0005-0000-0000-0000424B0000}"/>
    <cellStyle name="Normal 2 2 2 3 6 11" xfId="19267" xr:uid="{00000000-0005-0000-0000-0000434B0000}"/>
    <cellStyle name="Normal 2 2 2 3 6 12" xfId="19268" xr:uid="{00000000-0005-0000-0000-0000444B0000}"/>
    <cellStyle name="Normal 2 2 2 3 6 13" xfId="19269" xr:uid="{00000000-0005-0000-0000-0000454B0000}"/>
    <cellStyle name="Normal 2 2 2 3 6 14" xfId="19270" xr:uid="{00000000-0005-0000-0000-0000464B0000}"/>
    <cellStyle name="Normal 2 2 2 3 6 15" xfId="19271" xr:uid="{00000000-0005-0000-0000-0000474B0000}"/>
    <cellStyle name="Normal 2 2 2 3 6 2" xfId="19272" xr:uid="{00000000-0005-0000-0000-0000484B0000}"/>
    <cellStyle name="Normal 2 2 2 3 6 2 10" xfId="19273" xr:uid="{00000000-0005-0000-0000-0000494B0000}"/>
    <cellStyle name="Normal 2 2 2 3 6 2 2" xfId="19274" xr:uid="{00000000-0005-0000-0000-00004A4B0000}"/>
    <cellStyle name="Normal 2 2 2 3 6 2 3" xfId="19275" xr:uid="{00000000-0005-0000-0000-00004B4B0000}"/>
    <cellStyle name="Normal 2 2 2 3 6 2 4" xfId="19276" xr:uid="{00000000-0005-0000-0000-00004C4B0000}"/>
    <cellStyle name="Normal 2 2 2 3 6 2 5" xfId="19277" xr:uid="{00000000-0005-0000-0000-00004D4B0000}"/>
    <cellStyle name="Normal 2 2 2 3 6 2 6" xfId="19278" xr:uid="{00000000-0005-0000-0000-00004E4B0000}"/>
    <cellStyle name="Normal 2 2 2 3 6 2 7" xfId="19279" xr:uid="{00000000-0005-0000-0000-00004F4B0000}"/>
    <cellStyle name="Normal 2 2 2 3 6 2 8" xfId="19280" xr:uid="{00000000-0005-0000-0000-0000504B0000}"/>
    <cellStyle name="Normal 2 2 2 3 6 2 9" xfId="19281" xr:uid="{00000000-0005-0000-0000-0000514B0000}"/>
    <cellStyle name="Normal 2 2 2 3 6 3" xfId="19282" xr:uid="{00000000-0005-0000-0000-0000524B0000}"/>
    <cellStyle name="Normal 2 2 2 3 6 3 10" xfId="19283" xr:uid="{00000000-0005-0000-0000-0000534B0000}"/>
    <cellStyle name="Normal 2 2 2 3 6 3 2" xfId="19284" xr:uid="{00000000-0005-0000-0000-0000544B0000}"/>
    <cellStyle name="Normal 2 2 2 3 6 3 3" xfId="19285" xr:uid="{00000000-0005-0000-0000-0000554B0000}"/>
    <cellStyle name="Normal 2 2 2 3 6 3 4" xfId="19286" xr:uid="{00000000-0005-0000-0000-0000564B0000}"/>
    <cellStyle name="Normal 2 2 2 3 6 3 5" xfId="19287" xr:uid="{00000000-0005-0000-0000-0000574B0000}"/>
    <cellStyle name="Normal 2 2 2 3 6 3 6" xfId="19288" xr:uid="{00000000-0005-0000-0000-0000584B0000}"/>
    <cellStyle name="Normal 2 2 2 3 6 3 7" xfId="19289" xr:uid="{00000000-0005-0000-0000-0000594B0000}"/>
    <cellStyle name="Normal 2 2 2 3 6 3 8" xfId="19290" xr:uid="{00000000-0005-0000-0000-00005A4B0000}"/>
    <cellStyle name="Normal 2 2 2 3 6 3 9" xfId="19291" xr:uid="{00000000-0005-0000-0000-00005B4B0000}"/>
    <cellStyle name="Normal 2 2 2 3 6 4" xfId="19292" xr:uid="{00000000-0005-0000-0000-00005C4B0000}"/>
    <cellStyle name="Normal 2 2 2 3 6 4 10" xfId="19293" xr:uid="{00000000-0005-0000-0000-00005D4B0000}"/>
    <cellStyle name="Normal 2 2 2 3 6 4 2" xfId="19294" xr:uid="{00000000-0005-0000-0000-00005E4B0000}"/>
    <cellStyle name="Normal 2 2 2 3 6 4 3" xfId="19295" xr:uid="{00000000-0005-0000-0000-00005F4B0000}"/>
    <cellStyle name="Normal 2 2 2 3 6 4 4" xfId="19296" xr:uid="{00000000-0005-0000-0000-0000604B0000}"/>
    <cellStyle name="Normal 2 2 2 3 6 4 5" xfId="19297" xr:uid="{00000000-0005-0000-0000-0000614B0000}"/>
    <cellStyle name="Normal 2 2 2 3 6 4 6" xfId="19298" xr:uid="{00000000-0005-0000-0000-0000624B0000}"/>
    <cellStyle name="Normal 2 2 2 3 6 4 7" xfId="19299" xr:uid="{00000000-0005-0000-0000-0000634B0000}"/>
    <cellStyle name="Normal 2 2 2 3 6 4 8" xfId="19300" xr:uid="{00000000-0005-0000-0000-0000644B0000}"/>
    <cellStyle name="Normal 2 2 2 3 6 4 9" xfId="19301" xr:uid="{00000000-0005-0000-0000-0000654B0000}"/>
    <cellStyle name="Normal 2 2 2 3 6 5" xfId="19302" xr:uid="{00000000-0005-0000-0000-0000664B0000}"/>
    <cellStyle name="Normal 2 2 2 3 6 5 10" xfId="19303" xr:uid="{00000000-0005-0000-0000-0000674B0000}"/>
    <cellStyle name="Normal 2 2 2 3 6 5 2" xfId="19304" xr:uid="{00000000-0005-0000-0000-0000684B0000}"/>
    <cellStyle name="Normal 2 2 2 3 6 5 3" xfId="19305" xr:uid="{00000000-0005-0000-0000-0000694B0000}"/>
    <cellStyle name="Normal 2 2 2 3 6 5 4" xfId="19306" xr:uid="{00000000-0005-0000-0000-00006A4B0000}"/>
    <cellStyle name="Normal 2 2 2 3 6 5 5" xfId="19307" xr:uid="{00000000-0005-0000-0000-00006B4B0000}"/>
    <cellStyle name="Normal 2 2 2 3 6 5 6" xfId="19308" xr:uid="{00000000-0005-0000-0000-00006C4B0000}"/>
    <cellStyle name="Normal 2 2 2 3 6 5 7" xfId="19309" xr:uid="{00000000-0005-0000-0000-00006D4B0000}"/>
    <cellStyle name="Normal 2 2 2 3 6 5 8" xfId="19310" xr:uid="{00000000-0005-0000-0000-00006E4B0000}"/>
    <cellStyle name="Normal 2 2 2 3 6 5 9" xfId="19311" xr:uid="{00000000-0005-0000-0000-00006F4B0000}"/>
    <cellStyle name="Normal 2 2 2 3 6 6" xfId="19312" xr:uid="{00000000-0005-0000-0000-0000704B0000}"/>
    <cellStyle name="Normal 2 2 2 3 6 7" xfId="19313" xr:uid="{00000000-0005-0000-0000-0000714B0000}"/>
    <cellStyle name="Normal 2 2 2 3 6 8" xfId="19314" xr:uid="{00000000-0005-0000-0000-0000724B0000}"/>
    <cellStyle name="Normal 2 2 2 3 6 9" xfId="19315" xr:uid="{00000000-0005-0000-0000-0000734B0000}"/>
    <cellStyle name="Normal 2 2 2 3 7" xfId="19316" xr:uid="{00000000-0005-0000-0000-0000744B0000}"/>
    <cellStyle name="Normal 2 2 2 3 7 10" xfId="19317" xr:uid="{00000000-0005-0000-0000-0000754B0000}"/>
    <cellStyle name="Normal 2 2 2 3 7 11" xfId="19318" xr:uid="{00000000-0005-0000-0000-0000764B0000}"/>
    <cellStyle name="Normal 2 2 2 3 7 12" xfId="19319" xr:uid="{00000000-0005-0000-0000-0000774B0000}"/>
    <cellStyle name="Normal 2 2 2 3 7 13" xfId="19320" xr:uid="{00000000-0005-0000-0000-0000784B0000}"/>
    <cellStyle name="Normal 2 2 2 3 7 14" xfId="19321" xr:uid="{00000000-0005-0000-0000-0000794B0000}"/>
    <cellStyle name="Normal 2 2 2 3 7 15" xfId="19322" xr:uid="{00000000-0005-0000-0000-00007A4B0000}"/>
    <cellStyle name="Normal 2 2 2 3 7 2" xfId="19323" xr:uid="{00000000-0005-0000-0000-00007B4B0000}"/>
    <cellStyle name="Normal 2 2 2 3 7 2 10" xfId="19324" xr:uid="{00000000-0005-0000-0000-00007C4B0000}"/>
    <cellStyle name="Normal 2 2 2 3 7 2 2" xfId="19325" xr:uid="{00000000-0005-0000-0000-00007D4B0000}"/>
    <cellStyle name="Normal 2 2 2 3 7 2 3" xfId="19326" xr:uid="{00000000-0005-0000-0000-00007E4B0000}"/>
    <cellStyle name="Normal 2 2 2 3 7 2 4" xfId="19327" xr:uid="{00000000-0005-0000-0000-00007F4B0000}"/>
    <cellStyle name="Normal 2 2 2 3 7 2 5" xfId="19328" xr:uid="{00000000-0005-0000-0000-0000804B0000}"/>
    <cellStyle name="Normal 2 2 2 3 7 2 6" xfId="19329" xr:uid="{00000000-0005-0000-0000-0000814B0000}"/>
    <cellStyle name="Normal 2 2 2 3 7 2 7" xfId="19330" xr:uid="{00000000-0005-0000-0000-0000824B0000}"/>
    <cellStyle name="Normal 2 2 2 3 7 2 8" xfId="19331" xr:uid="{00000000-0005-0000-0000-0000834B0000}"/>
    <cellStyle name="Normal 2 2 2 3 7 2 9" xfId="19332" xr:uid="{00000000-0005-0000-0000-0000844B0000}"/>
    <cellStyle name="Normal 2 2 2 3 7 3" xfId="19333" xr:uid="{00000000-0005-0000-0000-0000854B0000}"/>
    <cellStyle name="Normal 2 2 2 3 7 3 10" xfId="19334" xr:uid="{00000000-0005-0000-0000-0000864B0000}"/>
    <cellStyle name="Normal 2 2 2 3 7 3 2" xfId="19335" xr:uid="{00000000-0005-0000-0000-0000874B0000}"/>
    <cellStyle name="Normal 2 2 2 3 7 3 3" xfId="19336" xr:uid="{00000000-0005-0000-0000-0000884B0000}"/>
    <cellStyle name="Normal 2 2 2 3 7 3 4" xfId="19337" xr:uid="{00000000-0005-0000-0000-0000894B0000}"/>
    <cellStyle name="Normal 2 2 2 3 7 3 5" xfId="19338" xr:uid="{00000000-0005-0000-0000-00008A4B0000}"/>
    <cellStyle name="Normal 2 2 2 3 7 3 6" xfId="19339" xr:uid="{00000000-0005-0000-0000-00008B4B0000}"/>
    <cellStyle name="Normal 2 2 2 3 7 3 7" xfId="19340" xr:uid="{00000000-0005-0000-0000-00008C4B0000}"/>
    <cellStyle name="Normal 2 2 2 3 7 3 8" xfId="19341" xr:uid="{00000000-0005-0000-0000-00008D4B0000}"/>
    <cellStyle name="Normal 2 2 2 3 7 3 9" xfId="19342" xr:uid="{00000000-0005-0000-0000-00008E4B0000}"/>
    <cellStyle name="Normal 2 2 2 3 7 4" xfId="19343" xr:uid="{00000000-0005-0000-0000-00008F4B0000}"/>
    <cellStyle name="Normal 2 2 2 3 7 4 10" xfId="19344" xr:uid="{00000000-0005-0000-0000-0000904B0000}"/>
    <cellStyle name="Normal 2 2 2 3 7 4 2" xfId="19345" xr:uid="{00000000-0005-0000-0000-0000914B0000}"/>
    <cellStyle name="Normal 2 2 2 3 7 4 3" xfId="19346" xr:uid="{00000000-0005-0000-0000-0000924B0000}"/>
    <cellStyle name="Normal 2 2 2 3 7 4 4" xfId="19347" xr:uid="{00000000-0005-0000-0000-0000934B0000}"/>
    <cellStyle name="Normal 2 2 2 3 7 4 5" xfId="19348" xr:uid="{00000000-0005-0000-0000-0000944B0000}"/>
    <cellStyle name="Normal 2 2 2 3 7 4 6" xfId="19349" xr:uid="{00000000-0005-0000-0000-0000954B0000}"/>
    <cellStyle name="Normal 2 2 2 3 7 4 7" xfId="19350" xr:uid="{00000000-0005-0000-0000-0000964B0000}"/>
    <cellStyle name="Normal 2 2 2 3 7 4 8" xfId="19351" xr:uid="{00000000-0005-0000-0000-0000974B0000}"/>
    <cellStyle name="Normal 2 2 2 3 7 4 9" xfId="19352" xr:uid="{00000000-0005-0000-0000-0000984B0000}"/>
    <cellStyle name="Normal 2 2 2 3 7 5" xfId="19353" xr:uid="{00000000-0005-0000-0000-0000994B0000}"/>
    <cellStyle name="Normal 2 2 2 3 7 5 10" xfId="19354" xr:uid="{00000000-0005-0000-0000-00009A4B0000}"/>
    <cellStyle name="Normal 2 2 2 3 7 5 2" xfId="19355" xr:uid="{00000000-0005-0000-0000-00009B4B0000}"/>
    <cellStyle name="Normal 2 2 2 3 7 5 3" xfId="19356" xr:uid="{00000000-0005-0000-0000-00009C4B0000}"/>
    <cellStyle name="Normal 2 2 2 3 7 5 4" xfId="19357" xr:uid="{00000000-0005-0000-0000-00009D4B0000}"/>
    <cellStyle name="Normal 2 2 2 3 7 5 5" xfId="19358" xr:uid="{00000000-0005-0000-0000-00009E4B0000}"/>
    <cellStyle name="Normal 2 2 2 3 7 5 6" xfId="19359" xr:uid="{00000000-0005-0000-0000-00009F4B0000}"/>
    <cellStyle name="Normal 2 2 2 3 7 5 7" xfId="19360" xr:uid="{00000000-0005-0000-0000-0000A04B0000}"/>
    <cellStyle name="Normal 2 2 2 3 7 5 8" xfId="19361" xr:uid="{00000000-0005-0000-0000-0000A14B0000}"/>
    <cellStyle name="Normal 2 2 2 3 7 5 9" xfId="19362" xr:uid="{00000000-0005-0000-0000-0000A24B0000}"/>
    <cellStyle name="Normal 2 2 2 3 7 6" xfId="19363" xr:uid="{00000000-0005-0000-0000-0000A34B0000}"/>
    <cellStyle name="Normal 2 2 2 3 7 7" xfId="19364" xr:uid="{00000000-0005-0000-0000-0000A44B0000}"/>
    <cellStyle name="Normal 2 2 2 3 7 8" xfId="19365" xr:uid="{00000000-0005-0000-0000-0000A54B0000}"/>
    <cellStyle name="Normal 2 2 2 3 7 9" xfId="19366" xr:uid="{00000000-0005-0000-0000-0000A64B0000}"/>
    <cellStyle name="Normal 2 2 2 3 8" xfId="19367" xr:uid="{00000000-0005-0000-0000-0000A74B0000}"/>
    <cellStyle name="Normal 2 2 2 3 8 10" xfId="19368" xr:uid="{00000000-0005-0000-0000-0000A84B0000}"/>
    <cellStyle name="Normal 2 2 2 3 8 11" xfId="19369" xr:uid="{00000000-0005-0000-0000-0000A94B0000}"/>
    <cellStyle name="Normal 2 2 2 3 8 12" xfId="19370" xr:uid="{00000000-0005-0000-0000-0000AA4B0000}"/>
    <cellStyle name="Normal 2 2 2 3 8 13" xfId="19371" xr:uid="{00000000-0005-0000-0000-0000AB4B0000}"/>
    <cellStyle name="Normal 2 2 2 3 8 14" xfId="19372" xr:uid="{00000000-0005-0000-0000-0000AC4B0000}"/>
    <cellStyle name="Normal 2 2 2 3 8 2" xfId="19373" xr:uid="{00000000-0005-0000-0000-0000AD4B0000}"/>
    <cellStyle name="Normal 2 2 2 3 8 2 10" xfId="19374" xr:uid="{00000000-0005-0000-0000-0000AE4B0000}"/>
    <cellStyle name="Normal 2 2 2 3 8 2 2" xfId="19375" xr:uid="{00000000-0005-0000-0000-0000AF4B0000}"/>
    <cellStyle name="Normal 2 2 2 3 8 2 3" xfId="19376" xr:uid="{00000000-0005-0000-0000-0000B04B0000}"/>
    <cellStyle name="Normal 2 2 2 3 8 2 4" xfId="19377" xr:uid="{00000000-0005-0000-0000-0000B14B0000}"/>
    <cellStyle name="Normal 2 2 2 3 8 2 5" xfId="19378" xr:uid="{00000000-0005-0000-0000-0000B24B0000}"/>
    <cellStyle name="Normal 2 2 2 3 8 2 6" xfId="19379" xr:uid="{00000000-0005-0000-0000-0000B34B0000}"/>
    <cellStyle name="Normal 2 2 2 3 8 2 7" xfId="19380" xr:uid="{00000000-0005-0000-0000-0000B44B0000}"/>
    <cellStyle name="Normal 2 2 2 3 8 2 8" xfId="19381" xr:uid="{00000000-0005-0000-0000-0000B54B0000}"/>
    <cellStyle name="Normal 2 2 2 3 8 2 9" xfId="19382" xr:uid="{00000000-0005-0000-0000-0000B64B0000}"/>
    <cellStyle name="Normal 2 2 2 3 8 3" xfId="19383" xr:uid="{00000000-0005-0000-0000-0000B74B0000}"/>
    <cellStyle name="Normal 2 2 2 3 8 3 10" xfId="19384" xr:uid="{00000000-0005-0000-0000-0000B84B0000}"/>
    <cellStyle name="Normal 2 2 2 3 8 3 2" xfId="19385" xr:uid="{00000000-0005-0000-0000-0000B94B0000}"/>
    <cellStyle name="Normal 2 2 2 3 8 3 3" xfId="19386" xr:uid="{00000000-0005-0000-0000-0000BA4B0000}"/>
    <cellStyle name="Normal 2 2 2 3 8 3 4" xfId="19387" xr:uid="{00000000-0005-0000-0000-0000BB4B0000}"/>
    <cellStyle name="Normal 2 2 2 3 8 3 5" xfId="19388" xr:uid="{00000000-0005-0000-0000-0000BC4B0000}"/>
    <cellStyle name="Normal 2 2 2 3 8 3 6" xfId="19389" xr:uid="{00000000-0005-0000-0000-0000BD4B0000}"/>
    <cellStyle name="Normal 2 2 2 3 8 3 7" xfId="19390" xr:uid="{00000000-0005-0000-0000-0000BE4B0000}"/>
    <cellStyle name="Normal 2 2 2 3 8 3 8" xfId="19391" xr:uid="{00000000-0005-0000-0000-0000BF4B0000}"/>
    <cellStyle name="Normal 2 2 2 3 8 3 9" xfId="19392" xr:uid="{00000000-0005-0000-0000-0000C04B0000}"/>
    <cellStyle name="Normal 2 2 2 3 8 4" xfId="19393" xr:uid="{00000000-0005-0000-0000-0000C14B0000}"/>
    <cellStyle name="Normal 2 2 2 3 8 4 10" xfId="19394" xr:uid="{00000000-0005-0000-0000-0000C24B0000}"/>
    <cellStyle name="Normal 2 2 2 3 8 4 2" xfId="19395" xr:uid="{00000000-0005-0000-0000-0000C34B0000}"/>
    <cellStyle name="Normal 2 2 2 3 8 4 3" xfId="19396" xr:uid="{00000000-0005-0000-0000-0000C44B0000}"/>
    <cellStyle name="Normal 2 2 2 3 8 4 4" xfId="19397" xr:uid="{00000000-0005-0000-0000-0000C54B0000}"/>
    <cellStyle name="Normal 2 2 2 3 8 4 5" xfId="19398" xr:uid="{00000000-0005-0000-0000-0000C64B0000}"/>
    <cellStyle name="Normal 2 2 2 3 8 4 6" xfId="19399" xr:uid="{00000000-0005-0000-0000-0000C74B0000}"/>
    <cellStyle name="Normal 2 2 2 3 8 4 7" xfId="19400" xr:uid="{00000000-0005-0000-0000-0000C84B0000}"/>
    <cellStyle name="Normal 2 2 2 3 8 4 8" xfId="19401" xr:uid="{00000000-0005-0000-0000-0000C94B0000}"/>
    <cellStyle name="Normal 2 2 2 3 8 4 9" xfId="19402" xr:uid="{00000000-0005-0000-0000-0000CA4B0000}"/>
    <cellStyle name="Normal 2 2 2 3 8 5" xfId="19403" xr:uid="{00000000-0005-0000-0000-0000CB4B0000}"/>
    <cellStyle name="Normal 2 2 2 3 8 5 10" xfId="19404" xr:uid="{00000000-0005-0000-0000-0000CC4B0000}"/>
    <cellStyle name="Normal 2 2 2 3 8 5 2" xfId="19405" xr:uid="{00000000-0005-0000-0000-0000CD4B0000}"/>
    <cellStyle name="Normal 2 2 2 3 8 5 3" xfId="19406" xr:uid="{00000000-0005-0000-0000-0000CE4B0000}"/>
    <cellStyle name="Normal 2 2 2 3 8 5 4" xfId="19407" xr:uid="{00000000-0005-0000-0000-0000CF4B0000}"/>
    <cellStyle name="Normal 2 2 2 3 8 5 5" xfId="19408" xr:uid="{00000000-0005-0000-0000-0000D04B0000}"/>
    <cellStyle name="Normal 2 2 2 3 8 5 6" xfId="19409" xr:uid="{00000000-0005-0000-0000-0000D14B0000}"/>
    <cellStyle name="Normal 2 2 2 3 8 5 7" xfId="19410" xr:uid="{00000000-0005-0000-0000-0000D24B0000}"/>
    <cellStyle name="Normal 2 2 2 3 8 5 8" xfId="19411" xr:uid="{00000000-0005-0000-0000-0000D34B0000}"/>
    <cellStyle name="Normal 2 2 2 3 8 5 9" xfId="19412" xr:uid="{00000000-0005-0000-0000-0000D44B0000}"/>
    <cellStyle name="Normal 2 2 2 3 8 6" xfId="19413" xr:uid="{00000000-0005-0000-0000-0000D54B0000}"/>
    <cellStyle name="Normal 2 2 2 3 8 7" xfId="19414" xr:uid="{00000000-0005-0000-0000-0000D64B0000}"/>
    <cellStyle name="Normal 2 2 2 3 8 8" xfId="19415" xr:uid="{00000000-0005-0000-0000-0000D74B0000}"/>
    <cellStyle name="Normal 2 2 2 3 8 9" xfId="19416" xr:uid="{00000000-0005-0000-0000-0000D84B0000}"/>
    <cellStyle name="Normal 2 2 2 3 9" xfId="19417" xr:uid="{00000000-0005-0000-0000-0000D94B0000}"/>
    <cellStyle name="Normal 2 2 2 3 9 10" xfId="19418" xr:uid="{00000000-0005-0000-0000-0000DA4B0000}"/>
    <cellStyle name="Normal 2 2 2 3 9 11" xfId="19419" xr:uid="{00000000-0005-0000-0000-0000DB4B0000}"/>
    <cellStyle name="Normal 2 2 2 3 9 12" xfId="19420" xr:uid="{00000000-0005-0000-0000-0000DC4B0000}"/>
    <cellStyle name="Normal 2 2 2 3 9 13" xfId="19421" xr:uid="{00000000-0005-0000-0000-0000DD4B0000}"/>
    <cellStyle name="Normal 2 2 2 3 9 14" xfId="19422" xr:uid="{00000000-0005-0000-0000-0000DE4B0000}"/>
    <cellStyle name="Normal 2 2 2 3 9 2" xfId="19423" xr:uid="{00000000-0005-0000-0000-0000DF4B0000}"/>
    <cellStyle name="Normal 2 2 2 3 9 2 10" xfId="19424" xr:uid="{00000000-0005-0000-0000-0000E04B0000}"/>
    <cellStyle name="Normal 2 2 2 3 9 2 2" xfId="19425" xr:uid="{00000000-0005-0000-0000-0000E14B0000}"/>
    <cellStyle name="Normal 2 2 2 3 9 2 3" xfId="19426" xr:uid="{00000000-0005-0000-0000-0000E24B0000}"/>
    <cellStyle name="Normal 2 2 2 3 9 2 4" xfId="19427" xr:uid="{00000000-0005-0000-0000-0000E34B0000}"/>
    <cellStyle name="Normal 2 2 2 3 9 2 5" xfId="19428" xr:uid="{00000000-0005-0000-0000-0000E44B0000}"/>
    <cellStyle name="Normal 2 2 2 3 9 2 6" xfId="19429" xr:uid="{00000000-0005-0000-0000-0000E54B0000}"/>
    <cellStyle name="Normal 2 2 2 3 9 2 7" xfId="19430" xr:uid="{00000000-0005-0000-0000-0000E64B0000}"/>
    <cellStyle name="Normal 2 2 2 3 9 2 8" xfId="19431" xr:uid="{00000000-0005-0000-0000-0000E74B0000}"/>
    <cellStyle name="Normal 2 2 2 3 9 2 9" xfId="19432" xr:uid="{00000000-0005-0000-0000-0000E84B0000}"/>
    <cellStyle name="Normal 2 2 2 3 9 3" xfId="19433" xr:uid="{00000000-0005-0000-0000-0000E94B0000}"/>
    <cellStyle name="Normal 2 2 2 3 9 3 10" xfId="19434" xr:uid="{00000000-0005-0000-0000-0000EA4B0000}"/>
    <cellStyle name="Normal 2 2 2 3 9 3 2" xfId="19435" xr:uid="{00000000-0005-0000-0000-0000EB4B0000}"/>
    <cellStyle name="Normal 2 2 2 3 9 3 3" xfId="19436" xr:uid="{00000000-0005-0000-0000-0000EC4B0000}"/>
    <cellStyle name="Normal 2 2 2 3 9 3 4" xfId="19437" xr:uid="{00000000-0005-0000-0000-0000ED4B0000}"/>
    <cellStyle name="Normal 2 2 2 3 9 3 5" xfId="19438" xr:uid="{00000000-0005-0000-0000-0000EE4B0000}"/>
    <cellStyle name="Normal 2 2 2 3 9 3 6" xfId="19439" xr:uid="{00000000-0005-0000-0000-0000EF4B0000}"/>
    <cellStyle name="Normal 2 2 2 3 9 3 7" xfId="19440" xr:uid="{00000000-0005-0000-0000-0000F04B0000}"/>
    <cellStyle name="Normal 2 2 2 3 9 3 8" xfId="19441" xr:uid="{00000000-0005-0000-0000-0000F14B0000}"/>
    <cellStyle name="Normal 2 2 2 3 9 3 9" xfId="19442" xr:uid="{00000000-0005-0000-0000-0000F24B0000}"/>
    <cellStyle name="Normal 2 2 2 3 9 4" xfId="19443" xr:uid="{00000000-0005-0000-0000-0000F34B0000}"/>
    <cellStyle name="Normal 2 2 2 3 9 4 10" xfId="19444" xr:uid="{00000000-0005-0000-0000-0000F44B0000}"/>
    <cellStyle name="Normal 2 2 2 3 9 4 2" xfId="19445" xr:uid="{00000000-0005-0000-0000-0000F54B0000}"/>
    <cellStyle name="Normal 2 2 2 3 9 4 3" xfId="19446" xr:uid="{00000000-0005-0000-0000-0000F64B0000}"/>
    <cellStyle name="Normal 2 2 2 3 9 4 4" xfId="19447" xr:uid="{00000000-0005-0000-0000-0000F74B0000}"/>
    <cellStyle name="Normal 2 2 2 3 9 4 5" xfId="19448" xr:uid="{00000000-0005-0000-0000-0000F84B0000}"/>
    <cellStyle name="Normal 2 2 2 3 9 4 6" xfId="19449" xr:uid="{00000000-0005-0000-0000-0000F94B0000}"/>
    <cellStyle name="Normal 2 2 2 3 9 4 7" xfId="19450" xr:uid="{00000000-0005-0000-0000-0000FA4B0000}"/>
    <cellStyle name="Normal 2 2 2 3 9 4 8" xfId="19451" xr:uid="{00000000-0005-0000-0000-0000FB4B0000}"/>
    <cellStyle name="Normal 2 2 2 3 9 4 9" xfId="19452" xr:uid="{00000000-0005-0000-0000-0000FC4B0000}"/>
    <cellStyle name="Normal 2 2 2 3 9 5" xfId="19453" xr:uid="{00000000-0005-0000-0000-0000FD4B0000}"/>
    <cellStyle name="Normal 2 2 2 3 9 5 10" xfId="19454" xr:uid="{00000000-0005-0000-0000-0000FE4B0000}"/>
    <cellStyle name="Normal 2 2 2 3 9 5 2" xfId="19455" xr:uid="{00000000-0005-0000-0000-0000FF4B0000}"/>
    <cellStyle name="Normal 2 2 2 3 9 5 3" xfId="19456" xr:uid="{00000000-0005-0000-0000-0000004C0000}"/>
    <cellStyle name="Normal 2 2 2 3 9 5 4" xfId="19457" xr:uid="{00000000-0005-0000-0000-0000014C0000}"/>
    <cellStyle name="Normal 2 2 2 3 9 5 5" xfId="19458" xr:uid="{00000000-0005-0000-0000-0000024C0000}"/>
    <cellStyle name="Normal 2 2 2 3 9 5 6" xfId="19459" xr:uid="{00000000-0005-0000-0000-0000034C0000}"/>
    <cellStyle name="Normal 2 2 2 3 9 5 7" xfId="19460" xr:uid="{00000000-0005-0000-0000-0000044C0000}"/>
    <cellStyle name="Normal 2 2 2 3 9 5 8" xfId="19461" xr:uid="{00000000-0005-0000-0000-0000054C0000}"/>
    <cellStyle name="Normal 2 2 2 3 9 5 9" xfId="19462" xr:uid="{00000000-0005-0000-0000-0000064C0000}"/>
    <cellStyle name="Normal 2 2 2 3 9 6" xfId="19463" xr:uid="{00000000-0005-0000-0000-0000074C0000}"/>
    <cellStyle name="Normal 2 2 2 3 9 7" xfId="19464" xr:uid="{00000000-0005-0000-0000-0000084C0000}"/>
    <cellStyle name="Normal 2 2 2 3 9 8" xfId="19465" xr:uid="{00000000-0005-0000-0000-0000094C0000}"/>
    <cellStyle name="Normal 2 2 2 3 9 9" xfId="19466" xr:uid="{00000000-0005-0000-0000-00000A4C0000}"/>
    <cellStyle name="Normal 2 2 2 30" xfId="19467" xr:uid="{00000000-0005-0000-0000-00000B4C0000}"/>
    <cellStyle name="Normal 2 2 2 30 10" xfId="19468" xr:uid="{00000000-0005-0000-0000-00000C4C0000}"/>
    <cellStyle name="Normal 2 2 2 30 11" xfId="19469" xr:uid="{00000000-0005-0000-0000-00000D4C0000}"/>
    <cellStyle name="Normal 2 2 2 30 12" xfId="19470" xr:uid="{00000000-0005-0000-0000-00000E4C0000}"/>
    <cellStyle name="Normal 2 2 2 30 13" xfId="19471" xr:uid="{00000000-0005-0000-0000-00000F4C0000}"/>
    <cellStyle name="Normal 2 2 2 30 14" xfId="19472" xr:uid="{00000000-0005-0000-0000-0000104C0000}"/>
    <cellStyle name="Normal 2 2 2 30 2" xfId="19473" xr:uid="{00000000-0005-0000-0000-0000114C0000}"/>
    <cellStyle name="Normal 2 2 2 30 2 10" xfId="19474" xr:uid="{00000000-0005-0000-0000-0000124C0000}"/>
    <cellStyle name="Normal 2 2 2 30 2 2" xfId="19475" xr:uid="{00000000-0005-0000-0000-0000134C0000}"/>
    <cellStyle name="Normal 2 2 2 30 2 3" xfId="19476" xr:uid="{00000000-0005-0000-0000-0000144C0000}"/>
    <cellStyle name="Normal 2 2 2 30 2 4" xfId="19477" xr:uid="{00000000-0005-0000-0000-0000154C0000}"/>
    <cellStyle name="Normal 2 2 2 30 2 5" xfId="19478" xr:uid="{00000000-0005-0000-0000-0000164C0000}"/>
    <cellStyle name="Normal 2 2 2 30 2 6" xfId="19479" xr:uid="{00000000-0005-0000-0000-0000174C0000}"/>
    <cellStyle name="Normal 2 2 2 30 2 7" xfId="19480" xr:uid="{00000000-0005-0000-0000-0000184C0000}"/>
    <cellStyle name="Normal 2 2 2 30 2 8" xfId="19481" xr:uid="{00000000-0005-0000-0000-0000194C0000}"/>
    <cellStyle name="Normal 2 2 2 30 2 9" xfId="19482" xr:uid="{00000000-0005-0000-0000-00001A4C0000}"/>
    <cellStyle name="Normal 2 2 2 30 3" xfId="19483" xr:uid="{00000000-0005-0000-0000-00001B4C0000}"/>
    <cellStyle name="Normal 2 2 2 30 3 10" xfId="19484" xr:uid="{00000000-0005-0000-0000-00001C4C0000}"/>
    <cellStyle name="Normal 2 2 2 30 3 2" xfId="19485" xr:uid="{00000000-0005-0000-0000-00001D4C0000}"/>
    <cellStyle name="Normal 2 2 2 30 3 3" xfId="19486" xr:uid="{00000000-0005-0000-0000-00001E4C0000}"/>
    <cellStyle name="Normal 2 2 2 30 3 4" xfId="19487" xr:uid="{00000000-0005-0000-0000-00001F4C0000}"/>
    <cellStyle name="Normal 2 2 2 30 3 5" xfId="19488" xr:uid="{00000000-0005-0000-0000-0000204C0000}"/>
    <cellStyle name="Normal 2 2 2 30 3 6" xfId="19489" xr:uid="{00000000-0005-0000-0000-0000214C0000}"/>
    <cellStyle name="Normal 2 2 2 30 3 7" xfId="19490" xr:uid="{00000000-0005-0000-0000-0000224C0000}"/>
    <cellStyle name="Normal 2 2 2 30 3 8" xfId="19491" xr:uid="{00000000-0005-0000-0000-0000234C0000}"/>
    <cellStyle name="Normal 2 2 2 30 3 9" xfId="19492" xr:uid="{00000000-0005-0000-0000-0000244C0000}"/>
    <cellStyle name="Normal 2 2 2 30 4" xfId="19493" xr:uid="{00000000-0005-0000-0000-0000254C0000}"/>
    <cellStyle name="Normal 2 2 2 30 4 10" xfId="19494" xr:uid="{00000000-0005-0000-0000-0000264C0000}"/>
    <cellStyle name="Normal 2 2 2 30 4 2" xfId="19495" xr:uid="{00000000-0005-0000-0000-0000274C0000}"/>
    <cellStyle name="Normal 2 2 2 30 4 3" xfId="19496" xr:uid="{00000000-0005-0000-0000-0000284C0000}"/>
    <cellStyle name="Normal 2 2 2 30 4 4" xfId="19497" xr:uid="{00000000-0005-0000-0000-0000294C0000}"/>
    <cellStyle name="Normal 2 2 2 30 4 5" xfId="19498" xr:uid="{00000000-0005-0000-0000-00002A4C0000}"/>
    <cellStyle name="Normal 2 2 2 30 4 6" xfId="19499" xr:uid="{00000000-0005-0000-0000-00002B4C0000}"/>
    <cellStyle name="Normal 2 2 2 30 4 7" xfId="19500" xr:uid="{00000000-0005-0000-0000-00002C4C0000}"/>
    <cellStyle name="Normal 2 2 2 30 4 8" xfId="19501" xr:uid="{00000000-0005-0000-0000-00002D4C0000}"/>
    <cellStyle name="Normal 2 2 2 30 4 9" xfId="19502" xr:uid="{00000000-0005-0000-0000-00002E4C0000}"/>
    <cellStyle name="Normal 2 2 2 30 5" xfId="19503" xr:uid="{00000000-0005-0000-0000-00002F4C0000}"/>
    <cellStyle name="Normal 2 2 2 30 5 10" xfId="19504" xr:uid="{00000000-0005-0000-0000-0000304C0000}"/>
    <cellStyle name="Normal 2 2 2 30 5 2" xfId="19505" xr:uid="{00000000-0005-0000-0000-0000314C0000}"/>
    <cellStyle name="Normal 2 2 2 30 5 3" xfId="19506" xr:uid="{00000000-0005-0000-0000-0000324C0000}"/>
    <cellStyle name="Normal 2 2 2 30 5 4" xfId="19507" xr:uid="{00000000-0005-0000-0000-0000334C0000}"/>
    <cellStyle name="Normal 2 2 2 30 5 5" xfId="19508" xr:uid="{00000000-0005-0000-0000-0000344C0000}"/>
    <cellStyle name="Normal 2 2 2 30 5 6" xfId="19509" xr:uid="{00000000-0005-0000-0000-0000354C0000}"/>
    <cellStyle name="Normal 2 2 2 30 5 7" xfId="19510" xr:uid="{00000000-0005-0000-0000-0000364C0000}"/>
    <cellStyle name="Normal 2 2 2 30 5 8" xfId="19511" xr:uid="{00000000-0005-0000-0000-0000374C0000}"/>
    <cellStyle name="Normal 2 2 2 30 5 9" xfId="19512" xr:uid="{00000000-0005-0000-0000-0000384C0000}"/>
    <cellStyle name="Normal 2 2 2 30 6" xfId="19513" xr:uid="{00000000-0005-0000-0000-0000394C0000}"/>
    <cellStyle name="Normal 2 2 2 30 7" xfId="19514" xr:uid="{00000000-0005-0000-0000-00003A4C0000}"/>
    <cellStyle name="Normal 2 2 2 30 8" xfId="19515" xr:uid="{00000000-0005-0000-0000-00003B4C0000}"/>
    <cellStyle name="Normal 2 2 2 30 9" xfId="19516" xr:uid="{00000000-0005-0000-0000-00003C4C0000}"/>
    <cellStyle name="Normal 2 2 2 31" xfId="19517" xr:uid="{00000000-0005-0000-0000-00003D4C0000}"/>
    <cellStyle name="Normal 2 2 2 31 10" xfId="19518" xr:uid="{00000000-0005-0000-0000-00003E4C0000}"/>
    <cellStyle name="Normal 2 2 2 31 11" xfId="19519" xr:uid="{00000000-0005-0000-0000-00003F4C0000}"/>
    <cellStyle name="Normal 2 2 2 31 12" xfId="19520" xr:uid="{00000000-0005-0000-0000-0000404C0000}"/>
    <cellStyle name="Normal 2 2 2 31 13" xfId="19521" xr:uid="{00000000-0005-0000-0000-0000414C0000}"/>
    <cellStyle name="Normal 2 2 2 31 14" xfId="19522" xr:uid="{00000000-0005-0000-0000-0000424C0000}"/>
    <cellStyle name="Normal 2 2 2 31 2" xfId="19523" xr:uid="{00000000-0005-0000-0000-0000434C0000}"/>
    <cellStyle name="Normal 2 2 2 31 2 10" xfId="19524" xr:uid="{00000000-0005-0000-0000-0000444C0000}"/>
    <cellStyle name="Normal 2 2 2 31 2 2" xfId="19525" xr:uid="{00000000-0005-0000-0000-0000454C0000}"/>
    <cellStyle name="Normal 2 2 2 31 2 3" xfId="19526" xr:uid="{00000000-0005-0000-0000-0000464C0000}"/>
    <cellStyle name="Normal 2 2 2 31 2 4" xfId="19527" xr:uid="{00000000-0005-0000-0000-0000474C0000}"/>
    <cellStyle name="Normal 2 2 2 31 2 5" xfId="19528" xr:uid="{00000000-0005-0000-0000-0000484C0000}"/>
    <cellStyle name="Normal 2 2 2 31 2 6" xfId="19529" xr:uid="{00000000-0005-0000-0000-0000494C0000}"/>
    <cellStyle name="Normal 2 2 2 31 2 7" xfId="19530" xr:uid="{00000000-0005-0000-0000-00004A4C0000}"/>
    <cellStyle name="Normal 2 2 2 31 2 8" xfId="19531" xr:uid="{00000000-0005-0000-0000-00004B4C0000}"/>
    <cellStyle name="Normal 2 2 2 31 2 9" xfId="19532" xr:uid="{00000000-0005-0000-0000-00004C4C0000}"/>
    <cellStyle name="Normal 2 2 2 31 3" xfId="19533" xr:uid="{00000000-0005-0000-0000-00004D4C0000}"/>
    <cellStyle name="Normal 2 2 2 31 3 10" xfId="19534" xr:uid="{00000000-0005-0000-0000-00004E4C0000}"/>
    <cellStyle name="Normal 2 2 2 31 3 2" xfId="19535" xr:uid="{00000000-0005-0000-0000-00004F4C0000}"/>
    <cellStyle name="Normal 2 2 2 31 3 3" xfId="19536" xr:uid="{00000000-0005-0000-0000-0000504C0000}"/>
    <cellStyle name="Normal 2 2 2 31 3 4" xfId="19537" xr:uid="{00000000-0005-0000-0000-0000514C0000}"/>
    <cellStyle name="Normal 2 2 2 31 3 5" xfId="19538" xr:uid="{00000000-0005-0000-0000-0000524C0000}"/>
    <cellStyle name="Normal 2 2 2 31 3 6" xfId="19539" xr:uid="{00000000-0005-0000-0000-0000534C0000}"/>
    <cellStyle name="Normal 2 2 2 31 3 7" xfId="19540" xr:uid="{00000000-0005-0000-0000-0000544C0000}"/>
    <cellStyle name="Normal 2 2 2 31 3 8" xfId="19541" xr:uid="{00000000-0005-0000-0000-0000554C0000}"/>
    <cellStyle name="Normal 2 2 2 31 3 9" xfId="19542" xr:uid="{00000000-0005-0000-0000-0000564C0000}"/>
    <cellStyle name="Normal 2 2 2 31 4" xfId="19543" xr:uid="{00000000-0005-0000-0000-0000574C0000}"/>
    <cellStyle name="Normal 2 2 2 31 4 10" xfId="19544" xr:uid="{00000000-0005-0000-0000-0000584C0000}"/>
    <cellStyle name="Normal 2 2 2 31 4 2" xfId="19545" xr:uid="{00000000-0005-0000-0000-0000594C0000}"/>
    <cellStyle name="Normal 2 2 2 31 4 3" xfId="19546" xr:uid="{00000000-0005-0000-0000-00005A4C0000}"/>
    <cellStyle name="Normal 2 2 2 31 4 4" xfId="19547" xr:uid="{00000000-0005-0000-0000-00005B4C0000}"/>
    <cellStyle name="Normal 2 2 2 31 4 5" xfId="19548" xr:uid="{00000000-0005-0000-0000-00005C4C0000}"/>
    <cellStyle name="Normal 2 2 2 31 4 6" xfId="19549" xr:uid="{00000000-0005-0000-0000-00005D4C0000}"/>
    <cellStyle name="Normal 2 2 2 31 4 7" xfId="19550" xr:uid="{00000000-0005-0000-0000-00005E4C0000}"/>
    <cellStyle name="Normal 2 2 2 31 4 8" xfId="19551" xr:uid="{00000000-0005-0000-0000-00005F4C0000}"/>
    <cellStyle name="Normal 2 2 2 31 4 9" xfId="19552" xr:uid="{00000000-0005-0000-0000-0000604C0000}"/>
    <cellStyle name="Normal 2 2 2 31 5" xfId="19553" xr:uid="{00000000-0005-0000-0000-0000614C0000}"/>
    <cellStyle name="Normal 2 2 2 31 5 10" xfId="19554" xr:uid="{00000000-0005-0000-0000-0000624C0000}"/>
    <cellStyle name="Normal 2 2 2 31 5 2" xfId="19555" xr:uid="{00000000-0005-0000-0000-0000634C0000}"/>
    <cellStyle name="Normal 2 2 2 31 5 3" xfId="19556" xr:uid="{00000000-0005-0000-0000-0000644C0000}"/>
    <cellStyle name="Normal 2 2 2 31 5 4" xfId="19557" xr:uid="{00000000-0005-0000-0000-0000654C0000}"/>
    <cellStyle name="Normal 2 2 2 31 5 5" xfId="19558" xr:uid="{00000000-0005-0000-0000-0000664C0000}"/>
    <cellStyle name="Normal 2 2 2 31 5 6" xfId="19559" xr:uid="{00000000-0005-0000-0000-0000674C0000}"/>
    <cellStyle name="Normal 2 2 2 31 5 7" xfId="19560" xr:uid="{00000000-0005-0000-0000-0000684C0000}"/>
    <cellStyle name="Normal 2 2 2 31 5 8" xfId="19561" xr:uid="{00000000-0005-0000-0000-0000694C0000}"/>
    <cellStyle name="Normal 2 2 2 31 5 9" xfId="19562" xr:uid="{00000000-0005-0000-0000-00006A4C0000}"/>
    <cellStyle name="Normal 2 2 2 31 6" xfId="19563" xr:uid="{00000000-0005-0000-0000-00006B4C0000}"/>
    <cellStyle name="Normal 2 2 2 31 7" xfId="19564" xr:uid="{00000000-0005-0000-0000-00006C4C0000}"/>
    <cellStyle name="Normal 2 2 2 31 8" xfId="19565" xr:uid="{00000000-0005-0000-0000-00006D4C0000}"/>
    <cellStyle name="Normal 2 2 2 31 9" xfId="19566" xr:uid="{00000000-0005-0000-0000-00006E4C0000}"/>
    <cellStyle name="Normal 2 2 2 32" xfId="19567" xr:uid="{00000000-0005-0000-0000-00006F4C0000}"/>
    <cellStyle name="Normal 2 2 2 32 10" xfId="19568" xr:uid="{00000000-0005-0000-0000-0000704C0000}"/>
    <cellStyle name="Normal 2 2 2 32 11" xfId="19569" xr:uid="{00000000-0005-0000-0000-0000714C0000}"/>
    <cellStyle name="Normal 2 2 2 32 12" xfId="19570" xr:uid="{00000000-0005-0000-0000-0000724C0000}"/>
    <cellStyle name="Normal 2 2 2 32 13" xfId="19571" xr:uid="{00000000-0005-0000-0000-0000734C0000}"/>
    <cellStyle name="Normal 2 2 2 32 14" xfId="19572" xr:uid="{00000000-0005-0000-0000-0000744C0000}"/>
    <cellStyle name="Normal 2 2 2 32 2" xfId="19573" xr:uid="{00000000-0005-0000-0000-0000754C0000}"/>
    <cellStyle name="Normal 2 2 2 32 2 10" xfId="19574" xr:uid="{00000000-0005-0000-0000-0000764C0000}"/>
    <cellStyle name="Normal 2 2 2 32 2 2" xfId="19575" xr:uid="{00000000-0005-0000-0000-0000774C0000}"/>
    <cellStyle name="Normal 2 2 2 32 2 3" xfId="19576" xr:uid="{00000000-0005-0000-0000-0000784C0000}"/>
    <cellStyle name="Normal 2 2 2 32 2 4" xfId="19577" xr:uid="{00000000-0005-0000-0000-0000794C0000}"/>
    <cellStyle name="Normal 2 2 2 32 2 5" xfId="19578" xr:uid="{00000000-0005-0000-0000-00007A4C0000}"/>
    <cellStyle name="Normal 2 2 2 32 2 6" xfId="19579" xr:uid="{00000000-0005-0000-0000-00007B4C0000}"/>
    <cellStyle name="Normal 2 2 2 32 2 7" xfId="19580" xr:uid="{00000000-0005-0000-0000-00007C4C0000}"/>
    <cellStyle name="Normal 2 2 2 32 2 8" xfId="19581" xr:uid="{00000000-0005-0000-0000-00007D4C0000}"/>
    <cellStyle name="Normal 2 2 2 32 2 9" xfId="19582" xr:uid="{00000000-0005-0000-0000-00007E4C0000}"/>
    <cellStyle name="Normal 2 2 2 32 3" xfId="19583" xr:uid="{00000000-0005-0000-0000-00007F4C0000}"/>
    <cellStyle name="Normal 2 2 2 32 3 10" xfId="19584" xr:uid="{00000000-0005-0000-0000-0000804C0000}"/>
    <cellStyle name="Normal 2 2 2 32 3 2" xfId="19585" xr:uid="{00000000-0005-0000-0000-0000814C0000}"/>
    <cellStyle name="Normal 2 2 2 32 3 3" xfId="19586" xr:uid="{00000000-0005-0000-0000-0000824C0000}"/>
    <cellStyle name="Normal 2 2 2 32 3 4" xfId="19587" xr:uid="{00000000-0005-0000-0000-0000834C0000}"/>
    <cellStyle name="Normal 2 2 2 32 3 5" xfId="19588" xr:uid="{00000000-0005-0000-0000-0000844C0000}"/>
    <cellStyle name="Normal 2 2 2 32 3 6" xfId="19589" xr:uid="{00000000-0005-0000-0000-0000854C0000}"/>
    <cellStyle name="Normal 2 2 2 32 3 7" xfId="19590" xr:uid="{00000000-0005-0000-0000-0000864C0000}"/>
    <cellStyle name="Normal 2 2 2 32 3 8" xfId="19591" xr:uid="{00000000-0005-0000-0000-0000874C0000}"/>
    <cellStyle name="Normal 2 2 2 32 3 9" xfId="19592" xr:uid="{00000000-0005-0000-0000-0000884C0000}"/>
    <cellStyle name="Normal 2 2 2 32 4" xfId="19593" xr:uid="{00000000-0005-0000-0000-0000894C0000}"/>
    <cellStyle name="Normal 2 2 2 32 4 10" xfId="19594" xr:uid="{00000000-0005-0000-0000-00008A4C0000}"/>
    <cellStyle name="Normal 2 2 2 32 4 2" xfId="19595" xr:uid="{00000000-0005-0000-0000-00008B4C0000}"/>
    <cellStyle name="Normal 2 2 2 32 4 3" xfId="19596" xr:uid="{00000000-0005-0000-0000-00008C4C0000}"/>
    <cellStyle name="Normal 2 2 2 32 4 4" xfId="19597" xr:uid="{00000000-0005-0000-0000-00008D4C0000}"/>
    <cellStyle name="Normal 2 2 2 32 4 5" xfId="19598" xr:uid="{00000000-0005-0000-0000-00008E4C0000}"/>
    <cellStyle name="Normal 2 2 2 32 4 6" xfId="19599" xr:uid="{00000000-0005-0000-0000-00008F4C0000}"/>
    <cellStyle name="Normal 2 2 2 32 4 7" xfId="19600" xr:uid="{00000000-0005-0000-0000-0000904C0000}"/>
    <cellStyle name="Normal 2 2 2 32 4 8" xfId="19601" xr:uid="{00000000-0005-0000-0000-0000914C0000}"/>
    <cellStyle name="Normal 2 2 2 32 4 9" xfId="19602" xr:uid="{00000000-0005-0000-0000-0000924C0000}"/>
    <cellStyle name="Normal 2 2 2 32 5" xfId="19603" xr:uid="{00000000-0005-0000-0000-0000934C0000}"/>
    <cellStyle name="Normal 2 2 2 32 5 10" xfId="19604" xr:uid="{00000000-0005-0000-0000-0000944C0000}"/>
    <cellStyle name="Normal 2 2 2 32 5 2" xfId="19605" xr:uid="{00000000-0005-0000-0000-0000954C0000}"/>
    <cellStyle name="Normal 2 2 2 32 5 3" xfId="19606" xr:uid="{00000000-0005-0000-0000-0000964C0000}"/>
    <cellStyle name="Normal 2 2 2 32 5 4" xfId="19607" xr:uid="{00000000-0005-0000-0000-0000974C0000}"/>
    <cellStyle name="Normal 2 2 2 32 5 5" xfId="19608" xr:uid="{00000000-0005-0000-0000-0000984C0000}"/>
    <cellStyle name="Normal 2 2 2 32 5 6" xfId="19609" xr:uid="{00000000-0005-0000-0000-0000994C0000}"/>
    <cellStyle name="Normal 2 2 2 32 5 7" xfId="19610" xr:uid="{00000000-0005-0000-0000-00009A4C0000}"/>
    <cellStyle name="Normal 2 2 2 32 5 8" xfId="19611" xr:uid="{00000000-0005-0000-0000-00009B4C0000}"/>
    <cellStyle name="Normal 2 2 2 32 5 9" xfId="19612" xr:uid="{00000000-0005-0000-0000-00009C4C0000}"/>
    <cellStyle name="Normal 2 2 2 32 6" xfId="19613" xr:uid="{00000000-0005-0000-0000-00009D4C0000}"/>
    <cellStyle name="Normal 2 2 2 32 7" xfId="19614" xr:uid="{00000000-0005-0000-0000-00009E4C0000}"/>
    <cellStyle name="Normal 2 2 2 32 8" xfId="19615" xr:uid="{00000000-0005-0000-0000-00009F4C0000}"/>
    <cellStyle name="Normal 2 2 2 32 9" xfId="19616" xr:uid="{00000000-0005-0000-0000-0000A04C0000}"/>
    <cellStyle name="Normal 2 2 2 33" xfId="19617" xr:uid="{00000000-0005-0000-0000-0000A14C0000}"/>
    <cellStyle name="Normal 2 2 2 33 10" xfId="19618" xr:uid="{00000000-0005-0000-0000-0000A24C0000}"/>
    <cellStyle name="Normal 2 2 2 33 11" xfId="19619" xr:uid="{00000000-0005-0000-0000-0000A34C0000}"/>
    <cellStyle name="Normal 2 2 2 33 12" xfId="19620" xr:uid="{00000000-0005-0000-0000-0000A44C0000}"/>
    <cellStyle name="Normal 2 2 2 33 13" xfId="19621" xr:uid="{00000000-0005-0000-0000-0000A54C0000}"/>
    <cellStyle name="Normal 2 2 2 33 14" xfId="19622" xr:uid="{00000000-0005-0000-0000-0000A64C0000}"/>
    <cellStyle name="Normal 2 2 2 33 2" xfId="19623" xr:uid="{00000000-0005-0000-0000-0000A74C0000}"/>
    <cellStyle name="Normal 2 2 2 33 2 10" xfId="19624" xr:uid="{00000000-0005-0000-0000-0000A84C0000}"/>
    <cellStyle name="Normal 2 2 2 33 2 2" xfId="19625" xr:uid="{00000000-0005-0000-0000-0000A94C0000}"/>
    <cellStyle name="Normal 2 2 2 33 2 3" xfId="19626" xr:uid="{00000000-0005-0000-0000-0000AA4C0000}"/>
    <cellStyle name="Normal 2 2 2 33 2 4" xfId="19627" xr:uid="{00000000-0005-0000-0000-0000AB4C0000}"/>
    <cellStyle name="Normal 2 2 2 33 2 5" xfId="19628" xr:uid="{00000000-0005-0000-0000-0000AC4C0000}"/>
    <cellStyle name="Normal 2 2 2 33 2 6" xfId="19629" xr:uid="{00000000-0005-0000-0000-0000AD4C0000}"/>
    <cellStyle name="Normal 2 2 2 33 2 7" xfId="19630" xr:uid="{00000000-0005-0000-0000-0000AE4C0000}"/>
    <cellStyle name="Normal 2 2 2 33 2 8" xfId="19631" xr:uid="{00000000-0005-0000-0000-0000AF4C0000}"/>
    <cellStyle name="Normal 2 2 2 33 2 9" xfId="19632" xr:uid="{00000000-0005-0000-0000-0000B04C0000}"/>
    <cellStyle name="Normal 2 2 2 33 3" xfId="19633" xr:uid="{00000000-0005-0000-0000-0000B14C0000}"/>
    <cellStyle name="Normal 2 2 2 33 3 10" xfId="19634" xr:uid="{00000000-0005-0000-0000-0000B24C0000}"/>
    <cellStyle name="Normal 2 2 2 33 3 2" xfId="19635" xr:uid="{00000000-0005-0000-0000-0000B34C0000}"/>
    <cellStyle name="Normal 2 2 2 33 3 3" xfId="19636" xr:uid="{00000000-0005-0000-0000-0000B44C0000}"/>
    <cellStyle name="Normal 2 2 2 33 3 4" xfId="19637" xr:uid="{00000000-0005-0000-0000-0000B54C0000}"/>
    <cellStyle name="Normal 2 2 2 33 3 5" xfId="19638" xr:uid="{00000000-0005-0000-0000-0000B64C0000}"/>
    <cellStyle name="Normal 2 2 2 33 3 6" xfId="19639" xr:uid="{00000000-0005-0000-0000-0000B74C0000}"/>
    <cellStyle name="Normal 2 2 2 33 3 7" xfId="19640" xr:uid="{00000000-0005-0000-0000-0000B84C0000}"/>
    <cellStyle name="Normal 2 2 2 33 3 8" xfId="19641" xr:uid="{00000000-0005-0000-0000-0000B94C0000}"/>
    <cellStyle name="Normal 2 2 2 33 3 9" xfId="19642" xr:uid="{00000000-0005-0000-0000-0000BA4C0000}"/>
    <cellStyle name="Normal 2 2 2 33 4" xfId="19643" xr:uid="{00000000-0005-0000-0000-0000BB4C0000}"/>
    <cellStyle name="Normal 2 2 2 33 4 10" xfId="19644" xr:uid="{00000000-0005-0000-0000-0000BC4C0000}"/>
    <cellStyle name="Normal 2 2 2 33 4 2" xfId="19645" xr:uid="{00000000-0005-0000-0000-0000BD4C0000}"/>
    <cellStyle name="Normal 2 2 2 33 4 3" xfId="19646" xr:uid="{00000000-0005-0000-0000-0000BE4C0000}"/>
    <cellStyle name="Normal 2 2 2 33 4 4" xfId="19647" xr:uid="{00000000-0005-0000-0000-0000BF4C0000}"/>
    <cellStyle name="Normal 2 2 2 33 4 5" xfId="19648" xr:uid="{00000000-0005-0000-0000-0000C04C0000}"/>
    <cellStyle name="Normal 2 2 2 33 4 6" xfId="19649" xr:uid="{00000000-0005-0000-0000-0000C14C0000}"/>
    <cellStyle name="Normal 2 2 2 33 4 7" xfId="19650" xr:uid="{00000000-0005-0000-0000-0000C24C0000}"/>
    <cellStyle name="Normal 2 2 2 33 4 8" xfId="19651" xr:uid="{00000000-0005-0000-0000-0000C34C0000}"/>
    <cellStyle name="Normal 2 2 2 33 4 9" xfId="19652" xr:uid="{00000000-0005-0000-0000-0000C44C0000}"/>
    <cellStyle name="Normal 2 2 2 33 5" xfId="19653" xr:uid="{00000000-0005-0000-0000-0000C54C0000}"/>
    <cellStyle name="Normal 2 2 2 33 5 10" xfId="19654" xr:uid="{00000000-0005-0000-0000-0000C64C0000}"/>
    <cellStyle name="Normal 2 2 2 33 5 2" xfId="19655" xr:uid="{00000000-0005-0000-0000-0000C74C0000}"/>
    <cellStyle name="Normal 2 2 2 33 5 3" xfId="19656" xr:uid="{00000000-0005-0000-0000-0000C84C0000}"/>
    <cellStyle name="Normal 2 2 2 33 5 4" xfId="19657" xr:uid="{00000000-0005-0000-0000-0000C94C0000}"/>
    <cellStyle name="Normal 2 2 2 33 5 5" xfId="19658" xr:uid="{00000000-0005-0000-0000-0000CA4C0000}"/>
    <cellStyle name="Normal 2 2 2 33 5 6" xfId="19659" xr:uid="{00000000-0005-0000-0000-0000CB4C0000}"/>
    <cellStyle name="Normal 2 2 2 33 5 7" xfId="19660" xr:uid="{00000000-0005-0000-0000-0000CC4C0000}"/>
    <cellStyle name="Normal 2 2 2 33 5 8" xfId="19661" xr:uid="{00000000-0005-0000-0000-0000CD4C0000}"/>
    <cellStyle name="Normal 2 2 2 33 5 9" xfId="19662" xr:uid="{00000000-0005-0000-0000-0000CE4C0000}"/>
    <cellStyle name="Normal 2 2 2 33 6" xfId="19663" xr:uid="{00000000-0005-0000-0000-0000CF4C0000}"/>
    <cellStyle name="Normal 2 2 2 33 7" xfId="19664" xr:uid="{00000000-0005-0000-0000-0000D04C0000}"/>
    <cellStyle name="Normal 2 2 2 33 8" xfId="19665" xr:uid="{00000000-0005-0000-0000-0000D14C0000}"/>
    <cellStyle name="Normal 2 2 2 33 9" xfId="19666" xr:uid="{00000000-0005-0000-0000-0000D24C0000}"/>
    <cellStyle name="Normal 2 2 2 34" xfId="19667" xr:uid="{00000000-0005-0000-0000-0000D34C0000}"/>
    <cellStyle name="Normal 2 2 2 34 10" xfId="19668" xr:uid="{00000000-0005-0000-0000-0000D44C0000}"/>
    <cellStyle name="Normal 2 2 2 34 11" xfId="19669" xr:uid="{00000000-0005-0000-0000-0000D54C0000}"/>
    <cellStyle name="Normal 2 2 2 34 12" xfId="19670" xr:uid="{00000000-0005-0000-0000-0000D64C0000}"/>
    <cellStyle name="Normal 2 2 2 34 13" xfId="19671" xr:uid="{00000000-0005-0000-0000-0000D74C0000}"/>
    <cellStyle name="Normal 2 2 2 34 14" xfId="19672" xr:uid="{00000000-0005-0000-0000-0000D84C0000}"/>
    <cellStyle name="Normal 2 2 2 34 2" xfId="19673" xr:uid="{00000000-0005-0000-0000-0000D94C0000}"/>
    <cellStyle name="Normal 2 2 2 34 2 10" xfId="19674" xr:uid="{00000000-0005-0000-0000-0000DA4C0000}"/>
    <cellStyle name="Normal 2 2 2 34 2 2" xfId="19675" xr:uid="{00000000-0005-0000-0000-0000DB4C0000}"/>
    <cellStyle name="Normal 2 2 2 34 2 3" xfId="19676" xr:uid="{00000000-0005-0000-0000-0000DC4C0000}"/>
    <cellStyle name="Normal 2 2 2 34 2 4" xfId="19677" xr:uid="{00000000-0005-0000-0000-0000DD4C0000}"/>
    <cellStyle name="Normal 2 2 2 34 2 5" xfId="19678" xr:uid="{00000000-0005-0000-0000-0000DE4C0000}"/>
    <cellStyle name="Normal 2 2 2 34 2 6" xfId="19679" xr:uid="{00000000-0005-0000-0000-0000DF4C0000}"/>
    <cellStyle name="Normal 2 2 2 34 2 7" xfId="19680" xr:uid="{00000000-0005-0000-0000-0000E04C0000}"/>
    <cellStyle name="Normal 2 2 2 34 2 8" xfId="19681" xr:uid="{00000000-0005-0000-0000-0000E14C0000}"/>
    <cellStyle name="Normal 2 2 2 34 2 9" xfId="19682" xr:uid="{00000000-0005-0000-0000-0000E24C0000}"/>
    <cellStyle name="Normal 2 2 2 34 3" xfId="19683" xr:uid="{00000000-0005-0000-0000-0000E34C0000}"/>
    <cellStyle name="Normal 2 2 2 34 3 10" xfId="19684" xr:uid="{00000000-0005-0000-0000-0000E44C0000}"/>
    <cellStyle name="Normal 2 2 2 34 3 2" xfId="19685" xr:uid="{00000000-0005-0000-0000-0000E54C0000}"/>
    <cellStyle name="Normal 2 2 2 34 3 3" xfId="19686" xr:uid="{00000000-0005-0000-0000-0000E64C0000}"/>
    <cellStyle name="Normal 2 2 2 34 3 4" xfId="19687" xr:uid="{00000000-0005-0000-0000-0000E74C0000}"/>
    <cellStyle name="Normal 2 2 2 34 3 5" xfId="19688" xr:uid="{00000000-0005-0000-0000-0000E84C0000}"/>
    <cellStyle name="Normal 2 2 2 34 3 6" xfId="19689" xr:uid="{00000000-0005-0000-0000-0000E94C0000}"/>
    <cellStyle name="Normal 2 2 2 34 3 7" xfId="19690" xr:uid="{00000000-0005-0000-0000-0000EA4C0000}"/>
    <cellStyle name="Normal 2 2 2 34 3 8" xfId="19691" xr:uid="{00000000-0005-0000-0000-0000EB4C0000}"/>
    <cellStyle name="Normal 2 2 2 34 3 9" xfId="19692" xr:uid="{00000000-0005-0000-0000-0000EC4C0000}"/>
    <cellStyle name="Normal 2 2 2 34 4" xfId="19693" xr:uid="{00000000-0005-0000-0000-0000ED4C0000}"/>
    <cellStyle name="Normal 2 2 2 34 4 10" xfId="19694" xr:uid="{00000000-0005-0000-0000-0000EE4C0000}"/>
    <cellStyle name="Normal 2 2 2 34 4 2" xfId="19695" xr:uid="{00000000-0005-0000-0000-0000EF4C0000}"/>
    <cellStyle name="Normal 2 2 2 34 4 3" xfId="19696" xr:uid="{00000000-0005-0000-0000-0000F04C0000}"/>
    <cellStyle name="Normal 2 2 2 34 4 4" xfId="19697" xr:uid="{00000000-0005-0000-0000-0000F14C0000}"/>
    <cellStyle name="Normal 2 2 2 34 4 5" xfId="19698" xr:uid="{00000000-0005-0000-0000-0000F24C0000}"/>
    <cellStyle name="Normal 2 2 2 34 4 6" xfId="19699" xr:uid="{00000000-0005-0000-0000-0000F34C0000}"/>
    <cellStyle name="Normal 2 2 2 34 4 7" xfId="19700" xr:uid="{00000000-0005-0000-0000-0000F44C0000}"/>
    <cellStyle name="Normal 2 2 2 34 4 8" xfId="19701" xr:uid="{00000000-0005-0000-0000-0000F54C0000}"/>
    <cellStyle name="Normal 2 2 2 34 4 9" xfId="19702" xr:uid="{00000000-0005-0000-0000-0000F64C0000}"/>
    <cellStyle name="Normal 2 2 2 34 5" xfId="19703" xr:uid="{00000000-0005-0000-0000-0000F74C0000}"/>
    <cellStyle name="Normal 2 2 2 34 5 10" xfId="19704" xr:uid="{00000000-0005-0000-0000-0000F84C0000}"/>
    <cellStyle name="Normal 2 2 2 34 5 2" xfId="19705" xr:uid="{00000000-0005-0000-0000-0000F94C0000}"/>
    <cellStyle name="Normal 2 2 2 34 5 3" xfId="19706" xr:uid="{00000000-0005-0000-0000-0000FA4C0000}"/>
    <cellStyle name="Normal 2 2 2 34 5 4" xfId="19707" xr:uid="{00000000-0005-0000-0000-0000FB4C0000}"/>
    <cellStyle name="Normal 2 2 2 34 5 5" xfId="19708" xr:uid="{00000000-0005-0000-0000-0000FC4C0000}"/>
    <cellStyle name="Normal 2 2 2 34 5 6" xfId="19709" xr:uid="{00000000-0005-0000-0000-0000FD4C0000}"/>
    <cellStyle name="Normal 2 2 2 34 5 7" xfId="19710" xr:uid="{00000000-0005-0000-0000-0000FE4C0000}"/>
    <cellStyle name="Normal 2 2 2 34 5 8" xfId="19711" xr:uid="{00000000-0005-0000-0000-0000FF4C0000}"/>
    <cellStyle name="Normal 2 2 2 34 5 9" xfId="19712" xr:uid="{00000000-0005-0000-0000-0000004D0000}"/>
    <cellStyle name="Normal 2 2 2 34 6" xfId="19713" xr:uid="{00000000-0005-0000-0000-0000014D0000}"/>
    <cellStyle name="Normal 2 2 2 34 7" xfId="19714" xr:uid="{00000000-0005-0000-0000-0000024D0000}"/>
    <cellStyle name="Normal 2 2 2 34 8" xfId="19715" xr:uid="{00000000-0005-0000-0000-0000034D0000}"/>
    <cellStyle name="Normal 2 2 2 34 9" xfId="19716" xr:uid="{00000000-0005-0000-0000-0000044D0000}"/>
    <cellStyle name="Normal 2 2 2 35" xfId="19717" xr:uid="{00000000-0005-0000-0000-0000054D0000}"/>
    <cellStyle name="Normal 2 2 2 35 10" xfId="19718" xr:uid="{00000000-0005-0000-0000-0000064D0000}"/>
    <cellStyle name="Normal 2 2 2 35 11" xfId="19719" xr:uid="{00000000-0005-0000-0000-0000074D0000}"/>
    <cellStyle name="Normal 2 2 2 35 12" xfId="19720" xr:uid="{00000000-0005-0000-0000-0000084D0000}"/>
    <cellStyle name="Normal 2 2 2 35 13" xfId="19721" xr:uid="{00000000-0005-0000-0000-0000094D0000}"/>
    <cellStyle name="Normal 2 2 2 35 14" xfId="19722" xr:uid="{00000000-0005-0000-0000-00000A4D0000}"/>
    <cellStyle name="Normal 2 2 2 35 2" xfId="19723" xr:uid="{00000000-0005-0000-0000-00000B4D0000}"/>
    <cellStyle name="Normal 2 2 2 35 2 10" xfId="19724" xr:uid="{00000000-0005-0000-0000-00000C4D0000}"/>
    <cellStyle name="Normal 2 2 2 35 2 2" xfId="19725" xr:uid="{00000000-0005-0000-0000-00000D4D0000}"/>
    <cellStyle name="Normal 2 2 2 35 2 3" xfId="19726" xr:uid="{00000000-0005-0000-0000-00000E4D0000}"/>
    <cellStyle name="Normal 2 2 2 35 2 4" xfId="19727" xr:uid="{00000000-0005-0000-0000-00000F4D0000}"/>
    <cellStyle name="Normal 2 2 2 35 2 5" xfId="19728" xr:uid="{00000000-0005-0000-0000-0000104D0000}"/>
    <cellStyle name="Normal 2 2 2 35 2 6" xfId="19729" xr:uid="{00000000-0005-0000-0000-0000114D0000}"/>
    <cellStyle name="Normal 2 2 2 35 2 7" xfId="19730" xr:uid="{00000000-0005-0000-0000-0000124D0000}"/>
    <cellStyle name="Normal 2 2 2 35 2 8" xfId="19731" xr:uid="{00000000-0005-0000-0000-0000134D0000}"/>
    <cellStyle name="Normal 2 2 2 35 2 9" xfId="19732" xr:uid="{00000000-0005-0000-0000-0000144D0000}"/>
    <cellStyle name="Normal 2 2 2 35 3" xfId="19733" xr:uid="{00000000-0005-0000-0000-0000154D0000}"/>
    <cellStyle name="Normal 2 2 2 35 3 10" xfId="19734" xr:uid="{00000000-0005-0000-0000-0000164D0000}"/>
    <cellStyle name="Normal 2 2 2 35 3 2" xfId="19735" xr:uid="{00000000-0005-0000-0000-0000174D0000}"/>
    <cellStyle name="Normal 2 2 2 35 3 3" xfId="19736" xr:uid="{00000000-0005-0000-0000-0000184D0000}"/>
    <cellStyle name="Normal 2 2 2 35 3 4" xfId="19737" xr:uid="{00000000-0005-0000-0000-0000194D0000}"/>
    <cellStyle name="Normal 2 2 2 35 3 5" xfId="19738" xr:uid="{00000000-0005-0000-0000-00001A4D0000}"/>
    <cellStyle name="Normal 2 2 2 35 3 6" xfId="19739" xr:uid="{00000000-0005-0000-0000-00001B4D0000}"/>
    <cellStyle name="Normal 2 2 2 35 3 7" xfId="19740" xr:uid="{00000000-0005-0000-0000-00001C4D0000}"/>
    <cellStyle name="Normal 2 2 2 35 3 8" xfId="19741" xr:uid="{00000000-0005-0000-0000-00001D4D0000}"/>
    <cellStyle name="Normal 2 2 2 35 3 9" xfId="19742" xr:uid="{00000000-0005-0000-0000-00001E4D0000}"/>
    <cellStyle name="Normal 2 2 2 35 4" xfId="19743" xr:uid="{00000000-0005-0000-0000-00001F4D0000}"/>
    <cellStyle name="Normal 2 2 2 35 4 10" xfId="19744" xr:uid="{00000000-0005-0000-0000-0000204D0000}"/>
    <cellStyle name="Normal 2 2 2 35 4 2" xfId="19745" xr:uid="{00000000-0005-0000-0000-0000214D0000}"/>
    <cellStyle name="Normal 2 2 2 35 4 3" xfId="19746" xr:uid="{00000000-0005-0000-0000-0000224D0000}"/>
    <cellStyle name="Normal 2 2 2 35 4 4" xfId="19747" xr:uid="{00000000-0005-0000-0000-0000234D0000}"/>
    <cellStyle name="Normal 2 2 2 35 4 5" xfId="19748" xr:uid="{00000000-0005-0000-0000-0000244D0000}"/>
    <cellStyle name="Normal 2 2 2 35 4 6" xfId="19749" xr:uid="{00000000-0005-0000-0000-0000254D0000}"/>
    <cellStyle name="Normal 2 2 2 35 4 7" xfId="19750" xr:uid="{00000000-0005-0000-0000-0000264D0000}"/>
    <cellStyle name="Normal 2 2 2 35 4 8" xfId="19751" xr:uid="{00000000-0005-0000-0000-0000274D0000}"/>
    <cellStyle name="Normal 2 2 2 35 4 9" xfId="19752" xr:uid="{00000000-0005-0000-0000-0000284D0000}"/>
    <cellStyle name="Normal 2 2 2 35 5" xfId="19753" xr:uid="{00000000-0005-0000-0000-0000294D0000}"/>
    <cellStyle name="Normal 2 2 2 35 5 10" xfId="19754" xr:uid="{00000000-0005-0000-0000-00002A4D0000}"/>
    <cellStyle name="Normal 2 2 2 35 5 2" xfId="19755" xr:uid="{00000000-0005-0000-0000-00002B4D0000}"/>
    <cellStyle name="Normal 2 2 2 35 5 3" xfId="19756" xr:uid="{00000000-0005-0000-0000-00002C4D0000}"/>
    <cellStyle name="Normal 2 2 2 35 5 4" xfId="19757" xr:uid="{00000000-0005-0000-0000-00002D4D0000}"/>
    <cellStyle name="Normal 2 2 2 35 5 5" xfId="19758" xr:uid="{00000000-0005-0000-0000-00002E4D0000}"/>
    <cellStyle name="Normal 2 2 2 35 5 6" xfId="19759" xr:uid="{00000000-0005-0000-0000-00002F4D0000}"/>
    <cellStyle name="Normal 2 2 2 35 5 7" xfId="19760" xr:uid="{00000000-0005-0000-0000-0000304D0000}"/>
    <cellStyle name="Normal 2 2 2 35 5 8" xfId="19761" xr:uid="{00000000-0005-0000-0000-0000314D0000}"/>
    <cellStyle name="Normal 2 2 2 35 5 9" xfId="19762" xr:uid="{00000000-0005-0000-0000-0000324D0000}"/>
    <cellStyle name="Normal 2 2 2 35 6" xfId="19763" xr:uid="{00000000-0005-0000-0000-0000334D0000}"/>
    <cellStyle name="Normal 2 2 2 35 7" xfId="19764" xr:uid="{00000000-0005-0000-0000-0000344D0000}"/>
    <cellStyle name="Normal 2 2 2 35 8" xfId="19765" xr:uid="{00000000-0005-0000-0000-0000354D0000}"/>
    <cellStyle name="Normal 2 2 2 35 9" xfId="19766" xr:uid="{00000000-0005-0000-0000-0000364D0000}"/>
    <cellStyle name="Normal 2 2 2 36" xfId="19767" xr:uid="{00000000-0005-0000-0000-0000374D0000}"/>
    <cellStyle name="Normal 2 2 2 36 10" xfId="19768" xr:uid="{00000000-0005-0000-0000-0000384D0000}"/>
    <cellStyle name="Normal 2 2 2 36 2" xfId="19769" xr:uid="{00000000-0005-0000-0000-0000394D0000}"/>
    <cellStyle name="Normal 2 2 2 36 3" xfId="19770" xr:uid="{00000000-0005-0000-0000-00003A4D0000}"/>
    <cellStyle name="Normal 2 2 2 36 4" xfId="19771" xr:uid="{00000000-0005-0000-0000-00003B4D0000}"/>
    <cellStyle name="Normal 2 2 2 36 5" xfId="19772" xr:uid="{00000000-0005-0000-0000-00003C4D0000}"/>
    <cellStyle name="Normal 2 2 2 36 6" xfId="19773" xr:uid="{00000000-0005-0000-0000-00003D4D0000}"/>
    <cellStyle name="Normal 2 2 2 36 7" xfId="19774" xr:uid="{00000000-0005-0000-0000-00003E4D0000}"/>
    <cellStyle name="Normal 2 2 2 36 8" xfId="19775" xr:uid="{00000000-0005-0000-0000-00003F4D0000}"/>
    <cellStyle name="Normal 2 2 2 36 9" xfId="19776" xr:uid="{00000000-0005-0000-0000-0000404D0000}"/>
    <cellStyle name="Normal 2 2 2 37" xfId="19777" xr:uid="{00000000-0005-0000-0000-0000414D0000}"/>
    <cellStyle name="Normal 2 2 2 37 10" xfId="19778" xr:uid="{00000000-0005-0000-0000-0000424D0000}"/>
    <cellStyle name="Normal 2 2 2 37 2" xfId="19779" xr:uid="{00000000-0005-0000-0000-0000434D0000}"/>
    <cellStyle name="Normal 2 2 2 37 3" xfId="19780" xr:uid="{00000000-0005-0000-0000-0000444D0000}"/>
    <cellStyle name="Normal 2 2 2 37 4" xfId="19781" xr:uid="{00000000-0005-0000-0000-0000454D0000}"/>
    <cellStyle name="Normal 2 2 2 37 5" xfId="19782" xr:uid="{00000000-0005-0000-0000-0000464D0000}"/>
    <cellStyle name="Normal 2 2 2 37 6" xfId="19783" xr:uid="{00000000-0005-0000-0000-0000474D0000}"/>
    <cellStyle name="Normal 2 2 2 37 7" xfId="19784" xr:uid="{00000000-0005-0000-0000-0000484D0000}"/>
    <cellStyle name="Normal 2 2 2 37 8" xfId="19785" xr:uid="{00000000-0005-0000-0000-0000494D0000}"/>
    <cellStyle name="Normal 2 2 2 37 9" xfId="19786" xr:uid="{00000000-0005-0000-0000-00004A4D0000}"/>
    <cellStyle name="Normal 2 2 2 38" xfId="19787" xr:uid="{00000000-0005-0000-0000-00004B4D0000}"/>
    <cellStyle name="Normal 2 2 2 38 10" xfId="19788" xr:uid="{00000000-0005-0000-0000-00004C4D0000}"/>
    <cellStyle name="Normal 2 2 2 38 2" xfId="19789" xr:uid="{00000000-0005-0000-0000-00004D4D0000}"/>
    <cellStyle name="Normal 2 2 2 38 3" xfId="19790" xr:uid="{00000000-0005-0000-0000-00004E4D0000}"/>
    <cellStyle name="Normal 2 2 2 38 4" xfId="19791" xr:uid="{00000000-0005-0000-0000-00004F4D0000}"/>
    <cellStyle name="Normal 2 2 2 38 5" xfId="19792" xr:uid="{00000000-0005-0000-0000-0000504D0000}"/>
    <cellStyle name="Normal 2 2 2 38 6" xfId="19793" xr:uid="{00000000-0005-0000-0000-0000514D0000}"/>
    <cellStyle name="Normal 2 2 2 38 7" xfId="19794" xr:uid="{00000000-0005-0000-0000-0000524D0000}"/>
    <cellStyle name="Normal 2 2 2 38 8" xfId="19795" xr:uid="{00000000-0005-0000-0000-0000534D0000}"/>
    <cellStyle name="Normal 2 2 2 38 9" xfId="19796" xr:uid="{00000000-0005-0000-0000-0000544D0000}"/>
    <cellStyle name="Normal 2 2 2 39" xfId="19797" xr:uid="{00000000-0005-0000-0000-0000554D0000}"/>
    <cellStyle name="Normal 2 2 2 39 10" xfId="19798" xr:uid="{00000000-0005-0000-0000-0000564D0000}"/>
    <cellStyle name="Normal 2 2 2 39 2" xfId="19799" xr:uid="{00000000-0005-0000-0000-0000574D0000}"/>
    <cellStyle name="Normal 2 2 2 39 3" xfId="19800" xr:uid="{00000000-0005-0000-0000-0000584D0000}"/>
    <cellStyle name="Normal 2 2 2 39 4" xfId="19801" xr:uid="{00000000-0005-0000-0000-0000594D0000}"/>
    <cellStyle name="Normal 2 2 2 39 5" xfId="19802" xr:uid="{00000000-0005-0000-0000-00005A4D0000}"/>
    <cellStyle name="Normal 2 2 2 39 6" xfId="19803" xr:uid="{00000000-0005-0000-0000-00005B4D0000}"/>
    <cellStyle name="Normal 2 2 2 39 7" xfId="19804" xr:uid="{00000000-0005-0000-0000-00005C4D0000}"/>
    <cellStyle name="Normal 2 2 2 39 8" xfId="19805" xr:uid="{00000000-0005-0000-0000-00005D4D0000}"/>
    <cellStyle name="Normal 2 2 2 39 9" xfId="19806" xr:uid="{00000000-0005-0000-0000-00005E4D0000}"/>
    <cellStyle name="Normal 2 2 2 4" xfId="19807" xr:uid="{00000000-0005-0000-0000-00005F4D0000}"/>
    <cellStyle name="Normal 2 2 2 4 10" xfId="19808" xr:uid="{00000000-0005-0000-0000-0000604D0000}"/>
    <cellStyle name="Normal 2 2 2 4 11" xfId="19809" xr:uid="{00000000-0005-0000-0000-0000614D0000}"/>
    <cellStyle name="Normal 2 2 2 4 12" xfId="19810" xr:uid="{00000000-0005-0000-0000-0000624D0000}"/>
    <cellStyle name="Normal 2 2 2 4 13" xfId="19811" xr:uid="{00000000-0005-0000-0000-0000634D0000}"/>
    <cellStyle name="Normal 2 2 2 4 14" xfId="19812" xr:uid="{00000000-0005-0000-0000-0000644D0000}"/>
    <cellStyle name="Normal 2 2 2 4 15" xfId="19813" xr:uid="{00000000-0005-0000-0000-0000654D0000}"/>
    <cellStyle name="Normal 2 2 2 4 16" xfId="19814" xr:uid="{00000000-0005-0000-0000-0000664D0000}"/>
    <cellStyle name="Normal 2 2 2 4 17" xfId="19815" xr:uid="{00000000-0005-0000-0000-0000674D0000}"/>
    <cellStyle name="Normal 2 2 2 4 18" xfId="19816" xr:uid="{00000000-0005-0000-0000-0000684D0000}"/>
    <cellStyle name="Normal 2 2 2 4 19" xfId="19817" xr:uid="{00000000-0005-0000-0000-0000694D0000}"/>
    <cellStyle name="Normal 2 2 2 4 2" xfId="19818" xr:uid="{00000000-0005-0000-0000-00006A4D0000}"/>
    <cellStyle name="Normal 2 2 2 4 2 10" xfId="19819" xr:uid="{00000000-0005-0000-0000-00006B4D0000}"/>
    <cellStyle name="Normal 2 2 2 4 2 10 10" xfId="19820" xr:uid="{00000000-0005-0000-0000-00006C4D0000}"/>
    <cellStyle name="Normal 2 2 2 4 2 10 11" xfId="19821" xr:uid="{00000000-0005-0000-0000-00006D4D0000}"/>
    <cellStyle name="Normal 2 2 2 4 2 10 12" xfId="19822" xr:uid="{00000000-0005-0000-0000-00006E4D0000}"/>
    <cellStyle name="Normal 2 2 2 4 2 10 13" xfId="19823" xr:uid="{00000000-0005-0000-0000-00006F4D0000}"/>
    <cellStyle name="Normal 2 2 2 4 2 10 14" xfId="19824" xr:uid="{00000000-0005-0000-0000-0000704D0000}"/>
    <cellStyle name="Normal 2 2 2 4 2 10 2" xfId="19825" xr:uid="{00000000-0005-0000-0000-0000714D0000}"/>
    <cellStyle name="Normal 2 2 2 4 2 10 2 10" xfId="19826" xr:uid="{00000000-0005-0000-0000-0000724D0000}"/>
    <cellStyle name="Normal 2 2 2 4 2 10 2 2" xfId="19827" xr:uid="{00000000-0005-0000-0000-0000734D0000}"/>
    <cellStyle name="Normal 2 2 2 4 2 10 2 3" xfId="19828" xr:uid="{00000000-0005-0000-0000-0000744D0000}"/>
    <cellStyle name="Normal 2 2 2 4 2 10 2 4" xfId="19829" xr:uid="{00000000-0005-0000-0000-0000754D0000}"/>
    <cellStyle name="Normal 2 2 2 4 2 10 2 5" xfId="19830" xr:uid="{00000000-0005-0000-0000-0000764D0000}"/>
    <cellStyle name="Normal 2 2 2 4 2 10 2 6" xfId="19831" xr:uid="{00000000-0005-0000-0000-0000774D0000}"/>
    <cellStyle name="Normal 2 2 2 4 2 10 2 7" xfId="19832" xr:uid="{00000000-0005-0000-0000-0000784D0000}"/>
    <cellStyle name="Normal 2 2 2 4 2 10 2 8" xfId="19833" xr:uid="{00000000-0005-0000-0000-0000794D0000}"/>
    <cellStyle name="Normal 2 2 2 4 2 10 2 9" xfId="19834" xr:uid="{00000000-0005-0000-0000-00007A4D0000}"/>
    <cellStyle name="Normal 2 2 2 4 2 10 3" xfId="19835" xr:uid="{00000000-0005-0000-0000-00007B4D0000}"/>
    <cellStyle name="Normal 2 2 2 4 2 10 3 10" xfId="19836" xr:uid="{00000000-0005-0000-0000-00007C4D0000}"/>
    <cellStyle name="Normal 2 2 2 4 2 10 3 2" xfId="19837" xr:uid="{00000000-0005-0000-0000-00007D4D0000}"/>
    <cellStyle name="Normal 2 2 2 4 2 10 3 3" xfId="19838" xr:uid="{00000000-0005-0000-0000-00007E4D0000}"/>
    <cellStyle name="Normal 2 2 2 4 2 10 3 4" xfId="19839" xr:uid="{00000000-0005-0000-0000-00007F4D0000}"/>
    <cellStyle name="Normal 2 2 2 4 2 10 3 5" xfId="19840" xr:uid="{00000000-0005-0000-0000-0000804D0000}"/>
    <cellStyle name="Normal 2 2 2 4 2 10 3 6" xfId="19841" xr:uid="{00000000-0005-0000-0000-0000814D0000}"/>
    <cellStyle name="Normal 2 2 2 4 2 10 3 7" xfId="19842" xr:uid="{00000000-0005-0000-0000-0000824D0000}"/>
    <cellStyle name="Normal 2 2 2 4 2 10 3 8" xfId="19843" xr:uid="{00000000-0005-0000-0000-0000834D0000}"/>
    <cellStyle name="Normal 2 2 2 4 2 10 3 9" xfId="19844" xr:uid="{00000000-0005-0000-0000-0000844D0000}"/>
    <cellStyle name="Normal 2 2 2 4 2 10 4" xfId="19845" xr:uid="{00000000-0005-0000-0000-0000854D0000}"/>
    <cellStyle name="Normal 2 2 2 4 2 10 4 10" xfId="19846" xr:uid="{00000000-0005-0000-0000-0000864D0000}"/>
    <cellStyle name="Normal 2 2 2 4 2 10 4 2" xfId="19847" xr:uid="{00000000-0005-0000-0000-0000874D0000}"/>
    <cellStyle name="Normal 2 2 2 4 2 10 4 3" xfId="19848" xr:uid="{00000000-0005-0000-0000-0000884D0000}"/>
    <cellStyle name="Normal 2 2 2 4 2 10 4 4" xfId="19849" xr:uid="{00000000-0005-0000-0000-0000894D0000}"/>
    <cellStyle name="Normal 2 2 2 4 2 10 4 5" xfId="19850" xr:uid="{00000000-0005-0000-0000-00008A4D0000}"/>
    <cellStyle name="Normal 2 2 2 4 2 10 4 6" xfId="19851" xr:uid="{00000000-0005-0000-0000-00008B4D0000}"/>
    <cellStyle name="Normal 2 2 2 4 2 10 4 7" xfId="19852" xr:uid="{00000000-0005-0000-0000-00008C4D0000}"/>
    <cellStyle name="Normal 2 2 2 4 2 10 4 8" xfId="19853" xr:uid="{00000000-0005-0000-0000-00008D4D0000}"/>
    <cellStyle name="Normal 2 2 2 4 2 10 4 9" xfId="19854" xr:uid="{00000000-0005-0000-0000-00008E4D0000}"/>
    <cellStyle name="Normal 2 2 2 4 2 10 5" xfId="19855" xr:uid="{00000000-0005-0000-0000-00008F4D0000}"/>
    <cellStyle name="Normal 2 2 2 4 2 10 5 10" xfId="19856" xr:uid="{00000000-0005-0000-0000-0000904D0000}"/>
    <cellStyle name="Normal 2 2 2 4 2 10 5 2" xfId="19857" xr:uid="{00000000-0005-0000-0000-0000914D0000}"/>
    <cellStyle name="Normal 2 2 2 4 2 10 5 3" xfId="19858" xr:uid="{00000000-0005-0000-0000-0000924D0000}"/>
    <cellStyle name="Normal 2 2 2 4 2 10 5 4" xfId="19859" xr:uid="{00000000-0005-0000-0000-0000934D0000}"/>
    <cellStyle name="Normal 2 2 2 4 2 10 5 5" xfId="19860" xr:uid="{00000000-0005-0000-0000-0000944D0000}"/>
    <cellStyle name="Normal 2 2 2 4 2 10 5 6" xfId="19861" xr:uid="{00000000-0005-0000-0000-0000954D0000}"/>
    <cellStyle name="Normal 2 2 2 4 2 10 5 7" xfId="19862" xr:uid="{00000000-0005-0000-0000-0000964D0000}"/>
    <cellStyle name="Normal 2 2 2 4 2 10 5 8" xfId="19863" xr:uid="{00000000-0005-0000-0000-0000974D0000}"/>
    <cellStyle name="Normal 2 2 2 4 2 10 5 9" xfId="19864" xr:uid="{00000000-0005-0000-0000-0000984D0000}"/>
    <cellStyle name="Normal 2 2 2 4 2 10 6" xfId="19865" xr:uid="{00000000-0005-0000-0000-0000994D0000}"/>
    <cellStyle name="Normal 2 2 2 4 2 10 7" xfId="19866" xr:uid="{00000000-0005-0000-0000-00009A4D0000}"/>
    <cellStyle name="Normal 2 2 2 4 2 10 8" xfId="19867" xr:uid="{00000000-0005-0000-0000-00009B4D0000}"/>
    <cellStyle name="Normal 2 2 2 4 2 10 9" xfId="19868" xr:uid="{00000000-0005-0000-0000-00009C4D0000}"/>
    <cellStyle name="Normal 2 2 2 4 2 11" xfId="19869" xr:uid="{00000000-0005-0000-0000-00009D4D0000}"/>
    <cellStyle name="Normal 2 2 2 4 2 11 10" xfId="19870" xr:uid="{00000000-0005-0000-0000-00009E4D0000}"/>
    <cellStyle name="Normal 2 2 2 4 2 11 11" xfId="19871" xr:uid="{00000000-0005-0000-0000-00009F4D0000}"/>
    <cellStyle name="Normal 2 2 2 4 2 11 12" xfId="19872" xr:uid="{00000000-0005-0000-0000-0000A04D0000}"/>
    <cellStyle name="Normal 2 2 2 4 2 11 13" xfId="19873" xr:uid="{00000000-0005-0000-0000-0000A14D0000}"/>
    <cellStyle name="Normal 2 2 2 4 2 11 14" xfId="19874" xr:uid="{00000000-0005-0000-0000-0000A24D0000}"/>
    <cellStyle name="Normal 2 2 2 4 2 11 2" xfId="19875" xr:uid="{00000000-0005-0000-0000-0000A34D0000}"/>
    <cellStyle name="Normal 2 2 2 4 2 11 2 10" xfId="19876" xr:uid="{00000000-0005-0000-0000-0000A44D0000}"/>
    <cellStyle name="Normal 2 2 2 4 2 11 2 2" xfId="19877" xr:uid="{00000000-0005-0000-0000-0000A54D0000}"/>
    <cellStyle name="Normal 2 2 2 4 2 11 2 3" xfId="19878" xr:uid="{00000000-0005-0000-0000-0000A64D0000}"/>
    <cellStyle name="Normal 2 2 2 4 2 11 2 4" xfId="19879" xr:uid="{00000000-0005-0000-0000-0000A74D0000}"/>
    <cellStyle name="Normal 2 2 2 4 2 11 2 5" xfId="19880" xr:uid="{00000000-0005-0000-0000-0000A84D0000}"/>
    <cellStyle name="Normal 2 2 2 4 2 11 2 6" xfId="19881" xr:uid="{00000000-0005-0000-0000-0000A94D0000}"/>
    <cellStyle name="Normal 2 2 2 4 2 11 2 7" xfId="19882" xr:uid="{00000000-0005-0000-0000-0000AA4D0000}"/>
    <cellStyle name="Normal 2 2 2 4 2 11 2 8" xfId="19883" xr:uid="{00000000-0005-0000-0000-0000AB4D0000}"/>
    <cellStyle name="Normal 2 2 2 4 2 11 2 9" xfId="19884" xr:uid="{00000000-0005-0000-0000-0000AC4D0000}"/>
    <cellStyle name="Normal 2 2 2 4 2 11 3" xfId="19885" xr:uid="{00000000-0005-0000-0000-0000AD4D0000}"/>
    <cellStyle name="Normal 2 2 2 4 2 11 3 10" xfId="19886" xr:uid="{00000000-0005-0000-0000-0000AE4D0000}"/>
    <cellStyle name="Normal 2 2 2 4 2 11 3 2" xfId="19887" xr:uid="{00000000-0005-0000-0000-0000AF4D0000}"/>
    <cellStyle name="Normal 2 2 2 4 2 11 3 3" xfId="19888" xr:uid="{00000000-0005-0000-0000-0000B04D0000}"/>
    <cellStyle name="Normal 2 2 2 4 2 11 3 4" xfId="19889" xr:uid="{00000000-0005-0000-0000-0000B14D0000}"/>
    <cellStyle name="Normal 2 2 2 4 2 11 3 5" xfId="19890" xr:uid="{00000000-0005-0000-0000-0000B24D0000}"/>
    <cellStyle name="Normal 2 2 2 4 2 11 3 6" xfId="19891" xr:uid="{00000000-0005-0000-0000-0000B34D0000}"/>
    <cellStyle name="Normal 2 2 2 4 2 11 3 7" xfId="19892" xr:uid="{00000000-0005-0000-0000-0000B44D0000}"/>
    <cellStyle name="Normal 2 2 2 4 2 11 3 8" xfId="19893" xr:uid="{00000000-0005-0000-0000-0000B54D0000}"/>
    <cellStyle name="Normal 2 2 2 4 2 11 3 9" xfId="19894" xr:uid="{00000000-0005-0000-0000-0000B64D0000}"/>
    <cellStyle name="Normal 2 2 2 4 2 11 4" xfId="19895" xr:uid="{00000000-0005-0000-0000-0000B74D0000}"/>
    <cellStyle name="Normal 2 2 2 4 2 11 4 10" xfId="19896" xr:uid="{00000000-0005-0000-0000-0000B84D0000}"/>
    <cellStyle name="Normal 2 2 2 4 2 11 4 2" xfId="19897" xr:uid="{00000000-0005-0000-0000-0000B94D0000}"/>
    <cellStyle name="Normal 2 2 2 4 2 11 4 3" xfId="19898" xr:uid="{00000000-0005-0000-0000-0000BA4D0000}"/>
    <cellStyle name="Normal 2 2 2 4 2 11 4 4" xfId="19899" xr:uid="{00000000-0005-0000-0000-0000BB4D0000}"/>
    <cellStyle name="Normal 2 2 2 4 2 11 4 5" xfId="19900" xr:uid="{00000000-0005-0000-0000-0000BC4D0000}"/>
    <cellStyle name="Normal 2 2 2 4 2 11 4 6" xfId="19901" xr:uid="{00000000-0005-0000-0000-0000BD4D0000}"/>
    <cellStyle name="Normal 2 2 2 4 2 11 4 7" xfId="19902" xr:uid="{00000000-0005-0000-0000-0000BE4D0000}"/>
    <cellStyle name="Normal 2 2 2 4 2 11 4 8" xfId="19903" xr:uid="{00000000-0005-0000-0000-0000BF4D0000}"/>
    <cellStyle name="Normal 2 2 2 4 2 11 4 9" xfId="19904" xr:uid="{00000000-0005-0000-0000-0000C04D0000}"/>
    <cellStyle name="Normal 2 2 2 4 2 11 5" xfId="19905" xr:uid="{00000000-0005-0000-0000-0000C14D0000}"/>
    <cellStyle name="Normal 2 2 2 4 2 11 5 10" xfId="19906" xr:uid="{00000000-0005-0000-0000-0000C24D0000}"/>
    <cellStyle name="Normal 2 2 2 4 2 11 5 2" xfId="19907" xr:uid="{00000000-0005-0000-0000-0000C34D0000}"/>
    <cellStyle name="Normal 2 2 2 4 2 11 5 3" xfId="19908" xr:uid="{00000000-0005-0000-0000-0000C44D0000}"/>
    <cellStyle name="Normal 2 2 2 4 2 11 5 4" xfId="19909" xr:uid="{00000000-0005-0000-0000-0000C54D0000}"/>
    <cellStyle name="Normal 2 2 2 4 2 11 5 5" xfId="19910" xr:uid="{00000000-0005-0000-0000-0000C64D0000}"/>
    <cellStyle name="Normal 2 2 2 4 2 11 5 6" xfId="19911" xr:uid="{00000000-0005-0000-0000-0000C74D0000}"/>
    <cellStyle name="Normal 2 2 2 4 2 11 5 7" xfId="19912" xr:uid="{00000000-0005-0000-0000-0000C84D0000}"/>
    <cellStyle name="Normal 2 2 2 4 2 11 5 8" xfId="19913" xr:uid="{00000000-0005-0000-0000-0000C94D0000}"/>
    <cellStyle name="Normal 2 2 2 4 2 11 5 9" xfId="19914" xr:uid="{00000000-0005-0000-0000-0000CA4D0000}"/>
    <cellStyle name="Normal 2 2 2 4 2 11 6" xfId="19915" xr:uid="{00000000-0005-0000-0000-0000CB4D0000}"/>
    <cellStyle name="Normal 2 2 2 4 2 11 7" xfId="19916" xr:uid="{00000000-0005-0000-0000-0000CC4D0000}"/>
    <cellStyle name="Normal 2 2 2 4 2 11 8" xfId="19917" xr:uid="{00000000-0005-0000-0000-0000CD4D0000}"/>
    <cellStyle name="Normal 2 2 2 4 2 11 9" xfId="19918" xr:uid="{00000000-0005-0000-0000-0000CE4D0000}"/>
    <cellStyle name="Normal 2 2 2 4 2 12" xfId="19919" xr:uid="{00000000-0005-0000-0000-0000CF4D0000}"/>
    <cellStyle name="Normal 2 2 2 4 2 12 10" xfId="19920" xr:uid="{00000000-0005-0000-0000-0000D04D0000}"/>
    <cellStyle name="Normal 2 2 2 4 2 12 11" xfId="19921" xr:uid="{00000000-0005-0000-0000-0000D14D0000}"/>
    <cellStyle name="Normal 2 2 2 4 2 12 12" xfId="19922" xr:uid="{00000000-0005-0000-0000-0000D24D0000}"/>
    <cellStyle name="Normal 2 2 2 4 2 12 13" xfId="19923" xr:uid="{00000000-0005-0000-0000-0000D34D0000}"/>
    <cellStyle name="Normal 2 2 2 4 2 12 14" xfId="19924" xr:uid="{00000000-0005-0000-0000-0000D44D0000}"/>
    <cellStyle name="Normal 2 2 2 4 2 12 2" xfId="19925" xr:uid="{00000000-0005-0000-0000-0000D54D0000}"/>
    <cellStyle name="Normal 2 2 2 4 2 12 2 10" xfId="19926" xr:uid="{00000000-0005-0000-0000-0000D64D0000}"/>
    <cellStyle name="Normal 2 2 2 4 2 12 2 2" xfId="19927" xr:uid="{00000000-0005-0000-0000-0000D74D0000}"/>
    <cellStyle name="Normal 2 2 2 4 2 12 2 3" xfId="19928" xr:uid="{00000000-0005-0000-0000-0000D84D0000}"/>
    <cellStyle name="Normal 2 2 2 4 2 12 2 4" xfId="19929" xr:uid="{00000000-0005-0000-0000-0000D94D0000}"/>
    <cellStyle name="Normal 2 2 2 4 2 12 2 5" xfId="19930" xr:uid="{00000000-0005-0000-0000-0000DA4D0000}"/>
    <cellStyle name="Normal 2 2 2 4 2 12 2 6" xfId="19931" xr:uid="{00000000-0005-0000-0000-0000DB4D0000}"/>
    <cellStyle name="Normal 2 2 2 4 2 12 2 7" xfId="19932" xr:uid="{00000000-0005-0000-0000-0000DC4D0000}"/>
    <cellStyle name="Normal 2 2 2 4 2 12 2 8" xfId="19933" xr:uid="{00000000-0005-0000-0000-0000DD4D0000}"/>
    <cellStyle name="Normal 2 2 2 4 2 12 2 9" xfId="19934" xr:uid="{00000000-0005-0000-0000-0000DE4D0000}"/>
    <cellStyle name="Normal 2 2 2 4 2 12 3" xfId="19935" xr:uid="{00000000-0005-0000-0000-0000DF4D0000}"/>
    <cellStyle name="Normal 2 2 2 4 2 12 3 10" xfId="19936" xr:uid="{00000000-0005-0000-0000-0000E04D0000}"/>
    <cellStyle name="Normal 2 2 2 4 2 12 3 2" xfId="19937" xr:uid="{00000000-0005-0000-0000-0000E14D0000}"/>
    <cellStyle name="Normal 2 2 2 4 2 12 3 3" xfId="19938" xr:uid="{00000000-0005-0000-0000-0000E24D0000}"/>
    <cellStyle name="Normal 2 2 2 4 2 12 3 4" xfId="19939" xr:uid="{00000000-0005-0000-0000-0000E34D0000}"/>
    <cellStyle name="Normal 2 2 2 4 2 12 3 5" xfId="19940" xr:uid="{00000000-0005-0000-0000-0000E44D0000}"/>
    <cellStyle name="Normal 2 2 2 4 2 12 3 6" xfId="19941" xr:uid="{00000000-0005-0000-0000-0000E54D0000}"/>
    <cellStyle name="Normal 2 2 2 4 2 12 3 7" xfId="19942" xr:uid="{00000000-0005-0000-0000-0000E64D0000}"/>
    <cellStyle name="Normal 2 2 2 4 2 12 3 8" xfId="19943" xr:uid="{00000000-0005-0000-0000-0000E74D0000}"/>
    <cellStyle name="Normal 2 2 2 4 2 12 3 9" xfId="19944" xr:uid="{00000000-0005-0000-0000-0000E84D0000}"/>
    <cellStyle name="Normal 2 2 2 4 2 12 4" xfId="19945" xr:uid="{00000000-0005-0000-0000-0000E94D0000}"/>
    <cellStyle name="Normal 2 2 2 4 2 12 4 10" xfId="19946" xr:uid="{00000000-0005-0000-0000-0000EA4D0000}"/>
    <cellStyle name="Normal 2 2 2 4 2 12 4 2" xfId="19947" xr:uid="{00000000-0005-0000-0000-0000EB4D0000}"/>
    <cellStyle name="Normal 2 2 2 4 2 12 4 3" xfId="19948" xr:uid="{00000000-0005-0000-0000-0000EC4D0000}"/>
    <cellStyle name="Normal 2 2 2 4 2 12 4 4" xfId="19949" xr:uid="{00000000-0005-0000-0000-0000ED4D0000}"/>
    <cellStyle name="Normal 2 2 2 4 2 12 4 5" xfId="19950" xr:uid="{00000000-0005-0000-0000-0000EE4D0000}"/>
    <cellStyle name="Normal 2 2 2 4 2 12 4 6" xfId="19951" xr:uid="{00000000-0005-0000-0000-0000EF4D0000}"/>
    <cellStyle name="Normal 2 2 2 4 2 12 4 7" xfId="19952" xr:uid="{00000000-0005-0000-0000-0000F04D0000}"/>
    <cellStyle name="Normal 2 2 2 4 2 12 4 8" xfId="19953" xr:uid="{00000000-0005-0000-0000-0000F14D0000}"/>
    <cellStyle name="Normal 2 2 2 4 2 12 4 9" xfId="19954" xr:uid="{00000000-0005-0000-0000-0000F24D0000}"/>
    <cellStyle name="Normal 2 2 2 4 2 12 5" xfId="19955" xr:uid="{00000000-0005-0000-0000-0000F34D0000}"/>
    <cellStyle name="Normal 2 2 2 4 2 12 5 10" xfId="19956" xr:uid="{00000000-0005-0000-0000-0000F44D0000}"/>
    <cellStyle name="Normal 2 2 2 4 2 12 5 2" xfId="19957" xr:uid="{00000000-0005-0000-0000-0000F54D0000}"/>
    <cellStyle name="Normal 2 2 2 4 2 12 5 3" xfId="19958" xr:uid="{00000000-0005-0000-0000-0000F64D0000}"/>
    <cellStyle name="Normal 2 2 2 4 2 12 5 4" xfId="19959" xr:uid="{00000000-0005-0000-0000-0000F74D0000}"/>
    <cellStyle name="Normal 2 2 2 4 2 12 5 5" xfId="19960" xr:uid="{00000000-0005-0000-0000-0000F84D0000}"/>
    <cellStyle name="Normal 2 2 2 4 2 12 5 6" xfId="19961" xr:uid="{00000000-0005-0000-0000-0000F94D0000}"/>
    <cellStyle name="Normal 2 2 2 4 2 12 5 7" xfId="19962" xr:uid="{00000000-0005-0000-0000-0000FA4D0000}"/>
    <cellStyle name="Normal 2 2 2 4 2 12 5 8" xfId="19963" xr:uid="{00000000-0005-0000-0000-0000FB4D0000}"/>
    <cellStyle name="Normal 2 2 2 4 2 12 5 9" xfId="19964" xr:uid="{00000000-0005-0000-0000-0000FC4D0000}"/>
    <cellStyle name="Normal 2 2 2 4 2 12 6" xfId="19965" xr:uid="{00000000-0005-0000-0000-0000FD4D0000}"/>
    <cellStyle name="Normal 2 2 2 4 2 12 7" xfId="19966" xr:uid="{00000000-0005-0000-0000-0000FE4D0000}"/>
    <cellStyle name="Normal 2 2 2 4 2 12 8" xfId="19967" xr:uid="{00000000-0005-0000-0000-0000FF4D0000}"/>
    <cellStyle name="Normal 2 2 2 4 2 12 9" xfId="19968" xr:uid="{00000000-0005-0000-0000-0000004E0000}"/>
    <cellStyle name="Normal 2 2 2 4 2 13" xfId="19969" xr:uid="{00000000-0005-0000-0000-0000014E0000}"/>
    <cellStyle name="Normal 2 2 2 4 2 13 10" xfId="19970" xr:uid="{00000000-0005-0000-0000-0000024E0000}"/>
    <cellStyle name="Normal 2 2 2 4 2 13 11" xfId="19971" xr:uid="{00000000-0005-0000-0000-0000034E0000}"/>
    <cellStyle name="Normal 2 2 2 4 2 13 12" xfId="19972" xr:uid="{00000000-0005-0000-0000-0000044E0000}"/>
    <cellStyle name="Normal 2 2 2 4 2 13 13" xfId="19973" xr:uid="{00000000-0005-0000-0000-0000054E0000}"/>
    <cellStyle name="Normal 2 2 2 4 2 13 14" xfId="19974" xr:uid="{00000000-0005-0000-0000-0000064E0000}"/>
    <cellStyle name="Normal 2 2 2 4 2 13 2" xfId="19975" xr:uid="{00000000-0005-0000-0000-0000074E0000}"/>
    <cellStyle name="Normal 2 2 2 4 2 13 2 10" xfId="19976" xr:uid="{00000000-0005-0000-0000-0000084E0000}"/>
    <cellStyle name="Normal 2 2 2 4 2 13 2 2" xfId="19977" xr:uid="{00000000-0005-0000-0000-0000094E0000}"/>
    <cellStyle name="Normal 2 2 2 4 2 13 2 3" xfId="19978" xr:uid="{00000000-0005-0000-0000-00000A4E0000}"/>
    <cellStyle name="Normal 2 2 2 4 2 13 2 4" xfId="19979" xr:uid="{00000000-0005-0000-0000-00000B4E0000}"/>
    <cellStyle name="Normal 2 2 2 4 2 13 2 5" xfId="19980" xr:uid="{00000000-0005-0000-0000-00000C4E0000}"/>
    <cellStyle name="Normal 2 2 2 4 2 13 2 6" xfId="19981" xr:uid="{00000000-0005-0000-0000-00000D4E0000}"/>
    <cellStyle name="Normal 2 2 2 4 2 13 2 7" xfId="19982" xr:uid="{00000000-0005-0000-0000-00000E4E0000}"/>
    <cellStyle name="Normal 2 2 2 4 2 13 2 8" xfId="19983" xr:uid="{00000000-0005-0000-0000-00000F4E0000}"/>
    <cellStyle name="Normal 2 2 2 4 2 13 2 9" xfId="19984" xr:uid="{00000000-0005-0000-0000-0000104E0000}"/>
    <cellStyle name="Normal 2 2 2 4 2 13 3" xfId="19985" xr:uid="{00000000-0005-0000-0000-0000114E0000}"/>
    <cellStyle name="Normal 2 2 2 4 2 13 3 10" xfId="19986" xr:uid="{00000000-0005-0000-0000-0000124E0000}"/>
    <cellStyle name="Normal 2 2 2 4 2 13 3 2" xfId="19987" xr:uid="{00000000-0005-0000-0000-0000134E0000}"/>
    <cellStyle name="Normal 2 2 2 4 2 13 3 3" xfId="19988" xr:uid="{00000000-0005-0000-0000-0000144E0000}"/>
    <cellStyle name="Normal 2 2 2 4 2 13 3 4" xfId="19989" xr:uid="{00000000-0005-0000-0000-0000154E0000}"/>
    <cellStyle name="Normal 2 2 2 4 2 13 3 5" xfId="19990" xr:uid="{00000000-0005-0000-0000-0000164E0000}"/>
    <cellStyle name="Normal 2 2 2 4 2 13 3 6" xfId="19991" xr:uid="{00000000-0005-0000-0000-0000174E0000}"/>
    <cellStyle name="Normal 2 2 2 4 2 13 3 7" xfId="19992" xr:uid="{00000000-0005-0000-0000-0000184E0000}"/>
    <cellStyle name="Normal 2 2 2 4 2 13 3 8" xfId="19993" xr:uid="{00000000-0005-0000-0000-0000194E0000}"/>
    <cellStyle name="Normal 2 2 2 4 2 13 3 9" xfId="19994" xr:uid="{00000000-0005-0000-0000-00001A4E0000}"/>
    <cellStyle name="Normal 2 2 2 4 2 13 4" xfId="19995" xr:uid="{00000000-0005-0000-0000-00001B4E0000}"/>
    <cellStyle name="Normal 2 2 2 4 2 13 4 10" xfId="19996" xr:uid="{00000000-0005-0000-0000-00001C4E0000}"/>
    <cellStyle name="Normal 2 2 2 4 2 13 4 2" xfId="19997" xr:uid="{00000000-0005-0000-0000-00001D4E0000}"/>
    <cellStyle name="Normal 2 2 2 4 2 13 4 3" xfId="19998" xr:uid="{00000000-0005-0000-0000-00001E4E0000}"/>
    <cellStyle name="Normal 2 2 2 4 2 13 4 4" xfId="19999" xr:uid="{00000000-0005-0000-0000-00001F4E0000}"/>
    <cellStyle name="Normal 2 2 2 4 2 13 4 5" xfId="20000" xr:uid="{00000000-0005-0000-0000-0000204E0000}"/>
    <cellStyle name="Normal 2 2 2 4 2 13 4 6" xfId="20001" xr:uid="{00000000-0005-0000-0000-0000214E0000}"/>
    <cellStyle name="Normal 2 2 2 4 2 13 4 7" xfId="20002" xr:uid="{00000000-0005-0000-0000-0000224E0000}"/>
    <cellStyle name="Normal 2 2 2 4 2 13 4 8" xfId="20003" xr:uid="{00000000-0005-0000-0000-0000234E0000}"/>
    <cellStyle name="Normal 2 2 2 4 2 13 4 9" xfId="20004" xr:uid="{00000000-0005-0000-0000-0000244E0000}"/>
    <cellStyle name="Normal 2 2 2 4 2 13 5" xfId="20005" xr:uid="{00000000-0005-0000-0000-0000254E0000}"/>
    <cellStyle name="Normal 2 2 2 4 2 13 5 10" xfId="20006" xr:uid="{00000000-0005-0000-0000-0000264E0000}"/>
    <cellStyle name="Normal 2 2 2 4 2 13 5 2" xfId="20007" xr:uid="{00000000-0005-0000-0000-0000274E0000}"/>
    <cellStyle name="Normal 2 2 2 4 2 13 5 3" xfId="20008" xr:uid="{00000000-0005-0000-0000-0000284E0000}"/>
    <cellStyle name="Normal 2 2 2 4 2 13 5 4" xfId="20009" xr:uid="{00000000-0005-0000-0000-0000294E0000}"/>
    <cellStyle name="Normal 2 2 2 4 2 13 5 5" xfId="20010" xr:uid="{00000000-0005-0000-0000-00002A4E0000}"/>
    <cellStyle name="Normal 2 2 2 4 2 13 5 6" xfId="20011" xr:uid="{00000000-0005-0000-0000-00002B4E0000}"/>
    <cellStyle name="Normal 2 2 2 4 2 13 5 7" xfId="20012" xr:uid="{00000000-0005-0000-0000-00002C4E0000}"/>
    <cellStyle name="Normal 2 2 2 4 2 13 5 8" xfId="20013" xr:uid="{00000000-0005-0000-0000-00002D4E0000}"/>
    <cellStyle name="Normal 2 2 2 4 2 13 5 9" xfId="20014" xr:uid="{00000000-0005-0000-0000-00002E4E0000}"/>
    <cellStyle name="Normal 2 2 2 4 2 13 6" xfId="20015" xr:uid="{00000000-0005-0000-0000-00002F4E0000}"/>
    <cellStyle name="Normal 2 2 2 4 2 13 7" xfId="20016" xr:uid="{00000000-0005-0000-0000-0000304E0000}"/>
    <cellStyle name="Normal 2 2 2 4 2 13 8" xfId="20017" xr:uid="{00000000-0005-0000-0000-0000314E0000}"/>
    <cellStyle name="Normal 2 2 2 4 2 13 9" xfId="20018" xr:uid="{00000000-0005-0000-0000-0000324E0000}"/>
    <cellStyle name="Normal 2 2 2 4 2 14" xfId="20019" xr:uid="{00000000-0005-0000-0000-0000334E0000}"/>
    <cellStyle name="Normal 2 2 2 4 2 14 10" xfId="20020" xr:uid="{00000000-0005-0000-0000-0000344E0000}"/>
    <cellStyle name="Normal 2 2 2 4 2 14 11" xfId="20021" xr:uid="{00000000-0005-0000-0000-0000354E0000}"/>
    <cellStyle name="Normal 2 2 2 4 2 14 12" xfId="20022" xr:uid="{00000000-0005-0000-0000-0000364E0000}"/>
    <cellStyle name="Normal 2 2 2 4 2 14 13" xfId="20023" xr:uid="{00000000-0005-0000-0000-0000374E0000}"/>
    <cellStyle name="Normal 2 2 2 4 2 14 14" xfId="20024" xr:uid="{00000000-0005-0000-0000-0000384E0000}"/>
    <cellStyle name="Normal 2 2 2 4 2 14 2" xfId="20025" xr:uid="{00000000-0005-0000-0000-0000394E0000}"/>
    <cellStyle name="Normal 2 2 2 4 2 14 2 10" xfId="20026" xr:uid="{00000000-0005-0000-0000-00003A4E0000}"/>
    <cellStyle name="Normal 2 2 2 4 2 14 2 2" xfId="20027" xr:uid="{00000000-0005-0000-0000-00003B4E0000}"/>
    <cellStyle name="Normal 2 2 2 4 2 14 2 3" xfId="20028" xr:uid="{00000000-0005-0000-0000-00003C4E0000}"/>
    <cellStyle name="Normal 2 2 2 4 2 14 2 4" xfId="20029" xr:uid="{00000000-0005-0000-0000-00003D4E0000}"/>
    <cellStyle name="Normal 2 2 2 4 2 14 2 5" xfId="20030" xr:uid="{00000000-0005-0000-0000-00003E4E0000}"/>
    <cellStyle name="Normal 2 2 2 4 2 14 2 6" xfId="20031" xr:uid="{00000000-0005-0000-0000-00003F4E0000}"/>
    <cellStyle name="Normal 2 2 2 4 2 14 2 7" xfId="20032" xr:uid="{00000000-0005-0000-0000-0000404E0000}"/>
    <cellStyle name="Normal 2 2 2 4 2 14 2 8" xfId="20033" xr:uid="{00000000-0005-0000-0000-0000414E0000}"/>
    <cellStyle name="Normal 2 2 2 4 2 14 2 9" xfId="20034" xr:uid="{00000000-0005-0000-0000-0000424E0000}"/>
    <cellStyle name="Normal 2 2 2 4 2 14 3" xfId="20035" xr:uid="{00000000-0005-0000-0000-0000434E0000}"/>
    <cellStyle name="Normal 2 2 2 4 2 14 3 10" xfId="20036" xr:uid="{00000000-0005-0000-0000-0000444E0000}"/>
    <cellStyle name="Normal 2 2 2 4 2 14 3 2" xfId="20037" xr:uid="{00000000-0005-0000-0000-0000454E0000}"/>
    <cellStyle name="Normal 2 2 2 4 2 14 3 3" xfId="20038" xr:uid="{00000000-0005-0000-0000-0000464E0000}"/>
    <cellStyle name="Normal 2 2 2 4 2 14 3 4" xfId="20039" xr:uid="{00000000-0005-0000-0000-0000474E0000}"/>
    <cellStyle name="Normal 2 2 2 4 2 14 3 5" xfId="20040" xr:uid="{00000000-0005-0000-0000-0000484E0000}"/>
    <cellStyle name="Normal 2 2 2 4 2 14 3 6" xfId="20041" xr:uid="{00000000-0005-0000-0000-0000494E0000}"/>
    <cellStyle name="Normal 2 2 2 4 2 14 3 7" xfId="20042" xr:uid="{00000000-0005-0000-0000-00004A4E0000}"/>
    <cellStyle name="Normal 2 2 2 4 2 14 3 8" xfId="20043" xr:uid="{00000000-0005-0000-0000-00004B4E0000}"/>
    <cellStyle name="Normal 2 2 2 4 2 14 3 9" xfId="20044" xr:uid="{00000000-0005-0000-0000-00004C4E0000}"/>
    <cellStyle name="Normal 2 2 2 4 2 14 4" xfId="20045" xr:uid="{00000000-0005-0000-0000-00004D4E0000}"/>
    <cellStyle name="Normal 2 2 2 4 2 14 4 10" xfId="20046" xr:uid="{00000000-0005-0000-0000-00004E4E0000}"/>
    <cellStyle name="Normal 2 2 2 4 2 14 4 2" xfId="20047" xr:uid="{00000000-0005-0000-0000-00004F4E0000}"/>
    <cellStyle name="Normal 2 2 2 4 2 14 4 3" xfId="20048" xr:uid="{00000000-0005-0000-0000-0000504E0000}"/>
    <cellStyle name="Normal 2 2 2 4 2 14 4 4" xfId="20049" xr:uid="{00000000-0005-0000-0000-0000514E0000}"/>
    <cellStyle name="Normal 2 2 2 4 2 14 4 5" xfId="20050" xr:uid="{00000000-0005-0000-0000-0000524E0000}"/>
    <cellStyle name="Normal 2 2 2 4 2 14 4 6" xfId="20051" xr:uid="{00000000-0005-0000-0000-0000534E0000}"/>
    <cellStyle name="Normal 2 2 2 4 2 14 4 7" xfId="20052" xr:uid="{00000000-0005-0000-0000-0000544E0000}"/>
    <cellStyle name="Normal 2 2 2 4 2 14 4 8" xfId="20053" xr:uid="{00000000-0005-0000-0000-0000554E0000}"/>
    <cellStyle name="Normal 2 2 2 4 2 14 4 9" xfId="20054" xr:uid="{00000000-0005-0000-0000-0000564E0000}"/>
    <cellStyle name="Normal 2 2 2 4 2 14 5" xfId="20055" xr:uid="{00000000-0005-0000-0000-0000574E0000}"/>
    <cellStyle name="Normal 2 2 2 4 2 14 5 10" xfId="20056" xr:uid="{00000000-0005-0000-0000-0000584E0000}"/>
    <cellStyle name="Normal 2 2 2 4 2 14 5 2" xfId="20057" xr:uid="{00000000-0005-0000-0000-0000594E0000}"/>
    <cellStyle name="Normal 2 2 2 4 2 14 5 3" xfId="20058" xr:uid="{00000000-0005-0000-0000-00005A4E0000}"/>
    <cellStyle name="Normal 2 2 2 4 2 14 5 4" xfId="20059" xr:uid="{00000000-0005-0000-0000-00005B4E0000}"/>
    <cellStyle name="Normal 2 2 2 4 2 14 5 5" xfId="20060" xr:uid="{00000000-0005-0000-0000-00005C4E0000}"/>
    <cellStyle name="Normal 2 2 2 4 2 14 5 6" xfId="20061" xr:uid="{00000000-0005-0000-0000-00005D4E0000}"/>
    <cellStyle name="Normal 2 2 2 4 2 14 5 7" xfId="20062" xr:uid="{00000000-0005-0000-0000-00005E4E0000}"/>
    <cellStyle name="Normal 2 2 2 4 2 14 5 8" xfId="20063" xr:uid="{00000000-0005-0000-0000-00005F4E0000}"/>
    <cellStyle name="Normal 2 2 2 4 2 14 5 9" xfId="20064" xr:uid="{00000000-0005-0000-0000-0000604E0000}"/>
    <cellStyle name="Normal 2 2 2 4 2 14 6" xfId="20065" xr:uid="{00000000-0005-0000-0000-0000614E0000}"/>
    <cellStyle name="Normal 2 2 2 4 2 14 7" xfId="20066" xr:uid="{00000000-0005-0000-0000-0000624E0000}"/>
    <cellStyle name="Normal 2 2 2 4 2 14 8" xfId="20067" xr:uid="{00000000-0005-0000-0000-0000634E0000}"/>
    <cellStyle name="Normal 2 2 2 4 2 14 9" xfId="20068" xr:uid="{00000000-0005-0000-0000-0000644E0000}"/>
    <cellStyle name="Normal 2 2 2 4 2 15" xfId="20069" xr:uid="{00000000-0005-0000-0000-0000654E0000}"/>
    <cellStyle name="Normal 2 2 2 4 2 15 10" xfId="20070" xr:uid="{00000000-0005-0000-0000-0000664E0000}"/>
    <cellStyle name="Normal 2 2 2 4 2 15 11" xfId="20071" xr:uid="{00000000-0005-0000-0000-0000674E0000}"/>
    <cellStyle name="Normal 2 2 2 4 2 15 12" xfId="20072" xr:uid="{00000000-0005-0000-0000-0000684E0000}"/>
    <cellStyle name="Normal 2 2 2 4 2 15 13" xfId="20073" xr:uid="{00000000-0005-0000-0000-0000694E0000}"/>
    <cellStyle name="Normal 2 2 2 4 2 15 14" xfId="20074" xr:uid="{00000000-0005-0000-0000-00006A4E0000}"/>
    <cellStyle name="Normal 2 2 2 4 2 15 2" xfId="20075" xr:uid="{00000000-0005-0000-0000-00006B4E0000}"/>
    <cellStyle name="Normal 2 2 2 4 2 15 2 10" xfId="20076" xr:uid="{00000000-0005-0000-0000-00006C4E0000}"/>
    <cellStyle name="Normal 2 2 2 4 2 15 2 2" xfId="20077" xr:uid="{00000000-0005-0000-0000-00006D4E0000}"/>
    <cellStyle name="Normal 2 2 2 4 2 15 2 3" xfId="20078" xr:uid="{00000000-0005-0000-0000-00006E4E0000}"/>
    <cellStyle name="Normal 2 2 2 4 2 15 2 4" xfId="20079" xr:uid="{00000000-0005-0000-0000-00006F4E0000}"/>
    <cellStyle name="Normal 2 2 2 4 2 15 2 5" xfId="20080" xr:uid="{00000000-0005-0000-0000-0000704E0000}"/>
    <cellStyle name="Normal 2 2 2 4 2 15 2 6" xfId="20081" xr:uid="{00000000-0005-0000-0000-0000714E0000}"/>
    <cellStyle name="Normal 2 2 2 4 2 15 2 7" xfId="20082" xr:uid="{00000000-0005-0000-0000-0000724E0000}"/>
    <cellStyle name="Normal 2 2 2 4 2 15 2 8" xfId="20083" xr:uid="{00000000-0005-0000-0000-0000734E0000}"/>
    <cellStyle name="Normal 2 2 2 4 2 15 2 9" xfId="20084" xr:uid="{00000000-0005-0000-0000-0000744E0000}"/>
    <cellStyle name="Normal 2 2 2 4 2 15 3" xfId="20085" xr:uid="{00000000-0005-0000-0000-0000754E0000}"/>
    <cellStyle name="Normal 2 2 2 4 2 15 3 10" xfId="20086" xr:uid="{00000000-0005-0000-0000-0000764E0000}"/>
    <cellStyle name="Normal 2 2 2 4 2 15 3 2" xfId="20087" xr:uid="{00000000-0005-0000-0000-0000774E0000}"/>
    <cellStyle name="Normal 2 2 2 4 2 15 3 3" xfId="20088" xr:uid="{00000000-0005-0000-0000-0000784E0000}"/>
    <cellStyle name="Normal 2 2 2 4 2 15 3 4" xfId="20089" xr:uid="{00000000-0005-0000-0000-0000794E0000}"/>
    <cellStyle name="Normal 2 2 2 4 2 15 3 5" xfId="20090" xr:uid="{00000000-0005-0000-0000-00007A4E0000}"/>
    <cellStyle name="Normal 2 2 2 4 2 15 3 6" xfId="20091" xr:uid="{00000000-0005-0000-0000-00007B4E0000}"/>
    <cellStyle name="Normal 2 2 2 4 2 15 3 7" xfId="20092" xr:uid="{00000000-0005-0000-0000-00007C4E0000}"/>
    <cellStyle name="Normal 2 2 2 4 2 15 3 8" xfId="20093" xr:uid="{00000000-0005-0000-0000-00007D4E0000}"/>
    <cellStyle name="Normal 2 2 2 4 2 15 3 9" xfId="20094" xr:uid="{00000000-0005-0000-0000-00007E4E0000}"/>
    <cellStyle name="Normal 2 2 2 4 2 15 4" xfId="20095" xr:uid="{00000000-0005-0000-0000-00007F4E0000}"/>
    <cellStyle name="Normal 2 2 2 4 2 15 4 10" xfId="20096" xr:uid="{00000000-0005-0000-0000-0000804E0000}"/>
    <cellStyle name="Normal 2 2 2 4 2 15 4 2" xfId="20097" xr:uid="{00000000-0005-0000-0000-0000814E0000}"/>
    <cellStyle name="Normal 2 2 2 4 2 15 4 3" xfId="20098" xr:uid="{00000000-0005-0000-0000-0000824E0000}"/>
    <cellStyle name="Normal 2 2 2 4 2 15 4 4" xfId="20099" xr:uid="{00000000-0005-0000-0000-0000834E0000}"/>
    <cellStyle name="Normal 2 2 2 4 2 15 4 5" xfId="20100" xr:uid="{00000000-0005-0000-0000-0000844E0000}"/>
    <cellStyle name="Normal 2 2 2 4 2 15 4 6" xfId="20101" xr:uid="{00000000-0005-0000-0000-0000854E0000}"/>
    <cellStyle name="Normal 2 2 2 4 2 15 4 7" xfId="20102" xr:uid="{00000000-0005-0000-0000-0000864E0000}"/>
    <cellStyle name="Normal 2 2 2 4 2 15 4 8" xfId="20103" xr:uid="{00000000-0005-0000-0000-0000874E0000}"/>
    <cellStyle name="Normal 2 2 2 4 2 15 4 9" xfId="20104" xr:uid="{00000000-0005-0000-0000-0000884E0000}"/>
    <cellStyle name="Normal 2 2 2 4 2 15 5" xfId="20105" xr:uid="{00000000-0005-0000-0000-0000894E0000}"/>
    <cellStyle name="Normal 2 2 2 4 2 15 5 10" xfId="20106" xr:uid="{00000000-0005-0000-0000-00008A4E0000}"/>
    <cellStyle name="Normal 2 2 2 4 2 15 5 2" xfId="20107" xr:uid="{00000000-0005-0000-0000-00008B4E0000}"/>
    <cellStyle name="Normal 2 2 2 4 2 15 5 3" xfId="20108" xr:uid="{00000000-0005-0000-0000-00008C4E0000}"/>
    <cellStyle name="Normal 2 2 2 4 2 15 5 4" xfId="20109" xr:uid="{00000000-0005-0000-0000-00008D4E0000}"/>
    <cellStyle name="Normal 2 2 2 4 2 15 5 5" xfId="20110" xr:uid="{00000000-0005-0000-0000-00008E4E0000}"/>
    <cellStyle name="Normal 2 2 2 4 2 15 5 6" xfId="20111" xr:uid="{00000000-0005-0000-0000-00008F4E0000}"/>
    <cellStyle name="Normal 2 2 2 4 2 15 5 7" xfId="20112" xr:uid="{00000000-0005-0000-0000-0000904E0000}"/>
    <cellStyle name="Normal 2 2 2 4 2 15 5 8" xfId="20113" xr:uid="{00000000-0005-0000-0000-0000914E0000}"/>
    <cellStyle name="Normal 2 2 2 4 2 15 5 9" xfId="20114" xr:uid="{00000000-0005-0000-0000-0000924E0000}"/>
    <cellStyle name="Normal 2 2 2 4 2 15 6" xfId="20115" xr:uid="{00000000-0005-0000-0000-0000934E0000}"/>
    <cellStyle name="Normal 2 2 2 4 2 15 7" xfId="20116" xr:uid="{00000000-0005-0000-0000-0000944E0000}"/>
    <cellStyle name="Normal 2 2 2 4 2 15 8" xfId="20117" xr:uid="{00000000-0005-0000-0000-0000954E0000}"/>
    <cellStyle name="Normal 2 2 2 4 2 15 9" xfId="20118" xr:uid="{00000000-0005-0000-0000-0000964E0000}"/>
    <cellStyle name="Normal 2 2 2 4 2 16" xfId="20119" xr:uid="{00000000-0005-0000-0000-0000974E0000}"/>
    <cellStyle name="Normal 2 2 2 4 2 16 10" xfId="20120" xr:uid="{00000000-0005-0000-0000-0000984E0000}"/>
    <cellStyle name="Normal 2 2 2 4 2 16 11" xfId="20121" xr:uid="{00000000-0005-0000-0000-0000994E0000}"/>
    <cellStyle name="Normal 2 2 2 4 2 16 12" xfId="20122" xr:uid="{00000000-0005-0000-0000-00009A4E0000}"/>
    <cellStyle name="Normal 2 2 2 4 2 16 13" xfId="20123" xr:uid="{00000000-0005-0000-0000-00009B4E0000}"/>
    <cellStyle name="Normal 2 2 2 4 2 16 14" xfId="20124" xr:uid="{00000000-0005-0000-0000-00009C4E0000}"/>
    <cellStyle name="Normal 2 2 2 4 2 16 2" xfId="20125" xr:uid="{00000000-0005-0000-0000-00009D4E0000}"/>
    <cellStyle name="Normal 2 2 2 4 2 16 2 10" xfId="20126" xr:uid="{00000000-0005-0000-0000-00009E4E0000}"/>
    <cellStyle name="Normal 2 2 2 4 2 16 2 2" xfId="20127" xr:uid="{00000000-0005-0000-0000-00009F4E0000}"/>
    <cellStyle name="Normal 2 2 2 4 2 16 2 3" xfId="20128" xr:uid="{00000000-0005-0000-0000-0000A04E0000}"/>
    <cellStyle name="Normal 2 2 2 4 2 16 2 4" xfId="20129" xr:uid="{00000000-0005-0000-0000-0000A14E0000}"/>
    <cellStyle name="Normal 2 2 2 4 2 16 2 5" xfId="20130" xr:uid="{00000000-0005-0000-0000-0000A24E0000}"/>
    <cellStyle name="Normal 2 2 2 4 2 16 2 6" xfId="20131" xr:uid="{00000000-0005-0000-0000-0000A34E0000}"/>
    <cellStyle name="Normal 2 2 2 4 2 16 2 7" xfId="20132" xr:uid="{00000000-0005-0000-0000-0000A44E0000}"/>
    <cellStyle name="Normal 2 2 2 4 2 16 2 8" xfId="20133" xr:uid="{00000000-0005-0000-0000-0000A54E0000}"/>
    <cellStyle name="Normal 2 2 2 4 2 16 2 9" xfId="20134" xr:uid="{00000000-0005-0000-0000-0000A64E0000}"/>
    <cellStyle name="Normal 2 2 2 4 2 16 3" xfId="20135" xr:uid="{00000000-0005-0000-0000-0000A74E0000}"/>
    <cellStyle name="Normal 2 2 2 4 2 16 3 10" xfId="20136" xr:uid="{00000000-0005-0000-0000-0000A84E0000}"/>
    <cellStyle name="Normal 2 2 2 4 2 16 3 2" xfId="20137" xr:uid="{00000000-0005-0000-0000-0000A94E0000}"/>
    <cellStyle name="Normal 2 2 2 4 2 16 3 3" xfId="20138" xr:uid="{00000000-0005-0000-0000-0000AA4E0000}"/>
    <cellStyle name="Normal 2 2 2 4 2 16 3 4" xfId="20139" xr:uid="{00000000-0005-0000-0000-0000AB4E0000}"/>
    <cellStyle name="Normal 2 2 2 4 2 16 3 5" xfId="20140" xr:uid="{00000000-0005-0000-0000-0000AC4E0000}"/>
    <cellStyle name="Normal 2 2 2 4 2 16 3 6" xfId="20141" xr:uid="{00000000-0005-0000-0000-0000AD4E0000}"/>
    <cellStyle name="Normal 2 2 2 4 2 16 3 7" xfId="20142" xr:uid="{00000000-0005-0000-0000-0000AE4E0000}"/>
    <cellStyle name="Normal 2 2 2 4 2 16 3 8" xfId="20143" xr:uid="{00000000-0005-0000-0000-0000AF4E0000}"/>
    <cellStyle name="Normal 2 2 2 4 2 16 3 9" xfId="20144" xr:uid="{00000000-0005-0000-0000-0000B04E0000}"/>
    <cellStyle name="Normal 2 2 2 4 2 16 4" xfId="20145" xr:uid="{00000000-0005-0000-0000-0000B14E0000}"/>
    <cellStyle name="Normal 2 2 2 4 2 16 4 10" xfId="20146" xr:uid="{00000000-0005-0000-0000-0000B24E0000}"/>
    <cellStyle name="Normal 2 2 2 4 2 16 4 2" xfId="20147" xr:uid="{00000000-0005-0000-0000-0000B34E0000}"/>
    <cellStyle name="Normal 2 2 2 4 2 16 4 3" xfId="20148" xr:uid="{00000000-0005-0000-0000-0000B44E0000}"/>
    <cellStyle name="Normal 2 2 2 4 2 16 4 4" xfId="20149" xr:uid="{00000000-0005-0000-0000-0000B54E0000}"/>
    <cellStyle name="Normal 2 2 2 4 2 16 4 5" xfId="20150" xr:uid="{00000000-0005-0000-0000-0000B64E0000}"/>
    <cellStyle name="Normal 2 2 2 4 2 16 4 6" xfId="20151" xr:uid="{00000000-0005-0000-0000-0000B74E0000}"/>
    <cellStyle name="Normal 2 2 2 4 2 16 4 7" xfId="20152" xr:uid="{00000000-0005-0000-0000-0000B84E0000}"/>
    <cellStyle name="Normal 2 2 2 4 2 16 4 8" xfId="20153" xr:uid="{00000000-0005-0000-0000-0000B94E0000}"/>
    <cellStyle name="Normal 2 2 2 4 2 16 4 9" xfId="20154" xr:uid="{00000000-0005-0000-0000-0000BA4E0000}"/>
    <cellStyle name="Normal 2 2 2 4 2 16 5" xfId="20155" xr:uid="{00000000-0005-0000-0000-0000BB4E0000}"/>
    <cellStyle name="Normal 2 2 2 4 2 16 5 10" xfId="20156" xr:uid="{00000000-0005-0000-0000-0000BC4E0000}"/>
    <cellStyle name="Normal 2 2 2 4 2 16 5 2" xfId="20157" xr:uid="{00000000-0005-0000-0000-0000BD4E0000}"/>
    <cellStyle name="Normal 2 2 2 4 2 16 5 3" xfId="20158" xr:uid="{00000000-0005-0000-0000-0000BE4E0000}"/>
    <cellStyle name="Normal 2 2 2 4 2 16 5 4" xfId="20159" xr:uid="{00000000-0005-0000-0000-0000BF4E0000}"/>
    <cellStyle name="Normal 2 2 2 4 2 16 5 5" xfId="20160" xr:uid="{00000000-0005-0000-0000-0000C04E0000}"/>
    <cellStyle name="Normal 2 2 2 4 2 16 5 6" xfId="20161" xr:uid="{00000000-0005-0000-0000-0000C14E0000}"/>
    <cellStyle name="Normal 2 2 2 4 2 16 5 7" xfId="20162" xr:uid="{00000000-0005-0000-0000-0000C24E0000}"/>
    <cellStyle name="Normal 2 2 2 4 2 16 5 8" xfId="20163" xr:uid="{00000000-0005-0000-0000-0000C34E0000}"/>
    <cellStyle name="Normal 2 2 2 4 2 16 5 9" xfId="20164" xr:uid="{00000000-0005-0000-0000-0000C44E0000}"/>
    <cellStyle name="Normal 2 2 2 4 2 16 6" xfId="20165" xr:uid="{00000000-0005-0000-0000-0000C54E0000}"/>
    <cellStyle name="Normal 2 2 2 4 2 16 7" xfId="20166" xr:uid="{00000000-0005-0000-0000-0000C64E0000}"/>
    <cellStyle name="Normal 2 2 2 4 2 16 8" xfId="20167" xr:uid="{00000000-0005-0000-0000-0000C74E0000}"/>
    <cellStyle name="Normal 2 2 2 4 2 16 9" xfId="20168" xr:uid="{00000000-0005-0000-0000-0000C84E0000}"/>
    <cellStyle name="Normal 2 2 2 4 2 17" xfId="20169" xr:uid="{00000000-0005-0000-0000-0000C94E0000}"/>
    <cellStyle name="Normal 2 2 2 4 2 17 10" xfId="20170" xr:uid="{00000000-0005-0000-0000-0000CA4E0000}"/>
    <cellStyle name="Normal 2 2 2 4 2 17 11" xfId="20171" xr:uid="{00000000-0005-0000-0000-0000CB4E0000}"/>
    <cellStyle name="Normal 2 2 2 4 2 17 12" xfId="20172" xr:uid="{00000000-0005-0000-0000-0000CC4E0000}"/>
    <cellStyle name="Normal 2 2 2 4 2 17 13" xfId="20173" xr:uid="{00000000-0005-0000-0000-0000CD4E0000}"/>
    <cellStyle name="Normal 2 2 2 4 2 17 14" xfId="20174" xr:uid="{00000000-0005-0000-0000-0000CE4E0000}"/>
    <cellStyle name="Normal 2 2 2 4 2 17 2" xfId="20175" xr:uid="{00000000-0005-0000-0000-0000CF4E0000}"/>
    <cellStyle name="Normal 2 2 2 4 2 17 2 10" xfId="20176" xr:uid="{00000000-0005-0000-0000-0000D04E0000}"/>
    <cellStyle name="Normal 2 2 2 4 2 17 2 2" xfId="20177" xr:uid="{00000000-0005-0000-0000-0000D14E0000}"/>
    <cellStyle name="Normal 2 2 2 4 2 17 2 3" xfId="20178" xr:uid="{00000000-0005-0000-0000-0000D24E0000}"/>
    <cellStyle name="Normal 2 2 2 4 2 17 2 4" xfId="20179" xr:uid="{00000000-0005-0000-0000-0000D34E0000}"/>
    <cellStyle name="Normal 2 2 2 4 2 17 2 5" xfId="20180" xr:uid="{00000000-0005-0000-0000-0000D44E0000}"/>
    <cellStyle name="Normal 2 2 2 4 2 17 2 6" xfId="20181" xr:uid="{00000000-0005-0000-0000-0000D54E0000}"/>
    <cellStyle name="Normal 2 2 2 4 2 17 2 7" xfId="20182" xr:uid="{00000000-0005-0000-0000-0000D64E0000}"/>
    <cellStyle name="Normal 2 2 2 4 2 17 2 8" xfId="20183" xr:uid="{00000000-0005-0000-0000-0000D74E0000}"/>
    <cellStyle name="Normal 2 2 2 4 2 17 2 9" xfId="20184" xr:uid="{00000000-0005-0000-0000-0000D84E0000}"/>
    <cellStyle name="Normal 2 2 2 4 2 17 3" xfId="20185" xr:uid="{00000000-0005-0000-0000-0000D94E0000}"/>
    <cellStyle name="Normal 2 2 2 4 2 17 3 10" xfId="20186" xr:uid="{00000000-0005-0000-0000-0000DA4E0000}"/>
    <cellStyle name="Normal 2 2 2 4 2 17 3 2" xfId="20187" xr:uid="{00000000-0005-0000-0000-0000DB4E0000}"/>
    <cellStyle name="Normal 2 2 2 4 2 17 3 3" xfId="20188" xr:uid="{00000000-0005-0000-0000-0000DC4E0000}"/>
    <cellStyle name="Normal 2 2 2 4 2 17 3 4" xfId="20189" xr:uid="{00000000-0005-0000-0000-0000DD4E0000}"/>
    <cellStyle name="Normal 2 2 2 4 2 17 3 5" xfId="20190" xr:uid="{00000000-0005-0000-0000-0000DE4E0000}"/>
    <cellStyle name="Normal 2 2 2 4 2 17 3 6" xfId="20191" xr:uid="{00000000-0005-0000-0000-0000DF4E0000}"/>
    <cellStyle name="Normal 2 2 2 4 2 17 3 7" xfId="20192" xr:uid="{00000000-0005-0000-0000-0000E04E0000}"/>
    <cellStyle name="Normal 2 2 2 4 2 17 3 8" xfId="20193" xr:uid="{00000000-0005-0000-0000-0000E14E0000}"/>
    <cellStyle name="Normal 2 2 2 4 2 17 3 9" xfId="20194" xr:uid="{00000000-0005-0000-0000-0000E24E0000}"/>
    <cellStyle name="Normal 2 2 2 4 2 17 4" xfId="20195" xr:uid="{00000000-0005-0000-0000-0000E34E0000}"/>
    <cellStyle name="Normal 2 2 2 4 2 17 4 10" xfId="20196" xr:uid="{00000000-0005-0000-0000-0000E44E0000}"/>
    <cellStyle name="Normal 2 2 2 4 2 17 4 2" xfId="20197" xr:uid="{00000000-0005-0000-0000-0000E54E0000}"/>
    <cellStyle name="Normal 2 2 2 4 2 17 4 3" xfId="20198" xr:uid="{00000000-0005-0000-0000-0000E64E0000}"/>
    <cellStyle name="Normal 2 2 2 4 2 17 4 4" xfId="20199" xr:uid="{00000000-0005-0000-0000-0000E74E0000}"/>
    <cellStyle name="Normal 2 2 2 4 2 17 4 5" xfId="20200" xr:uid="{00000000-0005-0000-0000-0000E84E0000}"/>
    <cellStyle name="Normal 2 2 2 4 2 17 4 6" xfId="20201" xr:uid="{00000000-0005-0000-0000-0000E94E0000}"/>
    <cellStyle name="Normal 2 2 2 4 2 17 4 7" xfId="20202" xr:uid="{00000000-0005-0000-0000-0000EA4E0000}"/>
    <cellStyle name="Normal 2 2 2 4 2 17 4 8" xfId="20203" xr:uid="{00000000-0005-0000-0000-0000EB4E0000}"/>
    <cellStyle name="Normal 2 2 2 4 2 17 4 9" xfId="20204" xr:uid="{00000000-0005-0000-0000-0000EC4E0000}"/>
    <cellStyle name="Normal 2 2 2 4 2 17 5" xfId="20205" xr:uid="{00000000-0005-0000-0000-0000ED4E0000}"/>
    <cellStyle name="Normal 2 2 2 4 2 17 5 10" xfId="20206" xr:uid="{00000000-0005-0000-0000-0000EE4E0000}"/>
    <cellStyle name="Normal 2 2 2 4 2 17 5 2" xfId="20207" xr:uid="{00000000-0005-0000-0000-0000EF4E0000}"/>
    <cellStyle name="Normal 2 2 2 4 2 17 5 3" xfId="20208" xr:uid="{00000000-0005-0000-0000-0000F04E0000}"/>
    <cellStyle name="Normal 2 2 2 4 2 17 5 4" xfId="20209" xr:uid="{00000000-0005-0000-0000-0000F14E0000}"/>
    <cellStyle name="Normal 2 2 2 4 2 17 5 5" xfId="20210" xr:uid="{00000000-0005-0000-0000-0000F24E0000}"/>
    <cellStyle name="Normal 2 2 2 4 2 17 5 6" xfId="20211" xr:uid="{00000000-0005-0000-0000-0000F34E0000}"/>
    <cellStyle name="Normal 2 2 2 4 2 17 5 7" xfId="20212" xr:uid="{00000000-0005-0000-0000-0000F44E0000}"/>
    <cellStyle name="Normal 2 2 2 4 2 17 5 8" xfId="20213" xr:uid="{00000000-0005-0000-0000-0000F54E0000}"/>
    <cellStyle name="Normal 2 2 2 4 2 17 5 9" xfId="20214" xr:uid="{00000000-0005-0000-0000-0000F64E0000}"/>
    <cellStyle name="Normal 2 2 2 4 2 17 6" xfId="20215" xr:uid="{00000000-0005-0000-0000-0000F74E0000}"/>
    <cellStyle name="Normal 2 2 2 4 2 17 7" xfId="20216" xr:uid="{00000000-0005-0000-0000-0000F84E0000}"/>
    <cellStyle name="Normal 2 2 2 4 2 17 8" xfId="20217" xr:uid="{00000000-0005-0000-0000-0000F94E0000}"/>
    <cellStyle name="Normal 2 2 2 4 2 17 9" xfId="20218" xr:uid="{00000000-0005-0000-0000-0000FA4E0000}"/>
    <cellStyle name="Normal 2 2 2 4 2 18" xfId="20219" xr:uid="{00000000-0005-0000-0000-0000FB4E0000}"/>
    <cellStyle name="Normal 2 2 2 4 2 18 10" xfId="20220" xr:uid="{00000000-0005-0000-0000-0000FC4E0000}"/>
    <cellStyle name="Normal 2 2 2 4 2 18 11" xfId="20221" xr:uid="{00000000-0005-0000-0000-0000FD4E0000}"/>
    <cellStyle name="Normal 2 2 2 4 2 18 12" xfId="20222" xr:uid="{00000000-0005-0000-0000-0000FE4E0000}"/>
    <cellStyle name="Normal 2 2 2 4 2 18 13" xfId="20223" xr:uid="{00000000-0005-0000-0000-0000FF4E0000}"/>
    <cellStyle name="Normal 2 2 2 4 2 18 14" xfId="20224" xr:uid="{00000000-0005-0000-0000-0000004F0000}"/>
    <cellStyle name="Normal 2 2 2 4 2 18 2" xfId="20225" xr:uid="{00000000-0005-0000-0000-0000014F0000}"/>
    <cellStyle name="Normal 2 2 2 4 2 18 2 10" xfId="20226" xr:uid="{00000000-0005-0000-0000-0000024F0000}"/>
    <cellStyle name="Normal 2 2 2 4 2 18 2 2" xfId="20227" xr:uid="{00000000-0005-0000-0000-0000034F0000}"/>
    <cellStyle name="Normal 2 2 2 4 2 18 2 3" xfId="20228" xr:uid="{00000000-0005-0000-0000-0000044F0000}"/>
    <cellStyle name="Normal 2 2 2 4 2 18 2 4" xfId="20229" xr:uid="{00000000-0005-0000-0000-0000054F0000}"/>
    <cellStyle name="Normal 2 2 2 4 2 18 2 5" xfId="20230" xr:uid="{00000000-0005-0000-0000-0000064F0000}"/>
    <cellStyle name="Normal 2 2 2 4 2 18 2 6" xfId="20231" xr:uid="{00000000-0005-0000-0000-0000074F0000}"/>
    <cellStyle name="Normal 2 2 2 4 2 18 2 7" xfId="20232" xr:uid="{00000000-0005-0000-0000-0000084F0000}"/>
    <cellStyle name="Normal 2 2 2 4 2 18 2 8" xfId="20233" xr:uid="{00000000-0005-0000-0000-0000094F0000}"/>
    <cellStyle name="Normal 2 2 2 4 2 18 2 9" xfId="20234" xr:uid="{00000000-0005-0000-0000-00000A4F0000}"/>
    <cellStyle name="Normal 2 2 2 4 2 18 3" xfId="20235" xr:uid="{00000000-0005-0000-0000-00000B4F0000}"/>
    <cellStyle name="Normal 2 2 2 4 2 18 3 10" xfId="20236" xr:uid="{00000000-0005-0000-0000-00000C4F0000}"/>
    <cellStyle name="Normal 2 2 2 4 2 18 3 2" xfId="20237" xr:uid="{00000000-0005-0000-0000-00000D4F0000}"/>
    <cellStyle name="Normal 2 2 2 4 2 18 3 3" xfId="20238" xr:uid="{00000000-0005-0000-0000-00000E4F0000}"/>
    <cellStyle name="Normal 2 2 2 4 2 18 3 4" xfId="20239" xr:uid="{00000000-0005-0000-0000-00000F4F0000}"/>
    <cellStyle name="Normal 2 2 2 4 2 18 3 5" xfId="20240" xr:uid="{00000000-0005-0000-0000-0000104F0000}"/>
    <cellStyle name="Normal 2 2 2 4 2 18 3 6" xfId="20241" xr:uid="{00000000-0005-0000-0000-0000114F0000}"/>
    <cellStyle name="Normal 2 2 2 4 2 18 3 7" xfId="20242" xr:uid="{00000000-0005-0000-0000-0000124F0000}"/>
    <cellStyle name="Normal 2 2 2 4 2 18 3 8" xfId="20243" xr:uid="{00000000-0005-0000-0000-0000134F0000}"/>
    <cellStyle name="Normal 2 2 2 4 2 18 3 9" xfId="20244" xr:uid="{00000000-0005-0000-0000-0000144F0000}"/>
    <cellStyle name="Normal 2 2 2 4 2 18 4" xfId="20245" xr:uid="{00000000-0005-0000-0000-0000154F0000}"/>
    <cellStyle name="Normal 2 2 2 4 2 18 4 10" xfId="20246" xr:uid="{00000000-0005-0000-0000-0000164F0000}"/>
    <cellStyle name="Normal 2 2 2 4 2 18 4 2" xfId="20247" xr:uid="{00000000-0005-0000-0000-0000174F0000}"/>
    <cellStyle name="Normal 2 2 2 4 2 18 4 3" xfId="20248" xr:uid="{00000000-0005-0000-0000-0000184F0000}"/>
    <cellStyle name="Normal 2 2 2 4 2 18 4 4" xfId="20249" xr:uid="{00000000-0005-0000-0000-0000194F0000}"/>
    <cellStyle name="Normal 2 2 2 4 2 18 4 5" xfId="20250" xr:uid="{00000000-0005-0000-0000-00001A4F0000}"/>
    <cellStyle name="Normal 2 2 2 4 2 18 4 6" xfId="20251" xr:uid="{00000000-0005-0000-0000-00001B4F0000}"/>
    <cellStyle name="Normal 2 2 2 4 2 18 4 7" xfId="20252" xr:uid="{00000000-0005-0000-0000-00001C4F0000}"/>
    <cellStyle name="Normal 2 2 2 4 2 18 4 8" xfId="20253" xr:uid="{00000000-0005-0000-0000-00001D4F0000}"/>
    <cellStyle name="Normal 2 2 2 4 2 18 4 9" xfId="20254" xr:uid="{00000000-0005-0000-0000-00001E4F0000}"/>
    <cellStyle name="Normal 2 2 2 4 2 18 5" xfId="20255" xr:uid="{00000000-0005-0000-0000-00001F4F0000}"/>
    <cellStyle name="Normal 2 2 2 4 2 18 5 10" xfId="20256" xr:uid="{00000000-0005-0000-0000-0000204F0000}"/>
    <cellStyle name="Normal 2 2 2 4 2 18 5 2" xfId="20257" xr:uid="{00000000-0005-0000-0000-0000214F0000}"/>
    <cellStyle name="Normal 2 2 2 4 2 18 5 3" xfId="20258" xr:uid="{00000000-0005-0000-0000-0000224F0000}"/>
    <cellStyle name="Normal 2 2 2 4 2 18 5 4" xfId="20259" xr:uid="{00000000-0005-0000-0000-0000234F0000}"/>
    <cellStyle name="Normal 2 2 2 4 2 18 5 5" xfId="20260" xr:uid="{00000000-0005-0000-0000-0000244F0000}"/>
    <cellStyle name="Normal 2 2 2 4 2 18 5 6" xfId="20261" xr:uid="{00000000-0005-0000-0000-0000254F0000}"/>
    <cellStyle name="Normal 2 2 2 4 2 18 5 7" xfId="20262" xr:uid="{00000000-0005-0000-0000-0000264F0000}"/>
    <cellStyle name="Normal 2 2 2 4 2 18 5 8" xfId="20263" xr:uid="{00000000-0005-0000-0000-0000274F0000}"/>
    <cellStyle name="Normal 2 2 2 4 2 18 5 9" xfId="20264" xr:uid="{00000000-0005-0000-0000-0000284F0000}"/>
    <cellStyle name="Normal 2 2 2 4 2 18 6" xfId="20265" xr:uid="{00000000-0005-0000-0000-0000294F0000}"/>
    <cellStyle name="Normal 2 2 2 4 2 18 7" xfId="20266" xr:uid="{00000000-0005-0000-0000-00002A4F0000}"/>
    <cellStyle name="Normal 2 2 2 4 2 18 8" xfId="20267" xr:uid="{00000000-0005-0000-0000-00002B4F0000}"/>
    <cellStyle name="Normal 2 2 2 4 2 18 9" xfId="20268" xr:uid="{00000000-0005-0000-0000-00002C4F0000}"/>
    <cellStyle name="Normal 2 2 2 4 2 19" xfId="20269" xr:uid="{00000000-0005-0000-0000-00002D4F0000}"/>
    <cellStyle name="Normal 2 2 2 4 2 19 10" xfId="20270" xr:uid="{00000000-0005-0000-0000-00002E4F0000}"/>
    <cellStyle name="Normal 2 2 2 4 2 19 11" xfId="20271" xr:uid="{00000000-0005-0000-0000-00002F4F0000}"/>
    <cellStyle name="Normal 2 2 2 4 2 19 12" xfId="20272" xr:uid="{00000000-0005-0000-0000-0000304F0000}"/>
    <cellStyle name="Normal 2 2 2 4 2 19 13" xfId="20273" xr:uid="{00000000-0005-0000-0000-0000314F0000}"/>
    <cellStyle name="Normal 2 2 2 4 2 19 14" xfId="20274" xr:uid="{00000000-0005-0000-0000-0000324F0000}"/>
    <cellStyle name="Normal 2 2 2 4 2 19 2" xfId="20275" xr:uid="{00000000-0005-0000-0000-0000334F0000}"/>
    <cellStyle name="Normal 2 2 2 4 2 19 2 10" xfId="20276" xr:uid="{00000000-0005-0000-0000-0000344F0000}"/>
    <cellStyle name="Normal 2 2 2 4 2 19 2 2" xfId="20277" xr:uid="{00000000-0005-0000-0000-0000354F0000}"/>
    <cellStyle name="Normal 2 2 2 4 2 19 2 3" xfId="20278" xr:uid="{00000000-0005-0000-0000-0000364F0000}"/>
    <cellStyle name="Normal 2 2 2 4 2 19 2 4" xfId="20279" xr:uid="{00000000-0005-0000-0000-0000374F0000}"/>
    <cellStyle name="Normal 2 2 2 4 2 19 2 5" xfId="20280" xr:uid="{00000000-0005-0000-0000-0000384F0000}"/>
    <cellStyle name="Normal 2 2 2 4 2 19 2 6" xfId="20281" xr:uid="{00000000-0005-0000-0000-0000394F0000}"/>
    <cellStyle name="Normal 2 2 2 4 2 19 2 7" xfId="20282" xr:uid="{00000000-0005-0000-0000-00003A4F0000}"/>
    <cellStyle name="Normal 2 2 2 4 2 19 2 8" xfId="20283" xr:uid="{00000000-0005-0000-0000-00003B4F0000}"/>
    <cellStyle name="Normal 2 2 2 4 2 19 2 9" xfId="20284" xr:uid="{00000000-0005-0000-0000-00003C4F0000}"/>
    <cellStyle name="Normal 2 2 2 4 2 19 3" xfId="20285" xr:uid="{00000000-0005-0000-0000-00003D4F0000}"/>
    <cellStyle name="Normal 2 2 2 4 2 19 3 10" xfId="20286" xr:uid="{00000000-0005-0000-0000-00003E4F0000}"/>
    <cellStyle name="Normal 2 2 2 4 2 19 3 2" xfId="20287" xr:uid="{00000000-0005-0000-0000-00003F4F0000}"/>
    <cellStyle name="Normal 2 2 2 4 2 19 3 3" xfId="20288" xr:uid="{00000000-0005-0000-0000-0000404F0000}"/>
    <cellStyle name="Normal 2 2 2 4 2 19 3 4" xfId="20289" xr:uid="{00000000-0005-0000-0000-0000414F0000}"/>
    <cellStyle name="Normal 2 2 2 4 2 19 3 5" xfId="20290" xr:uid="{00000000-0005-0000-0000-0000424F0000}"/>
    <cellStyle name="Normal 2 2 2 4 2 19 3 6" xfId="20291" xr:uid="{00000000-0005-0000-0000-0000434F0000}"/>
    <cellStyle name="Normal 2 2 2 4 2 19 3 7" xfId="20292" xr:uid="{00000000-0005-0000-0000-0000444F0000}"/>
    <cellStyle name="Normal 2 2 2 4 2 19 3 8" xfId="20293" xr:uid="{00000000-0005-0000-0000-0000454F0000}"/>
    <cellStyle name="Normal 2 2 2 4 2 19 3 9" xfId="20294" xr:uid="{00000000-0005-0000-0000-0000464F0000}"/>
    <cellStyle name="Normal 2 2 2 4 2 19 4" xfId="20295" xr:uid="{00000000-0005-0000-0000-0000474F0000}"/>
    <cellStyle name="Normal 2 2 2 4 2 19 4 10" xfId="20296" xr:uid="{00000000-0005-0000-0000-0000484F0000}"/>
    <cellStyle name="Normal 2 2 2 4 2 19 4 2" xfId="20297" xr:uid="{00000000-0005-0000-0000-0000494F0000}"/>
    <cellStyle name="Normal 2 2 2 4 2 19 4 3" xfId="20298" xr:uid="{00000000-0005-0000-0000-00004A4F0000}"/>
    <cellStyle name="Normal 2 2 2 4 2 19 4 4" xfId="20299" xr:uid="{00000000-0005-0000-0000-00004B4F0000}"/>
    <cellStyle name="Normal 2 2 2 4 2 19 4 5" xfId="20300" xr:uid="{00000000-0005-0000-0000-00004C4F0000}"/>
    <cellStyle name="Normal 2 2 2 4 2 19 4 6" xfId="20301" xr:uid="{00000000-0005-0000-0000-00004D4F0000}"/>
    <cellStyle name="Normal 2 2 2 4 2 19 4 7" xfId="20302" xr:uid="{00000000-0005-0000-0000-00004E4F0000}"/>
    <cellStyle name="Normal 2 2 2 4 2 19 4 8" xfId="20303" xr:uid="{00000000-0005-0000-0000-00004F4F0000}"/>
    <cellStyle name="Normal 2 2 2 4 2 19 4 9" xfId="20304" xr:uid="{00000000-0005-0000-0000-0000504F0000}"/>
    <cellStyle name="Normal 2 2 2 4 2 19 5" xfId="20305" xr:uid="{00000000-0005-0000-0000-0000514F0000}"/>
    <cellStyle name="Normal 2 2 2 4 2 19 5 10" xfId="20306" xr:uid="{00000000-0005-0000-0000-0000524F0000}"/>
    <cellStyle name="Normal 2 2 2 4 2 19 5 2" xfId="20307" xr:uid="{00000000-0005-0000-0000-0000534F0000}"/>
    <cellStyle name="Normal 2 2 2 4 2 19 5 3" xfId="20308" xr:uid="{00000000-0005-0000-0000-0000544F0000}"/>
    <cellStyle name="Normal 2 2 2 4 2 19 5 4" xfId="20309" xr:uid="{00000000-0005-0000-0000-0000554F0000}"/>
    <cellStyle name="Normal 2 2 2 4 2 19 5 5" xfId="20310" xr:uid="{00000000-0005-0000-0000-0000564F0000}"/>
    <cellStyle name="Normal 2 2 2 4 2 19 5 6" xfId="20311" xr:uid="{00000000-0005-0000-0000-0000574F0000}"/>
    <cellStyle name="Normal 2 2 2 4 2 19 5 7" xfId="20312" xr:uid="{00000000-0005-0000-0000-0000584F0000}"/>
    <cellStyle name="Normal 2 2 2 4 2 19 5 8" xfId="20313" xr:uid="{00000000-0005-0000-0000-0000594F0000}"/>
    <cellStyle name="Normal 2 2 2 4 2 19 5 9" xfId="20314" xr:uid="{00000000-0005-0000-0000-00005A4F0000}"/>
    <cellStyle name="Normal 2 2 2 4 2 19 6" xfId="20315" xr:uid="{00000000-0005-0000-0000-00005B4F0000}"/>
    <cellStyle name="Normal 2 2 2 4 2 19 7" xfId="20316" xr:uid="{00000000-0005-0000-0000-00005C4F0000}"/>
    <cellStyle name="Normal 2 2 2 4 2 19 8" xfId="20317" xr:uid="{00000000-0005-0000-0000-00005D4F0000}"/>
    <cellStyle name="Normal 2 2 2 4 2 19 9" xfId="20318" xr:uid="{00000000-0005-0000-0000-00005E4F0000}"/>
    <cellStyle name="Normal 2 2 2 4 2 2" xfId="20319" xr:uid="{00000000-0005-0000-0000-00005F4F0000}"/>
    <cellStyle name="Normal 2 2 2 4 2 2 10" xfId="20320" xr:uid="{00000000-0005-0000-0000-0000604F0000}"/>
    <cellStyle name="Normal 2 2 2 4 2 2 11" xfId="20321" xr:uid="{00000000-0005-0000-0000-0000614F0000}"/>
    <cellStyle name="Normal 2 2 2 4 2 2 12" xfId="20322" xr:uid="{00000000-0005-0000-0000-0000624F0000}"/>
    <cellStyle name="Normal 2 2 2 4 2 2 13" xfId="20323" xr:uid="{00000000-0005-0000-0000-0000634F0000}"/>
    <cellStyle name="Normal 2 2 2 4 2 2 14" xfId="20324" xr:uid="{00000000-0005-0000-0000-0000644F0000}"/>
    <cellStyle name="Normal 2 2 2 4 2 2 15" xfId="20325" xr:uid="{00000000-0005-0000-0000-0000654F0000}"/>
    <cellStyle name="Normal 2 2 2 4 2 2 16" xfId="20326" xr:uid="{00000000-0005-0000-0000-0000664F0000}"/>
    <cellStyle name="Normal 2 2 2 4 2 2 17" xfId="20327" xr:uid="{00000000-0005-0000-0000-0000674F0000}"/>
    <cellStyle name="Normal 2 2 2 4 2 2 18" xfId="20328" xr:uid="{00000000-0005-0000-0000-0000684F0000}"/>
    <cellStyle name="Normal 2 2 2 4 2 2 19" xfId="20329" xr:uid="{00000000-0005-0000-0000-0000694F0000}"/>
    <cellStyle name="Normal 2 2 2 4 2 2 2" xfId="20330" xr:uid="{00000000-0005-0000-0000-00006A4F0000}"/>
    <cellStyle name="Normal 2 2 2 4 2 2 20" xfId="20331" xr:uid="{00000000-0005-0000-0000-00006B4F0000}"/>
    <cellStyle name="Normal 2 2 2 4 2 2 21" xfId="20332" xr:uid="{00000000-0005-0000-0000-00006C4F0000}"/>
    <cellStyle name="Normal 2 2 2 4 2 2 21 10" xfId="20333" xr:uid="{00000000-0005-0000-0000-00006D4F0000}"/>
    <cellStyle name="Normal 2 2 2 4 2 2 21 2" xfId="20334" xr:uid="{00000000-0005-0000-0000-00006E4F0000}"/>
    <cellStyle name="Normal 2 2 2 4 2 2 21 3" xfId="20335" xr:uid="{00000000-0005-0000-0000-00006F4F0000}"/>
    <cellStyle name="Normal 2 2 2 4 2 2 21 4" xfId="20336" xr:uid="{00000000-0005-0000-0000-0000704F0000}"/>
    <cellStyle name="Normal 2 2 2 4 2 2 21 5" xfId="20337" xr:uid="{00000000-0005-0000-0000-0000714F0000}"/>
    <cellStyle name="Normal 2 2 2 4 2 2 21 6" xfId="20338" xr:uid="{00000000-0005-0000-0000-0000724F0000}"/>
    <cellStyle name="Normal 2 2 2 4 2 2 21 7" xfId="20339" xr:uid="{00000000-0005-0000-0000-0000734F0000}"/>
    <cellStyle name="Normal 2 2 2 4 2 2 21 8" xfId="20340" xr:uid="{00000000-0005-0000-0000-0000744F0000}"/>
    <cellStyle name="Normal 2 2 2 4 2 2 21 9" xfId="20341" xr:uid="{00000000-0005-0000-0000-0000754F0000}"/>
    <cellStyle name="Normal 2 2 2 4 2 2 22" xfId="20342" xr:uid="{00000000-0005-0000-0000-0000764F0000}"/>
    <cellStyle name="Normal 2 2 2 4 2 2 22 10" xfId="20343" xr:uid="{00000000-0005-0000-0000-0000774F0000}"/>
    <cellStyle name="Normal 2 2 2 4 2 2 22 2" xfId="20344" xr:uid="{00000000-0005-0000-0000-0000784F0000}"/>
    <cellStyle name="Normal 2 2 2 4 2 2 22 3" xfId="20345" xr:uid="{00000000-0005-0000-0000-0000794F0000}"/>
    <cellStyle name="Normal 2 2 2 4 2 2 22 4" xfId="20346" xr:uid="{00000000-0005-0000-0000-00007A4F0000}"/>
    <cellStyle name="Normal 2 2 2 4 2 2 22 5" xfId="20347" xr:uid="{00000000-0005-0000-0000-00007B4F0000}"/>
    <cellStyle name="Normal 2 2 2 4 2 2 22 6" xfId="20348" xr:uid="{00000000-0005-0000-0000-00007C4F0000}"/>
    <cellStyle name="Normal 2 2 2 4 2 2 22 7" xfId="20349" xr:uid="{00000000-0005-0000-0000-00007D4F0000}"/>
    <cellStyle name="Normal 2 2 2 4 2 2 22 8" xfId="20350" xr:uid="{00000000-0005-0000-0000-00007E4F0000}"/>
    <cellStyle name="Normal 2 2 2 4 2 2 22 9" xfId="20351" xr:uid="{00000000-0005-0000-0000-00007F4F0000}"/>
    <cellStyle name="Normal 2 2 2 4 2 2 23" xfId="20352" xr:uid="{00000000-0005-0000-0000-0000804F0000}"/>
    <cellStyle name="Normal 2 2 2 4 2 2 23 10" xfId="20353" xr:uid="{00000000-0005-0000-0000-0000814F0000}"/>
    <cellStyle name="Normal 2 2 2 4 2 2 23 2" xfId="20354" xr:uid="{00000000-0005-0000-0000-0000824F0000}"/>
    <cellStyle name="Normal 2 2 2 4 2 2 23 3" xfId="20355" xr:uid="{00000000-0005-0000-0000-0000834F0000}"/>
    <cellStyle name="Normal 2 2 2 4 2 2 23 4" xfId="20356" xr:uid="{00000000-0005-0000-0000-0000844F0000}"/>
    <cellStyle name="Normal 2 2 2 4 2 2 23 5" xfId="20357" xr:uid="{00000000-0005-0000-0000-0000854F0000}"/>
    <cellStyle name="Normal 2 2 2 4 2 2 23 6" xfId="20358" xr:uid="{00000000-0005-0000-0000-0000864F0000}"/>
    <cellStyle name="Normal 2 2 2 4 2 2 23 7" xfId="20359" xr:uid="{00000000-0005-0000-0000-0000874F0000}"/>
    <cellStyle name="Normal 2 2 2 4 2 2 23 8" xfId="20360" xr:uid="{00000000-0005-0000-0000-0000884F0000}"/>
    <cellStyle name="Normal 2 2 2 4 2 2 23 9" xfId="20361" xr:uid="{00000000-0005-0000-0000-0000894F0000}"/>
    <cellStyle name="Normal 2 2 2 4 2 2 24" xfId="20362" xr:uid="{00000000-0005-0000-0000-00008A4F0000}"/>
    <cellStyle name="Normal 2 2 2 4 2 2 24 10" xfId="20363" xr:uid="{00000000-0005-0000-0000-00008B4F0000}"/>
    <cellStyle name="Normal 2 2 2 4 2 2 24 2" xfId="20364" xr:uid="{00000000-0005-0000-0000-00008C4F0000}"/>
    <cellStyle name="Normal 2 2 2 4 2 2 24 3" xfId="20365" xr:uid="{00000000-0005-0000-0000-00008D4F0000}"/>
    <cellStyle name="Normal 2 2 2 4 2 2 24 4" xfId="20366" xr:uid="{00000000-0005-0000-0000-00008E4F0000}"/>
    <cellStyle name="Normal 2 2 2 4 2 2 24 5" xfId="20367" xr:uid="{00000000-0005-0000-0000-00008F4F0000}"/>
    <cellStyle name="Normal 2 2 2 4 2 2 24 6" xfId="20368" xr:uid="{00000000-0005-0000-0000-0000904F0000}"/>
    <cellStyle name="Normal 2 2 2 4 2 2 24 7" xfId="20369" xr:uid="{00000000-0005-0000-0000-0000914F0000}"/>
    <cellStyle name="Normal 2 2 2 4 2 2 24 8" xfId="20370" xr:uid="{00000000-0005-0000-0000-0000924F0000}"/>
    <cellStyle name="Normal 2 2 2 4 2 2 24 9" xfId="20371" xr:uid="{00000000-0005-0000-0000-0000934F0000}"/>
    <cellStyle name="Normal 2 2 2 4 2 2 25" xfId="20372" xr:uid="{00000000-0005-0000-0000-0000944F0000}"/>
    <cellStyle name="Normal 2 2 2 4 2 2 26" xfId="20373" xr:uid="{00000000-0005-0000-0000-0000954F0000}"/>
    <cellStyle name="Normal 2 2 2 4 2 2 27" xfId="20374" xr:uid="{00000000-0005-0000-0000-0000964F0000}"/>
    <cellStyle name="Normal 2 2 2 4 2 2 28" xfId="20375" xr:uid="{00000000-0005-0000-0000-0000974F0000}"/>
    <cellStyle name="Normal 2 2 2 4 2 2 29" xfId="20376" xr:uid="{00000000-0005-0000-0000-0000984F0000}"/>
    <cellStyle name="Normal 2 2 2 4 2 2 3" xfId="20377" xr:uid="{00000000-0005-0000-0000-0000994F0000}"/>
    <cellStyle name="Normal 2 2 2 4 2 2 30" xfId="20378" xr:uid="{00000000-0005-0000-0000-00009A4F0000}"/>
    <cellStyle name="Normal 2 2 2 4 2 2 31" xfId="20379" xr:uid="{00000000-0005-0000-0000-00009B4F0000}"/>
    <cellStyle name="Normal 2 2 2 4 2 2 32" xfId="20380" xr:uid="{00000000-0005-0000-0000-00009C4F0000}"/>
    <cellStyle name="Normal 2 2 2 4 2 2 33" xfId="20381" xr:uid="{00000000-0005-0000-0000-00009D4F0000}"/>
    <cellStyle name="Normal 2 2 2 4 2 2 34" xfId="20382" xr:uid="{00000000-0005-0000-0000-00009E4F0000}"/>
    <cellStyle name="Normal 2 2 2 4 2 2 35" xfId="20383" xr:uid="{00000000-0005-0000-0000-00009F4F0000}"/>
    <cellStyle name="Normal 2 2 2 4 2 2 4" xfId="20384" xr:uid="{00000000-0005-0000-0000-0000A04F0000}"/>
    <cellStyle name="Normal 2 2 2 4 2 2 5" xfId="20385" xr:uid="{00000000-0005-0000-0000-0000A14F0000}"/>
    <cellStyle name="Normal 2 2 2 4 2 2 6" xfId="20386" xr:uid="{00000000-0005-0000-0000-0000A24F0000}"/>
    <cellStyle name="Normal 2 2 2 4 2 2 7" xfId="20387" xr:uid="{00000000-0005-0000-0000-0000A34F0000}"/>
    <cellStyle name="Normal 2 2 2 4 2 2 8" xfId="20388" xr:uid="{00000000-0005-0000-0000-0000A44F0000}"/>
    <cellStyle name="Normal 2 2 2 4 2 2 9" xfId="20389" xr:uid="{00000000-0005-0000-0000-0000A54F0000}"/>
    <cellStyle name="Normal 2 2 2 4 2 20" xfId="20390" xr:uid="{00000000-0005-0000-0000-0000A64F0000}"/>
    <cellStyle name="Normal 2 2 2 4 2 20 10" xfId="20391" xr:uid="{00000000-0005-0000-0000-0000A74F0000}"/>
    <cellStyle name="Normal 2 2 2 4 2 20 11" xfId="20392" xr:uid="{00000000-0005-0000-0000-0000A84F0000}"/>
    <cellStyle name="Normal 2 2 2 4 2 20 12" xfId="20393" xr:uid="{00000000-0005-0000-0000-0000A94F0000}"/>
    <cellStyle name="Normal 2 2 2 4 2 20 13" xfId="20394" xr:uid="{00000000-0005-0000-0000-0000AA4F0000}"/>
    <cellStyle name="Normal 2 2 2 4 2 20 14" xfId="20395" xr:uid="{00000000-0005-0000-0000-0000AB4F0000}"/>
    <cellStyle name="Normal 2 2 2 4 2 20 2" xfId="20396" xr:uid="{00000000-0005-0000-0000-0000AC4F0000}"/>
    <cellStyle name="Normal 2 2 2 4 2 20 2 10" xfId="20397" xr:uid="{00000000-0005-0000-0000-0000AD4F0000}"/>
    <cellStyle name="Normal 2 2 2 4 2 20 2 2" xfId="20398" xr:uid="{00000000-0005-0000-0000-0000AE4F0000}"/>
    <cellStyle name="Normal 2 2 2 4 2 20 2 3" xfId="20399" xr:uid="{00000000-0005-0000-0000-0000AF4F0000}"/>
    <cellStyle name="Normal 2 2 2 4 2 20 2 4" xfId="20400" xr:uid="{00000000-0005-0000-0000-0000B04F0000}"/>
    <cellStyle name="Normal 2 2 2 4 2 20 2 5" xfId="20401" xr:uid="{00000000-0005-0000-0000-0000B14F0000}"/>
    <cellStyle name="Normal 2 2 2 4 2 20 2 6" xfId="20402" xr:uid="{00000000-0005-0000-0000-0000B24F0000}"/>
    <cellStyle name="Normal 2 2 2 4 2 20 2 7" xfId="20403" xr:uid="{00000000-0005-0000-0000-0000B34F0000}"/>
    <cellStyle name="Normal 2 2 2 4 2 20 2 8" xfId="20404" xr:uid="{00000000-0005-0000-0000-0000B44F0000}"/>
    <cellStyle name="Normal 2 2 2 4 2 20 2 9" xfId="20405" xr:uid="{00000000-0005-0000-0000-0000B54F0000}"/>
    <cellStyle name="Normal 2 2 2 4 2 20 3" xfId="20406" xr:uid="{00000000-0005-0000-0000-0000B64F0000}"/>
    <cellStyle name="Normal 2 2 2 4 2 20 3 10" xfId="20407" xr:uid="{00000000-0005-0000-0000-0000B74F0000}"/>
    <cellStyle name="Normal 2 2 2 4 2 20 3 2" xfId="20408" xr:uid="{00000000-0005-0000-0000-0000B84F0000}"/>
    <cellStyle name="Normal 2 2 2 4 2 20 3 3" xfId="20409" xr:uid="{00000000-0005-0000-0000-0000B94F0000}"/>
    <cellStyle name="Normal 2 2 2 4 2 20 3 4" xfId="20410" xr:uid="{00000000-0005-0000-0000-0000BA4F0000}"/>
    <cellStyle name="Normal 2 2 2 4 2 20 3 5" xfId="20411" xr:uid="{00000000-0005-0000-0000-0000BB4F0000}"/>
    <cellStyle name="Normal 2 2 2 4 2 20 3 6" xfId="20412" xr:uid="{00000000-0005-0000-0000-0000BC4F0000}"/>
    <cellStyle name="Normal 2 2 2 4 2 20 3 7" xfId="20413" xr:uid="{00000000-0005-0000-0000-0000BD4F0000}"/>
    <cellStyle name="Normal 2 2 2 4 2 20 3 8" xfId="20414" xr:uid="{00000000-0005-0000-0000-0000BE4F0000}"/>
    <cellStyle name="Normal 2 2 2 4 2 20 3 9" xfId="20415" xr:uid="{00000000-0005-0000-0000-0000BF4F0000}"/>
    <cellStyle name="Normal 2 2 2 4 2 20 4" xfId="20416" xr:uid="{00000000-0005-0000-0000-0000C04F0000}"/>
    <cellStyle name="Normal 2 2 2 4 2 20 4 10" xfId="20417" xr:uid="{00000000-0005-0000-0000-0000C14F0000}"/>
    <cellStyle name="Normal 2 2 2 4 2 20 4 2" xfId="20418" xr:uid="{00000000-0005-0000-0000-0000C24F0000}"/>
    <cellStyle name="Normal 2 2 2 4 2 20 4 3" xfId="20419" xr:uid="{00000000-0005-0000-0000-0000C34F0000}"/>
    <cellStyle name="Normal 2 2 2 4 2 20 4 4" xfId="20420" xr:uid="{00000000-0005-0000-0000-0000C44F0000}"/>
    <cellStyle name="Normal 2 2 2 4 2 20 4 5" xfId="20421" xr:uid="{00000000-0005-0000-0000-0000C54F0000}"/>
    <cellStyle name="Normal 2 2 2 4 2 20 4 6" xfId="20422" xr:uid="{00000000-0005-0000-0000-0000C64F0000}"/>
    <cellStyle name="Normal 2 2 2 4 2 20 4 7" xfId="20423" xr:uid="{00000000-0005-0000-0000-0000C74F0000}"/>
    <cellStyle name="Normal 2 2 2 4 2 20 4 8" xfId="20424" xr:uid="{00000000-0005-0000-0000-0000C84F0000}"/>
    <cellStyle name="Normal 2 2 2 4 2 20 4 9" xfId="20425" xr:uid="{00000000-0005-0000-0000-0000C94F0000}"/>
    <cellStyle name="Normal 2 2 2 4 2 20 5" xfId="20426" xr:uid="{00000000-0005-0000-0000-0000CA4F0000}"/>
    <cellStyle name="Normal 2 2 2 4 2 20 5 10" xfId="20427" xr:uid="{00000000-0005-0000-0000-0000CB4F0000}"/>
    <cellStyle name="Normal 2 2 2 4 2 20 5 2" xfId="20428" xr:uid="{00000000-0005-0000-0000-0000CC4F0000}"/>
    <cellStyle name="Normal 2 2 2 4 2 20 5 3" xfId="20429" xr:uid="{00000000-0005-0000-0000-0000CD4F0000}"/>
    <cellStyle name="Normal 2 2 2 4 2 20 5 4" xfId="20430" xr:uid="{00000000-0005-0000-0000-0000CE4F0000}"/>
    <cellStyle name="Normal 2 2 2 4 2 20 5 5" xfId="20431" xr:uid="{00000000-0005-0000-0000-0000CF4F0000}"/>
    <cellStyle name="Normal 2 2 2 4 2 20 5 6" xfId="20432" xr:uid="{00000000-0005-0000-0000-0000D04F0000}"/>
    <cellStyle name="Normal 2 2 2 4 2 20 5 7" xfId="20433" xr:uid="{00000000-0005-0000-0000-0000D14F0000}"/>
    <cellStyle name="Normal 2 2 2 4 2 20 5 8" xfId="20434" xr:uid="{00000000-0005-0000-0000-0000D24F0000}"/>
    <cellStyle name="Normal 2 2 2 4 2 20 5 9" xfId="20435" xr:uid="{00000000-0005-0000-0000-0000D34F0000}"/>
    <cellStyle name="Normal 2 2 2 4 2 20 6" xfId="20436" xr:uid="{00000000-0005-0000-0000-0000D44F0000}"/>
    <cellStyle name="Normal 2 2 2 4 2 20 7" xfId="20437" xr:uid="{00000000-0005-0000-0000-0000D54F0000}"/>
    <cellStyle name="Normal 2 2 2 4 2 20 8" xfId="20438" xr:uid="{00000000-0005-0000-0000-0000D64F0000}"/>
    <cellStyle name="Normal 2 2 2 4 2 20 9" xfId="20439" xr:uid="{00000000-0005-0000-0000-0000D74F0000}"/>
    <cellStyle name="Normal 2 2 2 4 2 21" xfId="20440" xr:uid="{00000000-0005-0000-0000-0000D84F0000}"/>
    <cellStyle name="Normal 2 2 2 4 2 22" xfId="20441" xr:uid="{00000000-0005-0000-0000-0000D94F0000}"/>
    <cellStyle name="Normal 2 2 2 4 2 3" xfId="20442" xr:uid="{00000000-0005-0000-0000-0000DA4F0000}"/>
    <cellStyle name="Normal 2 2 2 4 2 3 10" xfId="20443" xr:uid="{00000000-0005-0000-0000-0000DB4F0000}"/>
    <cellStyle name="Normal 2 2 2 4 2 3 11" xfId="20444" xr:uid="{00000000-0005-0000-0000-0000DC4F0000}"/>
    <cellStyle name="Normal 2 2 2 4 2 3 12" xfId="20445" xr:uid="{00000000-0005-0000-0000-0000DD4F0000}"/>
    <cellStyle name="Normal 2 2 2 4 2 3 13" xfId="20446" xr:uid="{00000000-0005-0000-0000-0000DE4F0000}"/>
    <cellStyle name="Normal 2 2 2 4 2 3 14" xfId="20447" xr:uid="{00000000-0005-0000-0000-0000DF4F0000}"/>
    <cellStyle name="Normal 2 2 2 4 2 3 2" xfId="20448" xr:uid="{00000000-0005-0000-0000-0000E04F0000}"/>
    <cellStyle name="Normal 2 2 2 4 2 3 2 10" xfId="20449" xr:uid="{00000000-0005-0000-0000-0000E14F0000}"/>
    <cellStyle name="Normal 2 2 2 4 2 3 2 2" xfId="20450" xr:uid="{00000000-0005-0000-0000-0000E24F0000}"/>
    <cellStyle name="Normal 2 2 2 4 2 3 2 3" xfId="20451" xr:uid="{00000000-0005-0000-0000-0000E34F0000}"/>
    <cellStyle name="Normal 2 2 2 4 2 3 2 4" xfId="20452" xr:uid="{00000000-0005-0000-0000-0000E44F0000}"/>
    <cellStyle name="Normal 2 2 2 4 2 3 2 5" xfId="20453" xr:uid="{00000000-0005-0000-0000-0000E54F0000}"/>
    <cellStyle name="Normal 2 2 2 4 2 3 2 6" xfId="20454" xr:uid="{00000000-0005-0000-0000-0000E64F0000}"/>
    <cellStyle name="Normal 2 2 2 4 2 3 2 7" xfId="20455" xr:uid="{00000000-0005-0000-0000-0000E74F0000}"/>
    <cellStyle name="Normal 2 2 2 4 2 3 2 8" xfId="20456" xr:uid="{00000000-0005-0000-0000-0000E84F0000}"/>
    <cellStyle name="Normal 2 2 2 4 2 3 2 9" xfId="20457" xr:uid="{00000000-0005-0000-0000-0000E94F0000}"/>
    <cellStyle name="Normal 2 2 2 4 2 3 3" xfId="20458" xr:uid="{00000000-0005-0000-0000-0000EA4F0000}"/>
    <cellStyle name="Normal 2 2 2 4 2 3 3 10" xfId="20459" xr:uid="{00000000-0005-0000-0000-0000EB4F0000}"/>
    <cellStyle name="Normal 2 2 2 4 2 3 3 2" xfId="20460" xr:uid="{00000000-0005-0000-0000-0000EC4F0000}"/>
    <cellStyle name="Normal 2 2 2 4 2 3 3 3" xfId="20461" xr:uid="{00000000-0005-0000-0000-0000ED4F0000}"/>
    <cellStyle name="Normal 2 2 2 4 2 3 3 4" xfId="20462" xr:uid="{00000000-0005-0000-0000-0000EE4F0000}"/>
    <cellStyle name="Normal 2 2 2 4 2 3 3 5" xfId="20463" xr:uid="{00000000-0005-0000-0000-0000EF4F0000}"/>
    <cellStyle name="Normal 2 2 2 4 2 3 3 6" xfId="20464" xr:uid="{00000000-0005-0000-0000-0000F04F0000}"/>
    <cellStyle name="Normal 2 2 2 4 2 3 3 7" xfId="20465" xr:uid="{00000000-0005-0000-0000-0000F14F0000}"/>
    <cellStyle name="Normal 2 2 2 4 2 3 3 8" xfId="20466" xr:uid="{00000000-0005-0000-0000-0000F24F0000}"/>
    <cellStyle name="Normal 2 2 2 4 2 3 3 9" xfId="20467" xr:uid="{00000000-0005-0000-0000-0000F34F0000}"/>
    <cellStyle name="Normal 2 2 2 4 2 3 4" xfId="20468" xr:uid="{00000000-0005-0000-0000-0000F44F0000}"/>
    <cellStyle name="Normal 2 2 2 4 2 3 4 10" xfId="20469" xr:uid="{00000000-0005-0000-0000-0000F54F0000}"/>
    <cellStyle name="Normal 2 2 2 4 2 3 4 2" xfId="20470" xr:uid="{00000000-0005-0000-0000-0000F64F0000}"/>
    <cellStyle name="Normal 2 2 2 4 2 3 4 3" xfId="20471" xr:uid="{00000000-0005-0000-0000-0000F74F0000}"/>
    <cellStyle name="Normal 2 2 2 4 2 3 4 4" xfId="20472" xr:uid="{00000000-0005-0000-0000-0000F84F0000}"/>
    <cellStyle name="Normal 2 2 2 4 2 3 4 5" xfId="20473" xr:uid="{00000000-0005-0000-0000-0000F94F0000}"/>
    <cellStyle name="Normal 2 2 2 4 2 3 4 6" xfId="20474" xr:uid="{00000000-0005-0000-0000-0000FA4F0000}"/>
    <cellStyle name="Normal 2 2 2 4 2 3 4 7" xfId="20475" xr:uid="{00000000-0005-0000-0000-0000FB4F0000}"/>
    <cellStyle name="Normal 2 2 2 4 2 3 4 8" xfId="20476" xr:uid="{00000000-0005-0000-0000-0000FC4F0000}"/>
    <cellStyle name="Normal 2 2 2 4 2 3 4 9" xfId="20477" xr:uid="{00000000-0005-0000-0000-0000FD4F0000}"/>
    <cellStyle name="Normal 2 2 2 4 2 3 5" xfId="20478" xr:uid="{00000000-0005-0000-0000-0000FE4F0000}"/>
    <cellStyle name="Normal 2 2 2 4 2 3 5 10" xfId="20479" xr:uid="{00000000-0005-0000-0000-0000FF4F0000}"/>
    <cellStyle name="Normal 2 2 2 4 2 3 5 2" xfId="20480" xr:uid="{00000000-0005-0000-0000-000000500000}"/>
    <cellStyle name="Normal 2 2 2 4 2 3 5 3" xfId="20481" xr:uid="{00000000-0005-0000-0000-000001500000}"/>
    <cellStyle name="Normal 2 2 2 4 2 3 5 4" xfId="20482" xr:uid="{00000000-0005-0000-0000-000002500000}"/>
    <cellStyle name="Normal 2 2 2 4 2 3 5 5" xfId="20483" xr:uid="{00000000-0005-0000-0000-000003500000}"/>
    <cellStyle name="Normal 2 2 2 4 2 3 5 6" xfId="20484" xr:uid="{00000000-0005-0000-0000-000004500000}"/>
    <cellStyle name="Normal 2 2 2 4 2 3 5 7" xfId="20485" xr:uid="{00000000-0005-0000-0000-000005500000}"/>
    <cellStyle name="Normal 2 2 2 4 2 3 5 8" xfId="20486" xr:uid="{00000000-0005-0000-0000-000006500000}"/>
    <cellStyle name="Normal 2 2 2 4 2 3 5 9" xfId="20487" xr:uid="{00000000-0005-0000-0000-000007500000}"/>
    <cellStyle name="Normal 2 2 2 4 2 3 6" xfId="20488" xr:uid="{00000000-0005-0000-0000-000008500000}"/>
    <cellStyle name="Normal 2 2 2 4 2 3 7" xfId="20489" xr:uid="{00000000-0005-0000-0000-000009500000}"/>
    <cellStyle name="Normal 2 2 2 4 2 3 8" xfId="20490" xr:uid="{00000000-0005-0000-0000-00000A500000}"/>
    <cellStyle name="Normal 2 2 2 4 2 3 9" xfId="20491" xr:uid="{00000000-0005-0000-0000-00000B500000}"/>
    <cellStyle name="Normal 2 2 2 4 2 4" xfId="20492" xr:uid="{00000000-0005-0000-0000-00000C500000}"/>
    <cellStyle name="Normal 2 2 2 4 2 4 10" xfId="20493" xr:uid="{00000000-0005-0000-0000-00000D500000}"/>
    <cellStyle name="Normal 2 2 2 4 2 4 11" xfId="20494" xr:uid="{00000000-0005-0000-0000-00000E500000}"/>
    <cellStyle name="Normal 2 2 2 4 2 4 12" xfId="20495" xr:uid="{00000000-0005-0000-0000-00000F500000}"/>
    <cellStyle name="Normal 2 2 2 4 2 4 13" xfId="20496" xr:uid="{00000000-0005-0000-0000-000010500000}"/>
    <cellStyle name="Normal 2 2 2 4 2 4 14" xfId="20497" xr:uid="{00000000-0005-0000-0000-000011500000}"/>
    <cellStyle name="Normal 2 2 2 4 2 4 2" xfId="20498" xr:uid="{00000000-0005-0000-0000-000012500000}"/>
    <cellStyle name="Normal 2 2 2 4 2 4 2 10" xfId="20499" xr:uid="{00000000-0005-0000-0000-000013500000}"/>
    <cellStyle name="Normal 2 2 2 4 2 4 2 2" xfId="20500" xr:uid="{00000000-0005-0000-0000-000014500000}"/>
    <cellStyle name="Normal 2 2 2 4 2 4 2 3" xfId="20501" xr:uid="{00000000-0005-0000-0000-000015500000}"/>
    <cellStyle name="Normal 2 2 2 4 2 4 2 4" xfId="20502" xr:uid="{00000000-0005-0000-0000-000016500000}"/>
    <cellStyle name="Normal 2 2 2 4 2 4 2 5" xfId="20503" xr:uid="{00000000-0005-0000-0000-000017500000}"/>
    <cellStyle name="Normal 2 2 2 4 2 4 2 6" xfId="20504" xr:uid="{00000000-0005-0000-0000-000018500000}"/>
    <cellStyle name="Normal 2 2 2 4 2 4 2 7" xfId="20505" xr:uid="{00000000-0005-0000-0000-000019500000}"/>
    <cellStyle name="Normal 2 2 2 4 2 4 2 8" xfId="20506" xr:uid="{00000000-0005-0000-0000-00001A500000}"/>
    <cellStyle name="Normal 2 2 2 4 2 4 2 9" xfId="20507" xr:uid="{00000000-0005-0000-0000-00001B500000}"/>
    <cellStyle name="Normal 2 2 2 4 2 4 3" xfId="20508" xr:uid="{00000000-0005-0000-0000-00001C500000}"/>
    <cellStyle name="Normal 2 2 2 4 2 4 3 10" xfId="20509" xr:uid="{00000000-0005-0000-0000-00001D500000}"/>
    <cellStyle name="Normal 2 2 2 4 2 4 3 2" xfId="20510" xr:uid="{00000000-0005-0000-0000-00001E500000}"/>
    <cellStyle name="Normal 2 2 2 4 2 4 3 3" xfId="20511" xr:uid="{00000000-0005-0000-0000-00001F500000}"/>
    <cellStyle name="Normal 2 2 2 4 2 4 3 4" xfId="20512" xr:uid="{00000000-0005-0000-0000-000020500000}"/>
    <cellStyle name="Normal 2 2 2 4 2 4 3 5" xfId="20513" xr:uid="{00000000-0005-0000-0000-000021500000}"/>
    <cellStyle name="Normal 2 2 2 4 2 4 3 6" xfId="20514" xr:uid="{00000000-0005-0000-0000-000022500000}"/>
    <cellStyle name="Normal 2 2 2 4 2 4 3 7" xfId="20515" xr:uid="{00000000-0005-0000-0000-000023500000}"/>
    <cellStyle name="Normal 2 2 2 4 2 4 3 8" xfId="20516" xr:uid="{00000000-0005-0000-0000-000024500000}"/>
    <cellStyle name="Normal 2 2 2 4 2 4 3 9" xfId="20517" xr:uid="{00000000-0005-0000-0000-000025500000}"/>
    <cellStyle name="Normal 2 2 2 4 2 4 4" xfId="20518" xr:uid="{00000000-0005-0000-0000-000026500000}"/>
    <cellStyle name="Normal 2 2 2 4 2 4 4 10" xfId="20519" xr:uid="{00000000-0005-0000-0000-000027500000}"/>
    <cellStyle name="Normal 2 2 2 4 2 4 4 2" xfId="20520" xr:uid="{00000000-0005-0000-0000-000028500000}"/>
    <cellStyle name="Normal 2 2 2 4 2 4 4 3" xfId="20521" xr:uid="{00000000-0005-0000-0000-000029500000}"/>
    <cellStyle name="Normal 2 2 2 4 2 4 4 4" xfId="20522" xr:uid="{00000000-0005-0000-0000-00002A500000}"/>
    <cellStyle name="Normal 2 2 2 4 2 4 4 5" xfId="20523" xr:uid="{00000000-0005-0000-0000-00002B500000}"/>
    <cellStyle name="Normal 2 2 2 4 2 4 4 6" xfId="20524" xr:uid="{00000000-0005-0000-0000-00002C500000}"/>
    <cellStyle name="Normal 2 2 2 4 2 4 4 7" xfId="20525" xr:uid="{00000000-0005-0000-0000-00002D500000}"/>
    <cellStyle name="Normal 2 2 2 4 2 4 4 8" xfId="20526" xr:uid="{00000000-0005-0000-0000-00002E500000}"/>
    <cellStyle name="Normal 2 2 2 4 2 4 4 9" xfId="20527" xr:uid="{00000000-0005-0000-0000-00002F500000}"/>
    <cellStyle name="Normal 2 2 2 4 2 4 5" xfId="20528" xr:uid="{00000000-0005-0000-0000-000030500000}"/>
    <cellStyle name="Normal 2 2 2 4 2 4 5 10" xfId="20529" xr:uid="{00000000-0005-0000-0000-000031500000}"/>
    <cellStyle name="Normal 2 2 2 4 2 4 5 2" xfId="20530" xr:uid="{00000000-0005-0000-0000-000032500000}"/>
    <cellStyle name="Normal 2 2 2 4 2 4 5 3" xfId="20531" xr:uid="{00000000-0005-0000-0000-000033500000}"/>
    <cellStyle name="Normal 2 2 2 4 2 4 5 4" xfId="20532" xr:uid="{00000000-0005-0000-0000-000034500000}"/>
    <cellStyle name="Normal 2 2 2 4 2 4 5 5" xfId="20533" xr:uid="{00000000-0005-0000-0000-000035500000}"/>
    <cellStyle name="Normal 2 2 2 4 2 4 5 6" xfId="20534" xr:uid="{00000000-0005-0000-0000-000036500000}"/>
    <cellStyle name="Normal 2 2 2 4 2 4 5 7" xfId="20535" xr:uid="{00000000-0005-0000-0000-000037500000}"/>
    <cellStyle name="Normal 2 2 2 4 2 4 5 8" xfId="20536" xr:uid="{00000000-0005-0000-0000-000038500000}"/>
    <cellStyle name="Normal 2 2 2 4 2 4 5 9" xfId="20537" xr:uid="{00000000-0005-0000-0000-000039500000}"/>
    <cellStyle name="Normal 2 2 2 4 2 4 6" xfId="20538" xr:uid="{00000000-0005-0000-0000-00003A500000}"/>
    <cellStyle name="Normal 2 2 2 4 2 4 7" xfId="20539" xr:uid="{00000000-0005-0000-0000-00003B500000}"/>
    <cellStyle name="Normal 2 2 2 4 2 4 8" xfId="20540" xr:uid="{00000000-0005-0000-0000-00003C500000}"/>
    <cellStyle name="Normal 2 2 2 4 2 4 9" xfId="20541" xr:uid="{00000000-0005-0000-0000-00003D500000}"/>
    <cellStyle name="Normal 2 2 2 4 2 5" xfId="20542" xr:uid="{00000000-0005-0000-0000-00003E500000}"/>
    <cellStyle name="Normal 2 2 2 4 2 5 10" xfId="20543" xr:uid="{00000000-0005-0000-0000-00003F500000}"/>
    <cellStyle name="Normal 2 2 2 4 2 5 11" xfId="20544" xr:uid="{00000000-0005-0000-0000-000040500000}"/>
    <cellStyle name="Normal 2 2 2 4 2 5 12" xfId="20545" xr:uid="{00000000-0005-0000-0000-000041500000}"/>
    <cellStyle name="Normal 2 2 2 4 2 5 13" xfId="20546" xr:uid="{00000000-0005-0000-0000-000042500000}"/>
    <cellStyle name="Normal 2 2 2 4 2 5 14" xfId="20547" xr:uid="{00000000-0005-0000-0000-000043500000}"/>
    <cellStyle name="Normal 2 2 2 4 2 5 2" xfId="20548" xr:uid="{00000000-0005-0000-0000-000044500000}"/>
    <cellStyle name="Normal 2 2 2 4 2 5 2 10" xfId="20549" xr:uid="{00000000-0005-0000-0000-000045500000}"/>
    <cellStyle name="Normal 2 2 2 4 2 5 2 2" xfId="20550" xr:uid="{00000000-0005-0000-0000-000046500000}"/>
    <cellStyle name="Normal 2 2 2 4 2 5 2 3" xfId="20551" xr:uid="{00000000-0005-0000-0000-000047500000}"/>
    <cellStyle name="Normal 2 2 2 4 2 5 2 4" xfId="20552" xr:uid="{00000000-0005-0000-0000-000048500000}"/>
    <cellStyle name="Normal 2 2 2 4 2 5 2 5" xfId="20553" xr:uid="{00000000-0005-0000-0000-000049500000}"/>
    <cellStyle name="Normal 2 2 2 4 2 5 2 6" xfId="20554" xr:uid="{00000000-0005-0000-0000-00004A500000}"/>
    <cellStyle name="Normal 2 2 2 4 2 5 2 7" xfId="20555" xr:uid="{00000000-0005-0000-0000-00004B500000}"/>
    <cellStyle name="Normal 2 2 2 4 2 5 2 8" xfId="20556" xr:uid="{00000000-0005-0000-0000-00004C500000}"/>
    <cellStyle name="Normal 2 2 2 4 2 5 2 9" xfId="20557" xr:uid="{00000000-0005-0000-0000-00004D500000}"/>
    <cellStyle name="Normal 2 2 2 4 2 5 3" xfId="20558" xr:uid="{00000000-0005-0000-0000-00004E500000}"/>
    <cellStyle name="Normal 2 2 2 4 2 5 3 10" xfId="20559" xr:uid="{00000000-0005-0000-0000-00004F500000}"/>
    <cellStyle name="Normal 2 2 2 4 2 5 3 2" xfId="20560" xr:uid="{00000000-0005-0000-0000-000050500000}"/>
    <cellStyle name="Normal 2 2 2 4 2 5 3 3" xfId="20561" xr:uid="{00000000-0005-0000-0000-000051500000}"/>
    <cellStyle name="Normal 2 2 2 4 2 5 3 4" xfId="20562" xr:uid="{00000000-0005-0000-0000-000052500000}"/>
    <cellStyle name="Normal 2 2 2 4 2 5 3 5" xfId="20563" xr:uid="{00000000-0005-0000-0000-000053500000}"/>
    <cellStyle name="Normal 2 2 2 4 2 5 3 6" xfId="20564" xr:uid="{00000000-0005-0000-0000-000054500000}"/>
    <cellStyle name="Normal 2 2 2 4 2 5 3 7" xfId="20565" xr:uid="{00000000-0005-0000-0000-000055500000}"/>
    <cellStyle name="Normal 2 2 2 4 2 5 3 8" xfId="20566" xr:uid="{00000000-0005-0000-0000-000056500000}"/>
    <cellStyle name="Normal 2 2 2 4 2 5 3 9" xfId="20567" xr:uid="{00000000-0005-0000-0000-000057500000}"/>
    <cellStyle name="Normal 2 2 2 4 2 5 4" xfId="20568" xr:uid="{00000000-0005-0000-0000-000058500000}"/>
    <cellStyle name="Normal 2 2 2 4 2 5 4 10" xfId="20569" xr:uid="{00000000-0005-0000-0000-000059500000}"/>
    <cellStyle name="Normal 2 2 2 4 2 5 4 2" xfId="20570" xr:uid="{00000000-0005-0000-0000-00005A500000}"/>
    <cellStyle name="Normal 2 2 2 4 2 5 4 3" xfId="20571" xr:uid="{00000000-0005-0000-0000-00005B500000}"/>
    <cellStyle name="Normal 2 2 2 4 2 5 4 4" xfId="20572" xr:uid="{00000000-0005-0000-0000-00005C500000}"/>
    <cellStyle name="Normal 2 2 2 4 2 5 4 5" xfId="20573" xr:uid="{00000000-0005-0000-0000-00005D500000}"/>
    <cellStyle name="Normal 2 2 2 4 2 5 4 6" xfId="20574" xr:uid="{00000000-0005-0000-0000-00005E500000}"/>
    <cellStyle name="Normal 2 2 2 4 2 5 4 7" xfId="20575" xr:uid="{00000000-0005-0000-0000-00005F500000}"/>
    <cellStyle name="Normal 2 2 2 4 2 5 4 8" xfId="20576" xr:uid="{00000000-0005-0000-0000-000060500000}"/>
    <cellStyle name="Normal 2 2 2 4 2 5 4 9" xfId="20577" xr:uid="{00000000-0005-0000-0000-000061500000}"/>
    <cellStyle name="Normal 2 2 2 4 2 5 5" xfId="20578" xr:uid="{00000000-0005-0000-0000-000062500000}"/>
    <cellStyle name="Normal 2 2 2 4 2 5 5 10" xfId="20579" xr:uid="{00000000-0005-0000-0000-000063500000}"/>
    <cellStyle name="Normal 2 2 2 4 2 5 5 2" xfId="20580" xr:uid="{00000000-0005-0000-0000-000064500000}"/>
    <cellStyle name="Normal 2 2 2 4 2 5 5 3" xfId="20581" xr:uid="{00000000-0005-0000-0000-000065500000}"/>
    <cellStyle name="Normal 2 2 2 4 2 5 5 4" xfId="20582" xr:uid="{00000000-0005-0000-0000-000066500000}"/>
    <cellStyle name="Normal 2 2 2 4 2 5 5 5" xfId="20583" xr:uid="{00000000-0005-0000-0000-000067500000}"/>
    <cellStyle name="Normal 2 2 2 4 2 5 5 6" xfId="20584" xr:uid="{00000000-0005-0000-0000-000068500000}"/>
    <cellStyle name="Normal 2 2 2 4 2 5 5 7" xfId="20585" xr:uid="{00000000-0005-0000-0000-000069500000}"/>
    <cellStyle name="Normal 2 2 2 4 2 5 5 8" xfId="20586" xr:uid="{00000000-0005-0000-0000-00006A500000}"/>
    <cellStyle name="Normal 2 2 2 4 2 5 5 9" xfId="20587" xr:uid="{00000000-0005-0000-0000-00006B500000}"/>
    <cellStyle name="Normal 2 2 2 4 2 5 6" xfId="20588" xr:uid="{00000000-0005-0000-0000-00006C500000}"/>
    <cellStyle name="Normal 2 2 2 4 2 5 7" xfId="20589" xr:uid="{00000000-0005-0000-0000-00006D500000}"/>
    <cellStyle name="Normal 2 2 2 4 2 5 8" xfId="20590" xr:uid="{00000000-0005-0000-0000-00006E500000}"/>
    <cellStyle name="Normal 2 2 2 4 2 5 9" xfId="20591" xr:uid="{00000000-0005-0000-0000-00006F500000}"/>
    <cellStyle name="Normal 2 2 2 4 2 6" xfId="20592" xr:uid="{00000000-0005-0000-0000-000070500000}"/>
    <cellStyle name="Normal 2 2 2 4 2 6 10" xfId="20593" xr:uid="{00000000-0005-0000-0000-000071500000}"/>
    <cellStyle name="Normal 2 2 2 4 2 6 11" xfId="20594" xr:uid="{00000000-0005-0000-0000-000072500000}"/>
    <cellStyle name="Normal 2 2 2 4 2 6 12" xfId="20595" xr:uid="{00000000-0005-0000-0000-000073500000}"/>
    <cellStyle name="Normal 2 2 2 4 2 6 13" xfId="20596" xr:uid="{00000000-0005-0000-0000-000074500000}"/>
    <cellStyle name="Normal 2 2 2 4 2 6 14" xfId="20597" xr:uid="{00000000-0005-0000-0000-000075500000}"/>
    <cellStyle name="Normal 2 2 2 4 2 6 2" xfId="20598" xr:uid="{00000000-0005-0000-0000-000076500000}"/>
    <cellStyle name="Normal 2 2 2 4 2 6 2 10" xfId="20599" xr:uid="{00000000-0005-0000-0000-000077500000}"/>
    <cellStyle name="Normal 2 2 2 4 2 6 2 2" xfId="20600" xr:uid="{00000000-0005-0000-0000-000078500000}"/>
    <cellStyle name="Normal 2 2 2 4 2 6 2 3" xfId="20601" xr:uid="{00000000-0005-0000-0000-000079500000}"/>
    <cellStyle name="Normal 2 2 2 4 2 6 2 4" xfId="20602" xr:uid="{00000000-0005-0000-0000-00007A500000}"/>
    <cellStyle name="Normal 2 2 2 4 2 6 2 5" xfId="20603" xr:uid="{00000000-0005-0000-0000-00007B500000}"/>
    <cellStyle name="Normal 2 2 2 4 2 6 2 6" xfId="20604" xr:uid="{00000000-0005-0000-0000-00007C500000}"/>
    <cellStyle name="Normal 2 2 2 4 2 6 2 7" xfId="20605" xr:uid="{00000000-0005-0000-0000-00007D500000}"/>
    <cellStyle name="Normal 2 2 2 4 2 6 2 8" xfId="20606" xr:uid="{00000000-0005-0000-0000-00007E500000}"/>
    <cellStyle name="Normal 2 2 2 4 2 6 2 9" xfId="20607" xr:uid="{00000000-0005-0000-0000-00007F500000}"/>
    <cellStyle name="Normal 2 2 2 4 2 6 3" xfId="20608" xr:uid="{00000000-0005-0000-0000-000080500000}"/>
    <cellStyle name="Normal 2 2 2 4 2 6 3 10" xfId="20609" xr:uid="{00000000-0005-0000-0000-000081500000}"/>
    <cellStyle name="Normal 2 2 2 4 2 6 3 2" xfId="20610" xr:uid="{00000000-0005-0000-0000-000082500000}"/>
    <cellStyle name="Normal 2 2 2 4 2 6 3 3" xfId="20611" xr:uid="{00000000-0005-0000-0000-000083500000}"/>
    <cellStyle name="Normal 2 2 2 4 2 6 3 4" xfId="20612" xr:uid="{00000000-0005-0000-0000-000084500000}"/>
    <cellStyle name="Normal 2 2 2 4 2 6 3 5" xfId="20613" xr:uid="{00000000-0005-0000-0000-000085500000}"/>
    <cellStyle name="Normal 2 2 2 4 2 6 3 6" xfId="20614" xr:uid="{00000000-0005-0000-0000-000086500000}"/>
    <cellStyle name="Normal 2 2 2 4 2 6 3 7" xfId="20615" xr:uid="{00000000-0005-0000-0000-000087500000}"/>
    <cellStyle name="Normal 2 2 2 4 2 6 3 8" xfId="20616" xr:uid="{00000000-0005-0000-0000-000088500000}"/>
    <cellStyle name="Normal 2 2 2 4 2 6 3 9" xfId="20617" xr:uid="{00000000-0005-0000-0000-000089500000}"/>
    <cellStyle name="Normal 2 2 2 4 2 6 4" xfId="20618" xr:uid="{00000000-0005-0000-0000-00008A500000}"/>
    <cellStyle name="Normal 2 2 2 4 2 6 4 10" xfId="20619" xr:uid="{00000000-0005-0000-0000-00008B500000}"/>
    <cellStyle name="Normal 2 2 2 4 2 6 4 2" xfId="20620" xr:uid="{00000000-0005-0000-0000-00008C500000}"/>
    <cellStyle name="Normal 2 2 2 4 2 6 4 3" xfId="20621" xr:uid="{00000000-0005-0000-0000-00008D500000}"/>
    <cellStyle name="Normal 2 2 2 4 2 6 4 4" xfId="20622" xr:uid="{00000000-0005-0000-0000-00008E500000}"/>
    <cellStyle name="Normal 2 2 2 4 2 6 4 5" xfId="20623" xr:uid="{00000000-0005-0000-0000-00008F500000}"/>
    <cellStyle name="Normal 2 2 2 4 2 6 4 6" xfId="20624" xr:uid="{00000000-0005-0000-0000-000090500000}"/>
    <cellStyle name="Normal 2 2 2 4 2 6 4 7" xfId="20625" xr:uid="{00000000-0005-0000-0000-000091500000}"/>
    <cellStyle name="Normal 2 2 2 4 2 6 4 8" xfId="20626" xr:uid="{00000000-0005-0000-0000-000092500000}"/>
    <cellStyle name="Normal 2 2 2 4 2 6 4 9" xfId="20627" xr:uid="{00000000-0005-0000-0000-000093500000}"/>
    <cellStyle name="Normal 2 2 2 4 2 6 5" xfId="20628" xr:uid="{00000000-0005-0000-0000-000094500000}"/>
    <cellStyle name="Normal 2 2 2 4 2 6 5 10" xfId="20629" xr:uid="{00000000-0005-0000-0000-000095500000}"/>
    <cellStyle name="Normal 2 2 2 4 2 6 5 2" xfId="20630" xr:uid="{00000000-0005-0000-0000-000096500000}"/>
    <cellStyle name="Normal 2 2 2 4 2 6 5 3" xfId="20631" xr:uid="{00000000-0005-0000-0000-000097500000}"/>
    <cellStyle name="Normal 2 2 2 4 2 6 5 4" xfId="20632" xr:uid="{00000000-0005-0000-0000-000098500000}"/>
    <cellStyle name="Normal 2 2 2 4 2 6 5 5" xfId="20633" xr:uid="{00000000-0005-0000-0000-000099500000}"/>
    <cellStyle name="Normal 2 2 2 4 2 6 5 6" xfId="20634" xr:uid="{00000000-0005-0000-0000-00009A500000}"/>
    <cellStyle name="Normal 2 2 2 4 2 6 5 7" xfId="20635" xr:uid="{00000000-0005-0000-0000-00009B500000}"/>
    <cellStyle name="Normal 2 2 2 4 2 6 5 8" xfId="20636" xr:uid="{00000000-0005-0000-0000-00009C500000}"/>
    <cellStyle name="Normal 2 2 2 4 2 6 5 9" xfId="20637" xr:uid="{00000000-0005-0000-0000-00009D500000}"/>
    <cellStyle name="Normal 2 2 2 4 2 6 6" xfId="20638" xr:uid="{00000000-0005-0000-0000-00009E500000}"/>
    <cellStyle name="Normal 2 2 2 4 2 6 7" xfId="20639" xr:uid="{00000000-0005-0000-0000-00009F500000}"/>
    <cellStyle name="Normal 2 2 2 4 2 6 8" xfId="20640" xr:uid="{00000000-0005-0000-0000-0000A0500000}"/>
    <cellStyle name="Normal 2 2 2 4 2 6 9" xfId="20641" xr:uid="{00000000-0005-0000-0000-0000A1500000}"/>
    <cellStyle name="Normal 2 2 2 4 2 7" xfId="20642" xr:uid="{00000000-0005-0000-0000-0000A2500000}"/>
    <cellStyle name="Normal 2 2 2 4 2 7 10" xfId="20643" xr:uid="{00000000-0005-0000-0000-0000A3500000}"/>
    <cellStyle name="Normal 2 2 2 4 2 7 11" xfId="20644" xr:uid="{00000000-0005-0000-0000-0000A4500000}"/>
    <cellStyle name="Normal 2 2 2 4 2 7 12" xfId="20645" xr:uid="{00000000-0005-0000-0000-0000A5500000}"/>
    <cellStyle name="Normal 2 2 2 4 2 7 13" xfId="20646" xr:uid="{00000000-0005-0000-0000-0000A6500000}"/>
    <cellStyle name="Normal 2 2 2 4 2 7 14" xfId="20647" xr:uid="{00000000-0005-0000-0000-0000A7500000}"/>
    <cellStyle name="Normal 2 2 2 4 2 7 2" xfId="20648" xr:uid="{00000000-0005-0000-0000-0000A8500000}"/>
    <cellStyle name="Normal 2 2 2 4 2 7 2 10" xfId="20649" xr:uid="{00000000-0005-0000-0000-0000A9500000}"/>
    <cellStyle name="Normal 2 2 2 4 2 7 2 2" xfId="20650" xr:uid="{00000000-0005-0000-0000-0000AA500000}"/>
    <cellStyle name="Normal 2 2 2 4 2 7 2 3" xfId="20651" xr:uid="{00000000-0005-0000-0000-0000AB500000}"/>
    <cellStyle name="Normal 2 2 2 4 2 7 2 4" xfId="20652" xr:uid="{00000000-0005-0000-0000-0000AC500000}"/>
    <cellStyle name="Normal 2 2 2 4 2 7 2 5" xfId="20653" xr:uid="{00000000-0005-0000-0000-0000AD500000}"/>
    <cellStyle name="Normal 2 2 2 4 2 7 2 6" xfId="20654" xr:uid="{00000000-0005-0000-0000-0000AE500000}"/>
    <cellStyle name="Normal 2 2 2 4 2 7 2 7" xfId="20655" xr:uid="{00000000-0005-0000-0000-0000AF500000}"/>
    <cellStyle name="Normal 2 2 2 4 2 7 2 8" xfId="20656" xr:uid="{00000000-0005-0000-0000-0000B0500000}"/>
    <cellStyle name="Normal 2 2 2 4 2 7 2 9" xfId="20657" xr:uid="{00000000-0005-0000-0000-0000B1500000}"/>
    <cellStyle name="Normal 2 2 2 4 2 7 3" xfId="20658" xr:uid="{00000000-0005-0000-0000-0000B2500000}"/>
    <cellStyle name="Normal 2 2 2 4 2 7 3 10" xfId="20659" xr:uid="{00000000-0005-0000-0000-0000B3500000}"/>
    <cellStyle name="Normal 2 2 2 4 2 7 3 2" xfId="20660" xr:uid="{00000000-0005-0000-0000-0000B4500000}"/>
    <cellStyle name="Normal 2 2 2 4 2 7 3 3" xfId="20661" xr:uid="{00000000-0005-0000-0000-0000B5500000}"/>
    <cellStyle name="Normal 2 2 2 4 2 7 3 4" xfId="20662" xr:uid="{00000000-0005-0000-0000-0000B6500000}"/>
    <cellStyle name="Normal 2 2 2 4 2 7 3 5" xfId="20663" xr:uid="{00000000-0005-0000-0000-0000B7500000}"/>
    <cellStyle name="Normal 2 2 2 4 2 7 3 6" xfId="20664" xr:uid="{00000000-0005-0000-0000-0000B8500000}"/>
    <cellStyle name="Normal 2 2 2 4 2 7 3 7" xfId="20665" xr:uid="{00000000-0005-0000-0000-0000B9500000}"/>
    <cellStyle name="Normal 2 2 2 4 2 7 3 8" xfId="20666" xr:uid="{00000000-0005-0000-0000-0000BA500000}"/>
    <cellStyle name="Normal 2 2 2 4 2 7 3 9" xfId="20667" xr:uid="{00000000-0005-0000-0000-0000BB500000}"/>
    <cellStyle name="Normal 2 2 2 4 2 7 4" xfId="20668" xr:uid="{00000000-0005-0000-0000-0000BC500000}"/>
    <cellStyle name="Normal 2 2 2 4 2 7 4 10" xfId="20669" xr:uid="{00000000-0005-0000-0000-0000BD500000}"/>
    <cellStyle name="Normal 2 2 2 4 2 7 4 2" xfId="20670" xr:uid="{00000000-0005-0000-0000-0000BE500000}"/>
    <cellStyle name="Normal 2 2 2 4 2 7 4 3" xfId="20671" xr:uid="{00000000-0005-0000-0000-0000BF500000}"/>
    <cellStyle name="Normal 2 2 2 4 2 7 4 4" xfId="20672" xr:uid="{00000000-0005-0000-0000-0000C0500000}"/>
    <cellStyle name="Normal 2 2 2 4 2 7 4 5" xfId="20673" xr:uid="{00000000-0005-0000-0000-0000C1500000}"/>
    <cellStyle name="Normal 2 2 2 4 2 7 4 6" xfId="20674" xr:uid="{00000000-0005-0000-0000-0000C2500000}"/>
    <cellStyle name="Normal 2 2 2 4 2 7 4 7" xfId="20675" xr:uid="{00000000-0005-0000-0000-0000C3500000}"/>
    <cellStyle name="Normal 2 2 2 4 2 7 4 8" xfId="20676" xr:uid="{00000000-0005-0000-0000-0000C4500000}"/>
    <cellStyle name="Normal 2 2 2 4 2 7 4 9" xfId="20677" xr:uid="{00000000-0005-0000-0000-0000C5500000}"/>
    <cellStyle name="Normal 2 2 2 4 2 7 5" xfId="20678" xr:uid="{00000000-0005-0000-0000-0000C6500000}"/>
    <cellStyle name="Normal 2 2 2 4 2 7 5 10" xfId="20679" xr:uid="{00000000-0005-0000-0000-0000C7500000}"/>
    <cellStyle name="Normal 2 2 2 4 2 7 5 2" xfId="20680" xr:uid="{00000000-0005-0000-0000-0000C8500000}"/>
    <cellStyle name="Normal 2 2 2 4 2 7 5 3" xfId="20681" xr:uid="{00000000-0005-0000-0000-0000C9500000}"/>
    <cellStyle name="Normal 2 2 2 4 2 7 5 4" xfId="20682" xr:uid="{00000000-0005-0000-0000-0000CA500000}"/>
    <cellStyle name="Normal 2 2 2 4 2 7 5 5" xfId="20683" xr:uid="{00000000-0005-0000-0000-0000CB500000}"/>
    <cellStyle name="Normal 2 2 2 4 2 7 5 6" xfId="20684" xr:uid="{00000000-0005-0000-0000-0000CC500000}"/>
    <cellStyle name="Normal 2 2 2 4 2 7 5 7" xfId="20685" xr:uid="{00000000-0005-0000-0000-0000CD500000}"/>
    <cellStyle name="Normal 2 2 2 4 2 7 5 8" xfId="20686" xr:uid="{00000000-0005-0000-0000-0000CE500000}"/>
    <cellStyle name="Normal 2 2 2 4 2 7 5 9" xfId="20687" xr:uid="{00000000-0005-0000-0000-0000CF500000}"/>
    <cellStyle name="Normal 2 2 2 4 2 7 6" xfId="20688" xr:uid="{00000000-0005-0000-0000-0000D0500000}"/>
    <cellStyle name="Normal 2 2 2 4 2 7 7" xfId="20689" xr:uid="{00000000-0005-0000-0000-0000D1500000}"/>
    <cellStyle name="Normal 2 2 2 4 2 7 8" xfId="20690" xr:uid="{00000000-0005-0000-0000-0000D2500000}"/>
    <cellStyle name="Normal 2 2 2 4 2 7 9" xfId="20691" xr:uid="{00000000-0005-0000-0000-0000D3500000}"/>
    <cellStyle name="Normal 2 2 2 4 2 8" xfId="20692" xr:uid="{00000000-0005-0000-0000-0000D4500000}"/>
    <cellStyle name="Normal 2 2 2 4 2 8 10" xfId="20693" xr:uid="{00000000-0005-0000-0000-0000D5500000}"/>
    <cellStyle name="Normal 2 2 2 4 2 8 11" xfId="20694" xr:uid="{00000000-0005-0000-0000-0000D6500000}"/>
    <cellStyle name="Normal 2 2 2 4 2 8 12" xfId="20695" xr:uid="{00000000-0005-0000-0000-0000D7500000}"/>
    <cellStyle name="Normal 2 2 2 4 2 8 13" xfId="20696" xr:uid="{00000000-0005-0000-0000-0000D8500000}"/>
    <cellStyle name="Normal 2 2 2 4 2 8 14" xfId="20697" xr:uid="{00000000-0005-0000-0000-0000D9500000}"/>
    <cellStyle name="Normal 2 2 2 4 2 8 2" xfId="20698" xr:uid="{00000000-0005-0000-0000-0000DA500000}"/>
    <cellStyle name="Normal 2 2 2 4 2 8 2 10" xfId="20699" xr:uid="{00000000-0005-0000-0000-0000DB500000}"/>
    <cellStyle name="Normal 2 2 2 4 2 8 2 2" xfId="20700" xr:uid="{00000000-0005-0000-0000-0000DC500000}"/>
    <cellStyle name="Normal 2 2 2 4 2 8 2 3" xfId="20701" xr:uid="{00000000-0005-0000-0000-0000DD500000}"/>
    <cellStyle name="Normal 2 2 2 4 2 8 2 4" xfId="20702" xr:uid="{00000000-0005-0000-0000-0000DE500000}"/>
    <cellStyle name="Normal 2 2 2 4 2 8 2 5" xfId="20703" xr:uid="{00000000-0005-0000-0000-0000DF500000}"/>
    <cellStyle name="Normal 2 2 2 4 2 8 2 6" xfId="20704" xr:uid="{00000000-0005-0000-0000-0000E0500000}"/>
    <cellStyle name="Normal 2 2 2 4 2 8 2 7" xfId="20705" xr:uid="{00000000-0005-0000-0000-0000E1500000}"/>
    <cellStyle name="Normal 2 2 2 4 2 8 2 8" xfId="20706" xr:uid="{00000000-0005-0000-0000-0000E2500000}"/>
    <cellStyle name="Normal 2 2 2 4 2 8 2 9" xfId="20707" xr:uid="{00000000-0005-0000-0000-0000E3500000}"/>
    <cellStyle name="Normal 2 2 2 4 2 8 3" xfId="20708" xr:uid="{00000000-0005-0000-0000-0000E4500000}"/>
    <cellStyle name="Normal 2 2 2 4 2 8 3 10" xfId="20709" xr:uid="{00000000-0005-0000-0000-0000E5500000}"/>
    <cellStyle name="Normal 2 2 2 4 2 8 3 2" xfId="20710" xr:uid="{00000000-0005-0000-0000-0000E6500000}"/>
    <cellStyle name="Normal 2 2 2 4 2 8 3 3" xfId="20711" xr:uid="{00000000-0005-0000-0000-0000E7500000}"/>
    <cellStyle name="Normal 2 2 2 4 2 8 3 4" xfId="20712" xr:uid="{00000000-0005-0000-0000-0000E8500000}"/>
    <cellStyle name="Normal 2 2 2 4 2 8 3 5" xfId="20713" xr:uid="{00000000-0005-0000-0000-0000E9500000}"/>
    <cellStyle name="Normal 2 2 2 4 2 8 3 6" xfId="20714" xr:uid="{00000000-0005-0000-0000-0000EA500000}"/>
    <cellStyle name="Normal 2 2 2 4 2 8 3 7" xfId="20715" xr:uid="{00000000-0005-0000-0000-0000EB500000}"/>
    <cellStyle name="Normal 2 2 2 4 2 8 3 8" xfId="20716" xr:uid="{00000000-0005-0000-0000-0000EC500000}"/>
    <cellStyle name="Normal 2 2 2 4 2 8 3 9" xfId="20717" xr:uid="{00000000-0005-0000-0000-0000ED500000}"/>
    <cellStyle name="Normal 2 2 2 4 2 8 4" xfId="20718" xr:uid="{00000000-0005-0000-0000-0000EE500000}"/>
    <cellStyle name="Normal 2 2 2 4 2 8 4 10" xfId="20719" xr:uid="{00000000-0005-0000-0000-0000EF500000}"/>
    <cellStyle name="Normal 2 2 2 4 2 8 4 2" xfId="20720" xr:uid="{00000000-0005-0000-0000-0000F0500000}"/>
    <cellStyle name="Normal 2 2 2 4 2 8 4 3" xfId="20721" xr:uid="{00000000-0005-0000-0000-0000F1500000}"/>
    <cellStyle name="Normal 2 2 2 4 2 8 4 4" xfId="20722" xr:uid="{00000000-0005-0000-0000-0000F2500000}"/>
    <cellStyle name="Normal 2 2 2 4 2 8 4 5" xfId="20723" xr:uid="{00000000-0005-0000-0000-0000F3500000}"/>
    <cellStyle name="Normal 2 2 2 4 2 8 4 6" xfId="20724" xr:uid="{00000000-0005-0000-0000-0000F4500000}"/>
    <cellStyle name="Normal 2 2 2 4 2 8 4 7" xfId="20725" xr:uid="{00000000-0005-0000-0000-0000F5500000}"/>
    <cellStyle name="Normal 2 2 2 4 2 8 4 8" xfId="20726" xr:uid="{00000000-0005-0000-0000-0000F6500000}"/>
    <cellStyle name="Normal 2 2 2 4 2 8 4 9" xfId="20727" xr:uid="{00000000-0005-0000-0000-0000F7500000}"/>
    <cellStyle name="Normal 2 2 2 4 2 8 5" xfId="20728" xr:uid="{00000000-0005-0000-0000-0000F8500000}"/>
    <cellStyle name="Normal 2 2 2 4 2 8 5 10" xfId="20729" xr:uid="{00000000-0005-0000-0000-0000F9500000}"/>
    <cellStyle name="Normal 2 2 2 4 2 8 5 2" xfId="20730" xr:uid="{00000000-0005-0000-0000-0000FA500000}"/>
    <cellStyle name="Normal 2 2 2 4 2 8 5 3" xfId="20731" xr:uid="{00000000-0005-0000-0000-0000FB500000}"/>
    <cellStyle name="Normal 2 2 2 4 2 8 5 4" xfId="20732" xr:uid="{00000000-0005-0000-0000-0000FC500000}"/>
    <cellStyle name="Normal 2 2 2 4 2 8 5 5" xfId="20733" xr:uid="{00000000-0005-0000-0000-0000FD500000}"/>
    <cellStyle name="Normal 2 2 2 4 2 8 5 6" xfId="20734" xr:uid="{00000000-0005-0000-0000-0000FE500000}"/>
    <cellStyle name="Normal 2 2 2 4 2 8 5 7" xfId="20735" xr:uid="{00000000-0005-0000-0000-0000FF500000}"/>
    <cellStyle name="Normal 2 2 2 4 2 8 5 8" xfId="20736" xr:uid="{00000000-0005-0000-0000-000000510000}"/>
    <cellStyle name="Normal 2 2 2 4 2 8 5 9" xfId="20737" xr:uid="{00000000-0005-0000-0000-000001510000}"/>
    <cellStyle name="Normal 2 2 2 4 2 8 6" xfId="20738" xr:uid="{00000000-0005-0000-0000-000002510000}"/>
    <cellStyle name="Normal 2 2 2 4 2 8 7" xfId="20739" xr:uid="{00000000-0005-0000-0000-000003510000}"/>
    <cellStyle name="Normal 2 2 2 4 2 8 8" xfId="20740" xr:uid="{00000000-0005-0000-0000-000004510000}"/>
    <cellStyle name="Normal 2 2 2 4 2 8 9" xfId="20741" xr:uid="{00000000-0005-0000-0000-000005510000}"/>
    <cellStyle name="Normal 2 2 2 4 2 9" xfId="20742" xr:uid="{00000000-0005-0000-0000-000006510000}"/>
    <cellStyle name="Normal 2 2 2 4 2 9 10" xfId="20743" xr:uid="{00000000-0005-0000-0000-000007510000}"/>
    <cellStyle name="Normal 2 2 2 4 2 9 11" xfId="20744" xr:uid="{00000000-0005-0000-0000-000008510000}"/>
    <cellStyle name="Normal 2 2 2 4 2 9 12" xfId="20745" xr:uid="{00000000-0005-0000-0000-000009510000}"/>
    <cellStyle name="Normal 2 2 2 4 2 9 13" xfId="20746" xr:uid="{00000000-0005-0000-0000-00000A510000}"/>
    <cellStyle name="Normal 2 2 2 4 2 9 14" xfId="20747" xr:uid="{00000000-0005-0000-0000-00000B510000}"/>
    <cellStyle name="Normal 2 2 2 4 2 9 2" xfId="20748" xr:uid="{00000000-0005-0000-0000-00000C510000}"/>
    <cellStyle name="Normal 2 2 2 4 2 9 2 10" xfId="20749" xr:uid="{00000000-0005-0000-0000-00000D510000}"/>
    <cellStyle name="Normal 2 2 2 4 2 9 2 2" xfId="20750" xr:uid="{00000000-0005-0000-0000-00000E510000}"/>
    <cellStyle name="Normal 2 2 2 4 2 9 2 3" xfId="20751" xr:uid="{00000000-0005-0000-0000-00000F510000}"/>
    <cellStyle name="Normal 2 2 2 4 2 9 2 4" xfId="20752" xr:uid="{00000000-0005-0000-0000-000010510000}"/>
    <cellStyle name="Normal 2 2 2 4 2 9 2 5" xfId="20753" xr:uid="{00000000-0005-0000-0000-000011510000}"/>
    <cellStyle name="Normal 2 2 2 4 2 9 2 6" xfId="20754" xr:uid="{00000000-0005-0000-0000-000012510000}"/>
    <cellStyle name="Normal 2 2 2 4 2 9 2 7" xfId="20755" xr:uid="{00000000-0005-0000-0000-000013510000}"/>
    <cellStyle name="Normal 2 2 2 4 2 9 2 8" xfId="20756" xr:uid="{00000000-0005-0000-0000-000014510000}"/>
    <cellStyle name="Normal 2 2 2 4 2 9 2 9" xfId="20757" xr:uid="{00000000-0005-0000-0000-000015510000}"/>
    <cellStyle name="Normal 2 2 2 4 2 9 3" xfId="20758" xr:uid="{00000000-0005-0000-0000-000016510000}"/>
    <cellStyle name="Normal 2 2 2 4 2 9 3 10" xfId="20759" xr:uid="{00000000-0005-0000-0000-000017510000}"/>
    <cellStyle name="Normal 2 2 2 4 2 9 3 2" xfId="20760" xr:uid="{00000000-0005-0000-0000-000018510000}"/>
    <cellStyle name="Normal 2 2 2 4 2 9 3 3" xfId="20761" xr:uid="{00000000-0005-0000-0000-000019510000}"/>
    <cellStyle name="Normal 2 2 2 4 2 9 3 4" xfId="20762" xr:uid="{00000000-0005-0000-0000-00001A510000}"/>
    <cellStyle name="Normal 2 2 2 4 2 9 3 5" xfId="20763" xr:uid="{00000000-0005-0000-0000-00001B510000}"/>
    <cellStyle name="Normal 2 2 2 4 2 9 3 6" xfId="20764" xr:uid="{00000000-0005-0000-0000-00001C510000}"/>
    <cellStyle name="Normal 2 2 2 4 2 9 3 7" xfId="20765" xr:uid="{00000000-0005-0000-0000-00001D510000}"/>
    <cellStyle name="Normal 2 2 2 4 2 9 3 8" xfId="20766" xr:uid="{00000000-0005-0000-0000-00001E510000}"/>
    <cellStyle name="Normal 2 2 2 4 2 9 3 9" xfId="20767" xr:uid="{00000000-0005-0000-0000-00001F510000}"/>
    <cellStyle name="Normal 2 2 2 4 2 9 4" xfId="20768" xr:uid="{00000000-0005-0000-0000-000020510000}"/>
    <cellStyle name="Normal 2 2 2 4 2 9 4 10" xfId="20769" xr:uid="{00000000-0005-0000-0000-000021510000}"/>
    <cellStyle name="Normal 2 2 2 4 2 9 4 2" xfId="20770" xr:uid="{00000000-0005-0000-0000-000022510000}"/>
    <cellStyle name="Normal 2 2 2 4 2 9 4 3" xfId="20771" xr:uid="{00000000-0005-0000-0000-000023510000}"/>
    <cellStyle name="Normal 2 2 2 4 2 9 4 4" xfId="20772" xr:uid="{00000000-0005-0000-0000-000024510000}"/>
    <cellStyle name="Normal 2 2 2 4 2 9 4 5" xfId="20773" xr:uid="{00000000-0005-0000-0000-000025510000}"/>
    <cellStyle name="Normal 2 2 2 4 2 9 4 6" xfId="20774" xr:uid="{00000000-0005-0000-0000-000026510000}"/>
    <cellStyle name="Normal 2 2 2 4 2 9 4 7" xfId="20775" xr:uid="{00000000-0005-0000-0000-000027510000}"/>
    <cellStyle name="Normal 2 2 2 4 2 9 4 8" xfId="20776" xr:uid="{00000000-0005-0000-0000-000028510000}"/>
    <cellStyle name="Normal 2 2 2 4 2 9 4 9" xfId="20777" xr:uid="{00000000-0005-0000-0000-000029510000}"/>
    <cellStyle name="Normal 2 2 2 4 2 9 5" xfId="20778" xr:uid="{00000000-0005-0000-0000-00002A510000}"/>
    <cellStyle name="Normal 2 2 2 4 2 9 5 10" xfId="20779" xr:uid="{00000000-0005-0000-0000-00002B510000}"/>
    <cellStyle name="Normal 2 2 2 4 2 9 5 2" xfId="20780" xr:uid="{00000000-0005-0000-0000-00002C510000}"/>
    <cellStyle name="Normal 2 2 2 4 2 9 5 3" xfId="20781" xr:uid="{00000000-0005-0000-0000-00002D510000}"/>
    <cellStyle name="Normal 2 2 2 4 2 9 5 4" xfId="20782" xr:uid="{00000000-0005-0000-0000-00002E510000}"/>
    <cellStyle name="Normal 2 2 2 4 2 9 5 5" xfId="20783" xr:uid="{00000000-0005-0000-0000-00002F510000}"/>
    <cellStyle name="Normal 2 2 2 4 2 9 5 6" xfId="20784" xr:uid="{00000000-0005-0000-0000-000030510000}"/>
    <cellStyle name="Normal 2 2 2 4 2 9 5 7" xfId="20785" xr:uid="{00000000-0005-0000-0000-000031510000}"/>
    <cellStyle name="Normal 2 2 2 4 2 9 5 8" xfId="20786" xr:uid="{00000000-0005-0000-0000-000032510000}"/>
    <cellStyle name="Normal 2 2 2 4 2 9 5 9" xfId="20787" xr:uid="{00000000-0005-0000-0000-000033510000}"/>
    <cellStyle name="Normal 2 2 2 4 2 9 6" xfId="20788" xr:uid="{00000000-0005-0000-0000-000034510000}"/>
    <cellStyle name="Normal 2 2 2 4 2 9 7" xfId="20789" xr:uid="{00000000-0005-0000-0000-000035510000}"/>
    <cellStyle name="Normal 2 2 2 4 2 9 8" xfId="20790" xr:uid="{00000000-0005-0000-0000-000036510000}"/>
    <cellStyle name="Normal 2 2 2 4 2 9 9" xfId="20791" xr:uid="{00000000-0005-0000-0000-000037510000}"/>
    <cellStyle name="Normal 2 2 2 4 20" xfId="20792" xr:uid="{00000000-0005-0000-0000-000038510000}"/>
    <cellStyle name="Normal 2 2 2 4 21" xfId="20793" xr:uid="{00000000-0005-0000-0000-000039510000}"/>
    <cellStyle name="Normal 2 2 2 4 22" xfId="20794" xr:uid="{00000000-0005-0000-0000-00003A510000}"/>
    <cellStyle name="Normal 2 2 2 4 23" xfId="20795" xr:uid="{00000000-0005-0000-0000-00003B510000}"/>
    <cellStyle name="Normal 2 2 2 4 24" xfId="20796" xr:uid="{00000000-0005-0000-0000-00003C510000}"/>
    <cellStyle name="Normal 2 2 2 4 25" xfId="20797" xr:uid="{00000000-0005-0000-0000-00003D510000}"/>
    <cellStyle name="Normal 2 2 2 4 26" xfId="20798" xr:uid="{00000000-0005-0000-0000-00003E510000}"/>
    <cellStyle name="Normal 2 2 2 4 27" xfId="20799" xr:uid="{00000000-0005-0000-0000-00003F510000}"/>
    <cellStyle name="Normal 2 2 2 4 28" xfId="20800" xr:uid="{00000000-0005-0000-0000-000040510000}"/>
    <cellStyle name="Normal 2 2 2 4 29" xfId="20801" xr:uid="{00000000-0005-0000-0000-000041510000}"/>
    <cellStyle name="Normal 2 2 2 4 3" xfId="20802" xr:uid="{00000000-0005-0000-0000-000042510000}"/>
    <cellStyle name="Normal 2 2 2 4 3 2" xfId="20803" xr:uid="{00000000-0005-0000-0000-000043510000}"/>
    <cellStyle name="Normal 2 2 2 4 3 3" xfId="20804" xr:uid="{00000000-0005-0000-0000-000044510000}"/>
    <cellStyle name="Normal 2 2 2 4 30" xfId="20805" xr:uid="{00000000-0005-0000-0000-000045510000}"/>
    <cellStyle name="Normal 2 2 2 4 31" xfId="20806" xr:uid="{00000000-0005-0000-0000-000046510000}"/>
    <cellStyle name="Normal 2 2 2 4 32" xfId="20807" xr:uid="{00000000-0005-0000-0000-000047510000}"/>
    <cellStyle name="Normal 2 2 2 4 33" xfId="20808" xr:uid="{00000000-0005-0000-0000-000048510000}"/>
    <cellStyle name="Normal 2 2 2 4 34" xfId="20809" xr:uid="{00000000-0005-0000-0000-000049510000}"/>
    <cellStyle name="Normal 2 2 2 4 34 10" xfId="20810" xr:uid="{00000000-0005-0000-0000-00004A510000}"/>
    <cellStyle name="Normal 2 2 2 4 34 2" xfId="20811" xr:uid="{00000000-0005-0000-0000-00004B510000}"/>
    <cellStyle name="Normal 2 2 2 4 34 3" xfId="20812" xr:uid="{00000000-0005-0000-0000-00004C510000}"/>
    <cellStyle name="Normal 2 2 2 4 34 4" xfId="20813" xr:uid="{00000000-0005-0000-0000-00004D510000}"/>
    <cellStyle name="Normal 2 2 2 4 34 5" xfId="20814" xr:uid="{00000000-0005-0000-0000-00004E510000}"/>
    <cellStyle name="Normal 2 2 2 4 34 6" xfId="20815" xr:uid="{00000000-0005-0000-0000-00004F510000}"/>
    <cellStyle name="Normal 2 2 2 4 34 7" xfId="20816" xr:uid="{00000000-0005-0000-0000-000050510000}"/>
    <cellStyle name="Normal 2 2 2 4 34 8" xfId="20817" xr:uid="{00000000-0005-0000-0000-000051510000}"/>
    <cellStyle name="Normal 2 2 2 4 34 9" xfId="20818" xr:uid="{00000000-0005-0000-0000-000052510000}"/>
    <cellStyle name="Normal 2 2 2 4 35" xfId="20819" xr:uid="{00000000-0005-0000-0000-000053510000}"/>
    <cellStyle name="Normal 2 2 2 4 35 10" xfId="20820" xr:uid="{00000000-0005-0000-0000-000054510000}"/>
    <cellStyle name="Normal 2 2 2 4 35 2" xfId="20821" xr:uid="{00000000-0005-0000-0000-000055510000}"/>
    <cellStyle name="Normal 2 2 2 4 35 3" xfId="20822" xr:uid="{00000000-0005-0000-0000-000056510000}"/>
    <cellStyle name="Normal 2 2 2 4 35 4" xfId="20823" xr:uid="{00000000-0005-0000-0000-000057510000}"/>
    <cellStyle name="Normal 2 2 2 4 35 5" xfId="20824" xr:uid="{00000000-0005-0000-0000-000058510000}"/>
    <cellStyle name="Normal 2 2 2 4 35 6" xfId="20825" xr:uid="{00000000-0005-0000-0000-000059510000}"/>
    <cellStyle name="Normal 2 2 2 4 35 7" xfId="20826" xr:uid="{00000000-0005-0000-0000-00005A510000}"/>
    <cellStyle name="Normal 2 2 2 4 35 8" xfId="20827" xr:uid="{00000000-0005-0000-0000-00005B510000}"/>
    <cellStyle name="Normal 2 2 2 4 35 9" xfId="20828" xr:uid="{00000000-0005-0000-0000-00005C510000}"/>
    <cellStyle name="Normal 2 2 2 4 36" xfId="20829" xr:uid="{00000000-0005-0000-0000-00005D510000}"/>
    <cellStyle name="Normal 2 2 2 4 36 10" xfId="20830" xr:uid="{00000000-0005-0000-0000-00005E510000}"/>
    <cellStyle name="Normal 2 2 2 4 36 2" xfId="20831" xr:uid="{00000000-0005-0000-0000-00005F510000}"/>
    <cellStyle name="Normal 2 2 2 4 36 3" xfId="20832" xr:uid="{00000000-0005-0000-0000-000060510000}"/>
    <cellStyle name="Normal 2 2 2 4 36 4" xfId="20833" xr:uid="{00000000-0005-0000-0000-000061510000}"/>
    <cellStyle name="Normal 2 2 2 4 36 5" xfId="20834" xr:uid="{00000000-0005-0000-0000-000062510000}"/>
    <cellStyle name="Normal 2 2 2 4 36 6" xfId="20835" xr:uid="{00000000-0005-0000-0000-000063510000}"/>
    <cellStyle name="Normal 2 2 2 4 36 7" xfId="20836" xr:uid="{00000000-0005-0000-0000-000064510000}"/>
    <cellStyle name="Normal 2 2 2 4 36 8" xfId="20837" xr:uid="{00000000-0005-0000-0000-000065510000}"/>
    <cellStyle name="Normal 2 2 2 4 36 9" xfId="20838" xr:uid="{00000000-0005-0000-0000-000066510000}"/>
    <cellStyle name="Normal 2 2 2 4 37" xfId="20839" xr:uid="{00000000-0005-0000-0000-000067510000}"/>
    <cellStyle name="Normal 2 2 2 4 37 10" xfId="20840" xr:uid="{00000000-0005-0000-0000-000068510000}"/>
    <cellStyle name="Normal 2 2 2 4 37 2" xfId="20841" xr:uid="{00000000-0005-0000-0000-000069510000}"/>
    <cellStyle name="Normal 2 2 2 4 37 3" xfId="20842" xr:uid="{00000000-0005-0000-0000-00006A510000}"/>
    <cellStyle name="Normal 2 2 2 4 37 4" xfId="20843" xr:uid="{00000000-0005-0000-0000-00006B510000}"/>
    <cellStyle name="Normal 2 2 2 4 37 5" xfId="20844" xr:uid="{00000000-0005-0000-0000-00006C510000}"/>
    <cellStyle name="Normal 2 2 2 4 37 6" xfId="20845" xr:uid="{00000000-0005-0000-0000-00006D510000}"/>
    <cellStyle name="Normal 2 2 2 4 37 7" xfId="20846" xr:uid="{00000000-0005-0000-0000-00006E510000}"/>
    <cellStyle name="Normal 2 2 2 4 37 8" xfId="20847" xr:uid="{00000000-0005-0000-0000-00006F510000}"/>
    <cellStyle name="Normal 2 2 2 4 37 9" xfId="20848" xr:uid="{00000000-0005-0000-0000-000070510000}"/>
    <cellStyle name="Normal 2 2 2 4 38" xfId="20849" xr:uid="{00000000-0005-0000-0000-000071510000}"/>
    <cellStyle name="Normal 2 2 2 4 39" xfId="20850" xr:uid="{00000000-0005-0000-0000-000072510000}"/>
    <cellStyle name="Normal 2 2 2 4 4" xfId="20851" xr:uid="{00000000-0005-0000-0000-000073510000}"/>
    <cellStyle name="Normal 2 2 2 4 40" xfId="20852" xr:uid="{00000000-0005-0000-0000-000074510000}"/>
    <cellStyle name="Normal 2 2 2 4 41" xfId="20853" xr:uid="{00000000-0005-0000-0000-000075510000}"/>
    <cellStyle name="Normal 2 2 2 4 42" xfId="20854" xr:uid="{00000000-0005-0000-0000-000076510000}"/>
    <cellStyle name="Normal 2 2 2 4 43" xfId="20855" xr:uid="{00000000-0005-0000-0000-000077510000}"/>
    <cellStyle name="Normal 2 2 2 4 44" xfId="20856" xr:uid="{00000000-0005-0000-0000-000078510000}"/>
    <cellStyle name="Normal 2 2 2 4 45" xfId="20857" xr:uid="{00000000-0005-0000-0000-000079510000}"/>
    <cellStyle name="Normal 2 2 2 4 46" xfId="20858" xr:uid="{00000000-0005-0000-0000-00007A510000}"/>
    <cellStyle name="Normal 2 2 2 4 47" xfId="20859" xr:uid="{00000000-0005-0000-0000-00007B510000}"/>
    <cellStyle name="Normal 2 2 2 4 48" xfId="20860" xr:uid="{00000000-0005-0000-0000-00007C510000}"/>
    <cellStyle name="Normal 2 2 2 4 5" xfId="20861" xr:uid="{00000000-0005-0000-0000-00007D510000}"/>
    <cellStyle name="Normal 2 2 2 4 6" xfId="20862" xr:uid="{00000000-0005-0000-0000-00007E510000}"/>
    <cellStyle name="Normal 2 2 2 4 7" xfId="20863" xr:uid="{00000000-0005-0000-0000-00007F510000}"/>
    <cellStyle name="Normal 2 2 2 4 8" xfId="20864" xr:uid="{00000000-0005-0000-0000-000080510000}"/>
    <cellStyle name="Normal 2 2 2 4 9" xfId="20865" xr:uid="{00000000-0005-0000-0000-000081510000}"/>
    <cellStyle name="Normal 2 2 2 40" xfId="20866" xr:uid="{00000000-0005-0000-0000-000082510000}"/>
    <cellStyle name="Normal 2 2 2 40 10" xfId="20867" xr:uid="{00000000-0005-0000-0000-000083510000}"/>
    <cellStyle name="Normal 2 2 2 40 2" xfId="20868" xr:uid="{00000000-0005-0000-0000-000084510000}"/>
    <cellStyle name="Normal 2 2 2 40 3" xfId="20869" xr:uid="{00000000-0005-0000-0000-000085510000}"/>
    <cellStyle name="Normal 2 2 2 40 4" xfId="20870" xr:uid="{00000000-0005-0000-0000-000086510000}"/>
    <cellStyle name="Normal 2 2 2 40 5" xfId="20871" xr:uid="{00000000-0005-0000-0000-000087510000}"/>
    <cellStyle name="Normal 2 2 2 40 6" xfId="20872" xr:uid="{00000000-0005-0000-0000-000088510000}"/>
    <cellStyle name="Normal 2 2 2 40 7" xfId="20873" xr:uid="{00000000-0005-0000-0000-000089510000}"/>
    <cellStyle name="Normal 2 2 2 40 8" xfId="20874" xr:uid="{00000000-0005-0000-0000-00008A510000}"/>
    <cellStyle name="Normal 2 2 2 40 9" xfId="20875" xr:uid="{00000000-0005-0000-0000-00008B510000}"/>
    <cellStyle name="Normal 2 2 2 41" xfId="20876" xr:uid="{00000000-0005-0000-0000-00008C510000}"/>
    <cellStyle name="Normal 2 2 2 42" xfId="20877" xr:uid="{00000000-0005-0000-0000-00008D510000}"/>
    <cellStyle name="Normal 2 2 2 43" xfId="20878" xr:uid="{00000000-0005-0000-0000-00008E510000}"/>
    <cellStyle name="Normal 2 2 2 44" xfId="20879" xr:uid="{00000000-0005-0000-0000-00008F510000}"/>
    <cellStyle name="Normal 2 2 2 45" xfId="20880" xr:uid="{00000000-0005-0000-0000-000090510000}"/>
    <cellStyle name="Normal 2 2 2 46" xfId="20881" xr:uid="{00000000-0005-0000-0000-000091510000}"/>
    <cellStyle name="Normal 2 2 2 47" xfId="20882" xr:uid="{00000000-0005-0000-0000-000092510000}"/>
    <cellStyle name="Normal 2 2 2 48" xfId="20883" xr:uid="{00000000-0005-0000-0000-000093510000}"/>
    <cellStyle name="Normal 2 2 2 49" xfId="20884" xr:uid="{00000000-0005-0000-0000-000094510000}"/>
    <cellStyle name="Normal 2 2 2 5" xfId="20885" xr:uid="{00000000-0005-0000-0000-000095510000}"/>
    <cellStyle name="Normal 2 2 2 5 10" xfId="20886" xr:uid="{00000000-0005-0000-0000-000096510000}"/>
    <cellStyle name="Normal 2 2 2 5 11" xfId="20887" xr:uid="{00000000-0005-0000-0000-000097510000}"/>
    <cellStyle name="Normal 2 2 2 5 12" xfId="20888" xr:uid="{00000000-0005-0000-0000-000098510000}"/>
    <cellStyle name="Normal 2 2 2 5 13" xfId="20889" xr:uid="{00000000-0005-0000-0000-000099510000}"/>
    <cellStyle name="Normal 2 2 2 5 14" xfId="20890" xr:uid="{00000000-0005-0000-0000-00009A510000}"/>
    <cellStyle name="Normal 2 2 2 5 15" xfId="20891" xr:uid="{00000000-0005-0000-0000-00009B510000}"/>
    <cellStyle name="Normal 2 2 2 5 16" xfId="20892" xr:uid="{00000000-0005-0000-0000-00009C510000}"/>
    <cellStyle name="Normal 2 2 2 5 17" xfId="20893" xr:uid="{00000000-0005-0000-0000-00009D510000}"/>
    <cellStyle name="Normal 2 2 2 5 18" xfId="20894" xr:uid="{00000000-0005-0000-0000-00009E510000}"/>
    <cellStyle name="Normal 2 2 2 5 19" xfId="20895" xr:uid="{00000000-0005-0000-0000-00009F510000}"/>
    <cellStyle name="Normal 2 2 2 5 2" xfId="20896" xr:uid="{00000000-0005-0000-0000-0000A0510000}"/>
    <cellStyle name="Normal 2 2 2 5 2 10" xfId="20897" xr:uid="{00000000-0005-0000-0000-0000A1510000}"/>
    <cellStyle name="Normal 2 2 2 5 2 10 10" xfId="20898" xr:uid="{00000000-0005-0000-0000-0000A2510000}"/>
    <cellStyle name="Normal 2 2 2 5 2 10 11" xfId="20899" xr:uid="{00000000-0005-0000-0000-0000A3510000}"/>
    <cellStyle name="Normal 2 2 2 5 2 10 12" xfId="20900" xr:uid="{00000000-0005-0000-0000-0000A4510000}"/>
    <cellStyle name="Normal 2 2 2 5 2 10 13" xfId="20901" xr:uid="{00000000-0005-0000-0000-0000A5510000}"/>
    <cellStyle name="Normal 2 2 2 5 2 10 14" xfId="20902" xr:uid="{00000000-0005-0000-0000-0000A6510000}"/>
    <cellStyle name="Normal 2 2 2 5 2 10 2" xfId="20903" xr:uid="{00000000-0005-0000-0000-0000A7510000}"/>
    <cellStyle name="Normal 2 2 2 5 2 10 2 10" xfId="20904" xr:uid="{00000000-0005-0000-0000-0000A8510000}"/>
    <cellStyle name="Normal 2 2 2 5 2 10 2 2" xfId="20905" xr:uid="{00000000-0005-0000-0000-0000A9510000}"/>
    <cellStyle name="Normal 2 2 2 5 2 10 2 3" xfId="20906" xr:uid="{00000000-0005-0000-0000-0000AA510000}"/>
    <cellStyle name="Normal 2 2 2 5 2 10 2 4" xfId="20907" xr:uid="{00000000-0005-0000-0000-0000AB510000}"/>
    <cellStyle name="Normal 2 2 2 5 2 10 2 5" xfId="20908" xr:uid="{00000000-0005-0000-0000-0000AC510000}"/>
    <cellStyle name="Normal 2 2 2 5 2 10 2 6" xfId="20909" xr:uid="{00000000-0005-0000-0000-0000AD510000}"/>
    <cellStyle name="Normal 2 2 2 5 2 10 2 7" xfId="20910" xr:uid="{00000000-0005-0000-0000-0000AE510000}"/>
    <cellStyle name="Normal 2 2 2 5 2 10 2 8" xfId="20911" xr:uid="{00000000-0005-0000-0000-0000AF510000}"/>
    <cellStyle name="Normal 2 2 2 5 2 10 2 9" xfId="20912" xr:uid="{00000000-0005-0000-0000-0000B0510000}"/>
    <cellStyle name="Normal 2 2 2 5 2 10 3" xfId="20913" xr:uid="{00000000-0005-0000-0000-0000B1510000}"/>
    <cellStyle name="Normal 2 2 2 5 2 10 3 10" xfId="20914" xr:uid="{00000000-0005-0000-0000-0000B2510000}"/>
    <cellStyle name="Normal 2 2 2 5 2 10 3 2" xfId="20915" xr:uid="{00000000-0005-0000-0000-0000B3510000}"/>
    <cellStyle name="Normal 2 2 2 5 2 10 3 3" xfId="20916" xr:uid="{00000000-0005-0000-0000-0000B4510000}"/>
    <cellStyle name="Normal 2 2 2 5 2 10 3 4" xfId="20917" xr:uid="{00000000-0005-0000-0000-0000B5510000}"/>
    <cellStyle name="Normal 2 2 2 5 2 10 3 5" xfId="20918" xr:uid="{00000000-0005-0000-0000-0000B6510000}"/>
    <cellStyle name="Normal 2 2 2 5 2 10 3 6" xfId="20919" xr:uid="{00000000-0005-0000-0000-0000B7510000}"/>
    <cellStyle name="Normal 2 2 2 5 2 10 3 7" xfId="20920" xr:uid="{00000000-0005-0000-0000-0000B8510000}"/>
    <cellStyle name="Normal 2 2 2 5 2 10 3 8" xfId="20921" xr:uid="{00000000-0005-0000-0000-0000B9510000}"/>
    <cellStyle name="Normal 2 2 2 5 2 10 3 9" xfId="20922" xr:uid="{00000000-0005-0000-0000-0000BA510000}"/>
    <cellStyle name="Normal 2 2 2 5 2 10 4" xfId="20923" xr:uid="{00000000-0005-0000-0000-0000BB510000}"/>
    <cellStyle name="Normal 2 2 2 5 2 10 4 10" xfId="20924" xr:uid="{00000000-0005-0000-0000-0000BC510000}"/>
    <cellStyle name="Normal 2 2 2 5 2 10 4 2" xfId="20925" xr:uid="{00000000-0005-0000-0000-0000BD510000}"/>
    <cellStyle name="Normal 2 2 2 5 2 10 4 3" xfId="20926" xr:uid="{00000000-0005-0000-0000-0000BE510000}"/>
    <cellStyle name="Normal 2 2 2 5 2 10 4 4" xfId="20927" xr:uid="{00000000-0005-0000-0000-0000BF510000}"/>
    <cellStyle name="Normal 2 2 2 5 2 10 4 5" xfId="20928" xr:uid="{00000000-0005-0000-0000-0000C0510000}"/>
    <cellStyle name="Normal 2 2 2 5 2 10 4 6" xfId="20929" xr:uid="{00000000-0005-0000-0000-0000C1510000}"/>
    <cellStyle name="Normal 2 2 2 5 2 10 4 7" xfId="20930" xr:uid="{00000000-0005-0000-0000-0000C2510000}"/>
    <cellStyle name="Normal 2 2 2 5 2 10 4 8" xfId="20931" xr:uid="{00000000-0005-0000-0000-0000C3510000}"/>
    <cellStyle name="Normal 2 2 2 5 2 10 4 9" xfId="20932" xr:uid="{00000000-0005-0000-0000-0000C4510000}"/>
    <cellStyle name="Normal 2 2 2 5 2 10 5" xfId="20933" xr:uid="{00000000-0005-0000-0000-0000C5510000}"/>
    <cellStyle name="Normal 2 2 2 5 2 10 5 10" xfId="20934" xr:uid="{00000000-0005-0000-0000-0000C6510000}"/>
    <cellStyle name="Normal 2 2 2 5 2 10 5 2" xfId="20935" xr:uid="{00000000-0005-0000-0000-0000C7510000}"/>
    <cellStyle name="Normal 2 2 2 5 2 10 5 3" xfId="20936" xr:uid="{00000000-0005-0000-0000-0000C8510000}"/>
    <cellStyle name="Normal 2 2 2 5 2 10 5 4" xfId="20937" xr:uid="{00000000-0005-0000-0000-0000C9510000}"/>
    <cellStyle name="Normal 2 2 2 5 2 10 5 5" xfId="20938" xr:uid="{00000000-0005-0000-0000-0000CA510000}"/>
    <cellStyle name="Normal 2 2 2 5 2 10 5 6" xfId="20939" xr:uid="{00000000-0005-0000-0000-0000CB510000}"/>
    <cellStyle name="Normal 2 2 2 5 2 10 5 7" xfId="20940" xr:uid="{00000000-0005-0000-0000-0000CC510000}"/>
    <cellStyle name="Normal 2 2 2 5 2 10 5 8" xfId="20941" xr:uid="{00000000-0005-0000-0000-0000CD510000}"/>
    <cellStyle name="Normal 2 2 2 5 2 10 5 9" xfId="20942" xr:uid="{00000000-0005-0000-0000-0000CE510000}"/>
    <cellStyle name="Normal 2 2 2 5 2 10 6" xfId="20943" xr:uid="{00000000-0005-0000-0000-0000CF510000}"/>
    <cellStyle name="Normal 2 2 2 5 2 10 7" xfId="20944" xr:uid="{00000000-0005-0000-0000-0000D0510000}"/>
    <cellStyle name="Normal 2 2 2 5 2 10 8" xfId="20945" xr:uid="{00000000-0005-0000-0000-0000D1510000}"/>
    <cellStyle name="Normal 2 2 2 5 2 10 9" xfId="20946" xr:uid="{00000000-0005-0000-0000-0000D2510000}"/>
    <cellStyle name="Normal 2 2 2 5 2 11" xfId="20947" xr:uid="{00000000-0005-0000-0000-0000D3510000}"/>
    <cellStyle name="Normal 2 2 2 5 2 11 10" xfId="20948" xr:uid="{00000000-0005-0000-0000-0000D4510000}"/>
    <cellStyle name="Normal 2 2 2 5 2 11 11" xfId="20949" xr:uid="{00000000-0005-0000-0000-0000D5510000}"/>
    <cellStyle name="Normal 2 2 2 5 2 11 12" xfId="20950" xr:uid="{00000000-0005-0000-0000-0000D6510000}"/>
    <cellStyle name="Normal 2 2 2 5 2 11 13" xfId="20951" xr:uid="{00000000-0005-0000-0000-0000D7510000}"/>
    <cellStyle name="Normal 2 2 2 5 2 11 14" xfId="20952" xr:uid="{00000000-0005-0000-0000-0000D8510000}"/>
    <cellStyle name="Normal 2 2 2 5 2 11 2" xfId="20953" xr:uid="{00000000-0005-0000-0000-0000D9510000}"/>
    <cellStyle name="Normal 2 2 2 5 2 11 2 10" xfId="20954" xr:uid="{00000000-0005-0000-0000-0000DA510000}"/>
    <cellStyle name="Normal 2 2 2 5 2 11 2 2" xfId="20955" xr:uid="{00000000-0005-0000-0000-0000DB510000}"/>
    <cellStyle name="Normal 2 2 2 5 2 11 2 3" xfId="20956" xr:uid="{00000000-0005-0000-0000-0000DC510000}"/>
    <cellStyle name="Normal 2 2 2 5 2 11 2 4" xfId="20957" xr:uid="{00000000-0005-0000-0000-0000DD510000}"/>
    <cellStyle name="Normal 2 2 2 5 2 11 2 5" xfId="20958" xr:uid="{00000000-0005-0000-0000-0000DE510000}"/>
    <cellStyle name="Normal 2 2 2 5 2 11 2 6" xfId="20959" xr:uid="{00000000-0005-0000-0000-0000DF510000}"/>
    <cellStyle name="Normal 2 2 2 5 2 11 2 7" xfId="20960" xr:uid="{00000000-0005-0000-0000-0000E0510000}"/>
    <cellStyle name="Normal 2 2 2 5 2 11 2 8" xfId="20961" xr:uid="{00000000-0005-0000-0000-0000E1510000}"/>
    <cellStyle name="Normal 2 2 2 5 2 11 2 9" xfId="20962" xr:uid="{00000000-0005-0000-0000-0000E2510000}"/>
    <cellStyle name="Normal 2 2 2 5 2 11 3" xfId="20963" xr:uid="{00000000-0005-0000-0000-0000E3510000}"/>
    <cellStyle name="Normal 2 2 2 5 2 11 3 10" xfId="20964" xr:uid="{00000000-0005-0000-0000-0000E4510000}"/>
    <cellStyle name="Normal 2 2 2 5 2 11 3 2" xfId="20965" xr:uid="{00000000-0005-0000-0000-0000E5510000}"/>
    <cellStyle name="Normal 2 2 2 5 2 11 3 3" xfId="20966" xr:uid="{00000000-0005-0000-0000-0000E6510000}"/>
    <cellStyle name="Normal 2 2 2 5 2 11 3 4" xfId="20967" xr:uid="{00000000-0005-0000-0000-0000E7510000}"/>
    <cellStyle name="Normal 2 2 2 5 2 11 3 5" xfId="20968" xr:uid="{00000000-0005-0000-0000-0000E8510000}"/>
    <cellStyle name="Normal 2 2 2 5 2 11 3 6" xfId="20969" xr:uid="{00000000-0005-0000-0000-0000E9510000}"/>
    <cellStyle name="Normal 2 2 2 5 2 11 3 7" xfId="20970" xr:uid="{00000000-0005-0000-0000-0000EA510000}"/>
    <cellStyle name="Normal 2 2 2 5 2 11 3 8" xfId="20971" xr:uid="{00000000-0005-0000-0000-0000EB510000}"/>
    <cellStyle name="Normal 2 2 2 5 2 11 3 9" xfId="20972" xr:uid="{00000000-0005-0000-0000-0000EC510000}"/>
    <cellStyle name="Normal 2 2 2 5 2 11 4" xfId="20973" xr:uid="{00000000-0005-0000-0000-0000ED510000}"/>
    <cellStyle name="Normal 2 2 2 5 2 11 4 10" xfId="20974" xr:uid="{00000000-0005-0000-0000-0000EE510000}"/>
    <cellStyle name="Normal 2 2 2 5 2 11 4 2" xfId="20975" xr:uid="{00000000-0005-0000-0000-0000EF510000}"/>
    <cellStyle name="Normal 2 2 2 5 2 11 4 3" xfId="20976" xr:uid="{00000000-0005-0000-0000-0000F0510000}"/>
    <cellStyle name="Normal 2 2 2 5 2 11 4 4" xfId="20977" xr:uid="{00000000-0005-0000-0000-0000F1510000}"/>
    <cellStyle name="Normal 2 2 2 5 2 11 4 5" xfId="20978" xr:uid="{00000000-0005-0000-0000-0000F2510000}"/>
    <cellStyle name="Normal 2 2 2 5 2 11 4 6" xfId="20979" xr:uid="{00000000-0005-0000-0000-0000F3510000}"/>
    <cellStyle name="Normal 2 2 2 5 2 11 4 7" xfId="20980" xr:uid="{00000000-0005-0000-0000-0000F4510000}"/>
    <cellStyle name="Normal 2 2 2 5 2 11 4 8" xfId="20981" xr:uid="{00000000-0005-0000-0000-0000F5510000}"/>
    <cellStyle name="Normal 2 2 2 5 2 11 4 9" xfId="20982" xr:uid="{00000000-0005-0000-0000-0000F6510000}"/>
    <cellStyle name="Normal 2 2 2 5 2 11 5" xfId="20983" xr:uid="{00000000-0005-0000-0000-0000F7510000}"/>
    <cellStyle name="Normal 2 2 2 5 2 11 5 10" xfId="20984" xr:uid="{00000000-0005-0000-0000-0000F8510000}"/>
    <cellStyle name="Normal 2 2 2 5 2 11 5 2" xfId="20985" xr:uid="{00000000-0005-0000-0000-0000F9510000}"/>
    <cellStyle name="Normal 2 2 2 5 2 11 5 3" xfId="20986" xr:uid="{00000000-0005-0000-0000-0000FA510000}"/>
    <cellStyle name="Normal 2 2 2 5 2 11 5 4" xfId="20987" xr:uid="{00000000-0005-0000-0000-0000FB510000}"/>
    <cellStyle name="Normal 2 2 2 5 2 11 5 5" xfId="20988" xr:uid="{00000000-0005-0000-0000-0000FC510000}"/>
    <cellStyle name="Normal 2 2 2 5 2 11 5 6" xfId="20989" xr:uid="{00000000-0005-0000-0000-0000FD510000}"/>
    <cellStyle name="Normal 2 2 2 5 2 11 5 7" xfId="20990" xr:uid="{00000000-0005-0000-0000-0000FE510000}"/>
    <cellStyle name="Normal 2 2 2 5 2 11 5 8" xfId="20991" xr:uid="{00000000-0005-0000-0000-0000FF510000}"/>
    <cellStyle name="Normal 2 2 2 5 2 11 5 9" xfId="20992" xr:uid="{00000000-0005-0000-0000-000000520000}"/>
    <cellStyle name="Normal 2 2 2 5 2 11 6" xfId="20993" xr:uid="{00000000-0005-0000-0000-000001520000}"/>
    <cellStyle name="Normal 2 2 2 5 2 11 7" xfId="20994" xr:uid="{00000000-0005-0000-0000-000002520000}"/>
    <cellStyle name="Normal 2 2 2 5 2 11 8" xfId="20995" xr:uid="{00000000-0005-0000-0000-000003520000}"/>
    <cellStyle name="Normal 2 2 2 5 2 11 9" xfId="20996" xr:uid="{00000000-0005-0000-0000-000004520000}"/>
    <cellStyle name="Normal 2 2 2 5 2 12" xfId="20997" xr:uid="{00000000-0005-0000-0000-000005520000}"/>
    <cellStyle name="Normal 2 2 2 5 2 12 10" xfId="20998" xr:uid="{00000000-0005-0000-0000-000006520000}"/>
    <cellStyle name="Normal 2 2 2 5 2 12 11" xfId="20999" xr:uid="{00000000-0005-0000-0000-000007520000}"/>
    <cellStyle name="Normal 2 2 2 5 2 12 12" xfId="21000" xr:uid="{00000000-0005-0000-0000-000008520000}"/>
    <cellStyle name="Normal 2 2 2 5 2 12 13" xfId="21001" xr:uid="{00000000-0005-0000-0000-000009520000}"/>
    <cellStyle name="Normal 2 2 2 5 2 12 14" xfId="21002" xr:uid="{00000000-0005-0000-0000-00000A520000}"/>
    <cellStyle name="Normal 2 2 2 5 2 12 2" xfId="21003" xr:uid="{00000000-0005-0000-0000-00000B520000}"/>
    <cellStyle name="Normal 2 2 2 5 2 12 2 10" xfId="21004" xr:uid="{00000000-0005-0000-0000-00000C520000}"/>
    <cellStyle name="Normal 2 2 2 5 2 12 2 2" xfId="21005" xr:uid="{00000000-0005-0000-0000-00000D520000}"/>
    <cellStyle name="Normal 2 2 2 5 2 12 2 3" xfId="21006" xr:uid="{00000000-0005-0000-0000-00000E520000}"/>
    <cellStyle name="Normal 2 2 2 5 2 12 2 4" xfId="21007" xr:uid="{00000000-0005-0000-0000-00000F520000}"/>
    <cellStyle name="Normal 2 2 2 5 2 12 2 5" xfId="21008" xr:uid="{00000000-0005-0000-0000-000010520000}"/>
    <cellStyle name="Normal 2 2 2 5 2 12 2 6" xfId="21009" xr:uid="{00000000-0005-0000-0000-000011520000}"/>
    <cellStyle name="Normal 2 2 2 5 2 12 2 7" xfId="21010" xr:uid="{00000000-0005-0000-0000-000012520000}"/>
    <cellStyle name="Normal 2 2 2 5 2 12 2 8" xfId="21011" xr:uid="{00000000-0005-0000-0000-000013520000}"/>
    <cellStyle name="Normal 2 2 2 5 2 12 2 9" xfId="21012" xr:uid="{00000000-0005-0000-0000-000014520000}"/>
    <cellStyle name="Normal 2 2 2 5 2 12 3" xfId="21013" xr:uid="{00000000-0005-0000-0000-000015520000}"/>
    <cellStyle name="Normal 2 2 2 5 2 12 3 10" xfId="21014" xr:uid="{00000000-0005-0000-0000-000016520000}"/>
    <cellStyle name="Normal 2 2 2 5 2 12 3 2" xfId="21015" xr:uid="{00000000-0005-0000-0000-000017520000}"/>
    <cellStyle name="Normal 2 2 2 5 2 12 3 3" xfId="21016" xr:uid="{00000000-0005-0000-0000-000018520000}"/>
    <cellStyle name="Normal 2 2 2 5 2 12 3 4" xfId="21017" xr:uid="{00000000-0005-0000-0000-000019520000}"/>
    <cellStyle name="Normal 2 2 2 5 2 12 3 5" xfId="21018" xr:uid="{00000000-0005-0000-0000-00001A520000}"/>
    <cellStyle name="Normal 2 2 2 5 2 12 3 6" xfId="21019" xr:uid="{00000000-0005-0000-0000-00001B520000}"/>
    <cellStyle name="Normal 2 2 2 5 2 12 3 7" xfId="21020" xr:uid="{00000000-0005-0000-0000-00001C520000}"/>
    <cellStyle name="Normal 2 2 2 5 2 12 3 8" xfId="21021" xr:uid="{00000000-0005-0000-0000-00001D520000}"/>
    <cellStyle name="Normal 2 2 2 5 2 12 3 9" xfId="21022" xr:uid="{00000000-0005-0000-0000-00001E520000}"/>
    <cellStyle name="Normal 2 2 2 5 2 12 4" xfId="21023" xr:uid="{00000000-0005-0000-0000-00001F520000}"/>
    <cellStyle name="Normal 2 2 2 5 2 12 4 10" xfId="21024" xr:uid="{00000000-0005-0000-0000-000020520000}"/>
    <cellStyle name="Normal 2 2 2 5 2 12 4 2" xfId="21025" xr:uid="{00000000-0005-0000-0000-000021520000}"/>
    <cellStyle name="Normal 2 2 2 5 2 12 4 3" xfId="21026" xr:uid="{00000000-0005-0000-0000-000022520000}"/>
    <cellStyle name="Normal 2 2 2 5 2 12 4 4" xfId="21027" xr:uid="{00000000-0005-0000-0000-000023520000}"/>
    <cellStyle name="Normal 2 2 2 5 2 12 4 5" xfId="21028" xr:uid="{00000000-0005-0000-0000-000024520000}"/>
    <cellStyle name="Normal 2 2 2 5 2 12 4 6" xfId="21029" xr:uid="{00000000-0005-0000-0000-000025520000}"/>
    <cellStyle name="Normal 2 2 2 5 2 12 4 7" xfId="21030" xr:uid="{00000000-0005-0000-0000-000026520000}"/>
    <cellStyle name="Normal 2 2 2 5 2 12 4 8" xfId="21031" xr:uid="{00000000-0005-0000-0000-000027520000}"/>
    <cellStyle name="Normal 2 2 2 5 2 12 4 9" xfId="21032" xr:uid="{00000000-0005-0000-0000-000028520000}"/>
    <cellStyle name="Normal 2 2 2 5 2 12 5" xfId="21033" xr:uid="{00000000-0005-0000-0000-000029520000}"/>
    <cellStyle name="Normal 2 2 2 5 2 12 5 10" xfId="21034" xr:uid="{00000000-0005-0000-0000-00002A520000}"/>
    <cellStyle name="Normal 2 2 2 5 2 12 5 2" xfId="21035" xr:uid="{00000000-0005-0000-0000-00002B520000}"/>
    <cellStyle name="Normal 2 2 2 5 2 12 5 3" xfId="21036" xr:uid="{00000000-0005-0000-0000-00002C520000}"/>
    <cellStyle name="Normal 2 2 2 5 2 12 5 4" xfId="21037" xr:uid="{00000000-0005-0000-0000-00002D520000}"/>
    <cellStyle name="Normal 2 2 2 5 2 12 5 5" xfId="21038" xr:uid="{00000000-0005-0000-0000-00002E520000}"/>
    <cellStyle name="Normal 2 2 2 5 2 12 5 6" xfId="21039" xr:uid="{00000000-0005-0000-0000-00002F520000}"/>
    <cellStyle name="Normal 2 2 2 5 2 12 5 7" xfId="21040" xr:uid="{00000000-0005-0000-0000-000030520000}"/>
    <cellStyle name="Normal 2 2 2 5 2 12 5 8" xfId="21041" xr:uid="{00000000-0005-0000-0000-000031520000}"/>
    <cellStyle name="Normal 2 2 2 5 2 12 5 9" xfId="21042" xr:uid="{00000000-0005-0000-0000-000032520000}"/>
    <cellStyle name="Normal 2 2 2 5 2 12 6" xfId="21043" xr:uid="{00000000-0005-0000-0000-000033520000}"/>
    <cellStyle name="Normal 2 2 2 5 2 12 7" xfId="21044" xr:uid="{00000000-0005-0000-0000-000034520000}"/>
    <cellStyle name="Normal 2 2 2 5 2 12 8" xfId="21045" xr:uid="{00000000-0005-0000-0000-000035520000}"/>
    <cellStyle name="Normal 2 2 2 5 2 12 9" xfId="21046" xr:uid="{00000000-0005-0000-0000-000036520000}"/>
    <cellStyle name="Normal 2 2 2 5 2 13" xfId="21047" xr:uid="{00000000-0005-0000-0000-000037520000}"/>
    <cellStyle name="Normal 2 2 2 5 2 13 10" xfId="21048" xr:uid="{00000000-0005-0000-0000-000038520000}"/>
    <cellStyle name="Normal 2 2 2 5 2 13 11" xfId="21049" xr:uid="{00000000-0005-0000-0000-000039520000}"/>
    <cellStyle name="Normal 2 2 2 5 2 13 12" xfId="21050" xr:uid="{00000000-0005-0000-0000-00003A520000}"/>
    <cellStyle name="Normal 2 2 2 5 2 13 13" xfId="21051" xr:uid="{00000000-0005-0000-0000-00003B520000}"/>
    <cellStyle name="Normal 2 2 2 5 2 13 14" xfId="21052" xr:uid="{00000000-0005-0000-0000-00003C520000}"/>
    <cellStyle name="Normal 2 2 2 5 2 13 2" xfId="21053" xr:uid="{00000000-0005-0000-0000-00003D520000}"/>
    <cellStyle name="Normal 2 2 2 5 2 13 2 10" xfId="21054" xr:uid="{00000000-0005-0000-0000-00003E520000}"/>
    <cellStyle name="Normal 2 2 2 5 2 13 2 2" xfId="21055" xr:uid="{00000000-0005-0000-0000-00003F520000}"/>
    <cellStyle name="Normal 2 2 2 5 2 13 2 3" xfId="21056" xr:uid="{00000000-0005-0000-0000-000040520000}"/>
    <cellStyle name="Normal 2 2 2 5 2 13 2 4" xfId="21057" xr:uid="{00000000-0005-0000-0000-000041520000}"/>
    <cellStyle name="Normal 2 2 2 5 2 13 2 5" xfId="21058" xr:uid="{00000000-0005-0000-0000-000042520000}"/>
    <cellStyle name="Normal 2 2 2 5 2 13 2 6" xfId="21059" xr:uid="{00000000-0005-0000-0000-000043520000}"/>
    <cellStyle name="Normal 2 2 2 5 2 13 2 7" xfId="21060" xr:uid="{00000000-0005-0000-0000-000044520000}"/>
    <cellStyle name="Normal 2 2 2 5 2 13 2 8" xfId="21061" xr:uid="{00000000-0005-0000-0000-000045520000}"/>
    <cellStyle name="Normal 2 2 2 5 2 13 2 9" xfId="21062" xr:uid="{00000000-0005-0000-0000-000046520000}"/>
    <cellStyle name="Normal 2 2 2 5 2 13 3" xfId="21063" xr:uid="{00000000-0005-0000-0000-000047520000}"/>
    <cellStyle name="Normal 2 2 2 5 2 13 3 10" xfId="21064" xr:uid="{00000000-0005-0000-0000-000048520000}"/>
    <cellStyle name="Normal 2 2 2 5 2 13 3 2" xfId="21065" xr:uid="{00000000-0005-0000-0000-000049520000}"/>
    <cellStyle name="Normal 2 2 2 5 2 13 3 3" xfId="21066" xr:uid="{00000000-0005-0000-0000-00004A520000}"/>
    <cellStyle name="Normal 2 2 2 5 2 13 3 4" xfId="21067" xr:uid="{00000000-0005-0000-0000-00004B520000}"/>
    <cellStyle name="Normal 2 2 2 5 2 13 3 5" xfId="21068" xr:uid="{00000000-0005-0000-0000-00004C520000}"/>
    <cellStyle name="Normal 2 2 2 5 2 13 3 6" xfId="21069" xr:uid="{00000000-0005-0000-0000-00004D520000}"/>
    <cellStyle name="Normal 2 2 2 5 2 13 3 7" xfId="21070" xr:uid="{00000000-0005-0000-0000-00004E520000}"/>
    <cellStyle name="Normal 2 2 2 5 2 13 3 8" xfId="21071" xr:uid="{00000000-0005-0000-0000-00004F520000}"/>
    <cellStyle name="Normal 2 2 2 5 2 13 3 9" xfId="21072" xr:uid="{00000000-0005-0000-0000-000050520000}"/>
    <cellStyle name="Normal 2 2 2 5 2 13 4" xfId="21073" xr:uid="{00000000-0005-0000-0000-000051520000}"/>
    <cellStyle name="Normal 2 2 2 5 2 13 4 10" xfId="21074" xr:uid="{00000000-0005-0000-0000-000052520000}"/>
    <cellStyle name="Normal 2 2 2 5 2 13 4 2" xfId="21075" xr:uid="{00000000-0005-0000-0000-000053520000}"/>
    <cellStyle name="Normal 2 2 2 5 2 13 4 3" xfId="21076" xr:uid="{00000000-0005-0000-0000-000054520000}"/>
    <cellStyle name="Normal 2 2 2 5 2 13 4 4" xfId="21077" xr:uid="{00000000-0005-0000-0000-000055520000}"/>
    <cellStyle name="Normal 2 2 2 5 2 13 4 5" xfId="21078" xr:uid="{00000000-0005-0000-0000-000056520000}"/>
    <cellStyle name="Normal 2 2 2 5 2 13 4 6" xfId="21079" xr:uid="{00000000-0005-0000-0000-000057520000}"/>
    <cellStyle name="Normal 2 2 2 5 2 13 4 7" xfId="21080" xr:uid="{00000000-0005-0000-0000-000058520000}"/>
    <cellStyle name="Normal 2 2 2 5 2 13 4 8" xfId="21081" xr:uid="{00000000-0005-0000-0000-000059520000}"/>
    <cellStyle name="Normal 2 2 2 5 2 13 4 9" xfId="21082" xr:uid="{00000000-0005-0000-0000-00005A520000}"/>
    <cellStyle name="Normal 2 2 2 5 2 13 5" xfId="21083" xr:uid="{00000000-0005-0000-0000-00005B520000}"/>
    <cellStyle name="Normal 2 2 2 5 2 13 5 10" xfId="21084" xr:uid="{00000000-0005-0000-0000-00005C520000}"/>
    <cellStyle name="Normal 2 2 2 5 2 13 5 2" xfId="21085" xr:uid="{00000000-0005-0000-0000-00005D520000}"/>
    <cellStyle name="Normal 2 2 2 5 2 13 5 3" xfId="21086" xr:uid="{00000000-0005-0000-0000-00005E520000}"/>
    <cellStyle name="Normal 2 2 2 5 2 13 5 4" xfId="21087" xr:uid="{00000000-0005-0000-0000-00005F520000}"/>
    <cellStyle name="Normal 2 2 2 5 2 13 5 5" xfId="21088" xr:uid="{00000000-0005-0000-0000-000060520000}"/>
    <cellStyle name="Normal 2 2 2 5 2 13 5 6" xfId="21089" xr:uid="{00000000-0005-0000-0000-000061520000}"/>
    <cellStyle name="Normal 2 2 2 5 2 13 5 7" xfId="21090" xr:uid="{00000000-0005-0000-0000-000062520000}"/>
    <cellStyle name="Normal 2 2 2 5 2 13 5 8" xfId="21091" xr:uid="{00000000-0005-0000-0000-000063520000}"/>
    <cellStyle name="Normal 2 2 2 5 2 13 5 9" xfId="21092" xr:uid="{00000000-0005-0000-0000-000064520000}"/>
    <cellStyle name="Normal 2 2 2 5 2 13 6" xfId="21093" xr:uid="{00000000-0005-0000-0000-000065520000}"/>
    <cellStyle name="Normal 2 2 2 5 2 13 7" xfId="21094" xr:uid="{00000000-0005-0000-0000-000066520000}"/>
    <cellStyle name="Normal 2 2 2 5 2 13 8" xfId="21095" xr:uid="{00000000-0005-0000-0000-000067520000}"/>
    <cellStyle name="Normal 2 2 2 5 2 13 9" xfId="21096" xr:uid="{00000000-0005-0000-0000-000068520000}"/>
    <cellStyle name="Normal 2 2 2 5 2 14" xfId="21097" xr:uid="{00000000-0005-0000-0000-000069520000}"/>
    <cellStyle name="Normal 2 2 2 5 2 14 10" xfId="21098" xr:uid="{00000000-0005-0000-0000-00006A520000}"/>
    <cellStyle name="Normal 2 2 2 5 2 14 11" xfId="21099" xr:uid="{00000000-0005-0000-0000-00006B520000}"/>
    <cellStyle name="Normal 2 2 2 5 2 14 12" xfId="21100" xr:uid="{00000000-0005-0000-0000-00006C520000}"/>
    <cellStyle name="Normal 2 2 2 5 2 14 13" xfId="21101" xr:uid="{00000000-0005-0000-0000-00006D520000}"/>
    <cellStyle name="Normal 2 2 2 5 2 14 14" xfId="21102" xr:uid="{00000000-0005-0000-0000-00006E520000}"/>
    <cellStyle name="Normal 2 2 2 5 2 14 2" xfId="21103" xr:uid="{00000000-0005-0000-0000-00006F520000}"/>
    <cellStyle name="Normal 2 2 2 5 2 14 2 10" xfId="21104" xr:uid="{00000000-0005-0000-0000-000070520000}"/>
    <cellStyle name="Normal 2 2 2 5 2 14 2 2" xfId="21105" xr:uid="{00000000-0005-0000-0000-000071520000}"/>
    <cellStyle name="Normal 2 2 2 5 2 14 2 3" xfId="21106" xr:uid="{00000000-0005-0000-0000-000072520000}"/>
    <cellStyle name="Normal 2 2 2 5 2 14 2 4" xfId="21107" xr:uid="{00000000-0005-0000-0000-000073520000}"/>
    <cellStyle name="Normal 2 2 2 5 2 14 2 5" xfId="21108" xr:uid="{00000000-0005-0000-0000-000074520000}"/>
    <cellStyle name="Normal 2 2 2 5 2 14 2 6" xfId="21109" xr:uid="{00000000-0005-0000-0000-000075520000}"/>
    <cellStyle name="Normal 2 2 2 5 2 14 2 7" xfId="21110" xr:uid="{00000000-0005-0000-0000-000076520000}"/>
    <cellStyle name="Normal 2 2 2 5 2 14 2 8" xfId="21111" xr:uid="{00000000-0005-0000-0000-000077520000}"/>
    <cellStyle name="Normal 2 2 2 5 2 14 2 9" xfId="21112" xr:uid="{00000000-0005-0000-0000-000078520000}"/>
    <cellStyle name="Normal 2 2 2 5 2 14 3" xfId="21113" xr:uid="{00000000-0005-0000-0000-000079520000}"/>
    <cellStyle name="Normal 2 2 2 5 2 14 3 10" xfId="21114" xr:uid="{00000000-0005-0000-0000-00007A520000}"/>
    <cellStyle name="Normal 2 2 2 5 2 14 3 2" xfId="21115" xr:uid="{00000000-0005-0000-0000-00007B520000}"/>
    <cellStyle name="Normal 2 2 2 5 2 14 3 3" xfId="21116" xr:uid="{00000000-0005-0000-0000-00007C520000}"/>
    <cellStyle name="Normal 2 2 2 5 2 14 3 4" xfId="21117" xr:uid="{00000000-0005-0000-0000-00007D520000}"/>
    <cellStyle name="Normal 2 2 2 5 2 14 3 5" xfId="21118" xr:uid="{00000000-0005-0000-0000-00007E520000}"/>
    <cellStyle name="Normal 2 2 2 5 2 14 3 6" xfId="21119" xr:uid="{00000000-0005-0000-0000-00007F520000}"/>
    <cellStyle name="Normal 2 2 2 5 2 14 3 7" xfId="21120" xr:uid="{00000000-0005-0000-0000-000080520000}"/>
    <cellStyle name="Normal 2 2 2 5 2 14 3 8" xfId="21121" xr:uid="{00000000-0005-0000-0000-000081520000}"/>
    <cellStyle name="Normal 2 2 2 5 2 14 3 9" xfId="21122" xr:uid="{00000000-0005-0000-0000-000082520000}"/>
    <cellStyle name="Normal 2 2 2 5 2 14 4" xfId="21123" xr:uid="{00000000-0005-0000-0000-000083520000}"/>
    <cellStyle name="Normal 2 2 2 5 2 14 4 10" xfId="21124" xr:uid="{00000000-0005-0000-0000-000084520000}"/>
    <cellStyle name="Normal 2 2 2 5 2 14 4 2" xfId="21125" xr:uid="{00000000-0005-0000-0000-000085520000}"/>
    <cellStyle name="Normal 2 2 2 5 2 14 4 3" xfId="21126" xr:uid="{00000000-0005-0000-0000-000086520000}"/>
    <cellStyle name="Normal 2 2 2 5 2 14 4 4" xfId="21127" xr:uid="{00000000-0005-0000-0000-000087520000}"/>
    <cellStyle name="Normal 2 2 2 5 2 14 4 5" xfId="21128" xr:uid="{00000000-0005-0000-0000-000088520000}"/>
    <cellStyle name="Normal 2 2 2 5 2 14 4 6" xfId="21129" xr:uid="{00000000-0005-0000-0000-000089520000}"/>
    <cellStyle name="Normal 2 2 2 5 2 14 4 7" xfId="21130" xr:uid="{00000000-0005-0000-0000-00008A520000}"/>
    <cellStyle name="Normal 2 2 2 5 2 14 4 8" xfId="21131" xr:uid="{00000000-0005-0000-0000-00008B520000}"/>
    <cellStyle name="Normal 2 2 2 5 2 14 4 9" xfId="21132" xr:uid="{00000000-0005-0000-0000-00008C520000}"/>
    <cellStyle name="Normal 2 2 2 5 2 14 5" xfId="21133" xr:uid="{00000000-0005-0000-0000-00008D520000}"/>
    <cellStyle name="Normal 2 2 2 5 2 14 5 10" xfId="21134" xr:uid="{00000000-0005-0000-0000-00008E520000}"/>
    <cellStyle name="Normal 2 2 2 5 2 14 5 2" xfId="21135" xr:uid="{00000000-0005-0000-0000-00008F520000}"/>
    <cellStyle name="Normal 2 2 2 5 2 14 5 3" xfId="21136" xr:uid="{00000000-0005-0000-0000-000090520000}"/>
    <cellStyle name="Normal 2 2 2 5 2 14 5 4" xfId="21137" xr:uid="{00000000-0005-0000-0000-000091520000}"/>
    <cellStyle name="Normal 2 2 2 5 2 14 5 5" xfId="21138" xr:uid="{00000000-0005-0000-0000-000092520000}"/>
    <cellStyle name="Normal 2 2 2 5 2 14 5 6" xfId="21139" xr:uid="{00000000-0005-0000-0000-000093520000}"/>
    <cellStyle name="Normal 2 2 2 5 2 14 5 7" xfId="21140" xr:uid="{00000000-0005-0000-0000-000094520000}"/>
    <cellStyle name="Normal 2 2 2 5 2 14 5 8" xfId="21141" xr:uid="{00000000-0005-0000-0000-000095520000}"/>
    <cellStyle name="Normal 2 2 2 5 2 14 5 9" xfId="21142" xr:uid="{00000000-0005-0000-0000-000096520000}"/>
    <cellStyle name="Normal 2 2 2 5 2 14 6" xfId="21143" xr:uid="{00000000-0005-0000-0000-000097520000}"/>
    <cellStyle name="Normal 2 2 2 5 2 14 7" xfId="21144" xr:uid="{00000000-0005-0000-0000-000098520000}"/>
    <cellStyle name="Normal 2 2 2 5 2 14 8" xfId="21145" xr:uid="{00000000-0005-0000-0000-000099520000}"/>
    <cellStyle name="Normal 2 2 2 5 2 14 9" xfId="21146" xr:uid="{00000000-0005-0000-0000-00009A520000}"/>
    <cellStyle name="Normal 2 2 2 5 2 15" xfId="21147" xr:uid="{00000000-0005-0000-0000-00009B520000}"/>
    <cellStyle name="Normal 2 2 2 5 2 15 10" xfId="21148" xr:uid="{00000000-0005-0000-0000-00009C520000}"/>
    <cellStyle name="Normal 2 2 2 5 2 15 11" xfId="21149" xr:uid="{00000000-0005-0000-0000-00009D520000}"/>
    <cellStyle name="Normal 2 2 2 5 2 15 12" xfId="21150" xr:uid="{00000000-0005-0000-0000-00009E520000}"/>
    <cellStyle name="Normal 2 2 2 5 2 15 13" xfId="21151" xr:uid="{00000000-0005-0000-0000-00009F520000}"/>
    <cellStyle name="Normal 2 2 2 5 2 15 14" xfId="21152" xr:uid="{00000000-0005-0000-0000-0000A0520000}"/>
    <cellStyle name="Normal 2 2 2 5 2 15 2" xfId="21153" xr:uid="{00000000-0005-0000-0000-0000A1520000}"/>
    <cellStyle name="Normal 2 2 2 5 2 15 2 10" xfId="21154" xr:uid="{00000000-0005-0000-0000-0000A2520000}"/>
    <cellStyle name="Normal 2 2 2 5 2 15 2 2" xfId="21155" xr:uid="{00000000-0005-0000-0000-0000A3520000}"/>
    <cellStyle name="Normal 2 2 2 5 2 15 2 3" xfId="21156" xr:uid="{00000000-0005-0000-0000-0000A4520000}"/>
    <cellStyle name="Normal 2 2 2 5 2 15 2 4" xfId="21157" xr:uid="{00000000-0005-0000-0000-0000A5520000}"/>
    <cellStyle name="Normal 2 2 2 5 2 15 2 5" xfId="21158" xr:uid="{00000000-0005-0000-0000-0000A6520000}"/>
    <cellStyle name="Normal 2 2 2 5 2 15 2 6" xfId="21159" xr:uid="{00000000-0005-0000-0000-0000A7520000}"/>
    <cellStyle name="Normal 2 2 2 5 2 15 2 7" xfId="21160" xr:uid="{00000000-0005-0000-0000-0000A8520000}"/>
    <cellStyle name="Normal 2 2 2 5 2 15 2 8" xfId="21161" xr:uid="{00000000-0005-0000-0000-0000A9520000}"/>
    <cellStyle name="Normal 2 2 2 5 2 15 2 9" xfId="21162" xr:uid="{00000000-0005-0000-0000-0000AA520000}"/>
    <cellStyle name="Normal 2 2 2 5 2 15 3" xfId="21163" xr:uid="{00000000-0005-0000-0000-0000AB520000}"/>
    <cellStyle name="Normal 2 2 2 5 2 15 3 10" xfId="21164" xr:uid="{00000000-0005-0000-0000-0000AC520000}"/>
    <cellStyle name="Normal 2 2 2 5 2 15 3 2" xfId="21165" xr:uid="{00000000-0005-0000-0000-0000AD520000}"/>
    <cellStyle name="Normal 2 2 2 5 2 15 3 3" xfId="21166" xr:uid="{00000000-0005-0000-0000-0000AE520000}"/>
    <cellStyle name="Normal 2 2 2 5 2 15 3 4" xfId="21167" xr:uid="{00000000-0005-0000-0000-0000AF520000}"/>
    <cellStyle name="Normal 2 2 2 5 2 15 3 5" xfId="21168" xr:uid="{00000000-0005-0000-0000-0000B0520000}"/>
    <cellStyle name="Normal 2 2 2 5 2 15 3 6" xfId="21169" xr:uid="{00000000-0005-0000-0000-0000B1520000}"/>
    <cellStyle name="Normal 2 2 2 5 2 15 3 7" xfId="21170" xr:uid="{00000000-0005-0000-0000-0000B2520000}"/>
    <cellStyle name="Normal 2 2 2 5 2 15 3 8" xfId="21171" xr:uid="{00000000-0005-0000-0000-0000B3520000}"/>
    <cellStyle name="Normal 2 2 2 5 2 15 3 9" xfId="21172" xr:uid="{00000000-0005-0000-0000-0000B4520000}"/>
    <cellStyle name="Normal 2 2 2 5 2 15 4" xfId="21173" xr:uid="{00000000-0005-0000-0000-0000B5520000}"/>
    <cellStyle name="Normal 2 2 2 5 2 15 4 10" xfId="21174" xr:uid="{00000000-0005-0000-0000-0000B6520000}"/>
    <cellStyle name="Normal 2 2 2 5 2 15 4 2" xfId="21175" xr:uid="{00000000-0005-0000-0000-0000B7520000}"/>
    <cellStyle name="Normal 2 2 2 5 2 15 4 3" xfId="21176" xr:uid="{00000000-0005-0000-0000-0000B8520000}"/>
    <cellStyle name="Normal 2 2 2 5 2 15 4 4" xfId="21177" xr:uid="{00000000-0005-0000-0000-0000B9520000}"/>
    <cellStyle name="Normal 2 2 2 5 2 15 4 5" xfId="21178" xr:uid="{00000000-0005-0000-0000-0000BA520000}"/>
    <cellStyle name="Normal 2 2 2 5 2 15 4 6" xfId="21179" xr:uid="{00000000-0005-0000-0000-0000BB520000}"/>
    <cellStyle name="Normal 2 2 2 5 2 15 4 7" xfId="21180" xr:uid="{00000000-0005-0000-0000-0000BC520000}"/>
    <cellStyle name="Normal 2 2 2 5 2 15 4 8" xfId="21181" xr:uid="{00000000-0005-0000-0000-0000BD520000}"/>
    <cellStyle name="Normal 2 2 2 5 2 15 4 9" xfId="21182" xr:uid="{00000000-0005-0000-0000-0000BE520000}"/>
    <cellStyle name="Normal 2 2 2 5 2 15 5" xfId="21183" xr:uid="{00000000-0005-0000-0000-0000BF520000}"/>
    <cellStyle name="Normal 2 2 2 5 2 15 5 10" xfId="21184" xr:uid="{00000000-0005-0000-0000-0000C0520000}"/>
    <cellStyle name="Normal 2 2 2 5 2 15 5 2" xfId="21185" xr:uid="{00000000-0005-0000-0000-0000C1520000}"/>
    <cellStyle name="Normal 2 2 2 5 2 15 5 3" xfId="21186" xr:uid="{00000000-0005-0000-0000-0000C2520000}"/>
    <cellStyle name="Normal 2 2 2 5 2 15 5 4" xfId="21187" xr:uid="{00000000-0005-0000-0000-0000C3520000}"/>
    <cellStyle name="Normal 2 2 2 5 2 15 5 5" xfId="21188" xr:uid="{00000000-0005-0000-0000-0000C4520000}"/>
    <cellStyle name="Normal 2 2 2 5 2 15 5 6" xfId="21189" xr:uid="{00000000-0005-0000-0000-0000C5520000}"/>
    <cellStyle name="Normal 2 2 2 5 2 15 5 7" xfId="21190" xr:uid="{00000000-0005-0000-0000-0000C6520000}"/>
    <cellStyle name="Normal 2 2 2 5 2 15 5 8" xfId="21191" xr:uid="{00000000-0005-0000-0000-0000C7520000}"/>
    <cellStyle name="Normal 2 2 2 5 2 15 5 9" xfId="21192" xr:uid="{00000000-0005-0000-0000-0000C8520000}"/>
    <cellStyle name="Normal 2 2 2 5 2 15 6" xfId="21193" xr:uid="{00000000-0005-0000-0000-0000C9520000}"/>
    <cellStyle name="Normal 2 2 2 5 2 15 7" xfId="21194" xr:uid="{00000000-0005-0000-0000-0000CA520000}"/>
    <cellStyle name="Normal 2 2 2 5 2 15 8" xfId="21195" xr:uid="{00000000-0005-0000-0000-0000CB520000}"/>
    <cellStyle name="Normal 2 2 2 5 2 15 9" xfId="21196" xr:uid="{00000000-0005-0000-0000-0000CC520000}"/>
    <cellStyle name="Normal 2 2 2 5 2 16" xfId="21197" xr:uid="{00000000-0005-0000-0000-0000CD520000}"/>
    <cellStyle name="Normal 2 2 2 5 2 16 10" xfId="21198" xr:uid="{00000000-0005-0000-0000-0000CE520000}"/>
    <cellStyle name="Normal 2 2 2 5 2 16 11" xfId="21199" xr:uid="{00000000-0005-0000-0000-0000CF520000}"/>
    <cellStyle name="Normal 2 2 2 5 2 16 12" xfId="21200" xr:uid="{00000000-0005-0000-0000-0000D0520000}"/>
    <cellStyle name="Normal 2 2 2 5 2 16 13" xfId="21201" xr:uid="{00000000-0005-0000-0000-0000D1520000}"/>
    <cellStyle name="Normal 2 2 2 5 2 16 14" xfId="21202" xr:uid="{00000000-0005-0000-0000-0000D2520000}"/>
    <cellStyle name="Normal 2 2 2 5 2 16 2" xfId="21203" xr:uid="{00000000-0005-0000-0000-0000D3520000}"/>
    <cellStyle name="Normal 2 2 2 5 2 16 2 10" xfId="21204" xr:uid="{00000000-0005-0000-0000-0000D4520000}"/>
    <cellStyle name="Normal 2 2 2 5 2 16 2 2" xfId="21205" xr:uid="{00000000-0005-0000-0000-0000D5520000}"/>
    <cellStyle name="Normal 2 2 2 5 2 16 2 3" xfId="21206" xr:uid="{00000000-0005-0000-0000-0000D6520000}"/>
    <cellStyle name="Normal 2 2 2 5 2 16 2 4" xfId="21207" xr:uid="{00000000-0005-0000-0000-0000D7520000}"/>
    <cellStyle name="Normal 2 2 2 5 2 16 2 5" xfId="21208" xr:uid="{00000000-0005-0000-0000-0000D8520000}"/>
    <cellStyle name="Normal 2 2 2 5 2 16 2 6" xfId="21209" xr:uid="{00000000-0005-0000-0000-0000D9520000}"/>
    <cellStyle name="Normal 2 2 2 5 2 16 2 7" xfId="21210" xr:uid="{00000000-0005-0000-0000-0000DA520000}"/>
    <cellStyle name="Normal 2 2 2 5 2 16 2 8" xfId="21211" xr:uid="{00000000-0005-0000-0000-0000DB520000}"/>
    <cellStyle name="Normal 2 2 2 5 2 16 2 9" xfId="21212" xr:uid="{00000000-0005-0000-0000-0000DC520000}"/>
    <cellStyle name="Normal 2 2 2 5 2 16 3" xfId="21213" xr:uid="{00000000-0005-0000-0000-0000DD520000}"/>
    <cellStyle name="Normal 2 2 2 5 2 16 3 10" xfId="21214" xr:uid="{00000000-0005-0000-0000-0000DE520000}"/>
    <cellStyle name="Normal 2 2 2 5 2 16 3 2" xfId="21215" xr:uid="{00000000-0005-0000-0000-0000DF520000}"/>
    <cellStyle name="Normal 2 2 2 5 2 16 3 3" xfId="21216" xr:uid="{00000000-0005-0000-0000-0000E0520000}"/>
    <cellStyle name="Normal 2 2 2 5 2 16 3 4" xfId="21217" xr:uid="{00000000-0005-0000-0000-0000E1520000}"/>
    <cellStyle name="Normal 2 2 2 5 2 16 3 5" xfId="21218" xr:uid="{00000000-0005-0000-0000-0000E2520000}"/>
    <cellStyle name="Normal 2 2 2 5 2 16 3 6" xfId="21219" xr:uid="{00000000-0005-0000-0000-0000E3520000}"/>
    <cellStyle name="Normal 2 2 2 5 2 16 3 7" xfId="21220" xr:uid="{00000000-0005-0000-0000-0000E4520000}"/>
    <cellStyle name="Normal 2 2 2 5 2 16 3 8" xfId="21221" xr:uid="{00000000-0005-0000-0000-0000E5520000}"/>
    <cellStyle name="Normal 2 2 2 5 2 16 3 9" xfId="21222" xr:uid="{00000000-0005-0000-0000-0000E6520000}"/>
    <cellStyle name="Normal 2 2 2 5 2 16 4" xfId="21223" xr:uid="{00000000-0005-0000-0000-0000E7520000}"/>
    <cellStyle name="Normal 2 2 2 5 2 16 4 10" xfId="21224" xr:uid="{00000000-0005-0000-0000-0000E8520000}"/>
    <cellStyle name="Normal 2 2 2 5 2 16 4 2" xfId="21225" xr:uid="{00000000-0005-0000-0000-0000E9520000}"/>
    <cellStyle name="Normal 2 2 2 5 2 16 4 3" xfId="21226" xr:uid="{00000000-0005-0000-0000-0000EA520000}"/>
    <cellStyle name="Normal 2 2 2 5 2 16 4 4" xfId="21227" xr:uid="{00000000-0005-0000-0000-0000EB520000}"/>
    <cellStyle name="Normal 2 2 2 5 2 16 4 5" xfId="21228" xr:uid="{00000000-0005-0000-0000-0000EC520000}"/>
    <cellStyle name="Normal 2 2 2 5 2 16 4 6" xfId="21229" xr:uid="{00000000-0005-0000-0000-0000ED520000}"/>
    <cellStyle name="Normal 2 2 2 5 2 16 4 7" xfId="21230" xr:uid="{00000000-0005-0000-0000-0000EE520000}"/>
    <cellStyle name="Normal 2 2 2 5 2 16 4 8" xfId="21231" xr:uid="{00000000-0005-0000-0000-0000EF520000}"/>
    <cellStyle name="Normal 2 2 2 5 2 16 4 9" xfId="21232" xr:uid="{00000000-0005-0000-0000-0000F0520000}"/>
    <cellStyle name="Normal 2 2 2 5 2 16 5" xfId="21233" xr:uid="{00000000-0005-0000-0000-0000F1520000}"/>
    <cellStyle name="Normal 2 2 2 5 2 16 5 10" xfId="21234" xr:uid="{00000000-0005-0000-0000-0000F2520000}"/>
    <cellStyle name="Normal 2 2 2 5 2 16 5 2" xfId="21235" xr:uid="{00000000-0005-0000-0000-0000F3520000}"/>
    <cellStyle name="Normal 2 2 2 5 2 16 5 3" xfId="21236" xr:uid="{00000000-0005-0000-0000-0000F4520000}"/>
    <cellStyle name="Normal 2 2 2 5 2 16 5 4" xfId="21237" xr:uid="{00000000-0005-0000-0000-0000F5520000}"/>
    <cellStyle name="Normal 2 2 2 5 2 16 5 5" xfId="21238" xr:uid="{00000000-0005-0000-0000-0000F6520000}"/>
    <cellStyle name="Normal 2 2 2 5 2 16 5 6" xfId="21239" xr:uid="{00000000-0005-0000-0000-0000F7520000}"/>
    <cellStyle name="Normal 2 2 2 5 2 16 5 7" xfId="21240" xr:uid="{00000000-0005-0000-0000-0000F8520000}"/>
    <cellStyle name="Normal 2 2 2 5 2 16 5 8" xfId="21241" xr:uid="{00000000-0005-0000-0000-0000F9520000}"/>
    <cellStyle name="Normal 2 2 2 5 2 16 5 9" xfId="21242" xr:uid="{00000000-0005-0000-0000-0000FA520000}"/>
    <cellStyle name="Normal 2 2 2 5 2 16 6" xfId="21243" xr:uid="{00000000-0005-0000-0000-0000FB520000}"/>
    <cellStyle name="Normal 2 2 2 5 2 16 7" xfId="21244" xr:uid="{00000000-0005-0000-0000-0000FC520000}"/>
    <cellStyle name="Normal 2 2 2 5 2 16 8" xfId="21245" xr:uid="{00000000-0005-0000-0000-0000FD520000}"/>
    <cellStyle name="Normal 2 2 2 5 2 16 9" xfId="21246" xr:uid="{00000000-0005-0000-0000-0000FE520000}"/>
    <cellStyle name="Normal 2 2 2 5 2 17" xfId="21247" xr:uid="{00000000-0005-0000-0000-0000FF520000}"/>
    <cellStyle name="Normal 2 2 2 5 2 17 10" xfId="21248" xr:uid="{00000000-0005-0000-0000-000000530000}"/>
    <cellStyle name="Normal 2 2 2 5 2 17 11" xfId="21249" xr:uid="{00000000-0005-0000-0000-000001530000}"/>
    <cellStyle name="Normal 2 2 2 5 2 17 12" xfId="21250" xr:uid="{00000000-0005-0000-0000-000002530000}"/>
    <cellStyle name="Normal 2 2 2 5 2 17 13" xfId="21251" xr:uid="{00000000-0005-0000-0000-000003530000}"/>
    <cellStyle name="Normal 2 2 2 5 2 17 14" xfId="21252" xr:uid="{00000000-0005-0000-0000-000004530000}"/>
    <cellStyle name="Normal 2 2 2 5 2 17 2" xfId="21253" xr:uid="{00000000-0005-0000-0000-000005530000}"/>
    <cellStyle name="Normal 2 2 2 5 2 17 2 10" xfId="21254" xr:uid="{00000000-0005-0000-0000-000006530000}"/>
    <cellStyle name="Normal 2 2 2 5 2 17 2 2" xfId="21255" xr:uid="{00000000-0005-0000-0000-000007530000}"/>
    <cellStyle name="Normal 2 2 2 5 2 17 2 3" xfId="21256" xr:uid="{00000000-0005-0000-0000-000008530000}"/>
    <cellStyle name="Normal 2 2 2 5 2 17 2 4" xfId="21257" xr:uid="{00000000-0005-0000-0000-000009530000}"/>
    <cellStyle name="Normal 2 2 2 5 2 17 2 5" xfId="21258" xr:uid="{00000000-0005-0000-0000-00000A530000}"/>
    <cellStyle name="Normal 2 2 2 5 2 17 2 6" xfId="21259" xr:uid="{00000000-0005-0000-0000-00000B530000}"/>
    <cellStyle name="Normal 2 2 2 5 2 17 2 7" xfId="21260" xr:uid="{00000000-0005-0000-0000-00000C530000}"/>
    <cellStyle name="Normal 2 2 2 5 2 17 2 8" xfId="21261" xr:uid="{00000000-0005-0000-0000-00000D530000}"/>
    <cellStyle name="Normal 2 2 2 5 2 17 2 9" xfId="21262" xr:uid="{00000000-0005-0000-0000-00000E530000}"/>
    <cellStyle name="Normal 2 2 2 5 2 17 3" xfId="21263" xr:uid="{00000000-0005-0000-0000-00000F530000}"/>
    <cellStyle name="Normal 2 2 2 5 2 17 3 10" xfId="21264" xr:uid="{00000000-0005-0000-0000-000010530000}"/>
    <cellStyle name="Normal 2 2 2 5 2 17 3 2" xfId="21265" xr:uid="{00000000-0005-0000-0000-000011530000}"/>
    <cellStyle name="Normal 2 2 2 5 2 17 3 3" xfId="21266" xr:uid="{00000000-0005-0000-0000-000012530000}"/>
    <cellStyle name="Normal 2 2 2 5 2 17 3 4" xfId="21267" xr:uid="{00000000-0005-0000-0000-000013530000}"/>
    <cellStyle name="Normal 2 2 2 5 2 17 3 5" xfId="21268" xr:uid="{00000000-0005-0000-0000-000014530000}"/>
    <cellStyle name="Normal 2 2 2 5 2 17 3 6" xfId="21269" xr:uid="{00000000-0005-0000-0000-000015530000}"/>
    <cellStyle name="Normal 2 2 2 5 2 17 3 7" xfId="21270" xr:uid="{00000000-0005-0000-0000-000016530000}"/>
    <cellStyle name="Normal 2 2 2 5 2 17 3 8" xfId="21271" xr:uid="{00000000-0005-0000-0000-000017530000}"/>
    <cellStyle name="Normal 2 2 2 5 2 17 3 9" xfId="21272" xr:uid="{00000000-0005-0000-0000-000018530000}"/>
    <cellStyle name="Normal 2 2 2 5 2 17 4" xfId="21273" xr:uid="{00000000-0005-0000-0000-000019530000}"/>
    <cellStyle name="Normal 2 2 2 5 2 17 4 10" xfId="21274" xr:uid="{00000000-0005-0000-0000-00001A530000}"/>
    <cellStyle name="Normal 2 2 2 5 2 17 4 2" xfId="21275" xr:uid="{00000000-0005-0000-0000-00001B530000}"/>
    <cellStyle name="Normal 2 2 2 5 2 17 4 3" xfId="21276" xr:uid="{00000000-0005-0000-0000-00001C530000}"/>
    <cellStyle name="Normal 2 2 2 5 2 17 4 4" xfId="21277" xr:uid="{00000000-0005-0000-0000-00001D530000}"/>
    <cellStyle name="Normal 2 2 2 5 2 17 4 5" xfId="21278" xr:uid="{00000000-0005-0000-0000-00001E530000}"/>
    <cellStyle name="Normal 2 2 2 5 2 17 4 6" xfId="21279" xr:uid="{00000000-0005-0000-0000-00001F530000}"/>
    <cellStyle name="Normal 2 2 2 5 2 17 4 7" xfId="21280" xr:uid="{00000000-0005-0000-0000-000020530000}"/>
    <cellStyle name="Normal 2 2 2 5 2 17 4 8" xfId="21281" xr:uid="{00000000-0005-0000-0000-000021530000}"/>
    <cellStyle name="Normal 2 2 2 5 2 17 4 9" xfId="21282" xr:uid="{00000000-0005-0000-0000-000022530000}"/>
    <cellStyle name="Normal 2 2 2 5 2 17 5" xfId="21283" xr:uid="{00000000-0005-0000-0000-000023530000}"/>
    <cellStyle name="Normal 2 2 2 5 2 17 5 10" xfId="21284" xr:uid="{00000000-0005-0000-0000-000024530000}"/>
    <cellStyle name="Normal 2 2 2 5 2 17 5 2" xfId="21285" xr:uid="{00000000-0005-0000-0000-000025530000}"/>
    <cellStyle name="Normal 2 2 2 5 2 17 5 3" xfId="21286" xr:uid="{00000000-0005-0000-0000-000026530000}"/>
    <cellStyle name="Normal 2 2 2 5 2 17 5 4" xfId="21287" xr:uid="{00000000-0005-0000-0000-000027530000}"/>
    <cellStyle name="Normal 2 2 2 5 2 17 5 5" xfId="21288" xr:uid="{00000000-0005-0000-0000-000028530000}"/>
    <cellStyle name="Normal 2 2 2 5 2 17 5 6" xfId="21289" xr:uid="{00000000-0005-0000-0000-000029530000}"/>
    <cellStyle name="Normal 2 2 2 5 2 17 5 7" xfId="21290" xr:uid="{00000000-0005-0000-0000-00002A530000}"/>
    <cellStyle name="Normal 2 2 2 5 2 17 5 8" xfId="21291" xr:uid="{00000000-0005-0000-0000-00002B530000}"/>
    <cellStyle name="Normal 2 2 2 5 2 17 5 9" xfId="21292" xr:uid="{00000000-0005-0000-0000-00002C530000}"/>
    <cellStyle name="Normal 2 2 2 5 2 17 6" xfId="21293" xr:uid="{00000000-0005-0000-0000-00002D530000}"/>
    <cellStyle name="Normal 2 2 2 5 2 17 7" xfId="21294" xr:uid="{00000000-0005-0000-0000-00002E530000}"/>
    <cellStyle name="Normal 2 2 2 5 2 17 8" xfId="21295" xr:uid="{00000000-0005-0000-0000-00002F530000}"/>
    <cellStyle name="Normal 2 2 2 5 2 17 9" xfId="21296" xr:uid="{00000000-0005-0000-0000-000030530000}"/>
    <cellStyle name="Normal 2 2 2 5 2 18" xfId="21297" xr:uid="{00000000-0005-0000-0000-000031530000}"/>
    <cellStyle name="Normal 2 2 2 5 2 18 10" xfId="21298" xr:uid="{00000000-0005-0000-0000-000032530000}"/>
    <cellStyle name="Normal 2 2 2 5 2 18 11" xfId="21299" xr:uid="{00000000-0005-0000-0000-000033530000}"/>
    <cellStyle name="Normal 2 2 2 5 2 18 12" xfId="21300" xr:uid="{00000000-0005-0000-0000-000034530000}"/>
    <cellStyle name="Normal 2 2 2 5 2 18 13" xfId="21301" xr:uid="{00000000-0005-0000-0000-000035530000}"/>
    <cellStyle name="Normal 2 2 2 5 2 18 14" xfId="21302" xr:uid="{00000000-0005-0000-0000-000036530000}"/>
    <cellStyle name="Normal 2 2 2 5 2 18 2" xfId="21303" xr:uid="{00000000-0005-0000-0000-000037530000}"/>
    <cellStyle name="Normal 2 2 2 5 2 18 2 10" xfId="21304" xr:uid="{00000000-0005-0000-0000-000038530000}"/>
    <cellStyle name="Normal 2 2 2 5 2 18 2 2" xfId="21305" xr:uid="{00000000-0005-0000-0000-000039530000}"/>
    <cellStyle name="Normal 2 2 2 5 2 18 2 3" xfId="21306" xr:uid="{00000000-0005-0000-0000-00003A530000}"/>
    <cellStyle name="Normal 2 2 2 5 2 18 2 4" xfId="21307" xr:uid="{00000000-0005-0000-0000-00003B530000}"/>
    <cellStyle name="Normal 2 2 2 5 2 18 2 5" xfId="21308" xr:uid="{00000000-0005-0000-0000-00003C530000}"/>
    <cellStyle name="Normal 2 2 2 5 2 18 2 6" xfId="21309" xr:uid="{00000000-0005-0000-0000-00003D530000}"/>
    <cellStyle name="Normal 2 2 2 5 2 18 2 7" xfId="21310" xr:uid="{00000000-0005-0000-0000-00003E530000}"/>
    <cellStyle name="Normal 2 2 2 5 2 18 2 8" xfId="21311" xr:uid="{00000000-0005-0000-0000-00003F530000}"/>
    <cellStyle name="Normal 2 2 2 5 2 18 2 9" xfId="21312" xr:uid="{00000000-0005-0000-0000-000040530000}"/>
    <cellStyle name="Normal 2 2 2 5 2 18 3" xfId="21313" xr:uid="{00000000-0005-0000-0000-000041530000}"/>
    <cellStyle name="Normal 2 2 2 5 2 18 3 10" xfId="21314" xr:uid="{00000000-0005-0000-0000-000042530000}"/>
    <cellStyle name="Normal 2 2 2 5 2 18 3 2" xfId="21315" xr:uid="{00000000-0005-0000-0000-000043530000}"/>
    <cellStyle name="Normal 2 2 2 5 2 18 3 3" xfId="21316" xr:uid="{00000000-0005-0000-0000-000044530000}"/>
    <cellStyle name="Normal 2 2 2 5 2 18 3 4" xfId="21317" xr:uid="{00000000-0005-0000-0000-000045530000}"/>
    <cellStyle name="Normal 2 2 2 5 2 18 3 5" xfId="21318" xr:uid="{00000000-0005-0000-0000-000046530000}"/>
    <cellStyle name="Normal 2 2 2 5 2 18 3 6" xfId="21319" xr:uid="{00000000-0005-0000-0000-000047530000}"/>
    <cellStyle name="Normal 2 2 2 5 2 18 3 7" xfId="21320" xr:uid="{00000000-0005-0000-0000-000048530000}"/>
    <cellStyle name="Normal 2 2 2 5 2 18 3 8" xfId="21321" xr:uid="{00000000-0005-0000-0000-000049530000}"/>
    <cellStyle name="Normal 2 2 2 5 2 18 3 9" xfId="21322" xr:uid="{00000000-0005-0000-0000-00004A530000}"/>
    <cellStyle name="Normal 2 2 2 5 2 18 4" xfId="21323" xr:uid="{00000000-0005-0000-0000-00004B530000}"/>
    <cellStyle name="Normal 2 2 2 5 2 18 4 10" xfId="21324" xr:uid="{00000000-0005-0000-0000-00004C530000}"/>
    <cellStyle name="Normal 2 2 2 5 2 18 4 2" xfId="21325" xr:uid="{00000000-0005-0000-0000-00004D530000}"/>
    <cellStyle name="Normal 2 2 2 5 2 18 4 3" xfId="21326" xr:uid="{00000000-0005-0000-0000-00004E530000}"/>
    <cellStyle name="Normal 2 2 2 5 2 18 4 4" xfId="21327" xr:uid="{00000000-0005-0000-0000-00004F530000}"/>
    <cellStyle name="Normal 2 2 2 5 2 18 4 5" xfId="21328" xr:uid="{00000000-0005-0000-0000-000050530000}"/>
    <cellStyle name="Normal 2 2 2 5 2 18 4 6" xfId="21329" xr:uid="{00000000-0005-0000-0000-000051530000}"/>
    <cellStyle name="Normal 2 2 2 5 2 18 4 7" xfId="21330" xr:uid="{00000000-0005-0000-0000-000052530000}"/>
    <cellStyle name="Normal 2 2 2 5 2 18 4 8" xfId="21331" xr:uid="{00000000-0005-0000-0000-000053530000}"/>
    <cellStyle name="Normal 2 2 2 5 2 18 4 9" xfId="21332" xr:uid="{00000000-0005-0000-0000-000054530000}"/>
    <cellStyle name="Normal 2 2 2 5 2 18 5" xfId="21333" xr:uid="{00000000-0005-0000-0000-000055530000}"/>
    <cellStyle name="Normal 2 2 2 5 2 18 5 10" xfId="21334" xr:uid="{00000000-0005-0000-0000-000056530000}"/>
    <cellStyle name="Normal 2 2 2 5 2 18 5 2" xfId="21335" xr:uid="{00000000-0005-0000-0000-000057530000}"/>
    <cellStyle name="Normal 2 2 2 5 2 18 5 3" xfId="21336" xr:uid="{00000000-0005-0000-0000-000058530000}"/>
    <cellStyle name="Normal 2 2 2 5 2 18 5 4" xfId="21337" xr:uid="{00000000-0005-0000-0000-000059530000}"/>
    <cellStyle name="Normal 2 2 2 5 2 18 5 5" xfId="21338" xr:uid="{00000000-0005-0000-0000-00005A530000}"/>
    <cellStyle name="Normal 2 2 2 5 2 18 5 6" xfId="21339" xr:uid="{00000000-0005-0000-0000-00005B530000}"/>
    <cellStyle name="Normal 2 2 2 5 2 18 5 7" xfId="21340" xr:uid="{00000000-0005-0000-0000-00005C530000}"/>
    <cellStyle name="Normal 2 2 2 5 2 18 5 8" xfId="21341" xr:uid="{00000000-0005-0000-0000-00005D530000}"/>
    <cellStyle name="Normal 2 2 2 5 2 18 5 9" xfId="21342" xr:uid="{00000000-0005-0000-0000-00005E530000}"/>
    <cellStyle name="Normal 2 2 2 5 2 18 6" xfId="21343" xr:uid="{00000000-0005-0000-0000-00005F530000}"/>
    <cellStyle name="Normal 2 2 2 5 2 18 7" xfId="21344" xr:uid="{00000000-0005-0000-0000-000060530000}"/>
    <cellStyle name="Normal 2 2 2 5 2 18 8" xfId="21345" xr:uid="{00000000-0005-0000-0000-000061530000}"/>
    <cellStyle name="Normal 2 2 2 5 2 18 9" xfId="21346" xr:uid="{00000000-0005-0000-0000-000062530000}"/>
    <cellStyle name="Normal 2 2 2 5 2 19" xfId="21347" xr:uid="{00000000-0005-0000-0000-000063530000}"/>
    <cellStyle name="Normal 2 2 2 5 2 19 10" xfId="21348" xr:uid="{00000000-0005-0000-0000-000064530000}"/>
    <cellStyle name="Normal 2 2 2 5 2 19 11" xfId="21349" xr:uid="{00000000-0005-0000-0000-000065530000}"/>
    <cellStyle name="Normal 2 2 2 5 2 19 12" xfId="21350" xr:uid="{00000000-0005-0000-0000-000066530000}"/>
    <cellStyle name="Normal 2 2 2 5 2 19 13" xfId="21351" xr:uid="{00000000-0005-0000-0000-000067530000}"/>
    <cellStyle name="Normal 2 2 2 5 2 19 14" xfId="21352" xr:uid="{00000000-0005-0000-0000-000068530000}"/>
    <cellStyle name="Normal 2 2 2 5 2 19 2" xfId="21353" xr:uid="{00000000-0005-0000-0000-000069530000}"/>
    <cellStyle name="Normal 2 2 2 5 2 19 2 10" xfId="21354" xr:uid="{00000000-0005-0000-0000-00006A530000}"/>
    <cellStyle name="Normal 2 2 2 5 2 19 2 2" xfId="21355" xr:uid="{00000000-0005-0000-0000-00006B530000}"/>
    <cellStyle name="Normal 2 2 2 5 2 19 2 3" xfId="21356" xr:uid="{00000000-0005-0000-0000-00006C530000}"/>
    <cellStyle name="Normal 2 2 2 5 2 19 2 4" xfId="21357" xr:uid="{00000000-0005-0000-0000-00006D530000}"/>
    <cellStyle name="Normal 2 2 2 5 2 19 2 5" xfId="21358" xr:uid="{00000000-0005-0000-0000-00006E530000}"/>
    <cellStyle name="Normal 2 2 2 5 2 19 2 6" xfId="21359" xr:uid="{00000000-0005-0000-0000-00006F530000}"/>
    <cellStyle name="Normal 2 2 2 5 2 19 2 7" xfId="21360" xr:uid="{00000000-0005-0000-0000-000070530000}"/>
    <cellStyle name="Normal 2 2 2 5 2 19 2 8" xfId="21361" xr:uid="{00000000-0005-0000-0000-000071530000}"/>
    <cellStyle name="Normal 2 2 2 5 2 19 2 9" xfId="21362" xr:uid="{00000000-0005-0000-0000-000072530000}"/>
    <cellStyle name="Normal 2 2 2 5 2 19 3" xfId="21363" xr:uid="{00000000-0005-0000-0000-000073530000}"/>
    <cellStyle name="Normal 2 2 2 5 2 19 3 10" xfId="21364" xr:uid="{00000000-0005-0000-0000-000074530000}"/>
    <cellStyle name="Normal 2 2 2 5 2 19 3 2" xfId="21365" xr:uid="{00000000-0005-0000-0000-000075530000}"/>
    <cellStyle name="Normal 2 2 2 5 2 19 3 3" xfId="21366" xr:uid="{00000000-0005-0000-0000-000076530000}"/>
    <cellStyle name="Normal 2 2 2 5 2 19 3 4" xfId="21367" xr:uid="{00000000-0005-0000-0000-000077530000}"/>
    <cellStyle name="Normal 2 2 2 5 2 19 3 5" xfId="21368" xr:uid="{00000000-0005-0000-0000-000078530000}"/>
    <cellStyle name="Normal 2 2 2 5 2 19 3 6" xfId="21369" xr:uid="{00000000-0005-0000-0000-000079530000}"/>
    <cellStyle name="Normal 2 2 2 5 2 19 3 7" xfId="21370" xr:uid="{00000000-0005-0000-0000-00007A530000}"/>
    <cellStyle name="Normal 2 2 2 5 2 19 3 8" xfId="21371" xr:uid="{00000000-0005-0000-0000-00007B530000}"/>
    <cellStyle name="Normal 2 2 2 5 2 19 3 9" xfId="21372" xr:uid="{00000000-0005-0000-0000-00007C530000}"/>
    <cellStyle name="Normal 2 2 2 5 2 19 4" xfId="21373" xr:uid="{00000000-0005-0000-0000-00007D530000}"/>
    <cellStyle name="Normal 2 2 2 5 2 19 4 10" xfId="21374" xr:uid="{00000000-0005-0000-0000-00007E530000}"/>
    <cellStyle name="Normal 2 2 2 5 2 19 4 2" xfId="21375" xr:uid="{00000000-0005-0000-0000-00007F530000}"/>
    <cellStyle name="Normal 2 2 2 5 2 19 4 3" xfId="21376" xr:uid="{00000000-0005-0000-0000-000080530000}"/>
    <cellStyle name="Normal 2 2 2 5 2 19 4 4" xfId="21377" xr:uid="{00000000-0005-0000-0000-000081530000}"/>
    <cellStyle name="Normal 2 2 2 5 2 19 4 5" xfId="21378" xr:uid="{00000000-0005-0000-0000-000082530000}"/>
    <cellStyle name="Normal 2 2 2 5 2 19 4 6" xfId="21379" xr:uid="{00000000-0005-0000-0000-000083530000}"/>
    <cellStyle name="Normal 2 2 2 5 2 19 4 7" xfId="21380" xr:uid="{00000000-0005-0000-0000-000084530000}"/>
    <cellStyle name="Normal 2 2 2 5 2 19 4 8" xfId="21381" xr:uid="{00000000-0005-0000-0000-000085530000}"/>
    <cellStyle name="Normal 2 2 2 5 2 19 4 9" xfId="21382" xr:uid="{00000000-0005-0000-0000-000086530000}"/>
    <cellStyle name="Normal 2 2 2 5 2 19 5" xfId="21383" xr:uid="{00000000-0005-0000-0000-000087530000}"/>
    <cellStyle name="Normal 2 2 2 5 2 19 5 10" xfId="21384" xr:uid="{00000000-0005-0000-0000-000088530000}"/>
    <cellStyle name="Normal 2 2 2 5 2 19 5 2" xfId="21385" xr:uid="{00000000-0005-0000-0000-000089530000}"/>
    <cellStyle name="Normal 2 2 2 5 2 19 5 3" xfId="21386" xr:uid="{00000000-0005-0000-0000-00008A530000}"/>
    <cellStyle name="Normal 2 2 2 5 2 19 5 4" xfId="21387" xr:uid="{00000000-0005-0000-0000-00008B530000}"/>
    <cellStyle name="Normal 2 2 2 5 2 19 5 5" xfId="21388" xr:uid="{00000000-0005-0000-0000-00008C530000}"/>
    <cellStyle name="Normal 2 2 2 5 2 19 5 6" xfId="21389" xr:uid="{00000000-0005-0000-0000-00008D530000}"/>
    <cellStyle name="Normal 2 2 2 5 2 19 5 7" xfId="21390" xr:uid="{00000000-0005-0000-0000-00008E530000}"/>
    <cellStyle name="Normal 2 2 2 5 2 19 5 8" xfId="21391" xr:uid="{00000000-0005-0000-0000-00008F530000}"/>
    <cellStyle name="Normal 2 2 2 5 2 19 5 9" xfId="21392" xr:uid="{00000000-0005-0000-0000-000090530000}"/>
    <cellStyle name="Normal 2 2 2 5 2 19 6" xfId="21393" xr:uid="{00000000-0005-0000-0000-000091530000}"/>
    <cellStyle name="Normal 2 2 2 5 2 19 7" xfId="21394" xr:uid="{00000000-0005-0000-0000-000092530000}"/>
    <cellStyle name="Normal 2 2 2 5 2 19 8" xfId="21395" xr:uid="{00000000-0005-0000-0000-000093530000}"/>
    <cellStyle name="Normal 2 2 2 5 2 19 9" xfId="21396" xr:uid="{00000000-0005-0000-0000-000094530000}"/>
    <cellStyle name="Normal 2 2 2 5 2 2" xfId="21397" xr:uid="{00000000-0005-0000-0000-000095530000}"/>
    <cellStyle name="Normal 2 2 2 5 2 2 10" xfId="21398" xr:uid="{00000000-0005-0000-0000-000096530000}"/>
    <cellStyle name="Normal 2 2 2 5 2 2 11" xfId="21399" xr:uid="{00000000-0005-0000-0000-000097530000}"/>
    <cellStyle name="Normal 2 2 2 5 2 2 12" xfId="21400" xr:uid="{00000000-0005-0000-0000-000098530000}"/>
    <cellStyle name="Normal 2 2 2 5 2 2 13" xfId="21401" xr:uid="{00000000-0005-0000-0000-000099530000}"/>
    <cellStyle name="Normal 2 2 2 5 2 2 14" xfId="21402" xr:uid="{00000000-0005-0000-0000-00009A530000}"/>
    <cellStyle name="Normal 2 2 2 5 2 2 2" xfId="21403" xr:uid="{00000000-0005-0000-0000-00009B530000}"/>
    <cellStyle name="Normal 2 2 2 5 2 2 2 10" xfId="21404" xr:uid="{00000000-0005-0000-0000-00009C530000}"/>
    <cellStyle name="Normal 2 2 2 5 2 2 2 2" xfId="21405" xr:uid="{00000000-0005-0000-0000-00009D530000}"/>
    <cellStyle name="Normal 2 2 2 5 2 2 2 3" xfId="21406" xr:uid="{00000000-0005-0000-0000-00009E530000}"/>
    <cellStyle name="Normal 2 2 2 5 2 2 2 4" xfId="21407" xr:uid="{00000000-0005-0000-0000-00009F530000}"/>
    <cellStyle name="Normal 2 2 2 5 2 2 2 5" xfId="21408" xr:uid="{00000000-0005-0000-0000-0000A0530000}"/>
    <cellStyle name="Normal 2 2 2 5 2 2 2 6" xfId="21409" xr:uid="{00000000-0005-0000-0000-0000A1530000}"/>
    <cellStyle name="Normal 2 2 2 5 2 2 2 7" xfId="21410" xr:uid="{00000000-0005-0000-0000-0000A2530000}"/>
    <cellStyle name="Normal 2 2 2 5 2 2 2 8" xfId="21411" xr:uid="{00000000-0005-0000-0000-0000A3530000}"/>
    <cellStyle name="Normal 2 2 2 5 2 2 2 9" xfId="21412" xr:uid="{00000000-0005-0000-0000-0000A4530000}"/>
    <cellStyle name="Normal 2 2 2 5 2 2 3" xfId="21413" xr:uid="{00000000-0005-0000-0000-0000A5530000}"/>
    <cellStyle name="Normal 2 2 2 5 2 2 3 10" xfId="21414" xr:uid="{00000000-0005-0000-0000-0000A6530000}"/>
    <cellStyle name="Normal 2 2 2 5 2 2 3 2" xfId="21415" xr:uid="{00000000-0005-0000-0000-0000A7530000}"/>
    <cellStyle name="Normal 2 2 2 5 2 2 3 3" xfId="21416" xr:uid="{00000000-0005-0000-0000-0000A8530000}"/>
    <cellStyle name="Normal 2 2 2 5 2 2 3 4" xfId="21417" xr:uid="{00000000-0005-0000-0000-0000A9530000}"/>
    <cellStyle name="Normal 2 2 2 5 2 2 3 5" xfId="21418" xr:uid="{00000000-0005-0000-0000-0000AA530000}"/>
    <cellStyle name="Normal 2 2 2 5 2 2 3 6" xfId="21419" xr:uid="{00000000-0005-0000-0000-0000AB530000}"/>
    <cellStyle name="Normal 2 2 2 5 2 2 3 7" xfId="21420" xr:uid="{00000000-0005-0000-0000-0000AC530000}"/>
    <cellStyle name="Normal 2 2 2 5 2 2 3 8" xfId="21421" xr:uid="{00000000-0005-0000-0000-0000AD530000}"/>
    <cellStyle name="Normal 2 2 2 5 2 2 3 9" xfId="21422" xr:uid="{00000000-0005-0000-0000-0000AE530000}"/>
    <cellStyle name="Normal 2 2 2 5 2 2 4" xfId="21423" xr:uid="{00000000-0005-0000-0000-0000AF530000}"/>
    <cellStyle name="Normal 2 2 2 5 2 2 4 10" xfId="21424" xr:uid="{00000000-0005-0000-0000-0000B0530000}"/>
    <cellStyle name="Normal 2 2 2 5 2 2 4 2" xfId="21425" xr:uid="{00000000-0005-0000-0000-0000B1530000}"/>
    <cellStyle name="Normal 2 2 2 5 2 2 4 3" xfId="21426" xr:uid="{00000000-0005-0000-0000-0000B2530000}"/>
    <cellStyle name="Normal 2 2 2 5 2 2 4 4" xfId="21427" xr:uid="{00000000-0005-0000-0000-0000B3530000}"/>
    <cellStyle name="Normal 2 2 2 5 2 2 4 5" xfId="21428" xr:uid="{00000000-0005-0000-0000-0000B4530000}"/>
    <cellStyle name="Normal 2 2 2 5 2 2 4 6" xfId="21429" xr:uid="{00000000-0005-0000-0000-0000B5530000}"/>
    <cellStyle name="Normal 2 2 2 5 2 2 4 7" xfId="21430" xr:uid="{00000000-0005-0000-0000-0000B6530000}"/>
    <cellStyle name="Normal 2 2 2 5 2 2 4 8" xfId="21431" xr:uid="{00000000-0005-0000-0000-0000B7530000}"/>
    <cellStyle name="Normal 2 2 2 5 2 2 4 9" xfId="21432" xr:uid="{00000000-0005-0000-0000-0000B8530000}"/>
    <cellStyle name="Normal 2 2 2 5 2 2 5" xfId="21433" xr:uid="{00000000-0005-0000-0000-0000B9530000}"/>
    <cellStyle name="Normal 2 2 2 5 2 2 5 10" xfId="21434" xr:uid="{00000000-0005-0000-0000-0000BA530000}"/>
    <cellStyle name="Normal 2 2 2 5 2 2 5 2" xfId="21435" xr:uid="{00000000-0005-0000-0000-0000BB530000}"/>
    <cellStyle name="Normal 2 2 2 5 2 2 5 3" xfId="21436" xr:uid="{00000000-0005-0000-0000-0000BC530000}"/>
    <cellStyle name="Normal 2 2 2 5 2 2 5 4" xfId="21437" xr:uid="{00000000-0005-0000-0000-0000BD530000}"/>
    <cellStyle name="Normal 2 2 2 5 2 2 5 5" xfId="21438" xr:uid="{00000000-0005-0000-0000-0000BE530000}"/>
    <cellStyle name="Normal 2 2 2 5 2 2 5 6" xfId="21439" xr:uid="{00000000-0005-0000-0000-0000BF530000}"/>
    <cellStyle name="Normal 2 2 2 5 2 2 5 7" xfId="21440" xr:uid="{00000000-0005-0000-0000-0000C0530000}"/>
    <cellStyle name="Normal 2 2 2 5 2 2 5 8" xfId="21441" xr:uid="{00000000-0005-0000-0000-0000C1530000}"/>
    <cellStyle name="Normal 2 2 2 5 2 2 5 9" xfId="21442" xr:uid="{00000000-0005-0000-0000-0000C2530000}"/>
    <cellStyle name="Normal 2 2 2 5 2 2 6" xfId="21443" xr:uid="{00000000-0005-0000-0000-0000C3530000}"/>
    <cellStyle name="Normal 2 2 2 5 2 2 7" xfId="21444" xr:uid="{00000000-0005-0000-0000-0000C4530000}"/>
    <cellStyle name="Normal 2 2 2 5 2 2 8" xfId="21445" xr:uid="{00000000-0005-0000-0000-0000C5530000}"/>
    <cellStyle name="Normal 2 2 2 5 2 2 9" xfId="21446" xr:uid="{00000000-0005-0000-0000-0000C6530000}"/>
    <cellStyle name="Normal 2 2 2 5 2 20" xfId="21447" xr:uid="{00000000-0005-0000-0000-0000C7530000}"/>
    <cellStyle name="Normal 2 2 2 5 2 20 10" xfId="21448" xr:uid="{00000000-0005-0000-0000-0000C8530000}"/>
    <cellStyle name="Normal 2 2 2 5 2 20 11" xfId="21449" xr:uid="{00000000-0005-0000-0000-0000C9530000}"/>
    <cellStyle name="Normal 2 2 2 5 2 20 12" xfId="21450" xr:uid="{00000000-0005-0000-0000-0000CA530000}"/>
    <cellStyle name="Normal 2 2 2 5 2 20 13" xfId="21451" xr:uid="{00000000-0005-0000-0000-0000CB530000}"/>
    <cellStyle name="Normal 2 2 2 5 2 20 14" xfId="21452" xr:uid="{00000000-0005-0000-0000-0000CC530000}"/>
    <cellStyle name="Normal 2 2 2 5 2 20 2" xfId="21453" xr:uid="{00000000-0005-0000-0000-0000CD530000}"/>
    <cellStyle name="Normal 2 2 2 5 2 20 2 10" xfId="21454" xr:uid="{00000000-0005-0000-0000-0000CE530000}"/>
    <cellStyle name="Normal 2 2 2 5 2 20 2 2" xfId="21455" xr:uid="{00000000-0005-0000-0000-0000CF530000}"/>
    <cellStyle name="Normal 2 2 2 5 2 20 2 3" xfId="21456" xr:uid="{00000000-0005-0000-0000-0000D0530000}"/>
    <cellStyle name="Normal 2 2 2 5 2 20 2 4" xfId="21457" xr:uid="{00000000-0005-0000-0000-0000D1530000}"/>
    <cellStyle name="Normal 2 2 2 5 2 20 2 5" xfId="21458" xr:uid="{00000000-0005-0000-0000-0000D2530000}"/>
    <cellStyle name="Normal 2 2 2 5 2 20 2 6" xfId="21459" xr:uid="{00000000-0005-0000-0000-0000D3530000}"/>
    <cellStyle name="Normal 2 2 2 5 2 20 2 7" xfId="21460" xr:uid="{00000000-0005-0000-0000-0000D4530000}"/>
    <cellStyle name="Normal 2 2 2 5 2 20 2 8" xfId="21461" xr:uid="{00000000-0005-0000-0000-0000D5530000}"/>
    <cellStyle name="Normal 2 2 2 5 2 20 2 9" xfId="21462" xr:uid="{00000000-0005-0000-0000-0000D6530000}"/>
    <cellStyle name="Normal 2 2 2 5 2 20 3" xfId="21463" xr:uid="{00000000-0005-0000-0000-0000D7530000}"/>
    <cellStyle name="Normal 2 2 2 5 2 20 3 10" xfId="21464" xr:uid="{00000000-0005-0000-0000-0000D8530000}"/>
    <cellStyle name="Normal 2 2 2 5 2 20 3 2" xfId="21465" xr:uid="{00000000-0005-0000-0000-0000D9530000}"/>
    <cellStyle name="Normal 2 2 2 5 2 20 3 3" xfId="21466" xr:uid="{00000000-0005-0000-0000-0000DA530000}"/>
    <cellStyle name="Normal 2 2 2 5 2 20 3 4" xfId="21467" xr:uid="{00000000-0005-0000-0000-0000DB530000}"/>
    <cellStyle name="Normal 2 2 2 5 2 20 3 5" xfId="21468" xr:uid="{00000000-0005-0000-0000-0000DC530000}"/>
    <cellStyle name="Normal 2 2 2 5 2 20 3 6" xfId="21469" xr:uid="{00000000-0005-0000-0000-0000DD530000}"/>
    <cellStyle name="Normal 2 2 2 5 2 20 3 7" xfId="21470" xr:uid="{00000000-0005-0000-0000-0000DE530000}"/>
    <cellStyle name="Normal 2 2 2 5 2 20 3 8" xfId="21471" xr:uid="{00000000-0005-0000-0000-0000DF530000}"/>
    <cellStyle name="Normal 2 2 2 5 2 20 3 9" xfId="21472" xr:uid="{00000000-0005-0000-0000-0000E0530000}"/>
    <cellStyle name="Normal 2 2 2 5 2 20 4" xfId="21473" xr:uid="{00000000-0005-0000-0000-0000E1530000}"/>
    <cellStyle name="Normal 2 2 2 5 2 20 4 10" xfId="21474" xr:uid="{00000000-0005-0000-0000-0000E2530000}"/>
    <cellStyle name="Normal 2 2 2 5 2 20 4 2" xfId="21475" xr:uid="{00000000-0005-0000-0000-0000E3530000}"/>
    <cellStyle name="Normal 2 2 2 5 2 20 4 3" xfId="21476" xr:uid="{00000000-0005-0000-0000-0000E4530000}"/>
    <cellStyle name="Normal 2 2 2 5 2 20 4 4" xfId="21477" xr:uid="{00000000-0005-0000-0000-0000E5530000}"/>
    <cellStyle name="Normal 2 2 2 5 2 20 4 5" xfId="21478" xr:uid="{00000000-0005-0000-0000-0000E6530000}"/>
    <cellStyle name="Normal 2 2 2 5 2 20 4 6" xfId="21479" xr:uid="{00000000-0005-0000-0000-0000E7530000}"/>
    <cellStyle name="Normal 2 2 2 5 2 20 4 7" xfId="21480" xr:uid="{00000000-0005-0000-0000-0000E8530000}"/>
    <cellStyle name="Normal 2 2 2 5 2 20 4 8" xfId="21481" xr:uid="{00000000-0005-0000-0000-0000E9530000}"/>
    <cellStyle name="Normal 2 2 2 5 2 20 4 9" xfId="21482" xr:uid="{00000000-0005-0000-0000-0000EA530000}"/>
    <cellStyle name="Normal 2 2 2 5 2 20 5" xfId="21483" xr:uid="{00000000-0005-0000-0000-0000EB530000}"/>
    <cellStyle name="Normal 2 2 2 5 2 20 5 10" xfId="21484" xr:uid="{00000000-0005-0000-0000-0000EC530000}"/>
    <cellStyle name="Normal 2 2 2 5 2 20 5 2" xfId="21485" xr:uid="{00000000-0005-0000-0000-0000ED530000}"/>
    <cellStyle name="Normal 2 2 2 5 2 20 5 3" xfId="21486" xr:uid="{00000000-0005-0000-0000-0000EE530000}"/>
    <cellStyle name="Normal 2 2 2 5 2 20 5 4" xfId="21487" xr:uid="{00000000-0005-0000-0000-0000EF530000}"/>
    <cellStyle name="Normal 2 2 2 5 2 20 5 5" xfId="21488" xr:uid="{00000000-0005-0000-0000-0000F0530000}"/>
    <cellStyle name="Normal 2 2 2 5 2 20 5 6" xfId="21489" xr:uid="{00000000-0005-0000-0000-0000F1530000}"/>
    <cellStyle name="Normal 2 2 2 5 2 20 5 7" xfId="21490" xr:uid="{00000000-0005-0000-0000-0000F2530000}"/>
    <cellStyle name="Normal 2 2 2 5 2 20 5 8" xfId="21491" xr:uid="{00000000-0005-0000-0000-0000F3530000}"/>
    <cellStyle name="Normal 2 2 2 5 2 20 5 9" xfId="21492" xr:uid="{00000000-0005-0000-0000-0000F4530000}"/>
    <cellStyle name="Normal 2 2 2 5 2 20 6" xfId="21493" xr:uid="{00000000-0005-0000-0000-0000F5530000}"/>
    <cellStyle name="Normal 2 2 2 5 2 20 7" xfId="21494" xr:uid="{00000000-0005-0000-0000-0000F6530000}"/>
    <cellStyle name="Normal 2 2 2 5 2 20 8" xfId="21495" xr:uid="{00000000-0005-0000-0000-0000F7530000}"/>
    <cellStyle name="Normal 2 2 2 5 2 20 9" xfId="21496" xr:uid="{00000000-0005-0000-0000-0000F8530000}"/>
    <cellStyle name="Normal 2 2 2 5 2 21" xfId="21497" xr:uid="{00000000-0005-0000-0000-0000F9530000}"/>
    <cellStyle name="Normal 2 2 2 5 2 22" xfId="21498" xr:uid="{00000000-0005-0000-0000-0000FA530000}"/>
    <cellStyle name="Normal 2 2 2 5 2 3" xfId="21499" xr:uid="{00000000-0005-0000-0000-0000FB530000}"/>
    <cellStyle name="Normal 2 2 2 5 2 3 10" xfId="21500" xr:uid="{00000000-0005-0000-0000-0000FC530000}"/>
    <cellStyle name="Normal 2 2 2 5 2 3 11" xfId="21501" xr:uid="{00000000-0005-0000-0000-0000FD530000}"/>
    <cellStyle name="Normal 2 2 2 5 2 3 12" xfId="21502" xr:uid="{00000000-0005-0000-0000-0000FE530000}"/>
    <cellStyle name="Normal 2 2 2 5 2 3 13" xfId="21503" xr:uid="{00000000-0005-0000-0000-0000FF530000}"/>
    <cellStyle name="Normal 2 2 2 5 2 3 14" xfId="21504" xr:uid="{00000000-0005-0000-0000-000000540000}"/>
    <cellStyle name="Normal 2 2 2 5 2 3 2" xfId="21505" xr:uid="{00000000-0005-0000-0000-000001540000}"/>
    <cellStyle name="Normal 2 2 2 5 2 3 2 10" xfId="21506" xr:uid="{00000000-0005-0000-0000-000002540000}"/>
    <cellStyle name="Normal 2 2 2 5 2 3 2 2" xfId="21507" xr:uid="{00000000-0005-0000-0000-000003540000}"/>
    <cellStyle name="Normal 2 2 2 5 2 3 2 3" xfId="21508" xr:uid="{00000000-0005-0000-0000-000004540000}"/>
    <cellStyle name="Normal 2 2 2 5 2 3 2 4" xfId="21509" xr:uid="{00000000-0005-0000-0000-000005540000}"/>
    <cellStyle name="Normal 2 2 2 5 2 3 2 5" xfId="21510" xr:uid="{00000000-0005-0000-0000-000006540000}"/>
    <cellStyle name="Normal 2 2 2 5 2 3 2 6" xfId="21511" xr:uid="{00000000-0005-0000-0000-000007540000}"/>
    <cellStyle name="Normal 2 2 2 5 2 3 2 7" xfId="21512" xr:uid="{00000000-0005-0000-0000-000008540000}"/>
    <cellStyle name="Normal 2 2 2 5 2 3 2 8" xfId="21513" xr:uid="{00000000-0005-0000-0000-000009540000}"/>
    <cellStyle name="Normal 2 2 2 5 2 3 2 9" xfId="21514" xr:uid="{00000000-0005-0000-0000-00000A540000}"/>
    <cellStyle name="Normal 2 2 2 5 2 3 3" xfId="21515" xr:uid="{00000000-0005-0000-0000-00000B540000}"/>
    <cellStyle name="Normal 2 2 2 5 2 3 3 10" xfId="21516" xr:uid="{00000000-0005-0000-0000-00000C540000}"/>
    <cellStyle name="Normal 2 2 2 5 2 3 3 2" xfId="21517" xr:uid="{00000000-0005-0000-0000-00000D540000}"/>
    <cellStyle name="Normal 2 2 2 5 2 3 3 3" xfId="21518" xr:uid="{00000000-0005-0000-0000-00000E540000}"/>
    <cellStyle name="Normal 2 2 2 5 2 3 3 4" xfId="21519" xr:uid="{00000000-0005-0000-0000-00000F540000}"/>
    <cellStyle name="Normal 2 2 2 5 2 3 3 5" xfId="21520" xr:uid="{00000000-0005-0000-0000-000010540000}"/>
    <cellStyle name="Normal 2 2 2 5 2 3 3 6" xfId="21521" xr:uid="{00000000-0005-0000-0000-000011540000}"/>
    <cellStyle name="Normal 2 2 2 5 2 3 3 7" xfId="21522" xr:uid="{00000000-0005-0000-0000-000012540000}"/>
    <cellStyle name="Normal 2 2 2 5 2 3 3 8" xfId="21523" xr:uid="{00000000-0005-0000-0000-000013540000}"/>
    <cellStyle name="Normal 2 2 2 5 2 3 3 9" xfId="21524" xr:uid="{00000000-0005-0000-0000-000014540000}"/>
    <cellStyle name="Normal 2 2 2 5 2 3 4" xfId="21525" xr:uid="{00000000-0005-0000-0000-000015540000}"/>
    <cellStyle name="Normal 2 2 2 5 2 3 4 10" xfId="21526" xr:uid="{00000000-0005-0000-0000-000016540000}"/>
    <cellStyle name="Normal 2 2 2 5 2 3 4 2" xfId="21527" xr:uid="{00000000-0005-0000-0000-000017540000}"/>
    <cellStyle name="Normal 2 2 2 5 2 3 4 3" xfId="21528" xr:uid="{00000000-0005-0000-0000-000018540000}"/>
    <cellStyle name="Normal 2 2 2 5 2 3 4 4" xfId="21529" xr:uid="{00000000-0005-0000-0000-000019540000}"/>
    <cellStyle name="Normal 2 2 2 5 2 3 4 5" xfId="21530" xr:uid="{00000000-0005-0000-0000-00001A540000}"/>
    <cellStyle name="Normal 2 2 2 5 2 3 4 6" xfId="21531" xr:uid="{00000000-0005-0000-0000-00001B540000}"/>
    <cellStyle name="Normal 2 2 2 5 2 3 4 7" xfId="21532" xr:uid="{00000000-0005-0000-0000-00001C540000}"/>
    <cellStyle name="Normal 2 2 2 5 2 3 4 8" xfId="21533" xr:uid="{00000000-0005-0000-0000-00001D540000}"/>
    <cellStyle name="Normal 2 2 2 5 2 3 4 9" xfId="21534" xr:uid="{00000000-0005-0000-0000-00001E540000}"/>
    <cellStyle name="Normal 2 2 2 5 2 3 5" xfId="21535" xr:uid="{00000000-0005-0000-0000-00001F540000}"/>
    <cellStyle name="Normal 2 2 2 5 2 3 5 10" xfId="21536" xr:uid="{00000000-0005-0000-0000-000020540000}"/>
    <cellStyle name="Normal 2 2 2 5 2 3 5 2" xfId="21537" xr:uid="{00000000-0005-0000-0000-000021540000}"/>
    <cellStyle name="Normal 2 2 2 5 2 3 5 3" xfId="21538" xr:uid="{00000000-0005-0000-0000-000022540000}"/>
    <cellStyle name="Normal 2 2 2 5 2 3 5 4" xfId="21539" xr:uid="{00000000-0005-0000-0000-000023540000}"/>
    <cellStyle name="Normal 2 2 2 5 2 3 5 5" xfId="21540" xr:uid="{00000000-0005-0000-0000-000024540000}"/>
    <cellStyle name="Normal 2 2 2 5 2 3 5 6" xfId="21541" xr:uid="{00000000-0005-0000-0000-000025540000}"/>
    <cellStyle name="Normal 2 2 2 5 2 3 5 7" xfId="21542" xr:uid="{00000000-0005-0000-0000-000026540000}"/>
    <cellStyle name="Normal 2 2 2 5 2 3 5 8" xfId="21543" xr:uid="{00000000-0005-0000-0000-000027540000}"/>
    <cellStyle name="Normal 2 2 2 5 2 3 5 9" xfId="21544" xr:uid="{00000000-0005-0000-0000-000028540000}"/>
    <cellStyle name="Normal 2 2 2 5 2 3 6" xfId="21545" xr:uid="{00000000-0005-0000-0000-000029540000}"/>
    <cellStyle name="Normal 2 2 2 5 2 3 7" xfId="21546" xr:uid="{00000000-0005-0000-0000-00002A540000}"/>
    <cellStyle name="Normal 2 2 2 5 2 3 8" xfId="21547" xr:uid="{00000000-0005-0000-0000-00002B540000}"/>
    <cellStyle name="Normal 2 2 2 5 2 3 9" xfId="21548" xr:uid="{00000000-0005-0000-0000-00002C540000}"/>
    <cellStyle name="Normal 2 2 2 5 2 4" xfId="21549" xr:uid="{00000000-0005-0000-0000-00002D540000}"/>
    <cellStyle name="Normal 2 2 2 5 2 4 10" xfId="21550" xr:uid="{00000000-0005-0000-0000-00002E540000}"/>
    <cellStyle name="Normal 2 2 2 5 2 4 11" xfId="21551" xr:uid="{00000000-0005-0000-0000-00002F540000}"/>
    <cellStyle name="Normal 2 2 2 5 2 4 12" xfId="21552" xr:uid="{00000000-0005-0000-0000-000030540000}"/>
    <cellStyle name="Normal 2 2 2 5 2 4 13" xfId="21553" xr:uid="{00000000-0005-0000-0000-000031540000}"/>
    <cellStyle name="Normal 2 2 2 5 2 4 14" xfId="21554" xr:uid="{00000000-0005-0000-0000-000032540000}"/>
    <cellStyle name="Normal 2 2 2 5 2 4 2" xfId="21555" xr:uid="{00000000-0005-0000-0000-000033540000}"/>
    <cellStyle name="Normal 2 2 2 5 2 4 2 10" xfId="21556" xr:uid="{00000000-0005-0000-0000-000034540000}"/>
    <cellStyle name="Normal 2 2 2 5 2 4 2 2" xfId="21557" xr:uid="{00000000-0005-0000-0000-000035540000}"/>
    <cellStyle name="Normal 2 2 2 5 2 4 2 3" xfId="21558" xr:uid="{00000000-0005-0000-0000-000036540000}"/>
    <cellStyle name="Normal 2 2 2 5 2 4 2 4" xfId="21559" xr:uid="{00000000-0005-0000-0000-000037540000}"/>
    <cellStyle name="Normal 2 2 2 5 2 4 2 5" xfId="21560" xr:uid="{00000000-0005-0000-0000-000038540000}"/>
    <cellStyle name="Normal 2 2 2 5 2 4 2 6" xfId="21561" xr:uid="{00000000-0005-0000-0000-000039540000}"/>
    <cellStyle name="Normal 2 2 2 5 2 4 2 7" xfId="21562" xr:uid="{00000000-0005-0000-0000-00003A540000}"/>
    <cellStyle name="Normal 2 2 2 5 2 4 2 8" xfId="21563" xr:uid="{00000000-0005-0000-0000-00003B540000}"/>
    <cellStyle name="Normal 2 2 2 5 2 4 2 9" xfId="21564" xr:uid="{00000000-0005-0000-0000-00003C540000}"/>
    <cellStyle name="Normal 2 2 2 5 2 4 3" xfId="21565" xr:uid="{00000000-0005-0000-0000-00003D540000}"/>
    <cellStyle name="Normal 2 2 2 5 2 4 3 10" xfId="21566" xr:uid="{00000000-0005-0000-0000-00003E540000}"/>
    <cellStyle name="Normal 2 2 2 5 2 4 3 2" xfId="21567" xr:uid="{00000000-0005-0000-0000-00003F540000}"/>
    <cellStyle name="Normal 2 2 2 5 2 4 3 3" xfId="21568" xr:uid="{00000000-0005-0000-0000-000040540000}"/>
    <cellStyle name="Normal 2 2 2 5 2 4 3 4" xfId="21569" xr:uid="{00000000-0005-0000-0000-000041540000}"/>
    <cellStyle name="Normal 2 2 2 5 2 4 3 5" xfId="21570" xr:uid="{00000000-0005-0000-0000-000042540000}"/>
    <cellStyle name="Normal 2 2 2 5 2 4 3 6" xfId="21571" xr:uid="{00000000-0005-0000-0000-000043540000}"/>
    <cellStyle name="Normal 2 2 2 5 2 4 3 7" xfId="21572" xr:uid="{00000000-0005-0000-0000-000044540000}"/>
    <cellStyle name="Normal 2 2 2 5 2 4 3 8" xfId="21573" xr:uid="{00000000-0005-0000-0000-000045540000}"/>
    <cellStyle name="Normal 2 2 2 5 2 4 3 9" xfId="21574" xr:uid="{00000000-0005-0000-0000-000046540000}"/>
    <cellStyle name="Normal 2 2 2 5 2 4 4" xfId="21575" xr:uid="{00000000-0005-0000-0000-000047540000}"/>
    <cellStyle name="Normal 2 2 2 5 2 4 4 10" xfId="21576" xr:uid="{00000000-0005-0000-0000-000048540000}"/>
    <cellStyle name="Normal 2 2 2 5 2 4 4 2" xfId="21577" xr:uid="{00000000-0005-0000-0000-000049540000}"/>
    <cellStyle name="Normal 2 2 2 5 2 4 4 3" xfId="21578" xr:uid="{00000000-0005-0000-0000-00004A540000}"/>
    <cellStyle name="Normal 2 2 2 5 2 4 4 4" xfId="21579" xr:uid="{00000000-0005-0000-0000-00004B540000}"/>
    <cellStyle name="Normal 2 2 2 5 2 4 4 5" xfId="21580" xr:uid="{00000000-0005-0000-0000-00004C540000}"/>
    <cellStyle name="Normal 2 2 2 5 2 4 4 6" xfId="21581" xr:uid="{00000000-0005-0000-0000-00004D540000}"/>
    <cellStyle name="Normal 2 2 2 5 2 4 4 7" xfId="21582" xr:uid="{00000000-0005-0000-0000-00004E540000}"/>
    <cellStyle name="Normal 2 2 2 5 2 4 4 8" xfId="21583" xr:uid="{00000000-0005-0000-0000-00004F540000}"/>
    <cellStyle name="Normal 2 2 2 5 2 4 4 9" xfId="21584" xr:uid="{00000000-0005-0000-0000-000050540000}"/>
    <cellStyle name="Normal 2 2 2 5 2 4 5" xfId="21585" xr:uid="{00000000-0005-0000-0000-000051540000}"/>
    <cellStyle name="Normal 2 2 2 5 2 4 5 10" xfId="21586" xr:uid="{00000000-0005-0000-0000-000052540000}"/>
    <cellStyle name="Normal 2 2 2 5 2 4 5 2" xfId="21587" xr:uid="{00000000-0005-0000-0000-000053540000}"/>
    <cellStyle name="Normal 2 2 2 5 2 4 5 3" xfId="21588" xr:uid="{00000000-0005-0000-0000-000054540000}"/>
    <cellStyle name="Normal 2 2 2 5 2 4 5 4" xfId="21589" xr:uid="{00000000-0005-0000-0000-000055540000}"/>
    <cellStyle name="Normal 2 2 2 5 2 4 5 5" xfId="21590" xr:uid="{00000000-0005-0000-0000-000056540000}"/>
    <cellStyle name="Normal 2 2 2 5 2 4 5 6" xfId="21591" xr:uid="{00000000-0005-0000-0000-000057540000}"/>
    <cellStyle name="Normal 2 2 2 5 2 4 5 7" xfId="21592" xr:uid="{00000000-0005-0000-0000-000058540000}"/>
    <cellStyle name="Normal 2 2 2 5 2 4 5 8" xfId="21593" xr:uid="{00000000-0005-0000-0000-000059540000}"/>
    <cellStyle name="Normal 2 2 2 5 2 4 5 9" xfId="21594" xr:uid="{00000000-0005-0000-0000-00005A540000}"/>
    <cellStyle name="Normal 2 2 2 5 2 4 6" xfId="21595" xr:uid="{00000000-0005-0000-0000-00005B540000}"/>
    <cellStyle name="Normal 2 2 2 5 2 4 7" xfId="21596" xr:uid="{00000000-0005-0000-0000-00005C540000}"/>
    <cellStyle name="Normal 2 2 2 5 2 4 8" xfId="21597" xr:uid="{00000000-0005-0000-0000-00005D540000}"/>
    <cellStyle name="Normal 2 2 2 5 2 4 9" xfId="21598" xr:uid="{00000000-0005-0000-0000-00005E540000}"/>
    <cellStyle name="Normal 2 2 2 5 2 5" xfId="21599" xr:uid="{00000000-0005-0000-0000-00005F540000}"/>
    <cellStyle name="Normal 2 2 2 5 2 5 10" xfId="21600" xr:uid="{00000000-0005-0000-0000-000060540000}"/>
    <cellStyle name="Normal 2 2 2 5 2 5 11" xfId="21601" xr:uid="{00000000-0005-0000-0000-000061540000}"/>
    <cellStyle name="Normal 2 2 2 5 2 5 12" xfId="21602" xr:uid="{00000000-0005-0000-0000-000062540000}"/>
    <cellStyle name="Normal 2 2 2 5 2 5 13" xfId="21603" xr:uid="{00000000-0005-0000-0000-000063540000}"/>
    <cellStyle name="Normal 2 2 2 5 2 5 14" xfId="21604" xr:uid="{00000000-0005-0000-0000-000064540000}"/>
    <cellStyle name="Normal 2 2 2 5 2 5 2" xfId="21605" xr:uid="{00000000-0005-0000-0000-000065540000}"/>
    <cellStyle name="Normal 2 2 2 5 2 5 2 10" xfId="21606" xr:uid="{00000000-0005-0000-0000-000066540000}"/>
    <cellStyle name="Normal 2 2 2 5 2 5 2 2" xfId="21607" xr:uid="{00000000-0005-0000-0000-000067540000}"/>
    <cellStyle name="Normal 2 2 2 5 2 5 2 3" xfId="21608" xr:uid="{00000000-0005-0000-0000-000068540000}"/>
    <cellStyle name="Normal 2 2 2 5 2 5 2 4" xfId="21609" xr:uid="{00000000-0005-0000-0000-000069540000}"/>
    <cellStyle name="Normal 2 2 2 5 2 5 2 5" xfId="21610" xr:uid="{00000000-0005-0000-0000-00006A540000}"/>
    <cellStyle name="Normal 2 2 2 5 2 5 2 6" xfId="21611" xr:uid="{00000000-0005-0000-0000-00006B540000}"/>
    <cellStyle name="Normal 2 2 2 5 2 5 2 7" xfId="21612" xr:uid="{00000000-0005-0000-0000-00006C540000}"/>
    <cellStyle name="Normal 2 2 2 5 2 5 2 8" xfId="21613" xr:uid="{00000000-0005-0000-0000-00006D540000}"/>
    <cellStyle name="Normal 2 2 2 5 2 5 2 9" xfId="21614" xr:uid="{00000000-0005-0000-0000-00006E540000}"/>
    <cellStyle name="Normal 2 2 2 5 2 5 3" xfId="21615" xr:uid="{00000000-0005-0000-0000-00006F540000}"/>
    <cellStyle name="Normal 2 2 2 5 2 5 3 10" xfId="21616" xr:uid="{00000000-0005-0000-0000-000070540000}"/>
    <cellStyle name="Normal 2 2 2 5 2 5 3 2" xfId="21617" xr:uid="{00000000-0005-0000-0000-000071540000}"/>
    <cellStyle name="Normal 2 2 2 5 2 5 3 3" xfId="21618" xr:uid="{00000000-0005-0000-0000-000072540000}"/>
    <cellStyle name="Normal 2 2 2 5 2 5 3 4" xfId="21619" xr:uid="{00000000-0005-0000-0000-000073540000}"/>
    <cellStyle name="Normal 2 2 2 5 2 5 3 5" xfId="21620" xr:uid="{00000000-0005-0000-0000-000074540000}"/>
    <cellStyle name="Normal 2 2 2 5 2 5 3 6" xfId="21621" xr:uid="{00000000-0005-0000-0000-000075540000}"/>
    <cellStyle name="Normal 2 2 2 5 2 5 3 7" xfId="21622" xr:uid="{00000000-0005-0000-0000-000076540000}"/>
    <cellStyle name="Normal 2 2 2 5 2 5 3 8" xfId="21623" xr:uid="{00000000-0005-0000-0000-000077540000}"/>
    <cellStyle name="Normal 2 2 2 5 2 5 3 9" xfId="21624" xr:uid="{00000000-0005-0000-0000-000078540000}"/>
    <cellStyle name="Normal 2 2 2 5 2 5 4" xfId="21625" xr:uid="{00000000-0005-0000-0000-000079540000}"/>
    <cellStyle name="Normal 2 2 2 5 2 5 4 10" xfId="21626" xr:uid="{00000000-0005-0000-0000-00007A540000}"/>
    <cellStyle name="Normal 2 2 2 5 2 5 4 2" xfId="21627" xr:uid="{00000000-0005-0000-0000-00007B540000}"/>
    <cellStyle name="Normal 2 2 2 5 2 5 4 3" xfId="21628" xr:uid="{00000000-0005-0000-0000-00007C540000}"/>
    <cellStyle name="Normal 2 2 2 5 2 5 4 4" xfId="21629" xr:uid="{00000000-0005-0000-0000-00007D540000}"/>
    <cellStyle name="Normal 2 2 2 5 2 5 4 5" xfId="21630" xr:uid="{00000000-0005-0000-0000-00007E540000}"/>
    <cellStyle name="Normal 2 2 2 5 2 5 4 6" xfId="21631" xr:uid="{00000000-0005-0000-0000-00007F540000}"/>
    <cellStyle name="Normal 2 2 2 5 2 5 4 7" xfId="21632" xr:uid="{00000000-0005-0000-0000-000080540000}"/>
    <cellStyle name="Normal 2 2 2 5 2 5 4 8" xfId="21633" xr:uid="{00000000-0005-0000-0000-000081540000}"/>
    <cellStyle name="Normal 2 2 2 5 2 5 4 9" xfId="21634" xr:uid="{00000000-0005-0000-0000-000082540000}"/>
    <cellStyle name="Normal 2 2 2 5 2 5 5" xfId="21635" xr:uid="{00000000-0005-0000-0000-000083540000}"/>
    <cellStyle name="Normal 2 2 2 5 2 5 5 10" xfId="21636" xr:uid="{00000000-0005-0000-0000-000084540000}"/>
    <cellStyle name="Normal 2 2 2 5 2 5 5 2" xfId="21637" xr:uid="{00000000-0005-0000-0000-000085540000}"/>
    <cellStyle name="Normal 2 2 2 5 2 5 5 3" xfId="21638" xr:uid="{00000000-0005-0000-0000-000086540000}"/>
    <cellStyle name="Normal 2 2 2 5 2 5 5 4" xfId="21639" xr:uid="{00000000-0005-0000-0000-000087540000}"/>
    <cellStyle name="Normal 2 2 2 5 2 5 5 5" xfId="21640" xr:uid="{00000000-0005-0000-0000-000088540000}"/>
    <cellStyle name="Normal 2 2 2 5 2 5 5 6" xfId="21641" xr:uid="{00000000-0005-0000-0000-000089540000}"/>
    <cellStyle name="Normal 2 2 2 5 2 5 5 7" xfId="21642" xr:uid="{00000000-0005-0000-0000-00008A540000}"/>
    <cellStyle name="Normal 2 2 2 5 2 5 5 8" xfId="21643" xr:uid="{00000000-0005-0000-0000-00008B540000}"/>
    <cellStyle name="Normal 2 2 2 5 2 5 5 9" xfId="21644" xr:uid="{00000000-0005-0000-0000-00008C540000}"/>
    <cellStyle name="Normal 2 2 2 5 2 5 6" xfId="21645" xr:uid="{00000000-0005-0000-0000-00008D540000}"/>
    <cellStyle name="Normal 2 2 2 5 2 5 7" xfId="21646" xr:uid="{00000000-0005-0000-0000-00008E540000}"/>
    <cellStyle name="Normal 2 2 2 5 2 5 8" xfId="21647" xr:uid="{00000000-0005-0000-0000-00008F540000}"/>
    <cellStyle name="Normal 2 2 2 5 2 5 9" xfId="21648" xr:uid="{00000000-0005-0000-0000-000090540000}"/>
    <cellStyle name="Normal 2 2 2 5 2 6" xfId="21649" xr:uid="{00000000-0005-0000-0000-000091540000}"/>
    <cellStyle name="Normal 2 2 2 5 2 6 10" xfId="21650" xr:uid="{00000000-0005-0000-0000-000092540000}"/>
    <cellStyle name="Normal 2 2 2 5 2 6 11" xfId="21651" xr:uid="{00000000-0005-0000-0000-000093540000}"/>
    <cellStyle name="Normal 2 2 2 5 2 6 12" xfId="21652" xr:uid="{00000000-0005-0000-0000-000094540000}"/>
    <cellStyle name="Normal 2 2 2 5 2 6 13" xfId="21653" xr:uid="{00000000-0005-0000-0000-000095540000}"/>
    <cellStyle name="Normal 2 2 2 5 2 6 14" xfId="21654" xr:uid="{00000000-0005-0000-0000-000096540000}"/>
    <cellStyle name="Normal 2 2 2 5 2 6 2" xfId="21655" xr:uid="{00000000-0005-0000-0000-000097540000}"/>
    <cellStyle name="Normal 2 2 2 5 2 6 2 10" xfId="21656" xr:uid="{00000000-0005-0000-0000-000098540000}"/>
    <cellStyle name="Normal 2 2 2 5 2 6 2 2" xfId="21657" xr:uid="{00000000-0005-0000-0000-000099540000}"/>
    <cellStyle name="Normal 2 2 2 5 2 6 2 3" xfId="21658" xr:uid="{00000000-0005-0000-0000-00009A540000}"/>
    <cellStyle name="Normal 2 2 2 5 2 6 2 4" xfId="21659" xr:uid="{00000000-0005-0000-0000-00009B540000}"/>
    <cellStyle name="Normal 2 2 2 5 2 6 2 5" xfId="21660" xr:uid="{00000000-0005-0000-0000-00009C540000}"/>
    <cellStyle name="Normal 2 2 2 5 2 6 2 6" xfId="21661" xr:uid="{00000000-0005-0000-0000-00009D540000}"/>
    <cellStyle name="Normal 2 2 2 5 2 6 2 7" xfId="21662" xr:uid="{00000000-0005-0000-0000-00009E540000}"/>
    <cellStyle name="Normal 2 2 2 5 2 6 2 8" xfId="21663" xr:uid="{00000000-0005-0000-0000-00009F540000}"/>
    <cellStyle name="Normal 2 2 2 5 2 6 2 9" xfId="21664" xr:uid="{00000000-0005-0000-0000-0000A0540000}"/>
    <cellStyle name="Normal 2 2 2 5 2 6 3" xfId="21665" xr:uid="{00000000-0005-0000-0000-0000A1540000}"/>
    <cellStyle name="Normal 2 2 2 5 2 6 3 10" xfId="21666" xr:uid="{00000000-0005-0000-0000-0000A2540000}"/>
    <cellStyle name="Normal 2 2 2 5 2 6 3 2" xfId="21667" xr:uid="{00000000-0005-0000-0000-0000A3540000}"/>
    <cellStyle name="Normal 2 2 2 5 2 6 3 3" xfId="21668" xr:uid="{00000000-0005-0000-0000-0000A4540000}"/>
    <cellStyle name="Normal 2 2 2 5 2 6 3 4" xfId="21669" xr:uid="{00000000-0005-0000-0000-0000A5540000}"/>
    <cellStyle name="Normal 2 2 2 5 2 6 3 5" xfId="21670" xr:uid="{00000000-0005-0000-0000-0000A6540000}"/>
    <cellStyle name="Normal 2 2 2 5 2 6 3 6" xfId="21671" xr:uid="{00000000-0005-0000-0000-0000A7540000}"/>
    <cellStyle name="Normal 2 2 2 5 2 6 3 7" xfId="21672" xr:uid="{00000000-0005-0000-0000-0000A8540000}"/>
    <cellStyle name="Normal 2 2 2 5 2 6 3 8" xfId="21673" xr:uid="{00000000-0005-0000-0000-0000A9540000}"/>
    <cellStyle name="Normal 2 2 2 5 2 6 3 9" xfId="21674" xr:uid="{00000000-0005-0000-0000-0000AA540000}"/>
    <cellStyle name="Normal 2 2 2 5 2 6 4" xfId="21675" xr:uid="{00000000-0005-0000-0000-0000AB540000}"/>
    <cellStyle name="Normal 2 2 2 5 2 6 4 10" xfId="21676" xr:uid="{00000000-0005-0000-0000-0000AC540000}"/>
    <cellStyle name="Normal 2 2 2 5 2 6 4 2" xfId="21677" xr:uid="{00000000-0005-0000-0000-0000AD540000}"/>
    <cellStyle name="Normal 2 2 2 5 2 6 4 3" xfId="21678" xr:uid="{00000000-0005-0000-0000-0000AE540000}"/>
    <cellStyle name="Normal 2 2 2 5 2 6 4 4" xfId="21679" xr:uid="{00000000-0005-0000-0000-0000AF540000}"/>
    <cellStyle name="Normal 2 2 2 5 2 6 4 5" xfId="21680" xr:uid="{00000000-0005-0000-0000-0000B0540000}"/>
    <cellStyle name="Normal 2 2 2 5 2 6 4 6" xfId="21681" xr:uid="{00000000-0005-0000-0000-0000B1540000}"/>
    <cellStyle name="Normal 2 2 2 5 2 6 4 7" xfId="21682" xr:uid="{00000000-0005-0000-0000-0000B2540000}"/>
    <cellStyle name="Normal 2 2 2 5 2 6 4 8" xfId="21683" xr:uid="{00000000-0005-0000-0000-0000B3540000}"/>
    <cellStyle name="Normal 2 2 2 5 2 6 4 9" xfId="21684" xr:uid="{00000000-0005-0000-0000-0000B4540000}"/>
    <cellStyle name="Normal 2 2 2 5 2 6 5" xfId="21685" xr:uid="{00000000-0005-0000-0000-0000B5540000}"/>
    <cellStyle name="Normal 2 2 2 5 2 6 5 10" xfId="21686" xr:uid="{00000000-0005-0000-0000-0000B6540000}"/>
    <cellStyle name="Normal 2 2 2 5 2 6 5 2" xfId="21687" xr:uid="{00000000-0005-0000-0000-0000B7540000}"/>
    <cellStyle name="Normal 2 2 2 5 2 6 5 3" xfId="21688" xr:uid="{00000000-0005-0000-0000-0000B8540000}"/>
    <cellStyle name="Normal 2 2 2 5 2 6 5 4" xfId="21689" xr:uid="{00000000-0005-0000-0000-0000B9540000}"/>
    <cellStyle name="Normal 2 2 2 5 2 6 5 5" xfId="21690" xr:uid="{00000000-0005-0000-0000-0000BA540000}"/>
    <cellStyle name="Normal 2 2 2 5 2 6 5 6" xfId="21691" xr:uid="{00000000-0005-0000-0000-0000BB540000}"/>
    <cellStyle name="Normal 2 2 2 5 2 6 5 7" xfId="21692" xr:uid="{00000000-0005-0000-0000-0000BC540000}"/>
    <cellStyle name="Normal 2 2 2 5 2 6 5 8" xfId="21693" xr:uid="{00000000-0005-0000-0000-0000BD540000}"/>
    <cellStyle name="Normal 2 2 2 5 2 6 5 9" xfId="21694" xr:uid="{00000000-0005-0000-0000-0000BE540000}"/>
    <cellStyle name="Normal 2 2 2 5 2 6 6" xfId="21695" xr:uid="{00000000-0005-0000-0000-0000BF540000}"/>
    <cellStyle name="Normal 2 2 2 5 2 6 7" xfId="21696" xr:uid="{00000000-0005-0000-0000-0000C0540000}"/>
    <cellStyle name="Normal 2 2 2 5 2 6 8" xfId="21697" xr:uid="{00000000-0005-0000-0000-0000C1540000}"/>
    <cellStyle name="Normal 2 2 2 5 2 6 9" xfId="21698" xr:uid="{00000000-0005-0000-0000-0000C2540000}"/>
    <cellStyle name="Normal 2 2 2 5 2 7" xfId="21699" xr:uid="{00000000-0005-0000-0000-0000C3540000}"/>
    <cellStyle name="Normal 2 2 2 5 2 7 10" xfId="21700" xr:uid="{00000000-0005-0000-0000-0000C4540000}"/>
    <cellStyle name="Normal 2 2 2 5 2 7 11" xfId="21701" xr:uid="{00000000-0005-0000-0000-0000C5540000}"/>
    <cellStyle name="Normal 2 2 2 5 2 7 12" xfId="21702" xr:uid="{00000000-0005-0000-0000-0000C6540000}"/>
    <cellStyle name="Normal 2 2 2 5 2 7 13" xfId="21703" xr:uid="{00000000-0005-0000-0000-0000C7540000}"/>
    <cellStyle name="Normal 2 2 2 5 2 7 14" xfId="21704" xr:uid="{00000000-0005-0000-0000-0000C8540000}"/>
    <cellStyle name="Normal 2 2 2 5 2 7 2" xfId="21705" xr:uid="{00000000-0005-0000-0000-0000C9540000}"/>
    <cellStyle name="Normal 2 2 2 5 2 7 2 10" xfId="21706" xr:uid="{00000000-0005-0000-0000-0000CA540000}"/>
    <cellStyle name="Normal 2 2 2 5 2 7 2 2" xfId="21707" xr:uid="{00000000-0005-0000-0000-0000CB540000}"/>
    <cellStyle name="Normal 2 2 2 5 2 7 2 3" xfId="21708" xr:uid="{00000000-0005-0000-0000-0000CC540000}"/>
    <cellStyle name="Normal 2 2 2 5 2 7 2 4" xfId="21709" xr:uid="{00000000-0005-0000-0000-0000CD540000}"/>
    <cellStyle name="Normal 2 2 2 5 2 7 2 5" xfId="21710" xr:uid="{00000000-0005-0000-0000-0000CE540000}"/>
    <cellStyle name="Normal 2 2 2 5 2 7 2 6" xfId="21711" xr:uid="{00000000-0005-0000-0000-0000CF540000}"/>
    <cellStyle name="Normal 2 2 2 5 2 7 2 7" xfId="21712" xr:uid="{00000000-0005-0000-0000-0000D0540000}"/>
    <cellStyle name="Normal 2 2 2 5 2 7 2 8" xfId="21713" xr:uid="{00000000-0005-0000-0000-0000D1540000}"/>
    <cellStyle name="Normal 2 2 2 5 2 7 2 9" xfId="21714" xr:uid="{00000000-0005-0000-0000-0000D2540000}"/>
    <cellStyle name="Normal 2 2 2 5 2 7 3" xfId="21715" xr:uid="{00000000-0005-0000-0000-0000D3540000}"/>
    <cellStyle name="Normal 2 2 2 5 2 7 3 10" xfId="21716" xr:uid="{00000000-0005-0000-0000-0000D4540000}"/>
    <cellStyle name="Normal 2 2 2 5 2 7 3 2" xfId="21717" xr:uid="{00000000-0005-0000-0000-0000D5540000}"/>
    <cellStyle name="Normal 2 2 2 5 2 7 3 3" xfId="21718" xr:uid="{00000000-0005-0000-0000-0000D6540000}"/>
    <cellStyle name="Normal 2 2 2 5 2 7 3 4" xfId="21719" xr:uid="{00000000-0005-0000-0000-0000D7540000}"/>
    <cellStyle name="Normal 2 2 2 5 2 7 3 5" xfId="21720" xr:uid="{00000000-0005-0000-0000-0000D8540000}"/>
    <cellStyle name="Normal 2 2 2 5 2 7 3 6" xfId="21721" xr:uid="{00000000-0005-0000-0000-0000D9540000}"/>
    <cellStyle name="Normal 2 2 2 5 2 7 3 7" xfId="21722" xr:uid="{00000000-0005-0000-0000-0000DA540000}"/>
    <cellStyle name="Normal 2 2 2 5 2 7 3 8" xfId="21723" xr:uid="{00000000-0005-0000-0000-0000DB540000}"/>
    <cellStyle name="Normal 2 2 2 5 2 7 3 9" xfId="21724" xr:uid="{00000000-0005-0000-0000-0000DC540000}"/>
    <cellStyle name="Normal 2 2 2 5 2 7 4" xfId="21725" xr:uid="{00000000-0005-0000-0000-0000DD540000}"/>
    <cellStyle name="Normal 2 2 2 5 2 7 4 10" xfId="21726" xr:uid="{00000000-0005-0000-0000-0000DE540000}"/>
    <cellStyle name="Normal 2 2 2 5 2 7 4 2" xfId="21727" xr:uid="{00000000-0005-0000-0000-0000DF540000}"/>
    <cellStyle name="Normal 2 2 2 5 2 7 4 3" xfId="21728" xr:uid="{00000000-0005-0000-0000-0000E0540000}"/>
    <cellStyle name="Normal 2 2 2 5 2 7 4 4" xfId="21729" xr:uid="{00000000-0005-0000-0000-0000E1540000}"/>
    <cellStyle name="Normal 2 2 2 5 2 7 4 5" xfId="21730" xr:uid="{00000000-0005-0000-0000-0000E2540000}"/>
    <cellStyle name="Normal 2 2 2 5 2 7 4 6" xfId="21731" xr:uid="{00000000-0005-0000-0000-0000E3540000}"/>
    <cellStyle name="Normal 2 2 2 5 2 7 4 7" xfId="21732" xr:uid="{00000000-0005-0000-0000-0000E4540000}"/>
    <cellStyle name="Normal 2 2 2 5 2 7 4 8" xfId="21733" xr:uid="{00000000-0005-0000-0000-0000E5540000}"/>
    <cellStyle name="Normal 2 2 2 5 2 7 4 9" xfId="21734" xr:uid="{00000000-0005-0000-0000-0000E6540000}"/>
    <cellStyle name="Normal 2 2 2 5 2 7 5" xfId="21735" xr:uid="{00000000-0005-0000-0000-0000E7540000}"/>
    <cellStyle name="Normal 2 2 2 5 2 7 5 10" xfId="21736" xr:uid="{00000000-0005-0000-0000-0000E8540000}"/>
    <cellStyle name="Normal 2 2 2 5 2 7 5 2" xfId="21737" xr:uid="{00000000-0005-0000-0000-0000E9540000}"/>
    <cellStyle name="Normal 2 2 2 5 2 7 5 3" xfId="21738" xr:uid="{00000000-0005-0000-0000-0000EA540000}"/>
    <cellStyle name="Normal 2 2 2 5 2 7 5 4" xfId="21739" xr:uid="{00000000-0005-0000-0000-0000EB540000}"/>
    <cellStyle name="Normal 2 2 2 5 2 7 5 5" xfId="21740" xr:uid="{00000000-0005-0000-0000-0000EC540000}"/>
    <cellStyle name="Normal 2 2 2 5 2 7 5 6" xfId="21741" xr:uid="{00000000-0005-0000-0000-0000ED540000}"/>
    <cellStyle name="Normal 2 2 2 5 2 7 5 7" xfId="21742" xr:uid="{00000000-0005-0000-0000-0000EE540000}"/>
    <cellStyle name="Normal 2 2 2 5 2 7 5 8" xfId="21743" xr:uid="{00000000-0005-0000-0000-0000EF540000}"/>
    <cellStyle name="Normal 2 2 2 5 2 7 5 9" xfId="21744" xr:uid="{00000000-0005-0000-0000-0000F0540000}"/>
    <cellStyle name="Normal 2 2 2 5 2 7 6" xfId="21745" xr:uid="{00000000-0005-0000-0000-0000F1540000}"/>
    <cellStyle name="Normal 2 2 2 5 2 7 7" xfId="21746" xr:uid="{00000000-0005-0000-0000-0000F2540000}"/>
    <cellStyle name="Normal 2 2 2 5 2 7 8" xfId="21747" xr:uid="{00000000-0005-0000-0000-0000F3540000}"/>
    <cellStyle name="Normal 2 2 2 5 2 7 9" xfId="21748" xr:uid="{00000000-0005-0000-0000-0000F4540000}"/>
    <cellStyle name="Normal 2 2 2 5 2 8" xfId="21749" xr:uid="{00000000-0005-0000-0000-0000F5540000}"/>
    <cellStyle name="Normal 2 2 2 5 2 8 10" xfId="21750" xr:uid="{00000000-0005-0000-0000-0000F6540000}"/>
    <cellStyle name="Normal 2 2 2 5 2 8 11" xfId="21751" xr:uid="{00000000-0005-0000-0000-0000F7540000}"/>
    <cellStyle name="Normal 2 2 2 5 2 8 12" xfId="21752" xr:uid="{00000000-0005-0000-0000-0000F8540000}"/>
    <cellStyle name="Normal 2 2 2 5 2 8 13" xfId="21753" xr:uid="{00000000-0005-0000-0000-0000F9540000}"/>
    <cellStyle name="Normal 2 2 2 5 2 8 14" xfId="21754" xr:uid="{00000000-0005-0000-0000-0000FA540000}"/>
    <cellStyle name="Normal 2 2 2 5 2 8 2" xfId="21755" xr:uid="{00000000-0005-0000-0000-0000FB540000}"/>
    <cellStyle name="Normal 2 2 2 5 2 8 2 10" xfId="21756" xr:uid="{00000000-0005-0000-0000-0000FC540000}"/>
    <cellStyle name="Normal 2 2 2 5 2 8 2 2" xfId="21757" xr:uid="{00000000-0005-0000-0000-0000FD540000}"/>
    <cellStyle name="Normal 2 2 2 5 2 8 2 3" xfId="21758" xr:uid="{00000000-0005-0000-0000-0000FE540000}"/>
    <cellStyle name="Normal 2 2 2 5 2 8 2 4" xfId="21759" xr:uid="{00000000-0005-0000-0000-0000FF540000}"/>
    <cellStyle name="Normal 2 2 2 5 2 8 2 5" xfId="21760" xr:uid="{00000000-0005-0000-0000-000000550000}"/>
    <cellStyle name="Normal 2 2 2 5 2 8 2 6" xfId="21761" xr:uid="{00000000-0005-0000-0000-000001550000}"/>
    <cellStyle name="Normal 2 2 2 5 2 8 2 7" xfId="21762" xr:uid="{00000000-0005-0000-0000-000002550000}"/>
    <cellStyle name="Normal 2 2 2 5 2 8 2 8" xfId="21763" xr:uid="{00000000-0005-0000-0000-000003550000}"/>
    <cellStyle name="Normal 2 2 2 5 2 8 2 9" xfId="21764" xr:uid="{00000000-0005-0000-0000-000004550000}"/>
    <cellStyle name="Normal 2 2 2 5 2 8 3" xfId="21765" xr:uid="{00000000-0005-0000-0000-000005550000}"/>
    <cellStyle name="Normal 2 2 2 5 2 8 3 10" xfId="21766" xr:uid="{00000000-0005-0000-0000-000006550000}"/>
    <cellStyle name="Normal 2 2 2 5 2 8 3 2" xfId="21767" xr:uid="{00000000-0005-0000-0000-000007550000}"/>
    <cellStyle name="Normal 2 2 2 5 2 8 3 3" xfId="21768" xr:uid="{00000000-0005-0000-0000-000008550000}"/>
    <cellStyle name="Normal 2 2 2 5 2 8 3 4" xfId="21769" xr:uid="{00000000-0005-0000-0000-000009550000}"/>
    <cellStyle name="Normal 2 2 2 5 2 8 3 5" xfId="21770" xr:uid="{00000000-0005-0000-0000-00000A550000}"/>
    <cellStyle name="Normal 2 2 2 5 2 8 3 6" xfId="21771" xr:uid="{00000000-0005-0000-0000-00000B550000}"/>
    <cellStyle name="Normal 2 2 2 5 2 8 3 7" xfId="21772" xr:uid="{00000000-0005-0000-0000-00000C550000}"/>
    <cellStyle name="Normal 2 2 2 5 2 8 3 8" xfId="21773" xr:uid="{00000000-0005-0000-0000-00000D550000}"/>
    <cellStyle name="Normal 2 2 2 5 2 8 3 9" xfId="21774" xr:uid="{00000000-0005-0000-0000-00000E550000}"/>
    <cellStyle name="Normal 2 2 2 5 2 8 4" xfId="21775" xr:uid="{00000000-0005-0000-0000-00000F550000}"/>
    <cellStyle name="Normal 2 2 2 5 2 8 4 10" xfId="21776" xr:uid="{00000000-0005-0000-0000-000010550000}"/>
    <cellStyle name="Normal 2 2 2 5 2 8 4 2" xfId="21777" xr:uid="{00000000-0005-0000-0000-000011550000}"/>
    <cellStyle name="Normal 2 2 2 5 2 8 4 3" xfId="21778" xr:uid="{00000000-0005-0000-0000-000012550000}"/>
    <cellStyle name="Normal 2 2 2 5 2 8 4 4" xfId="21779" xr:uid="{00000000-0005-0000-0000-000013550000}"/>
    <cellStyle name="Normal 2 2 2 5 2 8 4 5" xfId="21780" xr:uid="{00000000-0005-0000-0000-000014550000}"/>
    <cellStyle name="Normal 2 2 2 5 2 8 4 6" xfId="21781" xr:uid="{00000000-0005-0000-0000-000015550000}"/>
    <cellStyle name="Normal 2 2 2 5 2 8 4 7" xfId="21782" xr:uid="{00000000-0005-0000-0000-000016550000}"/>
    <cellStyle name="Normal 2 2 2 5 2 8 4 8" xfId="21783" xr:uid="{00000000-0005-0000-0000-000017550000}"/>
    <cellStyle name="Normal 2 2 2 5 2 8 4 9" xfId="21784" xr:uid="{00000000-0005-0000-0000-000018550000}"/>
    <cellStyle name="Normal 2 2 2 5 2 8 5" xfId="21785" xr:uid="{00000000-0005-0000-0000-000019550000}"/>
    <cellStyle name="Normal 2 2 2 5 2 8 5 10" xfId="21786" xr:uid="{00000000-0005-0000-0000-00001A550000}"/>
    <cellStyle name="Normal 2 2 2 5 2 8 5 2" xfId="21787" xr:uid="{00000000-0005-0000-0000-00001B550000}"/>
    <cellStyle name="Normal 2 2 2 5 2 8 5 3" xfId="21788" xr:uid="{00000000-0005-0000-0000-00001C550000}"/>
    <cellStyle name="Normal 2 2 2 5 2 8 5 4" xfId="21789" xr:uid="{00000000-0005-0000-0000-00001D550000}"/>
    <cellStyle name="Normal 2 2 2 5 2 8 5 5" xfId="21790" xr:uid="{00000000-0005-0000-0000-00001E550000}"/>
    <cellStyle name="Normal 2 2 2 5 2 8 5 6" xfId="21791" xr:uid="{00000000-0005-0000-0000-00001F550000}"/>
    <cellStyle name="Normal 2 2 2 5 2 8 5 7" xfId="21792" xr:uid="{00000000-0005-0000-0000-000020550000}"/>
    <cellStyle name="Normal 2 2 2 5 2 8 5 8" xfId="21793" xr:uid="{00000000-0005-0000-0000-000021550000}"/>
    <cellStyle name="Normal 2 2 2 5 2 8 5 9" xfId="21794" xr:uid="{00000000-0005-0000-0000-000022550000}"/>
    <cellStyle name="Normal 2 2 2 5 2 8 6" xfId="21795" xr:uid="{00000000-0005-0000-0000-000023550000}"/>
    <cellStyle name="Normal 2 2 2 5 2 8 7" xfId="21796" xr:uid="{00000000-0005-0000-0000-000024550000}"/>
    <cellStyle name="Normal 2 2 2 5 2 8 8" xfId="21797" xr:uid="{00000000-0005-0000-0000-000025550000}"/>
    <cellStyle name="Normal 2 2 2 5 2 8 9" xfId="21798" xr:uid="{00000000-0005-0000-0000-000026550000}"/>
    <cellStyle name="Normal 2 2 2 5 2 9" xfId="21799" xr:uid="{00000000-0005-0000-0000-000027550000}"/>
    <cellStyle name="Normal 2 2 2 5 2 9 10" xfId="21800" xr:uid="{00000000-0005-0000-0000-000028550000}"/>
    <cellStyle name="Normal 2 2 2 5 2 9 11" xfId="21801" xr:uid="{00000000-0005-0000-0000-000029550000}"/>
    <cellStyle name="Normal 2 2 2 5 2 9 12" xfId="21802" xr:uid="{00000000-0005-0000-0000-00002A550000}"/>
    <cellStyle name="Normal 2 2 2 5 2 9 13" xfId="21803" xr:uid="{00000000-0005-0000-0000-00002B550000}"/>
    <cellStyle name="Normal 2 2 2 5 2 9 14" xfId="21804" xr:uid="{00000000-0005-0000-0000-00002C550000}"/>
    <cellStyle name="Normal 2 2 2 5 2 9 2" xfId="21805" xr:uid="{00000000-0005-0000-0000-00002D550000}"/>
    <cellStyle name="Normal 2 2 2 5 2 9 2 10" xfId="21806" xr:uid="{00000000-0005-0000-0000-00002E550000}"/>
    <cellStyle name="Normal 2 2 2 5 2 9 2 2" xfId="21807" xr:uid="{00000000-0005-0000-0000-00002F550000}"/>
    <cellStyle name="Normal 2 2 2 5 2 9 2 3" xfId="21808" xr:uid="{00000000-0005-0000-0000-000030550000}"/>
    <cellStyle name="Normal 2 2 2 5 2 9 2 4" xfId="21809" xr:uid="{00000000-0005-0000-0000-000031550000}"/>
    <cellStyle name="Normal 2 2 2 5 2 9 2 5" xfId="21810" xr:uid="{00000000-0005-0000-0000-000032550000}"/>
    <cellStyle name="Normal 2 2 2 5 2 9 2 6" xfId="21811" xr:uid="{00000000-0005-0000-0000-000033550000}"/>
    <cellStyle name="Normal 2 2 2 5 2 9 2 7" xfId="21812" xr:uid="{00000000-0005-0000-0000-000034550000}"/>
    <cellStyle name="Normal 2 2 2 5 2 9 2 8" xfId="21813" xr:uid="{00000000-0005-0000-0000-000035550000}"/>
    <cellStyle name="Normal 2 2 2 5 2 9 2 9" xfId="21814" xr:uid="{00000000-0005-0000-0000-000036550000}"/>
    <cellStyle name="Normal 2 2 2 5 2 9 3" xfId="21815" xr:uid="{00000000-0005-0000-0000-000037550000}"/>
    <cellStyle name="Normal 2 2 2 5 2 9 3 10" xfId="21816" xr:uid="{00000000-0005-0000-0000-000038550000}"/>
    <cellStyle name="Normal 2 2 2 5 2 9 3 2" xfId="21817" xr:uid="{00000000-0005-0000-0000-000039550000}"/>
    <cellStyle name="Normal 2 2 2 5 2 9 3 3" xfId="21818" xr:uid="{00000000-0005-0000-0000-00003A550000}"/>
    <cellStyle name="Normal 2 2 2 5 2 9 3 4" xfId="21819" xr:uid="{00000000-0005-0000-0000-00003B550000}"/>
    <cellStyle name="Normal 2 2 2 5 2 9 3 5" xfId="21820" xr:uid="{00000000-0005-0000-0000-00003C550000}"/>
    <cellStyle name="Normal 2 2 2 5 2 9 3 6" xfId="21821" xr:uid="{00000000-0005-0000-0000-00003D550000}"/>
    <cellStyle name="Normal 2 2 2 5 2 9 3 7" xfId="21822" xr:uid="{00000000-0005-0000-0000-00003E550000}"/>
    <cellStyle name="Normal 2 2 2 5 2 9 3 8" xfId="21823" xr:uid="{00000000-0005-0000-0000-00003F550000}"/>
    <cellStyle name="Normal 2 2 2 5 2 9 3 9" xfId="21824" xr:uid="{00000000-0005-0000-0000-000040550000}"/>
    <cellStyle name="Normal 2 2 2 5 2 9 4" xfId="21825" xr:uid="{00000000-0005-0000-0000-000041550000}"/>
    <cellStyle name="Normal 2 2 2 5 2 9 4 10" xfId="21826" xr:uid="{00000000-0005-0000-0000-000042550000}"/>
    <cellStyle name="Normal 2 2 2 5 2 9 4 2" xfId="21827" xr:uid="{00000000-0005-0000-0000-000043550000}"/>
    <cellStyle name="Normal 2 2 2 5 2 9 4 3" xfId="21828" xr:uid="{00000000-0005-0000-0000-000044550000}"/>
    <cellStyle name="Normal 2 2 2 5 2 9 4 4" xfId="21829" xr:uid="{00000000-0005-0000-0000-000045550000}"/>
    <cellStyle name="Normal 2 2 2 5 2 9 4 5" xfId="21830" xr:uid="{00000000-0005-0000-0000-000046550000}"/>
    <cellStyle name="Normal 2 2 2 5 2 9 4 6" xfId="21831" xr:uid="{00000000-0005-0000-0000-000047550000}"/>
    <cellStyle name="Normal 2 2 2 5 2 9 4 7" xfId="21832" xr:uid="{00000000-0005-0000-0000-000048550000}"/>
    <cellStyle name="Normal 2 2 2 5 2 9 4 8" xfId="21833" xr:uid="{00000000-0005-0000-0000-000049550000}"/>
    <cellStyle name="Normal 2 2 2 5 2 9 4 9" xfId="21834" xr:uid="{00000000-0005-0000-0000-00004A550000}"/>
    <cellStyle name="Normal 2 2 2 5 2 9 5" xfId="21835" xr:uid="{00000000-0005-0000-0000-00004B550000}"/>
    <cellStyle name="Normal 2 2 2 5 2 9 5 10" xfId="21836" xr:uid="{00000000-0005-0000-0000-00004C550000}"/>
    <cellStyle name="Normal 2 2 2 5 2 9 5 2" xfId="21837" xr:uid="{00000000-0005-0000-0000-00004D550000}"/>
    <cellStyle name="Normal 2 2 2 5 2 9 5 3" xfId="21838" xr:uid="{00000000-0005-0000-0000-00004E550000}"/>
    <cellStyle name="Normal 2 2 2 5 2 9 5 4" xfId="21839" xr:uid="{00000000-0005-0000-0000-00004F550000}"/>
    <cellStyle name="Normal 2 2 2 5 2 9 5 5" xfId="21840" xr:uid="{00000000-0005-0000-0000-000050550000}"/>
    <cellStyle name="Normal 2 2 2 5 2 9 5 6" xfId="21841" xr:uid="{00000000-0005-0000-0000-000051550000}"/>
    <cellStyle name="Normal 2 2 2 5 2 9 5 7" xfId="21842" xr:uid="{00000000-0005-0000-0000-000052550000}"/>
    <cellStyle name="Normal 2 2 2 5 2 9 5 8" xfId="21843" xr:uid="{00000000-0005-0000-0000-000053550000}"/>
    <cellStyle name="Normal 2 2 2 5 2 9 5 9" xfId="21844" xr:uid="{00000000-0005-0000-0000-000054550000}"/>
    <cellStyle name="Normal 2 2 2 5 2 9 6" xfId="21845" xr:uid="{00000000-0005-0000-0000-000055550000}"/>
    <cellStyle name="Normal 2 2 2 5 2 9 7" xfId="21846" xr:uid="{00000000-0005-0000-0000-000056550000}"/>
    <cellStyle name="Normal 2 2 2 5 2 9 8" xfId="21847" xr:uid="{00000000-0005-0000-0000-000057550000}"/>
    <cellStyle name="Normal 2 2 2 5 2 9 9" xfId="21848" xr:uid="{00000000-0005-0000-0000-000058550000}"/>
    <cellStyle name="Normal 2 2 2 5 20" xfId="21849" xr:uid="{00000000-0005-0000-0000-000059550000}"/>
    <cellStyle name="Normal 2 2 2 5 21" xfId="21850" xr:uid="{00000000-0005-0000-0000-00005A550000}"/>
    <cellStyle name="Normal 2 2 2 5 21 10" xfId="21851" xr:uid="{00000000-0005-0000-0000-00005B550000}"/>
    <cellStyle name="Normal 2 2 2 5 21 2" xfId="21852" xr:uid="{00000000-0005-0000-0000-00005C550000}"/>
    <cellStyle name="Normal 2 2 2 5 21 3" xfId="21853" xr:uid="{00000000-0005-0000-0000-00005D550000}"/>
    <cellStyle name="Normal 2 2 2 5 21 4" xfId="21854" xr:uid="{00000000-0005-0000-0000-00005E550000}"/>
    <cellStyle name="Normal 2 2 2 5 21 5" xfId="21855" xr:uid="{00000000-0005-0000-0000-00005F550000}"/>
    <cellStyle name="Normal 2 2 2 5 21 6" xfId="21856" xr:uid="{00000000-0005-0000-0000-000060550000}"/>
    <cellStyle name="Normal 2 2 2 5 21 7" xfId="21857" xr:uid="{00000000-0005-0000-0000-000061550000}"/>
    <cellStyle name="Normal 2 2 2 5 21 8" xfId="21858" xr:uid="{00000000-0005-0000-0000-000062550000}"/>
    <cellStyle name="Normal 2 2 2 5 21 9" xfId="21859" xr:uid="{00000000-0005-0000-0000-000063550000}"/>
    <cellStyle name="Normal 2 2 2 5 22" xfId="21860" xr:uid="{00000000-0005-0000-0000-000064550000}"/>
    <cellStyle name="Normal 2 2 2 5 22 10" xfId="21861" xr:uid="{00000000-0005-0000-0000-000065550000}"/>
    <cellStyle name="Normal 2 2 2 5 22 2" xfId="21862" xr:uid="{00000000-0005-0000-0000-000066550000}"/>
    <cellStyle name="Normal 2 2 2 5 22 3" xfId="21863" xr:uid="{00000000-0005-0000-0000-000067550000}"/>
    <cellStyle name="Normal 2 2 2 5 22 4" xfId="21864" xr:uid="{00000000-0005-0000-0000-000068550000}"/>
    <cellStyle name="Normal 2 2 2 5 22 5" xfId="21865" xr:uid="{00000000-0005-0000-0000-000069550000}"/>
    <cellStyle name="Normal 2 2 2 5 22 6" xfId="21866" xr:uid="{00000000-0005-0000-0000-00006A550000}"/>
    <cellStyle name="Normal 2 2 2 5 22 7" xfId="21867" xr:uid="{00000000-0005-0000-0000-00006B550000}"/>
    <cellStyle name="Normal 2 2 2 5 22 8" xfId="21868" xr:uid="{00000000-0005-0000-0000-00006C550000}"/>
    <cellStyle name="Normal 2 2 2 5 22 9" xfId="21869" xr:uid="{00000000-0005-0000-0000-00006D550000}"/>
    <cellStyle name="Normal 2 2 2 5 23" xfId="21870" xr:uid="{00000000-0005-0000-0000-00006E550000}"/>
    <cellStyle name="Normal 2 2 2 5 23 10" xfId="21871" xr:uid="{00000000-0005-0000-0000-00006F550000}"/>
    <cellStyle name="Normal 2 2 2 5 23 2" xfId="21872" xr:uid="{00000000-0005-0000-0000-000070550000}"/>
    <cellStyle name="Normal 2 2 2 5 23 3" xfId="21873" xr:uid="{00000000-0005-0000-0000-000071550000}"/>
    <cellStyle name="Normal 2 2 2 5 23 4" xfId="21874" xr:uid="{00000000-0005-0000-0000-000072550000}"/>
    <cellStyle name="Normal 2 2 2 5 23 5" xfId="21875" xr:uid="{00000000-0005-0000-0000-000073550000}"/>
    <cellStyle name="Normal 2 2 2 5 23 6" xfId="21876" xr:uid="{00000000-0005-0000-0000-000074550000}"/>
    <cellStyle name="Normal 2 2 2 5 23 7" xfId="21877" xr:uid="{00000000-0005-0000-0000-000075550000}"/>
    <cellStyle name="Normal 2 2 2 5 23 8" xfId="21878" xr:uid="{00000000-0005-0000-0000-000076550000}"/>
    <cellStyle name="Normal 2 2 2 5 23 9" xfId="21879" xr:uid="{00000000-0005-0000-0000-000077550000}"/>
    <cellStyle name="Normal 2 2 2 5 24" xfId="21880" xr:uid="{00000000-0005-0000-0000-000078550000}"/>
    <cellStyle name="Normal 2 2 2 5 24 10" xfId="21881" xr:uid="{00000000-0005-0000-0000-000079550000}"/>
    <cellStyle name="Normal 2 2 2 5 24 2" xfId="21882" xr:uid="{00000000-0005-0000-0000-00007A550000}"/>
    <cellStyle name="Normal 2 2 2 5 24 3" xfId="21883" xr:uid="{00000000-0005-0000-0000-00007B550000}"/>
    <cellStyle name="Normal 2 2 2 5 24 4" xfId="21884" xr:uid="{00000000-0005-0000-0000-00007C550000}"/>
    <cellStyle name="Normal 2 2 2 5 24 5" xfId="21885" xr:uid="{00000000-0005-0000-0000-00007D550000}"/>
    <cellStyle name="Normal 2 2 2 5 24 6" xfId="21886" xr:uid="{00000000-0005-0000-0000-00007E550000}"/>
    <cellStyle name="Normal 2 2 2 5 24 7" xfId="21887" xr:uid="{00000000-0005-0000-0000-00007F550000}"/>
    <cellStyle name="Normal 2 2 2 5 24 8" xfId="21888" xr:uid="{00000000-0005-0000-0000-000080550000}"/>
    <cellStyle name="Normal 2 2 2 5 24 9" xfId="21889" xr:uid="{00000000-0005-0000-0000-000081550000}"/>
    <cellStyle name="Normal 2 2 2 5 25" xfId="21890" xr:uid="{00000000-0005-0000-0000-000082550000}"/>
    <cellStyle name="Normal 2 2 2 5 26" xfId="21891" xr:uid="{00000000-0005-0000-0000-000083550000}"/>
    <cellStyle name="Normal 2 2 2 5 27" xfId="21892" xr:uid="{00000000-0005-0000-0000-000084550000}"/>
    <cellStyle name="Normal 2 2 2 5 28" xfId="21893" xr:uid="{00000000-0005-0000-0000-000085550000}"/>
    <cellStyle name="Normal 2 2 2 5 29" xfId="21894" xr:uid="{00000000-0005-0000-0000-000086550000}"/>
    <cellStyle name="Normal 2 2 2 5 3" xfId="21895" xr:uid="{00000000-0005-0000-0000-000087550000}"/>
    <cellStyle name="Normal 2 2 2 5 30" xfId="21896" xr:uid="{00000000-0005-0000-0000-000088550000}"/>
    <cellStyle name="Normal 2 2 2 5 31" xfId="21897" xr:uid="{00000000-0005-0000-0000-000089550000}"/>
    <cellStyle name="Normal 2 2 2 5 32" xfId="21898" xr:uid="{00000000-0005-0000-0000-00008A550000}"/>
    <cellStyle name="Normal 2 2 2 5 33" xfId="21899" xr:uid="{00000000-0005-0000-0000-00008B550000}"/>
    <cellStyle name="Normal 2 2 2 5 34" xfId="21900" xr:uid="{00000000-0005-0000-0000-00008C550000}"/>
    <cellStyle name="Normal 2 2 2 5 35" xfId="21901" xr:uid="{00000000-0005-0000-0000-00008D550000}"/>
    <cellStyle name="Normal 2 2 2 5 4" xfId="21902" xr:uid="{00000000-0005-0000-0000-00008E550000}"/>
    <cellStyle name="Normal 2 2 2 5 5" xfId="21903" xr:uid="{00000000-0005-0000-0000-00008F550000}"/>
    <cellStyle name="Normal 2 2 2 5 6" xfId="21904" xr:uid="{00000000-0005-0000-0000-000090550000}"/>
    <cellStyle name="Normal 2 2 2 5 7" xfId="21905" xr:uid="{00000000-0005-0000-0000-000091550000}"/>
    <cellStyle name="Normal 2 2 2 5 8" xfId="21906" xr:uid="{00000000-0005-0000-0000-000092550000}"/>
    <cellStyle name="Normal 2 2 2 5 9" xfId="21907" xr:uid="{00000000-0005-0000-0000-000093550000}"/>
    <cellStyle name="Normal 2 2 2 50" xfId="21908" xr:uid="{00000000-0005-0000-0000-000094550000}"/>
    <cellStyle name="Normal 2 2 2 51" xfId="21909" xr:uid="{00000000-0005-0000-0000-000095550000}"/>
    <cellStyle name="Normal 2 2 2 6" xfId="21910" xr:uid="{00000000-0005-0000-0000-000096550000}"/>
    <cellStyle name="Normal 2 2 2 6 10" xfId="21911" xr:uid="{00000000-0005-0000-0000-000097550000}"/>
    <cellStyle name="Normal 2 2 2 6 11" xfId="21912" xr:uid="{00000000-0005-0000-0000-000098550000}"/>
    <cellStyle name="Normal 2 2 2 6 12" xfId="21913" xr:uid="{00000000-0005-0000-0000-000099550000}"/>
    <cellStyle name="Normal 2 2 2 6 13" xfId="21914" xr:uid="{00000000-0005-0000-0000-00009A550000}"/>
    <cellStyle name="Normal 2 2 2 6 14" xfId="21915" xr:uid="{00000000-0005-0000-0000-00009B550000}"/>
    <cellStyle name="Normal 2 2 2 6 15" xfId="21916" xr:uid="{00000000-0005-0000-0000-00009C550000}"/>
    <cellStyle name="Normal 2 2 2 6 16" xfId="21917" xr:uid="{00000000-0005-0000-0000-00009D550000}"/>
    <cellStyle name="Normal 2 2 2 6 2" xfId="21918" xr:uid="{00000000-0005-0000-0000-00009E550000}"/>
    <cellStyle name="Normal 2 2 2 6 2 10" xfId="21919" xr:uid="{00000000-0005-0000-0000-00009F550000}"/>
    <cellStyle name="Normal 2 2 2 6 2 2" xfId="21920" xr:uid="{00000000-0005-0000-0000-0000A0550000}"/>
    <cellStyle name="Normal 2 2 2 6 2 3" xfId="21921" xr:uid="{00000000-0005-0000-0000-0000A1550000}"/>
    <cellStyle name="Normal 2 2 2 6 2 4" xfId="21922" xr:uid="{00000000-0005-0000-0000-0000A2550000}"/>
    <cellStyle name="Normal 2 2 2 6 2 5" xfId="21923" xr:uid="{00000000-0005-0000-0000-0000A3550000}"/>
    <cellStyle name="Normal 2 2 2 6 2 6" xfId="21924" xr:uid="{00000000-0005-0000-0000-0000A4550000}"/>
    <cellStyle name="Normal 2 2 2 6 2 7" xfId="21925" xr:uid="{00000000-0005-0000-0000-0000A5550000}"/>
    <cellStyle name="Normal 2 2 2 6 2 8" xfId="21926" xr:uid="{00000000-0005-0000-0000-0000A6550000}"/>
    <cellStyle name="Normal 2 2 2 6 2 9" xfId="21927" xr:uid="{00000000-0005-0000-0000-0000A7550000}"/>
    <cellStyle name="Normal 2 2 2 6 3" xfId="21928" xr:uid="{00000000-0005-0000-0000-0000A8550000}"/>
    <cellStyle name="Normal 2 2 2 6 3 10" xfId="21929" xr:uid="{00000000-0005-0000-0000-0000A9550000}"/>
    <cellStyle name="Normal 2 2 2 6 3 2" xfId="21930" xr:uid="{00000000-0005-0000-0000-0000AA550000}"/>
    <cellStyle name="Normal 2 2 2 6 3 3" xfId="21931" xr:uid="{00000000-0005-0000-0000-0000AB550000}"/>
    <cellStyle name="Normal 2 2 2 6 3 4" xfId="21932" xr:uid="{00000000-0005-0000-0000-0000AC550000}"/>
    <cellStyle name="Normal 2 2 2 6 3 5" xfId="21933" xr:uid="{00000000-0005-0000-0000-0000AD550000}"/>
    <cellStyle name="Normal 2 2 2 6 3 6" xfId="21934" xr:uid="{00000000-0005-0000-0000-0000AE550000}"/>
    <cellStyle name="Normal 2 2 2 6 3 7" xfId="21935" xr:uid="{00000000-0005-0000-0000-0000AF550000}"/>
    <cellStyle name="Normal 2 2 2 6 3 8" xfId="21936" xr:uid="{00000000-0005-0000-0000-0000B0550000}"/>
    <cellStyle name="Normal 2 2 2 6 3 9" xfId="21937" xr:uid="{00000000-0005-0000-0000-0000B1550000}"/>
    <cellStyle name="Normal 2 2 2 6 4" xfId="21938" xr:uid="{00000000-0005-0000-0000-0000B2550000}"/>
    <cellStyle name="Normal 2 2 2 6 4 10" xfId="21939" xr:uid="{00000000-0005-0000-0000-0000B3550000}"/>
    <cellStyle name="Normal 2 2 2 6 4 2" xfId="21940" xr:uid="{00000000-0005-0000-0000-0000B4550000}"/>
    <cellStyle name="Normal 2 2 2 6 4 3" xfId="21941" xr:uid="{00000000-0005-0000-0000-0000B5550000}"/>
    <cellStyle name="Normal 2 2 2 6 4 4" xfId="21942" xr:uid="{00000000-0005-0000-0000-0000B6550000}"/>
    <cellStyle name="Normal 2 2 2 6 4 5" xfId="21943" xr:uid="{00000000-0005-0000-0000-0000B7550000}"/>
    <cellStyle name="Normal 2 2 2 6 4 6" xfId="21944" xr:uid="{00000000-0005-0000-0000-0000B8550000}"/>
    <cellStyle name="Normal 2 2 2 6 4 7" xfId="21945" xr:uid="{00000000-0005-0000-0000-0000B9550000}"/>
    <cellStyle name="Normal 2 2 2 6 4 8" xfId="21946" xr:uid="{00000000-0005-0000-0000-0000BA550000}"/>
    <cellStyle name="Normal 2 2 2 6 4 9" xfId="21947" xr:uid="{00000000-0005-0000-0000-0000BB550000}"/>
    <cellStyle name="Normal 2 2 2 6 5" xfId="21948" xr:uid="{00000000-0005-0000-0000-0000BC550000}"/>
    <cellStyle name="Normal 2 2 2 6 5 10" xfId="21949" xr:uid="{00000000-0005-0000-0000-0000BD550000}"/>
    <cellStyle name="Normal 2 2 2 6 5 2" xfId="21950" xr:uid="{00000000-0005-0000-0000-0000BE550000}"/>
    <cellStyle name="Normal 2 2 2 6 5 3" xfId="21951" xr:uid="{00000000-0005-0000-0000-0000BF550000}"/>
    <cellStyle name="Normal 2 2 2 6 5 4" xfId="21952" xr:uid="{00000000-0005-0000-0000-0000C0550000}"/>
    <cellStyle name="Normal 2 2 2 6 5 5" xfId="21953" xr:uid="{00000000-0005-0000-0000-0000C1550000}"/>
    <cellStyle name="Normal 2 2 2 6 5 6" xfId="21954" xr:uid="{00000000-0005-0000-0000-0000C2550000}"/>
    <cellStyle name="Normal 2 2 2 6 5 7" xfId="21955" xr:uid="{00000000-0005-0000-0000-0000C3550000}"/>
    <cellStyle name="Normal 2 2 2 6 5 8" xfId="21956" xr:uid="{00000000-0005-0000-0000-0000C4550000}"/>
    <cellStyle name="Normal 2 2 2 6 5 9" xfId="21957" xr:uid="{00000000-0005-0000-0000-0000C5550000}"/>
    <cellStyle name="Normal 2 2 2 6 6" xfId="21958" xr:uid="{00000000-0005-0000-0000-0000C6550000}"/>
    <cellStyle name="Normal 2 2 2 6 7" xfId="21959" xr:uid="{00000000-0005-0000-0000-0000C7550000}"/>
    <cellStyle name="Normal 2 2 2 6 8" xfId="21960" xr:uid="{00000000-0005-0000-0000-0000C8550000}"/>
    <cellStyle name="Normal 2 2 2 6 9" xfId="21961" xr:uid="{00000000-0005-0000-0000-0000C9550000}"/>
    <cellStyle name="Normal 2 2 2 7" xfId="21962" xr:uid="{00000000-0005-0000-0000-0000CA550000}"/>
    <cellStyle name="Normal 2 2 2 7 10" xfId="21963" xr:uid="{00000000-0005-0000-0000-0000CB550000}"/>
    <cellStyle name="Normal 2 2 2 7 11" xfId="21964" xr:uid="{00000000-0005-0000-0000-0000CC550000}"/>
    <cellStyle name="Normal 2 2 2 7 12" xfId="21965" xr:uid="{00000000-0005-0000-0000-0000CD550000}"/>
    <cellStyle name="Normal 2 2 2 7 13" xfId="21966" xr:uid="{00000000-0005-0000-0000-0000CE550000}"/>
    <cellStyle name="Normal 2 2 2 7 14" xfId="21967" xr:uid="{00000000-0005-0000-0000-0000CF550000}"/>
    <cellStyle name="Normal 2 2 2 7 15" xfId="21968" xr:uid="{00000000-0005-0000-0000-0000D0550000}"/>
    <cellStyle name="Normal 2 2 2 7 16" xfId="21969" xr:uid="{00000000-0005-0000-0000-0000D1550000}"/>
    <cellStyle name="Normal 2 2 2 7 2" xfId="21970" xr:uid="{00000000-0005-0000-0000-0000D2550000}"/>
    <cellStyle name="Normal 2 2 2 7 2 10" xfId="21971" xr:uid="{00000000-0005-0000-0000-0000D3550000}"/>
    <cellStyle name="Normal 2 2 2 7 2 2" xfId="21972" xr:uid="{00000000-0005-0000-0000-0000D4550000}"/>
    <cellStyle name="Normal 2 2 2 7 2 3" xfId="21973" xr:uid="{00000000-0005-0000-0000-0000D5550000}"/>
    <cellStyle name="Normal 2 2 2 7 2 4" xfId="21974" xr:uid="{00000000-0005-0000-0000-0000D6550000}"/>
    <cellStyle name="Normal 2 2 2 7 2 5" xfId="21975" xr:uid="{00000000-0005-0000-0000-0000D7550000}"/>
    <cellStyle name="Normal 2 2 2 7 2 6" xfId="21976" xr:uid="{00000000-0005-0000-0000-0000D8550000}"/>
    <cellStyle name="Normal 2 2 2 7 2 7" xfId="21977" xr:uid="{00000000-0005-0000-0000-0000D9550000}"/>
    <cellStyle name="Normal 2 2 2 7 2 8" xfId="21978" xr:uid="{00000000-0005-0000-0000-0000DA550000}"/>
    <cellStyle name="Normal 2 2 2 7 2 9" xfId="21979" xr:uid="{00000000-0005-0000-0000-0000DB550000}"/>
    <cellStyle name="Normal 2 2 2 7 3" xfId="21980" xr:uid="{00000000-0005-0000-0000-0000DC550000}"/>
    <cellStyle name="Normal 2 2 2 7 3 10" xfId="21981" xr:uid="{00000000-0005-0000-0000-0000DD550000}"/>
    <cellStyle name="Normal 2 2 2 7 3 2" xfId="21982" xr:uid="{00000000-0005-0000-0000-0000DE550000}"/>
    <cellStyle name="Normal 2 2 2 7 3 3" xfId="21983" xr:uid="{00000000-0005-0000-0000-0000DF550000}"/>
    <cellStyle name="Normal 2 2 2 7 3 4" xfId="21984" xr:uid="{00000000-0005-0000-0000-0000E0550000}"/>
    <cellStyle name="Normal 2 2 2 7 3 5" xfId="21985" xr:uid="{00000000-0005-0000-0000-0000E1550000}"/>
    <cellStyle name="Normal 2 2 2 7 3 6" xfId="21986" xr:uid="{00000000-0005-0000-0000-0000E2550000}"/>
    <cellStyle name="Normal 2 2 2 7 3 7" xfId="21987" xr:uid="{00000000-0005-0000-0000-0000E3550000}"/>
    <cellStyle name="Normal 2 2 2 7 3 8" xfId="21988" xr:uid="{00000000-0005-0000-0000-0000E4550000}"/>
    <cellStyle name="Normal 2 2 2 7 3 9" xfId="21989" xr:uid="{00000000-0005-0000-0000-0000E5550000}"/>
    <cellStyle name="Normal 2 2 2 7 4" xfId="21990" xr:uid="{00000000-0005-0000-0000-0000E6550000}"/>
    <cellStyle name="Normal 2 2 2 7 4 10" xfId="21991" xr:uid="{00000000-0005-0000-0000-0000E7550000}"/>
    <cellStyle name="Normal 2 2 2 7 4 2" xfId="21992" xr:uid="{00000000-0005-0000-0000-0000E8550000}"/>
    <cellStyle name="Normal 2 2 2 7 4 3" xfId="21993" xr:uid="{00000000-0005-0000-0000-0000E9550000}"/>
    <cellStyle name="Normal 2 2 2 7 4 4" xfId="21994" xr:uid="{00000000-0005-0000-0000-0000EA550000}"/>
    <cellStyle name="Normal 2 2 2 7 4 5" xfId="21995" xr:uid="{00000000-0005-0000-0000-0000EB550000}"/>
    <cellStyle name="Normal 2 2 2 7 4 6" xfId="21996" xr:uid="{00000000-0005-0000-0000-0000EC550000}"/>
    <cellStyle name="Normal 2 2 2 7 4 7" xfId="21997" xr:uid="{00000000-0005-0000-0000-0000ED550000}"/>
    <cellStyle name="Normal 2 2 2 7 4 8" xfId="21998" xr:uid="{00000000-0005-0000-0000-0000EE550000}"/>
    <cellStyle name="Normal 2 2 2 7 4 9" xfId="21999" xr:uid="{00000000-0005-0000-0000-0000EF550000}"/>
    <cellStyle name="Normal 2 2 2 7 5" xfId="22000" xr:uid="{00000000-0005-0000-0000-0000F0550000}"/>
    <cellStyle name="Normal 2 2 2 7 5 10" xfId="22001" xr:uid="{00000000-0005-0000-0000-0000F1550000}"/>
    <cellStyle name="Normal 2 2 2 7 5 2" xfId="22002" xr:uid="{00000000-0005-0000-0000-0000F2550000}"/>
    <cellStyle name="Normal 2 2 2 7 5 3" xfId="22003" xr:uid="{00000000-0005-0000-0000-0000F3550000}"/>
    <cellStyle name="Normal 2 2 2 7 5 4" xfId="22004" xr:uid="{00000000-0005-0000-0000-0000F4550000}"/>
    <cellStyle name="Normal 2 2 2 7 5 5" xfId="22005" xr:uid="{00000000-0005-0000-0000-0000F5550000}"/>
    <cellStyle name="Normal 2 2 2 7 5 6" xfId="22006" xr:uid="{00000000-0005-0000-0000-0000F6550000}"/>
    <cellStyle name="Normal 2 2 2 7 5 7" xfId="22007" xr:uid="{00000000-0005-0000-0000-0000F7550000}"/>
    <cellStyle name="Normal 2 2 2 7 5 8" xfId="22008" xr:uid="{00000000-0005-0000-0000-0000F8550000}"/>
    <cellStyle name="Normal 2 2 2 7 5 9" xfId="22009" xr:uid="{00000000-0005-0000-0000-0000F9550000}"/>
    <cellStyle name="Normal 2 2 2 7 6" xfId="22010" xr:uid="{00000000-0005-0000-0000-0000FA550000}"/>
    <cellStyle name="Normal 2 2 2 7 7" xfId="22011" xr:uid="{00000000-0005-0000-0000-0000FB550000}"/>
    <cellStyle name="Normal 2 2 2 7 8" xfId="22012" xr:uid="{00000000-0005-0000-0000-0000FC550000}"/>
    <cellStyle name="Normal 2 2 2 7 9" xfId="22013" xr:uid="{00000000-0005-0000-0000-0000FD550000}"/>
    <cellStyle name="Normal 2 2 2 8" xfId="22014" xr:uid="{00000000-0005-0000-0000-0000FE550000}"/>
    <cellStyle name="Normal 2 2 2 8 10" xfId="22015" xr:uid="{00000000-0005-0000-0000-0000FF550000}"/>
    <cellStyle name="Normal 2 2 2 8 11" xfId="22016" xr:uid="{00000000-0005-0000-0000-000000560000}"/>
    <cellStyle name="Normal 2 2 2 8 12" xfId="22017" xr:uid="{00000000-0005-0000-0000-000001560000}"/>
    <cellStyle name="Normal 2 2 2 8 13" xfId="22018" xr:uid="{00000000-0005-0000-0000-000002560000}"/>
    <cellStyle name="Normal 2 2 2 8 14" xfId="22019" xr:uid="{00000000-0005-0000-0000-000003560000}"/>
    <cellStyle name="Normal 2 2 2 8 2" xfId="22020" xr:uid="{00000000-0005-0000-0000-000004560000}"/>
    <cellStyle name="Normal 2 2 2 8 2 10" xfId="22021" xr:uid="{00000000-0005-0000-0000-000005560000}"/>
    <cellStyle name="Normal 2 2 2 8 2 2" xfId="22022" xr:uid="{00000000-0005-0000-0000-000006560000}"/>
    <cellStyle name="Normal 2 2 2 8 2 3" xfId="22023" xr:uid="{00000000-0005-0000-0000-000007560000}"/>
    <cellStyle name="Normal 2 2 2 8 2 4" xfId="22024" xr:uid="{00000000-0005-0000-0000-000008560000}"/>
    <cellStyle name="Normal 2 2 2 8 2 5" xfId="22025" xr:uid="{00000000-0005-0000-0000-000009560000}"/>
    <cellStyle name="Normal 2 2 2 8 2 6" xfId="22026" xr:uid="{00000000-0005-0000-0000-00000A560000}"/>
    <cellStyle name="Normal 2 2 2 8 2 7" xfId="22027" xr:uid="{00000000-0005-0000-0000-00000B560000}"/>
    <cellStyle name="Normal 2 2 2 8 2 8" xfId="22028" xr:uid="{00000000-0005-0000-0000-00000C560000}"/>
    <cellStyle name="Normal 2 2 2 8 2 9" xfId="22029" xr:uid="{00000000-0005-0000-0000-00000D560000}"/>
    <cellStyle name="Normal 2 2 2 8 3" xfId="22030" xr:uid="{00000000-0005-0000-0000-00000E560000}"/>
    <cellStyle name="Normal 2 2 2 8 3 10" xfId="22031" xr:uid="{00000000-0005-0000-0000-00000F560000}"/>
    <cellStyle name="Normal 2 2 2 8 3 2" xfId="22032" xr:uid="{00000000-0005-0000-0000-000010560000}"/>
    <cellStyle name="Normal 2 2 2 8 3 3" xfId="22033" xr:uid="{00000000-0005-0000-0000-000011560000}"/>
    <cellStyle name="Normal 2 2 2 8 3 4" xfId="22034" xr:uid="{00000000-0005-0000-0000-000012560000}"/>
    <cellStyle name="Normal 2 2 2 8 3 5" xfId="22035" xr:uid="{00000000-0005-0000-0000-000013560000}"/>
    <cellStyle name="Normal 2 2 2 8 3 6" xfId="22036" xr:uid="{00000000-0005-0000-0000-000014560000}"/>
    <cellStyle name="Normal 2 2 2 8 3 7" xfId="22037" xr:uid="{00000000-0005-0000-0000-000015560000}"/>
    <cellStyle name="Normal 2 2 2 8 3 8" xfId="22038" xr:uid="{00000000-0005-0000-0000-000016560000}"/>
    <cellStyle name="Normal 2 2 2 8 3 9" xfId="22039" xr:uid="{00000000-0005-0000-0000-000017560000}"/>
    <cellStyle name="Normal 2 2 2 8 4" xfId="22040" xr:uid="{00000000-0005-0000-0000-000018560000}"/>
    <cellStyle name="Normal 2 2 2 8 4 10" xfId="22041" xr:uid="{00000000-0005-0000-0000-000019560000}"/>
    <cellStyle name="Normal 2 2 2 8 4 2" xfId="22042" xr:uid="{00000000-0005-0000-0000-00001A560000}"/>
    <cellStyle name="Normal 2 2 2 8 4 3" xfId="22043" xr:uid="{00000000-0005-0000-0000-00001B560000}"/>
    <cellStyle name="Normal 2 2 2 8 4 4" xfId="22044" xr:uid="{00000000-0005-0000-0000-00001C560000}"/>
    <cellStyle name="Normal 2 2 2 8 4 5" xfId="22045" xr:uid="{00000000-0005-0000-0000-00001D560000}"/>
    <cellStyle name="Normal 2 2 2 8 4 6" xfId="22046" xr:uid="{00000000-0005-0000-0000-00001E560000}"/>
    <cellStyle name="Normal 2 2 2 8 4 7" xfId="22047" xr:uid="{00000000-0005-0000-0000-00001F560000}"/>
    <cellStyle name="Normal 2 2 2 8 4 8" xfId="22048" xr:uid="{00000000-0005-0000-0000-000020560000}"/>
    <cellStyle name="Normal 2 2 2 8 4 9" xfId="22049" xr:uid="{00000000-0005-0000-0000-000021560000}"/>
    <cellStyle name="Normal 2 2 2 8 5" xfId="22050" xr:uid="{00000000-0005-0000-0000-000022560000}"/>
    <cellStyle name="Normal 2 2 2 8 5 10" xfId="22051" xr:uid="{00000000-0005-0000-0000-000023560000}"/>
    <cellStyle name="Normal 2 2 2 8 5 2" xfId="22052" xr:uid="{00000000-0005-0000-0000-000024560000}"/>
    <cellStyle name="Normal 2 2 2 8 5 3" xfId="22053" xr:uid="{00000000-0005-0000-0000-000025560000}"/>
    <cellStyle name="Normal 2 2 2 8 5 4" xfId="22054" xr:uid="{00000000-0005-0000-0000-000026560000}"/>
    <cellStyle name="Normal 2 2 2 8 5 5" xfId="22055" xr:uid="{00000000-0005-0000-0000-000027560000}"/>
    <cellStyle name="Normal 2 2 2 8 5 6" xfId="22056" xr:uid="{00000000-0005-0000-0000-000028560000}"/>
    <cellStyle name="Normal 2 2 2 8 5 7" xfId="22057" xr:uid="{00000000-0005-0000-0000-000029560000}"/>
    <cellStyle name="Normal 2 2 2 8 5 8" xfId="22058" xr:uid="{00000000-0005-0000-0000-00002A560000}"/>
    <cellStyle name="Normal 2 2 2 8 5 9" xfId="22059" xr:uid="{00000000-0005-0000-0000-00002B560000}"/>
    <cellStyle name="Normal 2 2 2 8 6" xfId="22060" xr:uid="{00000000-0005-0000-0000-00002C560000}"/>
    <cellStyle name="Normal 2 2 2 8 7" xfId="22061" xr:uid="{00000000-0005-0000-0000-00002D560000}"/>
    <cellStyle name="Normal 2 2 2 8 8" xfId="22062" xr:uid="{00000000-0005-0000-0000-00002E560000}"/>
    <cellStyle name="Normal 2 2 2 8 9" xfId="22063" xr:uid="{00000000-0005-0000-0000-00002F560000}"/>
    <cellStyle name="Normal 2 2 2 9" xfId="22064" xr:uid="{00000000-0005-0000-0000-000030560000}"/>
    <cellStyle name="Normal 2 2 2 9 10" xfId="22065" xr:uid="{00000000-0005-0000-0000-000031560000}"/>
    <cellStyle name="Normal 2 2 2 9 11" xfId="22066" xr:uid="{00000000-0005-0000-0000-000032560000}"/>
    <cellStyle name="Normal 2 2 2 9 12" xfId="22067" xr:uid="{00000000-0005-0000-0000-000033560000}"/>
    <cellStyle name="Normal 2 2 2 9 13" xfId="22068" xr:uid="{00000000-0005-0000-0000-000034560000}"/>
    <cellStyle name="Normal 2 2 2 9 14" xfId="22069" xr:uid="{00000000-0005-0000-0000-000035560000}"/>
    <cellStyle name="Normal 2 2 2 9 2" xfId="22070" xr:uid="{00000000-0005-0000-0000-000036560000}"/>
    <cellStyle name="Normal 2 2 2 9 2 10" xfId="22071" xr:uid="{00000000-0005-0000-0000-000037560000}"/>
    <cellStyle name="Normal 2 2 2 9 2 2" xfId="22072" xr:uid="{00000000-0005-0000-0000-000038560000}"/>
    <cellStyle name="Normal 2 2 2 9 2 3" xfId="22073" xr:uid="{00000000-0005-0000-0000-000039560000}"/>
    <cellStyle name="Normal 2 2 2 9 2 4" xfId="22074" xr:uid="{00000000-0005-0000-0000-00003A560000}"/>
    <cellStyle name="Normal 2 2 2 9 2 5" xfId="22075" xr:uid="{00000000-0005-0000-0000-00003B560000}"/>
    <cellStyle name="Normal 2 2 2 9 2 6" xfId="22076" xr:uid="{00000000-0005-0000-0000-00003C560000}"/>
    <cellStyle name="Normal 2 2 2 9 2 7" xfId="22077" xr:uid="{00000000-0005-0000-0000-00003D560000}"/>
    <cellStyle name="Normal 2 2 2 9 2 8" xfId="22078" xr:uid="{00000000-0005-0000-0000-00003E560000}"/>
    <cellStyle name="Normal 2 2 2 9 2 9" xfId="22079" xr:uid="{00000000-0005-0000-0000-00003F560000}"/>
    <cellStyle name="Normal 2 2 2 9 3" xfId="22080" xr:uid="{00000000-0005-0000-0000-000040560000}"/>
    <cellStyle name="Normal 2 2 2 9 3 10" xfId="22081" xr:uid="{00000000-0005-0000-0000-000041560000}"/>
    <cellStyle name="Normal 2 2 2 9 3 2" xfId="22082" xr:uid="{00000000-0005-0000-0000-000042560000}"/>
    <cellStyle name="Normal 2 2 2 9 3 3" xfId="22083" xr:uid="{00000000-0005-0000-0000-000043560000}"/>
    <cellStyle name="Normal 2 2 2 9 3 4" xfId="22084" xr:uid="{00000000-0005-0000-0000-000044560000}"/>
    <cellStyle name="Normal 2 2 2 9 3 5" xfId="22085" xr:uid="{00000000-0005-0000-0000-000045560000}"/>
    <cellStyle name="Normal 2 2 2 9 3 6" xfId="22086" xr:uid="{00000000-0005-0000-0000-000046560000}"/>
    <cellStyle name="Normal 2 2 2 9 3 7" xfId="22087" xr:uid="{00000000-0005-0000-0000-000047560000}"/>
    <cellStyle name="Normal 2 2 2 9 3 8" xfId="22088" xr:uid="{00000000-0005-0000-0000-000048560000}"/>
    <cellStyle name="Normal 2 2 2 9 3 9" xfId="22089" xr:uid="{00000000-0005-0000-0000-000049560000}"/>
    <cellStyle name="Normal 2 2 2 9 4" xfId="22090" xr:uid="{00000000-0005-0000-0000-00004A560000}"/>
    <cellStyle name="Normal 2 2 2 9 4 10" xfId="22091" xr:uid="{00000000-0005-0000-0000-00004B560000}"/>
    <cellStyle name="Normal 2 2 2 9 4 2" xfId="22092" xr:uid="{00000000-0005-0000-0000-00004C560000}"/>
    <cellStyle name="Normal 2 2 2 9 4 3" xfId="22093" xr:uid="{00000000-0005-0000-0000-00004D560000}"/>
    <cellStyle name="Normal 2 2 2 9 4 4" xfId="22094" xr:uid="{00000000-0005-0000-0000-00004E560000}"/>
    <cellStyle name="Normal 2 2 2 9 4 5" xfId="22095" xr:uid="{00000000-0005-0000-0000-00004F560000}"/>
    <cellStyle name="Normal 2 2 2 9 4 6" xfId="22096" xr:uid="{00000000-0005-0000-0000-000050560000}"/>
    <cellStyle name="Normal 2 2 2 9 4 7" xfId="22097" xr:uid="{00000000-0005-0000-0000-000051560000}"/>
    <cellStyle name="Normal 2 2 2 9 4 8" xfId="22098" xr:uid="{00000000-0005-0000-0000-000052560000}"/>
    <cellStyle name="Normal 2 2 2 9 4 9" xfId="22099" xr:uid="{00000000-0005-0000-0000-000053560000}"/>
    <cellStyle name="Normal 2 2 2 9 5" xfId="22100" xr:uid="{00000000-0005-0000-0000-000054560000}"/>
    <cellStyle name="Normal 2 2 2 9 5 10" xfId="22101" xr:uid="{00000000-0005-0000-0000-000055560000}"/>
    <cellStyle name="Normal 2 2 2 9 5 2" xfId="22102" xr:uid="{00000000-0005-0000-0000-000056560000}"/>
    <cellStyle name="Normal 2 2 2 9 5 3" xfId="22103" xr:uid="{00000000-0005-0000-0000-000057560000}"/>
    <cellStyle name="Normal 2 2 2 9 5 4" xfId="22104" xr:uid="{00000000-0005-0000-0000-000058560000}"/>
    <cellStyle name="Normal 2 2 2 9 5 5" xfId="22105" xr:uid="{00000000-0005-0000-0000-000059560000}"/>
    <cellStyle name="Normal 2 2 2 9 5 6" xfId="22106" xr:uid="{00000000-0005-0000-0000-00005A560000}"/>
    <cellStyle name="Normal 2 2 2 9 5 7" xfId="22107" xr:uid="{00000000-0005-0000-0000-00005B560000}"/>
    <cellStyle name="Normal 2 2 2 9 5 8" xfId="22108" xr:uid="{00000000-0005-0000-0000-00005C560000}"/>
    <cellStyle name="Normal 2 2 2 9 5 9" xfId="22109" xr:uid="{00000000-0005-0000-0000-00005D560000}"/>
    <cellStyle name="Normal 2 2 2 9 6" xfId="22110" xr:uid="{00000000-0005-0000-0000-00005E560000}"/>
    <cellStyle name="Normal 2 2 2 9 7" xfId="22111" xr:uid="{00000000-0005-0000-0000-00005F560000}"/>
    <cellStyle name="Normal 2 2 2 9 8" xfId="22112" xr:uid="{00000000-0005-0000-0000-000060560000}"/>
    <cellStyle name="Normal 2 2 2 9 9" xfId="22113" xr:uid="{00000000-0005-0000-0000-000061560000}"/>
    <cellStyle name="Normal 2 2 20" xfId="22114" xr:uid="{00000000-0005-0000-0000-000062560000}"/>
    <cellStyle name="Normal 2 2 21" xfId="22115" xr:uid="{00000000-0005-0000-0000-000063560000}"/>
    <cellStyle name="Normal 2 2 22" xfId="22116" xr:uid="{00000000-0005-0000-0000-000064560000}"/>
    <cellStyle name="Normal 2 2 23" xfId="22117" xr:uid="{00000000-0005-0000-0000-000065560000}"/>
    <cellStyle name="Normal 2 2 24" xfId="22118" xr:uid="{00000000-0005-0000-0000-000066560000}"/>
    <cellStyle name="Normal 2 2 25" xfId="22119" xr:uid="{00000000-0005-0000-0000-000067560000}"/>
    <cellStyle name="Normal 2 2 26" xfId="22120" xr:uid="{00000000-0005-0000-0000-000068560000}"/>
    <cellStyle name="Normal 2 2 27" xfId="22121" xr:uid="{00000000-0005-0000-0000-000069560000}"/>
    <cellStyle name="Normal 2 2 28" xfId="22122" xr:uid="{00000000-0005-0000-0000-00006A560000}"/>
    <cellStyle name="Normal 2 2 29" xfId="22123" xr:uid="{00000000-0005-0000-0000-00006B560000}"/>
    <cellStyle name="Normal 2 2 3" xfId="422" xr:uid="{00000000-0005-0000-0000-0000A6010000}"/>
    <cellStyle name="Normal 2 2 3 2" xfId="22124" xr:uid="{00000000-0005-0000-0000-00006C560000}"/>
    <cellStyle name="Normal 2 2 3 3" xfId="22125" xr:uid="{00000000-0005-0000-0000-00006D560000}"/>
    <cellStyle name="Normal 2 2 3 4" xfId="22126" xr:uid="{00000000-0005-0000-0000-00006E560000}"/>
    <cellStyle name="Normal 2 2 30" xfId="22127" xr:uid="{00000000-0005-0000-0000-00006F560000}"/>
    <cellStyle name="Normal 2 2 31" xfId="22128" xr:uid="{00000000-0005-0000-0000-000070560000}"/>
    <cellStyle name="Normal 2 2 32" xfId="22129" xr:uid="{00000000-0005-0000-0000-000071560000}"/>
    <cellStyle name="Normal 2 2 33" xfId="22130" xr:uid="{00000000-0005-0000-0000-000072560000}"/>
    <cellStyle name="Normal 2 2 34" xfId="22131" xr:uid="{00000000-0005-0000-0000-000073560000}"/>
    <cellStyle name="Normal 2 2 35" xfId="22132" xr:uid="{00000000-0005-0000-0000-000074560000}"/>
    <cellStyle name="Normal 2 2 36" xfId="22133" xr:uid="{00000000-0005-0000-0000-000075560000}"/>
    <cellStyle name="Normal 2 2 37" xfId="22134" xr:uid="{00000000-0005-0000-0000-000076560000}"/>
    <cellStyle name="Normal 2 2 38" xfId="22135" xr:uid="{00000000-0005-0000-0000-000077560000}"/>
    <cellStyle name="Normal 2 2 39" xfId="22136" xr:uid="{00000000-0005-0000-0000-000078560000}"/>
    <cellStyle name="Normal 2 2 4" xfId="423" xr:uid="{00000000-0005-0000-0000-0000A7010000}"/>
    <cellStyle name="Normal 2 2 4 10" xfId="22138" xr:uid="{00000000-0005-0000-0000-00007A560000}"/>
    <cellStyle name="Normal 2 2 4 10 10" xfId="22139" xr:uid="{00000000-0005-0000-0000-00007B560000}"/>
    <cellStyle name="Normal 2 2 4 10 11" xfId="22140" xr:uid="{00000000-0005-0000-0000-00007C560000}"/>
    <cellStyle name="Normal 2 2 4 10 12" xfId="22141" xr:uid="{00000000-0005-0000-0000-00007D560000}"/>
    <cellStyle name="Normal 2 2 4 10 13" xfId="22142" xr:uid="{00000000-0005-0000-0000-00007E560000}"/>
    <cellStyle name="Normal 2 2 4 10 14" xfId="22143" xr:uid="{00000000-0005-0000-0000-00007F560000}"/>
    <cellStyle name="Normal 2 2 4 10 2" xfId="22144" xr:uid="{00000000-0005-0000-0000-000080560000}"/>
    <cellStyle name="Normal 2 2 4 10 2 10" xfId="22145" xr:uid="{00000000-0005-0000-0000-000081560000}"/>
    <cellStyle name="Normal 2 2 4 10 2 2" xfId="22146" xr:uid="{00000000-0005-0000-0000-000082560000}"/>
    <cellStyle name="Normal 2 2 4 10 2 3" xfId="22147" xr:uid="{00000000-0005-0000-0000-000083560000}"/>
    <cellStyle name="Normal 2 2 4 10 2 4" xfId="22148" xr:uid="{00000000-0005-0000-0000-000084560000}"/>
    <cellStyle name="Normal 2 2 4 10 2 5" xfId="22149" xr:uid="{00000000-0005-0000-0000-000085560000}"/>
    <cellStyle name="Normal 2 2 4 10 2 6" xfId="22150" xr:uid="{00000000-0005-0000-0000-000086560000}"/>
    <cellStyle name="Normal 2 2 4 10 2 7" xfId="22151" xr:uid="{00000000-0005-0000-0000-000087560000}"/>
    <cellStyle name="Normal 2 2 4 10 2 8" xfId="22152" xr:uid="{00000000-0005-0000-0000-000088560000}"/>
    <cellStyle name="Normal 2 2 4 10 2 9" xfId="22153" xr:uid="{00000000-0005-0000-0000-000089560000}"/>
    <cellStyle name="Normal 2 2 4 10 3" xfId="22154" xr:uid="{00000000-0005-0000-0000-00008A560000}"/>
    <cellStyle name="Normal 2 2 4 10 3 10" xfId="22155" xr:uid="{00000000-0005-0000-0000-00008B560000}"/>
    <cellStyle name="Normal 2 2 4 10 3 2" xfId="22156" xr:uid="{00000000-0005-0000-0000-00008C560000}"/>
    <cellStyle name="Normal 2 2 4 10 3 3" xfId="22157" xr:uid="{00000000-0005-0000-0000-00008D560000}"/>
    <cellStyle name="Normal 2 2 4 10 3 4" xfId="22158" xr:uid="{00000000-0005-0000-0000-00008E560000}"/>
    <cellStyle name="Normal 2 2 4 10 3 5" xfId="22159" xr:uid="{00000000-0005-0000-0000-00008F560000}"/>
    <cellStyle name="Normal 2 2 4 10 3 6" xfId="22160" xr:uid="{00000000-0005-0000-0000-000090560000}"/>
    <cellStyle name="Normal 2 2 4 10 3 7" xfId="22161" xr:uid="{00000000-0005-0000-0000-000091560000}"/>
    <cellStyle name="Normal 2 2 4 10 3 8" xfId="22162" xr:uid="{00000000-0005-0000-0000-000092560000}"/>
    <cellStyle name="Normal 2 2 4 10 3 9" xfId="22163" xr:uid="{00000000-0005-0000-0000-000093560000}"/>
    <cellStyle name="Normal 2 2 4 10 4" xfId="22164" xr:uid="{00000000-0005-0000-0000-000094560000}"/>
    <cellStyle name="Normal 2 2 4 10 4 10" xfId="22165" xr:uid="{00000000-0005-0000-0000-000095560000}"/>
    <cellStyle name="Normal 2 2 4 10 4 2" xfId="22166" xr:uid="{00000000-0005-0000-0000-000096560000}"/>
    <cellStyle name="Normal 2 2 4 10 4 3" xfId="22167" xr:uid="{00000000-0005-0000-0000-000097560000}"/>
    <cellStyle name="Normal 2 2 4 10 4 4" xfId="22168" xr:uid="{00000000-0005-0000-0000-000098560000}"/>
    <cellStyle name="Normal 2 2 4 10 4 5" xfId="22169" xr:uid="{00000000-0005-0000-0000-000099560000}"/>
    <cellStyle name="Normal 2 2 4 10 4 6" xfId="22170" xr:uid="{00000000-0005-0000-0000-00009A560000}"/>
    <cellStyle name="Normal 2 2 4 10 4 7" xfId="22171" xr:uid="{00000000-0005-0000-0000-00009B560000}"/>
    <cellStyle name="Normal 2 2 4 10 4 8" xfId="22172" xr:uid="{00000000-0005-0000-0000-00009C560000}"/>
    <cellStyle name="Normal 2 2 4 10 4 9" xfId="22173" xr:uid="{00000000-0005-0000-0000-00009D560000}"/>
    <cellStyle name="Normal 2 2 4 10 5" xfId="22174" xr:uid="{00000000-0005-0000-0000-00009E560000}"/>
    <cellStyle name="Normal 2 2 4 10 5 10" xfId="22175" xr:uid="{00000000-0005-0000-0000-00009F560000}"/>
    <cellStyle name="Normal 2 2 4 10 5 2" xfId="22176" xr:uid="{00000000-0005-0000-0000-0000A0560000}"/>
    <cellStyle name="Normal 2 2 4 10 5 3" xfId="22177" xr:uid="{00000000-0005-0000-0000-0000A1560000}"/>
    <cellStyle name="Normal 2 2 4 10 5 4" xfId="22178" xr:uid="{00000000-0005-0000-0000-0000A2560000}"/>
    <cellStyle name="Normal 2 2 4 10 5 5" xfId="22179" xr:uid="{00000000-0005-0000-0000-0000A3560000}"/>
    <cellStyle name="Normal 2 2 4 10 5 6" xfId="22180" xr:uid="{00000000-0005-0000-0000-0000A4560000}"/>
    <cellStyle name="Normal 2 2 4 10 5 7" xfId="22181" xr:uid="{00000000-0005-0000-0000-0000A5560000}"/>
    <cellStyle name="Normal 2 2 4 10 5 8" xfId="22182" xr:uid="{00000000-0005-0000-0000-0000A6560000}"/>
    <cellStyle name="Normal 2 2 4 10 5 9" xfId="22183" xr:uid="{00000000-0005-0000-0000-0000A7560000}"/>
    <cellStyle name="Normal 2 2 4 10 6" xfId="22184" xr:uid="{00000000-0005-0000-0000-0000A8560000}"/>
    <cellStyle name="Normal 2 2 4 10 7" xfId="22185" xr:uid="{00000000-0005-0000-0000-0000A9560000}"/>
    <cellStyle name="Normal 2 2 4 10 8" xfId="22186" xr:uid="{00000000-0005-0000-0000-0000AA560000}"/>
    <cellStyle name="Normal 2 2 4 10 9" xfId="22187" xr:uid="{00000000-0005-0000-0000-0000AB560000}"/>
    <cellStyle name="Normal 2 2 4 11" xfId="22188" xr:uid="{00000000-0005-0000-0000-0000AC560000}"/>
    <cellStyle name="Normal 2 2 4 11 10" xfId="22189" xr:uid="{00000000-0005-0000-0000-0000AD560000}"/>
    <cellStyle name="Normal 2 2 4 11 11" xfId="22190" xr:uid="{00000000-0005-0000-0000-0000AE560000}"/>
    <cellStyle name="Normal 2 2 4 11 12" xfId="22191" xr:uid="{00000000-0005-0000-0000-0000AF560000}"/>
    <cellStyle name="Normal 2 2 4 11 13" xfId="22192" xr:uid="{00000000-0005-0000-0000-0000B0560000}"/>
    <cellStyle name="Normal 2 2 4 11 14" xfId="22193" xr:uid="{00000000-0005-0000-0000-0000B1560000}"/>
    <cellStyle name="Normal 2 2 4 11 2" xfId="22194" xr:uid="{00000000-0005-0000-0000-0000B2560000}"/>
    <cellStyle name="Normal 2 2 4 11 2 10" xfId="22195" xr:uid="{00000000-0005-0000-0000-0000B3560000}"/>
    <cellStyle name="Normal 2 2 4 11 2 2" xfId="22196" xr:uid="{00000000-0005-0000-0000-0000B4560000}"/>
    <cellStyle name="Normal 2 2 4 11 2 3" xfId="22197" xr:uid="{00000000-0005-0000-0000-0000B5560000}"/>
    <cellStyle name="Normal 2 2 4 11 2 4" xfId="22198" xr:uid="{00000000-0005-0000-0000-0000B6560000}"/>
    <cellStyle name="Normal 2 2 4 11 2 5" xfId="22199" xr:uid="{00000000-0005-0000-0000-0000B7560000}"/>
    <cellStyle name="Normal 2 2 4 11 2 6" xfId="22200" xr:uid="{00000000-0005-0000-0000-0000B8560000}"/>
    <cellStyle name="Normal 2 2 4 11 2 7" xfId="22201" xr:uid="{00000000-0005-0000-0000-0000B9560000}"/>
    <cellStyle name="Normal 2 2 4 11 2 8" xfId="22202" xr:uid="{00000000-0005-0000-0000-0000BA560000}"/>
    <cellStyle name="Normal 2 2 4 11 2 9" xfId="22203" xr:uid="{00000000-0005-0000-0000-0000BB560000}"/>
    <cellStyle name="Normal 2 2 4 11 3" xfId="22204" xr:uid="{00000000-0005-0000-0000-0000BC560000}"/>
    <cellStyle name="Normal 2 2 4 11 3 10" xfId="22205" xr:uid="{00000000-0005-0000-0000-0000BD560000}"/>
    <cellStyle name="Normal 2 2 4 11 3 2" xfId="22206" xr:uid="{00000000-0005-0000-0000-0000BE560000}"/>
    <cellStyle name="Normal 2 2 4 11 3 3" xfId="22207" xr:uid="{00000000-0005-0000-0000-0000BF560000}"/>
    <cellStyle name="Normal 2 2 4 11 3 4" xfId="22208" xr:uid="{00000000-0005-0000-0000-0000C0560000}"/>
    <cellStyle name="Normal 2 2 4 11 3 5" xfId="22209" xr:uid="{00000000-0005-0000-0000-0000C1560000}"/>
    <cellStyle name="Normal 2 2 4 11 3 6" xfId="22210" xr:uid="{00000000-0005-0000-0000-0000C2560000}"/>
    <cellStyle name="Normal 2 2 4 11 3 7" xfId="22211" xr:uid="{00000000-0005-0000-0000-0000C3560000}"/>
    <cellStyle name="Normal 2 2 4 11 3 8" xfId="22212" xr:uid="{00000000-0005-0000-0000-0000C4560000}"/>
    <cellStyle name="Normal 2 2 4 11 3 9" xfId="22213" xr:uid="{00000000-0005-0000-0000-0000C5560000}"/>
    <cellStyle name="Normal 2 2 4 11 4" xfId="22214" xr:uid="{00000000-0005-0000-0000-0000C6560000}"/>
    <cellStyle name="Normal 2 2 4 11 4 10" xfId="22215" xr:uid="{00000000-0005-0000-0000-0000C7560000}"/>
    <cellStyle name="Normal 2 2 4 11 4 2" xfId="22216" xr:uid="{00000000-0005-0000-0000-0000C8560000}"/>
    <cellStyle name="Normal 2 2 4 11 4 3" xfId="22217" xr:uid="{00000000-0005-0000-0000-0000C9560000}"/>
    <cellStyle name="Normal 2 2 4 11 4 4" xfId="22218" xr:uid="{00000000-0005-0000-0000-0000CA560000}"/>
    <cellStyle name="Normal 2 2 4 11 4 5" xfId="22219" xr:uid="{00000000-0005-0000-0000-0000CB560000}"/>
    <cellStyle name="Normal 2 2 4 11 4 6" xfId="22220" xr:uid="{00000000-0005-0000-0000-0000CC560000}"/>
    <cellStyle name="Normal 2 2 4 11 4 7" xfId="22221" xr:uid="{00000000-0005-0000-0000-0000CD560000}"/>
    <cellStyle name="Normal 2 2 4 11 4 8" xfId="22222" xr:uid="{00000000-0005-0000-0000-0000CE560000}"/>
    <cellStyle name="Normal 2 2 4 11 4 9" xfId="22223" xr:uid="{00000000-0005-0000-0000-0000CF560000}"/>
    <cellStyle name="Normal 2 2 4 11 5" xfId="22224" xr:uid="{00000000-0005-0000-0000-0000D0560000}"/>
    <cellStyle name="Normal 2 2 4 11 5 10" xfId="22225" xr:uid="{00000000-0005-0000-0000-0000D1560000}"/>
    <cellStyle name="Normal 2 2 4 11 5 2" xfId="22226" xr:uid="{00000000-0005-0000-0000-0000D2560000}"/>
    <cellStyle name="Normal 2 2 4 11 5 3" xfId="22227" xr:uid="{00000000-0005-0000-0000-0000D3560000}"/>
    <cellStyle name="Normal 2 2 4 11 5 4" xfId="22228" xr:uid="{00000000-0005-0000-0000-0000D4560000}"/>
    <cellStyle name="Normal 2 2 4 11 5 5" xfId="22229" xr:uid="{00000000-0005-0000-0000-0000D5560000}"/>
    <cellStyle name="Normal 2 2 4 11 5 6" xfId="22230" xr:uid="{00000000-0005-0000-0000-0000D6560000}"/>
    <cellStyle name="Normal 2 2 4 11 5 7" xfId="22231" xr:uid="{00000000-0005-0000-0000-0000D7560000}"/>
    <cellStyle name="Normal 2 2 4 11 5 8" xfId="22232" xr:uid="{00000000-0005-0000-0000-0000D8560000}"/>
    <cellStyle name="Normal 2 2 4 11 5 9" xfId="22233" xr:uid="{00000000-0005-0000-0000-0000D9560000}"/>
    <cellStyle name="Normal 2 2 4 11 6" xfId="22234" xr:uid="{00000000-0005-0000-0000-0000DA560000}"/>
    <cellStyle name="Normal 2 2 4 11 7" xfId="22235" xr:uid="{00000000-0005-0000-0000-0000DB560000}"/>
    <cellStyle name="Normal 2 2 4 11 8" xfId="22236" xr:uid="{00000000-0005-0000-0000-0000DC560000}"/>
    <cellStyle name="Normal 2 2 4 11 9" xfId="22237" xr:uid="{00000000-0005-0000-0000-0000DD560000}"/>
    <cellStyle name="Normal 2 2 4 12" xfId="22238" xr:uid="{00000000-0005-0000-0000-0000DE560000}"/>
    <cellStyle name="Normal 2 2 4 12 10" xfId="22239" xr:uid="{00000000-0005-0000-0000-0000DF560000}"/>
    <cellStyle name="Normal 2 2 4 12 11" xfId="22240" xr:uid="{00000000-0005-0000-0000-0000E0560000}"/>
    <cellStyle name="Normal 2 2 4 12 12" xfId="22241" xr:uid="{00000000-0005-0000-0000-0000E1560000}"/>
    <cellStyle name="Normal 2 2 4 12 13" xfId="22242" xr:uid="{00000000-0005-0000-0000-0000E2560000}"/>
    <cellStyle name="Normal 2 2 4 12 14" xfId="22243" xr:uid="{00000000-0005-0000-0000-0000E3560000}"/>
    <cellStyle name="Normal 2 2 4 12 2" xfId="22244" xr:uid="{00000000-0005-0000-0000-0000E4560000}"/>
    <cellStyle name="Normal 2 2 4 12 2 10" xfId="22245" xr:uid="{00000000-0005-0000-0000-0000E5560000}"/>
    <cellStyle name="Normal 2 2 4 12 2 2" xfId="22246" xr:uid="{00000000-0005-0000-0000-0000E6560000}"/>
    <cellStyle name="Normal 2 2 4 12 2 3" xfId="22247" xr:uid="{00000000-0005-0000-0000-0000E7560000}"/>
    <cellStyle name="Normal 2 2 4 12 2 4" xfId="22248" xr:uid="{00000000-0005-0000-0000-0000E8560000}"/>
    <cellStyle name="Normal 2 2 4 12 2 5" xfId="22249" xr:uid="{00000000-0005-0000-0000-0000E9560000}"/>
    <cellStyle name="Normal 2 2 4 12 2 6" xfId="22250" xr:uid="{00000000-0005-0000-0000-0000EA560000}"/>
    <cellStyle name="Normal 2 2 4 12 2 7" xfId="22251" xr:uid="{00000000-0005-0000-0000-0000EB560000}"/>
    <cellStyle name="Normal 2 2 4 12 2 8" xfId="22252" xr:uid="{00000000-0005-0000-0000-0000EC560000}"/>
    <cellStyle name="Normal 2 2 4 12 2 9" xfId="22253" xr:uid="{00000000-0005-0000-0000-0000ED560000}"/>
    <cellStyle name="Normal 2 2 4 12 3" xfId="22254" xr:uid="{00000000-0005-0000-0000-0000EE560000}"/>
    <cellStyle name="Normal 2 2 4 12 3 10" xfId="22255" xr:uid="{00000000-0005-0000-0000-0000EF560000}"/>
    <cellStyle name="Normal 2 2 4 12 3 2" xfId="22256" xr:uid="{00000000-0005-0000-0000-0000F0560000}"/>
    <cellStyle name="Normal 2 2 4 12 3 3" xfId="22257" xr:uid="{00000000-0005-0000-0000-0000F1560000}"/>
    <cellStyle name="Normal 2 2 4 12 3 4" xfId="22258" xr:uid="{00000000-0005-0000-0000-0000F2560000}"/>
    <cellStyle name="Normal 2 2 4 12 3 5" xfId="22259" xr:uid="{00000000-0005-0000-0000-0000F3560000}"/>
    <cellStyle name="Normal 2 2 4 12 3 6" xfId="22260" xr:uid="{00000000-0005-0000-0000-0000F4560000}"/>
    <cellStyle name="Normal 2 2 4 12 3 7" xfId="22261" xr:uid="{00000000-0005-0000-0000-0000F5560000}"/>
    <cellStyle name="Normal 2 2 4 12 3 8" xfId="22262" xr:uid="{00000000-0005-0000-0000-0000F6560000}"/>
    <cellStyle name="Normal 2 2 4 12 3 9" xfId="22263" xr:uid="{00000000-0005-0000-0000-0000F7560000}"/>
    <cellStyle name="Normal 2 2 4 12 4" xfId="22264" xr:uid="{00000000-0005-0000-0000-0000F8560000}"/>
    <cellStyle name="Normal 2 2 4 12 4 10" xfId="22265" xr:uid="{00000000-0005-0000-0000-0000F9560000}"/>
    <cellStyle name="Normal 2 2 4 12 4 2" xfId="22266" xr:uid="{00000000-0005-0000-0000-0000FA560000}"/>
    <cellStyle name="Normal 2 2 4 12 4 3" xfId="22267" xr:uid="{00000000-0005-0000-0000-0000FB560000}"/>
    <cellStyle name="Normal 2 2 4 12 4 4" xfId="22268" xr:uid="{00000000-0005-0000-0000-0000FC560000}"/>
    <cellStyle name="Normal 2 2 4 12 4 5" xfId="22269" xr:uid="{00000000-0005-0000-0000-0000FD560000}"/>
    <cellStyle name="Normal 2 2 4 12 4 6" xfId="22270" xr:uid="{00000000-0005-0000-0000-0000FE560000}"/>
    <cellStyle name="Normal 2 2 4 12 4 7" xfId="22271" xr:uid="{00000000-0005-0000-0000-0000FF560000}"/>
    <cellStyle name="Normal 2 2 4 12 4 8" xfId="22272" xr:uid="{00000000-0005-0000-0000-000000570000}"/>
    <cellStyle name="Normal 2 2 4 12 4 9" xfId="22273" xr:uid="{00000000-0005-0000-0000-000001570000}"/>
    <cellStyle name="Normal 2 2 4 12 5" xfId="22274" xr:uid="{00000000-0005-0000-0000-000002570000}"/>
    <cellStyle name="Normal 2 2 4 12 5 10" xfId="22275" xr:uid="{00000000-0005-0000-0000-000003570000}"/>
    <cellStyle name="Normal 2 2 4 12 5 2" xfId="22276" xr:uid="{00000000-0005-0000-0000-000004570000}"/>
    <cellStyle name="Normal 2 2 4 12 5 3" xfId="22277" xr:uid="{00000000-0005-0000-0000-000005570000}"/>
    <cellStyle name="Normal 2 2 4 12 5 4" xfId="22278" xr:uid="{00000000-0005-0000-0000-000006570000}"/>
    <cellStyle name="Normal 2 2 4 12 5 5" xfId="22279" xr:uid="{00000000-0005-0000-0000-000007570000}"/>
    <cellStyle name="Normal 2 2 4 12 5 6" xfId="22280" xr:uid="{00000000-0005-0000-0000-000008570000}"/>
    <cellStyle name="Normal 2 2 4 12 5 7" xfId="22281" xr:uid="{00000000-0005-0000-0000-000009570000}"/>
    <cellStyle name="Normal 2 2 4 12 5 8" xfId="22282" xr:uid="{00000000-0005-0000-0000-00000A570000}"/>
    <cellStyle name="Normal 2 2 4 12 5 9" xfId="22283" xr:uid="{00000000-0005-0000-0000-00000B570000}"/>
    <cellStyle name="Normal 2 2 4 12 6" xfId="22284" xr:uid="{00000000-0005-0000-0000-00000C570000}"/>
    <cellStyle name="Normal 2 2 4 12 7" xfId="22285" xr:uid="{00000000-0005-0000-0000-00000D570000}"/>
    <cellStyle name="Normal 2 2 4 12 8" xfId="22286" xr:uid="{00000000-0005-0000-0000-00000E570000}"/>
    <cellStyle name="Normal 2 2 4 12 9" xfId="22287" xr:uid="{00000000-0005-0000-0000-00000F570000}"/>
    <cellStyle name="Normal 2 2 4 13" xfId="22288" xr:uid="{00000000-0005-0000-0000-000010570000}"/>
    <cellStyle name="Normal 2 2 4 13 10" xfId="22289" xr:uid="{00000000-0005-0000-0000-000011570000}"/>
    <cellStyle name="Normal 2 2 4 13 11" xfId="22290" xr:uid="{00000000-0005-0000-0000-000012570000}"/>
    <cellStyle name="Normal 2 2 4 13 12" xfId="22291" xr:uid="{00000000-0005-0000-0000-000013570000}"/>
    <cellStyle name="Normal 2 2 4 13 13" xfId="22292" xr:uid="{00000000-0005-0000-0000-000014570000}"/>
    <cellStyle name="Normal 2 2 4 13 14" xfId="22293" xr:uid="{00000000-0005-0000-0000-000015570000}"/>
    <cellStyle name="Normal 2 2 4 13 2" xfId="22294" xr:uid="{00000000-0005-0000-0000-000016570000}"/>
    <cellStyle name="Normal 2 2 4 13 2 10" xfId="22295" xr:uid="{00000000-0005-0000-0000-000017570000}"/>
    <cellStyle name="Normal 2 2 4 13 2 2" xfId="22296" xr:uid="{00000000-0005-0000-0000-000018570000}"/>
    <cellStyle name="Normal 2 2 4 13 2 3" xfId="22297" xr:uid="{00000000-0005-0000-0000-000019570000}"/>
    <cellStyle name="Normal 2 2 4 13 2 4" xfId="22298" xr:uid="{00000000-0005-0000-0000-00001A570000}"/>
    <cellStyle name="Normal 2 2 4 13 2 5" xfId="22299" xr:uid="{00000000-0005-0000-0000-00001B570000}"/>
    <cellStyle name="Normal 2 2 4 13 2 6" xfId="22300" xr:uid="{00000000-0005-0000-0000-00001C570000}"/>
    <cellStyle name="Normal 2 2 4 13 2 7" xfId="22301" xr:uid="{00000000-0005-0000-0000-00001D570000}"/>
    <cellStyle name="Normal 2 2 4 13 2 8" xfId="22302" xr:uid="{00000000-0005-0000-0000-00001E570000}"/>
    <cellStyle name="Normal 2 2 4 13 2 9" xfId="22303" xr:uid="{00000000-0005-0000-0000-00001F570000}"/>
    <cellStyle name="Normal 2 2 4 13 3" xfId="22304" xr:uid="{00000000-0005-0000-0000-000020570000}"/>
    <cellStyle name="Normal 2 2 4 13 3 10" xfId="22305" xr:uid="{00000000-0005-0000-0000-000021570000}"/>
    <cellStyle name="Normal 2 2 4 13 3 2" xfId="22306" xr:uid="{00000000-0005-0000-0000-000022570000}"/>
    <cellStyle name="Normal 2 2 4 13 3 3" xfId="22307" xr:uid="{00000000-0005-0000-0000-000023570000}"/>
    <cellStyle name="Normal 2 2 4 13 3 4" xfId="22308" xr:uid="{00000000-0005-0000-0000-000024570000}"/>
    <cellStyle name="Normal 2 2 4 13 3 5" xfId="22309" xr:uid="{00000000-0005-0000-0000-000025570000}"/>
    <cellStyle name="Normal 2 2 4 13 3 6" xfId="22310" xr:uid="{00000000-0005-0000-0000-000026570000}"/>
    <cellStyle name="Normal 2 2 4 13 3 7" xfId="22311" xr:uid="{00000000-0005-0000-0000-000027570000}"/>
    <cellStyle name="Normal 2 2 4 13 3 8" xfId="22312" xr:uid="{00000000-0005-0000-0000-000028570000}"/>
    <cellStyle name="Normal 2 2 4 13 3 9" xfId="22313" xr:uid="{00000000-0005-0000-0000-000029570000}"/>
    <cellStyle name="Normal 2 2 4 13 4" xfId="22314" xr:uid="{00000000-0005-0000-0000-00002A570000}"/>
    <cellStyle name="Normal 2 2 4 13 4 10" xfId="22315" xr:uid="{00000000-0005-0000-0000-00002B570000}"/>
    <cellStyle name="Normal 2 2 4 13 4 2" xfId="22316" xr:uid="{00000000-0005-0000-0000-00002C570000}"/>
    <cellStyle name="Normal 2 2 4 13 4 3" xfId="22317" xr:uid="{00000000-0005-0000-0000-00002D570000}"/>
    <cellStyle name="Normal 2 2 4 13 4 4" xfId="22318" xr:uid="{00000000-0005-0000-0000-00002E570000}"/>
    <cellStyle name="Normal 2 2 4 13 4 5" xfId="22319" xr:uid="{00000000-0005-0000-0000-00002F570000}"/>
    <cellStyle name="Normal 2 2 4 13 4 6" xfId="22320" xr:uid="{00000000-0005-0000-0000-000030570000}"/>
    <cellStyle name="Normal 2 2 4 13 4 7" xfId="22321" xr:uid="{00000000-0005-0000-0000-000031570000}"/>
    <cellStyle name="Normal 2 2 4 13 4 8" xfId="22322" xr:uid="{00000000-0005-0000-0000-000032570000}"/>
    <cellStyle name="Normal 2 2 4 13 4 9" xfId="22323" xr:uid="{00000000-0005-0000-0000-000033570000}"/>
    <cellStyle name="Normal 2 2 4 13 5" xfId="22324" xr:uid="{00000000-0005-0000-0000-000034570000}"/>
    <cellStyle name="Normal 2 2 4 13 5 10" xfId="22325" xr:uid="{00000000-0005-0000-0000-000035570000}"/>
    <cellStyle name="Normal 2 2 4 13 5 2" xfId="22326" xr:uid="{00000000-0005-0000-0000-000036570000}"/>
    <cellStyle name="Normal 2 2 4 13 5 3" xfId="22327" xr:uid="{00000000-0005-0000-0000-000037570000}"/>
    <cellStyle name="Normal 2 2 4 13 5 4" xfId="22328" xr:uid="{00000000-0005-0000-0000-000038570000}"/>
    <cellStyle name="Normal 2 2 4 13 5 5" xfId="22329" xr:uid="{00000000-0005-0000-0000-000039570000}"/>
    <cellStyle name="Normal 2 2 4 13 5 6" xfId="22330" xr:uid="{00000000-0005-0000-0000-00003A570000}"/>
    <cellStyle name="Normal 2 2 4 13 5 7" xfId="22331" xr:uid="{00000000-0005-0000-0000-00003B570000}"/>
    <cellStyle name="Normal 2 2 4 13 5 8" xfId="22332" xr:uid="{00000000-0005-0000-0000-00003C570000}"/>
    <cellStyle name="Normal 2 2 4 13 5 9" xfId="22333" xr:uid="{00000000-0005-0000-0000-00003D570000}"/>
    <cellStyle name="Normal 2 2 4 13 6" xfId="22334" xr:uid="{00000000-0005-0000-0000-00003E570000}"/>
    <cellStyle name="Normal 2 2 4 13 7" xfId="22335" xr:uid="{00000000-0005-0000-0000-00003F570000}"/>
    <cellStyle name="Normal 2 2 4 13 8" xfId="22336" xr:uid="{00000000-0005-0000-0000-000040570000}"/>
    <cellStyle name="Normal 2 2 4 13 9" xfId="22337" xr:uid="{00000000-0005-0000-0000-000041570000}"/>
    <cellStyle name="Normal 2 2 4 14" xfId="22338" xr:uid="{00000000-0005-0000-0000-000042570000}"/>
    <cellStyle name="Normal 2 2 4 14 10" xfId="22339" xr:uid="{00000000-0005-0000-0000-000043570000}"/>
    <cellStyle name="Normal 2 2 4 14 11" xfId="22340" xr:uid="{00000000-0005-0000-0000-000044570000}"/>
    <cellStyle name="Normal 2 2 4 14 12" xfId="22341" xr:uid="{00000000-0005-0000-0000-000045570000}"/>
    <cellStyle name="Normal 2 2 4 14 13" xfId="22342" xr:uid="{00000000-0005-0000-0000-000046570000}"/>
    <cellStyle name="Normal 2 2 4 14 14" xfId="22343" xr:uid="{00000000-0005-0000-0000-000047570000}"/>
    <cellStyle name="Normal 2 2 4 14 2" xfId="22344" xr:uid="{00000000-0005-0000-0000-000048570000}"/>
    <cellStyle name="Normal 2 2 4 14 2 10" xfId="22345" xr:uid="{00000000-0005-0000-0000-000049570000}"/>
    <cellStyle name="Normal 2 2 4 14 2 2" xfId="22346" xr:uid="{00000000-0005-0000-0000-00004A570000}"/>
    <cellStyle name="Normal 2 2 4 14 2 3" xfId="22347" xr:uid="{00000000-0005-0000-0000-00004B570000}"/>
    <cellStyle name="Normal 2 2 4 14 2 4" xfId="22348" xr:uid="{00000000-0005-0000-0000-00004C570000}"/>
    <cellStyle name="Normal 2 2 4 14 2 5" xfId="22349" xr:uid="{00000000-0005-0000-0000-00004D570000}"/>
    <cellStyle name="Normal 2 2 4 14 2 6" xfId="22350" xr:uid="{00000000-0005-0000-0000-00004E570000}"/>
    <cellStyle name="Normal 2 2 4 14 2 7" xfId="22351" xr:uid="{00000000-0005-0000-0000-00004F570000}"/>
    <cellStyle name="Normal 2 2 4 14 2 8" xfId="22352" xr:uid="{00000000-0005-0000-0000-000050570000}"/>
    <cellStyle name="Normal 2 2 4 14 2 9" xfId="22353" xr:uid="{00000000-0005-0000-0000-000051570000}"/>
    <cellStyle name="Normal 2 2 4 14 3" xfId="22354" xr:uid="{00000000-0005-0000-0000-000052570000}"/>
    <cellStyle name="Normal 2 2 4 14 3 10" xfId="22355" xr:uid="{00000000-0005-0000-0000-000053570000}"/>
    <cellStyle name="Normal 2 2 4 14 3 2" xfId="22356" xr:uid="{00000000-0005-0000-0000-000054570000}"/>
    <cellStyle name="Normal 2 2 4 14 3 3" xfId="22357" xr:uid="{00000000-0005-0000-0000-000055570000}"/>
    <cellStyle name="Normal 2 2 4 14 3 4" xfId="22358" xr:uid="{00000000-0005-0000-0000-000056570000}"/>
    <cellStyle name="Normal 2 2 4 14 3 5" xfId="22359" xr:uid="{00000000-0005-0000-0000-000057570000}"/>
    <cellStyle name="Normal 2 2 4 14 3 6" xfId="22360" xr:uid="{00000000-0005-0000-0000-000058570000}"/>
    <cellStyle name="Normal 2 2 4 14 3 7" xfId="22361" xr:uid="{00000000-0005-0000-0000-000059570000}"/>
    <cellStyle name="Normal 2 2 4 14 3 8" xfId="22362" xr:uid="{00000000-0005-0000-0000-00005A570000}"/>
    <cellStyle name="Normal 2 2 4 14 3 9" xfId="22363" xr:uid="{00000000-0005-0000-0000-00005B570000}"/>
    <cellStyle name="Normal 2 2 4 14 4" xfId="22364" xr:uid="{00000000-0005-0000-0000-00005C570000}"/>
    <cellStyle name="Normal 2 2 4 14 4 10" xfId="22365" xr:uid="{00000000-0005-0000-0000-00005D570000}"/>
    <cellStyle name="Normal 2 2 4 14 4 2" xfId="22366" xr:uid="{00000000-0005-0000-0000-00005E570000}"/>
    <cellStyle name="Normal 2 2 4 14 4 3" xfId="22367" xr:uid="{00000000-0005-0000-0000-00005F570000}"/>
    <cellStyle name="Normal 2 2 4 14 4 4" xfId="22368" xr:uid="{00000000-0005-0000-0000-000060570000}"/>
    <cellStyle name="Normal 2 2 4 14 4 5" xfId="22369" xr:uid="{00000000-0005-0000-0000-000061570000}"/>
    <cellStyle name="Normal 2 2 4 14 4 6" xfId="22370" xr:uid="{00000000-0005-0000-0000-000062570000}"/>
    <cellStyle name="Normal 2 2 4 14 4 7" xfId="22371" xr:uid="{00000000-0005-0000-0000-000063570000}"/>
    <cellStyle name="Normal 2 2 4 14 4 8" xfId="22372" xr:uid="{00000000-0005-0000-0000-000064570000}"/>
    <cellStyle name="Normal 2 2 4 14 4 9" xfId="22373" xr:uid="{00000000-0005-0000-0000-000065570000}"/>
    <cellStyle name="Normal 2 2 4 14 5" xfId="22374" xr:uid="{00000000-0005-0000-0000-000066570000}"/>
    <cellStyle name="Normal 2 2 4 14 5 10" xfId="22375" xr:uid="{00000000-0005-0000-0000-000067570000}"/>
    <cellStyle name="Normal 2 2 4 14 5 2" xfId="22376" xr:uid="{00000000-0005-0000-0000-000068570000}"/>
    <cellStyle name="Normal 2 2 4 14 5 3" xfId="22377" xr:uid="{00000000-0005-0000-0000-000069570000}"/>
    <cellStyle name="Normal 2 2 4 14 5 4" xfId="22378" xr:uid="{00000000-0005-0000-0000-00006A570000}"/>
    <cellStyle name="Normal 2 2 4 14 5 5" xfId="22379" xr:uid="{00000000-0005-0000-0000-00006B570000}"/>
    <cellStyle name="Normal 2 2 4 14 5 6" xfId="22380" xr:uid="{00000000-0005-0000-0000-00006C570000}"/>
    <cellStyle name="Normal 2 2 4 14 5 7" xfId="22381" xr:uid="{00000000-0005-0000-0000-00006D570000}"/>
    <cellStyle name="Normal 2 2 4 14 5 8" xfId="22382" xr:uid="{00000000-0005-0000-0000-00006E570000}"/>
    <cellStyle name="Normal 2 2 4 14 5 9" xfId="22383" xr:uid="{00000000-0005-0000-0000-00006F570000}"/>
    <cellStyle name="Normal 2 2 4 14 6" xfId="22384" xr:uid="{00000000-0005-0000-0000-000070570000}"/>
    <cellStyle name="Normal 2 2 4 14 7" xfId="22385" xr:uid="{00000000-0005-0000-0000-000071570000}"/>
    <cellStyle name="Normal 2 2 4 14 8" xfId="22386" xr:uid="{00000000-0005-0000-0000-000072570000}"/>
    <cellStyle name="Normal 2 2 4 14 9" xfId="22387" xr:uid="{00000000-0005-0000-0000-000073570000}"/>
    <cellStyle name="Normal 2 2 4 15" xfId="22388" xr:uid="{00000000-0005-0000-0000-000074570000}"/>
    <cellStyle name="Normal 2 2 4 15 10" xfId="22389" xr:uid="{00000000-0005-0000-0000-000075570000}"/>
    <cellStyle name="Normal 2 2 4 15 11" xfId="22390" xr:uid="{00000000-0005-0000-0000-000076570000}"/>
    <cellStyle name="Normal 2 2 4 15 12" xfId="22391" xr:uid="{00000000-0005-0000-0000-000077570000}"/>
    <cellStyle name="Normal 2 2 4 15 13" xfId="22392" xr:uid="{00000000-0005-0000-0000-000078570000}"/>
    <cellStyle name="Normal 2 2 4 15 14" xfId="22393" xr:uid="{00000000-0005-0000-0000-000079570000}"/>
    <cellStyle name="Normal 2 2 4 15 2" xfId="22394" xr:uid="{00000000-0005-0000-0000-00007A570000}"/>
    <cellStyle name="Normal 2 2 4 15 2 10" xfId="22395" xr:uid="{00000000-0005-0000-0000-00007B570000}"/>
    <cellStyle name="Normal 2 2 4 15 2 2" xfId="22396" xr:uid="{00000000-0005-0000-0000-00007C570000}"/>
    <cellStyle name="Normal 2 2 4 15 2 3" xfId="22397" xr:uid="{00000000-0005-0000-0000-00007D570000}"/>
    <cellStyle name="Normal 2 2 4 15 2 4" xfId="22398" xr:uid="{00000000-0005-0000-0000-00007E570000}"/>
    <cellStyle name="Normal 2 2 4 15 2 5" xfId="22399" xr:uid="{00000000-0005-0000-0000-00007F570000}"/>
    <cellStyle name="Normal 2 2 4 15 2 6" xfId="22400" xr:uid="{00000000-0005-0000-0000-000080570000}"/>
    <cellStyle name="Normal 2 2 4 15 2 7" xfId="22401" xr:uid="{00000000-0005-0000-0000-000081570000}"/>
    <cellStyle name="Normal 2 2 4 15 2 8" xfId="22402" xr:uid="{00000000-0005-0000-0000-000082570000}"/>
    <cellStyle name="Normal 2 2 4 15 2 9" xfId="22403" xr:uid="{00000000-0005-0000-0000-000083570000}"/>
    <cellStyle name="Normal 2 2 4 15 3" xfId="22404" xr:uid="{00000000-0005-0000-0000-000084570000}"/>
    <cellStyle name="Normal 2 2 4 15 3 10" xfId="22405" xr:uid="{00000000-0005-0000-0000-000085570000}"/>
    <cellStyle name="Normal 2 2 4 15 3 2" xfId="22406" xr:uid="{00000000-0005-0000-0000-000086570000}"/>
    <cellStyle name="Normal 2 2 4 15 3 3" xfId="22407" xr:uid="{00000000-0005-0000-0000-000087570000}"/>
    <cellStyle name="Normal 2 2 4 15 3 4" xfId="22408" xr:uid="{00000000-0005-0000-0000-000088570000}"/>
    <cellStyle name="Normal 2 2 4 15 3 5" xfId="22409" xr:uid="{00000000-0005-0000-0000-000089570000}"/>
    <cellStyle name="Normal 2 2 4 15 3 6" xfId="22410" xr:uid="{00000000-0005-0000-0000-00008A570000}"/>
    <cellStyle name="Normal 2 2 4 15 3 7" xfId="22411" xr:uid="{00000000-0005-0000-0000-00008B570000}"/>
    <cellStyle name="Normal 2 2 4 15 3 8" xfId="22412" xr:uid="{00000000-0005-0000-0000-00008C570000}"/>
    <cellStyle name="Normal 2 2 4 15 3 9" xfId="22413" xr:uid="{00000000-0005-0000-0000-00008D570000}"/>
    <cellStyle name="Normal 2 2 4 15 4" xfId="22414" xr:uid="{00000000-0005-0000-0000-00008E570000}"/>
    <cellStyle name="Normal 2 2 4 15 4 10" xfId="22415" xr:uid="{00000000-0005-0000-0000-00008F570000}"/>
    <cellStyle name="Normal 2 2 4 15 4 2" xfId="22416" xr:uid="{00000000-0005-0000-0000-000090570000}"/>
    <cellStyle name="Normal 2 2 4 15 4 3" xfId="22417" xr:uid="{00000000-0005-0000-0000-000091570000}"/>
    <cellStyle name="Normal 2 2 4 15 4 4" xfId="22418" xr:uid="{00000000-0005-0000-0000-000092570000}"/>
    <cellStyle name="Normal 2 2 4 15 4 5" xfId="22419" xr:uid="{00000000-0005-0000-0000-000093570000}"/>
    <cellStyle name="Normal 2 2 4 15 4 6" xfId="22420" xr:uid="{00000000-0005-0000-0000-000094570000}"/>
    <cellStyle name="Normal 2 2 4 15 4 7" xfId="22421" xr:uid="{00000000-0005-0000-0000-000095570000}"/>
    <cellStyle name="Normal 2 2 4 15 4 8" xfId="22422" xr:uid="{00000000-0005-0000-0000-000096570000}"/>
    <cellStyle name="Normal 2 2 4 15 4 9" xfId="22423" xr:uid="{00000000-0005-0000-0000-000097570000}"/>
    <cellStyle name="Normal 2 2 4 15 5" xfId="22424" xr:uid="{00000000-0005-0000-0000-000098570000}"/>
    <cellStyle name="Normal 2 2 4 15 5 10" xfId="22425" xr:uid="{00000000-0005-0000-0000-000099570000}"/>
    <cellStyle name="Normal 2 2 4 15 5 2" xfId="22426" xr:uid="{00000000-0005-0000-0000-00009A570000}"/>
    <cellStyle name="Normal 2 2 4 15 5 3" xfId="22427" xr:uid="{00000000-0005-0000-0000-00009B570000}"/>
    <cellStyle name="Normal 2 2 4 15 5 4" xfId="22428" xr:uid="{00000000-0005-0000-0000-00009C570000}"/>
    <cellStyle name="Normal 2 2 4 15 5 5" xfId="22429" xr:uid="{00000000-0005-0000-0000-00009D570000}"/>
    <cellStyle name="Normal 2 2 4 15 5 6" xfId="22430" xr:uid="{00000000-0005-0000-0000-00009E570000}"/>
    <cellStyle name="Normal 2 2 4 15 5 7" xfId="22431" xr:uid="{00000000-0005-0000-0000-00009F570000}"/>
    <cellStyle name="Normal 2 2 4 15 5 8" xfId="22432" xr:uid="{00000000-0005-0000-0000-0000A0570000}"/>
    <cellStyle name="Normal 2 2 4 15 5 9" xfId="22433" xr:uid="{00000000-0005-0000-0000-0000A1570000}"/>
    <cellStyle name="Normal 2 2 4 15 6" xfId="22434" xr:uid="{00000000-0005-0000-0000-0000A2570000}"/>
    <cellStyle name="Normal 2 2 4 15 7" xfId="22435" xr:uid="{00000000-0005-0000-0000-0000A3570000}"/>
    <cellStyle name="Normal 2 2 4 15 8" xfId="22436" xr:uid="{00000000-0005-0000-0000-0000A4570000}"/>
    <cellStyle name="Normal 2 2 4 15 9" xfId="22437" xr:uid="{00000000-0005-0000-0000-0000A5570000}"/>
    <cellStyle name="Normal 2 2 4 16" xfId="22438" xr:uid="{00000000-0005-0000-0000-0000A6570000}"/>
    <cellStyle name="Normal 2 2 4 16 10" xfId="22439" xr:uid="{00000000-0005-0000-0000-0000A7570000}"/>
    <cellStyle name="Normal 2 2 4 16 11" xfId="22440" xr:uid="{00000000-0005-0000-0000-0000A8570000}"/>
    <cellStyle name="Normal 2 2 4 16 12" xfId="22441" xr:uid="{00000000-0005-0000-0000-0000A9570000}"/>
    <cellStyle name="Normal 2 2 4 16 13" xfId="22442" xr:uid="{00000000-0005-0000-0000-0000AA570000}"/>
    <cellStyle name="Normal 2 2 4 16 14" xfId="22443" xr:uid="{00000000-0005-0000-0000-0000AB570000}"/>
    <cellStyle name="Normal 2 2 4 16 2" xfId="22444" xr:uid="{00000000-0005-0000-0000-0000AC570000}"/>
    <cellStyle name="Normal 2 2 4 16 2 10" xfId="22445" xr:uid="{00000000-0005-0000-0000-0000AD570000}"/>
    <cellStyle name="Normal 2 2 4 16 2 2" xfId="22446" xr:uid="{00000000-0005-0000-0000-0000AE570000}"/>
    <cellStyle name="Normal 2 2 4 16 2 3" xfId="22447" xr:uid="{00000000-0005-0000-0000-0000AF570000}"/>
    <cellStyle name="Normal 2 2 4 16 2 4" xfId="22448" xr:uid="{00000000-0005-0000-0000-0000B0570000}"/>
    <cellStyle name="Normal 2 2 4 16 2 5" xfId="22449" xr:uid="{00000000-0005-0000-0000-0000B1570000}"/>
    <cellStyle name="Normal 2 2 4 16 2 6" xfId="22450" xr:uid="{00000000-0005-0000-0000-0000B2570000}"/>
    <cellStyle name="Normal 2 2 4 16 2 7" xfId="22451" xr:uid="{00000000-0005-0000-0000-0000B3570000}"/>
    <cellStyle name="Normal 2 2 4 16 2 8" xfId="22452" xr:uid="{00000000-0005-0000-0000-0000B4570000}"/>
    <cellStyle name="Normal 2 2 4 16 2 9" xfId="22453" xr:uid="{00000000-0005-0000-0000-0000B5570000}"/>
    <cellStyle name="Normal 2 2 4 16 3" xfId="22454" xr:uid="{00000000-0005-0000-0000-0000B6570000}"/>
    <cellStyle name="Normal 2 2 4 16 3 10" xfId="22455" xr:uid="{00000000-0005-0000-0000-0000B7570000}"/>
    <cellStyle name="Normal 2 2 4 16 3 2" xfId="22456" xr:uid="{00000000-0005-0000-0000-0000B8570000}"/>
    <cellStyle name="Normal 2 2 4 16 3 3" xfId="22457" xr:uid="{00000000-0005-0000-0000-0000B9570000}"/>
    <cellStyle name="Normal 2 2 4 16 3 4" xfId="22458" xr:uid="{00000000-0005-0000-0000-0000BA570000}"/>
    <cellStyle name="Normal 2 2 4 16 3 5" xfId="22459" xr:uid="{00000000-0005-0000-0000-0000BB570000}"/>
    <cellStyle name="Normal 2 2 4 16 3 6" xfId="22460" xr:uid="{00000000-0005-0000-0000-0000BC570000}"/>
    <cellStyle name="Normal 2 2 4 16 3 7" xfId="22461" xr:uid="{00000000-0005-0000-0000-0000BD570000}"/>
    <cellStyle name="Normal 2 2 4 16 3 8" xfId="22462" xr:uid="{00000000-0005-0000-0000-0000BE570000}"/>
    <cellStyle name="Normal 2 2 4 16 3 9" xfId="22463" xr:uid="{00000000-0005-0000-0000-0000BF570000}"/>
    <cellStyle name="Normal 2 2 4 16 4" xfId="22464" xr:uid="{00000000-0005-0000-0000-0000C0570000}"/>
    <cellStyle name="Normal 2 2 4 16 4 10" xfId="22465" xr:uid="{00000000-0005-0000-0000-0000C1570000}"/>
    <cellStyle name="Normal 2 2 4 16 4 2" xfId="22466" xr:uid="{00000000-0005-0000-0000-0000C2570000}"/>
    <cellStyle name="Normal 2 2 4 16 4 3" xfId="22467" xr:uid="{00000000-0005-0000-0000-0000C3570000}"/>
    <cellStyle name="Normal 2 2 4 16 4 4" xfId="22468" xr:uid="{00000000-0005-0000-0000-0000C4570000}"/>
    <cellStyle name="Normal 2 2 4 16 4 5" xfId="22469" xr:uid="{00000000-0005-0000-0000-0000C5570000}"/>
    <cellStyle name="Normal 2 2 4 16 4 6" xfId="22470" xr:uid="{00000000-0005-0000-0000-0000C6570000}"/>
    <cellStyle name="Normal 2 2 4 16 4 7" xfId="22471" xr:uid="{00000000-0005-0000-0000-0000C7570000}"/>
    <cellStyle name="Normal 2 2 4 16 4 8" xfId="22472" xr:uid="{00000000-0005-0000-0000-0000C8570000}"/>
    <cellStyle name="Normal 2 2 4 16 4 9" xfId="22473" xr:uid="{00000000-0005-0000-0000-0000C9570000}"/>
    <cellStyle name="Normal 2 2 4 16 5" xfId="22474" xr:uid="{00000000-0005-0000-0000-0000CA570000}"/>
    <cellStyle name="Normal 2 2 4 16 5 10" xfId="22475" xr:uid="{00000000-0005-0000-0000-0000CB570000}"/>
    <cellStyle name="Normal 2 2 4 16 5 2" xfId="22476" xr:uid="{00000000-0005-0000-0000-0000CC570000}"/>
    <cellStyle name="Normal 2 2 4 16 5 3" xfId="22477" xr:uid="{00000000-0005-0000-0000-0000CD570000}"/>
    <cellStyle name="Normal 2 2 4 16 5 4" xfId="22478" xr:uid="{00000000-0005-0000-0000-0000CE570000}"/>
    <cellStyle name="Normal 2 2 4 16 5 5" xfId="22479" xr:uid="{00000000-0005-0000-0000-0000CF570000}"/>
    <cellStyle name="Normal 2 2 4 16 5 6" xfId="22480" xr:uid="{00000000-0005-0000-0000-0000D0570000}"/>
    <cellStyle name="Normal 2 2 4 16 5 7" xfId="22481" xr:uid="{00000000-0005-0000-0000-0000D1570000}"/>
    <cellStyle name="Normal 2 2 4 16 5 8" xfId="22482" xr:uid="{00000000-0005-0000-0000-0000D2570000}"/>
    <cellStyle name="Normal 2 2 4 16 5 9" xfId="22483" xr:uid="{00000000-0005-0000-0000-0000D3570000}"/>
    <cellStyle name="Normal 2 2 4 16 6" xfId="22484" xr:uid="{00000000-0005-0000-0000-0000D4570000}"/>
    <cellStyle name="Normal 2 2 4 16 7" xfId="22485" xr:uid="{00000000-0005-0000-0000-0000D5570000}"/>
    <cellStyle name="Normal 2 2 4 16 8" xfId="22486" xr:uid="{00000000-0005-0000-0000-0000D6570000}"/>
    <cellStyle name="Normal 2 2 4 16 9" xfId="22487" xr:uid="{00000000-0005-0000-0000-0000D7570000}"/>
    <cellStyle name="Normal 2 2 4 17" xfId="22488" xr:uid="{00000000-0005-0000-0000-0000D8570000}"/>
    <cellStyle name="Normal 2 2 4 17 10" xfId="22489" xr:uid="{00000000-0005-0000-0000-0000D9570000}"/>
    <cellStyle name="Normal 2 2 4 17 11" xfId="22490" xr:uid="{00000000-0005-0000-0000-0000DA570000}"/>
    <cellStyle name="Normal 2 2 4 17 12" xfId="22491" xr:uid="{00000000-0005-0000-0000-0000DB570000}"/>
    <cellStyle name="Normal 2 2 4 17 13" xfId="22492" xr:uid="{00000000-0005-0000-0000-0000DC570000}"/>
    <cellStyle name="Normal 2 2 4 17 14" xfId="22493" xr:uid="{00000000-0005-0000-0000-0000DD570000}"/>
    <cellStyle name="Normal 2 2 4 17 2" xfId="22494" xr:uid="{00000000-0005-0000-0000-0000DE570000}"/>
    <cellStyle name="Normal 2 2 4 17 2 10" xfId="22495" xr:uid="{00000000-0005-0000-0000-0000DF570000}"/>
    <cellStyle name="Normal 2 2 4 17 2 2" xfId="22496" xr:uid="{00000000-0005-0000-0000-0000E0570000}"/>
    <cellStyle name="Normal 2 2 4 17 2 3" xfId="22497" xr:uid="{00000000-0005-0000-0000-0000E1570000}"/>
    <cellStyle name="Normal 2 2 4 17 2 4" xfId="22498" xr:uid="{00000000-0005-0000-0000-0000E2570000}"/>
    <cellStyle name="Normal 2 2 4 17 2 5" xfId="22499" xr:uid="{00000000-0005-0000-0000-0000E3570000}"/>
    <cellStyle name="Normal 2 2 4 17 2 6" xfId="22500" xr:uid="{00000000-0005-0000-0000-0000E4570000}"/>
    <cellStyle name="Normal 2 2 4 17 2 7" xfId="22501" xr:uid="{00000000-0005-0000-0000-0000E5570000}"/>
    <cellStyle name="Normal 2 2 4 17 2 8" xfId="22502" xr:uid="{00000000-0005-0000-0000-0000E6570000}"/>
    <cellStyle name="Normal 2 2 4 17 2 9" xfId="22503" xr:uid="{00000000-0005-0000-0000-0000E7570000}"/>
    <cellStyle name="Normal 2 2 4 17 3" xfId="22504" xr:uid="{00000000-0005-0000-0000-0000E8570000}"/>
    <cellStyle name="Normal 2 2 4 17 3 10" xfId="22505" xr:uid="{00000000-0005-0000-0000-0000E9570000}"/>
    <cellStyle name="Normal 2 2 4 17 3 2" xfId="22506" xr:uid="{00000000-0005-0000-0000-0000EA570000}"/>
    <cellStyle name="Normal 2 2 4 17 3 3" xfId="22507" xr:uid="{00000000-0005-0000-0000-0000EB570000}"/>
    <cellStyle name="Normal 2 2 4 17 3 4" xfId="22508" xr:uid="{00000000-0005-0000-0000-0000EC570000}"/>
    <cellStyle name="Normal 2 2 4 17 3 5" xfId="22509" xr:uid="{00000000-0005-0000-0000-0000ED570000}"/>
    <cellStyle name="Normal 2 2 4 17 3 6" xfId="22510" xr:uid="{00000000-0005-0000-0000-0000EE570000}"/>
    <cellStyle name="Normal 2 2 4 17 3 7" xfId="22511" xr:uid="{00000000-0005-0000-0000-0000EF570000}"/>
    <cellStyle name="Normal 2 2 4 17 3 8" xfId="22512" xr:uid="{00000000-0005-0000-0000-0000F0570000}"/>
    <cellStyle name="Normal 2 2 4 17 3 9" xfId="22513" xr:uid="{00000000-0005-0000-0000-0000F1570000}"/>
    <cellStyle name="Normal 2 2 4 17 4" xfId="22514" xr:uid="{00000000-0005-0000-0000-0000F2570000}"/>
    <cellStyle name="Normal 2 2 4 17 4 10" xfId="22515" xr:uid="{00000000-0005-0000-0000-0000F3570000}"/>
    <cellStyle name="Normal 2 2 4 17 4 2" xfId="22516" xr:uid="{00000000-0005-0000-0000-0000F4570000}"/>
    <cellStyle name="Normal 2 2 4 17 4 3" xfId="22517" xr:uid="{00000000-0005-0000-0000-0000F5570000}"/>
    <cellStyle name="Normal 2 2 4 17 4 4" xfId="22518" xr:uid="{00000000-0005-0000-0000-0000F6570000}"/>
    <cellStyle name="Normal 2 2 4 17 4 5" xfId="22519" xr:uid="{00000000-0005-0000-0000-0000F7570000}"/>
    <cellStyle name="Normal 2 2 4 17 4 6" xfId="22520" xr:uid="{00000000-0005-0000-0000-0000F8570000}"/>
    <cellStyle name="Normal 2 2 4 17 4 7" xfId="22521" xr:uid="{00000000-0005-0000-0000-0000F9570000}"/>
    <cellStyle name="Normal 2 2 4 17 4 8" xfId="22522" xr:uid="{00000000-0005-0000-0000-0000FA570000}"/>
    <cellStyle name="Normal 2 2 4 17 4 9" xfId="22523" xr:uid="{00000000-0005-0000-0000-0000FB570000}"/>
    <cellStyle name="Normal 2 2 4 17 5" xfId="22524" xr:uid="{00000000-0005-0000-0000-0000FC570000}"/>
    <cellStyle name="Normal 2 2 4 17 5 10" xfId="22525" xr:uid="{00000000-0005-0000-0000-0000FD570000}"/>
    <cellStyle name="Normal 2 2 4 17 5 2" xfId="22526" xr:uid="{00000000-0005-0000-0000-0000FE570000}"/>
    <cellStyle name="Normal 2 2 4 17 5 3" xfId="22527" xr:uid="{00000000-0005-0000-0000-0000FF570000}"/>
    <cellStyle name="Normal 2 2 4 17 5 4" xfId="22528" xr:uid="{00000000-0005-0000-0000-000000580000}"/>
    <cellStyle name="Normal 2 2 4 17 5 5" xfId="22529" xr:uid="{00000000-0005-0000-0000-000001580000}"/>
    <cellStyle name="Normal 2 2 4 17 5 6" xfId="22530" xr:uid="{00000000-0005-0000-0000-000002580000}"/>
    <cellStyle name="Normal 2 2 4 17 5 7" xfId="22531" xr:uid="{00000000-0005-0000-0000-000003580000}"/>
    <cellStyle name="Normal 2 2 4 17 5 8" xfId="22532" xr:uid="{00000000-0005-0000-0000-000004580000}"/>
    <cellStyle name="Normal 2 2 4 17 5 9" xfId="22533" xr:uid="{00000000-0005-0000-0000-000005580000}"/>
    <cellStyle name="Normal 2 2 4 17 6" xfId="22534" xr:uid="{00000000-0005-0000-0000-000006580000}"/>
    <cellStyle name="Normal 2 2 4 17 7" xfId="22535" xr:uid="{00000000-0005-0000-0000-000007580000}"/>
    <cellStyle name="Normal 2 2 4 17 8" xfId="22536" xr:uid="{00000000-0005-0000-0000-000008580000}"/>
    <cellStyle name="Normal 2 2 4 17 9" xfId="22537" xr:uid="{00000000-0005-0000-0000-000009580000}"/>
    <cellStyle name="Normal 2 2 4 18" xfId="22538" xr:uid="{00000000-0005-0000-0000-00000A580000}"/>
    <cellStyle name="Normal 2 2 4 18 10" xfId="22539" xr:uid="{00000000-0005-0000-0000-00000B580000}"/>
    <cellStyle name="Normal 2 2 4 18 11" xfId="22540" xr:uid="{00000000-0005-0000-0000-00000C580000}"/>
    <cellStyle name="Normal 2 2 4 18 12" xfId="22541" xr:uid="{00000000-0005-0000-0000-00000D580000}"/>
    <cellStyle name="Normal 2 2 4 18 13" xfId="22542" xr:uid="{00000000-0005-0000-0000-00000E580000}"/>
    <cellStyle name="Normal 2 2 4 18 14" xfId="22543" xr:uid="{00000000-0005-0000-0000-00000F580000}"/>
    <cellStyle name="Normal 2 2 4 18 2" xfId="22544" xr:uid="{00000000-0005-0000-0000-000010580000}"/>
    <cellStyle name="Normal 2 2 4 18 2 10" xfId="22545" xr:uid="{00000000-0005-0000-0000-000011580000}"/>
    <cellStyle name="Normal 2 2 4 18 2 2" xfId="22546" xr:uid="{00000000-0005-0000-0000-000012580000}"/>
    <cellStyle name="Normal 2 2 4 18 2 3" xfId="22547" xr:uid="{00000000-0005-0000-0000-000013580000}"/>
    <cellStyle name="Normal 2 2 4 18 2 4" xfId="22548" xr:uid="{00000000-0005-0000-0000-000014580000}"/>
    <cellStyle name="Normal 2 2 4 18 2 5" xfId="22549" xr:uid="{00000000-0005-0000-0000-000015580000}"/>
    <cellStyle name="Normal 2 2 4 18 2 6" xfId="22550" xr:uid="{00000000-0005-0000-0000-000016580000}"/>
    <cellStyle name="Normal 2 2 4 18 2 7" xfId="22551" xr:uid="{00000000-0005-0000-0000-000017580000}"/>
    <cellStyle name="Normal 2 2 4 18 2 8" xfId="22552" xr:uid="{00000000-0005-0000-0000-000018580000}"/>
    <cellStyle name="Normal 2 2 4 18 2 9" xfId="22553" xr:uid="{00000000-0005-0000-0000-000019580000}"/>
    <cellStyle name="Normal 2 2 4 18 3" xfId="22554" xr:uid="{00000000-0005-0000-0000-00001A580000}"/>
    <cellStyle name="Normal 2 2 4 18 3 10" xfId="22555" xr:uid="{00000000-0005-0000-0000-00001B580000}"/>
    <cellStyle name="Normal 2 2 4 18 3 2" xfId="22556" xr:uid="{00000000-0005-0000-0000-00001C580000}"/>
    <cellStyle name="Normal 2 2 4 18 3 3" xfId="22557" xr:uid="{00000000-0005-0000-0000-00001D580000}"/>
    <cellStyle name="Normal 2 2 4 18 3 4" xfId="22558" xr:uid="{00000000-0005-0000-0000-00001E580000}"/>
    <cellStyle name="Normal 2 2 4 18 3 5" xfId="22559" xr:uid="{00000000-0005-0000-0000-00001F580000}"/>
    <cellStyle name="Normal 2 2 4 18 3 6" xfId="22560" xr:uid="{00000000-0005-0000-0000-000020580000}"/>
    <cellStyle name="Normal 2 2 4 18 3 7" xfId="22561" xr:uid="{00000000-0005-0000-0000-000021580000}"/>
    <cellStyle name="Normal 2 2 4 18 3 8" xfId="22562" xr:uid="{00000000-0005-0000-0000-000022580000}"/>
    <cellStyle name="Normal 2 2 4 18 3 9" xfId="22563" xr:uid="{00000000-0005-0000-0000-000023580000}"/>
    <cellStyle name="Normal 2 2 4 18 4" xfId="22564" xr:uid="{00000000-0005-0000-0000-000024580000}"/>
    <cellStyle name="Normal 2 2 4 18 4 10" xfId="22565" xr:uid="{00000000-0005-0000-0000-000025580000}"/>
    <cellStyle name="Normal 2 2 4 18 4 2" xfId="22566" xr:uid="{00000000-0005-0000-0000-000026580000}"/>
    <cellStyle name="Normal 2 2 4 18 4 3" xfId="22567" xr:uid="{00000000-0005-0000-0000-000027580000}"/>
    <cellStyle name="Normal 2 2 4 18 4 4" xfId="22568" xr:uid="{00000000-0005-0000-0000-000028580000}"/>
    <cellStyle name="Normal 2 2 4 18 4 5" xfId="22569" xr:uid="{00000000-0005-0000-0000-000029580000}"/>
    <cellStyle name="Normal 2 2 4 18 4 6" xfId="22570" xr:uid="{00000000-0005-0000-0000-00002A580000}"/>
    <cellStyle name="Normal 2 2 4 18 4 7" xfId="22571" xr:uid="{00000000-0005-0000-0000-00002B580000}"/>
    <cellStyle name="Normal 2 2 4 18 4 8" xfId="22572" xr:uid="{00000000-0005-0000-0000-00002C580000}"/>
    <cellStyle name="Normal 2 2 4 18 4 9" xfId="22573" xr:uid="{00000000-0005-0000-0000-00002D580000}"/>
    <cellStyle name="Normal 2 2 4 18 5" xfId="22574" xr:uid="{00000000-0005-0000-0000-00002E580000}"/>
    <cellStyle name="Normal 2 2 4 18 5 10" xfId="22575" xr:uid="{00000000-0005-0000-0000-00002F580000}"/>
    <cellStyle name="Normal 2 2 4 18 5 2" xfId="22576" xr:uid="{00000000-0005-0000-0000-000030580000}"/>
    <cellStyle name="Normal 2 2 4 18 5 3" xfId="22577" xr:uid="{00000000-0005-0000-0000-000031580000}"/>
    <cellStyle name="Normal 2 2 4 18 5 4" xfId="22578" xr:uid="{00000000-0005-0000-0000-000032580000}"/>
    <cellStyle name="Normal 2 2 4 18 5 5" xfId="22579" xr:uid="{00000000-0005-0000-0000-000033580000}"/>
    <cellStyle name="Normal 2 2 4 18 5 6" xfId="22580" xr:uid="{00000000-0005-0000-0000-000034580000}"/>
    <cellStyle name="Normal 2 2 4 18 5 7" xfId="22581" xr:uid="{00000000-0005-0000-0000-000035580000}"/>
    <cellStyle name="Normal 2 2 4 18 5 8" xfId="22582" xr:uid="{00000000-0005-0000-0000-000036580000}"/>
    <cellStyle name="Normal 2 2 4 18 5 9" xfId="22583" xr:uid="{00000000-0005-0000-0000-000037580000}"/>
    <cellStyle name="Normal 2 2 4 18 6" xfId="22584" xr:uid="{00000000-0005-0000-0000-000038580000}"/>
    <cellStyle name="Normal 2 2 4 18 7" xfId="22585" xr:uid="{00000000-0005-0000-0000-000039580000}"/>
    <cellStyle name="Normal 2 2 4 18 8" xfId="22586" xr:uid="{00000000-0005-0000-0000-00003A580000}"/>
    <cellStyle name="Normal 2 2 4 18 9" xfId="22587" xr:uid="{00000000-0005-0000-0000-00003B580000}"/>
    <cellStyle name="Normal 2 2 4 19" xfId="22588" xr:uid="{00000000-0005-0000-0000-00003C580000}"/>
    <cellStyle name="Normal 2 2 4 19 10" xfId="22589" xr:uid="{00000000-0005-0000-0000-00003D580000}"/>
    <cellStyle name="Normal 2 2 4 19 11" xfId="22590" xr:uid="{00000000-0005-0000-0000-00003E580000}"/>
    <cellStyle name="Normal 2 2 4 19 12" xfId="22591" xr:uid="{00000000-0005-0000-0000-00003F580000}"/>
    <cellStyle name="Normal 2 2 4 19 13" xfId="22592" xr:uid="{00000000-0005-0000-0000-000040580000}"/>
    <cellStyle name="Normal 2 2 4 19 14" xfId="22593" xr:uid="{00000000-0005-0000-0000-000041580000}"/>
    <cellStyle name="Normal 2 2 4 19 2" xfId="22594" xr:uid="{00000000-0005-0000-0000-000042580000}"/>
    <cellStyle name="Normal 2 2 4 19 2 10" xfId="22595" xr:uid="{00000000-0005-0000-0000-000043580000}"/>
    <cellStyle name="Normal 2 2 4 19 2 2" xfId="22596" xr:uid="{00000000-0005-0000-0000-000044580000}"/>
    <cellStyle name="Normal 2 2 4 19 2 3" xfId="22597" xr:uid="{00000000-0005-0000-0000-000045580000}"/>
    <cellStyle name="Normal 2 2 4 19 2 4" xfId="22598" xr:uid="{00000000-0005-0000-0000-000046580000}"/>
    <cellStyle name="Normal 2 2 4 19 2 5" xfId="22599" xr:uid="{00000000-0005-0000-0000-000047580000}"/>
    <cellStyle name="Normal 2 2 4 19 2 6" xfId="22600" xr:uid="{00000000-0005-0000-0000-000048580000}"/>
    <cellStyle name="Normal 2 2 4 19 2 7" xfId="22601" xr:uid="{00000000-0005-0000-0000-000049580000}"/>
    <cellStyle name="Normal 2 2 4 19 2 8" xfId="22602" xr:uid="{00000000-0005-0000-0000-00004A580000}"/>
    <cellStyle name="Normal 2 2 4 19 2 9" xfId="22603" xr:uid="{00000000-0005-0000-0000-00004B580000}"/>
    <cellStyle name="Normal 2 2 4 19 3" xfId="22604" xr:uid="{00000000-0005-0000-0000-00004C580000}"/>
    <cellStyle name="Normal 2 2 4 19 3 10" xfId="22605" xr:uid="{00000000-0005-0000-0000-00004D580000}"/>
    <cellStyle name="Normal 2 2 4 19 3 2" xfId="22606" xr:uid="{00000000-0005-0000-0000-00004E580000}"/>
    <cellStyle name="Normal 2 2 4 19 3 3" xfId="22607" xr:uid="{00000000-0005-0000-0000-00004F580000}"/>
    <cellStyle name="Normal 2 2 4 19 3 4" xfId="22608" xr:uid="{00000000-0005-0000-0000-000050580000}"/>
    <cellStyle name="Normal 2 2 4 19 3 5" xfId="22609" xr:uid="{00000000-0005-0000-0000-000051580000}"/>
    <cellStyle name="Normal 2 2 4 19 3 6" xfId="22610" xr:uid="{00000000-0005-0000-0000-000052580000}"/>
    <cellStyle name="Normal 2 2 4 19 3 7" xfId="22611" xr:uid="{00000000-0005-0000-0000-000053580000}"/>
    <cellStyle name="Normal 2 2 4 19 3 8" xfId="22612" xr:uid="{00000000-0005-0000-0000-000054580000}"/>
    <cellStyle name="Normal 2 2 4 19 3 9" xfId="22613" xr:uid="{00000000-0005-0000-0000-000055580000}"/>
    <cellStyle name="Normal 2 2 4 19 4" xfId="22614" xr:uid="{00000000-0005-0000-0000-000056580000}"/>
    <cellStyle name="Normal 2 2 4 19 4 10" xfId="22615" xr:uid="{00000000-0005-0000-0000-000057580000}"/>
    <cellStyle name="Normal 2 2 4 19 4 2" xfId="22616" xr:uid="{00000000-0005-0000-0000-000058580000}"/>
    <cellStyle name="Normal 2 2 4 19 4 3" xfId="22617" xr:uid="{00000000-0005-0000-0000-000059580000}"/>
    <cellStyle name="Normal 2 2 4 19 4 4" xfId="22618" xr:uid="{00000000-0005-0000-0000-00005A580000}"/>
    <cellStyle name="Normal 2 2 4 19 4 5" xfId="22619" xr:uid="{00000000-0005-0000-0000-00005B580000}"/>
    <cellStyle name="Normal 2 2 4 19 4 6" xfId="22620" xr:uid="{00000000-0005-0000-0000-00005C580000}"/>
    <cellStyle name="Normal 2 2 4 19 4 7" xfId="22621" xr:uid="{00000000-0005-0000-0000-00005D580000}"/>
    <cellStyle name="Normal 2 2 4 19 4 8" xfId="22622" xr:uid="{00000000-0005-0000-0000-00005E580000}"/>
    <cellStyle name="Normal 2 2 4 19 4 9" xfId="22623" xr:uid="{00000000-0005-0000-0000-00005F580000}"/>
    <cellStyle name="Normal 2 2 4 19 5" xfId="22624" xr:uid="{00000000-0005-0000-0000-000060580000}"/>
    <cellStyle name="Normal 2 2 4 19 5 10" xfId="22625" xr:uid="{00000000-0005-0000-0000-000061580000}"/>
    <cellStyle name="Normal 2 2 4 19 5 2" xfId="22626" xr:uid="{00000000-0005-0000-0000-000062580000}"/>
    <cellStyle name="Normal 2 2 4 19 5 3" xfId="22627" xr:uid="{00000000-0005-0000-0000-000063580000}"/>
    <cellStyle name="Normal 2 2 4 19 5 4" xfId="22628" xr:uid="{00000000-0005-0000-0000-000064580000}"/>
    <cellStyle name="Normal 2 2 4 19 5 5" xfId="22629" xr:uid="{00000000-0005-0000-0000-000065580000}"/>
    <cellStyle name="Normal 2 2 4 19 5 6" xfId="22630" xr:uid="{00000000-0005-0000-0000-000066580000}"/>
    <cellStyle name="Normal 2 2 4 19 5 7" xfId="22631" xr:uid="{00000000-0005-0000-0000-000067580000}"/>
    <cellStyle name="Normal 2 2 4 19 5 8" xfId="22632" xr:uid="{00000000-0005-0000-0000-000068580000}"/>
    <cellStyle name="Normal 2 2 4 19 5 9" xfId="22633" xr:uid="{00000000-0005-0000-0000-000069580000}"/>
    <cellStyle name="Normal 2 2 4 19 6" xfId="22634" xr:uid="{00000000-0005-0000-0000-00006A580000}"/>
    <cellStyle name="Normal 2 2 4 19 7" xfId="22635" xr:uid="{00000000-0005-0000-0000-00006B580000}"/>
    <cellStyle name="Normal 2 2 4 19 8" xfId="22636" xr:uid="{00000000-0005-0000-0000-00006C580000}"/>
    <cellStyle name="Normal 2 2 4 19 9" xfId="22637" xr:uid="{00000000-0005-0000-0000-00006D580000}"/>
    <cellStyle name="Normal 2 2 4 2" xfId="22638" xr:uid="{00000000-0005-0000-0000-00006E580000}"/>
    <cellStyle name="Normal 2 2 4 2 10" xfId="22639" xr:uid="{00000000-0005-0000-0000-00006F580000}"/>
    <cellStyle name="Normal 2 2 4 2 11" xfId="22640" xr:uid="{00000000-0005-0000-0000-000070580000}"/>
    <cellStyle name="Normal 2 2 4 2 12" xfId="22641" xr:uid="{00000000-0005-0000-0000-000071580000}"/>
    <cellStyle name="Normal 2 2 4 2 13" xfId="22642" xr:uid="{00000000-0005-0000-0000-000072580000}"/>
    <cellStyle name="Normal 2 2 4 2 14" xfId="22643" xr:uid="{00000000-0005-0000-0000-000073580000}"/>
    <cellStyle name="Normal 2 2 4 2 15" xfId="22644" xr:uid="{00000000-0005-0000-0000-000074580000}"/>
    <cellStyle name="Normal 2 2 4 2 16" xfId="22645" xr:uid="{00000000-0005-0000-0000-000075580000}"/>
    <cellStyle name="Normal 2 2 4 2 17" xfId="22646" xr:uid="{00000000-0005-0000-0000-000076580000}"/>
    <cellStyle name="Normal 2 2 4 2 18" xfId="22647" xr:uid="{00000000-0005-0000-0000-000077580000}"/>
    <cellStyle name="Normal 2 2 4 2 19" xfId="22648" xr:uid="{00000000-0005-0000-0000-000078580000}"/>
    <cellStyle name="Normal 2 2 4 2 2" xfId="22649" xr:uid="{00000000-0005-0000-0000-000079580000}"/>
    <cellStyle name="Normal 2 2 4 2 2 10" xfId="22650" xr:uid="{00000000-0005-0000-0000-00007A580000}"/>
    <cellStyle name="Normal 2 2 4 2 2 10 10" xfId="22651" xr:uid="{00000000-0005-0000-0000-00007B580000}"/>
    <cellStyle name="Normal 2 2 4 2 2 10 11" xfId="22652" xr:uid="{00000000-0005-0000-0000-00007C580000}"/>
    <cellStyle name="Normal 2 2 4 2 2 10 12" xfId="22653" xr:uid="{00000000-0005-0000-0000-00007D580000}"/>
    <cellStyle name="Normal 2 2 4 2 2 10 13" xfId="22654" xr:uid="{00000000-0005-0000-0000-00007E580000}"/>
    <cellStyle name="Normal 2 2 4 2 2 10 14" xfId="22655" xr:uid="{00000000-0005-0000-0000-00007F580000}"/>
    <cellStyle name="Normal 2 2 4 2 2 10 2" xfId="22656" xr:uid="{00000000-0005-0000-0000-000080580000}"/>
    <cellStyle name="Normal 2 2 4 2 2 10 2 10" xfId="22657" xr:uid="{00000000-0005-0000-0000-000081580000}"/>
    <cellStyle name="Normal 2 2 4 2 2 10 2 2" xfId="22658" xr:uid="{00000000-0005-0000-0000-000082580000}"/>
    <cellStyle name="Normal 2 2 4 2 2 10 2 3" xfId="22659" xr:uid="{00000000-0005-0000-0000-000083580000}"/>
    <cellStyle name="Normal 2 2 4 2 2 10 2 4" xfId="22660" xr:uid="{00000000-0005-0000-0000-000084580000}"/>
    <cellStyle name="Normal 2 2 4 2 2 10 2 5" xfId="22661" xr:uid="{00000000-0005-0000-0000-000085580000}"/>
    <cellStyle name="Normal 2 2 4 2 2 10 2 6" xfId="22662" xr:uid="{00000000-0005-0000-0000-000086580000}"/>
    <cellStyle name="Normal 2 2 4 2 2 10 2 7" xfId="22663" xr:uid="{00000000-0005-0000-0000-000087580000}"/>
    <cellStyle name="Normal 2 2 4 2 2 10 2 8" xfId="22664" xr:uid="{00000000-0005-0000-0000-000088580000}"/>
    <cellStyle name="Normal 2 2 4 2 2 10 2 9" xfId="22665" xr:uid="{00000000-0005-0000-0000-000089580000}"/>
    <cellStyle name="Normal 2 2 4 2 2 10 3" xfId="22666" xr:uid="{00000000-0005-0000-0000-00008A580000}"/>
    <cellStyle name="Normal 2 2 4 2 2 10 3 10" xfId="22667" xr:uid="{00000000-0005-0000-0000-00008B580000}"/>
    <cellStyle name="Normal 2 2 4 2 2 10 3 2" xfId="22668" xr:uid="{00000000-0005-0000-0000-00008C580000}"/>
    <cellStyle name="Normal 2 2 4 2 2 10 3 3" xfId="22669" xr:uid="{00000000-0005-0000-0000-00008D580000}"/>
    <cellStyle name="Normal 2 2 4 2 2 10 3 4" xfId="22670" xr:uid="{00000000-0005-0000-0000-00008E580000}"/>
    <cellStyle name="Normal 2 2 4 2 2 10 3 5" xfId="22671" xr:uid="{00000000-0005-0000-0000-00008F580000}"/>
    <cellStyle name="Normal 2 2 4 2 2 10 3 6" xfId="22672" xr:uid="{00000000-0005-0000-0000-000090580000}"/>
    <cellStyle name="Normal 2 2 4 2 2 10 3 7" xfId="22673" xr:uid="{00000000-0005-0000-0000-000091580000}"/>
    <cellStyle name="Normal 2 2 4 2 2 10 3 8" xfId="22674" xr:uid="{00000000-0005-0000-0000-000092580000}"/>
    <cellStyle name="Normal 2 2 4 2 2 10 3 9" xfId="22675" xr:uid="{00000000-0005-0000-0000-000093580000}"/>
    <cellStyle name="Normal 2 2 4 2 2 10 4" xfId="22676" xr:uid="{00000000-0005-0000-0000-000094580000}"/>
    <cellStyle name="Normal 2 2 4 2 2 10 4 10" xfId="22677" xr:uid="{00000000-0005-0000-0000-000095580000}"/>
    <cellStyle name="Normal 2 2 4 2 2 10 4 2" xfId="22678" xr:uid="{00000000-0005-0000-0000-000096580000}"/>
    <cellStyle name="Normal 2 2 4 2 2 10 4 3" xfId="22679" xr:uid="{00000000-0005-0000-0000-000097580000}"/>
    <cellStyle name="Normal 2 2 4 2 2 10 4 4" xfId="22680" xr:uid="{00000000-0005-0000-0000-000098580000}"/>
    <cellStyle name="Normal 2 2 4 2 2 10 4 5" xfId="22681" xr:uid="{00000000-0005-0000-0000-000099580000}"/>
    <cellStyle name="Normal 2 2 4 2 2 10 4 6" xfId="22682" xr:uid="{00000000-0005-0000-0000-00009A580000}"/>
    <cellStyle name="Normal 2 2 4 2 2 10 4 7" xfId="22683" xr:uid="{00000000-0005-0000-0000-00009B580000}"/>
    <cellStyle name="Normal 2 2 4 2 2 10 4 8" xfId="22684" xr:uid="{00000000-0005-0000-0000-00009C580000}"/>
    <cellStyle name="Normal 2 2 4 2 2 10 4 9" xfId="22685" xr:uid="{00000000-0005-0000-0000-00009D580000}"/>
    <cellStyle name="Normal 2 2 4 2 2 10 5" xfId="22686" xr:uid="{00000000-0005-0000-0000-00009E580000}"/>
    <cellStyle name="Normal 2 2 4 2 2 10 5 10" xfId="22687" xr:uid="{00000000-0005-0000-0000-00009F580000}"/>
    <cellStyle name="Normal 2 2 4 2 2 10 5 2" xfId="22688" xr:uid="{00000000-0005-0000-0000-0000A0580000}"/>
    <cellStyle name="Normal 2 2 4 2 2 10 5 3" xfId="22689" xr:uid="{00000000-0005-0000-0000-0000A1580000}"/>
    <cellStyle name="Normal 2 2 4 2 2 10 5 4" xfId="22690" xr:uid="{00000000-0005-0000-0000-0000A2580000}"/>
    <cellStyle name="Normal 2 2 4 2 2 10 5 5" xfId="22691" xr:uid="{00000000-0005-0000-0000-0000A3580000}"/>
    <cellStyle name="Normal 2 2 4 2 2 10 5 6" xfId="22692" xr:uid="{00000000-0005-0000-0000-0000A4580000}"/>
    <cellStyle name="Normal 2 2 4 2 2 10 5 7" xfId="22693" xr:uid="{00000000-0005-0000-0000-0000A5580000}"/>
    <cellStyle name="Normal 2 2 4 2 2 10 5 8" xfId="22694" xr:uid="{00000000-0005-0000-0000-0000A6580000}"/>
    <cellStyle name="Normal 2 2 4 2 2 10 5 9" xfId="22695" xr:uid="{00000000-0005-0000-0000-0000A7580000}"/>
    <cellStyle name="Normal 2 2 4 2 2 10 6" xfId="22696" xr:uid="{00000000-0005-0000-0000-0000A8580000}"/>
    <cellStyle name="Normal 2 2 4 2 2 10 7" xfId="22697" xr:uid="{00000000-0005-0000-0000-0000A9580000}"/>
    <cellStyle name="Normal 2 2 4 2 2 10 8" xfId="22698" xr:uid="{00000000-0005-0000-0000-0000AA580000}"/>
    <cellStyle name="Normal 2 2 4 2 2 10 9" xfId="22699" xr:uid="{00000000-0005-0000-0000-0000AB580000}"/>
    <cellStyle name="Normal 2 2 4 2 2 11" xfId="22700" xr:uid="{00000000-0005-0000-0000-0000AC580000}"/>
    <cellStyle name="Normal 2 2 4 2 2 11 10" xfId="22701" xr:uid="{00000000-0005-0000-0000-0000AD580000}"/>
    <cellStyle name="Normal 2 2 4 2 2 11 11" xfId="22702" xr:uid="{00000000-0005-0000-0000-0000AE580000}"/>
    <cellStyle name="Normal 2 2 4 2 2 11 12" xfId="22703" xr:uid="{00000000-0005-0000-0000-0000AF580000}"/>
    <cellStyle name="Normal 2 2 4 2 2 11 13" xfId="22704" xr:uid="{00000000-0005-0000-0000-0000B0580000}"/>
    <cellStyle name="Normal 2 2 4 2 2 11 14" xfId="22705" xr:uid="{00000000-0005-0000-0000-0000B1580000}"/>
    <cellStyle name="Normal 2 2 4 2 2 11 2" xfId="22706" xr:uid="{00000000-0005-0000-0000-0000B2580000}"/>
    <cellStyle name="Normal 2 2 4 2 2 11 2 10" xfId="22707" xr:uid="{00000000-0005-0000-0000-0000B3580000}"/>
    <cellStyle name="Normal 2 2 4 2 2 11 2 2" xfId="22708" xr:uid="{00000000-0005-0000-0000-0000B4580000}"/>
    <cellStyle name="Normal 2 2 4 2 2 11 2 3" xfId="22709" xr:uid="{00000000-0005-0000-0000-0000B5580000}"/>
    <cellStyle name="Normal 2 2 4 2 2 11 2 4" xfId="22710" xr:uid="{00000000-0005-0000-0000-0000B6580000}"/>
    <cellStyle name="Normal 2 2 4 2 2 11 2 5" xfId="22711" xr:uid="{00000000-0005-0000-0000-0000B7580000}"/>
    <cellStyle name="Normal 2 2 4 2 2 11 2 6" xfId="22712" xr:uid="{00000000-0005-0000-0000-0000B8580000}"/>
    <cellStyle name="Normal 2 2 4 2 2 11 2 7" xfId="22713" xr:uid="{00000000-0005-0000-0000-0000B9580000}"/>
    <cellStyle name="Normal 2 2 4 2 2 11 2 8" xfId="22714" xr:uid="{00000000-0005-0000-0000-0000BA580000}"/>
    <cellStyle name="Normal 2 2 4 2 2 11 2 9" xfId="22715" xr:uid="{00000000-0005-0000-0000-0000BB580000}"/>
    <cellStyle name="Normal 2 2 4 2 2 11 3" xfId="22716" xr:uid="{00000000-0005-0000-0000-0000BC580000}"/>
    <cellStyle name="Normal 2 2 4 2 2 11 3 10" xfId="22717" xr:uid="{00000000-0005-0000-0000-0000BD580000}"/>
    <cellStyle name="Normal 2 2 4 2 2 11 3 2" xfId="22718" xr:uid="{00000000-0005-0000-0000-0000BE580000}"/>
    <cellStyle name="Normal 2 2 4 2 2 11 3 3" xfId="22719" xr:uid="{00000000-0005-0000-0000-0000BF580000}"/>
    <cellStyle name="Normal 2 2 4 2 2 11 3 4" xfId="22720" xr:uid="{00000000-0005-0000-0000-0000C0580000}"/>
    <cellStyle name="Normal 2 2 4 2 2 11 3 5" xfId="22721" xr:uid="{00000000-0005-0000-0000-0000C1580000}"/>
    <cellStyle name="Normal 2 2 4 2 2 11 3 6" xfId="22722" xr:uid="{00000000-0005-0000-0000-0000C2580000}"/>
    <cellStyle name="Normal 2 2 4 2 2 11 3 7" xfId="22723" xr:uid="{00000000-0005-0000-0000-0000C3580000}"/>
    <cellStyle name="Normal 2 2 4 2 2 11 3 8" xfId="22724" xr:uid="{00000000-0005-0000-0000-0000C4580000}"/>
    <cellStyle name="Normal 2 2 4 2 2 11 3 9" xfId="22725" xr:uid="{00000000-0005-0000-0000-0000C5580000}"/>
    <cellStyle name="Normal 2 2 4 2 2 11 4" xfId="22726" xr:uid="{00000000-0005-0000-0000-0000C6580000}"/>
    <cellStyle name="Normal 2 2 4 2 2 11 4 10" xfId="22727" xr:uid="{00000000-0005-0000-0000-0000C7580000}"/>
    <cellStyle name="Normal 2 2 4 2 2 11 4 2" xfId="22728" xr:uid="{00000000-0005-0000-0000-0000C8580000}"/>
    <cellStyle name="Normal 2 2 4 2 2 11 4 3" xfId="22729" xr:uid="{00000000-0005-0000-0000-0000C9580000}"/>
    <cellStyle name="Normal 2 2 4 2 2 11 4 4" xfId="22730" xr:uid="{00000000-0005-0000-0000-0000CA580000}"/>
    <cellStyle name="Normal 2 2 4 2 2 11 4 5" xfId="22731" xr:uid="{00000000-0005-0000-0000-0000CB580000}"/>
    <cellStyle name="Normal 2 2 4 2 2 11 4 6" xfId="22732" xr:uid="{00000000-0005-0000-0000-0000CC580000}"/>
    <cellStyle name="Normal 2 2 4 2 2 11 4 7" xfId="22733" xr:uid="{00000000-0005-0000-0000-0000CD580000}"/>
    <cellStyle name="Normal 2 2 4 2 2 11 4 8" xfId="22734" xr:uid="{00000000-0005-0000-0000-0000CE580000}"/>
    <cellStyle name="Normal 2 2 4 2 2 11 4 9" xfId="22735" xr:uid="{00000000-0005-0000-0000-0000CF580000}"/>
    <cellStyle name="Normal 2 2 4 2 2 11 5" xfId="22736" xr:uid="{00000000-0005-0000-0000-0000D0580000}"/>
    <cellStyle name="Normal 2 2 4 2 2 11 5 10" xfId="22737" xr:uid="{00000000-0005-0000-0000-0000D1580000}"/>
    <cellStyle name="Normal 2 2 4 2 2 11 5 2" xfId="22738" xr:uid="{00000000-0005-0000-0000-0000D2580000}"/>
    <cellStyle name="Normal 2 2 4 2 2 11 5 3" xfId="22739" xr:uid="{00000000-0005-0000-0000-0000D3580000}"/>
    <cellStyle name="Normal 2 2 4 2 2 11 5 4" xfId="22740" xr:uid="{00000000-0005-0000-0000-0000D4580000}"/>
    <cellStyle name="Normal 2 2 4 2 2 11 5 5" xfId="22741" xr:uid="{00000000-0005-0000-0000-0000D5580000}"/>
    <cellStyle name="Normal 2 2 4 2 2 11 5 6" xfId="22742" xr:uid="{00000000-0005-0000-0000-0000D6580000}"/>
    <cellStyle name="Normal 2 2 4 2 2 11 5 7" xfId="22743" xr:uid="{00000000-0005-0000-0000-0000D7580000}"/>
    <cellStyle name="Normal 2 2 4 2 2 11 5 8" xfId="22744" xr:uid="{00000000-0005-0000-0000-0000D8580000}"/>
    <cellStyle name="Normal 2 2 4 2 2 11 5 9" xfId="22745" xr:uid="{00000000-0005-0000-0000-0000D9580000}"/>
    <cellStyle name="Normal 2 2 4 2 2 11 6" xfId="22746" xr:uid="{00000000-0005-0000-0000-0000DA580000}"/>
    <cellStyle name="Normal 2 2 4 2 2 11 7" xfId="22747" xr:uid="{00000000-0005-0000-0000-0000DB580000}"/>
    <cellStyle name="Normal 2 2 4 2 2 11 8" xfId="22748" xr:uid="{00000000-0005-0000-0000-0000DC580000}"/>
    <cellStyle name="Normal 2 2 4 2 2 11 9" xfId="22749" xr:uid="{00000000-0005-0000-0000-0000DD580000}"/>
    <cellStyle name="Normal 2 2 4 2 2 12" xfId="22750" xr:uid="{00000000-0005-0000-0000-0000DE580000}"/>
    <cellStyle name="Normal 2 2 4 2 2 12 10" xfId="22751" xr:uid="{00000000-0005-0000-0000-0000DF580000}"/>
    <cellStyle name="Normal 2 2 4 2 2 12 11" xfId="22752" xr:uid="{00000000-0005-0000-0000-0000E0580000}"/>
    <cellStyle name="Normal 2 2 4 2 2 12 12" xfId="22753" xr:uid="{00000000-0005-0000-0000-0000E1580000}"/>
    <cellStyle name="Normal 2 2 4 2 2 12 13" xfId="22754" xr:uid="{00000000-0005-0000-0000-0000E2580000}"/>
    <cellStyle name="Normal 2 2 4 2 2 12 14" xfId="22755" xr:uid="{00000000-0005-0000-0000-0000E3580000}"/>
    <cellStyle name="Normal 2 2 4 2 2 12 2" xfId="22756" xr:uid="{00000000-0005-0000-0000-0000E4580000}"/>
    <cellStyle name="Normal 2 2 4 2 2 12 2 10" xfId="22757" xr:uid="{00000000-0005-0000-0000-0000E5580000}"/>
    <cellStyle name="Normal 2 2 4 2 2 12 2 2" xfId="22758" xr:uid="{00000000-0005-0000-0000-0000E6580000}"/>
    <cellStyle name="Normal 2 2 4 2 2 12 2 3" xfId="22759" xr:uid="{00000000-0005-0000-0000-0000E7580000}"/>
    <cellStyle name="Normal 2 2 4 2 2 12 2 4" xfId="22760" xr:uid="{00000000-0005-0000-0000-0000E8580000}"/>
    <cellStyle name="Normal 2 2 4 2 2 12 2 5" xfId="22761" xr:uid="{00000000-0005-0000-0000-0000E9580000}"/>
    <cellStyle name="Normal 2 2 4 2 2 12 2 6" xfId="22762" xr:uid="{00000000-0005-0000-0000-0000EA580000}"/>
    <cellStyle name="Normal 2 2 4 2 2 12 2 7" xfId="22763" xr:uid="{00000000-0005-0000-0000-0000EB580000}"/>
    <cellStyle name="Normal 2 2 4 2 2 12 2 8" xfId="22764" xr:uid="{00000000-0005-0000-0000-0000EC580000}"/>
    <cellStyle name="Normal 2 2 4 2 2 12 2 9" xfId="22765" xr:uid="{00000000-0005-0000-0000-0000ED580000}"/>
    <cellStyle name="Normal 2 2 4 2 2 12 3" xfId="22766" xr:uid="{00000000-0005-0000-0000-0000EE580000}"/>
    <cellStyle name="Normal 2 2 4 2 2 12 3 10" xfId="22767" xr:uid="{00000000-0005-0000-0000-0000EF580000}"/>
    <cellStyle name="Normal 2 2 4 2 2 12 3 2" xfId="22768" xr:uid="{00000000-0005-0000-0000-0000F0580000}"/>
    <cellStyle name="Normal 2 2 4 2 2 12 3 3" xfId="22769" xr:uid="{00000000-0005-0000-0000-0000F1580000}"/>
    <cellStyle name="Normal 2 2 4 2 2 12 3 4" xfId="22770" xr:uid="{00000000-0005-0000-0000-0000F2580000}"/>
    <cellStyle name="Normal 2 2 4 2 2 12 3 5" xfId="22771" xr:uid="{00000000-0005-0000-0000-0000F3580000}"/>
    <cellStyle name="Normal 2 2 4 2 2 12 3 6" xfId="22772" xr:uid="{00000000-0005-0000-0000-0000F4580000}"/>
    <cellStyle name="Normal 2 2 4 2 2 12 3 7" xfId="22773" xr:uid="{00000000-0005-0000-0000-0000F5580000}"/>
    <cellStyle name="Normal 2 2 4 2 2 12 3 8" xfId="22774" xr:uid="{00000000-0005-0000-0000-0000F6580000}"/>
    <cellStyle name="Normal 2 2 4 2 2 12 3 9" xfId="22775" xr:uid="{00000000-0005-0000-0000-0000F7580000}"/>
    <cellStyle name="Normal 2 2 4 2 2 12 4" xfId="22776" xr:uid="{00000000-0005-0000-0000-0000F8580000}"/>
    <cellStyle name="Normal 2 2 4 2 2 12 4 10" xfId="22777" xr:uid="{00000000-0005-0000-0000-0000F9580000}"/>
    <cellStyle name="Normal 2 2 4 2 2 12 4 2" xfId="22778" xr:uid="{00000000-0005-0000-0000-0000FA580000}"/>
    <cellStyle name="Normal 2 2 4 2 2 12 4 3" xfId="22779" xr:uid="{00000000-0005-0000-0000-0000FB580000}"/>
    <cellStyle name="Normal 2 2 4 2 2 12 4 4" xfId="22780" xr:uid="{00000000-0005-0000-0000-0000FC580000}"/>
    <cellStyle name="Normal 2 2 4 2 2 12 4 5" xfId="22781" xr:uid="{00000000-0005-0000-0000-0000FD580000}"/>
    <cellStyle name="Normal 2 2 4 2 2 12 4 6" xfId="22782" xr:uid="{00000000-0005-0000-0000-0000FE580000}"/>
    <cellStyle name="Normal 2 2 4 2 2 12 4 7" xfId="22783" xr:uid="{00000000-0005-0000-0000-0000FF580000}"/>
    <cellStyle name="Normal 2 2 4 2 2 12 4 8" xfId="22784" xr:uid="{00000000-0005-0000-0000-000000590000}"/>
    <cellStyle name="Normal 2 2 4 2 2 12 4 9" xfId="22785" xr:uid="{00000000-0005-0000-0000-000001590000}"/>
    <cellStyle name="Normal 2 2 4 2 2 12 5" xfId="22786" xr:uid="{00000000-0005-0000-0000-000002590000}"/>
    <cellStyle name="Normal 2 2 4 2 2 12 5 10" xfId="22787" xr:uid="{00000000-0005-0000-0000-000003590000}"/>
    <cellStyle name="Normal 2 2 4 2 2 12 5 2" xfId="22788" xr:uid="{00000000-0005-0000-0000-000004590000}"/>
    <cellStyle name="Normal 2 2 4 2 2 12 5 3" xfId="22789" xr:uid="{00000000-0005-0000-0000-000005590000}"/>
    <cellStyle name="Normal 2 2 4 2 2 12 5 4" xfId="22790" xr:uid="{00000000-0005-0000-0000-000006590000}"/>
    <cellStyle name="Normal 2 2 4 2 2 12 5 5" xfId="22791" xr:uid="{00000000-0005-0000-0000-000007590000}"/>
    <cellStyle name="Normal 2 2 4 2 2 12 5 6" xfId="22792" xr:uid="{00000000-0005-0000-0000-000008590000}"/>
    <cellStyle name="Normal 2 2 4 2 2 12 5 7" xfId="22793" xr:uid="{00000000-0005-0000-0000-000009590000}"/>
    <cellStyle name="Normal 2 2 4 2 2 12 5 8" xfId="22794" xr:uid="{00000000-0005-0000-0000-00000A590000}"/>
    <cellStyle name="Normal 2 2 4 2 2 12 5 9" xfId="22795" xr:uid="{00000000-0005-0000-0000-00000B590000}"/>
    <cellStyle name="Normal 2 2 4 2 2 12 6" xfId="22796" xr:uid="{00000000-0005-0000-0000-00000C590000}"/>
    <cellStyle name="Normal 2 2 4 2 2 12 7" xfId="22797" xr:uid="{00000000-0005-0000-0000-00000D590000}"/>
    <cellStyle name="Normal 2 2 4 2 2 12 8" xfId="22798" xr:uid="{00000000-0005-0000-0000-00000E590000}"/>
    <cellStyle name="Normal 2 2 4 2 2 12 9" xfId="22799" xr:uid="{00000000-0005-0000-0000-00000F590000}"/>
    <cellStyle name="Normal 2 2 4 2 2 13" xfId="22800" xr:uid="{00000000-0005-0000-0000-000010590000}"/>
    <cellStyle name="Normal 2 2 4 2 2 13 10" xfId="22801" xr:uid="{00000000-0005-0000-0000-000011590000}"/>
    <cellStyle name="Normal 2 2 4 2 2 13 11" xfId="22802" xr:uid="{00000000-0005-0000-0000-000012590000}"/>
    <cellStyle name="Normal 2 2 4 2 2 13 12" xfId="22803" xr:uid="{00000000-0005-0000-0000-000013590000}"/>
    <cellStyle name="Normal 2 2 4 2 2 13 13" xfId="22804" xr:uid="{00000000-0005-0000-0000-000014590000}"/>
    <cellStyle name="Normal 2 2 4 2 2 13 14" xfId="22805" xr:uid="{00000000-0005-0000-0000-000015590000}"/>
    <cellStyle name="Normal 2 2 4 2 2 13 2" xfId="22806" xr:uid="{00000000-0005-0000-0000-000016590000}"/>
    <cellStyle name="Normal 2 2 4 2 2 13 2 10" xfId="22807" xr:uid="{00000000-0005-0000-0000-000017590000}"/>
    <cellStyle name="Normal 2 2 4 2 2 13 2 2" xfId="22808" xr:uid="{00000000-0005-0000-0000-000018590000}"/>
    <cellStyle name="Normal 2 2 4 2 2 13 2 3" xfId="22809" xr:uid="{00000000-0005-0000-0000-000019590000}"/>
    <cellStyle name="Normal 2 2 4 2 2 13 2 4" xfId="22810" xr:uid="{00000000-0005-0000-0000-00001A590000}"/>
    <cellStyle name="Normal 2 2 4 2 2 13 2 5" xfId="22811" xr:uid="{00000000-0005-0000-0000-00001B590000}"/>
    <cellStyle name="Normal 2 2 4 2 2 13 2 6" xfId="22812" xr:uid="{00000000-0005-0000-0000-00001C590000}"/>
    <cellStyle name="Normal 2 2 4 2 2 13 2 7" xfId="22813" xr:uid="{00000000-0005-0000-0000-00001D590000}"/>
    <cellStyle name="Normal 2 2 4 2 2 13 2 8" xfId="22814" xr:uid="{00000000-0005-0000-0000-00001E590000}"/>
    <cellStyle name="Normal 2 2 4 2 2 13 2 9" xfId="22815" xr:uid="{00000000-0005-0000-0000-00001F590000}"/>
    <cellStyle name="Normal 2 2 4 2 2 13 3" xfId="22816" xr:uid="{00000000-0005-0000-0000-000020590000}"/>
    <cellStyle name="Normal 2 2 4 2 2 13 3 10" xfId="22817" xr:uid="{00000000-0005-0000-0000-000021590000}"/>
    <cellStyle name="Normal 2 2 4 2 2 13 3 2" xfId="22818" xr:uid="{00000000-0005-0000-0000-000022590000}"/>
    <cellStyle name="Normal 2 2 4 2 2 13 3 3" xfId="22819" xr:uid="{00000000-0005-0000-0000-000023590000}"/>
    <cellStyle name="Normal 2 2 4 2 2 13 3 4" xfId="22820" xr:uid="{00000000-0005-0000-0000-000024590000}"/>
    <cellStyle name="Normal 2 2 4 2 2 13 3 5" xfId="22821" xr:uid="{00000000-0005-0000-0000-000025590000}"/>
    <cellStyle name="Normal 2 2 4 2 2 13 3 6" xfId="22822" xr:uid="{00000000-0005-0000-0000-000026590000}"/>
    <cellStyle name="Normal 2 2 4 2 2 13 3 7" xfId="22823" xr:uid="{00000000-0005-0000-0000-000027590000}"/>
    <cellStyle name="Normal 2 2 4 2 2 13 3 8" xfId="22824" xr:uid="{00000000-0005-0000-0000-000028590000}"/>
    <cellStyle name="Normal 2 2 4 2 2 13 3 9" xfId="22825" xr:uid="{00000000-0005-0000-0000-000029590000}"/>
    <cellStyle name="Normal 2 2 4 2 2 13 4" xfId="22826" xr:uid="{00000000-0005-0000-0000-00002A590000}"/>
    <cellStyle name="Normal 2 2 4 2 2 13 4 10" xfId="22827" xr:uid="{00000000-0005-0000-0000-00002B590000}"/>
    <cellStyle name="Normal 2 2 4 2 2 13 4 2" xfId="22828" xr:uid="{00000000-0005-0000-0000-00002C590000}"/>
    <cellStyle name="Normal 2 2 4 2 2 13 4 3" xfId="22829" xr:uid="{00000000-0005-0000-0000-00002D590000}"/>
    <cellStyle name="Normal 2 2 4 2 2 13 4 4" xfId="22830" xr:uid="{00000000-0005-0000-0000-00002E590000}"/>
    <cellStyle name="Normal 2 2 4 2 2 13 4 5" xfId="22831" xr:uid="{00000000-0005-0000-0000-00002F590000}"/>
    <cellStyle name="Normal 2 2 4 2 2 13 4 6" xfId="22832" xr:uid="{00000000-0005-0000-0000-000030590000}"/>
    <cellStyle name="Normal 2 2 4 2 2 13 4 7" xfId="22833" xr:uid="{00000000-0005-0000-0000-000031590000}"/>
    <cellStyle name="Normal 2 2 4 2 2 13 4 8" xfId="22834" xr:uid="{00000000-0005-0000-0000-000032590000}"/>
    <cellStyle name="Normal 2 2 4 2 2 13 4 9" xfId="22835" xr:uid="{00000000-0005-0000-0000-000033590000}"/>
    <cellStyle name="Normal 2 2 4 2 2 13 5" xfId="22836" xr:uid="{00000000-0005-0000-0000-000034590000}"/>
    <cellStyle name="Normal 2 2 4 2 2 13 5 10" xfId="22837" xr:uid="{00000000-0005-0000-0000-000035590000}"/>
    <cellStyle name="Normal 2 2 4 2 2 13 5 2" xfId="22838" xr:uid="{00000000-0005-0000-0000-000036590000}"/>
    <cellStyle name="Normal 2 2 4 2 2 13 5 3" xfId="22839" xr:uid="{00000000-0005-0000-0000-000037590000}"/>
    <cellStyle name="Normal 2 2 4 2 2 13 5 4" xfId="22840" xr:uid="{00000000-0005-0000-0000-000038590000}"/>
    <cellStyle name="Normal 2 2 4 2 2 13 5 5" xfId="22841" xr:uid="{00000000-0005-0000-0000-000039590000}"/>
    <cellStyle name="Normal 2 2 4 2 2 13 5 6" xfId="22842" xr:uid="{00000000-0005-0000-0000-00003A590000}"/>
    <cellStyle name="Normal 2 2 4 2 2 13 5 7" xfId="22843" xr:uid="{00000000-0005-0000-0000-00003B590000}"/>
    <cellStyle name="Normal 2 2 4 2 2 13 5 8" xfId="22844" xr:uid="{00000000-0005-0000-0000-00003C590000}"/>
    <cellStyle name="Normal 2 2 4 2 2 13 5 9" xfId="22845" xr:uid="{00000000-0005-0000-0000-00003D590000}"/>
    <cellStyle name="Normal 2 2 4 2 2 13 6" xfId="22846" xr:uid="{00000000-0005-0000-0000-00003E590000}"/>
    <cellStyle name="Normal 2 2 4 2 2 13 7" xfId="22847" xr:uid="{00000000-0005-0000-0000-00003F590000}"/>
    <cellStyle name="Normal 2 2 4 2 2 13 8" xfId="22848" xr:uid="{00000000-0005-0000-0000-000040590000}"/>
    <cellStyle name="Normal 2 2 4 2 2 13 9" xfId="22849" xr:uid="{00000000-0005-0000-0000-000041590000}"/>
    <cellStyle name="Normal 2 2 4 2 2 14" xfId="22850" xr:uid="{00000000-0005-0000-0000-000042590000}"/>
    <cellStyle name="Normal 2 2 4 2 2 14 10" xfId="22851" xr:uid="{00000000-0005-0000-0000-000043590000}"/>
    <cellStyle name="Normal 2 2 4 2 2 14 11" xfId="22852" xr:uid="{00000000-0005-0000-0000-000044590000}"/>
    <cellStyle name="Normal 2 2 4 2 2 14 12" xfId="22853" xr:uid="{00000000-0005-0000-0000-000045590000}"/>
    <cellStyle name="Normal 2 2 4 2 2 14 13" xfId="22854" xr:uid="{00000000-0005-0000-0000-000046590000}"/>
    <cellStyle name="Normal 2 2 4 2 2 14 14" xfId="22855" xr:uid="{00000000-0005-0000-0000-000047590000}"/>
    <cellStyle name="Normal 2 2 4 2 2 14 2" xfId="22856" xr:uid="{00000000-0005-0000-0000-000048590000}"/>
    <cellStyle name="Normal 2 2 4 2 2 14 2 10" xfId="22857" xr:uid="{00000000-0005-0000-0000-000049590000}"/>
    <cellStyle name="Normal 2 2 4 2 2 14 2 2" xfId="22858" xr:uid="{00000000-0005-0000-0000-00004A590000}"/>
    <cellStyle name="Normal 2 2 4 2 2 14 2 3" xfId="22859" xr:uid="{00000000-0005-0000-0000-00004B590000}"/>
    <cellStyle name="Normal 2 2 4 2 2 14 2 4" xfId="22860" xr:uid="{00000000-0005-0000-0000-00004C590000}"/>
    <cellStyle name="Normal 2 2 4 2 2 14 2 5" xfId="22861" xr:uid="{00000000-0005-0000-0000-00004D590000}"/>
    <cellStyle name="Normal 2 2 4 2 2 14 2 6" xfId="22862" xr:uid="{00000000-0005-0000-0000-00004E590000}"/>
    <cellStyle name="Normal 2 2 4 2 2 14 2 7" xfId="22863" xr:uid="{00000000-0005-0000-0000-00004F590000}"/>
    <cellStyle name="Normal 2 2 4 2 2 14 2 8" xfId="22864" xr:uid="{00000000-0005-0000-0000-000050590000}"/>
    <cellStyle name="Normal 2 2 4 2 2 14 2 9" xfId="22865" xr:uid="{00000000-0005-0000-0000-000051590000}"/>
    <cellStyle name="Normal 2 2 4 2 2 14 3" xfId="22866" xr:uid="{00000000-0005-0000-0000-000052590000}"/>
    <cellStyle name="Normal 2 2 4 2 2 14 3 10" xfId="22867" xr:uid="{00000000-0005-0000-0000-000053590000}"/>
    <cellStyle name="Normal 2 2 4 2 2 14 3 2" xfId="22868" xr:uid="{00000000-0005-0000-0000-000054590000}"/>
    <cellStyle name="Normal 2 2 4 2 2 14 3 3" xfId="22869" xr:uid="{00000000-0005-0000-0000-000055590000}"/>
    <cellStyle name="Normal 2 2 4 2 2 14 3 4" xfId="22870" xr:uid="{00000000-0005-0000-0000-000056590000}"/>
    <cellStyle name="Normal 2 2 4 2 2 14 3 5" xfId="22871" xr:uid="{00000000-0005-0000-0000-000057590000}"/>
    <cellStyle name="Normal 2 2 4 2 2 14 3 6" xfId="22872" xr:uid="{00000000-0005-0000-0000-000058590000}"/>
    <cellStyle name="Normal 2 2 4 2 2 14 3 7" xfId="22873" xr:uid="{00000000-0005-0000-0000-000059590000}"/>
    <cellStyle name="Normal 2 2 4 2 2 14 3 8" xfId="22874" xr:uid="{00000000-0005-0000-0000-00005A590000}"/>
    <cellStyle name="Normal 2 2 4 2 2 14 3 9" xfId="22875" xr:uid="{00000000-0005-0000-0000-00005B590000}"/>
    <cellStyle name="Normal 2 2 4 2 2 14 4" xfId="22876" xr:uid="{00000000-0005-0000-0000-00005C590000}"/>
    <cellStyle name="Normal 2 2 4 2 2 14 4 10" xfId="22877" xr:uid="{00000000-0005-0000-0000-00005D590000}"/>
    <cellStyle name="Normal 2 2 4 2 2 14 4 2" xfId="22878" xr:uid="{00000000-0005-0000-0000-00005E590000}"/>
    <cellStyle name="Normal 2 2 4 2 2 14 4 3" xfId="22879" xr:uid="{00000000-0005-0000-0000-00005F590000}"/>
    <cellStyle name="Normal 2 2 4 2 2 14 4 4" xfId="22880" xr:uid="{00000000-0005-0000-0000-000060590000}"/>
    <cellStyle name="Normal 2 2 4 2 2 14 4 5" xfId="22881" xr:uid="{00000000-0005-0000-0000-000061590000}"/>
    <cellStyle name="Normal 2 2 4 2 2 14 4 6" xfId="22882" xr:uid="{00000000-0005-0000-0000-000062590000}"/>
    <cellStyle name="Normal 2 2 4 2 2 14 4 7" xfId="22883" xr:uid="{00000000-0005-0000-0000-000063590000}"/>
    <cellStyle name="Normal 2 2 4 2 2 14 4 8" xfId="22884" xr:uid="{00000000-0005-0000-0000-000064590000}"/>
    <cellStyle name="Normal 2 2 4 2 2 14 4 9" xfId="22885" xr:uid="{00000000-0005-0000-0000-000065590000}"/>
    <cellStyle name="Normal 2 2 4 2 2 14 5" xfId="22886" xr:uid="{00000000-0005-0000-0000-000066590000}"/>
    <cellStyle name="Normal 2 2 4 2 2 14 5 10" xfId="22887" xr:uid="{00000000-0005-0000-0000-000067590000}"/>
    <cellStyle name="Normal 2 2 4 2 2 14 5 2" xfId="22888" xr:uid="{00000000-0005-0000-0000-000068590000}"/>
    <cellStyle name="Normal 2 2 4 2 2 14 5 3" xfId="22889" xr:uid="{00000000-0005-0000-0000-000069590000}"/>
    <cellStyle name="Normal 2 2 4 2 2 14 5 4" xfId="22890" xr:uid="{00000000-0005-0000-0000-00006A590000}"/>
    <cellStyle name="Normal 2 2 4 2 2 14 5 5" xfId="22891" xr:uid="{00000000-0005-0000-0000-00006B590000}"/>
    <cellStyle name="Normal 2 2 4 2 2 14 5 6" xfId="22892" xr:uid="{00000000-0005-0000-0000-00006C590000}"/>
    <cellStyle name="Normal 2 2 4 2 2 14 5 7" xfId="22893" xr:uid="{00000000-0005-0000-0000-00006D590000}"/>
    <cellStyle name="Normal 2 2 4 2 2 14 5 8" xfId="22894" xr:uid="{00000000-0005-0000-0000-00006E590000}"/>
    <cellStyle name="Normal 2 2 4 2 2 14 5 9" xfId="22895" xr:uid="{00000000-0005-0000-0000-00006F590000}"/>
    <cellStyle name="Normal 2 2 4 2 2 14 6" xfId="22896" xr:uid="{00000000-0005-0000-0000-000070590000}"/>
    <cellStyle name="Normal 2 2 4 2 2 14 7" xfId="22897" xr:uid="{00000000-0005-0000-0000-000071590000}"/>
    <cellStyle name="Normal 2 2 4 2 2 14 8" xfId="22898" xr:uid="{00000000-0005-0000-0000-000072590000}"/>
    <cellStyle name="Normal 2 2 4 2 2 14 9" xfId="22899" xr:uid="{00000000-0005-0000-0000-000073590000}"/>
    <cellStyle name="Normal 2 2 4 2 2 15" xfId="22900" xr:uid="{00000000-0005-0000-0000-000074590000}"/>
    <cellStyle name="Normal 2 2 4 2 2 15 10" xfId="22901" xr:uid="{00000000-0005-0000-0000-000075590000}"/>
    <cellStyle name="Normal 2 2 4 2 2 15 11" xfId="22902" xr:uid="{00000000-0005-0000-0000-000076590000}"/>
    <cellStyle name="Normal 2 2 4 2 2 15 12" xfId="22903" xr:uid="{00000000-0005-0000-0000-000077590000}"/>
    <cellStyle name="Normal 2 2 4 2 2 15 13" xfId="22904" xr:uid="{00000000-0005-0000-0000-000078590000}"/>
    <cellStyle name="Normal 2 2 4 2 2 15 14" xfId="22905" xr:uid="{00000000-0005-0000-0000-000079590000}"/>
    <cellStyle name="Normal 2 2 4 2 2 15 2" xfId="22906" xr:uid="{00000000-0005-0000-0000-00007A590000}"/>
    <cellStyle name="Normal 2 2 4 2 2 15 2 10" xfId="22907" xr:uid="{00000000-0005-0000-0000-00007B590000}"/>
    <cellStyle name="Normal 2 2 4 2 2 15 2 2" xfId="22908" xr:uid="{00000000-0005-0000-0000-00007C590000}"/>
    <cellStyle name="Normal 2 2 4 2 2 15 2 3" xfId="22909" xr:uid="{00000000-0005-0000-0000-00007D590000}"/>
    <cellStyle name="Normal 2 2 4 2 2 15 2 4" xfId="22910" xr:uid="{00000000-0005-0000-0000-00007E590000}"/>
    <cellStyle name="Normal 2 2 4 2 2 15 2 5" xfId="22911" xr:uid="{00000000-0005-0000-0000-00007F590000}"/>
    <cellStyle name="Normal 2 2 4 2 2 15 2 6" xfId="22912" xr:uid="{00000000-0005-0000-0000-000080590000}"/>
    <cellStyle name="Normal 2 2 4 2 2 15 2 7" xfId="22913" xr:uid="{00000000-0005-0000-0000-000081590000}"/>
    <cellStyle name="Normal 2 2 4 2 2 15 2 8" xfId="22914" xr:uid="{00000000-0005-0000-0000-000082590000}"/>
    <cellStyle name="Normal 2 2 4 2 2 15 2 9" xfId="22915" xr:uid="{00000000-0005-0000-0000-000083590000}"/>
    <cellStyle name="Normal 2 2 4 2 2 15 3" xfId="22916" xr:uid="{00000000-0005-0000-0000-000084590000}"/>
    <cellStyle name="Normal 2 2 4 2 2 15 3 10" xfId="22917" xr:uid="{00000000-0005-0000-0000-000085590000}"/>
    <cellStyle name="Normal 2 2 4 2 2 15 3 2" xfId="22918" xr:uid="{00000000-0005-0000-0000-000086590000}"/>
    <cellStyle name="Normal 2 2 4 2 2 15 3 3" xfId="22919" xr:uid="{00000000-0005-0000-0000-000087590000}"/>
    <cellStyle name="Normal 2 2 4 2 2 15 3 4" xfId="22920" xr:uid="{00000000-0005-0000-0000-000088590000}"/>
    <cellStyle name="Normal 2 2 4 2 2 15 3 5" xfId="22921" xr:uid="{00000000-0005-0000-0000-000089590000}"/>
    <cellStyle name="Normal 2 2 4 2 2 15 3 6" xfId="22922" xr:uid="{00000000-0005-0000-0000-00008A590000}"/>
    <cellStyle name="Normal 2 2 4 2 2 15 3 7" xfId="22923" xr:uid="{00000000-0005-0000-0000-00008B590000}"/>
    <cellStyle name="Normal 2 2 4 2 2 15 3 8" xfId="22924" xr:uid="{00000000-0005-0000-0000-00008C590000}"/>
    <cellStyle name="Normal 2 2 4 2 2 15 3 9" xfId="22925" xr:uid="{00000000-0005-0000-0000-00008D590000}"/>
    <cellStyle name="Normal 2 2 4 2 2 15 4" xfId="22926" xr:uid="{00000000-0005-0000-0000-00008E590000}"/>
    <cellStyle name="Normal 2 2 4 2 2 15 4 10" xfId="22927" xr:uid="{00000000-0005-0000-0000-00008F590000}"/>
    <cellStyle name="Normal 2 2 4 2 2 15 4 2" xfId="22928" xr:uid="{00000000-0005-0000-0000-000090590000}"/>
    <cellStyle name="Normal 2 2 4 2 2 15 4 3" xfId="22929" xr:uid="{00000000-0005-0000-0000-000091590000}"/>
    <cellStyle name="Normal 2 2 4 2 2 15 4 4" xfId="22930" xr:uid="{00000000-0005-0000-0000-000092590000}"/>
    <cellStyle name="Normal 2 2 4 2 2 15 4 5" xfId="22931" xr:uid="{00000000-0005-0000-0000-000093590000}"/>
    <cellStyle name="Normal 2 2 4 2 2 15 4 6" xfId="22932" xr:uid="{00000000-0005-0000-0000-000094590000}"/>
    <cellStyle name="Normal 2 2 4 2 2 15 4 7" xfId="22933" xr:uid="{00000000-0005-0000-0000-000095590000}"/>
    <cellStyle name="Normal 2 2 4 2 2 15 4 8" xfId="22934" xr:uid="{00000000-0005-0000-0000-000096590000}"/>
    <cellStyle name="Normal 2 2 4 2 2 15 4 9" xfId="22935" xr:uid="{00000000-0005-0000-0000-000097590000}"/>
    <cellStyle name="Normal 2 2 4 2 2 15 5" xfId="22936" xr:uid="{00000000-0005-0000-0000-000098590000}"/>
    <cellStyle name="Normal 2 2 4 2 2 15 5 10" xfId="22937" xr:uid="{00000000-0005-0000-0000-000099590000}"/>
    <cellStyle name="Normal 2 2 4 2 2 15 5 2" xfId="22938" xr:uid="{00000000-0005-0000-0000-00009A590000}"/>
    <cellStyle name="Normal 2 2 4 2 2 15 5 3" xfId="22939" xr:uid="{00000000-0005-0000-0000-00009B590000}"/>
    <cellStyle name="Normal 2 2 4 2 2 15 5 4" xfId="22940" xr:uid="{00000000-0005-0000-0000-00009C590000}"/>
    <cellStyle name="Normal 2 2 4 2 2 15 5 5" xfId="22941" xr:uid="{00000000-0005-0000-0000-00009D590000}"/>
    <cellStyle name="Normal 2 2 4 2 2 15 5 6" xfId="22942" xr:uid="{00000000-0005-0000-0000-00009E590000}"/>
    <cellStyle name="Normal 2 2 4 2 2 15 5 7" xfId="22943" xr:uid="{00000000-0005-0000-0000-00009F590000}"/>
    <cellStyle name="Normal 2 2 4 2 2 15 5 8" xfId="22944" xr:uid="{00000000-0005-0000-0000-0000A0590000}"/>
    <cellStyle name="Normal 2 2 4 2 2 15 5 9" xfId="22945" xr:uid="{00000000-0005-0000-0000-0000A1590000}"/>
    <cellStyle name="Normal 2 2 4 2 2 15 6" xfId="22946" xr:uid="{00000000-0005-0000-0000-0000A2590000}"/>
    <cellStyle name="Normal 2 2 4 2 2 15 7" xfId="22947" xr:uid="{00000000-0005-0000-0000-0000A3590000}"/>
    <cellStyle name="Normal 2 2 4 2 2 15 8" xfId="22948" xr:uid="{00000000-0005-0000-0000-0000A4590000}"/>
    <cellStyle name="Normal 2 2 4 2 2 15 9" xfId="22949" xr:uid="{00000000-0005-0000-0000-0000A5590000}"/>
    <cellStyle name="Normal 2 2 4 2 2 16" xfId="22950" xr:uid="{00000000-0005-0000-0000-0000A6590000}"/>
    <cellStyle name="Normal 2 2 4 2 2 16 10" xfId="22951" xr:uid="{00000000-0005-0000-0000-0000A7590000}"/>
    <cellStyle name="Normal 2 2 4 2 2 16 11" xfId="22952" xr:uid="{00000000-0005-0000-0000-0000A8590000}"/>
    <cellStyle name="Normal 2 2 4 2 2 16 12" xfId="22953" xr:uid="{00000000-0005-0000-0000-0000A9590000}"/>
    <cellStyle name="Normal 2 2 4 2 2 16 13" xfId="22954" xr:uid="{00000000-0005-0000-0000-0000AA590000}"/>
    <cellStyle name="Normal 2 2 4 2 2 16 14" xfId="22955" xr:uid="{00000000-0005-0000-0000-0000AB590000}"/>
    <cellStyle name="Normal 2 2 4 2 2 16 2" xfId="22956" xr:uid="{00000000-0005-0000-0000-0000AC590000}"/>
    <cellStyle name="Normal 2 2 4 2 2 16 2 10" xfId="22957" xr:uid="{00000000-0005-0000-0000-0000AD590000}"/>
    <cellStyle name="Normal 2 2 4 2 2 16 2 2" xfId="22958" xr:uid="{00000000-0005-0000-0000-0000AE590000}"/>
    <cellStyle name="Normal 2 2 4 2 2 16 2 3" xfId="22959" xr:uid="{00000000-0005-0000-0000-0000AF590000}"/>
    <cellStyle name="Normal 2 2 4 2 2 16 2 4" xfId="22960" xr:uid="{00000000-0005-0000-0000-0000B0590000}"/>
    <cellStyle name="Normal 2 2 4 2 2 16 2 5" xfId="22961" xr:uid="{00000000-0005-0000-0000-0000B1590000}"/>
    <cellStyle name="Normal 2 2 4 2 2 16 2 6" xfId="22962" xr:uid="{00000000-0005-0000-0000-0000B2590000}"/>
    <cellStyle name="Normal 2 2 4 2 2 16 2 7" xfId="22963" xr:uid="{00000000-0005-0000-0000-0000B3590000}"/>
    <cellStyle name="Normal 2 2 4 2 2 16 2 8" xfId="22964" xr:uid="{00000000-0005-0000-0000-0000B4590000}"/>
    <cellStyle name="Normal 2 2 4 2 2 16 2 9" xfId="22965" xr:uid="{00000000-0005-0000-0000-0000B5590000}"/>
    <cellStyle name="Normal 2 2 4 2 2 16 3" xfId="22966" xr:uid="{00000000-0005-0000-0000-0000B6590000}"/>
    <cellStyle name="Normal 2 2 4 2 2 16 3 10" xfId="22967" xr:uid="{00000000-0005-0000-0000-0000B7590000}"/>
    <cellStyle name="Normal 2 2 4 2 2 16 3 2" xfId="22968" xr:uid="{00000000-0005-0000-0000-0000B8590000}"/>
    <cellStyle name="Normal 2 2 4 2 2 16 3 3" xfId="22969" xr:uid="{00000000-0005-0000-0000-0000B9590000}"/>
    <cellStyle name="Normal 2 2 4 2 2 16 3 4" xfId="22970" xr:uid="{00000000-0005-0000-0000-0000BA590000}"/>
    <cellStyle name="Normal 2 2 4 2 2 16 3 5" xfId="22971" xr:uid="{00000000-0005-0000-0000-0000BB590000}"/>
    <cellStyle name="Normal 2 2 4 2 2 16 3 6" xfId="22972" xr:uid="{00000000-0005-0000-0000-0000BC590000}"/>
    <cellStyle name="Normal 2 2 4 2 2 16 3 7" xfId="22973" xr:uid="{00000000-0005-0000-0000-0000BD590000}"/>
    <cellStyle name="Normal 2 2 4 2 2 16 3 8" xfId="22974" xr:uid="{00000000-0005-0000-0000-0000BE590000}"/>
    <cellStyle name="Normal 2 2 4 2 2 16 3 9" xfId="22975" xr:uid="{00000000-0005-0000-0000-0000BF590000}"/>
    <cellStyle name="Normal 2 2 4 2 2 16 4" xfId="22976" xr:uid="{00000000-0005-0000-0000-0000C0590000}"/>
    <cellStyle name="Normal 2 2 4 2 2 16 4 10" xfId="22977" xr:uid="{00000000-0005-0000-0000-0000C1590000}"/>
    <cellStyle name="Normal 2 2 4 2 2 16 4 2" xfId="22978" xr:uid="{00000000-0005-0000-0000-0000C2590000}"/>
    <cellStyle name="Normal 2 2 4 2 2 16 4 3" xfId="22979" xr:uid="{00000000-0005-0000-0000-0000C3590000}"/>
    <cellStyle name="Normal 2 2 4 2 2 16 4 4" xfId="22980" xr:uid="{00000000-0005-0000-0000-0000C4590000}"/>
    <cellStyle name="Normal 2 2 4 2 2 16 4 5" xfId="22981" xr:uid="{00000000-0005-0000-0000-0000C5590000}"/>
    <cellStyle name="Normal 2 2 4 2 2 16 4 6" xfId="22982" xr:uid="{00000000-0005-0000-0000-0000C6590000}"/>
    <cellStyle name="Normal 2 2 4 2 2 16 4 7" xfId="22983" xr:uid="{00000000-0005-0000-0000-0000C7590000}"/>
    <cellStyle name="Normal 2 2 4 2 2 16 4 8" xfId="22984" xr:uid="{00000000-0005-0000-0000-0000C8590000}"/>
    <cellStyle name="Normal 2 2 4 2 2 16 4 9" xfId="22985" xr:uid="{00000000-0005-0000-0000-0000C9590000}"/>
    <cellStyle name="Normal 2 2 4 2 2 16 5" xfId="22986" xr:uid="{00000000-0005-0000-0000-0000CA590000}"/>
    <cellStyle name="Normal 2 2 4 2 2 16 5 10" xfId="22987" xr:uid="{00000000-0005-0000-0000-0000CB590000}"/>
    <cellStyle name="Normal 2 2 4 2 2 16 5 2" xfId="22988" xr:uid="{00000000-0005-0000-0000-0000CC590000}"/>
    <cellStyle name="Normal 2 2 4 2 2 16 5 3" xfId="22989" xr:uid="{00000000-0005-0000-0000-0000CD590000}"/>
    <cellStyle name="Normal 2 2 4 2 2 16 5 4" xfId="22990" xr:uid="{00000000-0005-0000-0000-0000CE590000}"/>
    <cellStyle name="Normal 2 2 4 2 2 16 5 5" xfId="22991" xr:uid="{00000000-0005-0000-0000-0000CF590000}"/>
    <cellStyle name="Normal 2 2 4 2 2 16 5 6" xfId="22992" xr:uid="{00000000-0005-0000-0000-0000D0590000}"/>
    <cellStyle name="Normal 2 2 4 2 2 16 5 7" xfId="22993" xr:uid="{00000000-0005-0000-0000-0000D1590000}"/>
    <cellStyle name="Normal 2 2 4 2 2 16 5 8" xfId="22994" xr:uid="{00000000-0005-0000-0000-0000D2590000}"/>
    <cellStyle name="Normal 2 2 4 2 2 16 5 9" xfId="22995" xr:uid="{00000000-0005-0000-0000-0000D3590000}"/>
    <cellStyle name="Normal 2 2 4 2 2 16 6" xfId="22996" xr:uid="{00000000-0005-0000-0000-0000D4590000}"/>
    <cellStyle name="Normal 2 2 4 2 2 16 7" xfId="22997" xr:uid="{00000000-0005-0000-0000-0000D5590000}"/>
    <cellStyle name="Normal 2 2 4 2 2 16 8" xfId="22998" xr:uid="{00000000-0005-0000-0000-0000D6590000}"/>
    <cellStyle name="Normal 2 2 4 2 2 16 9" xfId="22999" xr:uid="{00000000-0005-0000-0000-0000D7590000}"/>
    <cellStyle name="Normal 2 2 4 2 2 17" xfId="23000" xr:uid="{00000000-0005-0000-0000-0000D8590000}"/>
    <cellStyle name="Normal 2 2 4 2 2 17 10" xfId="23001" xr:uid="{00000000-0005-0000-0000-0000D9590000}"/>
    <cellStyle name="Normal 2 2 4 2 2 17 11" xfId="23002" xr:uid="{00000000-0005-0000-0000-0000DA590000}"/>
    <cellStyle name="Normal 2 2 4 2 2 17 12" xfId="23003" xr:uid="{00000000-0005-0000-0000-0000DB590000}"/>
    <cellStyle name="Normal 2 2 4 2 2 17 13" xfId="23004" xr:uid="{00000000-0005-0000-0000-0000DC590000}"/>
    <cellStyle name="Normal 2 2 4 2 2 17 14" xfId="23005" xr:uid="{00000000-0005-0000-0000-0000DD590000}"/>
    <cellStyle name="Normal 2 2 4 2 2 17 2" xfId="23006" xr:uid="{00000000-0005-0000-0000-0000DE590000}"/>
    <cellStyle name="Normal 2 2 4 2 2 17 2 10" xfId="23007" xr:uid="{00000000-0005-0000-0000-0000DF590000}"/>
    <cellStyle name="Normal 2 2 4 2 2 17 2 2" xfId="23008" xr:uid="{00000000-0005-0000-0000-0000E0590000}"/>
    <cellStyle name="Normal 2 2 4 2 2 17 2 3" xfId="23009" xr:uid="{00000000-0005-0000-0000-0000E1590000}"/>
    <cellStyle name="Normal 2 2 4 2 2 17 2 4" xfId="23010" xr:uid="{00000000-0005-0000-0000-0000E2590000}"/>
    <cellStyle name="Normal 2 2 4 2 2 17 2 5" xfId="23011" xr:uid="{00000000-0005-0000-0000-0000E3590000}"/>
    <cellStyle name="Normal 2 2 4 2 2 17 2 6" xfId="23012" xr:uid="{00000000-0005-0000-0000-0000E4590000}"/>
    <cellStyle name="Normal 2 2 4 2 2 17 2 7" xfId="23013" xr:uid="{00000000-0005-0000-0000-0000E5590000}"/>
    <cellStyle name="Normal 2 2 4 2 2 17 2 8" xfId="23014" xr:uid="{00000000-0005-0000-0000-0000E6590000}"/>
    <cellStyle name="Normal 2 2 4 2 2 17 2 9" xfId="23015" xr:uid="{00000000-0005-0000-0000-0000E7590000}"/>
    <cellStyle name="Normal 2 2 4 2 2 17 3" xfId="23016" xr:uid="{00000000-0005-0000-0000-0000E8590000}"/>
    <cellStyle name="Normal 2 2 4 2 2 17 3 10" xfId="23017" xr:uid="{00000000-0005-0000-0000-0000E9590000}"/>
    <cellStyle name="Normal 2 2 4 2 2 17 3 2" xfId="23018" xr:uid="{00000000-0005-0000-0000-0000EA590000}"/>
    <cellStyle name="Normal 2 2 4 2 2 17 3 3" xfId="23019" xr:uid="{00000000-0005-0000-0000-0000EB590000}"/>
    <cellStyle name="Normal 2 2 4 2 2 17 3 4" xfId="23020" xr:uid="{00000000-0005-0000-0000-0000EC590000}"/>
    <cellStyle name="Normal 2 2 4 2 2 17 3 5" xfId="23021" xr:uid="{00000000-0005-0000-0000-0000ED590000}"/>
    <cellStyle name="Normal 2 2 4 2 2 17 3 6" xfId="23022" xr:uid="{00000000-0005-0000-0000-0000EE590000}"/>
    <cellStyle name="Normal 2 2 4 2 2 17 3 7" xfId="23023" xr:uid="{00000000-0005-0000-0000-0000EF590000}"/>
    <cellStyle name="Normal 2 2 4 2 2 17 3 8" xfId="23024" xr:uid="{00000000-0005-0000-0000-0000F0590000}"/>
    <cellStyle name="Normal 2 2 4 2 2 17 3 9" xfId="23025" xr:uid="{00000000-0005-0000-0000-0000F1590000}"/>
    <cellStyle name="Normal 2 2 4 2 2 17 4" xfId="23026" xr:uid="{00000000-0005-0000-0000-0000F2590000}"/>
    <cellStyle name="Normal 2 2 4 2 2 17 4 10" xfId="23027" xr:uid="{00000000-0005-0000-0000-0000F3590000}"/>
    <cellStyle name="Normal 2 2 4 2 2 17 4 2" xfId="23028" xr:uid="{00000000-0005-0000-0000-0000F4590000}"/>
    <cellStyle name="Normal 2 2 4 2 2 17 4 3" xfId="23029" xr:uid="{00000000-0005-0000-0000-0000F5590000}"/>
    <cellStyle name="Normal 2 2 4 2 2 17 4 4" xfId="23030" xr:uid="{00000000-0005-0000-0000-0000F6590000}"/>
    <cellStyle name="Normal 2 2 4 2 2 17 4 5" xfId="23031" xr:uid="{00000000-0005-0000-0000-0000F7590000}"/>
    <cellStyle name="Normal 2 2 4 2 2 17 4 6" xfId="23032" xr:uid="{00000000-0005-0000-0000-0000F8590000}"/>
    <cellStyle name="Normal 2 2 4 2 2 17 4 7" xfId="23033" xr:uid="{00000000-0005-0000-0000-0000F9590000}"/>
    <cellStyle name="Normal 2 2 4 2 2 17 4 8" xfId="23034" xr:uid="{00000000-0005-0000-0000-0000FA590000}"/>
    <cellStyle name="Normal 2 2 4 2 2 17 4 9" xfId="23035" xr:uid="{00000000-0005-0000-0000-0000FB590000}"/>
    <cellStyle name="Normal 2 2 4 2 2 17 5" xfId="23036" xr:uid="{00000000-0005-0000-0000-0000FC590000}"/>
    <cellStyle name="Normal 2 2 4 2 2 17 5 10" xfId="23037" xr:uid="{00000000-0005-0000-0000-0000FD590000}"/>
    <cellStyle name="Normal 2 2 4 2 2 17 5 2" xfId="23038" xr:uid="{00000000-0005-0000-0000-0000FE590000}"/>
    <cellStyle name="Normal 2 2 4 2 2 17 5 3" xfId="23039" xr:uid="{00000000-0005-0000-0000-0000FF590000}"/>
    <cellStyle name="Normal 2 2 4 2 2 17 5 4" xfId="23040" xr:uid="{00000000-0005-0000-0000-0000005A0000}"/>
    <cellStyle name="Normal 2 2 4 2 2 17 5 5" xfId="23041" xr:uid="{00000000-0005-0000-0000-0000015A0000}"/>
    <cellStyle name="Normal 2 2 4 2 2 17 5 6" xfId="23042" xr:uid="{00000000-0005-0000-0000-0000025A0000}"/>
    <cellStyle name="Normal 2 2 4 2 2 17 5 7" xfId="23043" xr:uid="{00000000-0005-0000-0000-0000035A0000}"/>
    <cellStyle name="Normal 2 2 4 2 2 17 5 8" xfId="23044" xr:uid="{00000000-0005-0000-0000-0000045A0000}"/>
    <cellStyle name="Normal 2 2 4 2 2 17 5 9" xfId="23045" xr:uid="{00000000-0005-0000-0000-0000055A0000}"/>
    <cellStyle name="Normal 2 2 4 2 2 17 6" xfId="23046" xr:uid="{00000000-0005-0000-0000-0000065A0000}"/>
    <cellStyle name="Normal 2 2 4 2 2 17 7" xfId="23047" xr:uid="{00000000-0005-0000-0000-0000075A0000}"/>
    <cellStyle name="Normal 2 2 4 2 2 17 8" xfId="23048" xr:uid="{00000000-0005-0000-0000-0000085A0000}"/>
    <cellStyle name="Normal 2 2 4 2 2 17 9" xfId="23049" xr:uid="{00000000-0005-0000-0000-0000095A0000}"/>
    <cellStyle name="Normal 2 2 4 2 2 18" xfId="23050" xr:uid="{00000000-0005-0000-0000-00000A5A0000}"/>
    <cellStyle name="Normal 2 2 4 2 2 18 10" xfId="23051" xr:uid="{00000000-0005-0000-0000-00000B5A0000}"/>
    <cellStyle name="Normal 2 2 4 2 2 18 11" xfId="23052" xr:uid="{00000000-0005-0000-0000-00000C5A0000}"/>
    <cellStyle name="Normal 2 2 4 2 2 18 12" xfId="23053" xr:uid="{00000000-0005-0000-0000-00000D5A0000}"/>
    <cellStyle name="Normal 2 2 4 2 2 18 13" xfId="23054" xr:uid="{00000000-0005-0000-0000-00000E5A0000}"/>
    <cellStyle name="Normal 2 2 4 2 2 18 14" xfId="23055" xr:uid="{00000000-0005-0000-0000-00000F5A0000}"/>
    <cellStyle name="Normal 2 2 4 2 2 18 2" xfId="23056" xr:uid="{00000000-0005-0000-0000-0000105A0000}"/>
    <cellStyle name="Normal 2 2 4 2 2 18 2 10" xfId="23057" xr:uid="{00000000-0005-0000-0000-0000115A0000}"/>
    <cellStyle name="Normal 2 2 4 2 2 18 2 2" xfId="23058" xr:uid="{00000000-0005-0000-0000-0000125A0000}"/>
    <cellStyle name="Normal 2 2 4 2 2 18 2 3" xfId="23059" xr:uid="{00000000-0005-0000-0000-0000135A0000}"/>
    <cellStyle name="Normal 2 2 4 2 2 18 2 4" xfId="23060" xr:uid="{00000000-0005-0000-0000-0000145A0000}"/>
    <cellStyle name="Normal 2 2 4 2 2 18 2 5" xfId="23061" xr:uid="{00000000-0005-0000-0000-0000155A0000}"/>
    <cellStyle name="Normal 2 2 4 2 2 18 2 6" xfId="23062" xr:uid="{00000000-0005-0000-0000-0000165A0000}"/>
    <cellStyle name="Normal 2 2 4 2 2 18 2 7" xfId="23063" xr:uid="{00000000-0005-0000-0000-0000175A0000}"/>
    <cellStyle name="Normal 2 2 4 2 2 18 2 8" xfId="23064" xr:uid="{00000000-0005-0000-0000-0000185A0000}"/>
    <cellStyle name="Normal 2 2 4 2 2 18 2 9" xfId="23065" xr:uid="{00000000-0005-0000-0000-0000195A0000}"/>
    <cellStyle name="Normal 2 2 4 2 2 18 3" xfId="23066" xr:uid="{00000000-0005-0000-0000-00001A5A0000}"/>
    <cellStyle name="Normal 2 2 4 2 2 18 3 10" xfId="23067" xr:uid="{00000000-0005-0000-0000-00001B5A0000}"/>
    <cellStyle name="Normal 2 2 4 2 2 18 3 2" xfId="23068" xr:uid="{00000000-0005-0000-0000-00001C5A0000}"/>
    <cellStyle name="Normal 2 2 4 2 2 18 3 3" xfId="23069" xr:uid="{00000000-0005-0000-0000-00001D5A0000}"/>
    <cellStyle name="Normal 2 2 4 2 2 18 3 4" xfId="23070" xr:uid="{00000000-0005-0000-0000-00001E5A0000}"/>
    <cellStyle name="Normal 2 2 4 2 2 18 3 5" xfId="23071" xr:uid="{00000000-0005-0000-0000-00001F5A0000}"/>
    <cellStyle name="Normal 2 2 4 2 2 18 3 6" xfId="23072" xr:uid="{00000000-0005-0000-0000-0000205A0000}"/>
    <cellStyle name="Normal 2 2 4 2 2 18 3 7" xfId="23073" xr:uid="{00000000-0005-0000-0000-0000215A0000}"/>
    <cellStyle name="Normal 2 2 4 2 2 18 3 8" xfId="23074" xr:uid="{00000000-0005-0000-0000-0000225A0000}"/>
    <cellStyle name="Normal 2 2 4 2 2 18 3 9" xfId="23075" xr:uid="{00000000-0005-0000-0000-0000235A0000}"/>
    <cellStyle name="Normal 2 2 4 2 2 18 4" xfId="23076" xr:uid="{00000000-0005-0000-0000-0000245A0000}"/>
    <cellStyle name="Normal 2 2 4 2 2 18 4 10" xfId="23077" xr:uid="{00000000-0005-0000-0000-0000255A0000}"/>
    <cellStyle name="Normal 2 2 4 2 2 18 4 2" xfId="23078" xr:uid="{00000000-0005-0000-0000-0000265A0000}"/>
    <cellStyle name="Normal 2 2 4 2 2 18 4 3" xfId="23079" xr:uid="{00000000-0005-0000-0000-0000275A0000}"/>
    <cellStyle name="Normal 2 2 4 2 2 18 4 4" xfId="23080" xr:uid="{00000000-0005-0000-0000-0000285A0000}"/>
    <cellStyle name="Normal 2 2 4 2 2 18 4 5" xfId="23081" xr:uid="{00000000-0005-0000-0000-0000295A0000}"/>
    <cellStyle name="Normal 2 2 4 2 2 18 4 6" xfId="23082" xr:uid="{00000000-0005-0000-0000-00002A5A0000}"/>
    <cellStyle name="Normal 2 2 4 2 2 18 4 7" xfId="23083" xr:uid="{00000000-0005-0000-0000-00002B5A0000}"/>
    <cellStyle name="Normal 2 2 4 2 2 18 4 8" xfId="23084" xr:uid="{00000000-0005-0000-0000-00002C5A0000}"/>
    <cellStyle name="Normal 2 2 4 2 2 18 4 9" xfId="23085" xr:uid="{00000000-0005-0000-0000-00002D5A0000}"/>
    <cellStyle name="Normal 2 2 4 2 2 18 5" xfId="23086" xr:uid="{00000000-0005-0000-0000-00002E5A0000}"/>
    <cellStyle name="Normal 2 2 4 2 2 18 5 10" xfId="23087" xr:uid="{00000000-0005-0000-0000-00002F5A0000}"/>
    <cellStyle name="Normal 2 2 4 2 2 18 5 2" xfId="23088" xr:uid="{00000000-0005-0000-0000-0000305A0000}"/>
    <cellStyle name="Normal 2 2 4 2 2 18 5 3" xfId="23089" xr:uid="{00000000-0005-0000-0000-0000315A0000}"/>
    <cellStyle name="Normal 2 2 4 2 2 18 5 4" xfId="23090" xr:uid="{00000000-0005-0000-0000-0000325A0000}"/>
    <cellStyle name="Normal 2 2 4 2 2 18 5 5" xfId="23091" xr:uid="{00000000-0005-0000-0000-0000335A0000}"/>
    <cellStyle name="Normal 2 2 4 2 2 18 5 6" xfId="23092" xr:uid="{00000000-0005-0000-0000-0000345A0000}"/>
    <cellStyle name="Normal 2 2 4 2 2 18 5 7" xfId="23093" xr:uid="{00000000-0005-0000-0000-0000355A0000}"/>
    <cellStyle name="Normal 2 2 4 2 2 18 5 8" xfId="23094" xr:uid="{00000000-0005-0000-0000-0000365A0000}"/>
    <cellStyle name="Normal 2 2 4 2 2 18 5 9" xfId="23095" xr:uid="{00000000-0005-0000-0000-0000375A0000}"/>
    <cellStyle name="Normal 2 2 4 2 2 18 6" xfId="23096" xr:uid="{00000000-0005-0000-0000-0000385A0000}"/>
    <cellStyle name="Normal 2 2 4 2 2 18 7" xfId="23097" xr:uid="{00000000-0005-0000-0000-0000395A0000}"/>
    <cellStyle name="Normal 2 2 4 2 2 18 8" xfId="23098" xr:uid="{00000000-0005-0000-0000-00003A5A0000}"/>
    <cellStyle name="Normal 2 2 4 2 2 18 9" xfId="23099" xr:uid="{00000000-0005-0000-0000-00003B5A0000}"/>
    <cellStyle name="Normal 2 2 4 2 2 19" xfId="23100" xr:uid="{00000000-0005-0000-0000-00003C5A0000}"/>
    <cellStyle name="Normal 2 2 4 2 2 19 10" xfId="23101" xr:uid="{00000000-0005-0000-0000-00003D5A0000}"/>
    <cellStyle name="Normal 2 2 4 2 2 19 11" xfId="23102" xr:uid="{00000000-0005-0000-0000-00003E5A0000}"/>
    <cellStyle name="Normal 2 2 4 2 2 19 12" xfId="23103" xr:uid="{00000000-0005-0000-0000-00003F5A0000}"/>
    <cellStyle name="Normal 2 2 4 2 2 19 13" xfId="23104" xr:uid="{00000000-0005-0000-0000-0000405A0000}"/>
    <cellStyle name="Normal 2 2 4 2 2 19 14" xfId="23105" xr:uid="{00000000-0005-0000-0000-0000415A0000}"/>
    <cellStyle name="Normal 2 2 4 2 2 19 2" xfId="23106" xr:uid="{00000000-0005-0000-0000-0000425A0000}"/>
    <cellStyle name="Normal 2 2 4 2 2 19 2 10" xfId="23107" xr:uid="{00000000-0005-0000-0000-0000435A0000}"/>
    <cellStyle name="Normal 2 2 4 2 2 19 2 2" xfId="23108" xr:uid="{00000000-0005-0000-0000-0000445A0000}"/>
    <cellStyle name="Normal 2 2 4 2 2 19 2 3" xfId="23109" xr:uid="{00000000-0005-0000-0000-0000455A0000}"/>
    <cellStyle name="Normal 2 2 4 2 2 19 2 4" xfId="23110" xr:uid="{00000000-0005-0000-0000-0000465A0000}"/>
    <cellStyle name="Normal 2 2 4 2 2 19 2 5" xfId="23111" xr:uid="{00000000-0005-0000-0000-0000475A0000}"/>
    <cellStyle name="Normal 2 2 4 2 2 19 2 6" xfId="23112" xr:uid="{00000000-0005-0000-0000-0000485A0000}"/>
    <cellStyle name="Normal 2 2 4 2 2 19 2 7" xfId="23113" xr:uid="{00000000-0005-0000-0000-0000495A0000}"/>
    <cellStyle name="Normal 2 2 4 2 2 19 2 8" xfId="23114" xr:uid="{00000000-0005-0000-0000-00004A5A0000}"/>
    <cellStyle name="Normal 2 2 4 2 2 19 2 9" xfId="23115" xr:uid="{00000000-0005-0000-0000-00004B5A0000}"/>
    <cellStyle name="Normal 2 2 4 2 2 19 3" xfId="23116" xr:uid="{00000000-0005-0000-0000-00004C5A0000}"/>
    <cellStyle name="Normal 2 2 4 2 2 19 3 10" xfId="23117" xr:uid="{00000000-0005-0000-0000-00004D5A0000}"/>
    <cellStyle name="Normal 2 2 4 2 2 19 3 2" xfId="23118" xr:uid="{00000000-0005-0000-0000-00004E5A0000}"/>
    <cellStyle name="Normal 2 2 4 2 2 19 3 3" xfId="23119" xr:uid="{00000000-0005-0000-0000-00004F5A0000}"/>
    <cellStyle name="Normal 2 2 4 2 2 19 3 4" xfId="23120" xr:uid="{00000000-0005-0000-0000-0000505A0000}"/>
    <cellStyle name="Normal 2 2 4 2 2 19 3 5" xfId="23121" xr:uid="{00000000-0005-0000-0000-0000515A0000}"/>
    <cellStyle name="Normal 2 2 4 2 2 19 3 6" xfId="23122" xr:uid="{00000000-0005-0000-0000-0000525A0000}"/>
    <cellStyle name="Normal 2 2 4 2 2 19 3 7" xfId="23123" xr:uid="{00000000-0005-0000-0000-0000535A0000}"/>
    <cellStyle name="Normal 2 2 4 2 2 19 3 8" xfId="23124" xr:uid="{00000000-0005-0000-0000-0000545A0000}"/>
    <cellStyle name="Normal 2 2 4 2 2 19 3 9" xfId="23125" xr:uid="{00000000-0005-0000-0000-0000555A0000}"/>
    <cellStyle name="Normal 2 2 4 2 2 19 4" xfId="23126" xr:uid="{00000000-0005-0000-0000-0000565A0000}"/>
    <cellStyle name="Normal 2 2 4 2 2 19 4 10" xfId="23127" xr:uid="{00000000-0005-0000-0000-0000575A0000}"/>
    <cellStyle name="Normal 2 2 4 2 2 19 4 2" xfId="23128" xr:uid="{00000000-0005-0000-0000-0000585A0000}"/>
    <cellStyle name="Normal 2 2 4 2 2 19 4 3" xfId="23129" xr:uid="{00000000-0005-0000-0000-0000595A0000}"/>
    <cellStyle name="Normal 2 2 4 2 2 19 4 4" xfId="23130" xr:uid="{00000000-0005-0000-0000-00005A5A0000}"/>
    <cellStyle name="Normal 2 2 4 2 2 19 4 5" xfId="23131" xr:uid="{00000000-0005-0000-0000-00005B5A0000}"/>
    <cellStyle name="Normal 2 2 4 2 2 19 4 6" xfId="23132" xr:uid="{00000000-0005-0000-0000-00005C5A0000}"/>
    <cellStyle name="Normal 2 2 4 2 2 19 4 7" xfId="23133" xr:uid="{00000000-0005-0000-0000-00005D5A0000}"/>
    <cellStyle name="Normal 2 2 4 2 2 19 4 8" xfId="23134" xr:uid="{00000000-0005-0000-0000-00005E5A0000}"/>
    <cellStyle name="Normal 2 2 4 2 2 19 4 9" xfId="23135" xr:uid="{00000000-0005-0000-0000-00005F5A0000}"/>
    <cellStyle name="Normal 2 2 4 2 2 19 5" xfId="23136" xr:uid="{00000000-0005-0000-0000-0000605A0000}"/>
    <cellStyle name="Normal 2 2 4 2 2 19 5 10" xfId="23137" xr:uid="{00000000-0005-0000-0000-0000615A0000}"/>
    <cellStyle name="Normal 2 2 4 2 2 19 5 2" xfId="23138" xr:uid="{00000000-0005-0000-0000-0000625A0000}"/>
    <cellStyle name="Normal 2 2 4 2 2 19 5 3" xfId="23139" xr:uid="{00000000-0005-0000-0000-0000635A0000}"/>
    <cellStyle name="Normal 2 2 4 2 2 19 5 4" xfId="23140" xr:uid="{00000000-0005-0000-0000-0000645A0000}"/>
    <cellStyle name="Normal 2 2 4 2 2 19 5 5" xfId="23141" xr:uid="{00000000-0005-0000-0000-0000655A0000}"/>
    <cellStyle name="Normal 2 2 4 2 2 19 5 6" xfId="23142" xr:uid="{00000000-0005-0000-0000-0000665A0000}"/>
    <cellStyle name="Normal 2 2 4 2 2 19 5 7" xfId="23143" xr:uid="{00000000-0005-0000-0000-0000675A0000}"/>
    <cellStyle name="Normal 2 2 4 2 2 19 5 8" xfId="23144" xr:uid="{00000000-0005-0000-0000-0000685A0000}"/>
    <cellStyle name="Normal 2 2 4 2 2 19 5 9" xfId="23145" xr:uid="{00000000-0005-0000-0000-0000695A0000}"/>
    <cellStyle name="Normal 2 2 4 2 2 19 6" xfId="23146" xr:uid="{00000000-0005-0000-0000-00006A5A0000}"/>
    <cellStyle name="Normal 2 2 4 2 2 19 7" xfId="23147" xr:uid="{00000000-0005-0000-0000-00006B5A0000}"/>
    <cellStyle name="Normal 2 2 4 2 2 19 8" xfId="23148" xr:uid="{00000000-0005-0000-0000-00006C5A0000}"/>
    <cellStyle name="Normal 2 2 4 2 2 19 9" xfId="23149" xr:uid="{00000000-0005-0000-0000-00006D5A0000}"/>
    <cellStyle name="Normal 2 2 4 2 2 2" xfId="23150" xr:uid="{00000000-0005-0000-0000-00006E5A0000}"/>
    <cellStyle name="Normal 2 2 4 2 2 2 10" xfId="23151" xr:uid="{00000000-0005-0000-0000-00006F5A0000}"/>
    <cellStyle name="Normal 2 2 4 2 2 2 11" xfId="23152" xr:uid="{00000000-0005-0000-0000-0000705A0000}"/>
    <cellStyle name="Normal 2 2 4 2 2 2 12" xfId="23153" xr:uid="{00000000-0005-0000-0000-0000715A0000}"/>
    <cellStyle name="Normal 2 2 4 2 2 2 13" xfId="23154" xr:uid="{00000000-0005-0000-0000-0000725A0000}"/>
    <cellStyle name="Normal 2 2 4 2 2 2 14" xfId="23155" xr:uid="{00000000-0005-0000-0000-0000735A0000}"/>
    <cellStyle name="Normal 2 2 4 2 2 2 2" xfId="23156" xr:uid="{00000000-0005-0000-0000-0000745A0000}"/>
    <cellStyle name="Normal 2 2 4 2 2 2 2 10" xfId="23157" xr:uid="{00000000-0005-0000-0000-0000755A0000}"/>
    <cellStyle name="Normal 2 2 4 2 2 2 2 2" xfId="23158" xr:uid="{00000000-0005-0000-0000-0000765A0000}"/>
    <cellStyle name="Normal 2 2 4 2 2 2 2 3" xfId="23159" xr:uid="{00000000-0005-0000-0000-0000775A0000}"/>
    <cellStyle name="Normal 2 2 4 2 2 2 2 4" xfId="23160" xr:uid="{00000000-0005-0000-0000-0000785A0000}"/>
    <cellStyle name="Normal 2 2 4 2 2 2 2 5" xfId="23161" xr:uid="{00000000-0005-0000-0000-0000795A0000}"/>
    <cellStyle name="Normal 2 2 4 2 2 2 2 6" xfId="23162" xr:uid="{00000000-0005-0000-0000-00007A5A0000}"/>
    <cellStyle name="Normal 2 2 4 2 2 2 2 7" xfId="23163" xr:uid="{00000000-0005-0000-0000-00007B5A0000}"/>
    <cellStyle name="Normal 2 2 4 2 2 2 2 8" xfId="23164" xr:uid="{00000000-0005-0000-0000-00007C5A0000}"/>
    <cellStyle name="Normal 2 2 4 2 2 2 2 9" xfId="23165" xr:uid="{00000000-0005-0000-0000-00007D5A0000}"/>
    <cellStyle name="Normal 2 2 4 2 2 2 3" xfId="23166" xr:uid="{00000000-0005-0000-0000-00007E5A0000}"/>
    <cellStyle name="Normal 2 2 4 2 2 2 3 10" xfId="23167" xr:uid="{00000000-0005-0000-0000-00007F5A0000}"/>
    <cellStyle name="Normal 2 2 4 2 2 2 3 2" xfId="23168" xr:uid="{00000000-0005-0000-0000-0000805A0000}"/>
    <cellStyle name="Normal 2 2 4 2 2 2 3 3" xfId="23169" xr:uid="{00000000-0005-0000-0000-0000815A0000}"/>
    <cellStyle name="Normal 2 2 4 2 2 2 3 4" xfId="23170" xr:uid="{00000000-0005-0000-0000-0000825A0000}"/>
    <cellStyle name="Normal 2 2 4 2 2 2 3 5" xfId="23171" xr:uid="{00000000-0005-0000-0000-0000835A0000}"/>
    <cellStyle name="Normal 2 2 4 2 2 2 3 6" xfId="23172" xr:uid="{00000000-0005-0000-0000-0000845A0000}"/>
    <cellStyle name="Normal 2 2 4 2 2 2 3 7" xfId="23173" xr:uid="{00000000-0005-0000-0000-0000855A0000}"/>
    <cellStyle name="Normal 2 2 4 2 2 2 3 8" xfId="23174" xr:uid="{00000000-0005-0000-0000-0000865A0000}"/>
    <cellStyle name="Normal 2 2 4 2 2 2 3 9" xfId="23175" xr:uid="{00000000-0005-0000-0000-0000875A0000}"/>
    <cellStyle name="Normal 2 2 4 2 2 2 4" xfId="23176" xr:uid="{00000000-0005-0000-0000-0000885A0000}"/>
    <cellStyle name="Normal 2 2 4 2 2 2 4 10" xfId="23177" xr:uid="{00000000-0005-0000-0000-0000895A0000}"/>
    <cellStyle name="Normal 2 2 4 2 2 2 4 2" xfId="23178" xr:uid="{00000000-0005-0000-0000-00008A5A0000}"/>
    <cellStyle name="Normal 2 2 4 2 2 2 4 3" xfId="23179" xr:uid="{00000000-0005-0000-0000-00008B5A0000}"/>
    <cellStyle name="Normal 2 2 4 2 2 2 4 4" xfId="23180" xr:uid="{00000000-0005-0000-0000-00008C5A0000}"/>
    <cellStyle name="Normal 2 2 4 2 2 2 4 5" xfId="23181" xr:uid="{00000000-0005-0000-0000-00008D5A0000}"/>
    <cellStyle name="Normal 2 2 4 2 2 2 4 6" xfId="23182" xr:uid="{00000000-0005-0000-0000-00008E5A0000}"/>
    <cellStyle name="Normal 2 2 4 2 2 2 4 7" xfId="23183" xr:uid="{00000000-0005-0000-0000-00008F5A0000}"/>
    <cellStyle name="Normal 2 2 4 2 2 2 4 8" xfId="23184" xr:uid="{00000000-0005-0000-0000-0000905A0000}"/>
    <cellStyle name="Normal 2 2 4 2 2 2 4 9" xfId="23185" xr:uid="{00000000-0005-0000-0000-0000915A0000}"/>
    <cellStyle name="Normal 2 2 4 2 2 2 5" xfId="23186" xr:uid="{00000000-0005-0000-0000-0000925A0000}"/>
    <cellStyle name="Normal 2 2 4 2 2 2 5 10" xfId="23187" xr:uid="{00000000-0005-0000-0000-0000935A0000}"/>
    <cellStyle name="Normal 2 2 4 2 2 2 5 2" xfId="23188" xr:uid="{00000000-0005-0000-0000-0000945A0000}"/>
    <cellStyle name="Normal 2 2 4 2 2 2 5 3" xfId="23189" xr:uid="{00000000-0005-0000-0000-0000955A0000}"/>
    <cellStyle name="Normal 2 2 4 2 2 2 5 4" xfId="23190" xr:uid="{00000000-0005-0000-0000-0000965A0000}"/>
    <cellStyle name="Normal 2 2 4 2 2 2 5 5" xfId="23191" xr:uid="{00000000-0005-0000-0000-0000975A0000}"/>
    <cellStyle name="Normal 2 2 4 2 2 2 5 6" xfId="23192" xr:uid="{00000000-0005-0000-0000-0000985A0000}"/>
    <cellStyle name="Normal 2 2 4 2 2 2 5 7" xfId="23193" xr:uid="{00000000-0005-0000-0000-0000995A0000}"/>
    <cellStyle name="Normal 2 2 4 2 2 2 5 8" xfId="23194" xr:uid="{00000000-0005-0000-0000-00009A5A0000}"/>
    <cellStyle name="Normal 2 2 4 2 2 2 5 9" xfId="23195" xr:uid="{00000000-0005-0000-0000-00009B5A0000}"/>
    <cellStyle name="Normal 2 2 4 2 2 2 6" xfId="23196" xr:uid="{00000000-0005-0000-0000-00009C5A0000}"/>
    <cellStyle name="Normal 2 2 4 2 2 2 7" xfId="23197" xr:uid="{00000000-0005-0000-0000-00009D5A0000}"/>
    <cellStyle name="Normal 2 2 4 2 2 2 8" xfId="23198" xr:uid="{00000000-0005-0000-0000-00009E5A0000}"/>
    <cellStyle name="Normal 2 2 4 2 2 2 9" xfId="23199" xr:uid="{00000000-0005-0000-0000-00009F5A0000}"/>
    <cellStyle name="Normal 2 2 4 2 2 20" xfId="23200" xr:uid="{00000000-0005-0000-0000-0000A05A0000}"/>
    <cellStyle name="Normal 2 2 4 2 2 20 10" xfId="23201" xr:uid="{00000000-0005-0000-0000-0000A15A0000}"/>
    <cellStyle name="Normal 2 2 4 2 2 20 11" xfId="23202" xr:uid="{00000000-0005-0000-0000-0000A25A0000}"/>
    <cellStyle name="Normal 2 2 4 2 2 20 12" xfId="23203" xr:uid="{00000000-0005-0000-0000-0000A35A0000}"/>
    <cellStyle name="Normal 2 2 4 2 2 20 13" xfId="23204" xr:uid="{00000000-0005-0000-0000-0000A45A0000}"/>
    <cellStyle name="Normal 2 2 4 2 2 20 14" xfId="23205" xr:uid="{00000000-0005-0000-0000-0000A55A0000}"/>
    <cellStyle name="Normal 2 2 4 2 2 20 2" xfId="23206" xr:uid="{00000000-0005-0000-0000-0000A65A0000}"/>
    <cellStyle name="Normal 2 2 4 2 2 20 2 10" xfId="23207" xr:uid="{00000000-0005-0000-0000-0000A75A0000}"/>
    <cellStyle name="Normal 2 2 4 2 2 20 2 2" xfId="23208" xr:uid="{00000000-0005-0000-0000-0000A85A0000}"/>
    <cellStyle name="Normal 2 2 4 2 2 20 2 3" xfId="23209" xr:uid="{00000000-0005-0000-0000-0000A95A0000}"/>
    <cellStyle name="Normal 2 2 4 2 2 20 2 4" xfId="23210" xr:uid="{00000000-0005-0000-0000-0000AA5A0000}"/>
    <cellStyle name="Normal 2 2 4 2 2 20 2 5" xfId="23211" xr:uid="{00000000-0005-0000-0000-0000AB5A0000}"/>
    <cellStyle name="Normal 2 2 4 2 2 20 2 6" xfId="23212" xr:uid="{00000000-0005-0000-0000-0000AC5A0000}"/>
    <cellStyle name="Normal 2 2 4 2 2 20 2 7" xfId="23213" xr:uid="{00000000-0005-0000-0000-0000AD5A0000}"/>
    <cellStyle name="Normal 2 2 4 2 2 20 2 8" xfId="23214" xr:uid="{00000000-0005-0000-0000-0000AE5A0000}"/>
    <cellStyle name="Normal 2 2 4 2 2 20 2 9" xfId="23215" xr:uid="{00000000-0005-0000-0000-0000AF5A0000}"/>
    <cellStyle name="Normal 2 2 4 2 2 20 3" xfId="23216" xr:uid="{00000000-0005-0000-0000-0000B05A0000}"/>
    <cellStyle name="Normal 2 2 4 2 2 20 3 10" xfId="23217" xr:uid="{00000000-0005-0000-0000-0000B15A0000}"/>
    <cellStyle name="Normal 2 2 4 2 2 20 3 2" xfId="23218" xr:uid="{00000000-0005-0000-0000-0000B25A0000}"/>
    <cellStyle name="Normal 2 2 4 2 2 20 3 3" xfId="23219" xr:uid="{00000000-0005-0000-0000-0000B35A0000}"/>
    <cellStyle name="Normal 2 2 4 2 2 20 3 4" xfId="23220" xr:uid="{00000000-0005-0000-0000-0000B45A0000}"/>
    <cellStyle name="Normal 2 2 4 2 2 20 3 5" xfId="23221" xr:uid="{00000000-0005-0000-0000-0000B55A0000}"/>
    <cellStyle name="Normal 2 2 4 2 2 20 3 6" xfId="23222" xr:uid="{00000000-0005-0000-0000-0000B65A0000}"/>
    <cellStyle name="Normal 2 2 4 2 2 20 3 7" xfId="23223" xr:uid="{00000000-0005-0000-0000-0000B75A0000}"/>
    <cellStyle name="Normal 2 2 4 2 2 20 3 8" xfId="23224" xr:uid="{00000000-0005-0000-0000-0000B85A0000}"/>
    <cellStyle name="Normal 2 2 4 2 2 20 3 9" xfId="23225" xr:uid="{00000000-0005-0000-0000-0000B95A0000}"/>
    <cellStyle name="Normal 2 2 4 2 2 20 4" xfId="23226" xr:uid="{00000000-0005-0000-0000-0000BA5A0000}"/>
    <cellStyle name="Normal 2 2 4 2 2 20 4 10" xfId="23227" xr:uid="{00000000-0005-0000-0000-0000BB5A0000}"/>
    <cellStyle name="Normal 2 2 4 2 2 20 4 2" xfId="23228" xr:uid="{00000000-0005-0000-0000-0000BC5A0000}"/>
    <cellStyle name="Normal 2 2 4 2 2 20 4 3" xfId="23229" xr:uid="{00000000-0005-0000-0000-0000BD5A0000}"/>
    <cellStyle name="Normal 2 2 4 2 2 20 4 4" xfId="23230" xr:uid="{00000000-0005-0000-0000-0000BE5A0000}"/>
    <cellStyle name="Normal 2 2 4 2 2 20 4 5" xfId="23231" xr:uid="{00000000-0005-0000-0000-0000BF5A0000}"/>
    <cellStyle name="Normal 2 2 4 2 2 20 4 6" xfId="23232" xr:uid="{00000000-0005-0000-0000-0000C05A0000}"/>
    <cellStyle name="Normal 2 2 4 2 2 20 4 7" xfId="23233" xr:uid="{00000000-0005-0000-0000-0000C15A0000}"/>
    <cellStyle name="Normal 2 2 4 2 2 20 4 8" xfId="23234" xr:uid="{00000000-0005-0000-0000-0000C25A0000}"/>
    <cellStyle name="Normal 2 2 4 2 2 20 4 9" xfId="23235" xr:uid="{00000000-0005-0000-0000-0000C35A0000}"/>
    <cellStyle name="Normal 2 2 4 2 2 20 5" xfId="23236" xr:uid="{00000000-0005-0000-0000-0000C45A0000}"/>
    <cellStyle name="Normal 2 2 4 2 2 20 5 10" xfId="23237" xr:uid="{00000000-0005-0000-0000-0000C55A0000}"/>
    <cellStyle name="Normal 2 2 4 2 2 20 5 2" xfId="23238" xr:uid="{00000000-0005-0000-0000-0000C65A0000}"/>
    <cellStyle name="Normal 2 2 4 2 2 20 5 3" xfId="23239" xr:uid="{00000000-0005-0000-0000-0000C75A0000}"/>
    <cellStyle name="Normal 2 2 4 2 2 20 5 4" xfId="23240" xr:uid="{00000000-0005-0000-0000-0000C85A0000}"/>
    <cellStyle name="Normal 2 2 4 2 2 20 5 5" xfId="23241" xr:uid="{00000000-0005-0000-0000-0000C95A0000}"/>
    <cellStyle name="Normal 2 2 4 2 2 20 5 6" xfId="23242" xr:uid="{00000000-0005-0000-0000-0000CA5A0000}"/>
    <cellStyle name="Normal 2 2 4 2 2 20 5 7" xfId="23243" xr:uid="{00000000-0005-0000-0000-0000CB5A0000}"/>
    <cellStyle name="Normal 2 2 4 2 2 20 5 8" xfId="23244" xr:uid="{00000000-0005-0000-0000-0000CC5A0000}"/>
    <cellStyle name="Normal 2 2 4 2 2 20 5 9" xfId="23245" xr:uid="{00000000-0005-0000-0000-0000CD5A0000}"/>
    <cellStyle name="Normal 2 2 4 2 2 20 6" xfId="23246" xr:uid="{00000000-0005-0000-0000-0000CE5A0000}"/>
    <cellStyle name="Normal 2 2 4 2 2 20 7" xfId="23247" xr:uid="{00000000-0005-0000-0000-0000CF5A0000}"/>
    <cellStyle name="Normal 2 2 4 2 2 20 8" xfId="23248" xr:uid="{00000000-0005-0000-0000-0000D05A0000}"/>
    <cellStyle name="Normal 2 2 4 2 2 20 9" xfId="23249" xr:uid="{00000000-0005-0000-0000-0000D15A0000}"/>
    <cellStyle name="Normal 2 2 4 2 2 3" xfId="23250" xr:uid="{00000000-0005-0000-0000-0000D25A0000}"/>
    <cellStyle name="Normal 2 2 4 2 2 3 10" xfId="23251" xr:uid="{00000000-0005-0000-0000-0000D35A0000}"/>
    <cellStyle name="Normal 2 2 4 2 2 3 11" xfId="23252" xr:uid="{00000000-0005-0000-0000-0000D45A0000}"/>
    <cellStyle name="Normal 2 2 4 2 2 3 12" xfId="23253" xr:uid="{00000000-0005-0000-0000-0000D55A0000}"/>
    <cellStyle name="Normal 2 2 4 2 2 3 13" xfId="23254" xr:uid="{00000000-0005-0000-0000-0000D65A0000}"/>
    <cellStyle name="Normal 2 2 4 2 2 3 14" xfId="23255" xr:uid="{00000000-0005-0000-0000-0000D75A0000}"/>
    <cellStyle name="Normal 2 2 4 2 2 3 2" xfId="23256" xr:uid="{00000000-0005-0000-0000-0000D85A0000}"/>
    <cellStyle name="Normal 2 2 4 2 2 3 2 10" xfId="23257" xr:uid="{00000000-0005-0000-0000-0000D95A0000}"/>
    <cellStyle name="Normal 2 2 4 2 2 3 2 2" xfId="23258" xr:uid="{00000000-0005-0000-0000-0000DA5A0000}"/>
    <cellStyle name="Normal 2 2 4 2 2 3 2 3" xfId="23259" xr:uid="{00000000-0005-0000-0000-0000DB5A0000}"/>
    <cellStyle name="Normal 2 2 4 2 2 3 2 4" xfId="23260" xr:uid="{00000000-0005-0000-0000-0000DC5A0000}"/>
    <cellStyle name="Normal 2 2 4 2 2 3 2 5" xfId="23261" xr:uid="{00000000-0005-0000-0000-0000DD5A0000}"/>
    <cellStyle name="Normal 2 2 4 2 2 3 2 6" xfId="23262" xr:uid="{00000000-0005-0000-0000-0000DE5A0000}"/>
    <cellStyle name="Normal 2 2 4 2 2 3 2 7" xfId="23263" xr:uid="{00000000-0005-0000-0000-0000DF5A0000}"/>
    <cellStyle name="Normal 2 2 4 2 2 3 2 8" xfId="23264" xr:uid="{00000000-0005-0000-0000-0000E05A0000}"/>
    <cellStyle name="Normal 2 2 4 2 2 3 2 9" xfId="23265" xr:uid="{00000000-0005-0000-0000-0000E15A0000}"/>
    <cellStyle name="Normal 2 2 4 2 2 3 3" xfId="23266" xr:uid="{00000000-0005-0000-0000-0000E25A0000}"/>
    <cellStyle name="Normal 2 2 4 2 2 3 3 10" xfId="23267" xr:uid="{00000000-0005-0000-0000-0000E35A0000}"/>
    <cellStyle name="Normal 2 2 4 2 2 3 3 2" xfId="23268" xr:uid="{00000000-0005-0000-0000-0000E45A0000}"/>
    <cellStyle name="Normal 2 2 4 2 2 3 3 3" xfId="23269" xr:uid="{00000000-0005-0000-0000-0000E55A0000}"/>
    <cellStyle name="Normal 2 2 4 2 2 3 3 4" xfId="23270" xr:uid="{00000000-0005-0000-0000-0000E65A0000}"/>
    <cellStyle name="Normal 2 2 4 2 2 3 3 5" xfId="23271" xr:uid="{00000000-0005-0000-0000-0000E75A0000}"/>
    <cellStyle name="Normal 2 2 4 2 2 3 3 6" xfId="23272" xr:uid="{00000000-0005-0000-0000-0000E85A0000}"/>
    <cellStyle name="Normal 2 2 4 2 2 3 3 7" xfId="23273" xr:uid="{00000000-0005-0000-0000-0000E95A0000}"/>
    <cellStyle name="Normal 2 2 4 2 2 3 3 8" xfId="23274" xr:uid="{00000000-0005-0000-0000-0000EA5A0000}"/>
    <cellStyle name="Normal 2 2 4 2 2 3 3 9" xfId="23275" xr:uid="{00000000-0005-0000-0000-0000EB5A0000}"/>
    <cellStyle name="Normal 2 2 4 2 2 3 4" xfId="23276" xr:uid="{00000000-0005-0000-0000-0000EC5A0000}"/>
    <cellStyle name="Normal 2 2 4 2 2 3 4 10" xfId="23277" xr:uid="{00000000-0005-0000-0000-0000ED5A0000}"/>
    <cellStyle name="Normal 2 2 4 2 2 3 4 2" xfId="23278" xr:uid="{00000000-0005-0000-0000-0000EE5A0000}"/>
    <cellStyle name="Normal 2 2 4 2 2 3 4 3" xfId="23279" xr:uid="{00000000-0005-0000-0000-0000EF5A0000}"/>
    <cellStyle name="Normal 2 2 4 2 2 3 4 4" xfId="23280" xr:uid="{00000000-0005-0000-0000-0000F05A0000}"/>
    <cellStyle name="Normal 2 2 4 2 2 3 4 5" xfId="23281" xr:uid="{00000000-0005-0000-0000-0000F15A0000}"/>
    <cellStyle name="Normal 2 2 4 2 2 3 4 6" xfId="23282" xr:uid="{00000000-0005-0000-0000-0000F25A0000}"/>
    <cellStyle name="Normal 2 2 4 2 2 3 4 7" xfId="23283" xr:uid="{00000000-0005-0000-0000-0000F35A0000}"/>
    <cellStyle name="Normal 2 2 4 2 2 3 4 8" xfId="23284" xr:uid="{00000000-0005-0000-0000-0000F45A0000}"/>
    <cellStyle name="Normal 2 2 4 2 2 3 4 9" xfId="23285" xr:uid="{00000000-0005-0000-0000-0000F55A0000}"/>
    <cellStyle name="Normal 2 2 4 2 2 3 5" xfId="23286" xr:uid="{00000000-0005-0000-0000-0000F65A0000}"/>
    <cellStyle name="Normal 2 2 4 2 2 3 5 10" xfId="23287" xr:uid="{00000000-0005-0000-0000-0000F75A0000}"/>
    <cellStyle name="Normal 2 2 4 2 2 3 5 2" xfId="23288" xr:uid="{00000000-0005-0000-0000-0000F85A0000}"/>
    <cellStyle name="Normal 2 2 4 2 2 3 5 3" xfId="23289" xr:uid="{00000000-0005-0000-0000-0000F95A0000}"/>
    <cellStyle name="Normal 2 2 4 2 2 3 5 4" xfId="23290" xr:uid="{00000000-0005-0000-0000-0000FA5A0000}"/>
    <cellStyle name="Normal 2 2 4 2 2 3 5 5" xfId="23291" xr:uid="{00000000-0005-0000-0000-0000FB5A0000}"/>
    <cellStyle name="Normal 2 2 4 2 2 3 5 6" xfId="23292" xr:uid="{00000000-0005-0000-0000-0000FC5A0000}"/>
    <cellStyle name="Normal 2 2 4 2 2 3 5 7" xfId="23293" xr:uid="{00000000-0005-0000-0000-0000FD5A0000}"/>
    <cellStyle name="Normal 2 2 4 2 2 3 5 8" xfId="23294" xr:uid="{00000000-0005-0000-0000-0000FE5A0000}"/>
    <cellStyle name="Normal 2 2 4 2 2 3 5 9" xfId="23295" xr:uid="{00000000-0005-0000-0000-0000FF5A0000}"/>
    <cellStyle name="Normal 2 2 4 2 2 3 6" xfId="23296" xr:uid="{00000000-0005-0000-0000-0000005B0000}"/>
    <cellStyle name="Normal 2 2 4 2 2 3 7" xfId="23297" xr:uid="{00000000-0005-0000-0000-0000015B0000}"/>
    <cellStyle name="Normal 2 2 4 2 2 3 8" xfId="23298" xr:uid="{00000000-0005-0000-0000-0000025B0000}"/>
    <cellStyle name="Normal 2 2 4 2 2 3 9" xfId="23299" xr:uid="{00000000-0005-0000-0000-0000035B0000}"/>
    <cellStyle name="Normal 2 2 4 2 2 4" xfId="23300" xr:uid="{00000000-0005-0000-0000-0000045B0000}"/>
    <cellStyle name="Normal 2 2 4 2 2 4 10" xfId="23301" xr:uid="{00000000-0005-0000-0000-0000055B0000}"/>
    <cellStyle name="Normal 2 2 4 2 2 4 11" xfId="23302" xr:uid="{00000000-0005-0000-0000-0000065B0000}"/>
    <cellStyle name="Normal 2 2 4 2 2 4 12" xfId="23303" xr:uid="{00000000-0005-0000-0000-0000075B0000}"/>
    <cellStyle name="Normal 2 2 4 2 2 4 13" xfId="23304" xr:uid="{00000000-0005-0000-0000-0000085B0000}"/>
    <cellStyle name="Normal 2 2 4 2 2 4 14" xfId="23305" xr:uid="{00000000-0005-0000-0000-0000095B0000}"/>
    <cellStyle name="Normal 2 2 4 2 2 4 2" xfId="23306" xr:uid="{00000000-0005-0000-0000-00000A5B0000}"/>
    <cellStyle name="Normal 2 2 4 2 2 4 2 10" xfId="23307" xr:uid="{00000000-0005-0000-0000-00000B5B0000}"/>
    <cellStyle name="Normal 2 2 4 2 2 4 2 2" xfId="23308" xr:uid="{00000000-0005-0000-0000-00000C5B0000}"/>
    <cellStyle name="Normal 2 2 4 2 2 4 2 3" xfId="23309" xr:uid="{00000000-0005-0000-0000-00000D5B0000}"/>
    <cellStyle name="Normal 2 2 4 2 2 4 2 4" xfId="23310" xr:uid="{00000000-0005-0000-0000-00000E5B0000}"/>
    <cellStyle name="Normal 2 2 4 2 2 4 2 5" xfId="23311" xr:uid="{00000000-0005-0000-0000-00000F5B0000}"/>
    <cellStyle name="Normal 2 2 4 2 2 4 2 6" xfId="23312" xr:uid="{00000000-0005-0000-0000-0000105B0000}"/>
    <cellStyle name="Normal 2 2 4 2 2 4 2 7" xfId="23313" xr:uid="{00000000-0005-0000-0000-0000115B0000}"/>
    <cellStyle name="Normal 2 2 4 2 2 4 2 8" xfId="23314" xr:uid="{00000000-0005-0000-0000-0000125B0000}"/>
    <cellStyle name="Normal 2 2 4 2 2 4 2 9" xfId="23315" xr:uid="{00000000-0005-0000-0000-0000135B0000}"/>
    <cellStyle name="Normal 2 2 4 2 2 4 3" xfId="23316" xr:uid="{00000000-0005-0000-0000-0000145B0000}"/>
    <cellStyle name="Normal 2 2 4 2 2 4 3 10" xfId="23317" xr:uid="{00000000-0005-0000-0000-0000155B0000}"/>
    <cellStyle name="Normal 2 2 4 2 2 4 3 2" xfId="23318" xr:uid="{00000000-0005-0000-0000-0000165B0000}"/>
    <cellStyle name="Normal 2 2 4 2 2 4 3 3" xfId="23319" xr:uid="{00000000-0005-0000-0000-0000175B0000}"/>
    <cellStyle name="Normal 2 2 4 2 2 4 3 4" xfId="23320" xr:uid="{00000000-0005-0000-0000-0000185B0000}"/>
    <cellStyle name="Normal 2 2 4 2 2 4 3 5" xfId="23321" xr:uid="{00000000-0005-0000-0000-0000195B0000}"/>
    <cellStyle name="Normal 2 2 4 2 2 4 3 6" xfId="23322" xr:uid="{00000000-0005-0000-0000-00001A5B0000}"/>
    <cellStyle name="Normal 2 2 4 2 2 4 3 7" xfId="23323" xr:uid="{00000000-0005-0000-0000-00001B5B0000}"/>
    <cellStyle name="Normal 2 2 4 2 2 4 3 8" xfId="23324" xr:uid="{00000000-0005-0000-0000-00001C5B0000}"/>
    <cellStyle name="Normal 2 2 4 2 2 4 3 9" xfId="23325" xr:uid="{00000000-0005-0000-0000-00001D5B0000}"/>
    <cellStyle name="Normal 2 2 4 2 2 4 4" xfId="23326" xr:uid="{00000000-0005-0000-0000-00001E5B0000}"/>
    <cellStyle name="Normal 2 2 4 2 2 4 4 10" xfId="23327" xr:uid="{00000000-0005-0000-0000-00001F5B0000}"/>
    <cellStyle name="Normal 2 2 4 2 2 4 4 2" xfId="23328" xr:uid="{00000000-0005-0000-0000-0000205B0000}"/>
    <cellStyle name="Normal 2 2 4 2 2 4 4 3" xfId="23329" xr:uid="{00000000-0005-0000-0000-0000215B0000}"/>
    <cellStyle name="Normal 2 2 4 2 2 4 4 4" xfId="23330" xr:uid="{00000000-0005-0000-0000-0000225B0000}"/>
    <cellStyle name="Normal 2 2 4 2 2 4 4 5" xfId="23331" xr:uid="{00000000-0005-0000-0000-0000235B0000}"/>
    <cellStyle name="Normal 2 2 4 2 2 4 4 6" xfId="23332" xr:uid="{00000000-0005-0000-0000-0000245B0000}"/>
    <cellStyle name="Normal 2 2 4 2 2 4 4 7" xfId="23333" xr:uid="{00000000-0005-0000-0000-0000255B0000}"/>
    <cellStyle name="Normal 2 2 4 2 2 4 4 8" xfId="23334" xr:uid="{00000000-0005-0000-0000-0000265B0000}"/>
    <cellStyle name="Normal 2 2 4 2 2 4 4 9" xfId="23335" xr:uid="{00000000-0005-0000-0000-0000275B0000}"/>
    <cellStyle name="Normal 2 2 4 2 2 4 5" xfId="23336" xr:uid="{00000000-0005-0000-0000-0000285B0000}"/>
    <cellStyle name="Normal 2 2 4 2 2 4 5 10" xfId="23337" xr:uid="{00000000-0005-0000-0000-0000295B0000}"/>
    <cellStyle name="Normal 2 2 4 2 2 4 5 2" xfId="23338" xr:uid="{00000000-0005-0000-0000-00002A5B0000}"/>
    <cellStyle name="Normal 2 2 4 2 2 4 5 3" xfId="23339" xr:uid="{00000000-0005-0000-0000-00002B5B0000}"/>
    <cellStyle name="Normal 2 2 4 2 2 4 5 4" xfId="23340" xr:uid="{00000000-0005-0000-0000-00002C5B0000}"/>
    <cellStyle name="Normal 2 2 4 2 2 4 5 5" xfId="23341" xr:uid="{00000000-0005-0000-0000-00002D5B0000}"/>
    <cellStyle name="Normal 2 2 4 2 2 4 5 6" xfId="23342" xr:uid="{00000000-0005-0000-0000-00002E5B0000}"/>
    <cellStyle name="Normal 2 2 4 2 2 4 5 7" xfId="23343" xr:uid="{00000000-0005-0000-0000-00002F5B0000}"/>
    <cellStyle name="Normal 2 2 4 2 2 4 5 8" xfId="23344" xr:uid="{00000000-0005-0000-0000-0000305B0000}"/>
    <cellStyle name="Normal 2 2 4 2 2 4 5 9" xfId="23345" xr:uid="{00000000-0005-0000-0000-0000315B0000}"/>
    <cellStyle name="Normal 2 2 4 2 2 4 6" xfId="23346" xr:uid="{00000000-0005-0000-0000-0000325B0000}"/>
    <cellStyle name="Normal 2 2 4 2 2 4 7" xfId="23347" xr:uid="{00000000-0005-0000-0000-0000335B0000}"/>
    <cellStyle name="Normal 2 2 4 2 2 4 8" xfId="23348" xr:uid="{00000000-0005-0000-0000-0000345B0000}"/>
    <cellStyle name="Normal 2 2 4 2 2 4 9" xfId="23349" xr:uid="{00000000-0005-0000-0000-0000355B0000}"/>
    <cellStyle name="Normal 2 2 4 2 2 5" xfId="23350" xr:uid="{00000000-0005-0000-0000-0000365B0000}"/>
    <cellStyle name="Normal 2 2 4 2 2 5 10" xfId="23351" xr:uid="{00000000-0005-0000-0000-0000375B0000}"/>
    <cellStyle name="Normal 2 2 4 2 2 5 11" xfId="23352" xr:uid="{00000000-0005-0000-0000-0000385B0000}"/>
    <cellStyle name="Normal 2 2 4 2 2 5 12" xfId="23353" xr:uid="{00000000-0005-0000-0000-0000395B0000}"/>
    <cellStyle name="Normal 2 2 4 2 2 5 13" xfId="23354" xr:uid="{00000000-0005-0000-0000-00003A5B0000}"/>
    <cellStyle name="Normal 2 2 4 2 2 5 14" xfId="23355" xr:uid="{00000000-0005-0000-0000-00003B5B0000}"/>
    <cellStyle name="Normal 2 2 4 2 2 5 2" xfId="23356" xr:uid="{00000000-0005-0000-0000-00003C5B0000}"/>
    <cellStyle name="Normal 2 2 4 2 2 5 2 10" xfId="23357" xr:uid="{00000000-0005-0000-0000-00003D5B0000}"/>
    <cellStyle name="Normal 2 2 4 2 2 5 2 2" xfId="23358" xr:uid="{00000000-0005-0000-0000-00003E5B0000}"/>
    <cellStyle name="Normal 2 2 4 2 2 5 2 3" xfId="23359" xr:uid="{00000000-0005-0000-0000-00003F5B0000}"/>
    <cellStyle name="Normal 2 2 4 2 2 5 2 4" xfId="23360" xr:uid="{00000000-0005-0000-0000-0000405B0000}"/>
    <cellStyle name="Normal 2 2 4 2 2 5 2 5" xfId="23361" xr:uid="{00000000-0005-0000-0000-0000415B0000}"/>
    <cellStyle name="Normal 2 2 4 2 2 5 2 6" xfId="23362" xr:uid="{00000000-0005-0000-0000-0000425B0000}"/>
    <cellStyle name="Normal 2 2 4 2 2 5 2 7" xfId="23363" xr:uid="{00000000-0005-0000-0000-0000435B0000}"/>
    <cellStyle name="Normal 2 2 4 2 2 5 2 8" xfId="23364" xr:uid="{00000000-0005-0000-0000-0000445B0000}"/>
    <cellStyle name="Normal 2 2 4 2 2 5 2 9" xfId="23365" xr:uid="{00000000-0005-0000-0000-0000455B0000}"/>
    <cellStyle name="Normal 2 2 4 2 2 5 3" xfId="23366" xr:uid="{00000000-0005-0000-0000-0000465B0000}"/>
    <cellStyle name="Normal 2 2 4 2 2 5 3 10" xfId="23367" xr:uid="{00000000-0005-0000-0000-0000475B0000}"/>
    <cellStyle name="Normal 2 2 4 2 2 5 3 2" xfId="23368" xr:uid="{00000000-0005-0000-0000-0000485B0000}"/>
    <cellStyle name="Normal 2 2 4 2 2 5 3 3" xfId="23369" xr:uid="{00000000-0005-0000-0000-0000495B0000}"/>
    <cellStyle name="Normal 2 2 4 2 2 5 3 4" xfId="23370" xr:uid="{00000000-0005-0000-0000-00004A5B0000}"/>
    <cellStyle name="Normal 2 2 4 2 2 5 3 5" xfId="23371" xr:uid="{00000000-0005-0000-0000-00004B5B0000}"/>
    <cellStyle name="Normal 2 2 4 2 2 5 3 6" xfId="23372" xr:uid="{00000000-0005-0000-0000-00004C5B0000}"/>
    <cellStyle name="Normal 2 2 4 2 2 5 3 7" xfId="23373" xr:uid="{00000000-0005-0000-0000-00004D5B0000}"/>
    <cellStyle name="Normal 2 2 4 2 2 5 3 8" xfId="23374" xr:uid="{00000000-0005-0000-0000-00004E5B0000}"/>
    <cellStyle name="Normal 2 2 4 2 2 5 3 9" xfId="23375" xr:uid="{00000000-0005-0000-0000-00004F5B0000}"/>
    <cellStyle name="Normal 2 2 4 2 2 5 4" xfId="23376" xr:uid="{00000000-0005-0000-0000-0000505B0000}"/>
    <cellStyle name="Normal 2 2 4 2 2 5 4 10" xfId="23377" xr:uid="{00000000-0005-0000-0000-0000515B0000}"/>
    <cellStyle name="Normal 2 2 4 2 2 5 4 2" xfId="23378" xr:uid="{00000000-0005-0000-0000-0000525B0000}"/>
    <cellStyle name="Normal 2 2 4 2 2 5 4 3" xfId="23379" xr:uid="{00000000-0005-0000-0000-0000535B0000}"/>
    <cellStyle name="Normal 2 2 4 2 2 5 4 4" xfId="23380" xr:uid="{00000000-0005-0000-0000-0000545B0000}"/>
    <cellStyle name="Normal 2 2 4 2 2 5 4 5" xfId="23381" xr:uid="{00000000-0005-0000-0000-0000555B0000}"/>
    <cellStyle name="Normal 2 2 4 2 2 5 4 6" xfId="23382" xr:uid="{00000000-0005-0000-0000-0000565B0000}"/>
    <cellStyle name="Normal 2 2 4 2 2 5 4 7" xfId="23383" xr:uid="{00000000-0005-0000-0000-0000575B0000}"/>
    <cellStyle name="Normal 2 2 4 2 2 5 4 8" xfId="23384" xr:uid="{00000000-0005-0000-0000-0000585B0000}"/>
    <cellStyle name="Normal 2 2 4 2 2 5 4 9" xfId="23385" xr:uid="{00000000-0005-0000-0000-0000595B0000}"/>
    <cellStyle name="Normal 2 2 4 2 2 5 5" xfId="23386" xr:uid="{00000000-0005-0000-0000-00005A5B0000}"/>
    <cellStyle name="Normal 2 2 4 2 2 5 5 10" xfId="23387" xr:uid="{00000000-0005-0000-0000-00005B5B0000}"/>
    <cellStyle name="Normal 2 2 4 2 2 5 5 2" xfId="23388" xr:uid="{00000000-0005-0000-0000-00005C5B0000}"/>
    <cellStyle name="Normal 2 2 4 2 2 5 5 3" xfId="23389" xr:uid="{00000000-0005-0000-0000-00005D5B0000}"/>
    <cellStyle name="Normal 2 2 4 2 2 5 5 4" xfId="23390" xr:uid="{00000000-0005-0000-0000-00005E5B0000}"/>
    <cellStyle name="Normal 2 2 4 2 2 5 5 5" xfId="23391" xr:uid="{00000000-0005-0000-0000-00005F5B0000}"/>
    <cellStyle name="Normal 2 2 4 2 2 5 5 6" xfId="23392" xr:uid="{00000000-0005-0000-0000-0000605B0000}"/>
    <cellStyle name="Normal 2 2 4 2 2 5 5 7" xfId="23393" xr:uid="{00000000-0005-0000-0000-0000615B0000}"/>
    <cellStyle name="Normal 2 2 4 2 2 5 5 8" xfId="23394" xr:uid="{00000000-0005-0000-0000-0000625B0000}"/>
    <cellStyle name="Normal 2 2 4 2 2 5 5 9" xfId="23395" xr:uid="{00000000-0005-0000-0000-0000635B0000}"/>
    <cellStyle name="Normal 2 2 4 2 2 5 6" xfId="23396" xr:uid="{00000000-0005-0000-0000-0000645B0000}"/>
    <cellStyle name="Normal 2 2 4 2 2 5 7" xfId="23397" xr:uid="{00000000-0005-0000-0000-0000655B0000}"/>
    <cellStyle name="Normal 2 2 4 2 2 5 8" xfId="23398" xr:uid="{00000000-0005-0000-0000-0000665B0000}"/>
    <cellStyle name="Normal 2 2 4 2 2 5 9" xfId="23399" xr:uid="{00000000-0005-0000-0000-0000675B0000}"/>
    <cellStyle name="Normal 2 2 4 2 2 6" xfId="23400" xr:uid="{00000000-0005-0000-0000-0000685B0000}"/>
    <cellStyle name="Normal 2 2 4 2 2 6 10" xfId="23401" xr:uid="{00000000-0005-0000-0000-0000695B0000}"/>
    <cellStyle name="Normal 2 2 4 2 2 6 11" xfId="23402" xr:uid="{00000000-0005-0000-0000-00006A5B0000}"/>
    <cellStyle name="Normal 2 2 4 2 2 6 12" xfId="23403" xr:uid="{00000000-0005-0000-0000-00006B5B0000}"/>
    <cellStyle name="Normal 2 2 4 2 2 6 13" xfId="23404" xr:uid="{00000000-0005-0000-0000-00006C5B0000}"/>
    <cellStyle name="Normal 2 2 4 2 2 6 14" xfId="23405" xr:uid="{00000000-0005-0000-0000-00006D5B0000}"/>
    <cellStyle name="Normal 2 2 4 2 2 6 2" xfId="23406" xr:uid="{00000000-0005-0000-0000-00006E5B0000}"/>
    <cellStyle name="Normal 2 2 4 2 2 6 2 10" xfId="23407" xr:uid="{00000000-0005-0000-0000-00006F5B0000}"/>
    <cellStyle name="Normal 2 2 4 2 2 6 2 2" xfId="23408" xr:uid="{00000000-0005-0000-0000-0000705B0000}"/>
    <cellStyle name="Normal 2 2 4 2 2 6 2 3" xfId="23409" xr:uid="{00000000-0005-0000-0000-0000715B0000}"/>
    <cellStyle name="Normal 2 2 4 2 2 6 2 4" xfId="23410" xr:uid="{00000000-0005-0000-0000-0000725B0000}"/>
    <cellStyle name="Normal 2 2 4 2 2 6 2 5" xfId="23411" xr:uid="{00000000-0005-0000-0000-0000735B0000}"/>
    <cellStyle name="Normal 2 2 4 2 2 6 2 6" xfId="23412" xr:uid="{00000000-0005-0000-0000-0000745B0000}"/>
    <cellStyle name="Normal 2 2 4 2 2 6 2 7" xfId="23413" xr:uid="{00000000-0005-0000-0000-0000755B0000}"/>
    <cellStyle name="Normal 2 2 4 2 2 6 2 8" xfId="23414" xr:uid="{00000000-0005-0000-0000-0000765B0000}"/>
    <cellStyle name="Normal 2 2 4 2 2 6 2 9" xfId="23415" xr:uid="{00000000-0005-0000-0000-0000775B0000}"/>
    <cellStyle name="Normal 2 2 4 2 2 6 3" xfId="23416" xr:uid="{00000000-0005-0000-0000-0000785B0000}"/>
    <cellStyle name="Normal 2 2 4 2 2 6 3 10" xfId="23417" xr:uid="{00000000-0005-0000-0000-0000795B0000}"/>
    <cellStyle name="Normal 2 2 4 2 2 6 3 2" xfId="23418" xr:uid="{00000000-0005-0000-0000-00007A5B0000}"/>
    <cellStyle name="Normal 2 2 4 2 2 6 3 3" xfId="23419" xr:uid="{00000000-0005-0000-0000-00007B5B0000}"/>
    <cellStyle name="Normal 2 2 4 2 2 6 3 4" xfId="23420" xr:uid="{00000000-0005-0000-0000-00007C5B0000}"/>
    <cellStyle name="Normal 2 2 4 2 2 6 3 5" xfId="23421" xr:uid="{00000000-0005-0000-0000-00007D5B0000}"/>
    <cellStyle name="Normal 2 2 4 2 2 6 3 6" xfId="23422" xr:uid="{00000000-0005-0000-0000-00007E5B0000}"/>
    <cellStyle name="Normal 2 2 4 2 2 6 3 7" xfId="23423" xr:uid="{00000000-0005-0000-0000-00007F5B0000}"/>
    <cellStyle name="Normal 2 2 4 2 2 6 3 8" xfId="23424" xr:uid="{00000000-0005-0000-0000-0000805B0000}"/>
    <cellStyle name="Normal 2 2 4 2 2 6 3 9" xfId="23425" xr:uid="{00000000-0005-0000-0000-0000815B0000}"/>
    <cellStyle name="Normal 2 2 4 2 2 6 4" xfId="23426" xr:uid="{00000000-0005-0000-0000-0000825B0000}"/>
    <cellStyle name="Normal 2 2 4 2 2 6 4 10" xfId="23427" xr:uid="{00000000-0005-0000-0000-0000835B0000}"/>
    <cellStyle name="Normal 2 2 4 2 2 6 4 2" xfId="23428" xr:uid="{00000000-0005-0000-0000-0000845B0000}"/>
    <cellStyle name="Normal 2 2 4 2 2 6 4 3" xfId="23429" xr:uid="{00000000-0005-0000-0000-0000855B0000}"/>
    <cellStyle name="Normal 2 2 4 2 2 6 4 4" xfId="23430" xr:uid="{00000000-0005-0000-0000-0000865B0000}"/>
    <cellStyle name="Normal 2 2 4 2 2 6 4 5" xfId="23431" xr:uid="{00000000-0005-0000-0000-0000875B0000}"/>
    <cellStyle name="Normal 2 2 4 2 2 6 4 6" xfId="23432" xr:uid="{00000000-0005-0000-0000-0000885B0000}"/>
    <cellStyle name="Normal 2 2 4 2 2 6 4 7" xfId="23433" xr:uid="{00000000-0005-0000-0000-0000895B0000}"/>
    <cellStyle name="Normal 2 2 4 2 2 6 4 8" xfId="23434" xr:uid="{00000000-0005-0000-0000-00008A5B0000}"/>
    <cellStyle name="Normal 2 2 4 2 2 6 4 9" xfId="23435" xr:uid="{00000000-0005-0000-0000-00008B5B0000}"/>
    <cellStyle name="Normal 2 2 4 2 2 6 5" xfId="23436" xr:uid="{00000000-0005-0000-0000-00008C5B0000}"/>
    <cellStyle name="Normal 2 2 4 2 2 6 5 10" xfId="23437" xr:uid="{00000000-0005-0000-0000-00008D5B0000}"/>
    <cellStyle name="Normal 2 2 4 2 2 6 5 2" xfId="23438" xr:uid="{00000000-0005-0000-0000-00008E5B0000}"/>
    <cellStyle name="Normal 2 2 4 2 2 6 5 3" xfId="23439" xr:uid="{00000000-0005-0000-0000-00008F5B0000}"/>
    <cellStyle name="Normal 2 2 4 2 2 6 5 4" xfId="23440" xr:uid="{00000000-0005-0000-0000-0000905B0000}"/>
    <cellStyle name="Normal 2 2 4 2 2 6 5 5" xfId="23441" xr:uid="{00000000-0005-0000-0000-0000915B0000}"/>
    <cellStyle name="Normal 2 2 4 2 2 6 5 6" xfId="23442" xr:uid="{00000000-0005-0000-0000-0000925B0000}"/>
    <cellStyle name="Normal 2 2 4 2 2 6 5 7" xfId="23443" xr:uid="{00000000-0005-0000-0000-0000935B0000}"/>
    <cellStyle name="Normal 2 2 4 2 2 6 5 8" xfId="23444" xr:uid="{00000000-0005-0000-0000-0000945B0000}"/>
    <cellStyle name="Normal 2 2 4 2 2 6 5 9" xfId="23445" xr:uid="{00000000-0005-0000-0000-0000955B0000}"/>
    <cellStyle name="Normal 2 2 4 2 2 6 6" xfId="23446" xr:uid="{00000000-0005-0000-0000-0000965B0000}"/>
    <cellStyle name="Normal 2 2 4 2 2 6 7" xfId="23447" xr:uid="{00000000-0005-0000-0000-0000975B0000}"/>
    <cellStyle name="Normal 2 2 4 2 2 6 8" xfId="23448" xr:uid="{00000000-0005-0000-0000-0000985B0000}"/>
    <cellStyle name="Normal 2 2 4 2 2 6 9" xfId="23449" xr:uid="{00000000-0005-0000-0000-0000995B0000}"/>
    <cellStyle name="Normal 2 2 4 2 2 7" xfId="23450" xr:uid="{00000000-0005-0000-0000-00009A5B0000}"/>
    <cellStyle name="Normal 2 2 4 2 2 7 10" xfId="23451" xr:uid="{00000000-0005-0000-0000-00009B5B0000}"/>
    <cellStyle name="Normal 2 2 4 2 2 7 11" xfId="23452" xr:uid="{00000000-0005-0000-0000-00009C5B0000}"/>
    <cellStyle name="Normal 2 2 4 2 2 7 12" xfId="23453" xr:uid="{00000000-0005-0000-0000-00009D5B0000}"/>
    <cellStyle name="Normal 2 2 4 2 2 7 13" xfId="23454" xr:uid="{00000000-0005-0000-0000-00009E5B0000}"/>
    <cellStyle name="Normal 2 2 4 2 2 7 14" xfId="23455" xr:uid="{00000000-0005-0000-0000-00009F5B0000}"/>
    <cellStyle name="Normal 2 2 4 2 2 7 2" xfId="23456" xr:uid="{00000000-0005-0000-0000-0000A05B0000}"/>
    <cellStyle name="Normal 2 2 4 2 2 7 2 10" xfId="23457" xr:uid="{00000000-0005-0000-0000-0000A15B0000}"/>
    <cellStyle name="Normal 2 2 4 2 2 7 2 2" xfId="23458" xr:uid="{00000000-0005-0000-0000-0000A25B0000}"/>
    <cellStyle name="Normal 2 2 4 2 2 7 2 3" xfId="23459" xr:uid="{00000000-0005-0000-0000-0000A35B0000}"/>
    <cellStyle name="Normal 2 2 4 2 2 7 2 4" xfId="23460" xr:uid="{00000000-0005-0000-0000-0000A45B0000}"/>
    <cellStyle name="Normal 2 2 4 2 2 7 2 5" xfId="23461" xr:uid="{00000000-0005-0000-0000-0000A55B0000}"/>
    <cellStyle name="Normal 2 2 4 2 2 7 2 6" xfId="23462" xr:uid="{00000000-0005-0000-0000-0000A65B0000}"/>
    <cellStyle name="Normal 2 2 4 2 2 7 2 7" xfId="23463" xr:uid="{00000000-0005-0000-0000-0000A75B0000}"/>
    <cellStyle name="Normal 2 2 4 2 2 7 2 8" xfId="23464" xr:uid="{00000000-0005-0000-0000-0000A85B0000}"/>
    <cellStyle name="Normal 2 2 4 2 2 7 2 9" xfId="23465" xr:uid="{00000000-0005-0000-0000-0000A95B0000}"/>
    <cellStyle name="Normal 2 2 4 2 2 7 3" xfId="23466" xr:uid="{00000000-0005-0000-0000-0000AA5B0000}"/>
    <cellStyle name="Normal 2 2 4 2 2 7 3 10" xfId="23467" xr:uid="{00000000-0005-0000-0000-0000AB5B0000}"/>
    <cellStyle name="Normal 2 2 4 2 2 7 3 2" xfId="23468" xr:uid="{00000000-0005-0000-0000-0000AC5B0000}"/>
    <cellStyle name="Normal 2 2 4 2 2 7 3 3" xfId="23469" xr:uid="{00000000-0005-0000-0000-0000AD5B0000}"/>
    <cellStyle name="Normal 2 2 4 2 2 7 3 4" xfId="23470" xr:uid="{00000000-0005-0000-0000-0000AE5B0000}"/>
    <cellStyle name="Normal 2 2 4 2 2 7 3 5" xfId="23471" xr:uid="{00000000-0005-0000-0000-0000AF5B0000}"/>
    <cellStyle name="Normal 2 2 4 2 2 7 3 6" xfId="23472" xr:uid="{00000000-0005-0000-0000-0000B05B0000}"/>
    <cellStyle name="Normal 2 2 4 2 2 7 3 7" xfId="23473" xr:uid="{00000000-0005-0000-0000-0000B15B0000}"/>
    <cellStyle name="Normal 2 2 4 2 2 7 3 8" xfId="23474" xr:uid="{00000000-0005-0000-0000-0000B25B0000}"/>
    <cellStyle name="Normal 2 2 4 2 2 7 3 9" xfId="23475" xr:uid="{00000000-0005-0000-0000-0000B35B0000}"/>
    <cellStyle name="Normal 2 2 4 2 2 7 4" xfId="23476" xr:uid="{00000000-0005-0000-0000-0000B45B0000}"/>
    <cellStyle name="Normal 2 2 4 2 2 7 4 10" xfId="23477" xr:uid="{00000000-0005-0000-0000-0000B55B0000}"/>
    <cellStyle name="Normal 2 2 4 2 2 7 4 2" xfId="23478" xr:uid="{00000000-0005-0000-0000-0000B65B0000}"/>
    <cellStyle name="Normal 2 2 4 2 2 7 4 3" xfId="23479" xr:uid="{00000000-0005-0000-0000-0000B75B0000}"/>
    <cellStyle name="Normal 2 2 4 2 2 7 4 4" xfId="23480" xr:uid="{00000000-0005-0000-0000-0000B85B0000}"/>
    <cellStyle name="Normal 2 2 4 2 2 7 4 5" xfId="23481" xr:uid="{00000000-0005-0000-0000-0000B95B0000}"/>
    <cellStyle name="Normal 2 2 4 2 2 7 4 6" xfId="23482" xr:uid="{00000000-0005-0000-0000-0000BA5B0000}"/>
    <cellStyle name="Normal 2 2 4 2 2 7 4 7" xfId="23483" xr:uid="{00000000-0005-0000-0000-0000BB5B0000}"/>
    <cellStyle name="Normal 2 2 4 2 2 7 4 8" xfId="23484" xr:uid="{00000000-0005-0000-0000-0000BC5B0000}"/>
    <cellStyle name="Normal 2 2 4 2 2 7 4 9" xfId="23485" xr:uid="{00000000-0005-0000-0000-0000BD5B0000}"/>
    <cellStyle name="Normal 2 2 4 2 2 7 5" xfId="23486" xr:uid="{00000000-0005-0000-0000-0000BE5B0000}"/>
    <cellStyle name="Normal 2 2 4 2 2 7 5 10" xfId="23487" xr:uid="{00000000-0005-0000-0000-0000BF5B0000}"/>
    <cellStyle name="Normal 2 2 4 2 2 7 5 2" xfId="23488" xr:uid="{00000000-0005-0000-0000-0000C05B0000}"/>
    <cellStyle name="Normal 2 2 4 2 2 7 5 3" xfId="23489" xr:uid="{00000000-0005-0000-0000-0000C15B0000}"/>
    <cellStyle name="Normal 2 2 4 2 2 7 5 4" xfId="23490" xr:uid="{00000000-0005-0000-0000-0000C25B0000}"/>
    <cellStyle name="Normal 2 2 4 2 2 7 5 5" xfId="23491" xr:uid="{00000000-0005-0000-0000-0000C35B0000}"/>
    <cellStyle name="Normal 2 2 4 2 2 7 5 6" xfId="23492" xr:uid="{00000000-0005-0000-0000-0000C45B0000}"/>
    <cellStyle name="Normal 2 2 4 2 2 7 5 7" xfId="23493" xr:uid="{00000000-0005-0000-0000-0000C55B0000}"/>
    <cellStyle name="Normal 2 2 4 2 2 7 5 8" xfId="23494" xr:uid="{00000000-0005-0000-0000-0000C65B0000}"/>
    <cellStyle name="Normal 2 2 4 2 2 7 5 9" xfId="23495" xr:uid="{00000000-0005-0000-0000-0000C75B0000}"/>
    <cellStyle name="Normal 2 2 4 2 2 7 6" xfId="23496" xr:uid="{00000000-0005-0000-0000-0000C85B0000}"/>
    <cellStyle name="Normal 2 2 4 2 2 7 7" xfId="23497" xr:uid="{00000000-0005-0000-0000-0000C95B0000}"/>
    <cellStyle name="Normal 2 2 4 2 2 7 8" xfId="23498" xr:uid="{00000000-0005-0000-0000-0000CA5B0000}"/>
    <cellStyle name="Normal 2 2 4 2 2 7 9" xfId="23499" xr:uid="{00000000-0005-0000-0000-0000CB5B0000}"/>
    <cellStyle name="Normal 2 2 4 2 2 8" xfId="23500" xr:uid="{00000000-0005-0000-0000-0000CC5B0000}"/>
    <cellStyle name="Normal 2 2 4 2 2 8 10" xfId="23501" xr:uid="{00000000-0005-0000-0000-0000CD5B0000}"/>
    <cellStyle name="Normal 2 2 4 2 2 8 11" xfId="23502" xr:uid="{00000000-0005-0000-0000-0000CE5B0000}"/>
    <cellStyle name="Normal 2 2 4 2 2 8 12" xfId="23503" xr:uid="{00000000-0005-0000-0000-0000CF5B0000}"/>
    <cellStyle name="Normal 2 2 4 2 2 8 13" xfId="23504" xr:uid="{00000000-0005-0000-0000-0000D05B0000}"/>
    <cellStyle name="Normal 2 2 4 2 2 8 14" xfId="23505" xr:uid="{00000000-0005-0000-0000-0000D15B0000}"/>
    <cellStyle name="Normal 2 2 4 2 2 8 2" xfId="23506" xr:uid="{00000000-0005-0000-0000-0000D25B0000}"/>
    <cellStyle name="Normal 2 2 4 2 2 8 2 10" xfId="23507" xr:uid="{00000000-0005-0000-0000-0000D35B0000}"/>
    <cellStyle name="Normal 2 2 4 2 2 8 2 2" xfId="23508" xr:uid="{00000000-0005-0000-0000-0000D45B0000}"/>
    <cellStyle name="Normal 2 2 4 2 2 8 2 3" xfId="23509" xr:uid="{00000000-0005-0000-0000-0000D55B0000}"/>
    <cellStyle name="Normal 2 2 4 2 2 8 2 4" xfId="23510" xr:uid="{00000000-0005-0000-0000-0000D65B0000}"/>
    <cellStyle name="Normal 2 2 4 2 2 8 2 5" xfId="23511" xr:uid="{00000000-0005-0000-0000-0000D75B0000}"/>
    <cellStyle name="Normal 2 2 4 2 2 8 2 6" xfId="23512" xr:uid="{00000000-0005-0000-0000-0000D85B0000}"/>
    <cellStyle name="Normal 2 2 4 2 2 8 2 7" xfId="23513" xr:uid="{00000000-0005-0000-0000-0000D95B0000}"/>
    <cellStyle name="Normal 2 2 4 2 2 8 2 8" xfId="23514" xr:uid="{00000000-0005-0000-0000-0000DA5B0000}"/>
    <cellStyle name="Normal 2 2 4 2 2 8 2 9" xfId="23515" xr:uid="{00000000-0005-0000-0000-0000DB5B0000}"/>
    <cellStyle name="Normal 2 2 4 2 2 8 3" xfId="23516" xr:uid="{00000000-0005-0000-0000-0000DC5B0000}"/>
    <cellStyle name="Normal 2 2 4 2 2 8 3 10" xfId="23517" xr:uid="{00000000-0005-0000-0000-0000DD5B0000}"/>
    <cellStyle name="Normal 2 2 4 2 2 8 3 2" xfId="23518" xr:uid="{00000000-0005-0000-0000-0000DE5B0000}"/>
    <cellStyle name="Normal 2 2 4 2 2 8 3 3" xfId="23519" xr:uid="{00000000-0005-0000-0000-0000DF5B0000}"/>
    <cellStyle name="Normal 2 2 4 2 2 8 3 4" xfId="23520" xr:uid="{00000000-0005-0000-0000-0000E05B0000}"/>
    <cellStyle name="Normal 2 2 4 2 2 8 3 5" xfId="23521" xr:uid="{00000000-0005-0000-0000-0000E15B0000}"/>
    <cellStyle name="Normal 2 2 4 2 2 8 3 6" xfId="23522" xr:uid="{00000000-0005-0000-0000-0000E25B0000}"/>
    <cellStyle name="Normal 2 2 4 2 2 8 3 7" xfId="23523" xr:uid="{00000000-0005-0000-0000-0000E35B0000}"/>
    <cellStyle name="Normal 2 2 4 2 2 8 3 8" xfId="23524" xr:uid="{00000000-0005-0000-0000-0000E45B0000}"/>
    <cellStyle name="Normal 2 2 4 2 2 8 3 9" xfId="23525" xr:uid="{00000000-0005-0000-0000-0000E55B0000}"/>
    <cellStyle name="Normal 2 2 4 2 2 8 4" xfId="23526" xr:uid="{00000000-0005-0000-0000-0000E65B0000}"/>
    <cellStyle name="Normal 2 2 4 2 2 8 4 10" xfId="23527" xr:uid="{00000000-0005-0000-0000-0000E75B0000}"/>
    <cellStyle name="Normal 2 2 4 2 2 8 4 2" xfId="23528" xr:uid="{00000000-0005-0000-0000-0000E85B0000}"/>
    <cellStyle name="Normal 2 2 4 2 2 8 4 3" xfId="23529" xr:uid="{00000000-0005-0000-0000-0000E95B0000}"/>
    <cellStyle name="Normal 2 2 4 2 2 8 4 4" xfId="23530" xr:uid="{00000000-0005-0000-0000-0000EA5B0000}"/>
    <cellStyle name="Normal 2 2 4 2 2 8 4 5" xfId="23531" xr:uid="{00000000-0005-0000-0000-0000EB5B0000}"/>
    <cellStyle name="Normal 2 2 4 2 2 8 4 6" xfId="23532" xr:uid="{00000000-0005-0000-0000-0000EC5B0000}"/>
    <cellStyle name="Normal 2 2 4 2 2 8 4 7" xfId="23533" xr:uid="{00000000-0005-0000-0000-0000ED5B0000}"/>
    <cellStyle name="Normal 2 2 4 2 2 8 4 8" xfId="23534" xr:uid="{00000000-0005-0000-0000-0000EE5B0000}"/>
    <cellStyle name="Normal 2 2 4 2 2 8 4 9" xfId="23535" xr:uid="{00000000-0005-0000-0000-0000EF5B0000}"/>
    <cellStyle name="Normal 2 2 4 2 2 8 5" xfId="23536" xr:uid="{00000000-0005-0000-0000-0000F05B0000}"/>
    <cellStyle name="Normal 2 2 4 2 2 8 5 10" xfId="23537" xr:uid="{00000000-0005-0000-0000-0000F15B0000}"/>
    <cellStyle name="Normal 2 2 4 2 2 8 5 2" xfId="23538" xr:uid="{00000000-0005-0000-0000-0000F25B0000}"/>
    <cellStyle name="Normal 2 2 4 2 2 8 5 3" xfId="23539" xr:uid="{00000000-0005-0000-0000-0000F35B0000}"/>
    <cellStyle name="Normal 2 2 4 2 2 8 5 4" xfId="23540" xr:uid="{00000000-0005-0000-0000-0000F45B0000}"/>
    <cellStyle name="Normal 2 2 4 2 2 8 5 5" xfId="23541" xr:uid="{00000000-0005-0000-0000-0000F55B0000}"/>
    <cellStyle name="Normal 2 2 4 2 2 8 5 6" xfId="23542" xr:uid="{00000000-0005-0000-0000-0000F65B0000}"/>
    <cellStyle name="Normal 2 2 4 2 2 8 5 7" xfId="23543" xr:uid="{00000000-0005-0000-0000-0000F75B0000}"/>
    <cellStyle name="Normal 2 2 4 2 2 8 5 8" xfId="23544" xr:uid="{00000000-0005-0000-0000-0000F85B0000}"/>
    <cellStyle name="Normal 2 2 4 2 2 8 5 9" xfId="23545" xr:uid="{00000000-0005-0000-0000-0000F95B0000}"/>
    <cellStyle name="Normal 2 2 4 2 2 8 6" xfId="23546" xr:uid="{00000000-0005-0000-0000-0000FA5B0000}"/>
    <cellStyle name="Normal 2 2 4 2 2 8 7" xfId="23547" xr:uid="{00000000-0005-0000-0000-0000FB5B0000}"/>
    <cellStyle name="Normal 2 2 4 2 2 8 8" xfId="23548" xr:uid="{00000000-0005-0000-0000-0000FC5B0000}"/>
    <cellStyle name="Normal 2 2 4 2 2 8 9" xfId="23549" xr:uid="{00000000-0005-0000-0000-0000FD5B0000}"/>
    <cellStyle name="Normal 2 2 4 2 2 9" xfId="23550" xr:uid="{00000000-0005-0000-0000-0000FE5B0000}"/>
    <cellStyle name="Normal 2 2 4 2 2 9 10" xfId="23551" xr:uid="{00000000-0005-0000-0000-0000FF5B0000}"/>
    <cellStyle name="Normal 2 2 4 2 2 9 11" xfId="23552" xr:uid="{00000000-0005-0000-0000-0000005C0000}"/>
    <cellStyle name="Normal 2 2 4 2 2 9 12" xfId="23553" xr:uid="{00000000-0005-0000-0000-0000015C0000}"/>
    <cellStyle name="Normal 2 2 4 2 2 9 13" xfId="23554" xr:uid="{00000000-0005-0000-0000-0000025C0000}"/>
    <cellStyle name="Normal 2 2 4 2 2 9 14" xfId="23555" xr:uid="{00000000-0005-0000-0000-0000035C0000}"/>
    <cellStyle name="Normal 2 2 4 2 2 9 2" xfId="23556" xr:uid="{00000000-0005-0000-0000-0000045C0000}"/>
    <cellStyle name="Normal 2 2 4 2 2 9 2 10" xfId="23557" xr:uid="{00000000-0005-0000-0000-0000055C0000}"/>
    <cellStyle name="Normal 2 2 4 2 2 9 2 2" xfId="23558" xr:uid="{00000000-0005-0000-0000-0000065C0000}"/>
    <cellStyle name="Normal 2 2 4 2 2 9 2 3" xfId="23559" xr:uid="{00000000-0005-0000-0000-0000075C0000}"/>
    <cellStyle name="Normal 2 2 4 2 2 9 2 4" xfId="23560" xr:uid="{00000000-0005-0000-0000-0000085C0000}"/>
    <cellStyle name="Normal 2 2 4 2 2 9 2 5" xfId="23561" xr:uid="{00000000-0005-0000-0000-0000095C0000}"/>
    <cellStyle name="Normal 2 2 4 2 2 9 2 6" xfId="23562" xr:uid="{00000000-0005-0000-0000-00000A5C0000}"/>
    <cellStyle name="Normal 2 2 4 2 2 9 2 7" xfId="23563" xr:uid="{00000000-0005-0000-0000-00000B5C0000}"/>
    <cellStyle name="Normal 2 2 4 2 2 9 2 8" xfId="23564" xr:uid="{00000000-0005-0000-0000-00000C5C0000}"/>
    <cellStyle name="Normal 2 2 4 2 2 9 2 9" xfId="23565" xr:uid="{00000000-0005-0000-0000-00000D5C0000}"/>
    <cellStyle name="Normal 2 2 4 2 2 9 3" xfId="23566" xr:uid="{00000000-0005-0000-0000-00000E5C0000}"/>
    <cellStyle name="Normal 2 2 4 2 2 9 3 10" xfId="23567" xr:uid="{00000000-0005-0000-0000-00000F5C0000}"/>
    <cellStyle name="Normal 2 2 4 2 2 9 3 2" xfId="23568" xr:uid="{00000000-0005-0000-0000-0000105C0000}"/>
    <cellStyle name="Normal 2 2 4 2 2 9 3 3" xfId="23569" xr:uid="{00000000-0005-0000-0000-0000115C0000}"/>
    <cellStyle name="Normal 2 2 4 2 2 9 3 4" xfId="23570" xr:uid="{00000000-0005-0000-0000-0000125C0000}"/>
    <cellStyle name="Normal 2 2 4 2 2 9 3 5" xfId="23571" xr:uid="{00000000-0005-0000-0000-0000135C0000}"/>
    <cellStyle name="Normal 2 2 4 2 2 9 3 6" xfId="23572" xr:uid="{00000000-0005-0000-0000-0000145C0000}"/>
    <cellStyle name="Normal 2 2 4 2 2 9 3 7" xfId="23573" xr:uid="{00000000-0005-0000-0000-0000155C0000}"/>
    <cellStyle name="Normal 2 2 4 2 2 9 3 8" xfId="23574" xr:uid="{00000000-0005-0000-0000-0000165C0000}"/>
    <cellStyle name="Normal 2 2 4 2 2 9 3 9" xfId="23575" xr:uid="{00000000-0005-0000-0000-0000175C0000}"/>
    <cellStyle name="Normal 2 2 4 2 2 9 4" xfId="23576" xr:uid="{00000000-0005-0000-0000-0000185C0000}"/>
    <cellStyle name="Normal 2 2 4 2 2 9 4 10" xfId="23577" xr:uid="{00000000-0005-0000-0000-0000195C0000}"/>
    <cellStyle name="Normal 2 2 4 2 2 9 4 2" xfId="23578" xr:uid="{00000000-0005-0000-0000-00001A5C0000}"/>
    <cellStyle name="Normal 2 2 4 2 2 9 4 3" xfId="23579" xr:uid="{00000000-0005-0000-0000-00001B5C0000}"/>
    <cellStyle name="Normal 2 2 4 2 2 9 4 4" xfId="23580" xr:uid="{00000000-0005-0000-0000-00001C5C0000}"/>
    <cellStyle name="Normal 2 2 4 2 2 9 4 5" xfId="23581" xr:uid="{00000000-0005-0000-0000-00001D5C0000}"/>
    <cellStyle name="Normal 2 2 4 2 2 9 4 6" xfId="23582" xr:uid="{00000000-0005-0000-0000-00001E5C0000}"/>
    <cellStyle name="Normal 2 2 4 2 2 9 4 7" xfId="23583" xr:uid="{00000000-0005-0000-0000-00001F5C0000}"/>
    <cellStyle name="Normal 2 2 4 2 2 9 4 8" xfId="23584" xr:uid="{00000000-0005-0000-0000-0000205C0000}"/>
    <cellStyle name="Normal 2 2 4 2 2 9 4 9" xfId="23585" xr:uid="{00000000-0005-0000-0000-0000215C0000}"/>
    <cellStyle name="Normal 2 2 4 2 2 9 5" xfId="23586" xr:uid="{00000000-0005-0000-0000-0000225C0000}"/>
    <cellStyle name="Normal 2 2 4 2 2 9 5 10" xfId="23587" xr:uid="{00000000-0005-0000-0000-0000235C0000}"/>
    <cellStyle name="Normal 2 2 4 2 2 9 5 2" xfId="23588" xr:uid="{00000000-0005-0000-0000-0000245C0000}"/>
    <cellStyle name="Normal 2 2 4 2 2 9 5 3" xfId="23589" xr:uid="{00000000-0005-0000-0000-0000255C0000}"/>
    <cellStyle name="Normal 2 2 4 2 2 9 5 4" xfId="23590" xr:uid="{00000000-0005-0000-0000-0000265C0000}"/>
    <cellStyle name="Normal 2 2 4 2 2 9 5 5" xfId="23591" xr:uid="{00000000-0005-0000-0000-0000275C0000}"/>
    <cellStyle name="Normal 2 2 4 2 2 9 5 6" xfId="23592" xr:uid="{00000000-0005-0000-0000-0000285C0000}"/>
    <cellStyle name="Normal 2 2 4 2 2 9 5 7" xfId="23593" xr:uid="{00000000-0005-0000-0000-0000295C0000}"/>
    <cellStyle name="Normal 2 2 4 2 2 9 5 8" xfId="23594" xr:uid="{00000000-0005-0000-0000-00002A5C0000}"/>
    <cellStyle name="Normal 2 2 4 2 2 9 5 9" xfId="23595" xr:uid="{00000000-0005-0000-0000-00002B5C0000}"/>
    <cellStyle name="Normal 2 2 4 2 2 9 6" xfId="23596" xr:uid="{00000000-0005-0000-0000-00002C5C0000}"/>
    <cellStyle name="Normal 2 2 4 2 2 9 7" xfId="23597" xr:uid="{00000000-0005-0000-0000-00002D5C0000}"/>
    <cellStyle name="Normal 2 2 4 2 2 9 8" xfId="23598" xr:uid="{00000000-0005-0000-0000-00002E5C0000}"/>
    <cellStyle name="Normal 2 2 4 2 2 9 9" xfId="23599" xr:uid="{00000000-0005-0000-0000-00002F5C0000}"/>
    <cellStyle name="Normal 2 2 4 2 20" xfId="23600" xr:uid="{00000000-0005-0000-0000-0000305C0000}"/>
    <cellStyle name="Normal 2 2 4 2 21" xfId="23601" xr:uid="{00000000-0005-0000-0000-0000315C0000}"/>
    <cellStyle name="Normal 2 2 4 2 21 10" xfId="23602" xr:uid="{00000000-0005-0000-0000-0000325C0000}"/>
    <cellStyle name="Normal 2 2 4 2 21 2" xfId="23603" xr:uid="{00000000-0005-0000-0000-0000335C0000}"/>
    <cellStyle name="Normal 2 2 4 2 21 3" xfId="23604" xr:uid="{00000000-0005-0000-0000-0000345C0000}"/>
    <cellStyle name="Normal 2 2 4 2 21 4" xfId="23605" xr:uid="{00000000-0005-0000-0000-0000355C0000}"/>
    <cellStyle name="Normal 2 2 4 2 21 5" xfId="23606" xr:uid="{00000000-0005-0000-0000-0000365C0000}"/>
    <cellStyle name="Normal 2 2 4 2 21 6" xfId="23607" xr:uid="{00000000-0005-0000-0000-0000375C0000}"/>
    <cellStyle name="Normal 2 2 4 2 21 7" xfId="23608" xr:uid="{00000000-0005-0000-0000-0000385C0000}"/>
    <cellStyle name="Normal 2 2 4 2 21 8" xfId="23609" xr:uid="{00000000-0005-0000-0000-0000395C0000}"/>
    <cellStyle name="Normal 2 2 4 2 21 9" xfId="23610" xr:uid="{00000000-0005-0000-0000-00003A5C0000}"/>
    <cellStyle name="Normal 2 2 4 2 22" xfId="23611" xr:uid="{00000000-0005-0000-0000-00003B5C0000}"/>
    <cellStyle name="Normal 2 2 4 2 22 10" xfId="23612" xr:uid="{00000000-0005-0000-0000-00003C5C0000}"/>
    <cellStyle name="Normal 2 2 4 2 22 2" xfId="23613" xr:uid="{00000000-0005-0000-0000-00003D5C0000}"/>
    <cellStyle name="Normal 2 2 4 2 22 3" xfId="23614" xr:uid="{00000000-0005-0000-0000-00003E5C0000}"/>
    <cellStyle name="Normal 2 2 4 2 22 4" xfId="23615" xr:uid="{00000000-0005-0000-0000-00003F5C0000}"/>
    <cellStyle name="Normal 2 2 4 2 22 5" xfId="23616" xr:uid="{00000000-0005-0000-0000-0000405C0000}"/>
    <cellStyle name="Normal 2 2 4 2 22 6" xfId="23617" xr:uid="{00000000-0005-0000-0000-0000415C0000}"/>
    <cellStyle name="Normal 2 2 4 2 22 7" xfId="23618" xr:uid="{00000000-0005-0000-0000-0000425C0000}"/>
    <cellStyle name="Normal 2 2 4 2 22 8" xfId="23619" xr:uid="{00000000-0005-0000-0000-0000435C0000}"/>
    <cellStyle name="Normal 2 2 4 2 22 9" xfId="23620" xr:uid="{00000000-0005-0000-0000-0000445C0000}"/>
    <cellStyle name="Normal 2 2 4 2 23" xfId="23621" xr:uid="{00000000-0005-0000-0000-0000455C0000}"/>
    <cellStyle name="Normal 2 2 4 2 23 10" xfId="23622" xr:uid="{00000000-0005-0000-0000-0000465C0000}"/>
    <cellStyle name="Normal 2 2 4 2 23 2" xfId="23623" xr:uid="{00000000-0005-0000-0000-0000475C0000}"/>
    <cellStyle name="Normal 2 2 4 2 23 3" xfId="23624" xr:uid="{00000000-0005-0000-0000-0000485C0000}"/>
    <cellStyle name="Normal 2 2 4 2 23 4" xfId="23625" xr:uid="{00000000-0005-0000-0000-0000495C0000}"/>
    <cellStyle name="Normal 2 2 4 2 23 5" xfId="23626" xr:uid="{00000000-0005-0000-0000-00004A5C0000}"/>
    <cellStyle name="Normal 2 2 4 2 23 6" xfId="23627" xr:uid="{00000000-0005-0000-0000-00004B5C0000}"/>
    <cellStyle name="Normal 2 2 4 2 23 7" xfId="23628" xr:uid="{00000000-0005-0000-0000-00004C5C0000}"/>
    <cellStyle name="Normal 2 2 4 2 23 8" xfId="23629" xr:uid="{00000000-0005-0000-0000-00004D5C0000}"/>
    <cellStyle name="Normal 2 2 4 2 23 9" xfId="23630" xr:uid="{00000000-0005-0000-0000-00004E5C0000}"/>
    <cellStyle name="Normal 2 2 4 2 24" xfId="23631" xr:uid="{00000000-0005-0000-0000-00004F5C0000}"/>
    <cellStyle name="Normal 2 2 4 2 24 10" xfId="23632" xr:uid="{00000000-0005-0000-0000-0000505C0000}"/>
    <cellStyle name="Normal 2 2 4 2 24 2" xfId="23633" xr:uid="{00000000-0005-0000-0000-0000515C0000}"/>
    <cellStyle name="Normal 2 2 4 2 24 3" xfId="23634" xr:uid="{00000000-0005-0000-0000-0000525C0000}"/>
    <cellStyle name="Normal 2 2 4 2 24 4" xfId="23635" xr:uid="{00000000-0005-0000-0000-0000535C0000}"/>
    <cellStyle name="Normal 2 2 4 2 24 5" xfId="23636" xr:uid="{00000000-0005-0000-0000-0000545C0000}"/>
    <cellStyle name="Normal 2 2 4 2 24 6" xfId="23637" xr:uid="{00000000-0005-0000-0000-0000555C0000}"/>
    <cellStyle name="Normal 2 2 4 2 24 7" xfId="23638" xr:uid="{00000000-0005-0000-0000-0000565C0000}"/>
    <cellStyle name="Normal 2 2 4 2 24 8" xfId="23639" xr:uid="{00000000-0005-0000-0000-0000575C0000}"/>
    <cellStyle name="Normal 2 2 4 2 24 9" xfId="23640" xr:uid="{00000000-0005-0000-0000-0000585C0000}"/>
    <cellStyle name="Normal 2 2 4 2 25" xfId="23641" xr:uid="{00000000-0005-0000-0000-0000595C0000}"/>
    <cellStyle name="Normal 2 2 4 2 26" xfId="23642" xr:uid="{00000000-0005-0000-0000-00005A5C0000}"/>
    <cellStyle name="Normal 2 2 4 2 27" xfId="23643" xr:uid="{00000000-0005-0000-0000-00005B5C0000}"/>
    <cellStyle name="Normal 2 2 4 2 28" xfId="23644" xr:uid="{00000000-0005-0000-0000-00005C5C0000}"/>
    <cellStyle name="Normal 2 2 4 2 29" xfId="23645" xr:uid="{00000000-0005-0000-0000-00005D5C0000}"/>
    <cellStyle name="Normal 2 2 4 2 3" xfId="23646" xr:uid="{00000000-0005-0000-0000-00005E5C0000}"/>
    <cellStyle name="Normal 2 2 4 2 30" xfId="23647" xr:uid="{00000000-0005-0000-0000-00005F5C0000}"/>
    <cellStyle name="Normal 2 2 4 2 31" xfId="23648" xr:uid="{00000000-0005-0000-0000-0000605C0000}"/>
    <cellStyle name="Normal 2 2 4 2 32" xfId="23649" xr:uid="{00000000-0005-0000-0000-0000615C0000}"/>
    <cellStyle name="Normal 2 2 4 2 33" xfId="23650" xr:uid="{00000000-0005-0000-0000-0000625C0000}"/>
    <cellStyle name="Normal 2 2 4 2 4" xfId="23651" xr:uid="{00000000-0005-0000-0000-0000635C0000}"/>
    <cellStyle name="Normal 2 2 4 2 5" xfId="23652" xr:uid="{00000000-0005-0000-0000-0000645C0000}"/>
    <cellStyle name="Normal 2 2 4 2 6" xfId="23653" xr:uid="{00000000-0005-0000-0000-0000655C0000}"/>
    <cellStyle name="Normal 2 2 4 2 7" xfId="23654" xr:uid="{00000000-0005-0000-0000-0000665C0000}"/>
    <cellStyle name="Normal 2 2 4 2 8" xfId="23655" xr:uid="{00000000-0005-0000-0000-0000675C0000}"/>
    <cellStyle name="Normal 2 2 4 2 9" xfId="23656" xr:uid="{00000000-0005-0000-0000-0000685C0000}"/>
    <cellStyle name="Normal 2 2 4 20" xfId="23657" xr:uid="{00000000-0005-0000-0000-0000695C0000}"/>
    <cellStyle name="Normal 2 2 4 20 10" xfId="23658" xr:uid="{00000000-0005-0000-0000-00006A5C0000}"/>
    <cellStyle name="Normal 2 2 4 20 11" xfId="23659" xr:uid="{00000000-0005-0000-0000-00006B5C0000}"/>
    <cellStyle name="Normal 2 2 4 20 12" xfId="23660" xr:uid="{00000000-0005-0000-0000-00006C5C0000}"/>
    <cellStyle name="Normal 2 2 4 20 13" xfId="23661" xr:uid="{00000000-0005-0000-0000-00006D5C0000}"/>
    <cellStyle name="Normal 2 2 4 20 14" xfId="23662" xr:uid="{00000000-0005-0000-0000-00006E5C0000}"/>
    <cellStyle name="Normal 2 2 4 20 2" xfId="23663" xr:uid="{00000000-0005-0000-0000-00006F5C0000}"/>
    <cellStyle name="Normal 2 2 4 20 2 10" xfId="23664" xr:uid="{00000000-0005-0000-0000-0000705C0000}"/>
    <cellStyle name="Normal 2 2 4 20 2 2" xfId="23665" xr:uid="{00000000-0005-0000-0000-0000715C0000}"/>
    <cellStyle name="Normal 2 2 4 20 2 3" xfId="23666" xr:uid="{00000000-0005-0000-0000-0000725C0000}"/>
    <cellStyle name="Normal 2 2 4 20 2 4" xfId="23667" xr:uid="{00000000-0005-0000-0000-0000735C0000}"/>
    <cellStyle name="Normal 2 2 4 20 2 5" xfId="23668" xr:uid="{00000000-0005-0000-0000-0000745C0000}"/>
    <cellStyle name="Normal 2 2 4 20 2 6" xfId="23669" xr:uid="{00000000-0005-0000-0000-0000755C0000}"/>
    <cellStyle name="Normal 2 2 4 20 2 7" xfId="23670" xr:uid="{00000000-0005-0000-0000-0000765C0000}"/>
    <cellStyle name="Normal 2 2 4 20 2 8" xfId="23671" xr:uid="{00000000-0005-0000-0000-0000775C0000}"/>
    <cellStyle name="Normal 2 2 4 20 2 9" xfId="23672" xr:uid="{00000000-0005-0000-0000-0000785C0000}"/>
    <cellStyle name="Normal 2 2 4 20 3" xfId="23673" xr:uid="{00000000-0005-0000-0000-0000795C0000}"/>
    <cellStyle name="Normal 2 2 4 20 3 10" xfId="23674" xr:uid="{00000000-0005-0000-0000-00007A5C0000}"/>
    <cellStyle name="Normal 2 2 4 20 3 2" xfId="23675" xr:uid="{00000000-0005-0000-0000-00007B5C0000}"/>
    <cellStyle name="Normal 2 2 4 20 3 3" xfId="23676" xr:uid="{00000000-0005-0000-0000-00007C5C0000}"/>
    <cellStyle name="Normal 2 2 4 20 3 4" xfId="23677" xr:uid="{00000000-0005-0000-0000-00007D5C0000}"/>
    <cellStyle name="Normal 2 2 4 20 3 5" xfId="23678" xr:uid="{00000000-0005-0000-0000-00007E5C0000}"/>
    <cellStyle name="Normal 2 2 4 20 3 6" xfId="23679" xr:uid="{00000000-0005-0000-0000-00007F5C0000}"/>
    <cellStyle name="Normal 2 2 4 20 3 7" xfId="23680" xr:uid="{00000000-0005-0000-0000-0000805C0000}"/>
    <cellStyle name="Normal 2 2 4 20 3 8" xfId="23681" xr:uid="{00000000-0005-0000-0000-0000815C0000}"/>
    <cellStyle name="Normal 2 2 4 20 3 9" xfId="23682" xr:uid="{00000000-0005-0000-0000-0000825C0000}"/>
    <cellStyle name="Normal 2 2 4 20 4" xfId="23683" xr:uid="{00000000-0005-0000-0000-0000835C0000}"/>
    <cellStyle name="Normal 2 2 4 20 4 10" xfId="23684" xr:uid="{00000000-0005-0000-0000-0000845C0000}"/>
    <cellStyle name="Normal 2 2 4 20 4 2" xfId="23685" xr:uid="{00000000-0005-0000-0000-0000855C0000}"/>
    <cellStyle name="Normal 2 2 4 20 4 3" xfId="23686" xr:uid="{00000000-0005-0000-0000-0000865C0000}"/>
    <cellStyle name="Normal 2 2 4 20 4 4" xfId="23687" xr:uid="{00000000-0005-0000-0000-0000875C0000}"/>
    <cellStyle name="Normal 2 2 4 20 4 5" xfId="23688" xr:uid="{00000000-0005-0000-0000-0000885C0000}"/>
    <cellStyle name="Normal 2 2 4 20 4 6" xfId="23689" xr:uid="{00000000-0005-0000-0000-0000895C0000}"/>
    <cellStyle name="Normal 2 2 4 20 4 7" xfId="23690" xr:uid="{00000000-0005-0000-0000-00008A5C0000}"/>
    <cellStyle name="Normal 2 2 4 20 4 8" xfId="23691" xr:uid="{00000000-0005-0000-0000-00008B5C0000}"/>
    <cellStyle name="Normal 2 2 4 20 4 9" xfId="23692" xr:uid="{00000000-0005-0000-0000-00008C5C0000}"/>
    <cellStyle name="Normal 2 2 4 20 5" xfId="23693" xr:uid="{00000000-0005-0000-0000-00008D5C0000}"/>
    <cellStyle name="Normal 2 2 4 20 5 10" xfId="23694" xr:uid="{00000000-0005-0000-0000-00008E5C0000}"/>
    <cellStyle name="Normal 2 2 4 20 5 2" xfId="23695" xr:uid="{00000000-0005-0000-0000-00008F5C0000}"/>
    <cellStyle name="Normal 2 2 4 20 5 3" xfId="23696" xr:uid="{00000000-0005-0000-0000-0000905C0000}"/>
    <cellStyle name="Normal 2 2 4 20 5 4" xfId="23697" xr:uid="{00000000-0005-0000-0000-0000915C0000}"/>
    <cellStyle name="Normal 2 2 4 20 5 5" xfId="23698" xr:uid="{00000000-0005-0000-0000-0000925C0000}"/>
    <cellStyle name="Normal 2 2 4 20 5 6" xfId="23699" xr:uid="{00000000-0005-0000-0000-0000935C0000}"/>
    <cellStyle name="Normal 2 2 4 20 5 7" xfId="23700" xr:uid="{00000000-0005-0000-0000-0000945C0000}"/>
    <cellStyle name="Normal 2 2 4 20 5 8" xfId="23701" xr:uid="{00000000-0005-0000-0000-0000955C0000}"/>
    <cellStyle name="Normal 2 2 4 20 5 9" xfId="23702" xr:uid="{00000000-0005-0000-0000-0000965C0000}"/>
    <cellStyle name="Normal 2 2 4 20 6" xfId="23703" xr:uid="{00000000-0005-0000-0000-0000975C0000}"/>
    <cellStyle name="Normal 2 2 4 20 7" xfId="23704" xr:uid="{00000000-0005-0000-0000-0000985C0000}"/>
    <cellStyle name="Normal 2 2 4 20 8" xfId="23705" xr:uid="{00000000-0005-0000-0000-0000995C0000}"/>
    <cellStyle name="Normal 2 2 4 20 9" xfId="23706" xr:uid="{00000000-0005-0000-0000-00009A5C0000}"/>
    <cellStyle name="Normal 2 2 4 21" xfId="23707" xr:uid="{00000000-0005-0000-0000-00009B5C0000}"/>
    <cellStyle name="Normal 2 2 4 21 10" xfId="23708" xr:uid="{00000000-0005-0000-0000-00009C5C0000}"/>
    <cellStyle name="Normal 2 2 4 21 11" xfId="23709" xr:uid="{00000000-0005-0000-0000-00009D5C0000}"/>
    <cellStyle name="Normal 2 2 4 21 12" xfId="23710" xr:uid="{00000000-0005-0000-0000-00009E5C0000}"/>
    <cellStyle name="Normal 2 2 4 21 13" xfId="23711" xr:uid="{00000000-0005-0000-0000-00009F5C0000}"/>
    <cellStyle name="Normal 2 2 4 21 14" xfId="23712" xr:uid="{00000000-0005-0000-0000-0000A05C0000}"/>
    <cellStyle name="Normal 2 2 4 21 2" xfId="23713" xr:uid="{00000000-0005-0000-0000-0000A15C0000}"/>
    <cellStyle name="Normal 2 2 4 21 2 10" xfId="23714" xr:uid="{00000000-0005-0000-0000-0000A25C0000}"/>
    <cellStyle name="Normal 2 2 4 21 2 2" xfId="23715" xr:uid="{00000000-0005-0000-0000-0000A35C0000}"/>
    <cellStyle name="Normal 2 2 4 21 2 3" xfId="23716" xr:uid="{00000000-0005-0000-0000-0000A45C0000}"/>
    <cellStyle name="Normal 2 2 4 21 2 4" xfId="23717" xr:uid="{00000000-0005-0000-0000-0000A55C0000}"/>
    <cellStyle name="Normal 2 2 4 21 2 5" xfId="23718" xr:uid="{00000000-0005-0000-0000-0000A65C0000}"/>
    <cellStyle name="Normal 2 2 4 21 2 6" xfId="23719" xr:uid="{00000000-0005-0000-0000-0000A75C0000}"/>
    <cellStyle name="Normal 2 2 4 21 2 7" xfId="23720" xr:uid="{00000000-0005-0000-0000-0000A85C0000}"/>
    <cellStyle name="Normal 2 2 4 21 2 8" xfId="23721" xr:uid="{00000000-0005-0000-0000-0000A95C0000}"/>
    <cellStyle name="Normal 2 2 4 21 2 9" xfId="23722" xr:uid="{00000000-0005-0000-0000-0000AA5C0000}"/>
    <cellStyle name="Normal 2 2 4 21 3" xfId="23723" xr:uid="{00000000-0005-0000-0000-0000AB5C0000}"/>
    <cellStyle name="Normal 2 2 4 21 3 10" xfId="23724" xr:uid="{00000000-0005-0000-0000-0000AC5C0000}"/>
    <cellStyle name="Normal 2 2 4 21 3 2" xfId="23725" xr:uid="{00000000-0005-0000-0000-0000AD5C0000}"/>
    <cellStyle name="Normal 2 2 4 21 3 3" xfId="23726" xr:uid="{00000000-0005-0000-0000-0000AE5C0000}"/>
    <cellStyle name="Normal 2 2 4 21 3 4" xfId="23727" xr:uid="{00000000-0005-0000-0000-0000AF5C0000}"/>
    <cellStyle name="Normal 2 2 4 21 3 5" xfId="23728" xr:uid="{00000000-0005-0000-0000-0000B05C0000}"/>
    <cellStyle name="Normal 2 2 4 21 3 6" xfId="23729" xr:uid="{00000000-0005-0000-0000-0000B15C0000}"/>
    <cellStyle name="Normal 2 2 4 21 3 7" xfId="23730" xr:uid="{00000000-0005-0000-0000-0000B25C0000}"/>
    <cellStyle name="Normal 2 2 4 21 3 8" xfId="23731" xr:uid="{00000000-0005-0000-0000-0000B35C0000}"/>
    <cellStyle name="Normal 2 2 4 21 3 9" xfId="23732" xr:uid="{00000000-0005-0000-0000-0000B45C0000}"/>
    <cellStyle name="Normal 2 2 4 21 4" xfId="23733" xr:uid="{00000000-0005-0000-0000-0000B55C0000}"/>
    <cellStyle name="Normal 2 2 4 21 4 10" xfId="23734" xr:uid="{00000000-0005-0000-0000-0000B65C0000}"/>
    <cellStyle name="Normal 2 2 4 21 4 2" xfId="23735" xr:uid="{00000000-0005-0000-0000-0000B75C0000}"/>
    <cellStyle name="Normal 2 2 4 21 4 3" xfId="23736" xr:uid="{00000000-0005-0000-0000-0000B85C0000}"/>
    <cellStyle name="Normal 2 2 4 21 4 4" xfId="23737" xr:uid="{00000000-0005-0000-0000-0000B95C0000}"/>
    <cellStyle name="Normal 2 2 4 21 4 5" xfId="23738" xr:uid="{00000000-0005-0000-0000-0000BA5C0000}"/>
    <cellStyle name="Normal 2 2 4 21 4 6" xfId="23739" xr:uid="{00000000-0005-0000-0000-0000BB5C0000}"/>
    <cellStyle name="Normal 2 2 4 21 4 7" xfId="23740" xr:uid="{00000000-0005-0000-0000-0000BC5C0000}"/>
    <cellStyle name="Normal 2 2 4 21 4 8" xfId="23741" xr:uid="{00000000-0005-0000-0000-0000BD5C0000}"/>
    <cellStyle name="Normal 2 2 4 21 4 9" xfId="23742" xr:uid="{00000000-0005-0000-0000-0000BE5C0000}"/>
    <cellStyle name="Normal 2 2 4 21 5" xfId="23743" xr:uid="{00000000-0005-0000-0000-0000BF5C0000}"/>
    <cellStyle name="Normal 2 2 4 21 5 10" xfId="23744" xr:uid="{00000000-0005-0000-0000-0000C05C0000}"/>
    <cellStyle name="Normal 2 2 4 21 5 2" xfId="23745" xr:uid="{00000000-0005-0000-0000-0000C15C0000}"/>
    <cellStyle name="Normal 2 2 4 21 5 3" xfId="23746" xr:uid="{00000000-0005-0000-0000-0000C25C0000}"/>
    <cellStyle name="Normal 2 2 4 21 5 4" xfId="23747" xr:uid="{00000000-0005-0000-0000-0000C35C0000}"/>
    <cellStyle name="Normal 2 2 4 21 5 5" xfId="23748" xr:uid="{00000000-0005-0000-0000-0000C45C0000}"/>
    <cellStyle name="Normal 2 2 4 21 5 6" xfId="23749" xr:uid="{00000000-0005-0000-0000-0000C55C0000}"/>
    <cellStyle name="Normal 2 2 4 21 5 7" xfId="23750" xr:uid="{00000000-0005-0000-0000-0000C65C0000}"/>
    <cellStyle name="Normal 2 2 4 21 5 8" xfId="23751" xr:uid="{00000000-0005-0000-0000-0000C75C0000}"/>
    <cellStyle name="Normal 2 2 4 21 5 9" xfId="23752" xr:uid="{00000000-0005-0000-0000-0000C85C0000}"/>
    <cellStyle name="Normal 2 2 4 21 6" xfId="23753" xr:uid="{00000000-0005-0000-0000-0000C95C0000}"/>
    <cellStyle name="Normal 2 2 4 21 7" xfId="23754" xr:uid="{00000000-0005-0000-0000-0000CA5C0000}"/>
    <cellStyle name="Normal 2 2 4 21 8" xfId="23755" xr:uid="{00000000-0005-0000-0000-0000CB5C0000}"/>
    <cellStyle name="Normal 2 2 4 21 9" xfId="23756" xr:uid="{00000000-0005-0000-0000-0000CC5C0000}"/>
    <cellStyle name="Normal 2 2 4 22" xfId="23757" xr:uid="{00000000-0005-0000-0000-0000CD5C0000}"/>
    <cellStyle name="Normal 2 2 4 22 10" xfId="23758" xr:uid="{00000000-0005-0000-0000-0000CE5C0000}"/>
    <cellStyle name="Normal 2 2 4 22 11" xfId="23759" xr:uid="{00000000-0005-0000-0000-0000CF5C0000}"/>
    <cellStyle name="Normal 2 2 4 22 12" xfId="23760" xr:uid="{00000000-0005-0000-0000-0000D05C0000}"/>
    <cellStyle name="Normal 2 2 4 22 13" xfId="23761" xr:uid="{00000000-0005-0000-0000-0000D15C0000}"/>
    <cellStyle name="Normal 2 2 4 22 14" xfId="23762" xr:uid="{00000000-0005-0000-0000-0000D25C0000}"/>
    <cellStyle name="Normal 2 2 4 22 2" xfId="23763" xr:uid="{00000000-0005-0000-0000-0000D35C0000}"/>
    <cellStyle name="Normal 2 2 4 22 2 10" xfId="23764" xr:uid="{00000000-0005-0000-0000-0000D45C0000}"/>
    <cellStyle name="Normal 2 2 4 22 2 2" xfId="23765" xr:uid="{00000000-0005-0000-0000-0000D55C0000}"/>
    <cellStyle name="Normal 2 2 4 22 2 3" xfId="23766" xr:uid="{00000000-0005-0000-0000-0000D65C0000}"/>
    <cellStyle name="Normal 2 2 4 22 2 4" xfId="23767" xr:uid="{00000000-0005-0000-0000-0000D75C0000}"/>
    <cellStyle name="Normal 2 2 4 22 2 5" xfId="23768" xr:uid="{00000000-0005-0000-0000-0000D85C0000}"/>
    <cellStyle name="Normal 2 2 4 22 2 6" xfId="23769" xr:uid="{00000000-0005-0000-0000-0000D95C0000}"/>
    <cellStyle name="Normal 2 2 4 22 2 7" xfId="23770" xr:uid="{00000000-0005-0000-0000-0000DA5C0000}"/>
    <cellStyle name="Normal 2 2 4 22 2 8" xfId="23771" xr:uid="{00000000-0005-0000-0000-0000DB5C0000}"/>
    <cellStyle name="Normal 2 2 4 22 2 9" xfId="23772" xr:uid="{00000000-0005-0000-0000-0000DC5C0000}"/>
    <cellStyle name="Normal 2 2 4 22 3" xfId="23773" xr:uid="{00000000-0005-0000-0000-0000DD5C0000}"/>
    <cellStyle name="Normal 2 2 4 22 3 10" xfId="23774" xr:uid="{00000000-0005-0000-0000-0000DE5C0000}"/>
    <cellStyle name="Normal 2 2 4 22 3 2" xfId="23775" xr:uid="{00000000-0005-0000-0000-0000DF5C0000}"/>
    <cellStyle name="Normal 2 2 4 22 3 3" xfId="23776" xr:uid="{00000000-0005-0000-0000-0000E05C0000}"/>
    <cellStyle name="Normal 2 2 4 22 3 4" xfId="23777" xr:uid="{00000000-0005-0000-0000-0000E15C0000}"/>
    <cellStyle name="Normal 2 2 4 22 3 5" xfId="23778" xr:uid="{00000000-0005-0000-0000-0000E25C0000}"/>
    <cellStyle name="Normal 2 2 4 22 3 6" xfId="23779" xr:uid="{00000000-0005-0000-0000-0000E35C0000}"/>
    <cellStyle name="Normal 2 2 4 22 3 7" xfId="23780" xr:uid="{00000000-0005-0000-0000-0000E45C0000}"/>
    <cellStyle name="Normal 2 2 4 22 3 8" xfId="23781" xr:uid="{00000000-0005-0000-0000-0000E55C0000}"/>
    <cellStyle name="Normal 2 2 4 22 3 9" xfId="23782" xr:uid="{00000000-0005-0000-0000-0000E65C0000}"/>
    <cellStyle name="Normal 2 2 4 22 4" xfId="23783" xr:uid="{00000000-0005-0000-0000-0000E75C0000}"/>
    <cellStyle name="Normal 2 2 4 22 4 10" xfId="23784" xr:uid="{00000000-0005-0000-0000-0000E85C0000}"/>
    <cellStyle name="Normal 2 2 4 22 4 2" xfId="23785" xr:uid="{00000000-0005-0000-0000-0000E95C0000}"/>
    <cellStyle name="Normal 2 2 4 22 4 3" xfId="23786" xr:uid="{00000000-0005-0000-0000-0000EA5C0000}"/>
    <cellStyle name="Normal 2 2 4 22 4 4" xfId="23787" xr:uid="{00000000-0005-0000-0000-0000EB5C0000}"/>
    <cellStyle name="Normal 2 2 4 22 4 5" xfId="23788" xr:uid="{00000000-0005-0000-0000-0000EC5C0000}"/>
    <cellStyle name="Normal 2 2 4 22 4 6" xfId="23789" xr:uid="{00000000-0005-0000-0000-0000ED5C0000}"/>
    <cellStyle name="Normal 2 2 4 22 4 7" xfId="23790" xr:uid="{00000000-0005-0000-0000-0000EE5C0000}"/>
    <cellStyle name="Normal 2 2 4 22 4 8" xfId="23791" xr:uid="{00000000-0005-0000-0000-0000EF5C0000}"/>
    <cellStyle name="Normal 2 2 4 22 4 9" xfId="23792" xr:uid="{00000000-0005-0000-0000-0000F05C0000}"/>
    <cellStyle name="Normal 2 2 4 22 5" xfId="23793" xr:uid="{00000000-0005-0000-0000-0000F15C0000}"/>
    <cellStyle name="Normal 2 2 4 22 5 10" xfId="23794" xr:uid="{00000000-0005-0000-0000-0000F25C0000}"/>
    <cellStyle name="Normal 2 2 4 22 5 2" xfId="23795" xr:uid="{00000000-0005-0000-0000-0000F35C0000}"/>
    <cellStyle name="Normal 2 2 4 22 5 3" xfId="23796" xr:uid="{00000000-0005-0000-0000-0000F45C0000}"/>
    <cellStyle name="Normal 2 2 4 22 5 4" xfId="23797" xr:uid="{00000000-0005-0000-0000-0000F55C0000}"/>
    <cellStyle name="Normal 2 2 4 22 5 5" xfId="23798" xr:uid="{00000000-0005-0000-0000-0000F65C0000}"/>
    <cellStyle name="Normal 2 2 4 22 5 6" xfId="23799" xr:uid="{00000000-0005-0000-0000-0000F75C0000}"/>
    <cellStyle name="Normal 2 2 4 22 5 7" xfId="23800" xr:uid="{00000000-0005-0000-0000-0000F85C0000}"/>
    <cellStyle name="Normal 2 2 4 22 5 8" xfId="23801" xr:uid="{00000000-0005-0000-0000-0000F95C0000}"/>
    <cellStyle name="Normal 2 2 4 22 5 9" xfId="23802" xr:uid="{00000000-0005-0000-0000-0000FA5C0000}"/>
    <cellStyle name="Normal 2 2 4 22 6" xfId="23803" xr:uid="{00000000-0005-0000-0000-0000FB5C0000}"/>
    <cellStyle name="Normal 2 2 4 22 7" xfId="23804" xr:uid="{00000000-0005-0000-0000-0000FC5C0000}"/>
    <cellStyle name="Normal 2 2 4 22 8" xfId="23805" xr:uid="{00000000-0005-0000-0000-0000FD5C0000}"/>
    <cellStyle name="Normal 2 2 4 22 9" xfId="23806" xr:uid="{00000000-0005-0000-0000-0000FE5C0000}"/>
    <cellStyle name="Normal 2 2 4 23" xfId="23807" xr:uid="{00000000-0005-0000-0000-0000FF5C0000}"/>
    <cellStyle name="Normal 2 2 4 23 10" xfId="23808" xr:uid="{00000000-0005-0000-0000-0000005D0000}"/>
    <cellStyle name="Normal 2 2 4 23 11" xfId="23809" xr:uid="{00000000-0005-0000-0000-0000015D0000}"/>
    <cellStyle name="Normal 2 2 4 23 12" xfId="23810" xr:uid="{00000000-0005-0000-0000-0000025D0000}"/>
    <cellStyle name="Normal 2 2 4 23 13" xfId="23811" xr:uid="{00000000-0005-0000-0000-0000035D0000}"/>
    <cellStyle name="Normal 2 2 4 23 14" xfId="23812" xr:uid="{00000000-0005-0000-0000-0000045D0000}"/>
    <cellStyle name="Normal 2 2 4 23 2" xfId="23813" xr:uid="{00000000-0005-0000-0000-0000055D0000}"/>
    <cellStyle name="Normal 2 2 4 23 2 10" xfId="23814" xr:uid="{00000000-0005-0000-0000-0000065D0000}"/>
    <cellStyle name="Normal 2 2 4 23 2 2" xfId="23815" xr:uid="{00000000-0005-0000-0000-0000075D0000}"/>
    <cellStyle name="Normal 2 2 4 23 2 3" xfId="23816" xr:uid="{00000000-0005-0000-0000-0000085D0000}"/>
    <cellStyle name="Normal 2 2 4 23 2 4" xfId="23817" xr:uid="{00000000-0005-0000-0000-0000095D0000}"/>
    <cellStyle name="Normal 2 2 4 23 2 5" xfId="23818" xr:uid="{00000000-0005-0000-0000-00000A5D0000}"/>
    <cellStyle name="Normal 2 2 4 23 2 6" xfId="23819" xr:uid="{00000000-0005-0000-0000-00000B5D0000}"/>
    <cellStyle name="Normal 2 2 4 23 2 7" xfId="23820" xr:uid="{00000000-0005-0000-0000-00000C5D0000}"/>
    <cellStyle name="Normal 2 2 4 23 2 8" xfId="23821" xr:uid="{00000000-0005-0000-0000-00000D5D0000}"/>
    <cellStyle name="Normal 2 2 4 23 2 9" xfId="23822" xr:uid="{00000000-0005-0000-0000-00000E5D0000}"/>
    <cellStyle name="Normal 2 2 4 23 3" xfId="23823" xr:uid="{00000000-0005-0000-0000-00000F5D0000}"/>
    <cellStyle name="Normal 2 2 4 23 3 10" xfId="23824" xr:uid="{00000000-0005-0000-0000-0000105D0000}"/>
    <cellStyle name="Normal 2 2 4 23 3 2" xfId="23825" xr:uid="{00000000-0005-0000-0000-0000115D0000}"/>
    <cellStyle name="Normal 2 2 4 23 3 3" xfId="23826" xr:uid="{00000000-0005-0000-0000-0000125D0000}"/>
    <cellStyle name="Normal 2 2 4 23 3 4" xfId="23827" xr:uid="{00000000-0005-0000-0000-0000135D0000}"/>
    <cellStyle name="Normal 2 2 4 23 3 5" xfId="23828" xr:uid="{00000000-0005-0000-0000-0000145D0000}"/>
    <cellStyle name="Normal 2 2 4 23 3 6" xfId="23829" xr:uid="{00000000-0005-0000-0000-0000155D0000}"/>
    <cellStyle name="Normal 2 2 4 23 3 7" xfId="23830" xr:uid="{00000000-0005-0000-0000-0000165D0000}"/>
    <cellStyle name="Normal 2 2 4 23 3 8" xfId="23831" xr:uid="{00000000-0005-0000-0000-0000175D0000}"/>
    <cellStyle name="Normal 2 2 4 23 3 9" xfId="23832" xr:uid="{00000000-0005-0000-0000-0000185D0000}"/>
    <cellStyle name="Normal 2 2 4 23 4" xfId="23833" xr:uid="{00000000-0005-0000-0000-0000195D0000}"/>
    <cellStyle name="Normal 2 2 4 23 4 10" xfId="23834" xr:uid="{00000000-0005-0000-0000-00001A5D0000}"/>
    <cellStyle name="Normal 2 2 4 23 4 2" xfId="23835" xr:uid="{00000000-0005-0000-0000-00001B5D0000}"/>
    <cellStyle name="Normal 2 2 4 23 4 3" xfId="23836" xr:uid="{00000000-0005-0000-0000-00001C5D0000}"/>
    <cellStyle name="Normal 2 2 4 23 4 4" xfId="23837" xr:uid="{00000000-0005-0000-0000-00001D5D0000}"/>
    <cellStyle name="Normal 2 2 4 23 4 5" xfId="23838" xr:uid="{00000000-0005-0000-0000-00001E5D0000}"/>
    <cellStyle name="Normal 2 2 4 23 4 6" xfId="23839" xr:uid="{00000000-0005-0000-0000-00001F5D0000}"/>
    <cellStyle name="Normal 2 2 4 23 4 7" xfId="23840" xr:uid="{00000000-0005-0000-0000-0000205D0000}"/>
    <cellStyle name="Normal 2 2 4 23 4 8" xfId="23841" xr:uid="{00000000-0005-0000-0000-0000215D0000}"/>
    <cellStyle name="Normal 2 2 4 23 4 9" xfId="23842" xr:uid="{00000000-0005-0000-0000-0000225D0000}"/>
    <cellStyle name="Normal 2 2 4 23 5" xfId="23843" xr:uid="{00000000-0005-0000-0000-0000235D0000}"/>
    <cellStyle name="Normal 2 2 4 23 5 10" xfId="23844" xr:uid="{00000000-0005-0000-0000-0000245D0000}"/>
    <cellStyle name="Normal 2 2 4 23 5 2" xfId="23845" xr:uid="{00000000-0005-0000-0000-0000255D0000}"/>
    <cellStyle name="Normal 2 2 4 23 5 3" xfId="23846" xr:uid="{00000000-0005-0000-0000-0000265D0000}"/>
    <cellStyle name="Normal 2 2 4 23 5 4" xfId="23847" xr:uid="{00000000-0005-0000-0000-0000275D0000}"/>
    <cellStyle name="Normal 2 2 4 23 5 5" xfId="23848" xr:uid="{00000000-0005-0000-0000-0000285D0000}"/>
    <cellStyle name="Normal 2 2 4 23 5 6" xfId="23849" xr:uid="{00000000-0005-0000-0000-0000295D0000}"/>
    <cellStyle name="Normal 2 2 4 23 5 7" xfId="23850" xr:uid="{00000000-0005-0000-0000-00002A5D0000}"/>
    <cellStyle name="Normal 2 2 4 23 5 8" xfId="23851" xr:uid="{00000000-0005-0000-0000-00002B5D0000}"/>
    <cellStyle name="Normal 2 2 4 23 5 9" xfId="23852" xr:uid="{00000000-0005-0000-0000-00002C5D0000}"/>
    <cellStyle name="Normal 2 2 4 23 6" xfId="23853" xr:uid="{00000000-0005-0000-0000-00002D5D0000}"/>
    <cellStyle name="Normal 2 2 4 23 7" xfId="23854" xr:uid="{00000000-0005-0000-0000-00002E5D0000}"/>
    <cellStyle name="Normal 2 2 4 23 8" xfId="23855" xr:uid="{00000000-0005-0000-0000-00002F5D0000}"/>
    <cellStyle name="Normal 2 2 4 23 9" xfId="23856" xr:uid="{00000000-0005-0000-0000-0000305D0000}"/>
    <cellStyle name="Normal 2 2 4 24" xfId="23857" xr:uid="{00000000-0005-0000-0000-0000315D0000}"/>
    <cellStyle name="Normal 2 2 4 24 10" xfId="23858" xr:uid="{00000000-0005-0000-0000-0000325D0000}"/>
    <cellStyle name="Normal 2 2 4 24 11" xfId="23859" xr:uid="{00000000-0005-0000-0000-0000335D0000}"/>
    <cellStyle name="Normal 2 2 4 24 12" xfId="23860" xr:uid="{00000000-0005-0000-0000-0000345D0000}"/>
    <cellStyle name="Normal 2 2 4 24 13" xfId="23861" xr:uid="{00000000-0005-0000-0000-0000355D0000}"/>
    <cellStyle name="Normal 2 2 4 24 14" xfId="23862" xr:uid="{00000000-0005-0000-0000-0000365D0000}"/>
    <cellStyle name="Normal 2 2 4 24 2" xfId="23863" xr:uid="{00000000-0005-0000-0000-0000375D0000}"/>
    <cellStyle name="Normal 2 2 4 24 2 10" xfId="23864" xr:uid="{00000000-0005-0000-0000-0000385D0000}"/>
    <cellStyle name="Normal 2 2 4 24 2 2" xfId="23865" xr:uid="{00000000-0005-0000-0000-0000395D0000}"/>
    <cellStyle name="Normal 2 2 4 24 2 3" xfId="23866" xr:uid="{00000000-0005-0000-0000-00003A5D0000}"/>
    <cellStyle name="Normal 2 2 4 24 2 4" xfId="23867" xr:uid="{00000000-0005-0000-0000-00003B5D0000}"/>
    <cellStyle name="Normal 2 2 4 24 2 5" xfId="23868" xr:uid="{00000000-0005-0000-0000-00003C5D0000}"/>
    <cellStyle name="Normal 2 2 4 24 2 6" xfId="23869" xr:uid="{00000000-0005-0000-0000-00003D5D0000}"/>
    <cellStyle name="Normal 2 2 4 24 2 7" xfId="23870" xr:uid="{00000000-0005-0000-0000-00003E5D0000}"/>
    <cellStyle name="Normal 2 2 4 24 2 8" xfId="23871" xr:uid="{00000000-0005-0000-0000-00003F5D0000}"/>
    <cellStyle name="Normal 2 2 4 24 2 9" xfId="23872" xr:uid="{00000000-0005-0000-0000-0000405D0000}"/>
    <cellStyle name="Normal 2 2 4 24 3" xfId="23873" xr:uid="{00000000-0005-0000-0000-0000415D0000}"/>
    <cellStyle name="Normal 2 2 4 24 3 10" xfId="23874" xr:uid="{00000000-0005-0000-0000-0000425D0000}"/>
    <cellStyle name="Normal 2 2 4 24 3 2" xfId="23875" xr:uid="{00000000-0005-0000-0000-0000435D0000}"/>
    <cellStyle name="Normal 2 2 4 24 3 3" xfId="23876" xr:uid="{00000000-0005-0000-0000-0000445D0000}"/>
    <cellStyle name="Normal 2 2 4 24 3 4" xfId="23877" xr:uid="{00000000-0005-0000-0000-0000455D0000}"/>
    <cellStyle name="Normal 2 2 4 24 3 5" xfId="23878" xr:uid="{00000000-0005-0000-0000-0000465D0000}"/>
    <cellStyle name="Normal 2 2 4 24 3 6" xfId="23879" xr:uid="{00000000-0005-0000-0000-0000475D0000}"/>
    <cellStyle name="Normal 2 2 4 24 3 7" xfId="23880" xr:uid="{00000000-0005-0000-0000-0000485D0000}"/>
    <cellStyle name="Normal 2 2 4 24 3 8" xfId="23881" xr:uid="{00000000-0005-0000-0000-0000495D0000}"/>
    <cellStyle name="Normal 2 2 4 24 3 9" xfId="23882" xr:uid="{00000000-0005-0000-0000-00004A5D0000}"/>
    <cellStyle name="Normal 2 2 4 24 4" xfId="23883" xr:uid="{00000000-0005-0000-0000-00004B5D0000}"/>
    <cellStyle name="Normal 2 2 4 24 4 10" xfId="23884" xr:uid="{00000000-0005-0000-0000-00004C5D0000}"/>
    <cellStyle name="Normal 2 2 4 24 4 2" xfId="23885" xr:uid="{00000000-0005-0000-0000-00004D5D0000}"/>
    <cellStyle name="Normal 2 2 4 24 4 3" xfId="23886" xr:uid="{00000000-0005-0000-0000-00004E5D0000}"/>
    <cellStyle name="Normal 2 2 4 24 4 4" xfId="23887" xr:uid="{00000000-0005-0000-0000-00004F5D0000}"/>
    <cellStyle name="Normal 2 2 4 24 4 5" xfId="23888" xr:uid="{00000000-0005-0000-0000-0000505D0000}"/>
    <cellStyle name="Normal 2 2 4 24 4 6" xfId="23889" xr:uid="{00000000-0005-0000-0000-0000515D0000}"/>
    <cellStyle name="Normal 2 2 4 24 4 7" xfId="23890" xr:uid="{00000000-0005-0000-0000-0000525D0000}"/>
    <cellStyle name="Normal 2 2 4 24 4 8" xfId="23891" xr:uid="{00000000-0005-0000-0000-0000535D0000}"/>
    <cellStyle name="Normal 2 2 4 24 4 9" xfId="23892" xr:uid="{00000000-0005-0000-0000-0000545D0000}"/>
    <cellStyle name="Normal 2 2 4 24 5" xfId="23893" xr:uid="{00000000-0005-0000-0000-0000555D0000}"/>
    <cellStyle name="Normal 2 2 4 24 5 10" xfId="23894" xr:uid="{00000000-0005-0000-0000-0000565D0000}"/>
    <cellStyle name="Normal 2 2 4 24 5 2" xfId="23895" xr:uid="{00000000-0005-0000-0000-0000575D0000}"/>
    <cellStyle name="Normal 2 2 4 24 5 3" xfId="23896" xr:uid="{00000000-0005-0000-0000-0000585D0000}"/>
    <cellStyle name="Normal 2 2 4 24 5 4" xfId="23897" xr:uid="{00000000-0005-0000-0000-0000595D0000}"/>
    <cellStyle name="Normal 2 2 4 24 5 5" xfId="23898" xr:uid="{00000000-0005-0000-0000-00005A5D0000}"/>
    <cellStyle name="Normal 2 2 4 24 5 6" xfId="23899" xr:uid="{00000000-0005-0000-0000-00005B5D0000}"/>
    <cellStyle name="Normal 2 2 4 24 5 7" xfId="23900" xr:uid="{00000000-0005-0000-0000-00005C5D0000}"/>
    <cellStyle name="Normal 2 2 4 24 5 8" xfId="23901" xr:uid="{00000000-0005-0000-0000-00005D5D0000}"/>
    <cellStyle name="Normal 2 2 4 24 5 9" xfId="23902" xr:uid="{00000000-0005-0000-0000-00005E5D0000}"/>
    <cellStyle name="Normal 2 2 4 24 6" xfId="23903" xr:uid="{00000000-0005-0000-0000-00005F5D0000}"/>
    <cellStyle name="Normal 2 2 4 24 7" xfId="23904" xr:uid="{00000000-0005-0000-0000-0000605D0000}"/>
    <cellStyle name="Normal 2 2 4 24 8" xfId="23905" xr:uid="{00000000-0005-0000-0000-0000615D0000}"/>
    <cellStyle name="Normal 2 2 4 24 9" xfId="23906" xr:uid="{00000000-0005-0000-0000-0000625D0000}"/>
    <cellStyle name="Normal 2 2 4 25" xfId="23907" xr:uid="{00000000-0005-0000-0000-0000635D0000}"/>
    <cellStyle name="Normal 2 2 4 25 10" xfId="23908" xr:uid="{00000000-0005-0000-0000-0000645D0000}"/>
    <cellStyle name="Normal 2 2 4 25 11" xfId="23909" xr:uid="{00000000-0005-0000-0000-0000655D0000}"/>
    <cellStyle name="Normal 2 2 4 25 12" xfId="23910" xr:uid="{00000000-0005-0000-0000-0000665D0000}"/>
    <cellStyle name="Normal 2 2 4 25 13" xfId="23911" xr:uid="{00000000-0005-0000-0000-0000675D0000}"/>
    <cellStyle name="Normal 2 2 4 25 14" xfId="23912" xr:uid="{00000000-0005-0000-0000-0000685D0000}"/>
    <cellStyle name="Normal 2 2 4 25 2" xfId="23913" xr:uid="{00000000-0005-0000-0000-0000695D0000}"/>
    <cellStyle name="Normal 2 2 4 25 2 10" xfId="23914" xr:uid="{00000000-0005-0000-0000-00006A5D0000}"/>
    <cellStyle name="Normal 2 2 4 25 2 2" xfId="23915" xr:uid="{00000000-0005-0000-0000-00006B5D0000}"/>
    <cellStyle name="Normal 2 2 4 25 2 3" xfId="23916" xr:uid="{00000000-0005-0000-0000-00006C5D0000}"/>
    <cellStyle name="Normal 2 2 4 25 2 4" xfId="23917" xr:uid="{00000000-0005-0000-0000-00006D5D0000}"/>
    <cellStyle name="Normal 2 2 4 25 2 5" xfId="23918" xr:uid="{00000000-0005-0000-0000-00006E5D0000}"/>
    <cellStyle name="Normal 2 2 4 25 2 6" xfId="23919" xr:uid="{00000000-0005-0000-0000-00006F5D0000}"/>
    <cellStyle name="Normal 2 2 4 25 2 7" xfId="23920" xr:uid="{00000000-0005-0000-0000-0000705D0000}"/>
    <cellStyle name="Normal 2 2 4 25 2 8" xfId="23921" xr:uid="{00000000-0005-0000-0000-0000715D0000}"/>
    <cellStyle name="Normal 2 2 4 25 2 9" xfId="23922" xr:uid="{00000000-0005-0000-0000-0000725D0000}"/>
    <cellStyle name="Normal 2 2 4 25 3" xfId="23923" xr:uid="{00000000-0005-0000-0000-0000735D0000}"/>
    <cellStyle name="Normal 2 2 4 25 3 10" xfId="23924" xr:uid="{00000000-0005-0000-0000-0000745D0000}"/>
    <cellStyle name="Normal 2 2 4 25 3 2" xfId="23925" xr:uid="{00000000-0005-0000-0000-0000755D0000}"/>
    <cellStyle name="Normal 2 2 4 25 3 3" xfId="23926" xr:uid="{00000000-0005-0000-0000-0000765D0000}"/>
    <cellStyle name="Normal 2 2 4 25 3 4" xfId="23927" xr:uid="{00000000-0005-0000-0000-0000775D0000}"/>
    <cellStyle name="Normal 2 2 4 25 3 5" xfId="23928" xr:uid="{00000000-0005-0000-0000-0000785D0000}"/>
    <cellStyle name="Normal 2 2 4 25 3 6" xfId="23929" xr:uid="{00000000-0005-0000-0000-0000795D0000}"/>
    <cellStyle name="Normal 2 2 4 25 3 7" xfId="23930" xr:uid="{00000000-0005-0000-0000-00007A5D0000}"/>
    <cellStyle name="Normal 2 2 4 25 3 8" xfId="23931" xr:uid="{00000000-0005-0000-0000-00007B5D0000}"/>
    <cellStyle name="Normal 2 2 4 25 3 9" xfId="23932" xr:uid="{00000000-0005-0000-0000-00007C5D0000}"/>
    <cellStyle name="Normal 2 2 4 25 4" xfId="23933" xr:uid="{00000000-0005-0000-0000-00007D5D0000}"/>
    <cellStyle name="Normal 2 2 4 25 4 10" xfId="23934" xr:uid="{00000000-0005-0000-0000-00007E5D0000}"/>
    <cellStyle name="Normal 2 2 4 25 4 2" xfId="23935" xr:uid="{00000000-0005-0000-0000-00007F5D0000}"/>
    <cellStyle name="Normal 2 2 4 25 4 3" xfId="23936" xr:uid="{00000000-0005-0000-0000-0000805D0000}"/>
    <cellStyle name="Normal 2 2 4 25 4 4" xfId="23937" xr:uid="{00000000-0005-0000-0000-0000815D0000}"/>
    <cellStyle name="Normal 2 2 4 25 4 5" xfId="23938" xr:uid="{00000000-0005-0000-0000-0000825D0000}"/>
    <cellStyle name="Normal 2 2 4 25 4 6" xfId="23939" xr:uid="{00000000-0005-0000-0000-0000835D0000}"/>
    <cellStyle name="Normal 2 2 4 25 4 7" xfId="23940" xr:uid="{00000000-0005-0000-0000-0000845D0000}"/>
    <cellStyle name="Normal 2 2 4 25 4 8" xfId="23941" xr:uid="{00000000-0005-0000-0000-0000855D0000}"/>
    <cellStyle name="Normal 2 2 4 25 4 9" xfId="23942" xr:uid="{00000000-0005-0000-0000-0000865D0000}"/>
    <cellStyle name="Normal 2 2 4 25 5" xfId="23943" xr:uid="{00000000-0005-0000-0000-0000875D0000}"/>
    <cellStyle name="Normal 2 2 4 25 5 10" xfId="23944" xr:uid="{00000000-0005-0000-0000-0000885D0000}"/>
    <cellStyle name="Normal 2 2 4 25 5 2" xfId="23945" xr:uid="{00000000-0005-0000-0000-0000895D0000}"/>
    <cellStyle name="Normal 2 2 4 25 5 3" xfId="23946" xr:uid="{00000000-0005-0000-0000-00008A5D0000}"/>
    <cellStyle name="Normal 2 2 4 25 5 4" xfId="23947" xr:uid="{00000000-0005-0000-0000-00008B5D0000}"/>
    <cellStyle name="Normal 2 2 4 25 5 5" xfId="23948" xr:uid="{00000000-0005-0000-0000-00008C5D0000}"/>
    <cellStyle name="Normal 2 2 4 25 5 6" xfId="23949" xr:uid="{00000000-0005-0000-0000-00008D5D0000}"/>
    <cellStyle name="Normal 2 2 4 25 5 7" xfId="23950" xr:uid="{00000000-0005-0000-0000-00008E5D0000}"/>
    <cellStyle name="Normal 2 2 4 25 5 8" xfId="23951" xr:uid="{00000000-0005-0000-0000-00008F5D0000}"/>
    <cellStyle name="Normal 2 2 4 25 5 9" xfId="23952" xr:uid="{00000000-0005-0000-0000-0000905D0000}"/>
    <cellStyle name="Normal 2 2 4 25 6" xfId="23953" xr:uid="{00000000-0005-0000-0000-0000915D0000}"/>
    <cellStyle name="Normal 2 2 4 25 7" xfId="23954" xr:uid="{00000000-0005-0000-0000-0000925D0000}"/>
    <cellStyle name="Normal 2 2 4 25 8" xfId="23955" xr:uid="{00000000-0005-0000-0000-0000935D0000}"/>
    <cellStyle name="Normal 2 2 4 25 9" xfId="23956" xr:uid="{00000000-0005-0000-0000-0000945D0000}"/>
    <cellStyle name="Normal 2 2 4 26" xfId="23957" xr:uid="{00000000-0005-0000-0000-0000955D0000}"/>
    <cellStyle name="Normal 2 2 4 26 10" xfId="23958" xr:uid="{00000000-0005-0000-0000-0000965D0000}"/>
    <cellStyle name="Normal 2 2 4 26 11" xfId="23959" xr:uid="{00000000-0005-0000-0000-0000975D0000}"/>
    <cellStyle name="Normal 2 2 4 26 12" xfId="23960" xr:uid="{00000000-0005-0000-0000-0000985D0000}"/>
    <cellStyle name="Normal 2 2 4 26 13" xfId="23961" xr:uid="{00000000-0005-0000-0000-0000995D0000}"/>
    <cellStyle name="Normal 2 2 4 26 14" xfId="23962" xr:uid="{00000000-0005-0000-0000-00009A5D0000}"/>
    <cellStyle name="Normal 2 2 4 26 2" xfId="23963" xr:uid="{00000000-0005-0000-0000-00009B5D0000}"/>
    <cellStyle name="Normal 2 2 4 26 2 10" xfId="23964" xr:uid="{00000000-0005-0000-0000-00009C5D0000}"/>
    <cellStyle name="Normal 2 2 4 26 2 2" xfId="23965" xr:uid="{00000000-0005-0000-0000-00009D5D0000}"/>
    <cellStyle name="Normal 2 2 4 26 2 3" xfId="23966" xr:uid="{00000000-0005-0000-0000-00009E5D0000}"/>
    <cellStyle name="Normal 2 2 4 26 2 4" xfId="23967" xr:uid="{00000000-0005-0000-0000-00009F5D0000}"/>
    <cellStyle name="Normal 2 2 4 26 2 5" xfId="23968" xr:uid="{00000000-0005-0000-0000-0000A05D0000}"/>
    <cellStyle name="Normal 2 2 4 26 2 6" xfId="23969" xr:uid="{00000000-0005-0000-0000-0000A15D0000}"/>
    <cellStyle name="Normal 2 2 4 26 2 7" xfId="23970" xr:uid="{00000000-0005-0000-0000-0000A25D0000}"/>
    <cellStyle name="Normal 2 2 4 26 2 8" xfId="23971" xr:uid="{00000000-0005-0000-0000-0000A35D0000}"/>
    <cellStyle name="Normal 2 2 4 26 2 9" xfId="23972" xr:uid="{00000000-0005-0000-0000-0000A45D0000}"/>
    <cellStyle name="Normal 2 2 4 26 3" xfId="23973" xr:uid="{00000000-0005-0000-0000-0000A55D0000}"/>
    <cellStyle name="Normal 2 2 4 26 3 10" xfId="23974" xr:uid="{00000000-0005-0000-0000-0000A65D0000}"/>
    <cellStyle name="Normal 2 2 4 26 3 2" xfId="23975" xr:uid="{00000000-0005-0000-0000-0000A75D0000}"/>
    <cellStyle name="Normal 2 2 4 26 3 3" xfId="23976" xr:uid="{00000000-0005-0000-0000-0000A85D0000}"/>
    <cellStyle name="Normal 2 2 4 26 3 4" xfId="23977" xr:uid="{00000000-0005-0000-0000-0000A95D0000}"/>
    <cellStyle name="Normal 2 2 4 26 3 5" xfId="23978" xr:uid="{00000000-0005-0000-0000-0000AA5D0000}"/>
    <cellStyle name="Normal 2 2 4 26 3 6" xfId="23979" xr:uid="{00000000-0005-0000-0000-0000AB5D0000}"/>
    <cellStyle name="Normal 2 2 4 26 3 7" xfId="23980" xr:uid="{00000000-0005-0000-0000-0000AC5D0000}"/>
    <cellStyle name="Normal 2 2 4 26 3 8" xfId="23981" xr:uid="{00000000-0005-0000-0000-0000AD5D0000}"/>
    <cellStyle name="Normal 2 2 4 26 3 9" xfId="23982" xr:uid="{00000000-0005-0000-0000-0000AE5D0000}"/>
    <cellStyle name="Normal 2 2 4 26 4" xfId="23983" xr:uid="{00000000-0005-0000-0000-0000AF5D0000}"/>
    <cellStyle name="Normal 2 2 4 26 4 10" xfId="23984" xr:uid="{00000000-0005-0000-0000-0000B05D0000}"/>
    <cellStyle name="Normal 2 2 4 26 4 2" xfId="23985" xr:uid="{00000000-0005-0000-0000-0000B15D0000}"/>
    <cellStyle name="Normal 2 2 4 26 4 3" xfId="23986" xr:uid="{00000000-0005-0000-0000-0000B25D0000}"/>
    <cellStyle name="Normal 2 2 4 26 4 4" xfId="23987" xr:uid="{00000000-0005-0000-0000-0000B35D0000}"/>
    <cellStyle name="Normal 2 2 4 26 4 5" xfId="23988" xr:uid="{00000000-0005-0000-0000-0000B45D0000}"/>
    <cellStyle name="Normal 2 2 4 26 4 6" xfId="23989" xr:uid="{00000000-0005-0000-0000-0000B55D0000}"/>
    <cellStyle name="Normal 2 2 4 26 4 7" xfId="23990" xr:uid="{00000000-0005-0000-0000-0000B65D0000}"/>
    <cellStyle name="Normal 2 2 4 26 4 8" xfId="23991" xr:uid="{00000000-0005-0000-0000-0000B75D0000}"/>
    <cellStyle name="Normal 2 2 4 26 4 9" xfId="23992" xr:uid="{00000000-0005-0000-0000-0000B85D0000}"/>
    <cellStyle name="Normal 2 2 4 26 5" xfId="23993" xr:uid="{00000000-0005-0000-0000-0000B95D0000}"/>
    <cellStyle name="Normal 2 2 4 26 5 10" xfId="23994" xr:uid="{00000000-0005-0000-0000-0000BA5D0000}"/>
    <cellStyle name="Normal 2 2 4 26 5 2" xfId="23995" xr:uid="{00000000-0005-0000-0000-0000BB5D0000}"/>
    <cellStyle name="Normal 2 2 4 26 5 3" xfId="23996" xr:uid="{00000000-0005-0000-0000-0000BC5D0000}"/>
    <cellStyle name="Normal 2 2 4 26 5 4" xfId="23997" xr:uid="{00000000-0005-0000-0000-0000BD5D0000}"/>
    <cellStyle name="Normal 2 2 4 26 5 5" xfId="23998" xr:uid="{00000000-0005-0000-0000-0000BE5D0000}"/>
    <cellStyle name="Normal 2 2 4 26 5 6" xfId="23999" xr:uid="{00000000-0005-0000-0000-0000BF5D0000}"/>
    <cellStyle name="Normal 2 2 4 26 5 7" xfId="24000" xr:uid="{00000000-0005-0000-0000-0000C05D0000}"/>
    <cellStyle name="Normal 2 2 4 26 5 8" xfId="24001" xr:uid="{00000000-0005-0000-0000-0000C15D0000}"/>
    <cellStyle name="Normal 2 2 4 26 5 9" xfId="24002" xr:uid="{00000000-0005-0000-0000-0000C25D0000}"/>
    <cellStyle name="Normal 2 2 4 26 6" xfId="24003" xr:uid="{00000000-0005-0000-0000-0000C35D0000}"/>
    <cellStyle name="Normal 2 2 4 26 7" xfId="24004" xr:uid="{00000000-0005-0000-0000-0000C45D0000}"/>
    <cellStyle name="Normal 2 2 4 26 8" xfId="24005" xr:uid="{00000000-0005-0000-0000-0000C55D0000}"/>
    <cellStyle name="Normal 2 2 4 26 9" xfId="24006" xr:uid="{00000000-0005-0000-0000-0000C65D0000}"/>
    <cellStyle name="Normal 2 2 4 27" xfId="24007" xr:uid="{00000000-0005-0000-0000-0000C75D0000}"/>
    <cellStyle name="Normal 2 2 4 27 10" xfId="24008" xr:uid="{00000000-0005-0000-0000-0000C85D0000}"/>
    <cellStyle name="Normal 2 2 4 27 11" xfId="24009" xr:uid="{00000000-0005-0000-0000-0000C95D0000}"/>
    <cellStyle name="Normal 2 2 4 27 12" xfId="24010" xr:uid="{00000000-0005-0000-0000-0000CA5D0000}"/>
    <cellStyle name="Normal 2 2 4 27 13" xfId="24011" xr:uid="{00000000-0005-0000-0000-0000CB5D0000}"/>
    <cellStyle name="Normal 2 2 4 27 14" xfId="24012" xr:uid="{00000000-0005-0000-0000-0000CC5D0000}"/>
    <cellStyle name="Normal 2 2 4 27 2" xfId="24013" xr:uid="{00000000-0005-0000-0000-0000CD5D0000}"/>
    <cellStyle name="Normal 2 2 4 27 2 10" xfId="24014" xr:uid="{00000000-0005-0000-0000-0000CE5D0000}"/>
    <cellStyle name="Normal 2 2 4 27 2 2" xfId="24015" xr:uid="{00000000-0005-0000-0000-0000CF5D0000}"/>
    <cellStyle name="Normal 2 2 4 27 2 3" xfId="24016" xr:uid="{00000000-0005-0000-0000-0000D05D0000}"/>
    <cellStyle name="Normal 2 2 4 27 2 4" xfId="24017" xr:uid="{00000000-0005-0000-0000-0000D15D0000}"/>
    <cellStyle name="Normal 2 2 4 27 2 5" xfId="24018" xr:uid="{00000000-0005-0000-0000-0000D25D0000}"/>
    <cellStyle name="Normal 2 2 4 27 2 6" xfId="24019" xr:uid="{00000000-0005-0000-0000-0000D35D0000}"/>
    <cellStyle name="Normal 2 2 4 27 2 7" xfId="24020" xr:uid="{00000000-0005-0000-0000-0000D45D0000}"/>
    <cellStyle name="Normal 2 2 4 27 2 8" xfId="24021" xr:uid="{00000000-0005-0000-0000-0000D55D0000}"/>
    <cellStyle name="Normal 2 2 4 27 2 9" xfId="24022" xr:uid="{00000000-0005-0000-0000-0000D65D0000}"/>
    <cellStyle name="Normal 2 2 4 27 3" xfId="24023" xr:uid="{00000000-0005-0000-0000-0000D75D0000}"/>
    <cellStyle name="Normal 2 2 4 27 3 10" xfId="24024" xr:uid="{00000000-0005-0000-0000-0000D85D0000}"/>
    <cellStyle name="Normal 2 2 4 27 3 2" xfId="24025" xr:uid="{00000000-0005-0000-0000-0000D95D0000}"/>
    <cellStyle name="Normal 2 2 4 27 3 3" xfId="24026" xr:uid="{00000000-0005-0000-0000-0000DA5D0000}"/>
    <cellStyle name="Normal 2 2 4 27 3 4" xfId="24027" xr:uid="{00000000-0005-0000-0000-0000DB5D0000}"/>
    <cellStyle name="Normal 2 2 4 27 3 5" xfId="24028" xr:uid="{00000000-0005-0000-0000-0000DC5D0000}"/>
    <cellStyle name="Normal 2 2 4 27 3 6" xfId="24029" xr:uid="{00000000-0005-0000-0000-0000DD5D0000}"/>
    <cellStyle name="Normal 2 2 4 27 3 7" xfId="24030" xr:uid="{00000000-0005-0000-0000-0000DE5D0000}"/>
    <cellStyle name="Normal 2 2 4 27 3 8" xfId="24031" xr:uid="{00000000-0005-0000-0000-0000DF5D0000}"/>
    <cellStyle name="Normal 2 2 4 27 3 9" xfId="24032" xr:uid="{00000000-0005-0000-0000-0000E05D0000}"/>
    <cellStyle name="Normal 2 2 4 27 4" xfId="24033" xr:uid="{00000000-0005-0000-0000-0000E15D0000}"/>
    <cellStyle name="Normal 2 2 4 27 4 10" xfId="24034" xr:uid="{00000000-0005-0000-0000-0000E25D0000}"/>
    <cellStyle name="Normal 2 2 4 27 4 2" xfId="24035" xr:uid="{00000000-0005-0000-0000-0000E35D0000}"/>
    <cellStyle name="Normal 2 2 4 27 4 3" xfId="24036" xr:uid="{00000000-0005-0000-0000-0000E45D0000}"/>
    <cellStyle name="Normal 2 2 4 27 4 4" xfId="24037" xr:uid="{00000000-0005-0000-0000-0000E55D0000}"/>
    <cellStyle name="Normal 2 2 4 27 4 5" xfId="24038" xr:uid="{00000000-0005-0000-0000-0000E65D0000}"/>
    <cellStyle name="Normal 2 2 4 27 4 6" xfId="24039" xr:uid="{00000000-0005-0000-0000-0000E75D0000}"/>
    <cellStyle name="Normal 2 2 4 27 4 7" xfId="24040" xr:uid="{00000000-0005-0000-0000-0000E85D0000}"/>
    <cellStyle name="Normal 2 2 4 27 4 8" xfId="24041" xr:uid="{00000000-0005-0000-0000-0000E95D0000}"/>
    <cellStyle name="Normal 2 2 4 27 4 9" xfId="24042" xr:uid="{00000000-0005-0000-0000-0000EA5D0000}"/>
    <cellStyle name="Normal 2 2 4 27 5" xfId="24043" xr:uid="{00000000-0005-0000-0000-0000EB5D0000}"/>
    <cellStyle name="Normal 2 2 4 27 5 10" xfId="24044" xr:uid="{00000000-0005-0000-0000-0000EC5D0000}"/>
    <cellStyle name="Normal 2 2 4 27 5 2" xfId="24045" xr:uid="{00000000-0005-0000-0000-0000ED5D0000}"/>
    <cellStyle name="Normal 2 2 4 27 5 3" xfId="24046" xr:uid="{00000000-0005-0000-0000-0000EE5D0000}"/>
    <cellStyle name="Normal 2 2 4 27 5 4" xfId="24047" xr:uid="{00000000-0005-0000-0000-0000EF5D0000}"/>
    <cellStyle name="Normal 2 2 4 27 5 5" xfId="24048" xr:uid="{00000000-0005-0000-0000-0000F05D0000}"/>
    <cellStyle name="Normal 2 2 4 27 5 6" xfId="24049" xr:uid="{00000000-0005-0000-0000-0000F15D0000}"/>
    <cellStyle name="Normal 2 2 4 27 5 7" xfId="24050" xr:uid="{00000000-0005-0000-0000-0000F25D0000}"/>
    <cellStyle name="Normal 2 2 4 27 5 8" xfId="24051" xr:uid="{00000000-0005-0000-0000-0000F35D0000}"/>
    <cellStyle name="Normal 2 2 4 27 5 9" xfId="24052" xr:uid="{00000000-0005-0000-0000-0000F45D0000}"/>
    <cellStyle name="Normal 2 2 4 27 6" xfId="24053" xr:uid="{00000000-0005-0000-0000-0000F55D0000}"/>
    <cellStyle name="Normal 2 2 4 27 7" xfId="24054" xr:uid="{00000000-0005-0000-0000-0000F65D0000}"/>
    <cellStyle name="Normal 2 2 4 27 8" xfId="24055" xr:uid="{00000000-0005-0000-0000-0000F75D0000}"/>
    <cellStyle name="Normal 2 2 4 27 9" xfId="24056" xr:uid="{00000000-0005-0000-0000-0000F85D0000}"/>
    <cellStyle name="Normal 2 2 4 28" xfId="24057" xr:uid="{00000000-0005-0000-0000-0000F95D0000}"/>
    <cellStyle name="Normal 2 2 4 28 10" xfId="24058" xr:uid="{00000000-0005-0000-0000-0000FA5D0000}"/>
    <cellStyle name="Normal 2 2 4 28 11" xfId="24059" xr:uid="{00000000-0005-0000-0000-0000FB5D0000}"/>
    <cellStyle name="Normal 2 2 4 28 12" xfId="24060" xr:uid="{00000000-0005-0000-0000-0000FC5D0000}"/>
    <cellStyle name="Normal 2 2 4 28 13" xfId="24061" xr:uid="{00000000-0005-0000-0000-0000FD5D0000}"/>
    <cellStyle name="Normal 2 2 4 28 14" xfId="24062" xr:uid="{00000000-0005-0000-0000-0000FE5D0000}"/>
    <cellStyle name="Normal 2 2 4 28 2" xfId="24063" xr:uid="{00000000-0005-0000-0000-0000FF5D0000}"/>
    <cellStyle name="Normal 2 2 4 28 2 10" xfId="24064" xr:uid="{00000000-0005-0000-0000-0000005E0000}"/>
    <cellStyle name="Normal 2 2 4 28 2 2" xfId="24065" xr:uid="{00000000-0005-0000-0000-0000015E0000}"/>
    <cellStyle name="Normal 2 2 4 28 2 3" xfId="24066" xr:uid="{00000000-0005-0000-0000-0000025E0000}"/>
    <cellStyle name="Normal 2 2 4 28 2 4" xfId="24067" xr:uid="{00000000-0005-0000-0000-0000035E0000}"/>
    <cellStyle name="Normal 2 2 4 28 2 5" xfId="24068" xr:uid="{00000000-0005-0000-0000-0000045E0000}"/>
    <cellStyle name="Normal 2 2 4 28 2 6" xfId="24069" xr:uid="{00000000-0005-0000-0000-0000055E0000}"/>
    <cellStyle name="Normal 2 2 4 28 2 7" xfId="24070" xr:uid="{00000000-0005-0000-0000-0000065E0000}"/>
    <cellStyle name="Normal 2 2 4 28 2 8" xfId="24071" xr:uid="{00000000-0005-0000-0000-0000075E0000}"/>
    <cellStyle name="Normal 2 2 4 28 2 9" xfId="24072" xr:uid="{00000000-0005-0000-0000-0000085E0000}"/>
    <cellStyle name="Normal 2 2 4 28 3" xfId="24073" xr:uid="{00000000-0005-0000-0000-0000095E0000}"/>
    <cellStyle name="Normal 2 2 4 28 3 10" xfId="24074" xr:uid="{00000000-0005-0000-0000-00000A5E0000}"/>
    <cellStyle name="Normal 2 2 4 28 3 2" xfId="24075" xr:uid="{00000000-0005-0000-0000-00000B5E0000}"/>
    <cellStyle name="Normal 2 2 4 28 3 3" xfId="24076" xr:uid="{00000000-0005-0000-0000-00000C5E0000}"/>
    <cellStyle name="Normal 2 2 4 28 3 4" xfId="24077" xr:uid="{00000000-0005-0000-0000-00000D5E0000}"/>
    <cellStyle name="Normal 2 2 4 28 3 5" xfId="24078" xr:uid="{00000000-0005-0000-0000-00000E5E0000}"/>
    <cellStyle name="Normal 2 2 4 28 3 6" xfId="24079" xr:uid="{00000000-0005-0000-0000-00000F5E0000}"/>
    <cellStyle name="Normal 2 2 4 28 3 7" xfId="24080" xr:uid="{00000000-0005-0000-0000-0000105E0000}"/>
    <cellStyle name="Normal 2 2 4 28 3 8" xfId="24081" xr:uid="{00000000-0005-0000-0000-0000115E0000}"/>
    <cellStyle name="Normal 2 2 4 28 3 9" xfId="24082" xr:uid="{00000000-0005-0000-0000-0000125E0000}"/>
    <cellStyle name="Normal 2 2 4 28 4" xfId="24083" xr:uid="{00000000-0005-0000-0000-0000135E0000}"/>
    <cellStyle name="Normal 2 2 4 28 4 10" xfId="24084" xr:uid="{00000000-0005-0000-0000-0000145E0000}"/>
    <cellStyle name="Normal 2 2 4 28 4 2" xfId="24085" xr:uid="{00000000-0005-0000-0000-0000155E0000}"/>
    <cellStyle name="Normal 2 2 4 28 4 3" xfId="24086" xr:uid="{00000000-0005-0000-0000-0000165E0000}"/>
    <cellStyle name="Normal 2 2 4 28 4 4" xfId="24087" xr:uid="{00000000-0005-0000-0000-0000175E0000}"/>
    <cellStyle name="Normal 2 2 4 28 4 5" xfId="24088" xr:uid="{00000000-0005-0000-0000-0000185E0000}"/>
    <cellStyle name="Normal 2 2 4 28 4 6" xfId="24089" xr:uid="{00000000-0005-0000-0000-0000195E0000}"/>
    <cellStyle name="Normal 2 2 4 28 4 7" xfId="24090" xr:uid="{00000000-0005-0000-0000-00001A5E0000}"/>
    <cellStyle name="Normal 2 2 4 28 4 8" xfId="24091" xr:uid="{00000000-0005-0000-0000-00001B5E0000}"/>
    <cellStyle name="Normal 2 2 4 28 4 9" xfId="24092" xr:uid="{00000000-0005-0000-0000-00001C5E0000}"/>
    <cellStyle name="Normal 2 2 4 28 5" xfId="24093" xr:uid="{00000000-0005-0000-0000-00001D5E0000}"/>
    <cellStyle name="Normal 2 2 4 28 5 10" xfId="24094" xr:uid="{00000000-0005-0000-0000-00001E5E0000}"/>
    <cellStyle name="Normal 2 2 4 28 5 2" xfId="24095" xr:uid="{00000000-0005-0000-0000-00001F5E0000}"/>
    <cellStyle name="Normal 2 2 4 28 5 3" xfId="24096" xr:uid="{00000000-0005-0000-0000-0000205E0000}"/>
    <cellStyle name="Normal 2 2 4 28 5 4" xfId="24097" xr:uid="{00000000-0005-0000-0000-0000215E0000}"/>
    <cellStyle name="Normal 2 2 4 28 5 5" xfId="24098" xr:uid="{00000000-0005-0000-0000-0000225E0000}"/>
    <cellStyle name="Normal 2 2 4 28 5 6" xfId="24099" xr:uid="{00000000-0005-0000-0000-0000235E0000}"/>
    <cellStyle name="Normal 2 2 4 28 5 7" xfId="24100" xr:uid="{00000000-0005-0000-0000-0000245E0000}"/>
    <cellStyle name="Normal 2 2 4 28 5 8" xfId="24101" xr:uid="{00000000-0005-0000-0000-0000255E0000}"/>
    <cellStyle name="Normal 2 2 4 28 5 9" xfId="24102" xr:uid="{00000000-0005-0000-0000-0000265E0000}"/>
    <cellStyle name="Normal 2 2 4 28 6" xfId="24103" xr:uid="{00000000-0005-0000-0000-0000275E0000}"/>
    <cellStyle name="Normal 2 2 4 28 7" xfId="24104" xr:uid="{00000000-0005-0000-0000-0000285E0000}"/>
    <cellStyle name="Normal 2 2 4 28 8" xfId="24105" xr:uid="{00000000-0005-0000-0000-0000295E0000}"/>
    <cellStyle name="Normal 2 2 4 28 9" xfId="24106" xr:uid="{00000000-0005-0000-0000-00002A5E0000}"/>
    <cellStyle name="Normal 2 2 4 29" xfId="24107" xr:uid="{00000000-0005-0000-0000-00002B5E0000}"/>
    <cellStyle name="Normal 2 2 4 29 10" xfId="24108" xr:uid="{00000000-0005-0000-0000-00002C5E0000}"/>
    <cellStyle name="Normal 2 2 4 29 11" xfId="24109" xr:uid="{00000000-0005-0000-0000-00002D5E0000}"/>
    <cellStyle name="Normal 2 2 4 29 12" xfId="24110" xr:uid="{00000000-0005-0000-0000-00002E5E0000}"/>
    <cellStyle name="Normal 2 2 4 29 13" xfId="24111" xr:uid="{00000000-0005-0000-0000-00002F5E0000}"/>
    <cellStyle name="Normal 2 2 4 29 14" xfId="24112" xr:uid="{00000000-0005-0000-0000-0000305E0000}"/>
    <cellStyle name="Normal 2 2 4 29 2" xfId="24113" xr:uid="{00000000-0005-0000-0000-0000315E0000}"/>
    <cellStyle name="Normal 2 2 4 29 2 10" xfId="24114" xr:uid="{00000000-0005-0000-0000-0000325E0000}"/>
    <cellStyle name="Normal 2 2 4 29 2 2" xfId="24115" xr:uid="{00000000-0005-0000-0000-0000335E0000}"/>
    <cellStyle name="Normal 2 2 4 29 2 3" xfId="24116" xr:uid="{00000000-0005-0000-0000-0000345E0000}"/>
    <cellStyle name="Normal 2 2 4 29 2 4" xfId="24117" xr:uid="{00000000-0005-0000-0000-0000355E0000}"/>
    <cellStyle name="Normal 2 2 4 29 2 5" xfId="24118" xr:uid="{00000000-0005-0000-0000-0000365E0000}"/>
    <cellStyle name="Normal 2 2 4 29 2 6" xfId="24119" xr:uid="{00000000-0005-0000-0000-0000375E0000}"/>
    <cellStyle name="Normal 2 2 4 29 2 7" xfId="24120" xr:uid="{00000000-0005-0000-0000-0000385E0000}"/>
    <cellStyle name="Normal 2 2 4 29 2 8" xfId="24121" xr:uid="{00000000-0005-0000-0000-0000395E0000}"/>
    <cellStyle name="Normal 2 2 4 29 2 9" xfId="24122" xr:uid="{00000000-0005-0000-0000-00003A5E0000}"/>
    <cellStyle name="Normal 2 2 4 29 3" xfId="24123" xr:uid="{00000000-0005-0000-0000-00003B5E0000}"/>
    <cellStyle name="Normal 2 2 4 29 3 10" xfId="24124" xr:uid="{00000000-0005-0000-0000-00003C5E0000}"/>
    <cellStyle name="Normal 2 2 4 29 3 2" xfId="24125" xr:uid="{00000000-0005-0000-0000-00003D5E0000}"/>
    <cellStyle name="Normal 2 2 4 29 3 3" xfId="24126" xr:uid="{00000000-0005-0000-0000-00003E5E0000}"/>
    <cellStyle name="Normal 2 2 4 29 3 4" xfId="24127" xr:uid="{00000000-0005-0000-0000-00003F5E0000}"/>
    <cellStyle name="Normal 2 2 4 29 3 5" xfId="24128" xr:uid="{00000000-0005-0000-0000-0000405E0000}"/>
    <cellStyle name="Normal 2 2 4 29 3 6" xfId="24129" xr:uid="{00000000-0005-0000-0000-0000415E0000}"/>
    <cellStyle name="Normal 2 2 4 29 3 7" xfId="24130" xr:uid="{00000000-0005-0000-0000-0000425E0000}"/>
    <cellStyle name="Normal 2 2 4 29 3 8" xfId="24131" xr:uid="{00000000-0005-0000-0000-0000435E0000}"/>
    <cellStyle name="Normal 2 2 4 29 3 9" xfId="24132" xr:uid="{00000000-0005-0000-0000-0000445E0000}"/>
    <cellStyle name="Normal 2 2 4 29 4" xfId="24133" xr:uid="{00000000-0005-0000-0000-0000455E0000}"/>
    <cellStyle name="Normal 2 2 4 29 4 10" xfId="24134" xr:uid="{00000000-0005-0000-0000-0000465E0000}"/>
    <cellStyle name="Normal 2 2 4 29 4 2" xfId="24135" xr:uid="{00000000-0005-0000-0000-0000475E0000}"/>
    <cellStyle name="Normal 2 2 4 29 4 3" xfId="24136" xr:uid="{00000000-0005-0000-0000-0000485E0000}"/>
    <cellStyle name="Normal 2 2 4 29 4 4" xfId="24137" xr:uid="{00000000-0005-0000-0000-0000495E0000}"/>
    <cellStyle name="Normal 2 2 4 29 4 5" xfId="24138" xr:uid="{00000000-0005-0000-0000-00004A5E0000}"/>
    <cellStyle name="Normal 2 2 4 29 4 6" xfId="24139" xr:uid="{00000000-0005-0000-0000-00004B5E0000}"/>
    <cellStyle name="Normal 2 2 4 29 4 7" xfId="24140" xr:uid="{00000000-0005-0000-0000-00004C5E0000}"/>
    <cellStyle name="Normal 2 2 4 29 4 8" xfId="24141" xr:uid="{00000000-0005-0000-0000-00004D5E0000}"/>
    <cellStyle name="Normal 2 2 4 29 4 9" xfId="24142" xr:uid="{00000000-0005-0000-0000-00004E5E0000}"/>
    <cellStyle name="Normal 2 2 4 29 5" xfId="24143" xr:uid="{00000000-0005-0000-0000-00004F5E0000}"/>
    <cellStyle name="Normal 2 2 4 29 5 10" xfId="24144" xr:uid="{00000000-0005-0000-0000-0000505E0000}"/>
    <cellStyle name="Normal 2 2 4 29 5 2" xfId="24145" xr:uid="{00000000-0005-0000-0000-0000515E0000}"/>
    <cellStyle name="Normal 2 2 4 29 5 3" xfId="24146" xr:uid="{00000000-0005-0000-0000-0000525E0000}"/>
    <cellStyle name="Normal 2 2 4 29 5 4" xfId="24147" xr:uid="{00000000-0005-0000-0000-0000535E0000}"/>
    <cellStyle name="Normal 2 2 4 29 5 5" xfId="24148" xr:uid="{00000000-0005-0000-0000-0000545E0000}"/>
    <cellStyle name="Normal 2 2 4 29 5 6" xfId="24149" xr:uid="{00000000-0005-0000-0000-0000555E0000}"/>
    <cellStyle name="Normal 2 2 4 29 5 7" xfId="24150" xr:uid="{00000000-0005-0000-0000-0000565E0000}"/>
    <cellStyle name="Normal 2 2 4 29 5 8" xfId="24151" xr:uid="{00000000-0005-0000-0000-0000575E0000}"/>
    <cellStyle name="Normal 2 2 4 29 5 9" xfId="24152" xr:uid="{00000000-0005-0000-0000-0000585E0000}"/>
    <cellStyle name="Normal 2 2 4 29 6" xfId="24153" xr:uid="{00000000-0005-0000-0000-0000595E0000}"/>
    <cellStyle name="Normal 2 2 4 29 7" xfId="24154" xr:uid="{00000000-0005-0000-0000-00005A5E0000}"/>
    <cellStyle name="Normal 2 2 4 29 8" xfId="24155" xr:uid="{00000000-0005-0000-0000-00005B5E0000}"/>
    <cellStyle name="Normal 2 2 4 29 9" xfId="24156" xr:uid="{00000000-0005-0000-0000-00005C5E0000}"/>
    <cellStyle name="Normal 2 2 4 3" xfId="24157" xr:uid="{00000000-0005-0000-0000-00005D5E0000}"/>
    <cellStyle name="Normal 2 2 4 3 10" xfId="24158" xr:uid="{00000000-0005-0000-0000-00005E5E0000}"/>
    <cellStyle name="Normal 2 2 4 3 11" xfId="24159" xr:uid="{00000000-0005-0000-0000-00005F5E0000}"/>
    <cellStyle name="Normal 2 2 4 3 12" xfId="24160" xr:uid="{00000000-0005-0000-0000-0000605E0000}"/>
    <cellStyle name="Normal 2 2 4 3 13" xfId="24161" xr:uid="{00000000-0005-0000-0000-0000615E0000}"/>
    <cellStyle name="Normal 2 2 4 3 14" xfId="24162" xr:uid="{00000000-0005-0000-0000-0000625E0000}"/>
    <cellStyle name="Normal 2 2 4 3 2" xfId="24163" xr:uid="{00000000-0005-0000-0000-0000635E0000}"/>
    <cellStyle name="Normal 2 2 4 3 2 10" xfId="24164" xr:uid="{00000000-0005-0000-0000-0000645E0000}"/>
    <cellStyle name="Normal 2 2 4 3 2 2" xfId="24165" xr:uid="{00000000-0005-0000-0000-0000655E0000}"/>
    <cellStyle name="Normal 2 2 4 3 2 3" xfId="24166" xr:uid="{00000000-0005-0000-0000-0000665E0000}"/>
    <cellStyle name="Normal 2 2 4 3 2 4" xfId="24167" xr:uid="{00000000-0005-0000-0000-0000675E0000}"/>
    <cellStyle name="Normal 2 2 4 3 2 5" xfId="24168" xr:uid="{00000000-0005-0000-0000-0000685E0000}"/>
    <cellStyle name="Normal 2 2 4 3 2 6" xfId="24169" xr:uid="{00000000-0005-0000-0000-0000695E0000}"/>
    <cellStyle name="Normal 2 2 4 3 2 7" xfId="24170" xr:uid="{00000000-0005-0000-0000-00006A5E0000}"/>
    <cellStyle name="Normal 2 2 4 3 2 8" xfId="24171" xr:uid="{00000000-0005-0000-0000-00006B5E0000}"/>
    <cellStyle name="Normal 2 2 4 3 2 9" xfId="24172" xr:uid="{00000000-0005-0000-0000-00006C5E0000}"/>
    <cellStyle name="Normal 2 2 4 3 3" xfId="24173" xr:uid="{00000000-0005-0000-0000-00006D5E0000}"/>
    <cellStyle name="Normal 2 2 4 3 3 10" xfId="24174" xr:uid="{00000000-0005-0000-0000-00006E5E0000}"/>
    <cellStyle name="Normal 2 2 4 3 3 2" xfId="24175" xr:uid="{00000000-0005-0000-0000-00006F5E0000}"/>
    <cellStyle name="Normal 2 2 4 3 3 3" xfId="24176" xr:uid="{00000000-0005-0000-0000-0000705E0000}"/>
    <cellStyle name="Normal 2 2 4 3 3 4" xfId="24177" xr:uid="{00000000-0005-0000-0000-0000715E0000}"/>
    <cellStyle name="Normal 2 2 4 3 3 5" xfId="24178" xr:uid="{00000000-0005-0000-0000-0000725E0000}"/>
    <cellStyle name="Normal 2 2 4 3 3 6" xfId="24179" xr:uid="{00000000-0005-0000-0000-0000735E0000}"/>
    <cellStyle name="Normal 2 2 4 3 3 7" xfId="24180" xr:uid="{00000000-0005-0000-0000-0000745E0000}"/>
    <cellStyle name="Normal 2 2 4 3 3 8" xfId="24181" xr:uid="{00000000-0005-0000-0000-0000755E0000}"/>
    <cellStyle name="Normal 2 2 4 3 3 9" xfId="24182" xr:uid="{00000000-0005-0000-0000-0000765E0000}"/>
    <cellStyle name="Normal 2 2 4 3 4" xfId="24183" xr:uid="{00000000-0005-0000-0000-0000775E0000}"/>
    <cellStyle name="Normal 2 2 4 3 4 10" xfId="24184" xr:uid="{00000000-0005-0000-0000-0000785E0000}"/>
    <cellStyle name="Normal 2 2 4 3 4 2" xfId="24185" xr:uid="{00000000-0005-0000-0000-0000795E0000}"/>
    <cellStyle name="Normal 2 2 4 3 4 3" xfId="24186" xr:uid="{00000000-0005-0000-0000-00007A5E0000}"/>
    <cellStyle name="Normal 2 2 4 3 4 4" xfId="24187" xr:uid="{00000000-0005-0000-0000-00007B5E0000}"/>
    <cellStyle name="Normal 2 2 4 3 4 5" xfId="24188" xr:uid="{00000000-0005-0000-0000-00007C5E0000}"/>
    <cellStyle name="Normal 2 2 4 3 4 6" xfId="24189" xr:uid="{00000000-0005-0000-0000-00007D5E0000}"/>
    <cellStyle name="Normal 2 2 4 3 4 7" xfId="24190" xr:uid="{00000000-0005-0000-0000-00007E5E0000}"/>
    <cellStyle name="Normal 2 2 4 3 4 8" xfId="24191" xr:uid="{00000000-0005-0000-0000-00007F5E0000}"/>
    <cellStyle name="Normal 2 2 4 3 4 9" xfId="24192" xr:uid="{00000000-0005-0000-0000-0000805E0000}"/>
    <cellStyle name="Normal 2 2 4 3 5" xfId="24193" xr:uid="{00000000-0005-0000-0000-0000815E0000}"/>
    <cellStyle name="Normal 2 2 4 3 5 10" xfId="24194" xr:uid="{00000000-0005-0000-0000-0000825E0000}"/>
    <cellStyle name="Normal 2 2 4 3 5 2" xfId="24195" xr:uid="{00000000-0005-0000-0000-0000835E0000}"/>
    <cellStyle name="Normal 2 2 4 3 5 3" xfId="24196" xr:uid="{00000000-0005-0000-0000-0000845E0000}"/>
    <cellStyle name="Normal 2 2 4 3 5 4" xfId="24197" xr:uid="{00000000-0005-0000-0000-0000855E0000}"/>
    <cellStyle name="Normal 2 2 4 3 5 5" xfId="24198" xr:uid="{00000000-0005-0000-0000-0000865E0000}"/>
    <cellStyle name="Normal 2 2 4 3 5 6" xfId="24199" xr:uid="{00000000-0005-0000-0000-0000875E0000}"/>
    <cellStyle name="Normal 2 2 4 3 5 7" xfId="24200" xr:uid="{00000000-0005-0000-0000-0000885E0000}"/>
    <cellStyle name="Normal 2 2 4 3 5 8" xfId="24201" xr:uid="{00000000-0005-0000-0000-0000895E0000}"/>
    <cellStyle name="Normal 2 2 4 3 5 9" xfId="24202" xr:uid="{00000000-0005-0000-0000-00008A5E0000}"/>
    <cellStyle name="Normal 2 2 4 3 6" xfId="24203" xr:uid="{00000000-0005-0000-0000-00008B5E0000}"/>
    <cellStyle name="Normal 2 2 4 3 7" xfId="24204" xr:uid="{00000000-0005-0000-0000-00008C5E0000}"/>
    <cellStyle name="Normal 2 2 4 3 8" xfId="24205" xr:uid="{00000000-0005-0000-0000-00008D5E0000}"/>
    <cellStyle name="Normal 2 2 4 3 9" xfId="24206" xr:uid="{00000000-0005-0000-0000-00008E5E0000}"/>
    <cellStyle name="Normal 2 2 4 30" xfId="24207" xr:uid="{00000000-0005-0000-0000-00008F5E0000}"/>
    <cellStyle name="Normal 2 2 4 30 10" xfId="24208" xr:uid="{00000000-0005-0000-0000-0000905E0000}"/>
    <cellStyle name="Normal 2 2 4 30 11" xfId="24209" xr:uid="{00000000-0005-0000-0000-0000915E0000}"/>
    <cellStyle name="Normal 2 2 4 30 12" xfId="24210" xr:uid="{00000000-0005-0000-0000-0000925E0000}"/>
    <cellStyle name="Normal 2 2 4 30 13" xfId="24211" xr:uid="{00000000-0005-0000-0000-0000935E0000}"/>
    <cellStyle name="Normal 2 2 4 30 14" xfId="24212" xr:uid="{00000000-0005-0000-0000-0000945E0000}"/>
    <cellStyle name="Normal 2 2 4 30 2" xfId="24213" xr:uid="{00000000-0005-0000-0000-0000955E0000}"/>
    <cellStyle name="Normal 2 2 4 30 2 10" xfId="24214" xr:uid="{00000000-0005-0000-0000-0000965E0000}"/>
    <cellStyle name="Normal 2 2 4 30 2 2" xfId="24215" xr:uid="{00000000-0005-0000-0000-0000975E0000}"/>
    <cellStyle name="Normal 2 2 4 30 2 3" xfId="24216" xr:uid="{00000000-0005-0000-0000-0000985E0000}"/>
    <cellStyle name="Normal 2 2 4 30 2 4" xfId="24217" xr:uid="{00000000-0005-0000-0000-0000995E0000}"/>
    <cellStyle name="Normal 2 2 4 30 2 5" xfId="24218" xr:uid="{00000000-0005-0000-0000-00009A5E0000}"/>
    <cellStyle name="Normal 2 2 4 30 2 6" xfId="24219" xr:uid="{00000000-0005-0000-0000-00009B5E0000}"/>
    <cellStyle name="Normal 2 2 4 30 2 7" xfId="24220" xr:uid="{00000000-0005-0000-0000-00009C5E0000}"/>
    <cellStyle name="Normal 2 2 4 30 2 8" xfId="24221" xr:uid="{00000000-0005-0000-0000-00009D5E0000}"/>
    <cellStyle name="Normal 2 2 4 30 2 9" xfId="24222" xr:uid="{00000000-0005-0000-0000-00009E5E0000}"/>
    <cellStyle name="Normal 2 2 4 30 3" xfId="24223" xr:uid="{00000000-0005-0000-0000-00009F5E0000}"/>
    <cellStyle name="Normal 2 2 4 30 3 10" xfId="24224" xr:uid="{00000000-0005-0000-0000-0000A05E0000}"/>
    <cellStyle name="Normal 2 2 4 30 3 2" xfId="24225" xr:uid="{00000000-0005-0000-0000-0000A15E0000}"/>
    <cellStyle name="Normal 2 2 4 30 3 3" xfId="24226" xr:uid="{00000000-0005-0000-0000-0000A25E0000}"/>
    <cellStyle name="Normal 2 2 4 30 3 4" xfId="24227" xr:uid="{00000000-0005-0000-0000-0000A35E0000}"/>
    <cellStyle name="Normal 2 2 4 30 3 5" xfId="24228" xr:uid="{00000000-0005-0000-0000-0000A45E0000}"/>
    <cellStyle name="Normal 2 2 4 30 3 6" xfId="24229" xr:uid="{00000000-0005-0000-0000-0000A55E0000}"/>
    <cellStyle name="Normal 2 2 4 30 3 7" xfId="24230" xr:uid="{00000000-0005-0000-0000-0000A65E0000}"/>
    <cellStyle name="Normal 2 2 4 30 3 8" xfId="24231" xr:uid="{00000000-0005-0000-0000-0000A75E0000}"/>
    <cellStyle name="Normal 2 2 4 30 3 9" xfId="24232" xr:uid="{00000000-0005-0000-0000-0000A85E0000}"/>
    <cellStyle name="Normal 2 2 4 30 4" xfId="24233" xr:uid="{00000000-0005-0000-0000-0000A95E0000}"/>
    <cellStyle name="Normal 2 2 4 30 4 10" xfId="24234" xr:uid="{00000000-0005-0000-0000-0000AA5E0000}"/>
    <cellStyle name="Normal 2 2 4 30 4 2" xfId="24235" xr:uid="{00000000-0005-0000-0000-0000AB5E0000}"/>
    <cellStyle name="Normal 2 2 4 30 4 3" xfId="24236" xr:uid="{00000000-0005-0000-0000-0000AC5E0000}"/>
    <cellStyle name="Normal 2 2 4 30 4 4" xfId="24237" xr:uid="{00000000-0005-0000-0000-0000AD5E0000}"/>
    <cellStyle name="Normal 2 2 4 30 4 5" xfId="24238" xr:uid="{00000000-0005-0000-0000-0000AE5E0000}"/>
    <cellStyle name="Normal 2 2 4 30 4 6" xfId="24239" xr:uid="{00000000-0005-0000-0000-0000AF5E0000}"/>
    <cellStyle name="Normal 2 2 4 30 4 7" xfId="24240" xr:uid="{00000000-0005-0000-0000-0000B05E0000}"/>
    <cellStyle name="Normal 2 2 4 30 4 8" xfId="24241" xr:uid="{00000000-0005-0000-0000-0000B15E0000}"/>
    <cellStyle name="Normal 2 2 4 30 4 9" xfId="24242" xr:uid="{00000000-0005-0000-0000-0000B25E0000}"/>
    <cellStyle name="Normal 2 2 4 30 5" xfId="24243" xr:uid="{00000000-0005-0000-0000-0000B35E0000}"/>
    <cellStyle name="Normal 2 2 4 30 5 10" xfId="24244" xr:uid="{00000000-0005-0000-0000-0000B45E0000}"/>
    <cellStyle name="Normal 2 2 4 30 5 2" xfId="24245" xr:uid="{00000000-0005-0000-0000-0000B55E0000}"/>
    <cellStyle name="Normal 2 2 4 30 5 3" xfId="24246" xr:uid="{00000000-0005-0000-0000-0000B65E0000}"/>
    <cellStyle name="Normal 2 2 4 30 5 4" xfId="24247" xr:uid="{00000000-0005-0000-0000-0000B75E0000}"/>
    <cellStyle name="Normal 2 2 4 30 5 5" xfId="24248" xr:uid="{00000000-0005-0000-0000-0000B85E0000}"/>
    <cellStyle name="Normal 2 2 4 30 5 6" xfId="24249" xr:uid="{00000000-0005-0000-0000-0000B95E0000}"/>
    <cellStyle name="Normal 2 2 4 30 5 7" xfId="24250" xr:uid="{00000000-0005-0000-0000-0000BA5E0000}"/>
    <cellStyle name="Normal 2 2 4 30 5 8" xfId="24251" xr:uid="{00000000-0005-0000-0000-0000BB5E0000}"/>
    <cellStyle name="Normal 2 2 4 30 5 9" xfId="24252" xr:uid="{00000000-0005-0000-0000-0000BC5E0000}"/>
    <cellStyle name="Normal 2 2 4 30 6" xfId="24253" xr:uid="{00000000-0005-0000-0000-0000BD5E0000}"/>
    <cellStyle name="Normal 2 2 4 30 7" xfId="24254" xr:uid="{00000000-0005-0000-0000-0000BE5E0000}"/>
    <cellStyle name="Normal 2 2 4 30 8" xfId="24255" xr:uid="{00000000-0005-0000-0000-0000BF5E0000}"/>
    <cellStyle name="Normal 2 2 4 30 9" xfId="24256" xr:uid="{00000000-0005-0000-0000-0000C05E0000}"/>
    <cellStyle name="Normal 2 2 4 31" xfId="24257" xr:uid="{00000000-0005-0000-0000-0000C15E0000}"/>
    <cellStyle name="Normal 2 2 4 31 10" xfId="24258" xr:uid="{00000000-0005-0000-0000-0000C25E0000}"/>
    <cellStyle name="Normal 2 2 4 31 11" xfId="24259" xr:uid="{00000000-0005-0000-0000-0000C35E0000}"/>
    <cellStyle name="Normal 2 2 4 31 12" xfId="24260" xr:uid="{00000000-0005-0000-0000-0000C45E0000}"/>
    <cellStyle name="Normal 2 2 4 31 13" xfId="24261" xr:uid="{00000000-0005-0000-0000-0000C55E0000}"/>
    <cellStyle name="Normal 2 2 4 31 14" xfId="24262" xr:uid="{00000000-0005-0000-0000-0000C65E0000}"/>
    <cellStyle name="Normal 2 2 4 31 2" xfId="24263" xr:uid="{00000000-0005-0000-0000-0000C75E0000}"/>
    <cellStyle name="Normal 2 2 4 31 2 10" xfId="24264" xr:uid="{00000000-0005-0000-0000-0000C85E0000}"/>
    <cellStyle name="Normal 2 2 4 31 2 2" xfId="24265" xr:uid="{00000000-0005-0000-0000-0000C95E0000}"/>
    <cellStyle name="Normal 2 2 4 31 2 3" xfId="24266" xr:uid="{00000000-0005-0000-0000-0000CA5E0000}"/>
    <cellStyle name="Normal 2 2 4 31 2 4" xfId="24267" xr:uid="{00000000-0005-0000-0000-0000CB5E0000}"/>
    <cellStyle name="Normal 2 2 4 31 2 5" xfId="24268" xr:uid="{00000000-0005-0000-0000-0000CC5E0000}"/>
    <cellStyle name="Normal 2 2 4 31 2 6" xfId="24269" xr:uid="{00000000-0005-0000-0000-0000CD5E0000}"/>
    <cellStyle name="Normal 2 2 4 31 2 7" xfId="24270" xr:uid="{00000000-0005-0000-0000-0000CE5E0000}"/>
    <cellStyle name="Normal 2 2 4 31 2 8" xfId="24271" xr:uid="{00000000-0005-0000-0000-0000CF5E0000}"/>
    <cellStyle name="Normal 2 2 4 31 2 9" xfId="24272" xr:uid="{00000000-0005-0000-0000-0000D05E0000}"/>
    <cellStyle name="Normal 2 2 4 31 3" xfId="24273" xr:uid="{00000000-0005-0000-0000-0000D15E0000}"/>
    <cellStyle name="Normal 2 2 4 31 3 10" xfId="24274" xr:uid="{00000000-0005-0000-0000-0000D25E0000}"/>
    <cellStyle name="Normal 2 2 4 31 3 2" xfId="24275" xr:uid="{00000000-0005-0000-0000-0000D35E0000}"/>
    <cellStyle name="Normal 2 2 4 31 3 3" xfId="24276" xr:uid="{00000000-0005-0000-0000-0000D45E0000}"/>
    <cellStyle name="Normal 2 2 4 31 3 4" xfId="24277" xr:uid="{00000000-0005-0000-0000-0000D55E0000}"/>
    <cellStyle name="Normal 2 2 4 31 3 5" xfId="24278" xr:uid="{00000000-0005-0000-0000-0000D65E0000}"/>
    <cellStyle name="Normal 2 2 4 31 3 6" xfId="24279" xr:uid="{00000000-0005-0000-0000-0000D75E0000}"/>
    <cellStyle name="Normal 2 2 4 31 3 7" xfId="24280" xr:uid="{00000000-0005-0000-0000-0000D85E0000}"/>
    <cellStyle name="Normal 2 2 4 31 3 8" xfId="24281" xr:uid="{00000000-0005-0000-0000-0000D95E0000}"/>
    <cellStyle name="Normal 2 2 4 31 3 9" xfId="24282" xr:uid="{00000000-0005-0000-0000-0000DA5E0000}"/>
    <cellStyle name="Normal 2 2 4 31 4" xfId="24283" xr:uid="{00000000-0005-0000-0000-0000DB5E0000}"/>
    <cellStyle name="Normal 2 2 4 31 4 10" xfId="24284" xr:uid="{00000000-0005-0000-0000-0000DC5E0000}"/>
    <cellStyle name="Normal 2 2 4 31 4 2" xfId="24285" xr:uid="{00000000-0005-0000-0000-0000DD5E0000}"/>
    <cellStyle name="Normal 2 2 4 31 4 3" xfId="24286" xr:uid="{00000000-0005-0000-0000-0000DE5E0000}"/>
    <cellStyle name="Normal 2 2 4 31 4 4" xfId="24287" xr:uid="{00000000-0005-0000-0000-0000DF5E0000}"/>
    <cellStyle name="Normal 2 2 4 31 4 5" xfId="24288" xr:uid="{00000000-0005-0000-0000-0000E05E0000}"/>
    <cellStyle name="Normal 2 2 4 31 4 6" xfId="24289" xr:uid="{00000000-0005-0000-0000-0000E15E0000}"/>
    <cellStyle name="Normal 2 2 4 31 4 7" xfId="24290" xr:uid="{00000000-0005-0000-0000-0000E25E0000}"/>
    <cellStyle name="Normal 2 2 4 31 4 8" xfId="24291" xr:uid="{00000000-0005-0000-0000-0000E35E0000}"/>
    <cellStyle name="Normal 2 2 4 31 4 9" xfId="24292" xr:uid="{00000000-0005-0000-0000-0000E45E0000}"/>
    <cellStyle name="Normal 2 2 4 31 5" xfId="24293" xr:uid="{00000000-0005-0000-0000-0000E55E0000}"/>
    <cellStyle name="Normal 2 2 4 31 5 10" xfId="24294" xr:uid="{00000000-0005-0000-0000-0000E65E0000}"/>
    <cellStyle name="Normal 2 2 4 31 5 2" xfId="24295" xr:uid="{00000000-0005-0000-0000-0000E75E0000}"/>
    <cellStyle name="Normal 2 2 4 31 5 3" xfId="24296" xr:uid="{00000000-0005-0000-0000-0000E85E0000}"/>
    <cellStyle name="Normal 2 2 4 31 5 4" xfId="24297" xr:uid="{00000000-0005-0000-0000-0000E95E0000}"/>
    <cellStyle name="Normal 2 2 4 31 5 5" xfId="24298" xr:uid="{00000000-0005-0000-0000-0000EA5E0000}"/>
    <cellStyle name="Normal 2 2 4 31 5 6" xfId="24299" xr:uid="{00000000-0005-0000-0000-0000EB5E0000}"/>
    <cellStyle name="Normal 2 2 4 31 5 7" xfId="24300" xr:uid="{00000000-0005-0000-0000-0000EC5E0000}"/>
    <cellStyle name="Normal 2 2 4 31 5 8" xfId="24301" xr:uid="{00000000-0005-0000-0000-0000ED5E0000}"/>
    <cellStyle name="Normal 2 2 4 31 5 9" xfId="24302" xr:uid="{00000000-0005-0000-0000-0000EE5E0000}"/>
    <cellStyle name="Normal 2 2 4 31 6" xfId="24303" xr:uid="{00000000-0005-0000-0000-0000EF5E0000}"/>
    <cellStyle name="Normal 2 2 4 31 7" xfId="24304" xr:uid="{00000000-0005-0000-0000-0000F05E0000}"/>
    <cellStyle name="Normal 2 2 4 31 8" xfId="24305" xr:uid="{00000000-0005-0000-0000-0000F15E0000}"/>
    <cellStyle name="Normal 2 2 4 31 9" xfId="24306" xr:uid="{00000000-0005-0000-0000-0000F25E0000}"/>
    <cellStyle name="Normal 2 2 4 32" xfId="24307" xr:uid="{00000000-0005-0000-0000-0000F35E0000}"/>
    <cellStyle name="Normal 2 2 4 32 10" xfId="24308" xr:uid="{00000000-0005-0000-0000-0000F45E0000}"/>
    <cellStyle name="Normal 2 2 4 32 11" xfId="24309" xr:uid="{00000000-0005-0000-0000-0000F55E0000}"/>
    <cellStyle name="Normal 2 2 4 32 12" xfId="24310" xr:uid="{00000000-0005-0000-0000-0000F65E0000}"/>
    <cellStyle name="Normal 2 2 4 32 13" xfId="24311" xr:uid="{00000000-0005-0000-0000-0000F75E0000}"/>
    <cellStyle name="Normal 2 2 4 32 14" xfId="24312" xr:uid="{00000000-0005-0000-0000-0000F85E0000}"/>
    <cellStyle name="Normal 2 2 4 32 2" xfId="24313" xr:uid="{00000000-0005-0000-0000-0000F95E0000}"/>
    <cellStyle name="Normal 2 2 4 32 2 10" xfId="24314" xr:uid="{00000000-0005-0000-0000-0000FA5E0000}"/>
    <cellStyle name="Normal 2 2 4 32 2 2" xfId="24315" xr:uid="{00000000-0005-0000-0000-0000FB5E0000}"/>
    <cellStyle name="Normal 2 2 4 32 2 3" xfId="24316" xr:uid="{00000000-0005-0000-0000-0000FC5E0000}"/>
    <cellStyle name="Normal 2 2 4 32 2 4" xfId="24317" xr:uid="{00000000-0005-0000-0000-0000FD5E0000}"/>
    <cellStyle name="Normal 2 2 4 32 2 5" xfId="24318" xr:uid="{00000000-0005-0000-0000-0000FE5E0000}"/>
    <cellStyle name="Normal 2 2 4 32 2 6" xfId="24319" xr:uid="{00000000-0005-0000-0000-0000FF5E0000}"/>
    <cellStyle name="Normal 2 2 4 32 2 7" xfId="24320" xr:uid="{00000000-0005-0000-0000-0000005F0000}"/>
    <cellStyle name="Normal 2 2 4 32 2 8" xfId="24321" xr:uid="{00000000-0005-0000-0000-0000015F0000}"/>
    <cellStyle name="Normal 2 2 4 32 2 9" xfId="24322" xr:uid="{00000000-0005-0000-0000-0000025F0000}"/>
    <cellStyle name="Normal 2 2 4 32 3" xfId="24323" xr:uid="{00000000-0005-0000-0000-0000035F0000}"/>
    <cellStyle name="Normal 2 2 4 32 3 10" xfId="24324" xr:uid="{00000000-0005-0000-0000-0000045F0000}"/>
    <cellStyle name="Normal 2 2 4 32 3 2" xfId="24325" xr:uid="{00000000-0005-0000-0000-0000055F0000}"/>
    <cellStyle name="Normal 2 2 4 32 3 3" xfId="24326" xr:uid="{00000000-0005-0000-0000-0000065F0000}"/>
    <cellStyle name="Normal 2 2 4 32 3 4" xfId="24327" xr:uid="{00000000-0005-0000-0000-0000075F0000}"/>
    <cellStyle name="Normal 2 2 4 32 3 5" xfId="24328" xr:uid="{00000000-0005-0000-0000-0000085F0000}"/>
    <cellStyle name="Normal 2 2 4 32 3 6" xfId="24329" xr:uid="{00000000-0005-0000-0000-0000095F0000}"/>
    <cellStyle name="Normal 2 2 4 32 3 7" xfId="24330" xr:uid="{00000000-0005-0000-0000-00000A5F0000}"/>
    <cellStyle name="Normal 2 2 4 32 3 8" xfId="24331" xr:uid="{00000000-0005-0000-0000-00000B5F0000}"/>
    <cellStyle name="Normal 2 2 4 32 3 9" xfId="24332" xr:uid="{00000000-0005-0000-0000-00000C5F0000}"/>
    <cellStyle name="Normal 2 2 4 32 4" xfId="24333" xr:uid="{00000000-0005-0000-0000-00000D5F0000}"/>
    <cellStyle name="Normal 2 2 4 32 4 10" xfId="24334" xr:uid="{00000000-0005-0000-0000-00000E5F0000}"/>
    <cellStyle name="Normal 2 2 4 32 4 2" xfId="24335" xr:uid="{00000000-0005-0000-0000-00000F5F0000}"/>
    <cellStyle name="Normal 2 2 4 32 4 3" xfId="24336" xr:uid="{00000000-0005-0000-0000-0000105F0000}"/>
    <cellStyle name="Normal 2 2 4 32 4 4" xfId="24337" xr:uid="{00000000-0005-0000-0000-0000115F0000}"/>
    <cellStyle name="Normal 2 2 4 32 4 5" xfId="24338" xr:uid="{00000000-0005-0000-0000-0000125F0000}"/>
    <cellStyle name="Normal 2 2 4 32 4 6" xfId="24339" xr:uid="{00000000-0005-0000-0000-0000135F0000}"/>
    <cellStyle name="Normal 2 2 4 32 4 7" xfId="24340" xr:uid="{00000000-0005-0000-0000-0000145F0000}"/>
    <cellStyle name="Normal 2 2 4 32 4 8" xfId="24341" xr:uid="{00000000-0005-0000-0000-0000155F0000}"/>
    <cellStyle name="Normal 2 2 4 32 4 9" xfId="24342" xr:uid="{00000000-0005-0000-0000-0000165F0000}"/>
    <cellStyle name="Normal 2 2 4 32 5" xfId="24343" xr:uid="{00000000-0005-0000-0000-0000175F0000}"/>
    <cellStyle name="Normal 2 2 4 32 5 10" xfId="24344" xr:uid="{00000000-0005-0000-0000-0000185F0000}"/>
    <cellStyle name="Normal 2 2 4 32 5 2" xfId="24345" xr:uid="{00000000-0005-0000-0000-0000195F0000}"/>
    <cellStyle name="Normal 2 2 4 32 5 3" xfId="24346" xr:uid="{00000000-0005-0000-0000-00001A5F0000}"/>
    <cellStyle name="Normal 2 2 4 32 5 4" xfId="24347" xr:uid="{00000000-0005-0000-0000-00001B5F0000}"/>
    <cellStyle name="Normal 2 2 4 32 5 5" xfId="24348" xr:uid="{00000000-0005-0000-0000-00001C5F0000}"/>
    <cellStyle name="Normal 2 2 4 32 5 6" xfId="24349" xr:uid="{00000000-0005-0000-0000-00001D5F0000}"/>
    <cellStyle name="Normal 2 2 4 32 5 7" xfId="24350" xr:uid="{00000000-0005-0000-0000-00001E5F0000}"/>
    <cellStyle name="Normal 2 2 4 32 5 8" xfId="24351" xr:uid="{00000000-0005-0000-0000-00001F5F0000}"/>
    <cellStyle name="Normal 2 2 4 32 5 9" xfId="24352" xr:uid="{00000000-0005-0000-0000-0000205F0000}"/>
    <cellStyle name="Normal 2 2 4 32 6" xfId="24353" xr:uid="{00000000-0005-0000-0000-0000215F0000}"/>
    <cellStyle name="Normal 2 2 4 32 7" xfId="24354" xr:uid="{00000000-0005-0000-0000-0000225F0000}"/>
    <cellStyle name="Normal 2 2 4 32 8" xfId="24355" xr:uid="{00000000-0005-0000-0000-0000235F0000}"/>
    <cellStyle name="Normal 2 2 4 32 9" xfId="24356" xr:uid="{00000000-0005-0000-0000-0000245F0000}"/>
    <cellStyle name="Normal 2 2 4 33" xfId="24357" xr:uid="{00000000-0005-0000-0000-0000255F0000}"/>
    <cellStyle name="Normal 2 2 4 33 10" xfId="24358" xr:uid="{00000000-0005-0000-0000-0000265F0000}"/>
    <cellStyle name="Normal 2 2 4 33 11" xfId="24359" xr:uid="{00000000-0005-0000-0000-0000275F0000}"/>
    <cellStyle name="Normal 2 2 4 33 12" xfId="24360" xr:uid="{00000000-0005-0000-0000-0000285F0000}"/>
    <cellStyle name="Normal 2 2 4 33 13" xfId="24361" xr:uid="{00000000-0005-0000-0000-0000295F0000}"/>
    <cellStyle name="Normal 2 2 4 33 14" xfId="24362" xr:uid="{00000000-0005-0000-0000-00002A5F0000}"/>
    <cellStyle name="Normal 2 2 4 33 2" xfId="24363" xr:uid="{00000000-0005-0000-0000-00002B5F0000}"/>
    <cellStyle name="Normal 2 2 4 33 2 10" xfId="24364" xr:uid="{00000000-0005-0000-0000-00002C5F0000}"/>
    <cellStyle name="Normal 2 2 4 33 2 2" xfId="24365" xr:uid="{00000000-0005-0000-0000-00002D5F0000}"/>
    <cellStyle name="Normal 2 2 4 33 2 3" xfId="24366" xr:uid="{00000000-0005-0000-0000-00002E5F0000}"/>
    <cellStyle name="Normal 2 2 4 33 2 4" xfId="24367" xr:uid="{00000000-0005-0000-0000-00002F5F0000}"/>
    <cellStyle name="Normal 2 2 4 33 2 5" xfId="24368" xr:uid="{00000000-0005-0000-0000-0000305F0000}"/>
    <cellStyle name="Normal 2 2 4 33 2 6" xfId="24369" xr:uid="{00000000-0005-0000-0000-0000315F0000}"/>
    <cellStyle name="Normal 2 2 4 33 2 7" xfId="24370" xr:uid="{00000000-0005-0000-0000-0000325F0000}"/>
    <cellStyle name="Normal 2 2 4 33 2 8" xfId="24371" xr:uid="{00000000-0005-0000-0000-0000335F0000}"/>
    <cellStyle name="Normal 2 2 4 33 2 9" xfId="24372" xr:uid="{00000000-0005-0000-0000-0000345F0000}"/>
    <cellStyle name="Normal 2 2 4 33 3" xfId="24373" xr:uid="{00000000-0005-0000-0000-0000355F0000}"/>
    <cellStyle name="Normal 2 2 4 33 3 10" xfId="24374" xr:uid="{00000000-0005-0000-0000-0000365F0000}"/>
    <cellStyle name="Normal 2 2 4 33 3 2" xfId="24375" xr:uid="{00000000-0005-0000-0000-0000375F0000}"/>
    <cellStyle name="Normal 2 2 4 33 3 3" xfId="24376" xr:uid="{00000000-0005-0000-0000-0000385F0000}"/>
    <cellStyle name="Normal 2 2 4 33 3 4" xfId="24377" xr:uid="{00000000-0005-0000-0000-0000395F0000}"/>
    <cellStyle name="Normal 2 2 4 33 3 5" xfId="24378" xr:uid="{00000000-0005-0000-0000-00003A5F0000}"/>
    <cellStyle name="Normal 2 2 4 33 3 6" xfId="24379" xr:uid="{00000000-0005-0000-0000-00003B5F0000}"/>
    <cellStyle name="Normal 2 2 4 33 3 7" xfId="24380" xr:uid="{00000000-0005-0000-0000-00003C5F0000}"/>
    <cellStyle name="Normal 2 2 4 33 3 8" xfId="24381" xr:uid="{00000000-0005-0000-0000-00003D5F0000}"/>
    <cellStyle name="Normal 2 2 4 33 3 9" xfId="24382" xr:uid="{00000000-0005-0000-0000-00003E5F0000}"/>
    <cellStyle name="Normal 2 2 4 33 4" xfId="24383" xr:uid="{00000000-0005-0000-0000-00003F5F0000}"/>
    <cellStyle name="Normal 2 2 4 33 4 10" xfId="24384" xr:uid="{00000000-0005-0000-0000-0000405F0000}"/>
    <cellStyle name="Normal 2 2 4 33 4 2" xfId="24385" xr:uid="{00000000-0005-0000-0000-0000415F0000}"/>
    <cellStyle name="Normal 2 2 4 33 4 3" xfId="24386" xr:uid="{00000000-0005-0000-0000-0000425F0000}"/>
    <cellStyle name="Normal 2 2 4 33 4 4" xfId="24387" xr:uid="{00000000-0005-0000-0000-0000435F0000}"/>
    <cellStyle name="Normal 2 2 4 33 4 5" xfId="24388" xr:uid="{00000000-0005-0000-0000-0000445F0000}"/>
    <cellStyle name="Normal 2 2 4 33 4 6" xfId="24389" xr:uid="{00000000-0005-0000-0000-0000455F0000}"/>
    <cellStyle name="Normal 2 2 4 33 4 7" xfId="24390" xr:uid="{00000000-0005-0000-0000-0000465F0000}"/>
    <cellStyle name="Normal 2 2 4 33 4 8" xfId="24391" xr:uid="{00000000-0005-0000-0000-0000475F0000}"/>
    <cellStyle name="Normal 2 2 4 33 4 9" xfId="24392" xr:uid="{00000000-0005-0000-0000-0000485F0000}"/>
    <cellStyle name="Normal 2 2 4 33 5" xfId="24393" xr:uid="{00000000-0005-0000-0000-0000495F0000}"/>
    <cellStyle name="Normal 2 2 4 33 5 10" xfId="24394" xr:uid="{00000000-0005-0000-0000-00004A5F0000}"/>
    <cellStyle name="Normal 2 2 4 33 5 2" xfId="24395" xr:uid="{00000000-0005-0000-0000-00004B5F0000}"/>
    <cellStyle name="Normal 2 2 4 33 5 3" xfId="24396" xr:uid="{00000000-0005-0000-0000-00004C5F0000}"/>
    <cellStyle name="Normal 2 2 4 33 5 4" xfId="24397" xr:uid="{00000000-0005-0000-0000-00004D5F0000}"/>
    <cellStyle name="Normal 2 2 4 33 5 5" xfId="24398" xr:uid="{00000000-0005-0000-0000-00004E5F0000}"/>
    <cellStyle name="Normal 2 2 4 33 5 6" xfId="24399" xr:uid="{00000000-0005-0000-0000-00004F5F0000}"/>
    <cellStyle name="Normal 2 2 4 33 5 7" xfId="24400" xr:uid="{00000000-0005-0000-0000-0000505F0000}"/>
    <cellStyle name="Normal 2 2 4 33 5 8" xfId="24401" xr:uid="{00000000-0005-0000-0000-0000515F0000}"/>
    <cellStyle name="Normal 2 2 4 33 5 9" xfId="24402" xr:uid="{00000000-0005-0000-0000-0000525F0000}"/>
    <cellStyle name="Normal 2 2 4 33 6" xfId="24403" xr:uid="{00000000-0005-0000-0000-0000535F0000}"/>
    <cellStyle name="Normal 2 2 4 33 7" xfId="24404" xr:uid="{00000000-0005-0000-0000-0000545F0000}"/>
    <cellStyle name="Normal 2 2 4 33 8" xfId="24405" xr:uid="{00000000-0005-0000-0000-0000555F0000}"/>
    <cellStyle name="Normal 2 2 4 33 9" xfId="24406" xr:uid="{00000000-0005-0000-0000-0000565F0000}"/>
    <cellStyle name="Normal 2 2 4 34" xfId="24407" xr:uid="{00000000-0005-0000-0000-0000575F0000}"/>
    <cellStyle name="Normal 2 2 4 35" xfId="24408" xr:uid="{00000000-0005-0000-0000-0000585F0000}"/>
    <cellStyle name="Normal 2 2 4 36" xfId="24409" xr:uid="{00000000-0005-0000-0000-0000595F0000}"/>
    <cellStyle name="Normal 2 2 4 37" xfId="22137" xr:uid="{00000000-0005-0000-0000-000079560000}"/>
    <cellStyle name="Normal 2 2 4 4" xfId="24410" xr:uid="{00000000-0005-0000-0000-00005A5F0000}"/>
    <cellStyle name="Normal 2 2 4 4 10" xfId="24411" xr:uid="{00000000-0005-0000-0000-00005B5F0000}"/>
    <cellStyle name="Normal 2 2 4 4 11" xfId="24412" xr:uid="{00000000-0005-0000-0000-00005C5F0000}"/>
    <cellStyle name="Normal 2 2 4 4 12" xfId="24413" xr:uid="{00000000-0005-0000-0000-00005D5F0000}"/>
    <cellStyle name="Normal 2 2 4 4 13" xfId="24414" xr:uid="{00000000-0005-0000-0000-00005E5F0000}"/>
    <cellStyle name="Normal 2 2 4 4 14" xfId="24415" xr:uid="{00000000-0005-0000-0000-00005F5F0000}"/>
    <cellStyle name="Normal 2 2 4 4 2" xfId="24416" xr:uid="{00000000-0005-0000-0000-0000605F0000}"/>
    <cellStyle name="Normal 2 2 4 4 2 10" xfId="24417" xr:uid="{00000000-0005-0000-0000-0000615F0000}"/>
    <cellStyle name="Normal 2 2 4 4 2 2" xfId="24418" xr:uid="{00000000-0005-0000-0000-0000625F0000}"/>
    <cellStyle name="Normal 2 2 4 4 2 3" xfId="24419" xr:uid="{00000000-0005-0000-0000-0000635F0000}"/>
    <cellStyle name="Normal 2 2 4 4 2 4" xfId="24420" xr:uid="{00000000-0005-0000-0000-0000645F0000}"/>
    <cellStyle name="Normal 2 2 4 4 2 5" xfId="24421" xr:uid="{00000000-0005-0000-0000-0000655F0000}"/>
    <cellStyle name="Normal 2 2 4 4 2 6" xfId="24422" xr:uid="{00000000-0005-0000-0000-0000665F0000}"/>
    <cellStyle name="Normal 2 2 4 4 2 7" xfId="24423" xr:uid="{00000000-0005-0000-0000-0000675F0000}"/>
    <cellStyle name="Normal 2 2 4 4 2 8" xfId="24424" xr:uid="{00000000-0005-0000-0000-0000685F0000}"/>
    <cellStyle name="Normal 2 2 4 4 2 9" xfId="24425" xr:uid="{00000000-0005-0000-0000-0000695F0000}"/>
    <cellStyle name="Normal 2 2 4 4 3" xfId="24426" xr:uid="{00000000-0005-0000-0000-00006A5F0000}"/>
    <cellStyle name="Normal 2 2 4 4 3 10" xfId="24427" xr:uid="{00000000-0005-0000-0000-00006B5F0000}"/>
    <cellStyle name="Normal 2 2 4 4 3 2" xfId="24428" xr:uid="{00000000-0005-0000-0000-00006C5F0000}"/>
    <cellStyle name="Normal 2 2 4 4 3 3" xfId="24429" xr:uid="{00000000-0005-0000-0000-00006D5F0000}"/>
    <cellStyle name="Normal 2 2 4 4 3 4" xfId="24430" xr:uid="{00000000-0005-0000-0000-00006E5F0000}"/>
    <cellStyle name="Normal 2 2 4 4 3 5" xfId="24431" xr:uid="{00000000-0005-0000-0000-00006F5F0000}"/>
    <cellStyle name="Normal 2 2 4 4 3 6" xfId="24432" xr:uid="{00000000-0005-0000-0000-0000705F0000}"/>
    <cellStyle name="Normal 2 2 4 4 3 7" xfId="24433" xr:uid="{00000000-0005-0000-0000-0000715F0000}"/>
    <cellStyle name="Normal 2 2 4 4 3 8" xfId="24434" xr:uid="{00000000-0005-0000-0000-0000725F0000}"/>
    <cellStyle name="Normal 2 2 4 4 3 9" xfId="24435" xr:uid="{00000000-0005-0000-0000-0000735F0000}"/>
    <cellStyle name="Normal 2 2 4 4 4" xfId="24436" xr:uid="{00000000-0005-0000-0000-0000745F0000}"/>
    <cellStyle name="Normal 2 2 4 4 4 10" xfId="24437" xr:uid="{00000000-0005-0000-0000-0000755F0000}"/>
    <cellStyle name="Normal 2 2 4 4 4 2" xfId="24438" xr:uid="{00000000-0005-0000-0000-0000765F0000}"/>
    <cellStyle name="Normal 2 2 4 4 4 3" xfId="24439" xr:uid="{00000000-0005-0000-0000-0000775F0000}"/>
    <cellStyle name="Normal 2 2 4 4 4 4" xfId="24440" xr:uid="{00000000-0005-0000-0000-0000785F0000}"/>
    <cellStyle name="Normal 2 2 4 4 4 5" xfId="24441" xr:uid="{00000000-0005-0000-0000-0000795F0000}"/>
    <cellStyle name="Normal 2 2 4 4 4 6" xfId="24442" xr:uid="{00000000-0005-0000-0000-00007A5F0000}"/>
    <cellStyle name="Normal 2 2 4 4 4 7" xfId="24443" xr:uid="{00000000-0005-0000-0000-00007B5F0000}"/>
    <cellStyle name="Normal 2 2 4 4 4 8" xfId="24444" xr:uid="{00000000-0005-0000-0000-00007C5F0000}"/>
    <cellStyle name="Normal 2 2 4 4 4 9" xfId="24445" xr:uid="{00000000-0005-0000-0000-00007D5F0000}"/>
    <cellStyle name="Normal 2 2 4 4 5" xfId="24446" xr:uid="{00000000-0005-0000-0000-00007E5F0000}"/>
    <cellStyle name="Normal 2 2 4 4 5 10" xfId="24447" xr:uid="{00000000-0005-0000-0000-00007F5F0000}"/>
    <cellStyle name="Normal 2 2 4 4 5 2" xfId="24448" xr:uid="{00000000-0005-0000-0000-0000805F0000}"/>
    <cellStyle name="Normal 2 2 4 4 5 3" xfId="24449" xr:uid="{00000000-0005-0000-0000-0000815F0000}"/>
    <cellStyle name="Normal 2 2 4 4 5 4" xfId="24450" xr:uid="{00000000-0005-0000-0000-0000825F0000}"/>
    <cellStyle name="Normal 2 2 4 4 5 5" xfId="24451" xr:uid="{00000000-0005-0000-0000-0000835F0000}"/>
    <cellStyle name="Normal 2 2 4 4 5 6" xfId="24452" xr:uid="{00000000-0005-0000-0000-0000845F0000}"/>
    <cellStyle name="Normal 2 2 4 4 5 7" xfId="24453" xr:uid="{00000000-0005-0000-0000-0000855F0000}"/>
    <cellStyle name="Normal 2 2 4 4 5 8" xfId="24454" xr:uid="{00000000-0005-0000-0000-0000865F0000}"/>
    <cellStyle name="Normal 2 2 4 4 5 9" xfId="24455" xr:uid="{00000000-0005-0000-0000-0000875F0000}"/>
    <cellStyle name="Normal 2 2 4 4 6" xfId="24456" xr:uid="{00000000-0005-0000-0000-0000885F0000}"/>
    <cellStyle name="Normal 2 2 4 4 7" xfId="24457" xr:uid="{00000000-0005-0000-0000-0000895F0000}"/>
    <cellStyle name="Normal 2 2 4 4 8" xfId="24458" xr:uid="{00000000-0005-0000-0000-00008A5F0000}"/>
    <cellStyle name="Normal 2 2 4 4 9" xfId="24459" xr:uid="{00000000-0005-0000-0000-00008B5F0000}"/>
    <cellStyle name="Normal 2 2 4 5" xfId="24460" xr:uid="{00000000-0005-0000-0000-00008C5F0000}"/>
    <cellStyle name="Normal 2 2 4 5 10" xfId="24461" xr:uid="{00000000-0005-0000-0000-00008D5F0000}"/>
    <cellStyle name="Normal 2 2 4 5 11" xfId="24462" xr:uid="{00000000-0005-0000-0000-00008E5F0000}"/>
    <cellStyle name="Normal 2 2 4 5 12" xfId="24463" xr:uid="{00000000-0005-0000-0000-00008F5F0000}"/>
    <cellStyle name="Normal 2 2 4 5 13" xfId="24464" xr:uid="{00000000-0005-0000-0000-0000905F0000}"/>
    <cellStyle name="Normal 2 2 4 5 14" xfId="24465" xr:uid="{00000000-0005-0000-0000-0000915F0000}"/>
    <cellStyle name="Normal 2 2 4 5 2" xfId="24466" xr:uid="{00000000-0005-0000-0000-0000925F0000}"/>
    <cellStyle name="Normal 2 2 4 5 2 10" xfId="24467" xr:uid="{00000000-0005-0000-0000-0000935F0000}"/>
    <cellStyle name="Normal 2 2 4 5 2 2" xfId="24468" xr:uid="{00000000-0005-0000-0000-0000945F0000}"/>
    <cellStyle name="Normal 2 2 4 5 2 3" xfId="24469" xr:uid="{00000000-0005-0000-0000-0000955F0000}"/>
    <cellStyle name="Normal 2 2 4 5 2 4" xfId="24470" xr:uid="{00000000-0005-0000-0000-0000965F0000}"/>
    <cellStyle name="Normal 2 2 4 5 2 5" xfId="24471" xr:uid="{00000000-0005-0000-0000-0000975F0000}"/>
    <cellStyle name="Normal 2 2 4 5 2 6" xfId="24472" xr:uid="{00000000-0005-0000-0000-0000985F0000}"/>
    <cellStyle name="Normal 2 2 4 5 2 7" xfId="24473" xr:uid="{00000000-0005-0000-0000-0000995F0000}"/>
    <cellStyle name="Normal 2 2 4 5 2 8" xfId="24474" xr:uid="{00000000-0005-0000-0000-00009A5F0000}"/>
    <cellStyle name="Normal 2 2 4 5 2 9" xfId="24475" xr:uid="{00000000-0005-0000-0000-00009B5F0000}"/>
    <cellStyle name="Normal 2 2 4 5 3" xfId="24476" xr:uid="{00000000-0005-0000-0000-00009C5F0000}"/>
    <cellStyle name="Normal 2 2 4 5 3 10" xfId="24477" xr:uid="{00000000-0005-0000-0000-00009D5F0000}"/>
    <cellStyle name="Normal 2 2 4 5 3 2" xfId="24478" xr:uid="{00000000-0005-0000-0000-00009E5F0000}"/>
    <cellStyle name="Normal 2 2 4 5 3 3" xfId="24479" xr:uid="{00000000-0005-0000-0000-00009F5F0000}"/>
    <cellStyle name="Normal 2 2 4 5 3 4" xfId="24480" xr:uid="{00000000-0005-0000-0000-0000A05F0000}"/>
    <cellStyle name="Normal 2 2 4 5 3 5" xfId="24481" xr:uid="{00000000-0005-0000-0000-0000A15F0000}"/>
    <cellStyle name="Normal 2 2 4 5 3 6" xfId="24482" xr:uid="{00000000-0005-0000-0000-0000A25F0000}"/>
    <cellStyle name="Normal 2 2 4 5 3 7" xfId="24483" xr:uid="{00000000-0005-0000-0000-0000A35F0000}"/>
    <cellStyle name="Normal 2 2 4 5 3 8" xfId="24484" xr:uid="{00000000-0005-0000-0000-0000A45F0000}"/>
    <cellStyle name="Normal 2 2 4 5 3 9" xfId="24485" xr:uid="{00000000-0005-0000-0000-0000A55F0000}"/>
    <cellStyle name="Normal 2 2 4 5 4" xfId="24486" xr:uid="{00000000-0005-0000-0000-0000A65F0000}"/>
    <cellStyle name="Normal 2 2 4 5 4 10" xfId="24487" xr:uid="{00000000-0005-0000-0000-0000A75F0000}"/>
    <cellStyle name="Normal 2 2 4 5 4 2" xfId="24488" xr:uid="{00000000-0005-0000-0000-0000A85F0000}"/>
    <cellStyle name="Normal 2 2 4 5 4 3" xfId="24489" xr:uid="{00000000-0005-0000-0000-0000A95F0000}"/>
    <cellStyle name="Normal 2 2 4 5 4 4" xfId="24490" xr:uid="{00000000-0005-0000-0000-0000AA5F0000}"/>
    <cellStyle name="Normal 2 2 4 5 4 5" xfId="24491" xr:uid="{00000000-0005-0000-0000-0000AB5F0000}"/>
    <cellStyle name="Normal 2 2 4 5 4 6" xfId="24492" xr:uid="{00000000-0005-0000-0000-0000AC5F0000}"/>
    <cellStyle name="Normal 2 2 4 5 4 7" xfId="24493" xr:uid="{00000000-0005-0000-0000-0000AD5F0000}"/>
    <cellStyle name="Normal 2 2 4 5 4 8" xfId="24494" xr:uid="{00000000-0005-0000-0000-0000AE5F0000}"/>
    <cellStyle name="Normal 2 2 4 5 4 9" xfId="24495" xr:uid="{00000000-0005-0000-0000-0000AF5F0000}"/>
    <cellStyle name="Normal 2 2 4 5 5" xfId="24496" xr:uid="{00000000-0005-0000-0000-0000B05F0000}"/>
    <cellStyle name="Normal 2 2 4 5 5 10" xfId="24497" xr:uid="{00000000-0005-0000-0000-0000B15F0000}"/>
    <cellStyle name="Normal 2 2 4 5 5 2" xfId="24498" xr:uid="{00000000-0005-0000-0000-0000B25F0000}"/>
    <cellStyle name="Normal 2 2 4 5 5 3" xfId="24499" xr:uid="{00000000-0005-0000-0000-0000B35F0000}"/>
    <cellStyle name="Normal 2 2 4 5 5 4" xfId="24500" xr:uid="{00000000-0005-0000-0000-0000B45F0000}"/>
    <cellStyle name="Normal 2 2 4 5 5 5" xfId="24501" xr:uid="{00000000-0005-0000-0000-0000B55F0000}"/>
    <cellStyle name="Normal 2 2 4 5 5 6" xfId="24502" xr:uid="{00000000-0005-0000-0000-0000B65F0000}"/>
    <cellStyle name="Normal 2 2 4 5 5 7" xfId="24503" xr:uid="{00000000-0005-0000-0000-0000B75F0000}"/>
    <cellStyle name="Normal 2 2 4 5 5 8" xfId="24504" xr:uid="{00000000-0005-0000-0000-0000B85F0000}"/>
    <cellStyle name="Normal 2 2 4 5 5 9" xfId="24505" xr:uid="{00000000-0005-0000-0000-0000B95F0000}"/>
    <cellStyle name="Normal 2 2 4 5 6" xfId="24506" xr:uid="{00000000-0005-0000-0000-0000BA5F0000}"/>
    <cellStyle name="Normal 2 2 4 5 7" xfId="24507" xr:uid="{00000000-0005-0000-0000-0000BB5F0000}"/>
    <cellStyle name="Normal 2 2 4 5 8" xfId="24508" xr:uid="{00000000-0005-0000-0000-0000BC5F0000}"/>
    <cellStyle name="Normal 2 2 4 5 9" xfId="24509" xr:uid="{00000000-0005-0000-0000-0000BD5F0000}"/>
    <cellStyle name="Normal 2 2 4 6" xfId="24510" xr:uid="{00000000-0005-0000-0000-0000BE5F0000}"/>
    <cellStyle name="Normal 2 2 4 6 10" xfId="24511" xr:uid="{00000000-0005-0000-0000-0000BF5F0000}"/>
    <cellStyle name="Normal 2 2 4 6 11" xfId="24512" xr:uid="{00000000-0005-0000-0000-0000C05F0000}"/>
    <cellStyle name="Normal 2 2 4 6 12" xfId="24513" xr:uid="{00000000-0005-0000-0000-0000C15F0000}"/>
    <cellStyle name="Normal 2 2 4 6 13" xfId="24514" xr:uid="{00000000-0005-0000-0000-0000C25F0000}"/>
    <cellStyle name="Normal 2 2 4 6 14" xfId="24515" xr:uid="{00000000-0005-0000-0000-0000C35F0000}"/>
    <cellStyle name="Normal 2 2 4 6 2" xfId="24516" xr:uid="{00000000-0005-0000-0000-0000C45F0000}"/>
    <cellStyle name="Normal 2 2 4 6 2 10" xfId="24517" xr:uid="{00000000-0005-0000-0000-0000C55F0000}"/>
    <cellStyle name="Normal 2 2 4 6 2 2" xfId="24518" xr:uid="{00000000-0005-0000-0000-0000C65F0000}"/>
    <cellStyle name="Normal 2 2 4 6 2 3" xfId="24519" xr:uid="{00000000-0005-0000-0000-0000C75F0000}"/>
    <cellStyle name="Normal 2 2 4 6 2 4" xfId="24520" xr:uid="{00000000-0005-0000-0000-0000C85F0000}"/>
    <cellStyle name="Normal 2 2 4 6 2 5" xfId="24521" xr:uid="{00000000-0005-0000-0000-0000C95F0000}"/>
    <cellStyle name="Normal 2 2 4 6 2 6" xfId="24522" xr:uid="{00000000-0005-0000-0000-0000CA5F0000}"/>
    <cellStyle name="Normal 2 2 4 6 2 7" xfId="24523" xr:uid="{00000000-0005-0000-0000-0000CB5F0000}"/>
    <cellStyle name="Normal 2 2 4 6 2 8" xfId="24524" xr:uid="{00000000-0005-0000-0000-0000CC5F0000}"/>
    <cellStyle name="Normal 2 2 4 6 2 9" xfId="24525" xr:uid="{00000000-0005-0000-0000-0000CD5F0000}"/>
    <cellStyle name="Normal 2 2 4 6 3" xfId="24526" xr:uid="{00000000-0005-0000-0000-0000CE5F0000}"/>
    <cellStyle name="Normal 2 2 4 6 3 10" xfId="24527" xr:uid="{00000000-0005-0000-0000-0000CF5F0000}"/>
    <cellStyle name="Normal 2 2 4 6 3 2" xfId="24528" xr:uid="{00000000-0005-0000-0000-0000D05F0000}"/>
    <cellStyle name="Normal 2 2 4 6 3 3" xfId="24529" xr:uid="{00000000-0005-0000-0000-0000D15F0000}"/>
    <cellStyle name="Normal 2 2 4 6 3 4" xfId="24530" xr:uid="{00000000-0005-0000-0000-0000D25F0000}"/>
    <cellStyle name="Normal 2 2 4 6 3 5" xfId="24531" xr:uid="{00000000-0005-0000-0000-0000D35F0000}"/>
    <cellStyle name="Normal 2 2 4 6 3 6" xfId="24532" xr:uid="{00000000-0005-0000-0000-0000D45F0000}"/>
    <cellStyle name="Normal 2 2 4 6 3 7" xfId="24533" xr:uid="{00000000-0005-0000-0000-0000D55F0000}"/>
    <cellStyle name="Normal 2 2 4 6 3 8" xfId="24534" xr:uid="{00000000-0005-0000-0000-0000D65F0000}"/>
    <cellStyle name="Normal 2 2 4 6 3 9" xfId="24535" xr:uid="{00000000-0005-0000-0000-0000D75F0000}"/>
    <cellStyle name="Normal 2 2 4 6 4" xfId="24536" xr:uid="{00000000-0005-0000-0000-0000D85F0000}"/>
    <cellStyle name="Normal 2 2 4 6 4 10" xfId="24537" xr:uid="{00000000-0005-0000-0000-0000D95F0000}"/>
    <cellStyle name="Normal 2 2 4 6 4 2" xfId="24538" xr:uid="{00000000-0005-0000-0000-0000DA5F0000}"/>
    <cellStyle name="Normal 2 2 4 6 4 3" xfId="24539" xr:uid="{00000000-0005-0000-0000-0000DB5F0000}"/>
    <cellStyle name="Normal 2 2 4 6 4 4" xfId="24540" xr:uid="{00000000-0005-0000-0000-0000DC5F0000}"/>
    <cellStyle name="Normal 2 2 4 6 4 5" xfId="24541" xr:uid="{00000000-0005-0000-0000-0000DD5F0000}"/>
    <cellStyle name="Normal 2 2 4 6 4 6" xfId="24542" xr:uid="{00000000-0005-0000-0000-0000DE5F0000}"/>
    <cellStyle name="Normal 2 2 4 6 4 7" xfId="24543" xr:uid="{00000000-0005-0000-0000-0000DF5F0000}"/>
    <cellStyle name="Normal 2 2 4 6 4 8" xfId="24544" xr:uid="{00000000-0005-0000-0000-0000E05F0000}"/>
    <cellStyle name="Normal 2 2 4 6 4 9" xfId="24545" xr:uid="{00000000-0005-0000-0000-0000E15F0000}"/>
    <cellStyle name="Normal 2 2 4 6 5" xfId="24546" xr:uid="{00000000-0005-0000-0000-0000E25F0000}"/>
    <cellStyle name="Normal 2 2 4 6 5 10" xfId="24547" xr:uid="{00000000-0005-0000-0000-0000E35F0000}"/>
    <cellStyle name="Normal 2 2 4 6 5 2" xfId="24548" xr:uid="{00000000-0005-0000-0000-0000E45F0000}"/>
    <cellStyle name="Normal 2 2 4 6 5 3" xfId="24549" xr:uid="{00000000-0005-0000-0000-0000E55F0000}"/>
    <cellStyle name="Normal 2 2 4 6 5 4" xfId="24550" xr:uid="{00000000-0005-0000-0000-0000E65F0000}"/>
    <cellStyle name="Normal 2 2 4 6 5 5" xfId="24551" xr:uid="{00000000-0005-0000-0000-0000E75F0000}"/>
    <cellStyle name="Normal 2 2 4 6 5 6" xfId="24552" xr:uid="{00000000-0005-0000-0000-0000E85F0000}"/>
    <cellStyle name="Normal 2 2 4 6 5 7" xfId="24553" xr:uid="{00000000-0005-0000-0000-0000E95F0000}"/>
    <cellStyle name="Normal 2 2 4 6 5 8" xfId="24554" xr:uid="{00000000-0005-0000-0000-0000EA5F0000}"/>
    <cellStyle name="Normal 2 2 4 6 5 9" xfId="24555" xr:uid="{00000000-0005-0000-0000-0000EB5F0000}"/>
    <cellStyle name="Normal 2 2 4 6 6" xfId="24556" xr:uid="{00000000-0005-0000-0000-0000EC5F0000}"/>
    <cellStyle name="Normal 2 2 4 6 7" xfId="24557" xr:uid="{00000000-0005-0000-0000-0000ED5F0000}"/>
    <cellStyle name="Normal 2 2 4 6 8" xfId="24558" xr:uid="{00000000-0005-0000-0000-0000EE5F0000}"/>
    <cellStyle name="Normal 2 2 4 6 9" xfId="24559" xr:uid="{00000000-0005-0000-0000-0000EF5F0000}"/>
    <cellStyle name="Normal 2 2 4 7" xfId="24560" xr:uid="{00000000-0005-0000-0000-0000F05F0000}"/>
    <cellStyle name="Normal 2 2 4 7 10" xfId="24561" xr:uid="{00000000-0005-0000-0000-0000F15F0000}"/>
    <cellStyle name="Normal 2 2 4 7 11" xfId="24562" xr:uid="{00000000-0005-0000-0000-0000F25F0000}"/>
    <cellStyle name="Normal 2 2 4 7 12" xfId="24563" xr:uid="{00000000-0005-0000-0000-0000F35F0000}"/>
    <cellStyle name="Normal 2 2 4 7 13" xfId="24564" xr:uid="{00000000-0005-0000-0000-0000F45F0000}"/>
    <cellStyle name="Normal 2 2 4 7 14" xfId="24565" xr:uid="{00000000-0005-0000-0000-0000F55F0000}"/>
    <cellStyle name="Normal 2 2 4 7 2" xfId="24566" xr:uid="{00000000-0005-0000-0000-0000F65F0000}"/>
    <cellStyle name="Normal 2 2 4 7 2 10" xfId="24567" xr:uid="{00000000-0005-0000-0000-0000F75F0000}"/>
    <cellStyle name="Normal 2 2 4 7 2 2" xfId="24568" xr:uid="{00000000-0005-0000-0000-0000F85F0000}"/>
    <cellStyle name="Normal 2 2 4 7 2 3" xfId="24569" xr:uid="{00000000-0005-0000-0000-0000F95F0000}"/>
    <cellStyle name="Normal 2 2 4 7 2 4" xfId="24570" xr:uid="{00000000-0005-0000-0000-0000FA5F0000}"/>
    <cellStyle name="Normal 2 2 4 7 2 5" xfId="24571" xr:uid="{00000000-0005-0000-0000-0000FB5F0000}"/>
    <cellStyle name="Normal 2 2 4 7 2 6" xfId="24572" xr:uid="{00000000-0005-0000-0000-0000FC5F0000}"/>
    <cellStyle name="Normal 2 2 4 7 2 7" xfId="24573" xr:uid="{00000000-0005-0000-0000-0000FD5F0000}"/>
    <cellStyle name="Normal 2 2 4 7 2 8" xfId="24574" xr:uid="{00000000-0005-0000-0000-0000FE5F0000}"/>
    <cellStyle name="Normal 2 2 4 7 2 9" xfId="24575" xr:uid="{00000000-0005-0000-0000-0000FF5F0000}"/>
    <cellStyle name="Normal 2 2 4 7 3" xfId="24576" xr:uid="{00000000-0005-0000-0000-000000600000}"/>
    <cellStyle name="Normal 2 2 4 7 3 10" xfId="24577" xr:uid="{00000000-0005-0000-0000-000001600000}"/>
    <cellStyle name="Normal 2 2 4 7 3 2" xfId="24578" xr:uid="{00000000-0005-0000-0000-000002600000}"/>
    <cellStyle name="Normal 2 2 4 7 3 3" xfId="24579" xr:uid="{00000000-0005-0000-0000-000003600000}"/>
    <cellStyle name="Normal 2 2 4 7 3 4" xfId="24580" xr:uid="{00000000-0005-0000-0000-000004600000}"/>
    <cellStyle name="Normal 2 2 4 7 3 5" xfId="24581" xr:uid="{00000000-0005-0000-0000-000005600000}"/>
    <cellStyle name="Normal 2 2 4 7 3 6" xfId="24582" xr:uid="{00000000-0005-0000-0000-000006600000}"/>
    <cellStyle name="Normal 2 2 4 7 3 7" xfId="24583" xr:uid="{00000000-0005-0000-0000-000007600000}"/>
    <cellStyle name="Normal 2 2 4 7 3 8" xfId="24584" xr:uid="{00000000-0005-0000-0000-000008600000}"/>
    <cellStyle name="Normal 2 2 4 7 3 9" xfId="24585" xr:uid="{00000000-0005-0000-0000-000009600000}"/>
    <cellStyle name="Normal 2 2 4 7 4" xfId="24586" xr:uid="{00000000-0005-0000-0000-00000A600000}"/>
    <cellStyle name="Normal 2 2 4 7 4 10" xfId="24587" xr:uid="{00000000-0005-0000-0000-00000B600000}"/>
    <cellStyle name="Normal 2 2 4 7 4 2" xfId="24588" xr:uid="{00000000-0005-0000-0000-00000C600000}"/>
    <cellStyle name="Normal 2 2 4 7 4 3" xfId="24589" xr:uid="{00000000-0005-0000-0000-00000D600000}"/>
    <cellStyle name="Normal 2 2 4 7 4 4" xfId="24590" xr:uid="{00000000-0005-0000-0000-00000E600000}"/>
    <cellStyle name="Normal 2 2 4 7 4 5" xfId="24591" xr:uid="{00000000-0005-0000-0000-00000F600000}"/>
    <cellStyle name="Normal 2 2 4 7 4 6" xfId="24592" xr:uid="{00000000-0005-0000-0000-000010600000}"/>
    <cellStyle name="Normal 2 2 4 7 4 7" xfId="24593" xr:uid="{00000000-0005-0000-0000-000011600000}"/>
    <cellStyle name="Normal 2 2 4 7 4 8" xfId="24594" xr:uid="{00000000-0005-0000-0000-000012600000}"/>
    <cellStyle name="Normal 2 2 4 7 4 9" xfId="24595" xr:uid="{00000000-0005-0000-0000-000013600000}"/>
    <cellStyle name="Normal 2 2 4 7 5" xfId="24596" xr:uid="{00000000-0005-0000-0000-000014600000}"/>
    <cellStyle name="Normal 2 2 4 7 5 10" xfId="24597" xr:uid="{00000000-0005-0000-0000-000015600000}"/>
    <cellStyle name="Normal 2 2 4 7 5 2" xfId="24598" xr:uid="{00000000-0005-0000-0000-000016600000}"/>
    <cellStyle name="Normal 2 2 4 7 5 3" xfId="24599" xr:uid="{00000000-0005-0000-0000-000017600000}"/>
    <cellStyle name="Normal 2 2 4 7 5 4" xfId="24600" xr:uid="{00000000-0005-0000-0000-000018600000}"/>
    <cellStyle name="Normal 2 2 4 7 5 5" xfId="24601" xr:uid="{00000000-0005-0000-0000-000019600000}"/>
    <cellStyle name="Normal 2 2 4 7 5 6" xfId="24602" xr:uid="{00000000-0005-0000-0000-00001A600000}"/>
    <cellStyle name="Normal 2 2 4 7 5 7" xfId="24603" xr:uid="{00000000-0005-0000-0000-00001B600000}"/>
    <cellStyle name="Normal 2 2 4 7 5 8" xfId="24604" xr:uid="{00000000-0005-0000-0000-00001C600000}"/>
    <cellStyle name="Normal 2 2 4 7 5 9" xfId="24605" xr:uid="{00000000-0005-0000-0000-00001D600000}"/>
    <cellStyle name="Normal 2 2 4 7 6" xfId="24606" xr:uid="{00000000-0005-0000-0000-00001E600000}"/>
    <cellStyle name="Normal 2 2 4 7 7" xfId="24607" xr:uid="{00000000-0005-0000-0000-00001F600000}"/>
    <cellStyle name="Normal 2 2 4 7 8" xfId="24608" xr:uid="{00000000-0005-0000-0000-000020600000}"/>
    <cellStyle name="Normal 2 2 4 7 9" xfId="24609" xr:uid="{00000000-0005-0000-0000-000021600000}"/>
    <cellStyle name="Normal 2 2 4 8" xfId="24610" xr:uid="{00000000-0005-0000-0000-000022600000}"/>
    <cellStyle name="Normal 2 2 4 8 10" xfId="24611" xr:uid="{00000000-0005-0000-0000-000023600000}"/>
    <cellStyle name="Normal 2 2 4 8 11" xfId="24612" xr:uid="{00000000-0005-0000-0000-000024600000}"/>
    <cellStyle name="Normal 2 2 4 8 12" xfId="24613" xr:uid="{00000000-0005-0000-0000-000025600000}"/>
    <cellStyle name="Normal 2 2 4 8 13" xfId="24614" xr:uid="{00000000-0005-0000-0000-000026600000}"/>
    <cellStyle name="Normal 2 2 4 8 14" xfId="24615" xr:uid="{00000000-0005-0000-0000-000027600000}"/>
    <cellStyle name="Normal 2 2 4 8 2" xfId="24616" xr:uid="{00000000-0005-0000-0000-000028600000}"/>
    <cellStyle name="Normal 2 2 4 8 2 10" xfId="24617" xr:uid="{00000000-0005-0000-0000-000029600000}"/>
    <cellStyle name="Normal 2 2 4 8 2 2" xfId="24618" xr:uid="{00000000-0005-0000-0000-00002A600000}"/>
    <cellStyle name="Normal 2 2 4 8 2 3" xfId="24619" xr:uid="{00000000-0005-0000-0000-00002B600000}"/>
    <cellStyle name="Normal 2 2 4 8 2 4" xfId="24620" xr:uid="{00000000-0005-0000-0000-00002C600000}"/>
    <cellStyle name="Normal 2 2 4 8 2 5" xfId="24621" xr:uid="{00000000-0005-0000-0000-00002D600000}"/>
    <cellStyle name="Normal 2 2 4 8 2 6" xfId="24622" xr:uid="{00000000-0005-0000-0000-00002E600000}"/>
    <cellStyle name="Normal 2 2 4 8 2 7" xfId="24623" xr:uid="{00000000-0005-0000-0000-00002F600000}"/>
    <cellStyle name="Normal 2 2 4 8 2 8" xfId="24624" xr:uid="{00000000-0005-0000-0000-000030600000}"/>
    <cellStyle name="Normal 2 2 4 8 2 9" xfId="24625" xr:uid="{00000000-0005-0000-0000-000031600000}"/>
    <cellStyle name="Normal 2 2 4 8 3" xfId="24626" xr:uid="{00000000-0005-0000-0000-000032600000}"/>
    <cellStyle name="Normal 2 2 4 8 3 10" xfId="24627" xr:uid="{00000000-0005-0000-0000-000033600000}"/>
    <cellStyle name="Normal 2 2 4 8 3 2" xfId="24628" xr:uid="{00000000-0005-0000-0000-000034600000}"/>
    <cellStyle name="Normal 2 2 4 8 3 3" xfId="24629" xr:uid="{00000000-0005-0000-0000-000035600000}"/>
    <cellStyle name="Normal 2 2 4 8 3 4" xfId="24630" xr:uid="{00000000-0005-0000-0000-000036600000}"/>
    <cellStyle name="Normal 2 2 4 8 3 5" xfId="24631" xr:uid="{00000000-0005-0000-0000-000037600000}"/>
    <cellStyle name="Normal 2 2 4 8 3 6" xfId="24632" xr:uid="{00000000-0005-0000-0000-000038600000}"/>
    <cellStyle name="Normal 2 2 4 8 3 7" xfId="24633" xr:uid="{00000000-0005-0000-0000-000039600000}"/>
    <cellStyle name="Normal 2 2 4 8 3 8" xfId="24634" xr:uid="{00000000-0005-0000-0000-00003A600000}"/>
    <cellStyle name="Normal 2 2 4 8 3 9" xfId="24635" xr:uid="{00000000-0005-0000-0000-00003B600000}"/>
    <cellStyle name="Normal 2 2 4 8 4" xfId="24636" xr:uid="{00000000-0005-0000-0000-00003C600000}"/>
    <cellStyle name="Normal 2 2 4 8 4 10" xfId="24637" xr:uid="{00000000-0005-0000-0000-00003D600000}"/>
    <cellStyle name="Normal 2 2 4 8 4 2" xfId="24638" xr:uid="{00000000-0005-0000-0000-00003E600000}"/>
    <cellStyle name="Normal 2 2 4 8 4 3" xfId="24639" xr:uid="{00000000-0005-0000-0000-00003F600000}"/>
    <cellStyle name="Normal 2 2 4 8 4 4" xfId="24640" xr:uid="{00000000-0005-0000-0000-000040600000}"/>
    <cellStyle name="Normal 2 2 4 8 4 5" xfId="24641" xr:uid="{00000000-0005-0000-0000-000041600000}"/>
    <cellStyle name="Normal 2 2 4 8 4 6" xfId="24642" xr:uid="{00000000-0005-0000-0000-000042600000}"/>
    <cellStyle name="Normal 2 2 4 8 4 7" xfId="24643" xr:uid="{00000000-0005-0000-0000-000043600000}"/>
    <cellStyle name="Normal 2 2 4 8 4 8" xfId="24644" xr:uid="{00000000-0005-0000-0000-000044600000}"/>
    <cellStyle name="Normal 2 2 4 8 4 9" xfId="24645" xr:uid="{00000000-0005-0000-0000-000045600000}"/>
    <cellStyle name="Normal 2 2 4 8 5" xfId="24646" xr:uid="{00000000-0005-0000-0000-000046600000}"/>
    <cellStyle name="Normal 2 2 4 8 5 10" xfId="24647" xr:uid="{00000000-0005-0000-0000-000047600000}"/>
    <cellStyle name="Normal 2 2 4 8 5 2" xfId="24648" xr:uid="{00000000-0005-0000-0000-000048600000}"/>
    <cellStyle name="Normal 2 2 4 8 5 3" xfId="24649" xr:uid="{00000000-0005-0000-0000-000049600000}"/>
    <cellStyle name="Normal 2 2 4 8 5 4" xfId="24650" xr:uid="{00000000-0005-0000-0000-00004A600000}"/>
    <cellStyle name="Normal 2 2 4 8 5 5" xfId="24651" xr:uid="{00000000-0005-0000-0000-00004B600000}"/>
    <cellStyle name="Normal 2 2 4 8 5 6" xfId="24652" xr:uid="{00000000-0005-0000-0000-00004C600000}"/>
    <cellStyle name="Normal 2 2 4 8 5 7" xfId="24653" xr:uid="{00000000-0005-0000-0000-00004D600000}"/>
    <cellStyle name="Normal 2 2 4 8 5 8" xfId="24654" xr:uid="{00000000-0005-0000-0000-00004E600000}"/>
    <cellStyle name="Normal 2 2 4 8 5 9" xfId="24655" xr:uid="{00000000-0005-0000-0000-00004F600000}"/>
    <cellStyle name="Normal 2 2 4 8 6" xfId="24656" xr:uid="{00000000-0005-0000-0000-000050600000}"/>
    <cellStyle name="Normal 2 2 4 8 7" xfId="24657" xr:uid="{00000000-0005-0000-0000-000051600000}"/>
    <cellStyle name="Normal 2 2 4 8 8" xfId="24658" xr:uid="{00000000-0005-0000-0000-000052600000}"/>
    <cellStyle name="Normal 2 2 4 8 9" xfId="24659" xr:uid="{00000000-0005-0000-0000-000053600000}"/>
    <cellStyle name="Normal 2 2 4 9" xfId="24660" xr:uid="{00000000-0005-0000-0000-000054600000}"/>
    <cellStyle name="Normal 2 2 4 9 10" xfId="24661" xr:uid="{00000000-0005-0000-0000-000055600000}"/>
    <cellStyle name="Normal 2 2 4 9 11" xfId="24662" xr:uid="{00000000-0005-0000-0000-000056600000}"/>
    <cellStyle name="Normal 2 2 4 9 12" xfId="24663" xr:uid="{00000000-0005-0000-0000-000057600000}"/>
    <cellStyle name="Normal 2 2 4 9 13" xfId="24664" xr:uid="{00000000-0005-0000-0000-000058600000}"/>
    <cellStyle name="Normal 2 2 4 9 14" xfId="24665" xr:uid="{00000000-0005-0000-0000-000059600000}"/>
    <cellStyle name="Normal 2 2 4 9 2" xfId="24666" xr:uid="{00000000-0005-0000-0000-00005A600000}"/>
    <cellStyle name="Normal 2 2 4 9 2 10" xfId="24667" xr:uid="{00000000-0005-0000-0000-00005B600000}"/>
    <cellStyle name="Normal 2 2 4 9 2 2" xfId="24668" xr:uid="{00000000-0005-0000-0000-00005C600000}"/>
    <cellStyle name="Normal 2 2 4 9 2 3" xfId="24669" xr:uid="{00000000-0005-0000-0000-00005D600000}"/>
    <cellStyle name="Normal 2 2 4 9 2 4" xfId="24670" xr:uid="{00000000-0005-0000-0000-00005E600000}"/>
    <cellStyle name="Normal 2 2 4 9 2 5" xfId="24671" xr:uid="{00000000-0005-0000-0000-00005F600000}"/>
    <cellStyle name="Normal 2 2 4 9 2 6" xfId="24672" xr:uid="{00000000-0005-0000-0000-000060600000}"/>
    <cellStyle name="Normal 2 2 4 9 2 7" xfId="24673" xr:uid="{00000000-0005-0000-0000-000061600000}"/>
    <cellStyle name="Normal 2 2 4 9 2 8" xfId="24674" xr:uid="{00000000-0005-0000-0000-000062600000}"/>
    <cellStyle name="Normal 2 2 4 9 2 9" xfId="24675" xr:uid="{00000000-0005-0000-0000-000063600000}"/>
    <cellStyle name="Normal 2 2 4 9 3" xfId="24676" xr:uid="{00000000-0005-0000-0000-000064600000}"/>
    <cellStyle name="Normal 2 2 4 9 3 10" xfId="24677" xr:uid="{00000000-0005-0000-0000-000065600000}"/>
    <cellStyle name="Normal 2 2 4 9 3 2" xfId="24678" xr:uid="{00000000-0005-0000-0000-000066600000}"/>
    <cellStyle name="Normal 2 2 4 9 3 3" xfId="24679" xr:uid="{00000000-0005-0000-0000-000067600000}"/>
    <cellStyle name="Normal 2 2 4 9 3 4" xfId="24680" xr:uid="{00000000-0005-0000-0000-000068600000}"/>
    <cellStyle name="Normal 2 2 4 9 3 5" xfId="24681" xr:uid="{00000000-0005-0000-0000-000069600000}"/>
    <cellStyle name="Normal 2 2 4 9 3 6" xfId="24682" xr:uid="{00000000-0005-0000-0000-00006A600000}"/>
    <cellStyle name="Normal 2 2 4 9 3 7" xfId="24683" xr:uid="{00000000-0005-0000-0000-00006B600000}"/>
    <cellStyle name="Normal 2 2 4 9 3 8" xfId="24684" xr:uid="{00000000-0005-0000-0000-00006C600000}"/>
    <cellStyle name="Normal 2 2 4 9 3 9" xfId="24685" xr:uid="{00000000-0005-0000-0000-00006D600000}"/>
    <cellStyle name="Normal 2 2 4 9 4" xfId="24686" xr:uid="{00000000-0005-0000-0000-00006E600000}"/>
    <cellStyle name="Normal 2 2 4 9 4 10" xfId="24687" xr:uid="{00000000-0005-0000-0000-00006F600000}"/>
    <cellStyle name="Normal 2 2 4 9 4 2" xfId="24688" xr:uid="{00000000-0005-0000-0000-000070600000}"/>
    <cellStyle name="Normal 2 2 4 9 4 3" xfId="24689" xr:uid="{00000000-0005-0000-0000-000071600000}"/>
    <cellStyle name="Normal 2 2 4 9 4 4" xfId="24690" xr:uid="{00000000-0005-0000-0000-000072600000}"/>
    <cellStyle name="Normal 2 2 4 9 4 5" xfId="24691" xr:uid="{00000000-0005-0000-0000-000073600000}"/>
    <cellStyle name="Normal 2 2 4 9 4 6" xfId="24692" xr:uid="{00000000-0005-0000-0000-000074600000}"/>
    <cellStyle name="Normal 2 2 4 9 4 7" xfId="24693" xr:uid="{00000000-0005-0000-0000-000075600000}"/>
    <cellStyle name="Normal 2 2 4 9 4 8" xfId="24694" xr:uid="{00000000-0005-0000-0000-000076600000}"/>
    <cellStyle name="Normal 2 2 4 9 4 9" xfId="24695" xr:uid="{00000000-0005-0000-0000-000077600000}"/>
    <cellStyle name="Normal 2 2 4 9 5" xfId="24696" xr:uid="{00000000-0005-0000-0000-000078600000}"/>
    <cellStyle name="Normal 2 2 4 9 5 10" xfId="24697" xr:uid="{00000000-0005-0000-0000-000079600000}"/>
    <cellStyle name="Normal 2 2 4 9 5 2" xfId="24698" xr:uid="{00000000-0005-0000-0000-00007A600000}"/>
    <cellStyle name="Normal 2 2 4 9 5 3" xfId="24699" xr:uid="{00000000-0005-0000-0000-00007B600000}"/>
    <cellStyle name="Normal 2 2 4 9 5 4" xfId="24700" xr:uid="{00000000-0005-0000-0000-00007C600000}"/>
    <cellStyle name="Normal 2 2 4 9 5 5" xfId="24701" xr:uid="{00000000-0005-0000-0000-00007D600000}"/>
    <cellStyle name="Normal 2 2 4 9 5 6" xfId="24702" xr:uid="{00000000-0005-0000-0000-00007E600000}"/>
    <cellStyle name="Normal 2 2 4 9 5 7" xfId="24703" xr:uid="{00000000-0005-0000-0000-00007F600000}"/>
    <cellStyle name="Normal 2 2 4 9 5 8" xfId="24704" xr:uid="{00000000-0005-0000-0000-000080600000}"/>
    <cellStyle name="Normal 2 2 4 9 5 9" xfId="24705" xr:uid="{00000000-0005-0000-0000-000081600000}"/>
    <cellStyle name="Normal 2 2 4 9 6" xfId="24706" xr:uid="{00000000-0005-0000-0000-000082600000}"/>
    <cellStyle name="Normal 2 2 4 9 7" xfId="24707" xr:uid="{00000000-0005-0000-0000-000083600000}"/>
    <cellStyle name="Normal 2 2 4 9 8" xfId="24708" xr:uid="{00000000-0005-0000-0000-000084600000}"/>
    <cellStyle name="Normal 2 2 4 9 9" xfId="24709" xr:uid="{00000000-0005-0000-0000-000085600000}"/>
    <cellStyle name="Normal 2 2 40" xfId="24710" xr:uid="{00000000-0005-0000-0000-000086600000}"/>
    <cellStyle name="Normal 2 2 41" xfId="24711" xr:uid="{00000000-0005-0000-0000-000087600000}"/>
    <cellStyle name="Normal 2 2 41 10" xfId="24712" xr:uid="{00000000-0005-0000-0000-000088600000}"/>
    <cellStyle name="Normal 2 2 41 2" xfId="24713" xr:uid="{00000000-0005-0000-0000-000089600000}"/>
    <cellStyle name="Normal 2 2 41 3" xfId="24714" xr:uid="{00000000-0005-0000-0000-00008A600000}"/>
    <cellStyle name="Normal 2 2 41 4" xfId="24715" xr:uid="{00000000-0005-0000-0000-00008B600000}"/>
    <cellStyle name="Normal 2 2 41 5" xfId="24716" xr:uid="{00000000-0005-0000-0000-00008C600000}"/>
    <cellStyle name="Normal 2 2 41 6" xfId="24717" xr:uid="{00000000-0005-0000-0000-00008D600000}"/>
    <cellStyle name="Normal 2 2 41 7" xfId="24718" xr:uid="{00000000-0005-0000-0000-00008E600000}"/>
    <cellStyle name="Normal 2 2 41 8" xfId="24719" xr:uid="{00000000-0005-0000-0000-00008F600000}"/>
    <cellStyle name="Normal 2 2 41 9" xfId="24720" xr:uid="{00000000-0005-0000-0000-000090600000}"/>
    <cellStyle name="Normal 2 2 42" xfId="24721" xr:uid="{00000000-0005-0000-0000-000091600000}"/>
    <cellStyle name="Normal 2 2 43" xfId="24722" xr:uid="{00000000-0005-0000-0000-000092600000}"/>
    <cellStyle name="Normal 2 2 44" xfId="24723" xr:uid="{00000000-0005-0000-0000-000093600000}"/>
    <cellStyle name="Normal 2 2 45" xfId="24724" xr:uid="{00000000-0005-0000-0000-000094600000}"/>
    <cellStyle name="Normal 2 2 46" xfId="24725" xr:uid="{00000000-0005-0000-0000-000095600000}"/>
    <cellStyle name="Normal 2 2 47" xfId="24726" xr:uid="{00000000-0005-0000-0000-000096600000}"/>
    <cellStyle name="Normal 2 2 48" xfId="24727" xr:uid="{00000000-0005-0000-0000-000097600000}"/>
    <cellStyle name="Normal 2 2 49" xfId="24728" xr:uid="{00000000-0005-0000-0000-000098600000}"/>
    <cellStyle name="Normal 2 2 5" xfId="24729" xr:uid="{00000000-0005-0000-0000-000099600000}"/>
    <cellStyle name="Normal 2 2 5 10" xfId="24730" xr:uid="{00000000-0005-0000-0000-00009A600000}"/>
    <cellStyle name="Normal 2 2 5 10 10" xfId="24731" xr:uid="{00000000-0005-0000-0000-00009B600000}"/>
    <cellStyle name="Normal 2 2 5 10 11" xfId="24732" xr:uid="{00000000-0005-0000-0000-00009C600000}"/>
    <cellStyle name="Normal 2 2 5 10 12" xfId="24733" xr:uid="{00000000-0005-0000-0000-00009D600000}"/>
    <cellStyle name="Normal 2 2 5 10 13" xfId="24734" xr:uid="{00000000-0005-0000-0000-00009E600000}"/>
    <cellStyle name="Normal 2 2 5 10 14" xfId="24735" xr:uid="{00000000-0005-0000-0000-00009F600000}"/>
    <cellStyle name="Normal 2 2 5 10 2" xfId="24736" xr:uid="{00000000-0005-0000-0000-0000A0600000}"/>
    <cellStyle name="Normal 2 2 5 10 2 10" xfId="24737" xr:uid="{00000000-0005-0000-0000-0000A1600000}"/>
    <cellStyle name="Normal 2 2 5 10 2 2" xfId="24738" xr:uid="{00000000-0005-0000-0000-0000A2600000}"/>
    <cellStyle name="Normal 2 2 5 10 2 3" xfId="24739" xr:uid="{00000000-0005-0000-0000-0000A3600000}"/>
    <cellStyle name="Normal 2 2 5 10 2 4" xfId="24740" xr:uid="{00000000-0005-0000-0000-0000A4600000}"/>
    <cellStyle name="Normal 2 2 5 10 2 5" xfId="24741" xr:uid="{00000000-0005-0000-0000-0000A5600000}"/>
    <cellStyle name="Normal 2 2 5 10 2 6" xfId="24742" xr:uid="{00000000-0005-0000-0000-0000A6600000}"/>
    <cellStyle name="Normal 2 2 5 10 2 7" xfId="24743" xr:uid="{00000000-0005-0000-0000-0000A7600000}"/>
    <cellStyle name="Normal 2 2 5 10 2 8" xfId="24744" xr:uid="{00000000-0005-0000-0000-0000A8600000}"/>
    <cellStyle name="Normal 2 2 5 10 2 9" xfId="24745" xr:uid="{00000000-0005-0000-0000-0000A9600000}"/>
    <cellStyle name="Normal 2 2 5 10 3" xfId="24746" xr:uid="{00000000-0005-0000-0000-0000AA600000}"/>
    <cellStyle name="Normal 2 2 5 10 3 10" xfId="24747" xr:uid="{00000000-0005-0000-0000-0000AB600000}"/>
    <cellStyle name="Normal 2 2 5 10 3 2" xfId="24748" xr:uid="{00000000-0005-0000-0000-0000AC600000}"/>
    <cellStyle name="Normal 2 2 5 10 3 3" xfId="24749" xr:uid="{00000000-0005-0000-0000-0000AD600000}"/>
    <cellStyle name="Normal 2 2 5 10 3 4" xfId="24750" xr:uid="{00000000-0005-0000-0000-0000AE600000}"/>
    <cellStyle name="Normal 2 2 5 10 3 5" xfId="24751" xr:uid="{00000000-0005-0000-0000-0000AF600000}"/>
    <cellStyle name="Normal 2 2 5 10 3 6" xfId="24752" xr:uid="{00000000-0005-0000-0000-0000B0600000}"/>
    <cellStyle name="Normal 2 2 5 10 3 7" xfId="24753" xr:uid="{00000000-0005-0000-0000-0000B1600000}"/>
    <cellStyle name="Normal 2 2 5 10 3 8" xfId="24754" xr:uid="{00000000-0005-0000-0000-0000B2600000}"/>
    <cellStyle name="Normal 2 2 5 10 3 9" xfId="24755" xr:uid="{00000000-0005-0000-0000-0000B3600000}"/>
    <cellStyle name="Normal 2 2 5 10 4" xfId="24756" xr:uid="{00000000-0005-0000-0000-0000B4600000}"/>
    <cellStyle name="Normal 2 2 5 10 4 10" xfId="24757" xr:uid="{00000000-0005-0000-0000-0000B5600000}"/>
    <cellStyle name="Normal 2 2 5 10 4 2" xfId="24758" xr:uid="{00000000-0005-0000-0000-0000B6600000}"/>
    <cellStyle name="Normal 2 2 5 10 4 3" xfId="24759" xr:uid="{00000000-0005-0000-0000-0000B7600000}"/>
    <cellStyle name="Normal 2 2 5 10 4 4" xfId="24760" xr:uid="{00000000-0005-0000-0000-0000B8600000}"/>
    <cellStyle name="Normal 2 2 5 10 4 5" xfId="24761" xr:uid="{00000000-0005-0000-0000-0000B9600000}"/>
    <cellStyle name="Normal 2 2 5 10 4 6" xfId="24762" xr:uid="{00000000-0005-0000-0000-0000BA600000}"/>
    <cellStyle name="Normal 2 2 5 10 4 7" xfId="24763" xr:uid="{00000000-0005-0000-0000-0000BB600000}"/>
    <cellStyle name="Normal 2 2 5 10 4 8" xfId="24764" xr:uid="{00000000-0005-0000-0000-0000BC600000}"/>
    <cellStyle name="Normal 2 2 5 10 4 9" xfId="24765" xr:uid="{00000000-0005-0000-0000-0000BD600000}"/>
    <cellStyle name="Normal 2 2 5 10 5" xfId="24766" xr:uid="{00000000-0005-0000-0000-0000BE600000}"/>
    <cellStyle name="Normal 2 2 5 10 5 10" xfId="24767" xr:uid="{00000000-0005-0000-0000-0000BF600000}"/>
    <cellStyle name="Normal 2 2 5 10 5 2" xfId="24768" xr:uid="{00000000-0005-0000-0000-0000C0600000}"/>
    <cellStyle name="Normal 2 2 5 10 5 3" xfId="24769" xr:uid="{00000000-0005-0000-0000-0000C1600000}"/>
    <cellStyle name="Normal 2 2 5 10 5 4" xfId="24770" xr:uid="{00000000-0005-0000-0000-0000C2600000}"/>
    <cellStyle name="Normal 2 2 5 10 5 5" xfId="24771" xr:uid="{00000000-0005-0000-0000-0000C3600000}"/>
    <cellStyle name="Normal 2 2 5 10 5 6" xfId="24772" xr:uid="{00000000-0005-0000-0000-0000C4600000}"/>
    <cellStyle name="Normal 2 2 5 10 5 7" xfId="24773" xr:uid="{00000000-0005-0000-0000-0000C5600000}"/>
    <cellStyle name="Normal 2 2 5 10 5 8" xfId="24774" xr:uid="{00000000-0005-0000-0000-0000C6600000}"/>
    <cellStyle name="Normal 2 2 5 10 5 9" xfId="24775" xr:uid="{00000000-0005-0000-0000-0000C7600000}"/>
    <cellStyle name="Normal 2 2 5 10 6" xfId="24776" xr:uid="{00000000-0005-0000-0000-0000C8600000}"/>
    <cellStyle name="Normal 2 2 5 10 7" xfId="24777" xr:uid="{00000000-0005-0000-0000-0000C9600000}"/>
    <cellStyle name="Normal 2 2 5 10 8" xfId="24778" xr:uid="{00000000-0005-0000-0000-0000CA600000}"/>
    <cellStyle name="Normal 2 2 5 10 9" xfId="24779" xr:uid="{00000000-0005-0000-0000-0000CB600000}"/>
    <cellStyle name="Normal 2 2 5 11" xfId="24780" xr:uid="{00000000-0005-0000-0000-0000CC600000}"/>
    <cellStyle name="Normal 2 2 5 11 10" xfId="24781" xr:uid="{00000000-0005-0000-0000-0000CD600000}"/>
    <cellStyle name="Normal 2 2 5 11 11" xfId="24782" xr:uid="{00000000-0005-0000-0000-0000CE600000}"/>
    <cellStyle name="Normal 2 2 5 11 12" xfId="24783" xr:uid="{00000000-0005-0000-0000-0000CF600000}"/>
    <cellStyle name="Normal 2 2 5 11 13" xfId="24784" xr:uid="{00000000-0005-0000-0000-0000D0600000}"/>
    <cellStyle name="Normal 2 2 5 11 14" xfId="24785" xr:uid="{00000000-0005-0000-0000-0000D1600000}"/>
    <cellStyle name="Normal 2 2 5 11 2" xfId="24786" xr:uid="{00000000-0005-0000-0000-0000D2600000}"/>
    <cellStyle name="Normal 2 2 5 11 2 10" xfId="24787" xr:uid="{00000000-0005-0000-0000-0000D3600000}"/>
    <cellStyle name="Normal 2 2 5 11 2 2" xfId="24788" xr:uid="{00000000-0005-0000-0000-0000D4600000}"/>
    <cellStyle name="Normal 2 2 5 11 2 3" xfId="24789" xr:uid="{00000000-0005-0000-0000-0000D5600000}"/>
    <cellStyle name="Normal 2 2 5 11 2 4" xfId="24790" xr:uid="{00000000-0005-0000-0000-0000D6600000}"/>
    <cellStyle name="Normal 2 2 5 11 2 5" xfId="24791" xr:uid="{00000000-0005-0000-0000-0000D7600000}"/>
    <cellStyle name="Normal 2 2 5 11 2 6" xfId="24792" xr:uid="{00000000-0005-0000-0000-0000D8600000}"/>
    <cellStyle name="Normal 2 2 5 11 2 7" xfId="24793" xr:uid="{00000000-0005-0000-0000-0000D9600000}"/>
    <cellStyle name="Normal 2 2 5 11 2 8" xfId="24794" xr:uid="{00000000-0005-0000-0000-0000DA600000}"/>
    <cellStyle name="Normal 2 2 5 11 2 9" xfId="24795" xr:uid="{00000000-0005-0000-0000-0000DB600000}"/>
    <cellStyle name="Normal 2 2 5 11 3" xfId="24796" xr:uid="{00000000-0005-0000-0000-0000DC600000}"/>
    <cellStyle name="Normal 2 2 5 11 3 10" xfId="24797" xr:uid="{00000000-0005-0000-0000-0000DD600000}"/>
    <cellStyle name="Normal 2 2 5 11 3 2" xfId="24798" xr:uid="{00000000-0005-0000-0000-0000DE600000}"/>
    <cellStyle name="Normal 2 2 5 11 3 3" xfId="24799" xr:uid="{00000000-0005-0000-0000-0000DF600000}"/>
    <cellStyle name="Normal 2 2 5 11 3 4" xfId="24800" xr:uid="{00000000-0005-0000-0000-0000E0600000}"/>
    <cellStyle name="Normal 2 2 5 11 3 5" xfId="24801" xr:uid="{00000000-0005-0000-0000-0000E1600000}"/>
    <cellStyle name="Normal 2 2 5 11 3 6" xfId="24802" xr:uid="{00000000-0005-0000-0000-0000E2600000}"/>
    <cellStyle name="Normal 2 2 5 11 3 7" xfId="24803" xr:uid="{00000000-0005-0000-0000-0000E3600000}"/>
    <cellStyle name="Normal 2 2 5 11 3 8" xfId="24804" xr:uid="{00000000-0005-0000-0000-0000E4600000}"/>
    <cellStyle name="Normal 2 2 5 11 3 9" xfId="24805" xr:uid="{00000000-0005-0000-0000-0000E5600000}"/>
    <cellStyle name="Normal 2 2 5 11 4" xfId="24806" xr:uid="{00000000-0005-0000-0000-0000E6600000}"/>
    <cellStyle name="Normal 2 2 5 11 4 10" xfId="24807" xr:uid="{00000000-0005-0000-0000-0000E7600000}"/>
    <cellStyle name="Normal 2 2 5 11 4 2" xfId="24808" xr:uid="{00000000-0005-0000-0000-0000E8600000}"/>
    <cellStyle name="Normal 2 2 5 11 4 3" xfId="24809" xr:uid="{00000000-0005-0000-0000-0000E9600000}"/>
    <cellStyle name="Normal 2 2 5 11 4 4" xfId="24810" xr:uid="{00000000-0005-0000-0000-0000EA600000}"/>
    <cellStyle name="Normal 2 2 5 11 4 5" xfId="24811" xr:uid="{00000000-0005-0000-0000-0000EB600000}"/>
    <cellStyle name="Normal 2 2 5 11 4 6" xfId="24812" xr:uid="{00000000-0005-0000-0000-0000EC600000}"/>
    <cellStyle name="Normal 2 2 5 11 4 7" xfId="24813" xr:uid="{00000000-0005-0000-0000-0000ED600000}"/>
    <cellStyle name="Normal 2 2 5 11 4 8" xfId="24814" xr:uid="{00000000-0005-0000-0000-0000EE600000}"/>
    <cellStyle name="Normal 2 2 5 11 4 9" xfId="24815" xr:uid="{00000000-0005-0000-0000-0000EF600000}"/>
    <cellStyle name="Normal 2 2 5 11 5" xfId="24816" xr:uid="{00000000-0005-0000-0000-0000F0600000}"/>
    <cellStyle name="Normal 2 2 5 11 5 10" xfId="24817" xr:uid="{00000000-0005-0000-0000-0000F1600000}"/>
    <cellStyle name="Normal 2 2 5 11 5 2" xfId="24818" xr:uid="{00000000-0005-0000-0000-0000F2600000}"/>
    <cellStyle name="Normal 2 2 5 11 5 3" xfId="24819" xr:uid="{00000000-0005-0000-0000-0000F3600000}"/>
    <cellStyle name="Normal 2 2 5 11 5 4" xfId="24820" xr:uid="{00000000-0005-0000-0000-0000F4600000}"/>
    <cellStyle name="Normal 2 2 5 11 5 5" xfId="24821" xr:uid="{00000000-0005-0000-0000-0000F5600000}"/>
    <cellStyle name="Normal 2 2 5 11 5 6" xfId="24822" xr:uid="{00000000-0005-0000-0000-0000F6600000}"/>
    <cellStyle name="Normal 2 2 5 11 5 7" xfId="24823" xr:uid="{00000000-0005-0000-0000-0000F7600000}"/>
    <cellStyle name="Normal 2 2 5 11 5 8" xfId="24824" xr:uid="{00000000-0005-0000-0000-0000F8600000}"/>
    <cellStyle name="Normal 2 2 5 11 5 9" xfId="24825" xr:uid="{00000000-0005-0000-0000-0000F9600000}"/>
    <cellStyle name="Normal 2 2 5 11 6" xfId="24826" xr:uid="{00000000-0005-0000-0000-0000FA600000}"/>
    <cellStyle name="Normal 2 2 5 11 7" xfId="24827" xr:uid="{00000000-0005-0000-0000-0000FB600000}"/>
    <cellStyle name="Normal 2 2 5 11 8" xfId="24828" xr:uid="{00000000-0005-0000-0000-0000FC600000}"/>
    <cellStyle name="Normal 2 2 5 11 9" xfId="24829" xr:uid="{00000000-0005-0000-0000-0000FD600000}"/>
    <cellStyle name="Normal 2 2 5 12" xfId="24830" xr:uid="{00000000-0005-0000-0000-0000FE600000}"/>
    <cellStyle name="Normal 2 2 5 12 10" xfId="24831" xr:uid="{00000000-0005-0000-0000-0000FF600000}"/>
    <cellStyle name="Normal 2 2 5 12 11" xfId="24832" xr:uid="{00000000-0005-0000-0000-000000610000}"/>
    <cellStyle name="Normal 2 2 5 12 12" xfId="24833" xr:uid="{00000000-0005-0000-0000-000001610000}"/>
    <cellStyle name="Normal 2 2 5 12 13" xfId="24834" xr:uid="{00000000-0005-0000-0000-000002610000}"/>
    <cellStyle name="Normal 2 2 5 12 14" xfId="24835" xr:uid="{00000000-0005-0000-0000-000003610000}"/>
    <cellStyle name="Normal 2 2 5 12 2" xfId="24836" xr:uid="{00000000-0005-0000-0000-000004610000}"/>
    <cellStyle name="Normal 2 2 5 12 2 10" xfId="24837" xr:uid="{00000000-0005-0000-0000-000005610000}"/>
    <cellStyle name="Normal 2 2 5 12 2 2" xfId="24838" xr:uid="{00000000-0005-0000-0000-000006610000}"/>
    <cellStyle name="Normal 2 2 5 12 2 3" xfId="24839" xr:uid="{00000000-0005-0000-0000-000007610000}"/>
    <cellStyle name="Normal 2 2 5 12 2 4" xfId="24840" xr:uid="{00000000-0005-0000-0000-000008610000}"/>
    <cellStyle name="Normal 2 2 5 12 2 5" xfId="24841" xr:uid="{00000000-0005-0000-0000-000009610000}"/>
    <cellStyle name="Normal 2 2 5 12 2 6" xfId="24842" xr:uid="{00000000-0005-0000-0000-00000A610000}"/>
    <cellStyle name="Normal 2 2 5 12 2 7" xfId="24843" xr:uid="{00000000-0005-0000-0000-00000B610000}"/>
    <cellStyle name="Normal 2 2 5 12 2 8" xfId="24844" xr:uid="{00000000-0005-0000-0000-00000C610000}"/>
    <cellStyle name="Normal 2 2 5 12 2 9" xfId="24845" xr:uid="{00000000-0005-0000-0000-00000D610000}"/>
    <cellStyle name="Normal 2 2 5 12 3" xfId="24846" xr:uid="{00000000-0005-0000-0000-00000E610000}"/>
    <cellStyle name="Normal 2 2 5 12 3 10" xfId="24847" xr:uid="{00000000-0005-0000-0000-00000F610000}"/>
    <cellStyle name="Normal 2 2 5 12 3 2" xfId="24848" xr:uid="{00000000-0005-0000-0000-000010610000}"/>
    <cellStyle name="Normal 2 2 5 12 3 3" xfId="24849" xr:uid="{00000000-0005-0000-0000-000011610000}"/>
    <cellStyle name="Normal 2 2 5 12 3 4" xfId="24850" xr:uid="{00000000-0005-0000-0000-000012610000}"/>
    <cellStyle name="Normal 2 2 5 12 3 5" xfId="24851" xr:uid="{00000000-0005-0000-0000-000013610000}"/>
    <cellStyle name="Normal 2 2 5 12 3 6" xfId="24852" xr:uid="{00000000-0005-0000-0000-000014610000}"/>
    <cellStyle name="Normal 2 2 5 12 3 7" xfId="24853" xr:uid="{00000000-0005-0000-0000-000015610000}"/>
    <cellStyle name="Normal 2 2 5 12 3 8" xfId="24854" xr:uid="{00000000-0005-0000-0000-000016610000}"/>
    <cellStyle name="Normal 2 2 5 12 3 9" xfId="24855" xr:uid="{00000000-0005-0000-0000-000017610000}"/>
    <cellStyle name="Normal 2 2 5 12 4" xfId="24856" xr:uid="{00000000-0005-0000-0000-000018610000}"/>
    <cellStyle name="Normal 2 2 5 12 4 10" xfId="24857" xr:uid="{00000000-0005-0000-0000-000019610000}"/>
    <cellStyle name="Normal 2 2 5 12 4 2" xfId="24858" xr:uid="{00000000-0005-0000-0000-00001A610000}"/>
    <cellStyle name="Normal 2 2 5 12 4 3" xfId="24859" xr:uid="{00000000-0005-0000-0000-00001B610000}"/>
    <cellStyle name="Normal 2 2 5 12 4 4" xfId="24860" xr:uid="{00000000-0005-0000-0000-00001C610000}"/>
    <cellStyle name="Normal 2 2 5 12 4 5" xfId="24861" xr:uid="{00000000-0005-0000-0000-00001D610000}"/>
    <cellStyle name="Normal 2 2 5 12 4 6" xfId="24862" xr:uid="{00000000-0005-0000-0000-00001E610000}"/>
    <cellStyle name="Normal 2 2 5 12 4 7" xfId="24863" xr:uid="{00000000-0005-0000-0000-00001F610000}"/>
    <cellStyle name="Normal 2 2 5 12 4 8" xfId="24864" xr:uid="{00000000-0005-0000-0000-000020610000}"/>
    <cellStyle name="Normal 2 2 5 12 4 9" xfId="24865" xr:uid="{00000000-0005-0000-0000-000021610000}"/>
    <cellStyle name="Normal 2 2 5 12 5" xfId="24866" xr:uid="{00000000-0005-0000-0000-000022610000}"/>
    <cellStyle name="Normal 2 2 5 12 5 10" xfId="24867" xr:uid="{00000000-0005-0000-0000-000023610000}"/>
    <cellStyle name="Normal 2 2 5 12 5 2" xfId="24868" xr:uid="{00000000-0005-0000-0000-000024610000}"/>
    <cellStyle name="Normal 2 2 5 12 5 3" xfId="24869" xr:uid="{00000000-0005-0000-0000-000025610000}"/>
    <cellStyle name="Normal 2 2 5 12 5 4" xfId="24870" xr:uid="{00000000-0005-0000-0000-000026610000}"/>
    <cellStyle name="Normal 2 2 5 12 5 5" xfId="24871" xr:uid="{00000000-0005-0000-0000-000027610000}"/>
    <cellStyle name="Normal 2 2 5 12 5 6" xfId="24872" xr:uid="{00000000-0005-0000-0000-000028610000}"/>
    <cellStyle name="Normal 2 2 5 12 5 7" xfId="24873" xr:uid="{00000000-0005-0000-0000-000029610000}"/>
    <cellStyle name="Normal 2 2 5 12 5 8" xfId="24874" xr:uid="{00000000-0005-0000-0000-00002A610000}"/>
    <cellStyle name="Normal 2 2 5 12 5 9" xfId="24875" xr:uid="{00000000-0005-0000-0000-00002B610000}"/>
    <cellStyle name="Normal 2 2 5 12 6" xfId="24876" xr:uid="{00000000-0005-0000-0000-00002C610000}"/>
    <cellStyle name="Normal 2 2 5 12 7" xfId="24877" xr:uid="{00000000-0005-0000-0000-00002D610000}"/>
    <cellStyle name="Normal 2 2 5 12 8" xfId="24878" xr:uid="{00000000-0005-0000-0000-00002E610000}"/>
    <cellStyle name="Normal 2 2 5 12 9" xfId="24879" xr:uid="{00000000-0005-0000-0000-00002F610000}"/>
    <cellStyle name="Normal 2 2 5 13" xfId="24880" xr:uid="{00000000-0005-0000-0000-000030610000}"/>
    <cellStyle name="Normal 2 2 5 13 10" xfId="24881" xr:uid="{00000000-0005-0000-0000-000031610000}"/>
    <cellStyle name="Normal 2 2 5 13 11" xfId="24882" xr:uid="{00000000-0005-0000-0000-000032610000}"/>
    <cellStyle name="Normal 2 2 5 13 12" xfId="24883" xr:uid="{00000000-0005-0000-0000-000033610000}"/>
    <cellStyle name="Normal 2 2 5 13 13" xfId="24884" xr:uid="{00000000-0005-0000-0000-000034610000}"/>
    <cellStyle name="Normal 2 2 5 13 14" xfId="24885" xr:uid="{00000000-0005-0000-0000-000035610000}"/>
    <cellStyle name="Normal 2 2 5 13 2" xfId="24886" xr:uid="{00000000-0005-0000-0000-000036610000}"/>
    <cellStyle name="Normal 2 2 5 13 2 10" xfId="24887" xr:uid="{00000000-0005-0000-0000-000037610000}"/>
    <cellStyle name="Normal 2 2 5 13 2 2" xfId="24888" xr:uid="{00000000-0005-0000-0000-000038610000}"/>
    <cellStyle name="Normal 2 2 5 13 2 3" xfId="24889" xr:uid="{00000000-0005-0000-0000-000039610000}"/>
    <cellStyle name="Normal 2 2 5 13 2 4" xfId="24890" xr:uid="{00000000-0005-0000-0000-00003A610000}"/>
    <cellStyle name="Normal 2 2 5 13 2 5" xfId="24891" xr:uid="{00000000-0005-0000-0000-00003B610000}"/>
    <cellStyle name="Normal 2 2 5 13 2 6" xfId="24892" xr:uid="{00000000-0005-0000-0000-00003C610000}"/>
    <cellStyle name="Normal 2 2 5 13 2 7" xfId="24893" xr:uid="{00000000-0005-0000-0000-00003D610000}"/>
    <cellStyle name="Normal 2 2 5 13 2 8" xfId="24894" xr:uid="{00000000-0005-0000-0000-00003E610000}"/>
    <cellStyle name="Normal 2 2 5 13 2 9" xfId="24895" xr:uid="{00000000-0005-0000-0000-00003F610000}"/>
    <cellStyle name="Normal 2 2 5 13 3" xfId="24896" xr:uid="{00000000-0005-0000-0000-000040610000}"/>
    <cellStyle name="Normal 2 2 5 13 3 10" xfId="24897" xr:uid="{00000000-0005-0000-0000-000041610000}"/>
    <cellStyle name="Normal 2 2 5 13 3 2" xfId="24898" xr:uid="{00000000-0005-0000-0000-000042610000}"/>
    <cellStyle name="Normal 2 2 5 13 3 3" xfId="24899" xr:uid="{00000000-0005-0000-0000-000043610000}"/>
    <cellStyle name="Normal 2 2 5 13 3 4" xfId="24900" xr:uid="{00000000-0005-0000-0000-000044610000}"/>
    <cellStyle name="Normal 2 2 5 13 3 5" xfId="24901" xr:uid="{00000000-0005-0000-0000-000045610000}"/>
    <cellStyle name="Normal 2 2 5 13 3 6" xfId="24902" xr:uid="{00000000-0005-0000-0000-000046610000}"/>
    <cellStyle name="Normal 2 2 5 13 3 7" xfId="24903" xr:uid="{00000000-0005-0000-0000-000047610000}"/>
    <cellStyle name="Normal 2 2 5 13 3 8" xfId="24904" xr:uid="{00000000-0005-0000-0000-000048610000}"/>
    <cellStyle name="Normal 2 2 5 13 3 9" xfId="24905" xr:uid="{00000000-0005-0000-0000-000049610000}"/>
    <cellStyle name="Normal 2 2 5 13 4" xfId="24906" xr:uid="{00000000-0005-0000-0000-00004A610000}"/>
    <cellStyle name="Normal 2 2 5 13 4 10" xfId="24907" xr:uid="{00000000-0005-0000-0000-00004B610000}"/>
    <cellStyle name="Normal 2 2 5 13 4 2" xfId="24908" xr:uid="{00000000-0005-0000-0000-00004C610000}"/>
    <cellStyle name="Normal 2 2 5 13 4 3" xfId="24909" xr:uid="{00000000-0005-0000-0000-00004D610000}"/>
    <cellStyle name="Normal 2 2 5 13 4 4" xfId="24910" xr:uid="{00000000-0005-0000-0000-00004E610000}"/>
    <cellStyle name="Normal 2 2 5 13 4 5" xfId="24911" xr:uid="{00000000-0005-0000-0000-00004F610000}"/>
    <cellStyle name="Normal 2 2 5 13 4 6" xfId="24912" xr:uid="{00000000-0005-0000-0000-000050610000}"/>
    <cellStyle name="Normal 2 2 5 13 4 7" xfId="24913" xr:uid="{00000000-0005-0000-0000-000051610000}"/>
    <cellStyle name="Normal 2 2 5 13 4 8" xfId="24914" xr:uid="{00000000-0005-0000-0000-000052610000}"/>
    <cellStyle name="Normal 2 2 5 13 4 9" xfId="24915" xr:uid="{00000000-0005-0000-0000-000053610000}"/>
    <cellStyle name="Normal 2 2 5 13 5" xfId="24916" xr:uid="{00000000-0005-0000-0000-000054610000}"/>
    <cellStyle name="Normal 2 2 5 13 5 10" xfId="24917" xr:uid="{00000000-0005-0000-0000-000055610000}"/>
    <cellStyle name="Normal 2 2 5 13 5 2" xfId="24918" xr:uid="{00000000-0005-0000-0000-000056610000}"/>
    <cellStyle name="Normal 2 2 5 13 5 3" xfId="24919" xr:uid="{00000000-0005-0000-0000-000057610000}"/>
    <cellStyle name="Normal 2 2 5 13 5 4" xfId="24920" xr:uid="{00000000-0005-0000-0000-000058610000}"/>
    <cellStyle name="Normal 2 2 5 13 5 5" xfId="24921" xr:uid="{00000000-0005-0000-0000-000059610000}"/>
    <cellStyle name="Normal 2 2 5 13 5 6" xfId="24922" xr:uid="{00000000-0005-0000-0000-00005A610000}"/>
    <cellStyle name="Normal 2 2 5 13 5 7" xfId="24923" xr:uid="{00000000-0005-0000-0000-00005B610000}"/>
    <cellStyle name="Normal 2 2 5 13 5 8" xfId="24924" xr:uid="{00000000-0005-0000-0000-00005C610000}"/>
    <cellStyle name="Normal 2 2 5 13 5 9" xfId="24925" xr:uid="{00000000-0005-0000-0000-00005D610000}"/>
    <cellStyle name="Normal 2 2 5 13 6" xfId="24926" xr:uid="{00000000-0005-0000-0000-00005E610000}"/>
    <cellStyle name="Normal 2 2 5 13 7" xfId="24927" xr:uid="{00000000-0005-0000-0000-00005F610000}"/>
    <cellStyle name="Normal 2 2 5 13 8" xfId="24928" xr:uid="{00000000-0005-0000-0000-000060610000}"/>
    <cellStyle name="Normal 2 2 5 13 9" xfId="24929" xr:uid="{00000000-0005-0000-0000-000061610000}"/>
    <cellStyle name="Normal 2 2 5 14" xfId="24930" xr:uid="{00000000-0005-0000-0000-000062610000}"/>
    <cellStyle name="Normal 2 2 5 14 10" xfId="24931" xr:uid="{00000000-0005-0000-0000-000063610000}"/>
    <cellStyle name="Normal 2 2 5 14 11" xfId="24932" xr:uid="{00000000-0005-0000-0000-000064610000}"/>
    <cellStyle name="Normal 2 2 5 14 12" xfId="24933" xr:uid="{00000000-0005-0000-0000-000065610000}"/>
    <cellStyle name="Normal 2 2 5 14 13" xfId="24934" xr:uid="{00000000-0005-0000-0000-000066610000}"/>
    <cellStyle name="Normal 2 2 5 14 14" xfId="24935" xr:uid="{00000000-0005-0000-0000-000067610000}"/>
    <cellStyle name="Normal 2 2 5 14 2" xfId="24936" xr:uid="{00000000-0005-0000-0000-000068610000}"/>
    <cellStyle name="Normal 2 2 5 14 2 10" xfId="24937" xr:uid="{00000000-0005-0000-0000-000069610000}"/>
    <cellStyle name="Normal 2 2 5 14 2 2" xfId="24938" xr:uid="{00000000-0005-0000-0000-00006A610000}"/>
    <cellStyle name="Normal 2 2 5 14 2 3" xfId="24939" xr:uid="{00000000-0005-0000-0000-00006B610000}"/>
    <cellStyle name="Normal 2 2 5 14 2 4" xfId="24940" xr:uid="{00000000-0005-0000-0000-00006C610000}"/>
    <cellStyle name="Normal 2 2 5 14 2 5" xfId="24941" xr:uid="{00000000-0005-0000-0000-00006D610000}"/>
    <cellStyle name="Normal 2 2 5 14 2 6" xfId="24942" xr:uid="{00000000-0005-0000-0000-00006E610000}"/>
    <cellStyle name="Normal 2 2 5 14 2 7" xfId="24943" xr:uid="{00000000-0005-0000-0000-00006F610000}"/>
    <cellStyle name="Normal 2 2 5 14 2 8" xfId="24944" xr:uid="{00000000-0005-0000-0000-000070610000}"/>
    <cellStyle name="Normal 2 2 5 14 2 9" xfId="24945" xr:uid="{00000000-0005-0000-0000-000071610000}"/>
    <cellStyle name="Normal 2 2 5 14 3" xfId="24946" xr:uid="{00000000-0005-0000-0000-000072610000}"/>
    <cellStyle name="Normal 2 2 5 14 3 10" xfId="24947" xr:uid="{00000000-0005-0000-0000-000073610000}"/>
    <cellStyle name="Normal 2 2 5 14 3 2" xfId="24948" xr:uid="{00000000-0005-0000-0000-000074610000}"/>
    <cellStyle name="Normal 2 2 5 14 3 3" xfId="24949" xr:uid="{00000000-0005-0000-0000-000075610000}"/>
    <cellStyle name="Normal 2 2 5 14 3 4" xfId="24950" xr:uid="{00000000-0005-0000-0000-000076610000}"/>
    <cellStyle name="Normal 2 2 5 14 3 5" xfId="24951" xr:uid="{00000000-0005-0000-0000-000077610000}"/>
    <cellStyle name="Normal 2 2 5 14 3 6" xfId="24952" xr:uid="{00000000-0005-0000-0000-000078610000}"/>
    <cellStyle name="Normal 2 2 5 14 3 7" xfId="24953" xr:uid="{00000000-0005-0000-0000-000079610000}"/>
    <cellStyle name="Normal 2 2 5 14 3 8" xfId="24954" xr:uid="{00000000-0005-0000-0000-00007A610000}"/>
    <cellStyle name="Normal 2 2 5 14 3 9" xfId="24955" xr:uid="{00000000-0005-0000-0000-00007B610000}"/>
    <cellStyle name="Normal 2 2 5 14 4" xfId="24956" xr:uid="{00000000-0005-0000-0000-00007C610000}"/>
    <cellStyle name="Normal 2 2 5 14 4 10" xfId="24957" xr:uid="{00000000-0005-0000-0000-00007D610000}"/>
    <cellStyle name="Normal 2 2 5 14 4 2" xfId="24958" xr:uid="{00000000-0005-0000-0000-00007E610000}"/>
    <cellStyle name="Normal 2 2 5 14 4 3" xfId="24959" xr:uid="{00000000-0005-0000-0000-00007F610000}"/>
    <cellStyle name="Normal 2 2 5 14 4 4" xfId="24960" xr:uid="{00000000-0005-0000-0000-000080610000}"/>
    <cellStyle name="Normal 2 2 5 14 4 5" xfId="24961" xr:uid="{00000000-0005-0000-0000-000081610000}"/>
    <cellStyle name="Normal 2 2 5 14 4 6" xfId="24962" xr:uid="{00000000-0005-0000-0000-000082610000}"/>
    <cellStyle name="Normal 2 2 5 14 4 7" xfId="24963" xr:uid="{00000000-0005-0000-0000-000083610000}"/>
    <cellStyle name="Normal 2 2 5 14 4 8" xfId="24964" xr:uid="{00000000-0005-0000-0000-000084610000}"/>
    <cellStyle name="Normal 2 2 5 14 4 9" xfId="24965" xr:uid="{00000000-0005-0000-0000-000085610000}"/>
    <cellStyle name="Normal 2 2 5 14 5" xfId="24966" xr:uid="{00000000-0005-0000-0000-000086610000}"/>
    <cellStyle name="Normal 2 2 5 14 5 10" xfId="24967" xr:uid="{00000000-0005-0000-0000-000087610000}"/>
    <cellStyle name="Normal 2 2 5 14 5 2" xfId="24968" xr:uid="{00000000-0005-0000-0000-000088610000}"/>
    <cellStyle name="Normal 2 2 5 14 5 3" xfId="24969" xr:uid="{00000000-0005-0000-0000-000089610000}"/>
    <cellStyle name="Normal 2 2 5 14 5 4" xfId="24970" xr:uid="{00000000-0005-0000-0000-00008A610000}"/>
    <cellStyle name="Normal 2 2 5 14 5 5" xfId="24971" xr:uid="{00000000-0005-0000-0000-00008B610000}"/>
    <cellStyle name="Normal 2 2 5 14 5 6" xfId="24972" xr:uid="{00000000-0005-0000-0000-00008C610000}"/>
    <cellStyle name="Normal 2 2 5 14 5 7" xfId="24973" xr:uid="{00000000-0005-0000-0000-00008D610000}"/>
    <cellStyle name="Normal 2 2 5 14 5 8" xfId="24974" xr:uid="{00000000-0005-0000-0000-00008E610000}"/>
    <cellStyle name="Normal 2 2 5 14 5 9" xfId="24975" xr:uid="{00000000-0005-0000-0000-00008F610000}"/>
    <cellStyle name="Normal 2 2 5 14 6" xfId="24976" xr:uid="{00000000-0005-0000-0000-000090610000}"/>
    <cellStyle name="Normal 2 2 5 14 7" xfId="24977" xr:uid="{00000000-0005-0000-0000-000091610000}"/>
    <cellStyle name="Normal 2 2 5 14 8" xfId="24978" xr:uid="{00000000-0005-0000-0000-000092610000}"/>
    <cellStyle name="Normal 2 2 5 14 9" xfId="24979" xr:uid="{00000000-0005-0000-0000-000093610000}"/>
    <cellStyle name="Normal 2 2 5 15" xfId="24980" xr:uid="{00000000-0005-0000-0000-000094610000}"/>
    <cellStyle name="Normal 2 2 5 15 10" xfId="24981" xr:uid="{00000000-0005-0000-0000-000095610000}"/>
    <cellStyle name="Normal 2 2 5 15 11" xfId="24982" xr:uid="{00000000-0005-0000-0000-000096610000}"/>
    <cellStyle name="Normal 2 2 5 15 12" xfId="24983" xr:uid="{00000000-0005-0000-0000-000097610000}"/>
    <cellStyle name="Normal 2 2 5 15 13" xfId="24984" xr:uid="{00000000-0005-0000-0000-000098610000}"/>
    <cellStyle name="Normal 2 2 5 15 14" xfId="24985" xr:uid="{00000000-0005-0000-0000-000099610000}"/>
    <cellStyle name="Normal 2 2 5 15 2" xfId="24986" xr:uid="{00000000-0005-0000-0000-00009A610000}"/>
    <cellStyle name="Normal 2 2 5 15 2 10" xfId="24987" xr:uid="{00000000-0005-0000-0000-00009B610000}"/>
    <cellStyle name="Normal 2 2 5 15 2 2" xfId="24988" xr:uid="{00000000-0005-0000-0000-00009C610000}"/>
    <cellStyle name="Normal 2 2 5 15 2 3" xfId="24989" xr:uid="{00000000-0005-0000-0000-00009D610000}"/>
    <cellStyle name="Normal 2 2 5 15 2 4" xfId="24990" xr:uid="{00000000-0005-0000-0000-00009E610000}"/>
    <cellStyle name="Normal 2 2 5 15 2 5" xfId="24991" xr:uid="{00000000-0005-0000-0000-00009F610000}"/>
    <cellStyle name="Normal 2 2 5 15 2 6" xfId="24992" xr:uid="{00000000-0005-0000-0000-0000A0610000}"/>
    <cellStyle name="Normal 2 2 5 15 2 7" xfId="24993" xr:uid="{00000000-0005-0000-0000-0000A1610000}"/>
    <cellStyle name="Normal 2 2 5 15 2 8" xfId="24994" xr:uid="{00000000-0005-0000-0000-0000A2610000}"/>
    <cellStyle name="Normal 2 2 5 15 2 9" xfId="24995" xr:uid="{00000000-0005-0000-0000-0000A3610000}"/>
    <cellStyle name="Normal 2 2 5 15 3" xfId="24996" xr:uid="{00000000-0005-0000-0000-0000A4610000}"/>
    <cellStyle name="Normal 2 2 5 15 3 10" xfId="24997" xr:uid="{00000000-0005-0000-0000-0000A5610000}"/>
    <cellStyle name="Normal 2 2 5 15 3 2" xfId="24998" xr:uid="{00000000-0005-0000-0000-0000A6610000}"/>
    <cellStyle name="Normal 2 2 5 15 3 3" xfId="24999" xr:uid="{00000000-0005-0000-0000-0000A7610000}"/>
    <cellStyle name="Normal 2 2 5 15 3 4" xfId="25000" xr:uid="{00000000-0005-0000-0000-0000A8610000}"/>
    <cellStyle name="Normal 2 2 5 15 3 5" xfId="25001" xr:uid="{00000000-0005-0000-0000-0000A9610000}"/>
    <cellStyle name="Normal 2 2 5 15 3 6" xfId="25002" xr:uid="{00000000-0005-0000-0000-0000AA610000}"/>
    <cellStyle name="Normal 2 2 5 15 3 7" xfId="25003" xr:uid="{00000000-0005-0000-0000-0000AB610000}"/>
    <cellStyle name="Normal 2 2 5 15 3 8" xfId="25004" xr:uid="{00000000-0005-0000-0000-0000AC610000}"/>
    <cellStyle name="Normal 2 2 5 15 3 9" xfId="25005" xr:uid="{00000000-0005-0000-0000-0000AD610000}"/>
    <cellStyle name="Normal 2 2 5 15 4" xfId="25006" xr:uid="{00000000-0005-0000-0000-0000AE610000}"/>
    <cellStyle name="Normal 2 2 5 15 4 10" xfId="25007" xr:uid="{00000000-0005-0000-0000-0000AF610000}"/>
    <cellStyle name="Normal 2 2 5 15 4 2" xfId="25008" xr:uid="{00000000-0005-0000-0000-0000B0610000}"/>
    <cellStyle name="Normal 2 2 5 15 4 3" xfId="25009" xr:uid="{00000000-0005-0000-0000-0000B1610000}"/>
    <cellStyle name="Normal 2 2 5 15 4 4" xfId="25010" xr:uid="{00000000-0005-0000-0000-0000B2610000}"/>
    <cellStyle name="Normal 2 2 5 15 4 5" xfId="25011" xr:uid="{00000000-0005-0000-0000-0000B3610000}"/>
    <cellStyle name="Normal 2 2 5 15 4 6" xfId="25012" xr:uid="{00000000-0005-0000-0000-0000B4610000}"/>
    <cellStyle name="Normal 2 2 5 15 4 7" xfId="25013" xr:uid="{00000000-0005-0000-0000-0000B5610000}"/>
    <cellStyle name="Normal 2 2 5 15 4 8" xfId="25014" xr:uid="{00000000-0005-0000-0000-0000B6610000}"/>
    <cellStyle name="Normal 2 2 5 15 4 9" xfId="25015" xr:uid="{00000000-0005-0000-0000-0000B7610000}"/>
    <cellStyle name="Normal 2 2 5 15 5" xfId="25016" xr:uid="{00000000-0005-0000-0000-0000B8610000}"/>
    <cellStyle name="Normal 2 2 5 15 5 10" xfId="25017" xr:uid="{00000000-0005-0000-0000-0000B9610000}"/>
    <cellStyle name="Normal 2 2 5 15 5 2" xfId="25018" xr:uid="{00000000-0005-0000-0000-0000BA610000}"/>
    <cellStyle name="Normal 2 2 5 15 5 3" xfId="25019" xr:uid="{00000000-0005-0000-0000-0000BB610000}"/>
    <cellStyle name="Normal 2 2 5 15 5 4" xfId="25020" xr:uid="{00000000-0005-0000-0000-0000BC610000}"/>
    <cellStyle name="Normal 2 2 5 15 5 5" xfId="25021" xr:uid="{00000000-0005-0000-0000-0000BD610000}"/>
    <cellStyle name="Normal 2 2 5 15 5 6" xfId="25022" xr:uid="{00000000-0005-0000-0000-0000BE610000}"/>
    <cellStyle name="Normal 2 2 5 15 5 7" xfId="25023" xr:uid="{00000000-0005-0000-0000-0000BF610000}"/>
    <cellStyle name="Normal 2 2 5 15 5 8" xfId="25024" xr:uid="{00000000-0005-0000-0000-0000C0610000}"/>
    <cellStyle name="Normal 2 2 5 15 5 9" xfId="25025" xr:uid="{00000000-0005-0000-0000-0000C1610000}"/>
    <cellStyle name="Normal 2 2 5 15 6" xfId="25026" xr:uid="{00000000-0005-0000-0000-0000C2610000}"/>
    <cellStyle name="Normal 2 2 5 15 7" xfId="25027" xr:uid="{00000000-0005-0000-0000-0000C3610000}"/>
    <cellStyle name="Normal 2 2 5 15 8" xfId="25028" xr:uid="{00000000-0005-0000-0000-0000C4610000}"/>
    <cellStyle name="Normal 2 2 5 15 9" xfId="25029" xr:uid="{00000000-0005-0000-0000-0000C5610000}"/>
    <cellStyle name="Normal 2 2 5 16" xfId="25030" xr:uid="{00000000-0005-0000-0000-0000C6610000}"/>
    <cellStyle name="Normal 2 2 5 16 10" xfId="25031" xr:uid="{00000000-0005-0000-0000-0000C7610000}"/>
    <cellStyle name="Normal 2 2 5 16 11" xfId="25032" xr:uid="{00000000-0005-0000-0000-0000C8610000}"/>
    <cellStyle name="Normal 2 2 5 16 12" xfId="25033" xr:uid="{00000000-0005-0000-0000-0000C9610000}"/>
    <cellStyle name="Normal 2 2 5 16 13" xfId="25034" xr:uid="{00000000-0005-0000-0000-0000CA610000}"/>
    <cellStyle name="Normal 2 2 5 16 14" xfId="25035" xr:uid="{00000000-0005-0000-0000-0000CB610000}"/>
    <cellStyle name="Normal 2 2 5 16 2" xfId="25036" xr:uid="{00000000-0005-0000-0000-0000CC610000}"/>
    <cellStyle name="Normal 2 2 5 16 2 10" xfId="25037" xr:uid="{00000000-0005-0000-0000-0000CD610000}"/>
    <cellStyle name="Normal 2 2 5 16 2 2" xfId="25038" xr:uid="{00000000-0005-0000-0000-0000CE610000}"/>
    <cellStyle name="Normal 2 2 5 16 2 3" xfId="25039" xr:uid="{00000000-0005-0000-0000-0000CF610000}"/>
    <cellStyle name="Normal 2 2 5 16 2 4" xfId="25040" xr:uid="{00000000-0005-0000-0000-0000D0610000}"/>
    <cellStyle name="Normal 2 2 5 16 2 5" xfId="25041" xr:uid="{00000000-0005-0000-0000-0000D1610000}"/>
    <cellStyle name="Normal 2 2 5 16 2 6" xfId="25042" xr:uid="{00000000-0005-0000-0000-0000D2610000}"/>
    <cellStyle name="Normal 2 2 5 16 2 7" xfId="25043" xr:uid="{00000000-0005-0000-0000-0000D3610000}"/>
    <cellStyle name="Normal 2 2 5 16 2 8" xfId="25044" xr:uid="{00000000-0005-0000-0000-0000D4610000}"/>
    <cellStyle name="Normal 2 2 5 16 2 9" xfId="25045" xr:uid="{00000000-0005-0000-0000-0000D5610000}"/>
    <cellStyle name="Normal 2 2 5 16 3" xfId="25046" xr:uid="{00000000-0005-0000-0000-0000D6610000}"/>
    <cellStyle name="Normal 2 2 5 16 3 10" xfId="25047" xr:uid="{00000000-0005-0000-0000-0000D7610000}"/>
    <cellStyle name="Normal 2 2 5 16 3 2" xfId="25048" xr:uid="{00000000-0005-0000-0000-0000D8610000}"/>
    <cellStyle name="Normal 2 2 5 16 3 3" xfId="25049" xr:uid="{00000000-0005-0000-0000-0000D9610000}"/>
    <cellStyle name="Normal 2 2 5 16 3 4" xfId="25050" xr:uid="{00000000-0005-0000-0000-0000DA610000}"/>
    <cellStyle name="Normal 2 2 5 16 3 5" xfId="25051" xr:uid="{00000000-0005-0000-0000-0000DB610000}"/>
    <cellStyle name="Normal 2 2 5 16 3 6" xfId="25052" xr:uid="{00000000-0005-0000-0000-0000DC610000}"/>
    <cellStyle name="Normal 2 2 5 16 3 7" xfId="25053" xr:uid="{00000000-0005-0000-0000-0000DD610000}"/>
    <cellStyle name="Normal 2 2 5 16 3 8" xfId="25054" xr:uid="{00000000-0005-0000-0000-0000DE610000}"/>
    <cellStyle name="Normal 2 2 5 16 3 9" xfId="25055" xr:uid="{00000000-0005-0000-0000-0000DF610000}"/>
    <cellStyle name="Normal 2 2 5 16 4" xfId="25056" xr:uid="{00000000-0005-0000-0000-0000E0610000}"/>
    <cellStyle name="Normal 2 2 5 16 4 10" xfId="25057" xr:uid="{00000000-0005-0000-0000-0000E1610000}"/>
    <cellStyle name="Normal 2 2 5 16 4 2" xfId="25058" xr:uid="{00000000-0005-0000-0000-0000E2610000}"/>
    <cellStyle name="Normal 2 2 5 16 4 3" xfId="25059" xr:uid="{00000000-0005-0000-0000-0000E3610000}"/>
    <cellStyle name="Normal 2 2 5 16 4 4" xfId="25060" xr:uid="{00000000-0005-0000-0000-0000E4610000}"/>
    <cellStyle name="Normal 2 2 5 16 4 5" xfId="25061" xr:uid="{00000000-0005-0000-0000-0000E5610000}"/>
    <cellStyle name="Normal 2 2 5 16 4 6" xfId="25062" xr:uid="{00000000-0005-0000-0000-0000E6610000}"/>
    <cellStyle name="Normal 2 2 5 16 4 7" xfId="25063" xr:uid="{00000000-0005-0000-0000-0000E7610000}"/>
    <cellStyle name="Normal 2 2 5 16 4 8" xfId="25064" xr:uid="{00000000-0005-0000-0000-0000E8610000}"/>
    <cellStyle name="Normal 2 2 5 16 4 9" xfId="25065" xr:uid="{00000000-0005-0000-0000-0000E9610000}"/>
    <cellStyle name="Normal 2 2 5 16 5" xfId="25066" xr:uid="{00000000-0005-0000-0000-0000EA610000}"/>
    <cellStyle name="Normal 2 2 5 16 5 10" xfId="25067" xr:uid="{00000000-0005-0000-0000-0000EB610000}"/>
    <cellStyle name="Normal 2 2 5 16 5 2" xfId="25068" xr:uid="{00000000-0005-0000-0000-0000EC610000}"/>
    <cellStyle name="Normal 2 2 5 16 5 3" xfId="25069" xr:uid="{00000000-0005-0000-0000-0000ED610000}"/>
    <cellStyle name="Normal 2 2 5 16 5 4" xfId="25070" xr:uid="{00000000-0005-0000-0000-0000EE610000}"/>
    <cellStyle name="Normal 2 2 5 16 5 5" xfId="25071" xr:uid="{00000000-0005-0000-0000-0000EF610000}"/>
    <cellStyle name="Normal 2 2 5 16 5 6" xfId="25072" xr:uid="{00000000-0005-0000-0000-0000F0610000}"/>
    <cellStyle name="Normal 2 2 5 16 5 7" xfId="25073" xr:uid="{00000000-0005-0000-0000-0000F1610000}"/>
    <cellStyle name="Normal 2 2 5 16 5 8" xfId="25074" xr:uid="{00000000-0005-0000-0000-0000F2610000}"/>
    <cellStyle name="Normal 2 2 5 16 5 9" xfId="25075" xr:uid="{00000000-0005-0000-0000-0000F3610000}"/>
    <cellStyle name="Normal 2 2 5 16 6" xfId="25076" xr:uid="{00000000-0005-0000-0000-0000F4610000}"/>
    <cellStyle name="Normal 2 2 5 16 7" xfId="25077" xr:uid="{00000000-0005-0000-0000-0000F5610000}"/>
    <cellStyle name="Normal 2 2 5 16 8" xfId="25078" xr:uid="{00000000-0005-0000-0000-0000F6610000}"/>
    <cellStyle name="Normal 2 2 5 16 9" xfId="25079" xr:uid="{00000000-0005-0000-0000-0000F7610000}"/>
    <cellStyle name="Normal 2 2 5 17" xfId="25080" xr:uid="{00000000-0005-0000-0000-0000F8610000}"/>
    <cellStyle name="Normal 2 2 5 17 10" xfId="25081" xr:uid="{00000000-0005-0000-0000-0000F9610000}"/>
    <cellStyle name="Normal 2 2 5 17 11" xfId="25082" xr:uid="{00000000-0005-0000-0000-0000FA610000}"/>
    <cellStyle name="Normal 2 2 5 17 12" xfId="25083" xr:uid="{00000000-0005-0000-0000-0000FB610000}"/>
    <cellStyle name="Normal 2 2 5 17 13" xfId="25084" xr:uid="{00000000-0005-0000-0000-0000FC610000}"/>
    <cellStyle name="Normal 2 2 5 17 14" xfId="25085" xr:uid="{00000000-0005-0000-0000-0000FD610000}"/>
    <cellStyle name="Normal 2 2 5 17 2" xfId="25086" xr:uid="{00000000-0005-0000-0000-0000FE610000}"/>
    <cellStyle name="Normal 2 2 5 17 2 10" xfId="25087" xr:uid="{00000000-0005-0000-0000-0000FF610000}"/>
    <cellStyle name="Normal 2 2 5 17 2 2" xfId="25088" xr:uid="{00000000-0005-0000-0000-000000620000}"/>
    <cellStyle name="Normal 2 2 5 17 2 3" xfId="25089" xr:uid="{00000000-0005-0000-0000-000001620000}"/>
    <cellStyle name="Normal 2 2 5 17 2 4" xfId="25090" xr:uid="{00000000-0005-0000-0000-000002620000}"/>
    <cellStyle name="Normal 2 2 5 17 2 5" xfId="25091" xr:uid="{00000000-0005-0000-0000-000003620000}"/>
    <cellStyle name="Normal 2 2 5 17 2 6" xfId="25092" xr:uid="{00000000-0005-0000-0000-000004620000}"/>
    <cellStyle name="Normal 2 2 5 17 2 7" xfId="25093" xr:uid="{00000000-0005-0000-0000-000005620000}"/>
    <cellStyle name="Normal 2 2 5 17 2 8" xfId="25094" xr:uid="{00000000-0005-0000-0000-000006620000}"/>
    <cellStyle name="Normal 2 2 5 17 2 9" xfId="25095" xr:uid="{00000000-0005-0000-0000-000007620000}"/>
    <cellStyle name="Normal 2 2 5 17 3" xfId="25096" xr:uid="{00000000-0005-0000-0000-000008620000}"/>
    <cellStyle name="Normal 2 2 5 17 3 10" xfId="25097" xr:uid="{00000000-0005-0000-0000-000009620000}"/>
    <cellStyle name="Normal 2 2 5 17 3 2" xfId="25098" xr:uid="{00000000-0005-0000-0000-00000A620000}"/>
    <cellStyle name="Normal 2 2 5 17 3 3" xfId="25099" xr:uid="{00000000-0005-0000-0000-00000B620000}"/>
    <cellStyle name="Normal 2 2 5 17 3 4" xfId="25100" xr:uid="{00000000-0005-0000-0000-00000C620000}"/>
    <cellStyle name="Normal 2 2 5 17 3 5" xfId="25101" xr:uid="{00000000-0005-0000-0000-00000D620000}"/>
    <cellStyle name="Normal 2 2 5 17 3 6" xfId="25102" xr:uid="{00000000-0005-0000-0000-00000E620000}"/>
    <cellStyle name="Normal 2 2 5 17 3 7" xfId="25103" xr:uid="{00000000-0005-0000-0000-00000F620000}"/>
    <cellStyle name="Normal 2 2 5 17 3 8" xfId="25104" xr:uid="{00000000-0005-0000-0000-000010620000}"/>
    <cellStyle name="Normal 2 2 5 17 3 9" xfId="25105" xr:uid="{00000000-0005-0000-0000-000011620000}"/>
    <cellStyle name="Normal 2 2 5 17 4" xfId="25106" xr:uid="{00000000-0005-0000-0000-000012620000}"/>
    <cellStyle name="Normal 2 2 5 17 4 10" xfId="25107" xr:uid="{00000000-0005-0000-0000-000013620000}"/>
    <cellStyle name="Normal 2 2 5 17 4 2" xfId="25108" xr:uid="{00000000-0005-0000-0000-000014620000}"/>
    <cellStyle name="Normal 2 2 5 17 4 3" xfId="25109" xr:uid="{00000000-0005-0000-0000-000015620000}"/>
    <cellStyle name="Normal 2 2 5 17 4 4" xfId="25110" xr:uid="{00000000-0005-0000-0000-000016620000}"/>
    <cellStyle name="Normal 2 2 5 17 4 5" xfId="25111" xr:uid="{00000000-0005-0000-0000-000017620000}"/>
    <cellStyle name="Normal 2 2 5 17 4 6" xfId="25112" xr:uid="{00000000-0005-0000-0000-000018620000}"/>
    <cellStyle name="Normal 2 2 5 17 4 7" xfId="25113" xr:uid="{00000000-0005-0000-0000-000019620000}"/>
    <cellStyle name="Normal 2 2 5 17 4 8" xfId="25114" xr:uid="{00000000-0005-0000-0000-00001A620000}"/>
    <cellStyle name="Normal 2 2 5 17 4 9" xfId="25115" xr:uid="{00000000-0005-0000-0000-00001B620000}"/>
    <cellStyle name="Normal 2 2 5 17 5" xfId="25116" xr:uid="{00000000-0005-0000-0000-00001C620000}"/>
    <cellStyle name="Normal 2 2 5 17 5 10" xfId="25117" xr:uid="{00000000-0005-0000-0000-00001D620000}"/>
    <cellStyle name="Normal 2 2 5 17 5 2" xfId="25118" xr:uid="{00000000-0005-0000-0000-00001E620000}"/>
    <cellStyle name="Normal 2 2 5 17 5 3" xfId="25119" xr:uid="{00000000-0005-0000-0000-00001F620000}"/>
    <cellStyle name="Normal 2 2 5 17 5 4" xfId="25120" xr:uid="{00000000-0005-0000-0000-000020620000}"/>
    <cellStyle name="Normal 2 2 5 17 5 5" xfId="25121" xr:uid="{00000000-0005-0000-0000-000021620000}"/>
    <cellStyle name="Normal 2 2 5 17 5 6" xfId="25122" xr:uid="{00000000-0005-0000-0000-000022620000}"/>
    <cellStyle name="Normal 2 2 5 17 5 7" xfId="25123" xr:uid="{00000000-0005-0000-0000-000023620000}"/>
    <cellStyle name="Normal 2 2 5 17 5 8" xfId="25124" xr:uid="{00000000-0005-0000-0000-000024620000}"/>
    <cellStyle name="Normal 2 2 5 17 5 9" xfId="25125" xr:uid="{00000000-0005-0000-0000-000025620000}"/>
    <cellStyle name="Normal 2 2 5 17 6" xfId="25126" xr:uid="{00000000-0005-0000-0000-000026620000}"/>
    <cellStyle name="Normal 2 2 5 17 7" xfId="25127" xr:uid="{00000000-0005-0000-0000-000027620000}"/>
    <cellStyle name="Normal 2 2 5 17 8" xfId="25128" xr:uid="{00000000-0005-0000-0000-000028620000}"/>
    <cellStyle name="Normal 2 2 5 17 9" xfId="25129" xr:uid="{00000000-0005-0000-0000-000029620000}"/>
    <cellStyle name="Normal 2 2 5 18" xfId="25130" xr:uid="{00000000-0005-0000-0000-00002A620000}"/>
    <cellStyle name="Normal 2 2 5 18 10" xfId="25131" xr:uid="{00000000-0005-0000-0000-00002B620000}"/>
    <cellStyle name="Normal 2 2 5 18 11" xfId="25132" xr:uid="{00000000-0005-0000-0000-00002C620000}"/>
    <cellStyle name="Normal 2 2 5 18 12" xfId="25133" xr:uid="{00000000-0005-0000-0000-00002D620000}"/>
    <cellStyle name="Normal 2 2 5 18 13" xfId="25134" xr:uid="{00000000-0005-0000-0000-00002E620000}"/>
    <cellStyle name="Normal 2 2 5 18 14" xfId="25135" xr:uid="{00000000-0005-0000-0000-00002F620000}"/>
    <cellStyle name="Normal 2 2 5 18 2" xfId="25136" xr:uid="{00000000-0005-0000-0000-000030620000}"/>
    <cellStyle name="Normal 2 2 5 18 2 10" xfId="25137" xr:uid="{00000000-0005-0000-0000-000031620000}"/>
    <cellStyle name="Normal 2 2 5 18 2 2" xfId="25138" xr:uid="{00000000-0005-0000-0000-000032620000}"/>
    <cellStyle name="Normal 2 2 5 18 2 3" xfId="25139" xr:uid="{00000000-0005-0000-0000-000033620000}"/>
    <cellStyle name="Normal 2 2 5 18 2 4" xfId="25140" xr:uid="{00000000-0005-0000-0000-000034620000}"/>
    <cellStyle name="Normal 2 2 5 18 2 5" xfId="25141" xr:uid="{00000000-0005-0000-0000-000035620000}"/>
    <cellStyle name="Normal 2 2 5 18 2 6" xfId="25142" xr:uid="{00000000-0005-0000-0000-000036620000}"/>
    <cellStyle name="Normal 2 2 5 18 2 7" xfId="25143" xr:uid="{00000000-0005-0000-0000-000037620000}"/>
    <cellStyle name="Normal 2 2 5 18 2 8" xfId="25144" xr:uid="{00000000-0005-0000-0000-000038620000}"/>
    <cellStyle name="Normal 2 2 5 18 2 9" xfId="25145" xr:uid="{00000000-0005-0000-0000-000039620000}"/>
    <cellStyle name="Normal 2 2 5 18 3" xfId="25146" xr:uid="{00000000-0005-0000-0000-00003A620000}"/>
    <cellStyle name="Normal 2 2 5 18 3 10" xfId="25147" xr:uid="{00000000-0005-0000-0000-00003B620000}"/>
    <cellStyle name="Normal 2 2 5 18 3 2" xfId="25148" xr:uid="{00000000-0005-0000-0000-00003C620000}"/>
    <cellStyle name="Normal 2 2 5 18 3 3" xfId="25149" xr:uid="{00000000-0005-0000-0000-00003D620000}"/>
    <cellStyle name="Normal 2 2 5 18 3 4" xfId="25150" xr:uid="{00000000-0005-0000-0000-00003E620000}"/>
    <cellStyle name="Normal 2 2 5 18 3 5" xfId="25151" xr:uid="{00000000-0005-0000-0000-00003F620000}"/>
    <cellStyle name="Normal 2 2 5 18 3 6" xfId="25152" xr:uid="{00000000-0005-0000-0000-000040620000}"/>
    <cellStyle name="Normal 2 2 5 18 3 7" xfId="25153" xr:uid="{00000000-0005-0000-0000-000041620000}"/>
    <cellStyle name="Normal 2 2 5 18 3 8" xfId="25154" xr:uid="{00000000-0005-0000-0000-000042620000}"/>
    <cellStyle name="Normal 2 2 5 18 3 9" xfId="25155" xr:uid="{00000000-0005-0000-0000-000043620000}"/>
    <cellStyle name="Normal 2 2 5 18 4" xfId="25156" xr:uid="{00000000-0005-0000-0000-000044620000}"/>
    <cellStyle name="Normal 2 2 5 18 4 10" xfId="25157" xr:uid="{00000000-0005-0000-0000-000045620000}"/>
    <cellStyle name="Normal 2 2 5 18 4 2" xfId="25158" xr:uid="{00000000-0005-0000-0000-000046620000}"/>
    <cellStyle name="Normal 2 2 5 18 4 3" xfId="25159" xr:uid="{00000000-0005-0000-0000-000047620000}"/>
    <cellStyle name="Normal 2 2 5 18 4 4" xfId="25160" xr:uid="{00000000-0005-0000-0000-000048620000}"/>
    <cellStyle name="Normal 2 2 5 18 4 5" xfId="25161" xr:uid="{00000000-0005-0000-0000-000049620000}"/>
    <cellStyle name="Normal 2 2 5 18 4 6" xfId="25162" xr:uid="{00000000-0005-0000-0000-00004A620000}"/>
    <cellStyle name="Normal 2 2 5 18 4 7" xfId="25163" xr:uid="{00000000-0005-0000-0000-00004B620000}"/>
    <cellStyle name="Normal 2 2 5 18 4 8" xfId="25164" xr:uid="{00000000-0005-0000-0000-00004C620000}"/>
    <cellStyle name="Normal 2 2 5 18 4 9" xfId="25165" xr:uid="{00000000-0005-0000-0000-00004D620000}"/>
    <cellStyle name="Normal 2 2 5 18 5" xfId="25166" xr:uid="{00000000-0005-0000-0000-00004E620000}"/>
    <cellStyle name="Normal 2 2 5 18 5 10" xfId="25167" xr:uid="{00000000-0005-0000-0000-00004F620000}"/>
    <cellStyle name="Normal 2 2 5 18 5 2" xfId="25168" xr:uid="{00000000-0005-0000-0000-000050620000}"/>
    <cellStyle name="Normal 2 2 5 18 5 3" xfId="25169" xr:uid="{00000000-0005-0000-0000-000051620000}"/>
    <cellStyle name="Normal 2 2 5 18 5 4" xfId="25170" xr:uid="{00000000-0005-0000-0000-000052620000}"/>
    <cellStyle name="Normal 2 2 5 18 5 5" xfId="25171" xr:uid="{00000000-0005-0000-0000-000053620000}"/>
    <cellStyle name="Normal 2 2 5 18 5 6" xfId="25172" xr:uid="{00000000-0005-0000-0000-000054620000}"/>
    <cellStyle name="Normal 2 2 5 18 5 7" xfId="25173" xr:uid="{00000000-0005-0000-0000-000055620000}"/>
    <cellStyle name="Normal 2 2 5 18 5 8" xfId="25174" xr:uid="{00000000-0005-0000-0000-000056620000}"/>
    <cellStyle name="Normal 2 2 5 18 5 9" xfId="25175" xr:uid="{00000000-0005-0000-0000-000057620000}"/>
    <cellStyle name="Normal 2 2 5 18 6" xfId="25176" xr:uid="{00000000-0005-0000-0000-000058620000}"/>
    <cellStyle name="Normal 2 2 5 18 7" xfId="25177" xr:uid="{00000000-0005-0000-0000-000059620000}"/>
    <cellStyle name="Normal 2 2 5 18 8" xfId="25178" xr:uid="{00000000-0005-0000-0000-00005A620000}"/>
    <cellStyle name="Normal 2 2 5 18 9" xfId="25179" xr:uid="{00000000-0005-0000-0000-00005B620000}"/>
    <cellStyle name="Normal 2 2 5 19" xfId="25180" xr:uid="{00000000-0005-0000-0000-00005C620000}"/>
    <cellStyle name="Normal 2 2 5 19 10" xfId="25181" xr:uid="{00000000-0005-0000-0000-00005D620000}"/>
    <cellStyle name="Normal 2 2 5 19 11" xfId="25182" xr:uid="{00000000-0005-0000-0000-00005E620000}"/>
    <cellStyle name="Normal 2 2 5 19 12" xfId="25183" xr:uid="{00000000-0005-0000-0000-00005F620000}"/>
    <cellStyle name="Normal 2 2 5 19 13" xfId="25184" xr:uid="{00000000-0005-0000-0000-000060620000}"/>
    <cellStyle name="Normal 2 2 5 19 14" xfId="25185" xr:uid="{00000000-0005-0000-0000-000061620000}"/>
    <cellStyle name="Normal 2 2 5 19 2" xfId="25186" xr:uid="{00000000-0005-0000-0000-000062620000}"/>
    <cellStyle name="Normal 2 2 5 19 2 10" xfId="25187" xr:uid="{00000000-0005-0000-0000-000063620000}"/>
    <cellStyle name="Normal 2 2 5 19 2 2" xfId="25188" xr:uid="{00000000-0005-0000-0000-000064620000}"/>
    <cellStyle name="Normal 2 2 5 19 2 3" xfId="25189" xr:uid="{00000000-0005-0000-0000-000065620000}"/>
    <cellStyle name="Normal 2 2 5 19 2 4" xfId="25190" xr:uid="{00000000-0005-0000-0000-000066620000}"/>
    <cellStyle name="Normal 2 2 5 19 2 5" xfId="25191" xr:uid="{00000000-0005-0000-0000-000067620000}"/>
    <cellStyle name="Normal 2 2 5 19 2 6" xfId="25192" xr:uid="{00000000-0005-0000-0000-000068620000}"/>
    <cellStyle name="Normal 2 2 5 19 2 7" xfId="25193" xr:uid="{00000000-0005-0000-0000-000069620000}"/>
    <cellStyle name="Normal 2 2 5 19 2 8" xfId="25194" xr:uid="{00000000-0005-0000-0000-00006A620000}"/>
    <cellStyle name="Normal 2 2 5 19 2 9" xfId="25195" xr:uid="{00000000-0005-0000-0000-00006B620000}"/>
    <cellStyle name="Normal 2 2 5 19 3" xfId="25196" xr:uid="{00000000-0005-0000-0000-00006C620000}"/>
    <cellStyle name="Normal 2 2 5 19 3 10" xfId="25197" xr:uid="{00000000-0005-0000-0000-00006D620000}"/>
    <cellStyle name="Normal 2 2 5 19 3 2" xfId="25198" xr:uid="{00000000-0005-0000-0000-00006E620000}"/>
    <cellStyle name="Normal 2 2 5 19 3 3" xfId="25199" xr:uid="{00000000-0005-0000-0000-00006F620000}"/>
    <cellStyle name="Normal 2 2 5 19 3 4" xfId="25200" xr:uid="{00000000-0005-0000-0000-000070620000}"/>
    <cellStyle name="Normal 2 2 5 19 3 5" xfId="25201" xr:uid="{00000000-0005-0000-0000-000071620000}"/>
    <cellStyle name="Normal 2 2 5 19 3 6" xfId="25202" xr:uid="{00000000-0005-0000-0000-000072620000}"/>
    <cellStyle name="Normal 2 2 5 19 3 7" xfId="25203" xr:uid="{00000000-0005-0000-0000-000073620000}"/>
    <cellStyle name="Normal 2 2 5 19 3 8" xfId="25204" xr:uid="{00000000-0005-0000-0000-000074620000}"/>
    <cellStyle name="Normal 2 2 5 19 3 9" xfId="25205" xr:uid="{00000000-0005-0000-0000-000075620000}"/>
    <cellStyle name="Normal 2 2 5 19 4" xfId="25206" xr:uid="{00000000-0005-0000-0000-000076620000}"/>
    <cellStyle name="Normal 2 2 5 19 4 10" xfId="25207" xr:uid="{00000000-0005-0000-0000-000077620000}"/>
    <cellStyle name="Normal 2 2 5 19 4 2" xfId="25208" xr:uid="{00000000-0005-0000-0000-000078620000}"/>
    <cellStyle name="Normal 2 2 5 19 4 3" xfId="25209" xr:uid="{00000000-0005-0000-0000-000079620000}"/>
    <cellStyle name="Normal 2 2 5 19 4 4" xfId="25210" xr:uid="{00000000-0005-0000-0000-00007A620000}"/>
    <cellStyle name="Normal 2 2 5 19 4 5" xfId="25211" xr:uid="{00000000-0005-0000-0000-00007B620000}"/>
    <cellStyle name="Normal 2 2 5 19 4 6" xfId="25212" xr:uid="{00000000-0005-0000-0000-00007C620000}"/>
    <cellStyle name="Normal 2 2 5 19 4 7" xfId="25213" xr:uid="{00000000-0005-0000-0000-00007D620000}"/>
    <cellStyle name="Normal 2 2 5 19 4 8" xfId="25214" xr:uid="{00000000-0005-0000-0000-00007E620000}"/>
    <cellStyle name="Normal 2 2 5 19 4 9" xfId="25215" xr:uid="{00000000-0005-0000-0000-00007F620000}"/>
    <cellStyle name="Normal 2 2 5 19 5" xfId="25216" xr:uid="{00000000-0005-0000-0000-000080620000}"/>
    <cellStyle name="Normal 2 2 5 19 5 10" xfId="25217" xr:uid="{00000000-0005-0000-0000-000081620000}"/>
    <cellStyle name="Normal 2 2 5 19 5 2" xfId="25218" xr:uid="{00000000-0005-0000-0000-000082620000}"/>
    <cellStyle name="Normal 2 2 5 19 5 3" xfId="25219" xr:uid="{00000000-0005-0000-0000-000083620000}"/>
    <cellStyle name="Normal 2 2 5 19 5 4" xfId="25220" xr:uid="{00000000-0005-0000-0000-000084620000}"/>
    <cellStyle name="Normal 2 2 5 19 5 5" xfId="25221" xr:uid="{00000000-0005-0000-0000-000085620000}"/>
    <cellStyle name="Normal 2 2 5 19 5 6" xfId="25222" xr:uid="{00000000-0005-0000-0000-000086620000}"/>
    <cellStyle name="Normal 2 2 5 19 5 7" xfId="25223" xr:uid="{00000000-0005-0000-0000-000087620000}"/>
    <cellStyle name="Normal 2 2 5 19 5 8" xfId="25224" xr:uid="{00000000-0005-0000-0000-000088620000}"/>
    <cellStyle name="Normal 2 2 5 19 5 9" xfId="25225" xr:uid="{00000000-0005-0000-0000-000089620000}"/>
    <cellStyle name="Normal 2 2 5 19 6" xfId="25226" xr:uid="{00000000-0005-0000-0000-00008A620000}"/>
    <cellStyle name="Normal 2 2 5 19 7" xfId="25227" xr:uid="{00000000-0005-0000-0000-00008B620000}"/>
    <cellStyle name="Normal 2 2 5 19 8" xfId="25228" xr:uid="{00000000-0005-0000-0000-00008C620000}"/>
    <cellStyle name="Normal 2 2 5 19 9" xfId="25229" xr:uid="{00000000-0005-0000-0000-00008D620000}"/>
    <cellStyle name="Normal 2 2 5 2" xfId="25230" xr:uid="{00000000-0005-0000-0000-00008E620000}"/>
    <cellStyle name="Normal 2 2 5 2 10" xfId="25231" xr:uid="{00000000-0005-0000-0000-00008F620000}"/>
    <cellStyle name="Normal 2 2 5 2 11" xfId="25232" xr:uid="{00000000-0005-0000-0000-000090620000}"/>
    <cellStyle name="Normal 2 2 5 2 12" xfId="25233" xr:uid="{00000000-0005-0000-0000-000091620000}"/>
    <cellStyle name="Normal 2 2 5 2 13" xfId="25234" xr:uid="{00000000-0005-0000-0000-000092620000}"/>
    <cellStyle name="Normal 2 2 5 2 14" xfId="25235" xr:uid="{00000000-0005-0000-0000-000093620000}"/>
    <cellStyle name="Normal 2 2 5 2 15" xfId="25236" xr:uid="{00000000-0005-0000-0000-000094620000}"/>
    <cellStyle name="Normal 2 2 5 2 16" xfId="25237" xr:uid="{00000000-0005-0000-0000-000095620000}"/>
    <cellStyle name="Normal 2 2 5 2 17" xfId="25238" xr:uid="{00000000-0005-0000-0000-000096620000}"/>
    <cellStyle name="Normal 2 2 5 2 18" xfId="25239" xr:uid="{00000000-0005-0000-0000-000097620000}"/>
    <cellStyle name="Normal 2 2 5 2 19" xfId="25240" xr:uid="{00000000-0005-0000-0000-000098620000}"/>
    <cellStyle name="Normal 2 2 5 2 2" xfId="25241" xr:uid="{00000000-0005-0000-0000-000099620000}"/>
    <cellStyle name="Normal 2 2 5 2 20" xfId="25242" xr:uid="{00000000-0005-0000-0000-00009A620000}"/>
    <cellStyle name="Normal 2 2 5 2 21" xfId="25243" xr:uid="{00000000-0005-0000-0000-00009B620000}"/>
    <cellStyle name="Normal 2 2 5 2 21 10" xfId="25244" xr:uid="{00000000-0005-0000-0000-00009C620000}"/>
    <cellStyle name="Normal 2 2 5 2 21 2" xfId="25245" xr:uid="{00000000-0005-0000-0000-00009D620000}"/>
    <cellStyle name="Normal 2 2 5 2 21 3" xfId="25246" xr:uid="{00000000-0005-0000-0000-00009E620000}"/>
    <cellStyle name="Normal 2 2 5 2 21 4" xfId="25247" xr:uid="{00000000-0005-0000-0000-00009F620000}"/>
    <cellStyle name="Normal 2 2 5 2 21 5" xfId="25248" xr:uid="{00000000-0005-0000-0000-0000A0620000}"/>
    <cellStyle name="Normal 2 2 5 2 21 6" xfId="25249" xr:uid="{00000000-0005-0000-0000-0000A1620000}"/>
    <cellStyle name="Normal 2 2 5 2 21 7" xfId="25250" xr:uid="{00000000-0005-0000-0000-0000A2620000}"/>
    <cellStyle name="Normal 2 2 5 2 21 8" xfId="25251" xr:uid="{00000000-0005-0000-0000-0000A3620000}"/>
    <cellStyle name="Normal 2 2 5 2 21 9" xfId="25252" xr:uid="{00000000-0005-0000-0000-0000A4620000}"/>
    <cellStyle name="Normal 2 2 5 2 22" xfId="25253" xr:uid="{00000000-0005-0000-0000-0000A5620000}"/>
    <cellStyle name="Normal 2 2 5 2 22 10" xfId="25254" xr:uid="{00000000-0005-0000-0000-0000A6620000}"/>
    <cellStyle name="Normal 2 2 5 2 22 2" xfId="25255" xr:uid="{00000000-0005-0000-0000-0000A7620000}"/>
    <cellStyle name="Normal 2 2 5 2 22 3" xfId="25256" xr:uid="{00000000-0005-0000-0000-0000A8620000}"/>
    <cellStyle name="Normal 2 2 5 2 22 4" xfId="25257" xr:uid="{00000000-0005-0000-0000-0000A9620000}"/>
    <cellStyle name="Normal 2 2 5 2 22 5" xfId="25258" xr:uid="{00000000-0005-0000-0000-0000AA620000}"/>
    <cellStyle name="Normal 2 2 5 2 22 6" xfId="25259" xr:uid="{00000000-0005-0000-0000-0000AB620000}"/>
    <cellStyle name="Normal 2 2 5 2 22 7" xfId="25260" xr:uid="{00000000-0005-0000-0000-0000AC620000}"/>
    <cellStyle name="Normal 2 2 5 2 22 8" xfId="25261" xr:uid="{00000000-0005-0000-0000-0000AD620000}"/>
    <cellStyle name="Normal 2 2 5 2 22 9" xfId="25262" xr:uid="{00000000-0005-0000-0000-0000AE620000}"/>
    <cellStyle name="Normal 2 2 5 2 23" xfId="25263" xr:uid="{00000000-0005-0000-0000-0000AF620000}"/>
    <cellStyle name="Normal 2 2 5 2 23 10" xfId="25264" xr:uid="{00000000-0005-0000-0000-0000B0620000}"/>
    <cellStyle name="Normal 2 2 5 2 23 2" xfId="25265" xr:uid="{00000000-0005-0000-0000-0000B1620000}"/>
    <cellStyle name="Normal 2 2 5 2 23 3" xfId="25266" xr:uid="{00000000-0005-0000-0000-0000B2620000}"/>
    <cellStyle name="Normal 2 2 5 2 23 4" xfId="25267" xr:uid="{00000000-0005-0000-0000-0000B3620000}"/>
    <cellStyle name="Normal 2 2 5 2 23 5" xfId="25268" xr:uid="{00000000-0005-0000-0000-0000B4620000}"/>
    <cellStyle name="Normal 2 2 5 2 23 6" xfId="25269" xr:uid="{00000000-0005-0000-0000-0000B5620000}"/>
    <cellStyle name="Normal 2 2 5 2 23 7" xfId="25270" xr:uid="{00000000-0005-0000-0000-0000B6620000}"/>
    <cellStyle name="Normal 2 2 5 2 23 8" xfId="25271" xr:uid="{00000000-0005-0000-0000-0000B7620000}"/>
    <cellStyle name="Normal 2 2 5 2 23 9" xfId="25272" xr:uid="{00000000-0005-0000-0000-0000B8620000}"/>
    <cellStyle name="Normal 2 2 5 2 24" xfId="25273" xr:uid="{00000000-0005-0000-0000-0000B9620000}"/>
    <cellStyle name="Normal 2 2 5 2 24 10" xfId="25274" xr:uid="{00000000-0005-0000-0000-0000BA620000}"/>
    <cellStyle name="Normal 2 2 5 2 24 2" xfId="25275" xr:uid="{00000000-0005-0000-0000-0000BB620000}"/>
    <cellStyle name="Normal 2 2 5 2 24 3" xfId="25276" xr:uid="{00000000-0005-0000-0000-0000BC620000}"/>
    <cellStyle name="Normal 2 2 5 2 24 4" xfId="25277" xr:uid="{00000000-0005-0000-0000-0000BD620000}"/>
    <cellStyle name="Normal 2 2 5 2 24 5" xfId="25278" xr:uid="{00000000-0005-0000-0000-0000BE620000}"/>
    <cellStyle name="Normal 2 2 5 2 24 6" xfId="25279" xr:uid="{00000000-0005-0000-0000-0000BF620000}"/>
    <cellStyle name="Normal 2 2 5 2 24 7" xfId="25280" xr:uid="{00000000-0005-0000-0000-0000C0620000}"/>
    <cellStyle name="Normal 2 2 5 2 24 8" xfId="25281" xr:uid="{00000000-0005-0000-0000-0000C1620000}"/>
    <cellStyle name="Normal 2 2 5 2 24 9" xfId="25282" xr:uid="{00000000-0005-0000-0000-0000C2620000}"/>
    <cellStyle name="Normal 2 2 5 2 25" xfId="25283" xr:uid="{00000000-0005-0000-0000-0000C3620000}"/>
    <cellStyle name="Normal 2 2 5 2 26" xfId="25284" xr:uid="{00000000-0005-0000-0000-0000C4620000}"/>
    <cellStyle name="Normal 2 2 5 2 27" xfId="25285" xr:uid="{00000000-0005-0000-0000-0000C5620000}"/>
    <cellStyle name="Normal 2 2 5 2 28" xfId="25286" xr:uid="{00000000-0005-0000-0000-0000C6620000}"/>
    <cellStyle name="Normal 2 2 5 2 29" xfId="25287" xr:uid="{00000000-0005-0000-0000-0000C7620000}"/>
    <cellStyle name="Normal 2 2 5 2 3" xfId="25288" xr:uid="{00000000-0005-0000-0000-0000C8620000}"/>
    <cellStyle name="Normal 2 2 5 2 30" xfId="25289" xr:uid="{00000000-0005-0000-0000-0000C9620000}"/>
    <cellStyle name="Normal 2 2 5 2 31" xfId="25290" xr:uid="{00000000-0005-0000-0000-0000CA620000}"/>
    <cellStyle name="Normal 2 2 5 2 32" xfId="25291" xr:uid="{00000000-0005-0000-0000-0000CB620000}"/>
    <cellStyle name="Normal 2 2 5 2 33" xfId="25292" xr:uid="{00000000-0005-0000-0000-0000CC620000}"/>
    <cellStyle name="Normal 2 2 5 2 4" xfId="25293" xr:uid="{00000000-0005-0000-0000-0000CD620000}"/>
    <cellStyle name="Normal 2 2 5 2 5" xfId="25294" xr:uid="{00000000-0005-0000-0000-0000CE620000}"/>
    <cellStyle name="Normal 2 2 5 2 6" xfId="25295" xr:uid="{00000000-0005-0000-0000-0000CF620000}"/>
    <cellStyle name="Normal 2 2 5 2 7" xfId="25296" xr:uid="{00000000-0005-0000-0000-0000D0620000}"/>
    <cellStyle name="Normal 2 2 5 2 8" xfId="25297" xr:uid="{00000000-0005-0000-0000-0000D1620000}"/>
    <cellStyle name="Normal 2 2 5 2 9" xfId="25298" xr:uid="{00000000-0005-0000-0000-0000D2620000}"/>
    <cellStyle name="Normal 2 2 5 20" xfId="25299" xr:uid="{00000000-0005-0000-0000-0000D3620000}"/>
    <cellStyle name="Normal 2 2 5 20 10" xfId="25300" xr:uid="{00000000-0005-0000-0000-0000D4620000}"/>
    <cellStyle name="Normal 2 2 5 20 11" xfId="25301" xr:uid="{00000000-0005-0000-0000-0000D5620000}"/>
    <cellStyle name="Normal 2 2 5 20 12" xfId="25302" xr:uid="{00000000-0005-0000-0000-0000D6620000}"/>
    <cellStyle name="Normal 2 2 5 20 13" xfId="25303" xr:uid="{00000000-0005-0000-0000-0000D7620000}"/>
    <cellStyle name="Normal 2 2 5 20 14" xfId="25304" xr:uid="{00000000-0005-0000-0000-0000D8620000}"/>
    <cellStyle name="Normal 2 2 5 20 2" xfId="25305" xr:uid="{00000000-0005-0000-0000-0000D9620000}"/>
    <cellStyle name="Normal 2 2 5 20 2 10" xfId="25306" xr:uid="{00000000-0005-0000-0000-0000DA620000}"/>
    <cellStyle name="Normal 2 2 5 20 2 2" xfId="25307" xr:uid="{00000000-0005-0000-0000-0000DB620000}"/>
    <cellStyle name="Normal 2 2 5 20 2 3" xfId="25308" xr:uid="{00000000-0005-0000-0000-0000DC620000}"/>
    <cellStyle name="Normal 2 2 5 20 2 4" xfId="25309" xr:uid="{00000000-0005-0000-0000-0000DD620000}"/>
    <cellStyle name="Normal 2 2 5 20 2 5" xfId="25310" xr:uid="{00000000-0005-0000-0000-0000DE620000}"/>
    <cellStyle name="Normal 2 2 5 20 2 6" xfId="25311" xr:uid="{00000000-0005-0000-0000-0000DF620000}"/>
    <cellStyle name="Normal 2 2 5 20 2 7" xfId="25312" xr:uid="{00000000-0005-0000-0000-0000E0620000}"/>
    <cellStyle name="Normal 2 2 5 20 2 8" xfId="25313" xr:uid="{00000000-0005-0000-0000-0000E1620000}"/>
    <cellStyle name="Normal 2 2 5 20 2 9" xfId="25314" xr:uid="{00000000-0005-0000-0000-0000E2620000}"/>
    <cellStyle name="Normal 2 2 5 20 3" xfId="25315" xr:uid="{00000000-0005-0000-0000-0000E3620000}"/>
    <cellStyle name="Normal 2 2 5 20 3 10" xfId="25316" xr:uid="{00000000-0005-0000-0000-0000E4620000}"/>
    <cellStyle name="Normal 2 2 5 20 3 2" xfId="25317" xr:uid="{00000000-0005-0000-0000-0000E5620000}"/>
    <cellStyle name="Normal 2 2 5 20 3 3" xfId="25318" xr:uid="{00000000-0005-0000-0000-0000E6620000}"/>
    <cellStyle name="Normal 2 2 5 20 3 4" xfId="25319" xr:uid="{00000000-0005-0000-0000-0000E7620000}"/>
    <cellStyle name="Normal 2 2 5 20 3 5" xfId="25320" xr:uid="{00000000-0005-0000-0000-0000E8620000}"/>
    <cellStyle name="Normal 2 2 5 20 3 6" xfId="25321" xr:uid="{00000000-0005-0000-0000-0000E9620000}"/>
    <cellStyle name="Normal 2 2 5 20 3 7" xfId="25322" xr:uid="{00000000-0005-0000-0000-0000EA620000}"/>
    <cellStyle name="Normal 2 2 5 20 3 8" xfId="25323" xr:uid="{00000000-0005-0000-0000-0000EB620000}"/>
    <cellStyle name="Normal 2 2 5 20 3 9" xfId="25324" xr:uid="{00000000-0005-0000-0000-0000EC620000}"/>
    <cellStyle name="Normal 2 2 5 20 4" xfId="25325" xr:uid="{00000000-0005-0000-0000-0000ED620000}"/>
    <cellStyle name="Normal 2 2 5 20 4 10" xfId="25326" xr:uid="{00000000-0005-0000-0000-0000EE620000}"/>
    <cellStyle name="Normal 2 2 5 20 4 2" xfId="25327" xr:uid="{00000000-0005-0000-0000-0000EF620000}"/>
    <cellStyle name="Normal 2 2 5 20 4 3" xfId="25328" xr:uid="{00000000-0005-0000-0000-0000F0620000}"/>
    <cellStyle name="Normal 2 2 5 20 4 4" xfId="25329" xr:uid="{00000000-0005-0000-0000-0000F1620000}"/>
    <cellStyle name="Normal 2 2 5 20 4 5" xfId="25330" xr:uid="{00000000-0005-0000-0000-0000F2620000}"/>
    <cellStyle name="Normal 2 2 5 20 4 6" xfId="25331" xr:uid="{00000000-0005-0000-0000-0000F3620000}"/>
    <cellStyle name="Normal 2 2 5 20 4 7" xfId="25332" xr:uid="{00000000-0005-0000-0000-0000F4620000}"/>
    <cellStyle name="Normal 2 2 5 20 4 8" xfId="25333" xr:uid="{00000000-0005-0000-0000-0000F5620000}"/>
    <cellStyle name="Normal 2 2 5 20 4 9" xfId="25334" xr:uid="{00000000-0005-0000-0000-0000F6620000}"/>
    <cellStyle name="Normal 2 2 5 20 5" xfId="25335" xr:uid="{00000000-0005-0000-0000-0000F7620000}"/>
    <cellStyle name="Normal 2 2 5 20 5 10" xfId="25336" xr:uid="{00000000-0005-0000-0000-0000F8620000}"/>
    <cellStyle name="Normal 2 2 5 20 5 2" xfId="25337" xr:uid="{00000000-0005-0000-0000-0000F9620000}"/>
    <cellStyle name="Normal 2 2 5 20 5 3" xfId="25338" xr:uid="{00000000-0005-0000-0000-0000FA620000}"/>
    <cellStyle name="Normal 2 2 5 20 5 4" xfId="25339" xr:uid="{00000000-0005-0000-0000-0000FB620000}"/>
    <cellStyle name="Normal 2 2 5 20 5 5" xfId="25340" xr:uid="{00000000-0005-0000-0000-0000FC620000}"/>
    <cellStyle name="Normal 2 2 5 20 5 6" xfId="25341" xr:uid="{00000000-0005-0000-0000-0000FD620000}"/>
    <cellStyle name="Normal 2 2 5 20 5 7" xfId="25342" xr:uid="{00000000-0005-0000-0000-0000FE620000}"/>
    <cellStyle name="Normal 2 2 5 20 5 8" xfId="25343" xr:uid="{00000000-0005-0000-0000-0000FF620000}"/>
    <cellStyle name="Normal 2 2 5 20 5 9" xfId="25344" xr:uid="{00000000-0005-0000-0000-000000630000}"/>
    <cellStyle name="Normal 2 2 5 20 6" xfId="25345" xr:uid="{00000000-0005-0000-0000-000001630000}"/>
    <cellStyle name="Normal 2 2 5 20 7" xfId="25346" xr:uid="{00000000-0005-0000-0000-000002630000}"/>
    <cellStyle name="Normal 2 2 5 20 8" xfId="25347" xr:uid="{00000000-0005-0000-0000-000003630000}"/>
    <cellStyle name="Normal 2 2 5 20 9" xfId="25348" xr:uid="{00000000-0005-0000-0000-000004630000}"/>
    <cellStyle name="Normal 2 2 5 21" xfId="25349" xr:uid="{00000000-0005-0000-0000-000005630000}"/>
    <cellStyle name="Normal 2 2 5 22" xfId="25350" xr:uid="{00000000-0005-0000-0000-000006630000}"/>
    <cellStyle name="Normal 2 2 5 23" xfId="25351" xr:uid="{00000000-0005-0000-0000-000007630000}"/>
    <cellStyle name="Normal 2 2 5 3" xfId="25352" xr:uid="{00000000-0005-0000-0000-000008630000}"/>
    <cellStyle name="Normal 2 2 5 3 10" xfId="25353" xr:uid="{00000000-0005-0000-0000-000009630000}"/>
    <cellStyle name="Normal 2 2 5 3 11" xfId="25354" xr:uid="{00000000-0005-0000-0000-00000A630000}"/>
    <cellStyle name="Normal 2 2 5 3 12" xfId="25355" xr:uid="{00000000-0005-0000-0000-00000B630000}"/>
    <cellStyle name="Normal 2 2 5 3 13" xfId="25356" xr:uid="{00000000-0005-0000-0000-00000C630000}"/>
    <cellStyle name="Normal 2 2 5 3 14" xfId="25357" xr:uid="{00000000-0005-0000-0000-00000D630000}"/>
    <cellStyle name="Normal 2 2 5 3 2" xfId="25358" xr:uid="{00000000-0005-0000-0000-00000E630000}"/>
    <cellStyle name="Normal 2 2 5 3 2 10" xfId="25359" xr:uid="{00000000-0005-0000-0000-00000F630000}"/>
    <cellStyle name="Normal 2 2 5 3 2 2" xfId="25360" xr:uid="{00000000-0005-0000-0000-000010630000}"/>
    <cellStyle name="Normal 2 2 5 3 2 3" xfId="25361" xr:uid="{00000000-0005-0000-0000-000011630000}"/>
    <cellStyle name="Normal 2 2 5 3 2 4" xfId="25362" xr:uid="{00000000-0005-0000-0000-000012630000}"/>
    <cellStyle name="Normal 2 2 5 3 2 5" xfId="25363" xr:uid="{00000000-0005-0000-0000-000013630000}"/>
    <cellStyle name="Normal 2 2 5 3 2 6" xfId="25364" xr:uid="{00000000-0005-0000-0000-000014630000}"/>
    <cellStyle name="Normal 2 2 5 3 2 7" xfId="25365" xr:uid="{00000000-0005-0000-0000-000015630000}"/>
    <cellStyle name="Normal 2 2 5 3 2 8" xfId="25366" xr:uid="{00000000-0005-0000-0000-000016630000}"/>
    <cellStyle name="Normal 2 2 5 3 2 9" xfId="25367" xr:uid="{00000000-0005-0000-0000-000017630000}"/>
    <cellStyle name="Normal 2 2 5 3 3" xfId="25368" xr:uid="{00000000-0005-0000-0000-000018630000}"/>
    <cellStyle name="Normal 2 2 5 3 3 10" xfId="25369" xr:uid="{00000000-0005-0000-0000-000019630000}"/>
    <cellStyle name="Normal 2 2 5 3 3 2" xfId="25370" xr:uid="{00000000-0005-0000-0000-00001A630000}"/>
    <cellStyle name="Normal 2 2 5 3 3 3" xfId="25371" xr:uid="{00000000-0005-0000-0000-00001B630000}"/>
    <cellStyle name="Normal 2 2 5 3 3 4" xfId="25372" xr:uid="{00000000-0005-0000-0000-00001C630000}"/>
    <cellStyle name="Normal 2 2 5 3 3 5" xfId="25373" xr:uid="{00000000-0005-0000-0000-00001D630000}"/>
    <cellStyle name="Normal 2 2 5 3 3 6" xfId="25374" xr:uid="{00000000-0005-0000-0000-00001E630000}"/>
    <cellStyle name="Normal 2 2 5 3 3 7" xfId="25375" xr:uid="{00000000-0005-0000-0000-00001F630000}"/>
    <cellStyle name="Normal 2 2 5 3 3 8" xfId="25376" xr:uid="{00000000-0005-0000-0000-000020630000}"/>
    <cellStyle name="Normal 2 2 5 3 3 9" xfId="25377" xr:uid="{00000000-0005-0000-0000-000021630000}"/>
    <cellStyle name="Normal 2 2 5 3 4" xfId="25378" xr:uid="{00000000-0005-0000-0000-000022630000}"/>
    <cellStyle name="Normal 2 2 5 3 4 10" xfId="25379" xr:uid="{00000000-0005-0000-0000-000023630000}"/>
    <cellStyle name="Normal 2 2 5 3 4 2" xfId="25380" xr:uid="{00000000-0005-0000-0000-000024630000}"/>
    <cellStyle name="Normal 2 2 5 3 4 3" xfId="25381" xr:uid="{00000000-0005-0000-0000-000025630000}"/>
    <cellStyle name="Normal 2 2 5 3 4 4" xfId="25382" xr:uid="{00000000-0005-0000-0000-000026630000}"/>
    <cellStyle name="Normal 2 2 5 3 4 5" xfId="25383" xr:uid="{00000000-0005-0000-0000-000027630000}"/>
    <cellStyle name="Normal 2 2 5 3 4 6" xfId="25384" xr:uid="{00000000-0005-0000-0000-000028630000}"/>
    <cellStyle name="Normal 2 2 5 3 4 7" xfId="25385" xr:uid="{00000000-0005-0000-0000-000029630000}"/>
    <cellStyle name="Normal 2 2 5 3 4 8" xfId="25386" xr:uid="{00000000-0005-0000-0000-00002A630000}"/>
    <cellStyle name="Normal 2 2 5 3 4 9" xfId="25387" xr:uid="{00000000-0005-0000-0000-00002B630000}"/>
    <cellStyle name="Normal 2 2 5 3 5" xfId="25388" xr:uid="{00000000-0005-0000-0000-00002C630000}"/>
    <cellStyle name="Normal 2 2 5 3 5 10" xfId="25389" xr:uid="{00000000-0005-0000-0000-00002D630000}"/>
    <cellStyle name="Normal 2 2 5 3 5 2" xfId="25390" xr:uid="{00000000-0005-0000-0000-00002E630000}"/>
    <cellStyle name="Normal 2 2 5 3 5 3" xfId="25391" xr:uid="{00000000-0005-0000-0000-00002F630000}"/>
    <cellStyle name="Normal 2 2 5 3 5 4" xfId="25392" xr:uid="{00000000-0005-0000-0000-000030630000}"/>
    <cellStyle name="Normal 2 2 5 3 5 5" xfId="25393" xr:uid="{00000000-0005-0000-0000-000031630000}"/>
    <cellStyle name="Normal 2 2 5 3 5 6" xfId="25394" xr:uid="{00000000-0005-0000-0000-000032630000}"/>
    <cellStyle name="Normal 2 2 5 3 5 7" xfId="25395" xr:uid="{00000000-0005-0000-0000-000033630000}"/>
    <cellStyle name="Normal 2 2 5 3 5 8" xfId="25396" xr:uid="{00000000-0005-0000-0000-000034630000}"/>
    <cellStyle name="Normal 2 2 5 3 5 9" xfId="25397" xr:uid="{00000000-0005-0000-0000-000035630000}"/>
    <cellStyle name="Normal 2 2 5 3 6" xfId="25398" xr:uid="{00000000-0005-0000-0000-000036630000}"/>
    <cellStyle name="Normal 2 2 5 3 7" xfId="25399" xr:uid="{00000000-0005-0000-0000-000037630000}"/>
    <cellStyle name="Normal 2 2 5 3 8" xfId="25400" xr:uid="{00000000-0005-0000-0000-000038630000}"/>
    <cellStyle name="Normal 2 2 5 3 9" xfId="25401" xr:uid="{00000000-0005-0000-0000-000039630000}"/>
    <cellStyle name="Normal 2 2 5 4" xfId="25402" xr:uid="{00000000-0005-0000-0000-00003A630000}"/>
    <cellStyle name="Normal 2 2 5 4 10" xfId="25403" xr:uid="{00000000-0005-0000-0000-00003B630000}"/>
    <cellStyle name="Normal 2 2 5 4 11" xfId="25404" xr:uid="{00000000-0005-0000-0000-00003C630000}"/>
    <cellStyle name="Normal 2 2 5 4 12" xfId="25405" xr:uid="{00000000-0005-0000-0000-00003D630000}"/>
    <cellStyle name="Normal 2 2 5 4 13" xfId="25406" xr:uid="{00000000-0005-0000-0000-00003E630000}"/>
    <cellStyle name="Normal 2 2 5 4 14" xfId="25407" xr:uid="{00000000-0005-0000-0000-00003F630000}"/>
    <cellStyle name="Normal 2 2 5 4 2" xfId="25408" xr:uid="{00000000-0005-0000-0000-000040630000}"/>
    <cellStyle name="Normal 2 2 5 4 2 10" xfId="25409" xr:uid="{00000000-0005-0000-0000-000041630000}"/>
    <cellStyle name="Normal 2 2 5 4 2 2" xfId="25410" xr:uid="{00000000-0005-0000-0000-000042630000}"/>
    <cellStyle name="Normal 2 2 5 4 2 3" xfId="25411" xr:uid="{00000000-0005-0000-0000-000043630000}"/>
    <cellStyle name="Normal 2 2 5 4 2 4" xfId="25412" xr:uid="{00000000-0005-0000-0000-000044630000}"/>
    <cellStyle name="Normal 2 2 5 4 2 5" xfId="25413" xr:uid="{00000000-0005-0000-0000-000045630000}"/>
    <cellStyle name="Normal 2 2 5 4 2 6" xfId="25414" xr:uid="{00000000-0005-0000-0000-000046630000}"/>
    <cellStyle name="Normal 2 2 5 4 2 7" xfId="25415" xr:uid="{00000000-0005-0000-0000-000047630000}"/>
    <cellStyle name="Normal 2 2 5 4 2 8" xfId="25416" xr:uid="{00000000-0005-0000-0000-000048630000}"/>
    <cellStyle name="Normal 2 2 5 4 2 9" xfId="25417" xr:uid="{00000000-0005-0000-0000-000049630000}"/>
    <cellStyle name="Normal 2 2 5 4 3" xfId="25418" xr:uid="{00000000-0005-0000-0000-00004A630000}"/>
    <cellStyle name="Normal 2 2 5 4 3 10" xfId="25419" xr:uid="{00000000-0005-0000-0000-00004B630000}"/>
    <cellStyle name="Normal 2 2 5 4 3 2" xfId="25420" xr:uid="{00000000-0005-0000-0000-00004C630000}"/>
    <cellStyle name="Normal 2 2 5 4 3 3" xfId="25421" xr:uid="{00000000-0005-0000-0000-00004D630000}"/>
    <cellStyle name="Normal 2 2 5 4 3 4" xfId="25422" xr:uid="{00000000-0005-0000-0000-00004E630000}"/>
    <cellStyle name="Normal 2 2 5 4 3 5" xfId="25423" xr:uid="{00000000-0005-0000-0000-00004F630000}"/>
    <cellStyle name="Normal 2 2 5 4 3 6" xfId="25424" xr:uid="{00000000-0005-0000-0000-000050630000}"/>
    <cellStyle name="Normal 2 2 5 4 3 7" xfId="25425" xr:uid="{00000000-0005-0000-0000-000051630000}"/>
    <cellStyle name="Normal 2 2 5 4 3 8" xfId="25426" xr:uid="{00000000-0005-0000-0000-000052630000}"/>
    <cellStyle name="Normal 2 2 5 4 3 9" xfId="25427" xr:uid="{00000000-0005-0000-0000-000053630000}"/>
    <cellStyle name="Normal 2 2 5 4 4" xfId="25428" xr:uid="{00000000-0005-0000-0000-000054630000}"/>
    <cellStyle name="Normal 2 2 5 4 4 10" xfId="25429" xr:uid="{00000000-0005-0000-0000-000055630000}"/>
    <cellStyle name="Normal 2 2 5 4 4 2" xfId="25430" xr:uid="{00000000-0005-0000-0000-000056630000}"/>
    <cellStyle name="Normal 2 2 5 4 4 3" xfId="25431" xr:uid="{00000000-0005-0000-0000-000057630000}"/>
    <cellStyle name="Normal 2 2 5 4 4 4" xfId="25432" xr:uid="{00000000-0005-0000-0000-000058630000}"/>
    <cellStyle name="Normal 2 2 5 4 4 5" xfId="25433" xr:uid="{00000000-0005-0000-0000-000059630000}"/>
    <cellStyle name="Normal 2 2 5 4 4 6" xfId="25434" xr:uid="{00000000-0005-0000-0000-00005A630000}"/>
    <cellStyle name="Normal 2 2 5 4 4 7" xfId="25435" xr:uid="{00000000-0005-0000-0000-00005B630000}"/>
    <cellStyle name="Normal 2 2 5 4 4 8" xfId="25436" xr:uid="{00000000-0005-0000-0000-00005C630000}"/>
    <cellStyle name="Normal 2 2 5 4 4 9" xfId="25437" xr:uid="{00000000-0005-0000-0000-00005D630000}"/>
    <cellStyle name="Normal 2 2 5 4 5" xfId="25438" xr:uid="{00000000-0005-0000-0000-00005E630000}"/>
    <cellStyle name="Normal 2 2 5 4 5 10" xfId="25439" xr:uid="{00000000-0005-0000-0000-00005F630000}"/>
    <cellStyle name="Normal 2 2 5 4 5 2" xfId="25440" xr:uid="{00000000-0005-0000-0000-000060630000}"/>
    <cellStyle name="Normal 2 2 5 4 5 3" xfId="25441" xr:uid="{00000000-0005-0000-0000-000061630000}"/>
    <cellStyle name="Normal 2 2 5 4 5 4" xfId="25442" xr:uid="{00000000-0005-0000-0000-000062630000}"/>
    <cellStyle name="Normal 2 2 5 4 5 5" xfId="25443" xr:uid="{00000000-0005-0000-0000-000063630000}"/>
    <cellStyle name="Normal 2 2 5 4 5 6" xfId="25444" xr:uid="{00000000-0005-0000-0000-000064630000}"/>
    <cellStyle name="Normal 2 2 5 4 5 7" xfId="25445" xr:uid="{00000000-0005-0000-0000-000065630000}"/>
    <cellStyle name="Normal 2 2 5 4 5 8" xfId="25446" xr:uid="{00000000-0005-0000-0000-000066630000}"/>
    <cellStyle name="Normal 2 2 5 4 5 9" xfId="25447" xr:uid="{00000000-0005-0000-0000-000067630000}"/>
    <cellStyle name="Normal 2 2 5 4 6" xfId="25448" xr:uid="{00000000-0005-0000-0000-000068630000}"/>
    <cellStyle name="Normal 2 2 5 4 7" xfId="25449" xr:uid="{00000000-0005-0000-0000-000069630000}"/>
    <cellStyle name="Normal 2 2 5 4 8" xfId="25450" xr:uid="{00000000-0005-0000-0000-00006A630000}"/>
    <cellStyle name="Normal 2 2 5 4 9" xfId="25451" xr:uid="{00000000-0005-0000-0000-00006B630000}"/>
    <cellStyle name="Normal 2 2 5 5" xfId="25452" xr:uid="{00000000-0005-0000-0000-00006C630000}"/>
    <cellStyle name="Normal 2 2 5 5 10" xfId="25453" xr:uid="{00000000-0005-0000-0000-00006D630000}"/>
    <cellStyle name="Normal 2 2 5 5 11" xfId="25454" xr:uid="{00000000-0005-0000-0000-00006E630000}"/>
    <cellStyle name="Normal 2 2 5 5 12" xfId="25455" xr:uid="{00000000-0005-0000-0000-00006F630000}"/>
    <cellStyle name="Normal 2 2 5 5 13" xfId="25456" xr:uid="{00000000-0005-0000-0000-000070630000}"/>
    <cellStyle name="Normal 2 2 5 5 14" xfId="25457" xr:uid="{00000000-0005-0000-0000-000071630000}"/>
    <cellStyle name="Normal 2 2 5 5 2" xfId="25458" xr:uid="{00000000-0005-0000-0000-000072630000}"/>
    <cellStyle name="Normal 2 2 5 5 2 10" xfId="25459" xr:uid="{00000000-0005-0000-0000-000073630000}"/>
    <cellStyle name="Normal 2 2 5 5 2 2" xfId="25460" xr:uid="{00000000-0005-0000-0000-000074630000}"/>
    <cellStyle name="Normal 2 2 5 5 2 3" xfId="25461" xr:uid="{00000000-0005-0000-0000-000075630000}"/>
    <cellStyle name="Normal 2 2 5 5 2 4" xfId="25462" xr:uid="{00000000-0005-0000-0000-000076630000}"/>
    <cellStyle name="Normal 2 2 5 5 2 5" xfId="25463" xr:uid="{00000000-0005-0000-0000-000077630000}"/>
    <cellStyle name="Normal 2 2 5 5 2 6" xfId="25464" xr:uid="{00000000-0005-0000-0000-000078630000}"/>
    <cellStyle name="Normal 2 2 5 5 2 7" xfId="25465" xr:uid="{00000000-0005-0000-0000-000079630000}"/>
    <cellStyle name="Normal 2 2 5 5 2 8" xfId="25466" xr:uid="{00000000-0005-0000-0000-00007A630000}"/>
    <cellStyle name="Normal 2 2 5 5 2 9" xfId="25467" xr:uid="{00000000-0005-0000-0000-00007B630000}"/>
    <cellStyle name="Normal 2 2 5 5 3" xfId="25468" xr:uid="{00000000-0005-0000-0000-00007C630000}"/>
    <cellStyle name="Normal 2 2 5 5 3 10" xfId="25469" xr:uid="{00000000-0005-0000-0000-00007D630000}"/>
    <cellStyle name="Normal 2 2 5 5 3 2" xfId="25470" xr:uid="{00000000-0005-0000-0000-00007E630000}"/>
    <cellStyle name="Normal 2 2 5 5 3 3" xfId="25471" xr:uid="{00000000-0005-0000-0000-00007F630000}"/>
    <cellStyle name="Normal 2 2 5 5 3 4" xfId="25472" xr:uid="{00000000-0005-0000-0000-000080630000}"/>
    <cellStyle name="Normal 2 2 5 5 3 5" xfId="25473" xr:uid="{00000000-0005-0000-0000-000081630000}"/>
    <cellStyle name="Normal 2 2 5 5 3 6" xfId="25474" xr:uid="{00000000-0005-0000-0000-000082630000}"/>
    <cellStyle name="Normal 2 2 5 5 3 7" xfId="25475" xr:uid="{00000000-0005-0000-0000-000083630000}"/>
    <cellStyle name="Normal 2 2 5 5 3 8" xfId="25476" xr:uid="{00000000-0005-0000-0000-000084630000}"/>
    <cellStyle name="Normal 2 2 5 5 3 9" xfId="25477" xr:uid="{00000000-0005-0000-0000-000085630000}"/>
    <cellStyle name="Normal 2 2 5 5 4" xfId="25478" xr:uid="{00000000-0005-0000-0000-000086630000}"/>
    <cellStyle name="Normal 2 2 5 5 4 10" xfId="25479" xr:uid="{00000000-0005-0000-0000-000087630000}"/>
    <cellStyle name="Normal 2 2 5 5 4 2" xfId="25480" xr:uid="{00000000-0005-0000-0000-000088630000}"/>
    <cellStyle name="Normal 2 2 5 5 4 3" xfId="25481" xr:uid="{00000000-0005-0000-0000-000089630000}"/>
    <cellStyle name="Normal 2 2 5 5 4 4" xfId="25482" xr:uid="{00000000-0005-0000-0000-00008A630000}"/>
    <cellStyle name="Normal 2 2 5 5 4 5" xfId="25483" xr:uid="{00000000-0005-0000-0000-00008B630000}"/>
    <cellStyle name="Normal 2 2 5 5 4 6" xfId="25484" xr:uid="{00000000-0005-0000-0000-00008C630000}"/>
    <cellStyle name="Normal 2 2 5 5 4 7" xfId="25485" xr:uid="{00000000-0005-0000-0000-00008D630000}"/>
    <cellStyle name="Normal 2 2 5 5 4 8" xfId="25486" xr:uid="{00000000-0005-0000-0000-00008E630000}"/>
    <cellStyle name="Normal 2 2 5 5 4 9" xfId="25487" xr:uid="{00000000-0005-0000-0000-00008F630000}"/>
    <cellStyle name="Normal 2 2 5 5 5" xfId="25488" xr:uid="{00000000-0005-0000-0000-000090630000}"/>
    <cellStyle name="Normal 2 2 5 5 5 10" xfId="25489" xr:uid="{00000000-0005-0000-0000-000091630000}"/>
    <cellStyle name="Normal 2 2 5 5 5 2" xfId="25490" xr:uid="{00000000-0005-0000-0000-000092630000}"/>
    <cellStyle name="Normal 2 2 5 5 5 3" xfId="25491" xr:uid="{00000000-0005-0000-0000-000093630000}"/>
    <cellStyle name="Normal 2 2 5 5 5 4" xfId="25492" xr:uid="{00000000-0005-0000-0000-000094630000}"/>
    <cellStyle name="Normal 2 2 5 5 5 5" xfId="25493" xr:uid="{00000000-0005-0000-0000-000095630000}"/>
    <cellStyle name="Normal 2 2 5 5 5 6" xfId="25494" xr:uid="{00000000-0005-0000-0000-000096630000}"/>
    <cellStyle name="Normal 2 2 5 5 5 7" xfId="25495" xr:uid="{00000000-0005-0000-0000-000097630000}"/>
    <cellStyle name="Normal 2 2 5 5 5 8" xfId="25496" xr:uid="{00000000-0005-0000-0000-000098630000}"/>
    <cellStyle name="Normal 2 2 5 5 5 9" xfId="25497" xr:uid="{00000000-0005-0000-0000-000099630000}"/>
    <cellStyle name="Normal 2 2 5 5 6" xfId="25498" xr:uid="{00000000-0005-0000-0000-00009A630000}"/>
    <cellStyle name="Normal 2 2 5 5 7" xfId="25499" xr:uid="{00000000-0005-0000-0000-00009B630000}"/>
    <cellStyle name="Normal 2 2 5 5 8" xfId="25500" xr:uid="{00000000-0005-0000-0000-00009C630000}"/>
    <cellStyle name="Normal 2 2 5 5 9" xfId="25501" xr:uid="{00000000-0005-0000-0000-00009D630000}"/>
    <cellStyle name="Normal 2 2 5 6" xfId="25502" xr:uid="{00000000-0005-0000-0000-00009E630000}"/>
    <cellStyle name="Normal 2 2 5 6 10" xfId="25503" xr:uid="{00000000-0005-0000-0000-00009F630000}"/>
    <cellStyle name="Normal 2 2 5 6 11" xfId="25504" xr:uid="{00000000-0005-0000-0000-0000A0630000}"/>
    <cellStyle name="Normal 2 2 5 6 12" xfId="25505" xr:uid="{00000000-0005-0000-0000-0000A1630000}"/>
    <cellStyle name="Normal 2 2 5 6 13" xfId="25506" xr:uid="{00000000-0005-0000-0000-0000A2630000}"/>
    <cellStyle name="Normal 2 2 5 6 14" xfId="25507" xr:uid="{00000000-0005-0000-0000-0000A3630000}"/>
    <cellStyle name="Normal 2 2 5 6 2" xfId="25508" xr:uid="{00000000-0005-0000-0000-0000A4630000}"/>
    <cellStyle name="Normal 2 2 5 6 2 10" xfId="25509" xr:uid="{00000000-0005-0000-0000-0000A5630000}"/>
    <cellStyle name="Normal 2 2 5 6 2 2" xfId="25510" xr:uid="{00000000-0005-0000-0000-0000A6630000}"/>
    <cellStyle name="Normal 2 2 5 6 2 3" xfId="25511" xr:uid="{00000000-0005-0000-0000-0000A7630000}"/>
    <cellStyle name="Normal 2 2 5 6 2 4" xfId="25512" xr:uid="{00000000-0005-0000-0000-0000A8630000}"/>
    <cellStyle name="Normal 2 2 5 6 2 5" xfId="25513" xr:uid="{00000000-0005-0000-0000-0000A9630000}"/>
    <cellStyle name="Normal 2 2 5 6 2 6" xfId="25514" xr:uid="{00000000-0005-0000-0000-0000AA630000}"/>
    <cellStyle name="Normal 2 2 5 6 2 7" xfId="25515" xr:uid="{00000000-0005-0000-0000-0000AB630000}"/>
    <cellStyle nam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00000-0005-0000-0000-0000AF630000}"/>
    <cellStyle name="Normal 2 2 5 6 3 2" xfId="25520" xr:uid="{00000000-0005-0000-0000-0000B0630000}"/>
    <cellStyle name="Normal 2 2 5 6 3 3" xfId="25521" xr:uid="{00000000-0005-0000-0000-0000B1630000}"/>
    <cellStyle name="Normal 2 2 5 6 3 4" xfId="25522" xr:uid="{00000000-0005-0000-0000-0000B2630000}"/>
    <cellStyle name="Normal 2 2 5 6 3 5" xfId="25523" xr:uid="{00000000-0005-0000-0000-0000B3630000}"/>
    <cellStyle name="Normal 2 2 5 6 3 6" xfId="25524" xr:uid="{00000000-0005-0000-0000-0000B4630000}"/>
    <cellStyle name="Normal 2 2 5 6 3 7" xfId="25525" xr:uid="{00000000-0005-0000-0000-0000B5630000}"/>
    <cellStyle name="Normal 2 2 5 6 3 8" xfId="25526" xr:uid="{00000000-0005-0000-0000-0000B6630000}"/>
    <cellStyle name="Normal 2 2 5 6 3 9" xfId="25527" xr:uid="{00000000-0005-0000-0000-0000B7630000}"/>
    <cellStyle name="Normal 2 2 5 6 4" xfId="25528" xr:uid="{00000000-0005-0000-0000-0000B8630000}"/>
    <cellStyle name="Normal 2 2 5 6 4 10" xfId="25529" xr:uid="{00000000-0005-0000-0000-0000B9630000}"/>
    <cellStyle name="Normal 2 2 5 6 4 2" xfId="25530" xr:uid="{00000000-0005-0000-0000-0000BA630000}"/>
    <cellStyle name="Normal 2 2 5 6 4 3" xfId="25531" xr:uid="{00000000-0005-0000-0000-0000BB630000}"/>
    <cellStyle name="Normal 2 2 5 6 4 4" xfId="25532" xr:uid="{00000000-0005-0000-0000-0000BC630000}"/>
    <cellStyle name="Normal 2 2 5 6 4 5" xfId="25533" xr:uid="{00000000-0005-0000-0000-0000BD630000}"/>
    <cellStyle name="Normal 2 2 5 6 4 6" xfId="25534" xr:uid="{00000000-0005-0000-0000-0000BE630000}"/>
    <cellStyle name="Normal 2 2 5 6 4 7" xfId="25535" xr:uid="{00000000-0005-0000-0000-0000BF630000}"/>
    <cellStyle name="Normal 2 2 5 6 4 8" xfId="25536" xr:uid="{00000000-0005-0000-0000-0000C0630000}"/>
    <cellStyle name="Normal 2 2 5 6 4 9" xfId="25537" xr:uid="{00000000-0005-0000-0000-0000C1630000}"/>
    <cellStyle name="Normal 2 2 5 6 5" xfId="25538" xr:uid="{00000000-0005-0000-0000-0000C2630000}"/>
    <cellStyle name="Normal 2 2 5 6 5 10" xfId="25539" xr:uid="{00000000-0005-0000-0000-0000C3630000}"/>
    <cellStyle name="Normal 2 2 5 6 5 2" xfId="25540" xr:uid="{00000000-0005-0000-0000-0000C4630000}"/>
    <cellStyle name="Normal 2 2 5 6 5 3" xfId="25541" xr:uid="{00000000-0005-0000-0000-0000C5630000}"/>
    <cellStyle name="Normal 2 2 5 6 5 4" xfId="25542" xr:uid="{00000000-0005-0000-0000-0000C6630000}"/>
    <cellStyle name="Normal 2 2 5 6 5 5" xfId="25543" xr:uid="{00000000-0005-0000-0000-0000C7630000}"/>
    <cellStyle name="Normal 2 2 5 6 5 6" xfId="25544" xr:uid="{00000000-0005-0000-0000-0000C8630000}"/>
    <cellStyle name="Normal 2 2 5 6 5 7" xfId="25545" xr:uid="{00000000-0005-0000-0000-0000C9630000}"/>
    <cellStyle name="Normal 2 2 5 6 5 8" xfId="25546" xr:uid="{00000000-0005-0000-0000-0000CA630000}"/>
    <cellStyle name="Normal 2 2 5 6 5 9" xfId="25547" xr:uid="{00000000-0005-0000-0000-0000CB630000}"/>
    <cellStyle name="Normal 2 2 5 6 6" xfId="25548" xr:uid="{00000000-0005-0000-0000-0000CC630000}"/>
    <cellStyle name="Normal 2 2 5 6 7" xfId="25549" xr:uid="{00000000-0005-0000-0000-0000CD630000}"/>
    <cellStyle name="Normal 2 2 5 6 8" xfId="25550" xr:uid="{00000000-0005-0000-0000-0000CE630000}"/>
    <cellStyle name="Normal 2 2 5 6 9" xfId="25551" xr:uid="{00000000-0005-0000-0000-0000CF630000}"/>
    <cellStyle name="Normal 2 2 5 7" xfId="25552" xr:uid="{00000000-0005-0000-0000-0000D0630000}"/>
    <cellStyle name="Normal 2 2 5 7 10" xfId="25553" xr:uid="{00000000-0005-0000-0000-0000D1630000}"/>
    <cellStyle name="Normal 2 2 5 7 11" xfId="25554" xr:uid="{00000000-0005-0000-0000-0000D2630000}"/>
    <cellStyle name="Normal 2 2 5 7 12" xfId="25555" xr:uid="{00000000-0005-0000-0000-0000D3630000}"/>
    <cellStyle name="Normal 2 2 5 7 13" xfId="25556" xr:uid="{00000000-0005-0000-0000-0000D4630000}"/>
    <cellStyle name="Normal 2 2 5 7 14" xfId="25557" xr:uid="{00000000-0005-0000-0000-0000D5630000}"/>
    <cellStyle name="Normal 2 2 5 7 2" xfId="25558" xr:uid="{00000000-0005-0000-0000-0000D6630000}"/>
    <cellStyle name="Normal 2 2 5 7 2 10" xfId="25559" xr:uid="{00000000-0005-0000-0000-0000D7630000}"/>
    <cellStyle name="Normal 2 2 5 7 2 2" xfId="25560" xr:uid="{00000000-0005-0000-0000-0000D8630000}"/>
    <cellStyle name="Normal 2 2 5 7 2 3" xfId="25561" xr:uid="{00000000-0005-0000-0000-0000D9630000}"/>
    <cellStyle name="Normal 2 2 5 7 2 4" xfId="25562" xr:uid="{00000000-0005-0000-0000-0000DA630000}"/>
    <cellStyle name="Normal 2 2 5 7 2 5" xfId="25563" xr:uid="{00000000-0005-0000-0000-0000DB630000}"/>
    <cellStyle name="Normal 2 2 5 7 2 6" xfId="25564" xr:uid="{00000000-0005-0000-0000-0000DC630000}"/>
    <cellStyle name="Normal 2 2 5 7 2 7" xfId="25565" xr:uid="{00000000-0005-0000-0000-0000DD630000}"/>
    <cellStyle name="Normal 2 2 5 7 2 8" xfId="25566" xr:uid="{00000000-0005-0000-0000-0000DE630000}"/>
    <cellStyle name="Normal 2 2 5 7 2 9" xfId="25567" xr:uid="{00000000-0005-0000-0000-0000DF630000}"/>
    <cellStyle name="Normal 2 2 5 7 3" xfId="25568" xr:uid="{00000000-0005-0000-0000-0000E0630000}"/>
    <cellStyle name="Normal 2 2 5 7 3 10" xfId="25569" xr:uid="{00000000-0005-0000-0000-0000E1630000}"/>
    <cellStyle name="Normal 2 2 5 7 3 2" xfId="25570" xr:uid="{00000000-0005-0000-0000-0000E2630000}"/>
    <cellStyle name="Normal 2 2 5 7 3 3" xfId="25571" xr:uid="{00000000-0005-0000-0000-0000E3630000}"/>
    <cellStyle name="Normal 2 2 5 7 3 4" xfId="25572" xr:uid="{00000000-0005-0000-0000-0000E4630000}"/>
    <cellStyle name="Normal 2 2 5 7 3 5" xfId="25573" xr:uid="{00000000-0005-0000-0000-0000E5630000}"/>
    <cellStyle name="Normal 2 2 5 7 3 6" xfId="25574" xr:uid="{00000000-0005-0000-0000-0000E6630000}"/>
    <cellStyle name="Normal 2 2 5 7 3 7" xfId="25575" xr:uid="{00000000-0005-0000-0000-0000E7630000}"/>
    <cellStyle name="Normal 2 2 5 7 3 8" xfId="25576" xr:uid="{00000000-0005-0000-0000-0000E8630000}"/>
    <cellStyle name="Normal 2 2 5 7 3 9" xfId="25577" xr:uid="{00000000-0005-0000-0000-0000E9630000}"/>
    <cellStyle name="Normal 2 2 5 7 4" xfId="25578" xr:uid="{00000000-0005-0000-0000-0000EA630000}"/>
    <cellStyle name="Normal 2 2 5 7 4 10" xfId="25579" xr:uid="{00000000-0005-0000-0000-0000EB630000}"/>
    <cellStyle name="Normal 2 2 5 7 4 2" xfId="25580" xr:uid="{00000000-0005-0000-0000-0000EC630000}"/>
    <cellStyle name="Normal 2 2 5 7 4 3" xfId="25581" xr:uid="{00000000-0005-0000-0000-0000ED630000}"/>
    <cellStyle name="Normal 2 2 5 7 4 4" xfId="25582" xr:uid="{00000000-0005-0000-0000-0000EE630000}"/>
    <cellStyle name="Normal 2 2 5 7 4 5" xfId="25583" xr:uid="{00000000-0005-0000-0000-0000EF630000}"/>
    <cellStyle name="Normal 2 2 5 7 4 6" xfId="25584" xr:uid="{00000000-0005-0000-0000-0000F0630000}"/>
    <cellStyle name="Normal 2 2 5 7 4 7" xfId="25585" xr:uid="{00000000-0005-0000-0000-0000F1630000}"/>
    <cellStyle name="Normal 2 2 5 7 4 8" xfId="25586" xr:uid="{00000000-0005-0000-0000-0000F2630000}"/>
    <cellStyle name="Normal 2 2 5 7 4 9" xfId="25587" xr:uid="{00000000-0005-0000-0000-0000F3630000}"/>
    <cellStyle name="Normal 2 2 5 7 5" xfId="25588" xr:uid="{00000000-0005-0000-0000-0000F4630000}"/>
    <cellStyle name="Normal 2 2 5 7 5 10" xfId="25589" xr:uid="{00000000-0005-0000-0000-0000F5630000}"/>
    <cellStyle name="Normal 2 2 5 7 5 2" xfId="25590" xr:uid="{00000000-0005-0000-0000-0000F6630000}"/>
    <cellStyle name="Normal 2 2 5 7 5 3" xfId="25591" xr:uid="{00000000-0005-0000-0000-0000F7630000}"/>
    <cellStyle name="Normal 2 2 5 7 5 4" xfId="25592" xr:uid="{00000000-0005-0000-0000-0000F8630000}"/>
    <cellStyle name="Normal 2 2 5 7 5 5" xfId="25593" xr:uid="{00000000-0005-0000-0000-0000F9630000}"/>
    <cellStyle name="Normal 2 2 5 7 5 6" xfId="25594" xr:uid="{00000000-0005-0000-0000-0000FA630000}"/>
    <cellStyle name="Normal 2 2 5 7 5 7" xfId="25595" xr:uid="{00000000-0005-0000-0000-0000FB630000}"/>
    <cellStyle name="Normal 2 2 5 7 5 8" xfId="25596" xr:uid="{00000000-0005-0000-0000-0000FC630000}"/>
    <cellStyle name="Normal 2 2 5 7 5 9" xfId="25597" xr:uid="{00000000-0005-0000-0000-0000FD630000}"/>
    <cellStyle name="Normal 2 2 5 7 6" xfId="25598" xr:uid="{00000000-0005-0000-0000-0000FE630000}"/>
    <cellStyle name="Normal 2 2 5 7 7" xfId="25599" xr:uid="{00000000-0005-0000-0000-0000FF630000}"/>
    <cellStyle name="Normal 2 2 5 7 8" xfId="25600" xr:uid="{00000000-0005-0000-0000-000000640000}"/>
    <cellStyle name="Normal 2 2 5 7 9" xfId="25601" xr:uid="{00000000-0005-0000-0000-000001640000}"/>
    <cellStyle name="Normal 2 2 5 8" xfId="25602" xr:uid="{00000000-0005-0000-0000-000002640000}"/>
    <cellStyle name="Normal 2 2 5 8 10" xfId="25603" xr:uid="{00000000-0005-0000-0000-000003640000}"/>
    <cellStyle name="Normal 2 2 5 8 11" xfId="25604" xr:uid="{00000000-0005-0000-0000-000004640000}"/>
    <cellStyle name="Normal 2 2 5 8 12" xfId="25605" xr:uid="{00000000-0005-0000-0000-000005640000}"/>
    <cellStyle name="Normal 2 2 5 8 13" xfId="25606" xr:uid="{00000000-0005-0000-0000-000006640000}"/>
    <cellStyle name="Normal 2 2 5 8 14" xfId="25607" xr:uid="{00000000-0005-0000-0000-000007640000}"/>
    <cellStyle name="Normal 2 2 5 8 2" xfId="25608" xr:uid="{00000000-0005-0000-0000-000008640000}"/>
    <cellStyle name="Normal 2 2 5 8 2 10" xfId="25609" xr:uid="{00000000-0005-0000-0000-000009640000}"/>
    <cellStyle name="Normal 2 2 5 8 2 2" xfId="25610" xr:uid="{00000000-0005-0000-0000-00000A640000}"/>
    <cellStyle name="Normal 2 2 5 8 2 3" xfId="25611" xr:uid="{00000000-0005-0000-0000-00000B640000}"/>
    <cellStyle name="Normal 2 2 5 8 2 4" xfId="25612" xr:uid="{00000000-0005-0000-0000-00000C640000}"/>
    <cellStyle name="Normal 2 2 5 8 2 5" xfId="25613" xr:uid="{00000000-0005-0000-0000-00000D640000}"/>
    <cellStyle name="Normal 2 2 5 8 2 6" xfId="25614" xr:uid="{00000000-0005-0000-0000-00000E640000}"/>
    <cellStyle name="Normal 2 2 5 8 2 7" xfId="25615" xr:uid="{00000000-0005-0000-0000-00000F640000}"/>
    <cellStyle name="Normal 2 2 5 8 2 8" xfId="25616" xr:uid="{00000000-0005-0000-0000-000010640000}"/>
    <cellStyle name="Normal 2 2 5 8 2 9" xfId="25617" xr:uid="{00000000-0005-0000-0000-000011640000}"/>
    <cellStyle name="Normal 2 2 5 8 3" xfId="25618" xr:uid="{00000000-0005-0000-0000-000012640000}"/>
    <cellStyle name="Normal 2 2 5 8 3 10" xfId="25619" xr:uid="{00000000-0005-0000-0000-000013640000}"/>
    <cellStyle name="Normal 2 2 5 8 3 2" xfId="25620" xr:uid="{00000000-0005-0000-0000-000014640000}"/>
    <cellStyle name="Normal 2 2 5 8 3 3" xfId="25621" xr:uid="{00000000-0005-0000-0000-000015640000}"/>
    <cellStyle name="Normal 2 2 5 8 3 4" xfId="25622" xr:uid="{00000000-0005-0000-0000-000016640000}"/>
    <cellStyle name="Normal 2 2 5 8 3 5" xfId="25623" xr:uid="{00000000-0005-0000-0000-000017640000}"/>
    <cellStyle name="Normal 2 2 5 8 3 6" xfId="25624" xr:uid="{00000000-0005-0000-0000-000018640000}"/>
    <cellStyle name="Normal 2 2 5 8 3 7" xfId="25625" xr:uid="{00000000-0005-0000-0000-000019640000}"/>
    <cellStyle name="Normal 2 2 5 8 3 8" xfId="25626" xr:uid="{00000000-0005-0000-0000-00001A640000}"/>
    <cellStyle name="Normal 2 2 5 8 3 9" xfId="25627" xr:uid="{00000000-0005-0000-0000-00001B640000}"/>
    <cellStyle name="Normal 2 2 5 8 4" xfId="25628" xr:uid="{00000000-0005-0000-0000-00001C640000}"/>
    <cellStyle name="Normal 2 2 5 8 4 10" xfId="25629" xr:uid="{00000000-0005-0000-0000-00001D640000}"/>
    <cellStyle name="Normal 2 2 5 8 4 2" xfId="25630" xr:uid="{00000000-0005-0000-0000-00001E640000}"/>
    <cellStyle name="Normal 2 2 5 8 4 3" xfId="25631" xr:uid="{00000000-0005-0000-0000-00001F640000}"/>
    <cellStyle name="Normal 2 2 5 8 4 4" xfId="25632" xr:uid="{00000000-0005-0000-0000-000020640000}"/>
    <cellStyle name="Normal 2 2 5 8 4 5" xfId="25633" xr:uid="{00000000-0005-0000-0000-000021640000}"/>
    <cellStyle name="Normal 2 2 5 8 4 6" xfId="25634" xr:uid="{00000000-0005-0000-0000-000022640000}"/>
    <cellStyle name="Normal 2 2 5 8 4 7" xfId="25635" xr:uid="{00000000-0005-0000-0000-000023640000}"/>
    <cellStyle name="Normal 2 2 5 8 4 8" xfId="25636" xr:uid="{00000000-0005-0000-0000-000024640000}"/>
    <cellStyle name="Normal 2 2 5 8 4 9" xfId="25637" xr:uid="{00000000-0005-0000-0000-000025640000}"/>
    <cellStyle name="Normal 2 2 5 8 5" xfId="25638" xr:uid="{00000000-0005-0000-0000-000026640000}"/>
    <cellStyle name="Normal 2 2 5 8 5 10" xfId="25639" xr:uid="{00000000-0005-0000-0000-000027640000}"/>
    <cellStyle name="Normal 2 2 5 8 5 2" xfId="25640" xr:uid="{00000000-0005-0000-0000-000028640000}"/>
    <cellStyle name="Normal 2 2 5 8 5 3" xfId="25641" xr:uid="{00000000-0005-0000-0000-000029640000}"/>
    <cellStyle name="Normal 2 2 5 8 5 4" xfId="25642" xr:uid="{00000000-0005-0000-0000-00002A640000}"/>
    <cellStyle name="Normal 2 2 5 8 5 5" xfId="25643" xr:uid="{00000000-0005-0000-0000-00002B640000}"/>
    <cellStyle name="Normal 2 2 5 8 5 6" xfId="25644" xr:uid="{00000000-0005-0000-0000-00002C640000}"/>
    <cellStyle name="Normal 2 2 5 8 5 7" xfId="25645" xr:uid="{00000000-0005-0000-0000-00002D640000}"/>
    <cellStyle name="Normal 2 2 5 8 5 8" xfId="25646" xr:uid="{00000000-0005-0000-0000-00002E640000}"/>
    <cellStyle name="Normal 2 2 5 8 5 9" xfId="25647" xr:uid="{00000000-0005-0000-0000-00002F640000}"/>
    <cellStyle name="Normal 2 2 5 8 6" xfId="25648" xr:uid="{00000000-0005-0000-0000-000030640000}"/>
    <cellStyle name="Normal 2 2 5 8 7" xfId="25649" xr:uid="{00000000-0005-0000-0000-000031640000}"/>
    <cellStyle name="Normal 2 2 5 8 8" xfId="25650" xr:uid="{00000000-0005-0000-0000-000032640000}"/>
    <cellStyle name="Normal 2 2 5 8 9" xfId="25651" xr:uid="{00000000-0005-0000-0000-000033640000}"/>
    <cellStyle name="Normal 2 2 5 9" xfId="25652" xr:uid="{00000000-0005-0000-0000-000034640000}"/>
    <cellStyle name="Normal 2 2 5 9 10" xfId="25653" xr:uid="{00000000-0005-0000-0000-000035640000}"/>
    <cellStyle name="Normal 2 2 5 9 11" xfId="25654" xr:uid="{00000000-0005-0000-0000-000036640000}"/>
    <cellStyle name="Normal 2 2 5 9 12" xfId="25655" xr:uid="{00000000-0005-0000-0000-000037640000}"/>
    <cellStyle name="Normal 2 2 5 9 13" xfId="25656" xr:uid="{00000000-0005-0000-0000-000038640000}"/>
    <cellStyle name="Normal 2 2 5 9 14" xfId="25657" xr:uid="{00000000-0005-0000-0000-000039640000}"/>
    <cellStyle name="Normal 2 2 5 9 2" xfId="25658" xr:uid="{00000000-0005-0000-0000-00003A640000}"/>
    <cellStyle name="Normal 2 2 5 9 2 10" xfId="25659" xr:uid="{00000000-0005-0000-0000-00003B640000}"/>
    <cellStyle name="Normal 2 2 5 9 2 2" xfId="25660" xr:uid="{00000000-0005-0000-0000-00003C640000}"/>
    <cellStyle name="Normal 2 2 5 9 2 3" xfId="25661" xr:uid="{00000000-0005-0000-0000-00003D640000}"/>
    <cellStyle name="Normal 2 2 5 9 2 4" xfId="25662" xr:uid="{00000000-0005-0000-0000-00003E640000}"/>
    <cellStyle name="Normal 2 2 5 9 2 5" xfId="25663" xr:uid="{00000000-0005-0000-0000-00003F640000}"/>
    <cellStyle name="Normal 2 2 5 9 2 6" xfId="25664" xr:uid="{00000000-0005-0000-0000-000040640000}"/>
    <cellStyle name="Normal 2 2 5 9 2 7" xfId="25665" xr:uid="{00000000-0005-0000-0000-000041640000}"/>
    <cellStyle name="Normal 2 2 5 9 2 8" xfId="25666" xr:uid="{00000000-0005-0000-0000-000042640000}"/>
    <cellStyle name="Normal 2 2 5 9 2 9" xfId="25667" xr:uid="{00000000-0005-0000-0000-000043640000}"/>
    <cellStyle name="Normal 2 2 5 9 3" xfId="25668" xr:uid="{00000000-0005-0000-0000-000044640000}"/>
    <cellStyle name="Normal 2 2 5 9 3 10" xfId="25669" xr:uid="{00000000-0005-0000-0000-000045640000}"/>
    <cellStyle name="Normal 2 2 5 9 3 2" xfId="25670" xr:uid="{00000000-0005-0000-0000-000046640000}"/>
    <cellStyle name="Normal 2 2 5 9 3 3" xfId="25671" xr:uid="{00000000-0005-0000-0000-000047640000}"/>
    <cellStyle name="Normal 2 2 5 9 3 4" xfId="25672" xr:uid="{00000000-0005-0000-0000-000048640000}"/>
    <cellStyle name="Normal 2 2 5 9 3 5" xfId="25673" xr:uid="{00000000-0005-0000-0000-000049640000}"/>
    <cellStyle name="Normal 2 2 5 9 3 6" xfId="25674" xr:uid="{00000000-0005-0000-0000-00004A640000}"/>
    <cellStyle name="Normal 2 2 5 9 3 7" xfId="25675" xr:uid="{00000000-0005-0000-0000-00004B640000}"/>
    <cellStyle name="Normal 2 2 5 9 3 8" xfId="25676" xr:uid="{00000000-0005-0000-0000-00004C640000}"/>
    <cellStyle name="Normal 2 2 5 9 3 9" xfId="25677" xr:uid="{00000000-0005-0000-0000-00004D640000}"/>
    <cellStyle name="Normal 2 2 5 9 4" xfId="25678" xr:uid="{00000000-0005-0000-0000-00004E640000}"/>
    <cellStyle name="Normal 2 2 5 9 4 10" xfId="25679" xr:uid="{00000000-0005-0000-0000-00004F640000}"/>
    <cellStyle name="Normal 2 2 5 9 4 2" xfId="25680" xr:uid="{00000000-0005-0000-0000-000050640000}"/>
    <cellStyle name="Normal 2 2 5 9 4 3" xfId="25681" xr:uid="{00000000-0005-0000-0000-000051640000}"/>
    <cellStyle name="Normal 2 2 5 9 4 4" xfId="25682" xr:uid="{00000000-0005-0000-0000-000052640000}"/>
    <cellStyle name="Normal 2 2 5 9 4 5" xfId="25683" xr:uid="{00000000-0005-0000-0000-000053640000}"/>
    <cellStyle name="Normal 2 2 5 9 4 6" xfId="25684" xr:uid="{00000000-0005-0000-0000-000054640000}"/>
    <cellStyle name="Normal 2 2 5 9 4 7" xfId="25685" xr:uid="{00000000-0005-0000-0000-000055640000}"/>
    <cellStyle name="Normal 2 2 5 9 4 8" xfId="25686" xr:uid="{00000000-0005-0000-0000-000056640000}"/>
    <cellStyle name="Normal 2 2 5 9 4 9" xfId="25687" xr:uid="{00000000-0005-0000-0000-000057640000}"/>
    <cellStyle name="Normal 2 2 5 9 5" xfId="25688" xr:uid="{00000000-0005-0000-0000-000058640000}"/>
    <cellStyle name="Normal 2 2 5 9 5 10" xfId="25689" xr:uid="{00000000-0005-0000-0000-000059640000}"/>
    <cellStyle name="Normal 2 2 5 9 5 2" xfId="25690" xr:uid="{00000000-0005-0000-0000-00005A640000}"/>
    <cellStyle name="Normal 2 2 5 9 5 3" xfId="25691" xr:uid="{00000000-0005-0000-0000-00005B640000}"/>
    <cellStyle name="Normal 2 2 5 9 5 4" xfId="25692" xr:uid="{00000000-0005-0000-0000-00005C640000}"/>
    <cellStyle name="Normal 2 2 5 9 5 5" xfId="25693" xr:uid="{00000000-0005-0000-0000-00005D640000}"/>
    <cellStyle name="Normal 2 2 5 9 5 6" xfId="25694" xr:uid="{00000000-0005-0000-0000-00005E640000}"/>
    <cellStyle name="Normal 2 2 5 9 5 7" xfId="25695" xr:uid="{00000000-0005-0000-0000-00005F640000}"/>
    <cellStyle name="Normal 2 2 5 9 5 8" xfId="25696" xr:uid="{00000000-0005-0000-0000-000060640000}"/>
    <cellStyle name="Normal 2 2 5 9 5 9" xfId="25697" xr:uid="{00000000-0005-0000-0000-000061640000}"/>
    <cellStyle name="Normal 2 2 5 9 6" xfId="25698" xr:uid="{00000000-0005-0000-0000-000062640000}"/>
    <cellStyle name="Normal 2 2 5 9 7" xfId="25699" xr:uid="{00000000-0005-0000-0000-000063640000}"/>
    <cellStyle name="Normal 2 2 5 9 8" xfId="25700" xr:uid="{00000000-0005-0000-0000-000064640000}"/>
    <cellStyle name="Normal 2 2 5 9 9" xfId="25701" xr:uid="{00000000-0005-0000-0000-000065640000}"/>
    <cellStyle name="Normal 2 2 50" xfId="25702" xr:uid="{00000000-0005-0000-0000-000066640000}"/>
    <cellStyle name="Normal 2 2 51" xfId="25703" xr:uid="{00000000-0005-0000-0000-000067640000}"/>
    <cellStyle name="Normal 2 2 52" xfId="25704" xr:uid="{00000000-0005-0000-0000-000068640000}"/>
    <cellStyle name="Normal 2 2 6" xfId="25705" xr:uid="{00000000-0005-0000-0000-000069640000}"/>
    <cellStyle name="Normal 2 2 6 2" xfId="25706" xr:uid="{00000000-0005-0000-0000-00006A640000}"/>
    <cellStyle name="Normal 2 2 6 3" xfId="25707" xr:uid="{00000000-0005-0000-0000-00006B640000}"/>
    <cellStyle name="Normal 2 2 7" xfId="25708" xr:uid="{00000000-0005-0000-0000-00006C640000}"/>
    <cellStyle name="Normal 2 2 7 2" xfId="25709" xr:uid="{00000000-0005-0000-0000-00006D640000}"/>
    <cellStyle name="Normal 2 2 7 3" xfId="25710" xr:uid="{00000000-0005-0000-0000-00006E640000}"/>
    <cellStyle name="Normal 2 2 8" xfId="25711" xr:uid="{00000000-0005-0000-0000-00006F640000}"/>
    <cellStyle name="Normal 2 2 8 2" xfId="25712" xr:uid="{00000000-0005-0000-0000-000070640000}"/>
    <cellStyle name="Normal 2 2 8 3" xfId="25713" xr:uid="{00000000-0005-0000-0000-000071640000}"/>
    <cellStyle name="Normal 2 2 9" xfId="25714" xr:uid="{00000000-0005-0000-0000-000072640000}"/>
    <cellStyle name="Normal 2 2 9 2" xfId="25715" xr:uid="{00000000-0005-0000-0000-000073640000}"/>
    <cellStyle name="Normal 2 2 9 3" xfId="25716" xr:uid="{00000000-0005-0000-0000-000074640000}"/>
    <cellStyle name="Normal 2 20" xfId="25717" xr:uid="{00000000-0005-0000-0000-000075640000}"/>
    <cellStyle name="Normal 2 20 2" xfId="25718" xr:uid="{00000000-0005-0000-0000-000076640000}"/>
    <cellStyle name="Normal 2 20 3" xfId="25719" xr:uid="{00000000-0005-0000-0000-000077640000}"/>
    <cellStyle name="Normal 2 21" xfId="25720" xr:uid="{00000000-0005-0000-0000-000078640000}"/>
    <cellStyle name="Normal 2 21 2" xfId="25721" xr:uid="{00000000-0005-0000-0000-000079640000}"/>
    <cellStyle name="Normal 2 21 3" xfId="25722" xr:uid="{00000000-0005-0000-0000-00007A640000}"/>
    <cellStyle name="Normal 2 22" xfId="25723" xr:uid="{00000000-0005-0000-0000-00007B640000}"/>
    <cellStyle name="Normal 2 22 2" xfId="25724" xr:uid="{00000000-0005-0000-0000-00007C640000}"/>
    <cellStyle name="Normal 2 22 3" xfId="25725" xr:uid="{00000000-0005-0000-0000-00007D640000}"/>
    <cellStyle name="Normal 2 23" xfId="25726" xr:uid="{00000000-0005-0000-0000-00007E640000}"/>
    <cellStyle name="Normal 2 23 2" xfId="25727" xr:uid="{00000000-0005-0000-0000-00007F640000}"/>
    <cellStyle name="Normal 2 23 2 2" xfId="25728" xr:uid="{00000000-0005-0000-0000-000080640000}"/>
    <cellStyle name="Normal 2 23 3" xfId="25729" xr:uid="{00000000-0005-0000-0000-000081640000}"/>
    <cellStyle name="Normal 2 24" xfId="25730" xr:uid="{00000000-0005-0000-0000-000082640000}"/>
    <cellStyle name="Normal 2 24 2" xfId="25731" xr:uid="{00000000-0005-0000-0000-000083640000}"/>
    <cellStyle name="Normal 2 24 3" xfId="25732" xr:uid="{00000000-0005-0000-0000-000084640000}"/>
    <cellStyle name="Normal 2 25" xfId="25733" xr:uid="{00000000-0005-0000-0000-000085640000}"/>
    <cellStyle name="Normal 2 25 2" xfId="25734" xr:uid="{00000000-0005-0000-0000-000086640000}"/>
    <cellStyle name="Normal 2 25 3" xfId="25735" xr:uid="{00000000-0005-0000-0000-000087640000}"/>
    <cellStyle name="Normal 2 26" xfId="25736" xr:uid="{00000000-0005-0000-0000-000088640000}"/>
    <cellStyle name="Normal 2 26 2" xfId="25737" xr:uid="{00000000-0005-0000-0000-000089640000}"/>
    <cellStyle name="Normal 2 26 3" xfId="25738" xr:uid="{00000000-0005-0000-0000-00008A640000}"/>
    <cellStyle name="Normal 2 27" xfId="25739" xr:uid="{00000000-0005-0000-0000-00008B640000}"/>
    <cellStyle name="Normal 2 27 2" xfId="25740" xr:uid="{00000000-0005-0000-0000-00008C640000}"/>
    <cellStyle name="Normal 2 27 3" xfId="25741" xr:uid="{00000000-0005-0000-0000-00008D640000}"/>
    <cellStyle name="Normal 2 28" xfId="25742" xr:uid="{00000000-0005-0000-0000-00008E640000}"/>
    <cellStyle name="Normal 2 28 2" xfId="25743" xr:uid="{00000000-0005-0000-0000-00008F640000}"/>
    <cellStyle name="Normal 2 28 3" xfId="25744" xr:uid="{00000000-0005-0000-0000-000090640000}"/>
    <cellStyle name="Normal 2 29" xfId="25745" xr:uid="{00000000-0005-0000-0000-000091640000}"/>
    <cellStyle name="Normal 2 29 2" xfId="25746" xr:uid="{00000000-0005-0000-0000-000092640000}"/>
    <cellStyle name="Normal 2 29 3" xfId="25747" xr:uid="{00000000-0005-0000-0000-000093640000}"/>
    <cellStyle name="Normal 2 3" xfId="424" xr:uid="{00000000-0005-0000-0000-0000A8010000}"/>
    <cellStyle name="Normal 2 3 10" xfId="25749" xr:uid="{00000000-0005-0000-0000-000095640000}"/>
    <cellStyle name="Normal 2 3 10 10" xfId="25750" xr:uid="{00000000-0005-0000-0000-000096640000}"/>
    <cellStyle name="Normal 2 3 10 11" xfId="25751" xr:uid="{00000000-0005-0000-0000-000097640000}"/>
    <cellStyle name="Normal 2 3 10 12" xfId="25752" xr:uid="{00000000-0005-0000-0000-000098640000}"/>
    <cellStyle name="Normal 2 3 10 13" xfId="25753" xr:uid="{00000000-0005-0000-0000-000099640000}"/>
    <cellStyle name="Normal 2 3 10 14" xfId="25754" xr:uid="{00000000-0005-0000-0000-00009A640000}"/>
    <cellStyle name="Normal 2 3 10 2" xfId="25755" xr:uid="{00000000-0005-0000-0000-00009B640000}"/>
    <cellStyle name="Normal 2 3 10 2 10" xfId="25756" xr:uid="{00000000-0005-0000-0000-00009C640000}"/>
    <cellStyle name="Normal 2 3 10 2 2" xfId="25757" xr:uid="{00000000-0005-0000-0000-00009D640000}"/>
    <cellStyle name="Normal 2 3 10 2 3" xfId="25758" xr:uid="{00000000-0005-0000-0000-00009E640000}"/>
    <cellStyle name="Normal 2 3 10 2 4" xfId="25759" xr:uid="{00000000-0005-0000-0000-00009F640000}"/>
    <cellStyle name="Normal 2 3 10 2 5" xfId="25760" xr:uid="{00000000-0005-0000-0000-0000A0640000}"/>
    <cellStyle name="Normal 2 3 10 2 6" xfId="25761" xr:uid="{00000000-0005-0000-0000-0000A1640000}"/>
    <cellStyle name="Normal 2 3 10 2 7" xfId="25762" xr:uid="{00000000-0005-0000-0000-0000A2640000}"/>
    <cellStyle name="Normal 2 3 10 2 8" xfId="25763" xr:uid="{00000000-0005-0000-0000-0000A3640000}"/>
    <cellStyle name="Normal 2 3 10 2 9" xfId="25764" xr:uid="{00000000-0005-0000-0000-0000A4640000}"/>
    <cellStyle name="Normal 2 3 10 3" xfId="25765" xr:uid="{00000000-0005-0000-0000-0000A5640000}"/>
    <cellStyle name="Normal 2 3 10 3 10" xfId="25766" xr:uid="{00000000-0005-0000-0000-0000A6640000}"/>
    <cellStyle name="Normal 2 3 10 3 2" xfId="25767" xr:uid="{00000000-0005-0000-0000-0000A7640000}"/>
    <cellStyle name="Normal 2 3 10 3 3" xfId="25768" xr:uid="{00000000-0005-0000-0000-0000A8640000}"/>
    <cellStyle name="Normal 2 3 10 3 4" xfId="25769" xr:uid="{00000000-0005-0000-0000-0000A9640000}"/>
    <cellStyle name="Normal 2 3 10 3 5" xfId="25770" xr:uid="{00000000-0005-0000-0000-0000AA640000}"/>
    <cellStyle name="Normal 2 3 10 3 6" xfId="25771" xr:uid="{00000000-0005-0000-0000-0000AB640000}"/>
    <cellStyle name="Normal 2 3 10 3 7" xfId="25772" xr:uid="{00000000-0005-0000-0000-0000AC640000}"/>
    <cellStyle name="Normal 2 3 10 3 8" xfId="25773" xr:uid="{00000000-0005-0000-0000-0000AD640000}"/>
    <cellStyle name="Normal 2 3 10 3 9" xfId="25774" xr:uid="{00000000-0005-0000-0000-0000AE640000}"/>
    <cellStyle name="Normal 2 3 10 4" xfId="25775" xr:uid="{00000000-0005-0000-0000-0000AF640000}"/>
    <cellStyle name="Normal 2 3 10 4 10" xfId="25776" xr:uid="{00000000-0005-0000-0000-0000B0640000}"/>
    <cellStyle name="Normal 2 3 10 4 2" xfId="25777" xr:uid="{00000000-0005-0000-0000-0000B1640000}"/>
    <cellStyle name="Normal 2 3 10 4 3" xfId="25778" xr:uid="{00000000-0005-0000-0000-0000B2640000}"/>
    <cellStyle name="Normal 2 3 10 4 4" xfId="25779" xr:uid="{00000000-0005-0000-0000-0000B3640000}"/>
    <cellStyle name="Normal 2 3 10 4 5" xfId="25780" xr:uid="{00000000-0005-0000-0000-0000B4640000}"/>
    <cellStyle name="Normal 2 3 10 4 6" xfId="25781" xr:uid="{00000000-0005-0000-0000-0000B5640000}"/>
    <cellStyle name="Normal 2 3 10 4 7" xfId="25782" xr:uid="{00000000-0005-0000-0000-0000B6640000}"/>
    <cellStyle name="Normal 2 3 10 4 8" xfId="25783" xr:uid="{00000000-0005-0000-0000-0000B7640000}"/>
    <cellStyle name="Normal 2 3 10 4 9" xfId="25784" xr:uid="{00000000-0005-0000-0000-0000B8640000}"/>
    <cellStyle name="Normal 2 3 10 5" xfId="25785" xr:uid="{00000000-0005-0000-0000-0000B9640000}"/>
    <cellStyle name="Normal 2 3 10 5 10" xfId="25786" xr:uid="{00000000-0005-0000-0000-0000BA640000}"/>
    <cellStyle name="Normal 2 3 10 5 2" xfId="25787" xr:uid="{00000000-0005-0000-0000-0000BB640000}"/>
    <cellStyle name="Normal 2 3 10 5 3" xfId="25788" xr:uid="{00000000-0005-0000-0000-0000BC640000}"/>
    <cellStyle name="Normal 2 3 10 5 4" xfId="25789" xr:uid="{00000000-0005-0000-0000-0000BD640000}"/>
    <cellStyle name="Normal 2 3 10 5 5" xfId="25790" xr:uid="{00000000-0005-0000-0000-0000BE640000}"/>
    <cellStyle name="Normal 2 3 10 5 6" xfId="25791" xr:uid="{00000000-0005-0000-0000-0000BF640000}"/>
    <cellStyle name="Normal 2 3 10 5 7" xfId="25792" xr:uid="{00000000-0005-0000-0000-0000C0640000}"/>
    <cellStyle name="Normal 2 3 10 5 8" xfId="25793" xr:uid="{00000000-0005-0000-0000-0000C1640000}"/>
    <cellStyle name="Normal 2 3 10 5 9" xfId="25794" xr:uid="{00000000-0005-0000-0000-0000C2640000}"/>
    <cellStyle name="Normal 2 3 10 6" xfId="25795" xr:uid="{00000000-0005-0000-0000-0000C3640000}"/>
    <cellStyle name="Normal 2 3 10 7" xfId="25796" xr:uid="{00000000-0005-0000-0000-0000C4640000}"/>
    <cellStyle name="Normal 2 3 10 8" xfId="25797" xr:uid="{00000000-0005-0000-0000-0000C5640000}"/>
    <cellStyle name="Normal 2 3 10 9" xfId="25798" xr:uid="{00000000-0005-0000-0000-0000C6640000}"/>
    <cellStyle name="Normal 2 3 11" xfId="25799" xr:uid="{00000000-0005-0000-0000-0000C7640000}"/>
    <cellStyle name="Normal 2 3 11 10" xfId="25800" xr:uid="{00000000-0005-0000-0000-0000C8640000}"/>
    <cellStyle name="Normal 2 3 11 11" xfId="25801" xr:uid="{00000000-0005-0000-0000-0000C9640000}"/>
    <cellStyle name="Normal 2 3 11 12" xfId="25802" xr:uid="{00000000-0005-0000-0000-0000CA640000}"/>
    <cellStyle name="Normal 2 3 11 13" xfId="25803" xr:uid="{00000000-0005-0000-0000-0000CB640000}"/>
    <cellStyle name="Normal 2 3 11 14" xfId="25804" xr:uid="{00000000-0005-0000-0000-0000CC640000}"/>
    <cellStyle name="Normal 2 3 11 2" xfId="25805" xr:uid="{00000000-0005-0000-0000-0000CD640000}"/>
    <cellStyle name="Normal 2 3 11 2 10" xfId="25806" xr:uid="{00000000-0005-0000-0000-0000CE640000}"/>
    <cellStyle name="Normal 2 3 11 2 2" xfId="25807" xr:uid="{00000000-0005-0000-0000-0000CF640000}"/>
    <cellStyle name="Normal 2 3 11 2 3" xfId="25808" xr:uid="{00000000-0005-0000-0000-0000D0640000}"/>
    <cellStyle name="Normal 2 3 11 2 4" xfId="25809" xr:uid="{00000000-0005-0000-0000-0000D1640000}"/>
    <cellStyle name="Normal 2 3 11 2 5" xfId="25810" xr:uid="{00000000-0005-0000-0000-0000D2640000}"/>
    <cellStyle name="Normal 2 3 11 2 6" xfId="25811" xr:uid="{00000000-0005-0000-0000-0000D3640000}"/>
    <cellStyle name="Normal 2 3 11 2 7" xfId="25812" xr:uid="{00000000-0005-0000-0000-0000D4640000}"/>
    <cellStyle name="Normal 2 3 11 2 8" xfId="25813" xr:uid="{00000000-0005-0000-0000-0000D5640000}"/>
    <cellStyle name="Normal 2 3 11 2 9" xfId="25814" xr:uid="{00000000-0005-0000-0000-0000D6640000}"/>
    <cellStyle name="Normal 2 3 11 3" xfId="25815" xr:uid="{00000000-0005-0000-0000-0000D7640000}"/>
    <cellStyle name="Normal 2 3 11 3 10" xfId="25816" xr:uid="{00000000-0005-0000-0000-0000D8640000}"/>
    <cellStyle name="Normal 2 3 11 3 2" xfId="25817" xr:uid="{00000000-0005-0000-0000-0000D9640000}"/>
    <cellStyle name="Normal 2 3 11 3 3" xfId="25818" xr:uid="{00000000-0005-0000-0000-0000DA640000}"/>
    <cellStyle name="Normal 2 3 11 3 4" xfId="25819" xr:uid="{00000000-0005-0000-0000-0000DB640000}"/>
    <cellStyle name="Normal 2 3 11 3 5" xfId="25820" xr:uid="{00000000-0005-0000-0000-0000DC640000}"/>
    <cellStyle name="Normal 2 3 11 3 6" xfId="25821" xr:uid="{00000000-0005-0000-0000-0000DD640000}"/>
    <cellStyle name="Normal 2 3 11 3 7" xfId="25822" xr:uid="{00000000-0005-0000-0000-0000DE640000}"/>
    <cellStyle name="Normal 2 3 11 3 8" xfId="25823" xr:uid="{00000000-0005-0000-0000-0000DF640000}"/>
    <cellStyle name="Normal 2 3 11 3 9" xfId="25824" xr:uid="{00000000-0005-0000-0000-0000E0640000}"/>
    <cellStyle name="Normal 2 3 11 4" xfId="25825" xr:uid="{00000000-0005-0000-0000-0000E1640000}"/>
    <cellStyle name="Normal 2 3 11 4 10" xfId="25826" xr:uid="{00000000-0005-0000-0000-0000E2640000}"/>
    <cellStyle name="Normal 2 3 11 4 2" xfId="25827" xr:uid="{00000000-0005-0000-0000-0000E3640000}"/>
    <cellStyle name="Normal 2 3 11 4 3" xfId="25828" xr:uid="{00000000-0005-0000-0000-0000E4640000}"/>
    <cellStyle name="Normal 2 3 11 4 4" xfId="25829" xr:uid="{00000000-0005-0000-0000-0000E5640000}"/>
    <cellStyle name="Normal 2 3 11 4 5" xfId="25830" xr:uid="{00000000-0005-0000-0000-0000E6640000}"/>
    <cellStyle name="Normal 2 3 11 4 6" xfId="25831" xr:uid="{00000000-0005-0000-0000-0000E7640000}"/>
    <cellStyle name="Normal 2 3 11 4 7" xfId="25832" xr:uid="{00000000-0005-0000-0000-0000E8640000}"/>
    <cellStyle name="Normal 2 3 11 4 8" xfId="25833" xr:uid="{00000000-0005-0000-0000-0000E9640000}"/>
    <cellStyle name="Normal 2 3 11 4 9" xfId="25834" xr:uid="{00000000-0005-0000-0000-0000EA640000}"/>
    <cellStyle name="Normal 2 3 11 5" xfId="25835" xr:uid="{00000000-0005-0000-0000-0000EB640000}"/>
    <cellStyle name="Normal 2 3 11 5 10" xfId="25836" xr:uid="{00000000-0005-0000-0000-0000EC640000}"/>
    <cellStyle name="Normal 2 3 11 5 2" xfId="25837" xr:uid="{00000000-0005-0000-0000-0000ED640000}"/>
    <cellStyle name="Normal 2 3 11 5 3" xfId="25838" xr:uid="{00000000-0005-0000-0000-0000EE640000}"/>
    <cellStyle name="Normal 2 3 11 5 4" xfId="25839" xr:uid="{00000000-0005-0000-0000-0000EF640000}"/>
    <cellStyle name="Normal 2 3 11 5 5" xfId="25840" xr:uid="{00000000-0005-0000-0000-0000F0640000}"/>
    <cellStyle name="Normal 2 3 11 5 6" xfId="25841" xr:uid="{00000000-0005-0000-0000-0000F1640000}"/>
    <cellStyle name="Normal 2 3 11 5 7" xfId="25842" xr:uid="{00000000-0005-0000-0000-0000F2640000}"/>
    <cellStyle name="Normal 2 3 11 5 8" xfId="25843" xr:uid="{00000000-0005-0000-0000-0000F3640000}"/>
    <cellStyle name="Normal 2 3 11 5 9" xfId="25844" xr:uid="{00000000-0005-0000-0000-0000F4640000}"/>
    <cellStyle name="Normal 2 3 11 6" xfId="25845" xr:uid="{00000000-0005-0000-0000-0000F5640000}"/>
    <cellStyle name="Normal 2 3 11 7" xfId="25846" xr:uid="{00000000-0005-0000-0000-0000F6640000}"/>
    <cellStyle name="Normal 2 3 11 8" xfId="25847" xr:uid="{00000000-0005-0000-0000-0000F7640000}"/>
    <cellStyle name="Normal 2 3 11 9" xfId="25848" xr:uid="{00000000-0005-0000-0000-0000F8640000}"/>
    <cellStyle name="Normal 2 3 12" xfId="25849" xr:uid="{00000000-0005-0000-0000-0000F9640000}"/>
    <cellStyle name="Normal 2 3 12 10" xfId="25850" xr:uid="{00000000-0005-0000-0000-0000FA640000}"/>
    <cellStyle name="Normal 2 3 12 11" xfId="25851" xr:uid="{00000000-0005-0000-0000-0000FB640000}"/>
    <cellStyle name="Normal 2 3 12 12" xfId="25852" xr:uid="{00000000-0005-0000-0000-0000FC640000}"/>
    <cellStyle name="Normal 2 3 12 13" xfId="25853" xr:uid="{00000000-0005-0000-0000-0000FD640000}"/>
    <cellStyle name="Normal 2 3 12 14" xfId="25854" xr:uid="{00000000-0005-0000-0000-0000FE640000}"/>
    <cellStyle name="Normal 2 3 12 2" xfId="25855" xr:uid="{00000000-0005-0000-0000-0000FF640000}"/>
    <cellStyle name="Normal 2 3 12 2 10" xfId="25856" xr:uid="{00000000-0005-0000-0000-000000650000}"/>
    <cellStyle name="Normal 2 3 12 2 2" xfId="25857" xr:uid="{00000000-0005-0000-0000-000001650000}"/>
    <cellStyle name="Normal 2 3 12 2 3" xfId="25858" xr:uid="{00000000-0005-0000-0000-000002650000}"/>
    <cellStyle name="Normal 2 3 12 2 4" xfId="25859" xr:uid="{00000000-0005-0000-0000-000003650000}"/>
    <cellStyle name="Normal 2 3 12 2 5" xfId="25860" xr:uid="{00000000-0005-0000-0000-000004650000}"/>
    <cellStyle name="Normal 2 3 12 2 6" xfId="25861" xr:uid="{00000000-0005-0000-0000-000005650000}"/>
    <cellStyle name="Normal 2 3 12 2 7" xfId="25862" xr:uid="{00000000-0005-0000-0000-000006650000}"/>
    <cellStyle name="Normal 2 3 12 2 8" xfId="25863" xr:uid="{00000000-0005-0000-0000-000007650000}"/>
    <cellStyle name="Normal 2 3 12 2 9" xfId="25864" xr:uid="{00000000-0005-0000-0000-000008650000}"/>
    <cellStyle name="Normal 2 3 12 3" xfId="25865" xr:uid="{00000000-0005-0000-0000-000009650000}"/>
    <cellStyle name="Normal 2 3 12 3 10" xfId="25866" xr:uid="{00000000-0005-0000-0000-00000A650000}"/>
    <cellStyle name="Normal 2 3 12 3 2" xfId="25867" xr:uid="{00000000-0005-0000-0000-00000B650000}"/>
    <cellStyle name="Normal 2 3 12 3 3" xfId="25868" xr:uid="{00000000-0005-0000-0000-00000C650000}"/>
    <cellStyle name="Normal 2 3 12 3 4" xfId="25869" xr:uid="{00000000-0005-0000-0000-00000D650000}"/>
    <cellStyle name="Normal 2 3 12 3 5" xfId="25870" xr:uid="{00000000-0005-0000-0000-00000E650000}"/>
    <cellStyle name="Normal 2 3 12 3 6" xfId="25871" xr:uid="{00000000-0005-0000-0000-00000F650000}"/>
    <cellStyle name="Normal 2 3 12 3 7" xfId="25872" xr:uid="{00000000-0005-0000-0000-000010650000}"/>
    <cellStyle name="Normal 2 3 12 3 8" xfId="25873" xr:uid="{00000000-0005-0000-0000-000011650000}"/>
    <cellStyle name="Normal 2 3 12 3 9" xfId="25874" xr:uid="{00000000-0005-0000-0000-000012650000}"/>
    <cellStyle name="Normal 2 3 12 4" xfId="25875" xr:uid="{00000000-0005-0000-0000-000013650000}"/>
    <cellStyle name="Normal 2 3 12 4 10" xfId="25876" xr:uid="{00000000-0005-0000-0000-000014650000}"/>
    <cellStyle name="Normal 2 3 12 4 2" xfId="25877" xr:uid="{00000000-0005-0000-0000-000015650000}"/>
    <cellStyle name="Normal 2 3 12 4 3" xfId="25878" xr:uid="{00000000-0005-0000-0000-000016650000}"/>
    <cellStyle name="Normal 2 3 12 4 4" xfId="25879" xr:uid="{00000000-0005-0000-0000-000017650000}"/>
    <cellStyle name="Normal 2 3 12 4 5" xfId="25880" xr:uid="{00000000-0005-0000-0000-000018650000}"/>
    <cellStyle name="Normal 2 3 12 4 6" xfId="25881" xr:uid="{00000000-0005-0000-0000-000019650000}"/>
    <cellStyle name="Normal 2 3 12 4 7" xfId="25882" xr:uid="{00000000-0005-0000-0000-00001A650000}"/>
    <cellStyle name="Normal 2 3 12 4 8" xfId="25883" xr:uid="{00000000-0005-0000-0000-00001B650000}"/>
    <cellStyle name="Normal 2 3 12 4 9" xfId="25884" xr:uid="{00000000-0005-0000-0000-00001C650000}"/>
    <cellStyle name="Normal 2 3 12 5" xfId="25885" xr:uid="{00000000-0005-0000-0000-00001D650000}"/>
    <cellStyle name="Normal 2 3 12 5 10" xfId="25886" xr:uid="{00000000-0005-0000-0000-00001E650000}"/>
    <cellStyle name="Normal 2 3 12 5 2" xfId="25887" xr:uid="{00000000-0005-0000-0000-00001F650000}"/>
    <cellStyle name="Normal 2 3 12 5 3" xfId="25888" xr:uid="{00000000-0005-0000-0000-000020650000}"/>
    <cellStyle name="Normal 2 3 12 5 4" xfId="25889" xr:uid="{00000000-0005-0000-0000-000021650000}"/>
    <cellStyle name="Normal 2 3 12 5 5" xfId="25890" xr:uid="{00000000-0005-0000-0000-000022650000}"/>
    <cellStyle name="Normal 2 3 12 5 6" xfId="25891" xr:uid="{00000000-0005-0000-0000-000023650000}"/>
    <cellStyle name="Normal 2 3 12 5 7" xfId="25892" xr:uid="{00000000-0005-0000-0000-000024650000}"/>
    <cellStyle name="Normal 2 3 12 5 8" xfId="25893" xr:uid="{00000000-0005-0000-0000-000025650000}"/>
    <cellStyle name="Normal 2 3 12 5 9" xfId="25894" xr:uid="{00000000-0005-0000-0000-000026650000}"/>
    <cellStyle name="Normal 2 3 12 6" xfId="25895" xr:uid="{00000000-0005-0000-0000-000027650000}"/>
    <cellStyle name="Normal 2 3 12 7" xfId="25896" xr:uid="{00000000-0005-0000-0000-000028650000}"/>
    <cellStyle name="Normal 2 3 12 8" xfId="25897" xr:uid="{00000000-0005-0000-0000-000029650000}"/>
    <cellStyle name="Normal 2 3 12 9" xfId="25898" xr:uid="{00000000-0005-0000-0000-00002A650000}"/>
    <cellStyle name="Normal 2 3 13" xfId="25899" xr:uid="{00000000-0005-0000-0000-00002B650000}"/>
    <cellStyle name="Normal 2 3 13 10" xfId="25900" xr:uid="{00000000-0005-0000-0000-00002C650000}"/>
    <cellStyle name="Normal 2 3 13 11" xfId="25901" xr:uid="{00000000-0005-0000-0000-00002D650000}"/>
    <cellStyle name="Normal 2 3 13 12" xfId="25902" xr:uid="{00000000-0005-0000-0000-00002E650000}"/>
    <cellStyle name="Normal 2 3 13 13" xfId="25903" xr:uid="{00000000-0005-0000-0000-00002F650000}"/>
    <cellStyle name="Normal 2 3 13 14" xfId="25904" xr:uid="{00000000-0005-0000-0000-000030650000}"/>
    <cellStyle name="Normal 2 3 13 2" xfId="25905" xr:uid="{00000000-0005-0000-0000-000031650000}"/>
    <cellStyle name="Normal 2 3 13 2 10" xfId="25906" xr:uid="{00000000-0005-0000-0000-000032650000}"/>
    <cellStyle name="Normal 2 3 13 2 2" xfId="25907" xr:uid="{00000000-0005-0000-0000-000033650000}"/>
    <cellStyle name="Normal 2 3 13 2 3" xfId="25908" xr:uid="{00000000-0005-0000-0000-000034650000}"/>
    <cellStyle name="Normal 2 3 13 2 4" xfId="25909" xr:uid="{00000000-0005-0000-0000-000035650000}"/>
    <cellStyle name="Normal 2 3 13 2 5" xfId="25910" xr:uid="{00000000-0005-0000-0000-000036650000}"/>
    <cellStyle name="Normal 2 3 13 2 6" xfId="25911" xr:uid="{00000000-0005-0000-0000-000037650000}"/>
    <cellStyle name="Normal 2 3 13 2 7" xfId="25912" xr:uid="{00000000-0005-0000-0000-000038650000}"/>
    <cellStyle name="Normal 2 3 13 2 8" xfId="25913" xr:uid="{00000000-0005-0000-0000-000039650000}"/>
    <cellStyle name="Normal 2 3 13 2 9" xfId="25914" xr:uid="{00000000-0005-0000-0000-00003A650000}"/>
    <cellStyle name="Normal 2 3 13 3" xfId="25915" xr:uid="{00000000-0005-0000-0000-00003B650000}"/>
    <cellStyle name="Normal 2 3 13 3 10" xfId="25916" xr:uid="{00000000-0005-0000-0000-00003C650000}"/>
    <cellStyle name="Normal 2 3 13 3 2" xfId="25917" xr:uid="{00000000-0005-0000-0000-00003D650000}"/>
    <cellStyle name="Normal 2 3 13 3 3" xfId="25918" xr:uid="{00000000-0005-0000-0000-00003E650000}"/>
    <cellStyle name="Normal 2 3 13 3 4" xfId="25919" xr:uid="{00000000-0005-0000-0000-00003F650000}"/>
    <cellStyle name="Normal 2 3 13 3 5" xfId="25920" xr:uid="{00000000-0005-0000-0000-000040650000}"/>
    <cellStyle name="Normal 2 3 13 3 6" xfId="25921" xr:uid="{00000000-0005-0000-0000-000041650000}"/>
    <cellStyle name="Normal 2 3 13 3 7" xfId="25922" xr:uid="{00000000-0005-0000-0000-000042650000}"/>
    <cellStyle name="Normal 2 3 13 3 8" xfId="25923" xr:uid="{00000000-0005-0000-0000-000043650000}"/>
    <cellStyle name="Normal 2 3 13 3 9" xfId="25924" xr:uid="{00000000-0005-0000-0000-000044650000}"/>
    <cellStyle name="Normal 2 3 13 4" xfId="25925" xr:uid="{00000000-0005-0000-0000-000045650000}"/>
    <cellStyle name="Normal 2 3 13 4 10" xfId="25926" xr:uid="{00000000-0005-0000-0000-000046650000}"/>
    <cellStyle name="Normal 2 3 13 4 2" xfId="25927" xr:uid="{00000000-0005-0000-0000-000047650000}"/>
    <cellStyle name="Normal 2 3 13 4 3" xfId="25928" xr:uid="{00000000-0005-0000-0000-000048650000}"/>
    <cellStyle name="Normal 2 3 13 4 4" xfId="25929" xr:uid="{00000000-0005-0000-0000-000049650000}"/>
    <cellStyle name="Normal 2 3 13 4 5" xfId="25930" xr:uid="{00000000-0005-0000-0000-00004A650000}"/>
    <cellStyle name="Normal 2 3 13 4 6" xfId="25931" xr:uid="{00000000-0005-0000-0000-00004B650000}"/>
    <cellStyle name="Normal 2 3 13 4 7" xfId="25932" xr:uid="{00000000-0005-0000-0000-00004C650000}"/>
    <cellStyle name="Normal 2 3 13 4 8" xfId="25933" xr:uid="{00000000-0005-0000-0000-00004D650000}"/>
    <cellStyle name="Normal 2 3 13 4 9" xfId="25934" xr:uid="{00000000-0005-0000-0000-00004E650000}"/>
    <cellStyle name="Normal 2 3 13 5" xfId="25935" xr:uid="{00000000-0005-0000-0000-00004F650000}"/>
    <cellStyle name="Normal 2 3 13 5 10" xfId="25936" xr:uid="{00000000-0005-0000-0000-000050650000}"/>
    <cellStyle name="Normal 2 3 13 5 2" xfId="25937" xr:uid="{00000000-0005-0000-0000-000051650000}"/>
    <cellStyle name="Normal 2 3 13 5 3" xfId="25938" xr:uid="{00000000-0005-0000-0000-000052650000}"/>
    <cellStyle name="Normal 2 3 13 5 4" xfId="25939" xr:uid="{00000000-0005-0000-0000-000053650000}"/>
    <cellStyle name="Normal 2 3 13 5 5" xfId="25940" xr:uid="{00000000-0005-0000-0000-000054650000}"/>
    <cellStyle name="Normal 2 3 13 5 6" xfId="25941" xr:uid="{00000000-0005-0000-0000-000055650000}"/>
    <cellStyle name="Normal 2 3 13 5 7" xfId="25942" xr:uid="{00000000-0005-0000-0000-000056650000}"/>
    <cellStyle name="Normal 2 3 13 5 8" xfId="25943" xr:uid="{00000000-0005-0000-0000-000057650000}"/>
    <cellStyle name="Normal 2 3 13 5 9" xfId="25944" xr:uid="{00000000-0005-0000-0000-000058650000}"/>
    <cellStyle name="Normal 2 3 13 6" xfId="25945" xr:uid="{00000000-0005-0000-0000-000059650000}"/>
    <cellStyle name="Normal 2 3 13 7" xfId="25946" xr:uid="{00000000-0005-0000-0000-00005A650000}"/>
    <cellStyle name="Normal 2 3 13 8" xfId="25947" xr:uid="{00000000-0005-0000-0000-00005B650000}"/>
    <cellStyle name="Normal 2 3 13 9" xfId="25948" xr:uid="{00000000-0005-0000-0000-00005C650000}"/>
    <cellStyle name="Normal 2 3 14" xfId="25949" xr:uid="{00000000-0005-0000-0000-00005D650000}"/>
    <cellStyle name="Normal 2 3 14 10" xfId="25950" xr:uid="{00000000-0005-0000-0000-00005E650000}"/>
    <cellStyle name="Normal 2 3 14 11" xfId="25951" xr:uid="{00000000-0005-0000-0000-00005F650000}"/>
    <cellStyle name="Normal 2 3 14 12" xfId="25952" xr:uid="{00000000-0005-0000-0000-000060650000}"/>
    <cellStyle name="Normal 2 3 14 13" xfId="25953" xr:uid="{00000000-0005-0000-0000-000061650000}"/>
    <cellStyle name="Normal 2 3 14 14" xfId="25954" xr:uid="{00000000-0005-0000-0000-000062650000}"/>
    <cellStyle name="Normal 2 3 14 2" xfId="25955" xr:uid="{00000000-0005-0000-0000-000063650000}"/>
    <cellStyle name="Normal 2 3 14 2 10" xfId="25956" xr:uid="{00000000-0005-0000-0000-000064650000}"/>
    <cellStyle name="Normal 2 3 14 2 2" xfId="25957" xr:uid="{00000000-0005-0000-0000-000065650000}"/>
    <cellStyle name="Normal 2 3 14 2 3" xfId="25958" xr:uid="{00000000-0005-0000-0000-000066650000}"/>
    <cellStyle name="Normal 2 3 14 2 4" xfId="25959" xr:uid="{00000000-0005-0000-0000-000067650000}"/>
    <cellStyle name="Normal 2 3 14 2 5" xfId="25960" xr:uid="{00000000-0005-0000-0000-000068650000}"/>
    <cellStyle name="Normal 2 3 14 2 6" xfId="25961" xr:uid="{00000000-0005-0000-0000-000069650000}"/>
    <cellStyle name="Normal 2 3 14 2 7" xfId="25962" xr:uid="{00000000-0005-0000-0000-00006A650000}"/>
    <cellStyle name="Normal 2 3 14 2 8" xfId="25963" xr:uid="{00000000-0005-0000-0000-00006B650000}"/>
    <cellStyle name="Normal 2 3 14 2 9" xfId="25964" xr:uid="{00000000-0005-0000-0000-00006C650000}"/>
    <cellStyle name="Normal 2 3 14 3" xfId="25965" xr:uid="{00000000-0005-0000-0000-00006D650000}"/>
    <cellStyle name="Normal 2 3 14 3 10" xfId="25966" xr:uid="{00000000-0005-0000-0000-00006E650000}"/>
    <cellStyle name="Normal 2 3 14 3 2" xfId="25967" xr:uid="{00000000-0005-0000-0000-00006F650000}"/>
    <cellStyle name="Normal 2 3 14 3 3" xfId="25968" xr:uid="{00000000-0005-0000-0000-000070650000}"/>
    <cellStyle name="Normal 2 3 14 3 4" xfId="25969" xr:uid="{00000000-0005-0000-0000-000071650000}"/>
    <cellStyle name="Normal 2 3 14 3 5" xfId="25970" xr:uid="{00000000-0005-0000-0000-000072650000}"/>
    <cellStyle name="Normal 2 3 14 3 6" xfId="25971" xr:uid="{00000000-0005-0000-0000-000073650000}"/>
    <cellStyle name="Normal 2 3 14 3 7" xfId="25972" xr:uid="{00000000-0005-0000-0000-000074650000}"/>
    <cellStyle name="Normal 2 3 14 3 8" xfId="25973" xr:uid="{00000000-0005-0000-0000-000075650000}"/>
    <cellStyle name="Normal 2 3 14 3 9" xfId="25974" xr:uid="{00000000-0005-0000-0000-000076650000}"/>
    <cellStyle name="Normal 2 3 14 4" xfId="25975" xr:uid="{00000000-0005-0000-0000-000077650000}"/>
    <cellStyle name="Normal 2 3 14 4 10" xfId="25976" xr:uid="{00000000-0005-0000-0000-000078650000}"/>
    <cellStyle name="Normal 2 3 14 4 2" xfId="25977" xr:uid="{00000000-0005-0000-0000-000079650000}"/>
    <cellStyle name="Normal 2 3 14 4 3" xfId="25978" xr:uid="{00000000-0005-0000-0000-00007A650000}"/>
    <cellStyle name="Normal 2 3 14 4 4" xfId="25979" xr:uid="{00000000-0005-0000-0000-00007B650000}"/>
    <cellStyle name="Normal 2 3 14 4 5" xfId="25980" xr:uid="{00000000-0005-0000-0000-00007C650000}"/>
    <cellStyle name="Normal 2 3 14 4 6" xfId="25981" xr:uid="{00000000-0005-0000-0000-00007D650000}"/>
    <cellStyle name="Normal 2 3 14 4 7" xfId="25982" xr:uid="{00000000-0005-0000-0000-00007E650000}"/>
    <cellStyle name="Normal 2 3 14 4 8" xfId="25983" xr:uid="{00000000-0005-0000-0000-00007F650000}"/>
    <cellStyle name="Normal 2 3 14 4 9" xfId="25984" xr:uid="{00000000-0005-0000-0000-000080650000}"/>
    <cellStyle name="Normal 2 3 14 5" xfId="25985" xr:uid="{00000000-0005-0000-0000-000081650000}"/>
    <cellStyle name="Normal 2 3 14 5 10" xfId="25986" xr:uid="{00000000-0005-0000-0000-000082650000}"/>
    <cellStyle name="Normal 2 3 14 5 2" xfId="25987" xr:uid="{00000000-0005-0000-0000-000083650000}"/>
    <cellStyle name="Normal 2 3 14 5 3" xfId="25988" xr:uid="{00000000-0005-0000-0000-000084650000}"/>
    <cellStyle name="Normal 2 3 14 5 4" xfId="25989" xr:uid="{00000000-0005-0000-0000-000085650000}"/>
    <cellStyle name="Normal 2 3 14 5 5" xfId="25990" xr:uid="{00000000-0005-0000-0000-000086650000}"/>
    <cellStyle name="Normal 2 3 14 5 6" xfId="25991" xr:uid="{00000000-0005-0000-0000-000087650000}"/>
    <cellStyle name="Normal 2 3 14 5 7" xfId="25992" xr:uid="{00000000-0005-0000-0000-000088650000}"/>
    <cellStyle name="Normal 2 3 14 5 8" xfId="25993" xr:uid="{00000000-0005-0000-0000-000089650000}"/>
    <cellStyle name="Normal 2 3 14 5 9" xfId="25994" xr:uid="{00000000-0005-0000-0000-00008A650000}"/>
    <cellStyle name="Normal 2 3 14 6" xfId="25995" xr:uid="{00000000-0005-0000-0000-00008B650000}"/>
    <cellStyle name="Normal 2 3 14 7" xfId="25996" xr:uid="{00000000-0005-0000-0000-00008C650000}"/>
    <cellStyle name="Normal 2 3 14 8" xfId="25997" xr:uid="{00000000-0005-0000-0000-00008D650000}"/>
    <cellStyle name="Normal 2 3 14 9" xfId="25998" xr:uid="{00000000-0005-0000-0000-00008E650000}"/>
    <cellStyle name="Normal 2 3 15" xfId="25999" xr:uid="{00000000-0005-0000-0000-00008F650000}"/>
    <cellStyle name="Normal 2 3 15 10" xfId="26000" xr:uid="{00000000-0005-0000-0000-000090650000}"/>
    <cellStyle name="Normal 2 3 15 11" xfId="26001" xr:uid="{00000000-0005-0000-0000-000091650000}"/>
    <cellStyle name="Normal 2 3 15 12" xfId="26002" xr:uid="{00000000-0005-0000-0000-000092650000}"/>
    <cellStyle name="Normal 2 3 15 13" xfId="26003" xr:uid="{00000000-0005-0000-0000-000093650000}"/>
    <cellStyle name="Normal 2 3 15 14" xfId="26004" xr:uid="{00000000-0005-0000-0000-000094650000}"/>
    <cellStyle name="Normal 2 3 15 2" xfId="26005" xr:uid="{00000000-0005-0000-0000-000095650000}"/>
    <cellStyle name="Normal 2 3 15 2 10" xfId="26006" xr:uid="{00000000-0005-0000-0000-000096650000}"/>
    <cellStyle name="Normal 2 3 15 2 2" xfId="26007" xr:uid="{00000000-0005-0000-0000-000097650000}"/>
    <cellStyle name="Normal 2 3 15 2 3" xfId="26008" xr:uid="{00000000-0005-0000-0000-000098650000}"/>
    <cellStyle name="Normal 2 3 15 2 4" xfId="26009" xr:uid="{00000000-0005-0000-0000-000099650000}"/>
    <cellStyle name="Normal 2 3 15 2 5" xfId="26010" xr:uid="{00000000-0005-0000-0000-00009A650000}"/>
    <cellStyle name="Normal 2 3 15 2 6" xfId="26011" xr:uid="{00000000-0005-0000-0000-00009B650000}"/>
    <cellStyle name="Normal 2 3 15 2 7" xfId="26012" xr:uid="{00000000-0005-0000-0000-00009C650000}"/>
    <cellStyle name="Normal 2 3 15 2 8" xfId="26013" xr:uid="{00000000-0005-0000-0000-00009D650000}"/>
    <cellStyle name="Normal 2 3 15 2 9" xfId="26014" xr:uid="{00000000-0005-0000-0000-00009E650000}"/>
    <cellStyle name="Normal 2 3 15 3" xfId="26015" xr:uid="{00000000-0005-0000-0000-00009F650000}"/>
    <cellStyle name="Normal 2 3 15 3 10" xfId="26016" xr:uid="{00000000-0005-0000-0000-0000A0650000}"/>
    <cellStyle name="Normal 2 3 15 3 2" xfId="26017" xr:uid="{00000000-0005-0000-0000-0000A1650000}"/>
    <cellStyle name="Normal 2 3 15 3 3" xfId="26018" xr:uid="{00000000-0005-0000-0000-0000A2650000}"/>
    <cellStyle name="Normal 2 3 15 3 4" xfId="26019" xr:uid="{00000000-0005-0000-0000-0000A3650000}"/>
    <cellStyle name="Normal 2 3 15 3 5" xfId="26020" xr:uid="{00000000-0005-0000-0000-0000A4650000}"/>
    <cellStyle name="Normal 2 3 15 3 6" xfId="26021" xr:uid="{00000000-0005-0000-0000-0000A5650000}"/>
    <cellStyle name="Normal 2 3 15 3 7" xfId="26022" xr:uid="{00000000-0005-0000-0000-0000A6650000}"/>
    <cellStyle name="Normal 2 3 15 3 8" xfId="26023" xr:uid="{00000000-0005-0000-0000-0000A7650000}"/>
    <cellStyle name="Normal 2 3 15 3 9" xfId="26024" xr:uid="{00000000-0005-0000-0000-0000A8650000}"/>
    <cellStyle name="Normal 2 3 15 4" xfId="26025" xr:uid="{00000000-0005-0000-0000-0000A9650000}"/>
    <cellStyle name="Normal 2 3 15 4 10" xfId="26026" xr:uid="{00000000-0005-0000-0000-0000AA650000}"/>
    <cellStyle name="Normal 2 3 15 4 2" xfId="26027" xr:uid="{00000000-0005-0000-0000-0000AB650000}"/>
    <cellStyle name="Normal 2 3 15 4 3" xfId="26028" xr:uid="{00000000-0005-0000-0000-0000AC650000}"/>
    <cellStyle name="Normal 2 3 15 4 4" xfId="26029" xr:uid="{00000000-0005-0000-0000-0000AD650000}"/>
    <cellStyle name="Normal 2 3 15 4 5" xfId="26030" xr:uid="{00000000-0005-0000-0000-0000AE650000}"/>
    <cellStyle name="Normal 2 3 15 4 6" xfId="26031" xr:uid="{00000000-0005-0000-0000-0000AF650000}"/>
    <cellStyle name="Normal 2 3 15 4 7" xfId="26032" xr:uid="{00000000-0005-0000-0000-0000B0650000}"/>
    <cellStyle name="Normal 2 3 15 4 8" xfId="26033" xr:uid="{00000000-0005-0000-0000-0000B1650000}"/>
    <cellStyle name="Normal 2 3 15 4 9" xfId="26034" xr:uid="{00000000-0005-0000-0000-0000B2650000}"/>
    <cellStyle name="Normal 2 3 15 5" xfId="26035" xr:uid="{00000000-0005-0000-0000-0000B3650000}"/>
    <cellStyle name="Normal 2 3 15 5 10" xfId="26036" xr:uid="{00000000-0005-0000-0000-0000B4650000}"/>
    <cellStyle name="Normal 2 3 15 5 2" xfId="26037" xr:uid="{00000000-0005-0000-0000-0000B5650000}"/>
    <cellStyle name="Normal 2 3 15 5 3" xfId="26038" xr:uid="{00000000-0005-0000-0000-0000B6650000}"/>
    <cellStyle name="Normal 2 3 15 5 4" xfId="26039" xr:uid="{00000000-0005-0000-0000-0000B7650000}"/>
    <cellStyle name="Normal 2 3 15 5 5" xfId="26040" xr:uid="{00000000-0005-0000-0000-0000B8650000}"/>
    <cellStyle name="Normal 2 3 15 5 6" xfId="26041" xr:uid="{00000000-0005-0000-0000-0000B9650000}"/>
    <cellStyle name="Normal 2 3 15 5 7" xfId="26042" xr:uid="{00000000-0005-0000-0000-0000BA650000}"/>
    <cellStyle name="Normal 2 3 15 5 8" xfId="26043" xr:uid="{00000000-0005-0000-0000-0000BB650000}"/>
    <cellStyle name="Normal 2 3 15 5 9" xfId="26044" xr:uid="{00000000-0005-0000-0000-0000BC650000}"/>
    <cellStyle name="Normal 2 3 15 6" xfId="26045" xr:uid="{00000000-0005-0000-0000-0000BD650000}"/>
    <cellStyle name="Normal 2 3 15 7" xfId="26046" xr:uid="{00000000-0005-0000-0000-0000BE650000}"/>
    <cellStyle name="Normal 2 3 15 8" xfId="26047" xr:uid="{00000000-0005-0000-0000-0000BF650000}"/>
    <cellStyle name="Normal 2 3 15 9" xfId="26048" xr:uid="{00000000-0005-0000-0000-0000C0650000}"/>
    <cellStyle name="Normal 2 3 16" xfId="26049" xr:uid="{00000000-0005-0000-0000-0000C1650000}"/>
    <cellStyle name="Normal 2 3 16 10" xfId="26050" xr:uid="{00000000-0005-0000-0000-0000C2650000}"/>
    <cellStyle name="Normal 2 3 16 11" xfId="26051" xr:uid="{00000000-0005-0000-0000-0000C3650000}"/>
    <cellStyle name="Normal 2 3 16 12" xfId="26052" xr:uid="{00000000-0005-0000-0000-0000C4650000}"/>
    <cellStyle name="Normal 2 3 16 13" xfId="26053" xr:uid="{00000000-0005-0000-0000-0000C5650000}"/>
    <cellStyle name="Normal 2 3 16 14" xfId="26054" xr:uid="{00000000-0005-0000-0000-0000C6650000}"/>
    <cellStyle name="Normal 2 3 16 2" xfId="26055" xr:uid="{00000000-0005-0000-0000-0000C7650000}"/>
    <cellStyle name="Normal 2 3 16 2 10" xfId="26056" xr:uid="{00000000-0005-0000-0000-0000C8650000}"/>
    <cellStyle name="Normal 2 3 16 2 2" xfId="26057" xr:uid="{00000000-0005-0000-0000-0000C9650000}"/>
    <cellStyle name="Normal 2 3 16 2 3" xfId="26058" xr:uid="{00000000-0005-0000-0000-0000CA650000}"/>
    <cellStyle name="Normal 2 3 16 2 4" xfId="26059" xr:uid="{00000000-0005-0000-0000-0000CB650000}"/>
    <cellStyle name="Normal 2 3 16 2 5" xfId="26060" xr:uid="{00000000-0005-0000-0000-0000CC650000}"/>
    <cellStyle name="Normal 2 3 16 2 6" xfId="26061" xr:uid="{00000000-0005-0000-0000-0000CD650000}"/>
    <cellStyle name="Normal 2 3 16 2 7" xfId="26062" xr:uid="{00000000-0005-0000-0000-0000CE650000}"/>
    <cellStyle name="Normal 2 3 16 2 8" xfId="26063" xr:uid="{00000000-0005-0000-0000-0000CF650000}"/>
    <cellStyle name="Normal 2 3 16 2 9" xfId="26064" xr:uid="{00000000-0005-0000-0000-0000D0650000}"/>
    <cellStyle name="Normal 2 3 16 3" xfId="26065" xr:uid="{00000000-0005-0000-0000-0000D1650000}"/>
    <cellStyle name="Normal 2 3 16 3 10" xfId="26066" xr:uid="{00000000-0005-0000-0000-0000D2650000}"/>
    <cellStyle name="Normal 2 3 16 3 2" xfId="26067" xr:uid="{00000000-0005-0000-0000-0000D3650000}"/>
    <cellStyle name="Normal 2 3 16 3 3" xfId="26068" xr:uid="{00000000-0005-0000-0000-0000D4650000}"/>
    <cellStyle name="Normal 2 3 16 3 4" xfId="26069" xr:uid="{00000000-0005-0000-0000-0000D5650000}"/>
    <cellStyle name="Normal 2 3 16 3 5" xfId="26070" xr:uid="{00000000-0005-0000-0000-0000D6650000}"/>
    <cellStyle name="Normal 2 3 16 3 6" xfId="26071" xr:uid="{00000000-0005-0000-0000-0000D7650000}"/>
    <cellStyle name="Normal 2 3 16 3 7" xfId="26072" xr:uid="{00000000-0005-0000-0000-0000D8650000}"/>
    <cellStyle name="Normal 2 3 16 3 8" xfId="26073" xr:uid="{00000000-0005-0000-0000-0000D9650000}"/>
    <cellStyle name="Normal 2 3 16 3 9" xfId="26074" xr:uid="{00000000-0005-0000-0000-0000DA650000}"/>
    <cellStyle name="Normal 2 3 16 4" xfId="26075" xr:uid="{00000000-0005-0000-0000-0000DB650000}"/>
    <cellStyle name="Normal 2 3 16 4 10" xfId="26076" xr:uid="{00000000-0005-0000-0000-0000DC650000}"/>
    <cellStyle name="Normal 2 3 16 4 2" xfId="26077" xr:uid="{00000000-0005-0000-0000-0000DD650000}"/>
    <cellStyle name="Normal 2 3 16 4 3" xfId="26078" xr:uid="{00000000-0005-0000-0000-0000DE650000}"/>
    <cellStyle name="Normal 2 3 16 4 4" xfId="26079" xr:uid="{00000000-0005-0000-0000-0000DF650000}"/>
    <cellStyle name="Normal 2 3 16 4 5" xfId="26080" xr:uid="{00000000-0005-0000-0000-0000E0650000}"/>
    <cellStyle name="Normal 2 3 16 4 6" xfId="26081" xr:uid="{00000000-0005-0000-0000-0000E1650000}"/>
    <cellStyle name="Normal 2 3 16 4 7" xfId="26082" xr:uid="{00000000-0005-0000-0000-0000E2650000}"/>
    <cellStyle name="Normal 2 3 16 4 8" xfId="26083" xr:uid="{00000000-0005-0000-0000-0000E3650000}"/>
    <cellStyle name="Normal 2 3 16 4 9" xfId="26084" xr:uid="{00000000-0005-0000-0000-0000E4650000}"/>
    <cellStyle name="Normal 2 3 16 5" xfId="26085" xr:uid="{00000000-0005-0000-0000-0000E5650000}"/>
    <cellStyle name="Normal 2 3 16 5 10" xfId="26086" xr:uid="{00000000-0005-0000-0000-0000E6650000}"/>
    <cellStyle name="Normal 2 3 16 5 2" xfId="26087" xr:uid="{00000000-0005-0000-0000-0000E7650000}"/>
    <cellStyle name="Normal 2 3 16 5 3" xfId="26088" xr:uid="{00000000-0005-0000-0000-0000E8650000}"/>
    <cellStyle name="Normal 2 3 16 5 4" xfId="26089" xr:uid="{00000000-0005-0000-0000-0000E9650000}"/>
    <cellStyle name="Normal 2 3 16 5 5" xfId="26090" xr:uid="{00000000-0005-0000-0000-0000EA650000}"/>
    <cellStyle name="Normal 2 3 16 5 6" xfId="26091" xr:uid="{00000000-0005-0000-0000-0000EB650000}"/>
    <cellStyle name="Normal 2 3 16 5 7" xfId="26092" xr:uid="{00000000-0005-0000-0000-0000EC650000}"/>
    <cellStyle name="Normal 2 3 16 5 8" xfId="26093" xr:uid="{00000000-0005-0000-0000-0000ED650000}"/>
    <cellStyle name="Normal 2 3 16 5 9" xfId="26094" xr:uid="{00000000-0005-0000-0000-0000EE650000}"/>
    <cellStyle name="Normal 2 3 16 6" xfId="26095" xr:uid="{00000000-0005-0000-0000-0000EF650000}"/>
    <cellStyle name="Normal 2 3 16 7" xfId="26096" xr:uid="{00000000-0005-0000-0000-0000F0650000}"/>
    <cellStyle name="Normal 2 3 16 8" xfId="26097" xr:uid="{00000000-0005-0000-0000-0000F1650000}"/>
    <cellStyle name="Normal 2 3 16 9" xfId="26098" xr:uid="{00000000-0005-0000-0000-0000F2650000}"/>
    <cellStyle name="Normal 2 3 17" xfId="26099" xr:uid="{00000000-0005-0000-0000-0000F3650000}"/>
    <cellStyle name="Normal 2 3 17 10" xfId="26100" xr:uid="{00000000-0005-0000-0000-0000F4650000}"/>
    <cellStyle name="Normal 2 3 17 11" xfId="26101" xr:uid="{00000000-0005-0000-0000-0000F5650000}"/>
    <cellStyle name="Normal 2 3 17 12" xfId="26102" xr:uid="{00000000-0005-0000-0000-0000F6650000}"/>
    <cellStyle name="Normal 2 3 17 13" xfId="26103" xr:uid="{00000000-0005-0000-0000-0000F7650000}"/>
    <cellStyle name="Normal 2 3 17 14" xfId="26104" xr:uid="{00000000-0005-0000-0000-0000F8650000}"/>
    <cellStyle name="Normal 2 3 17 2" xfId="26105" xr:uid="{00000000-0005-0000-0000-0000F9650000}"/>
    <cellStyle name="Normal 2 3 17 2 10" xfId="26106" xr:uid="{00000000-0005-0000-0000-0000FA650000}"/>
    <cellStyle name="Normal 2 3 17 2 2" xfId="26107" xr:uid="{00000000-0005-0000-0000-0000FB650000}"/>
    <cellStyle name="Normal 2 3 17 2 3" xfId="26108" xr:uid="{00000000-0005-0000-0000-0000FC650000}"/>
    <cellStyle name="Normal 2 3 17 2 4" xfId="26109" xr:uid="{00000000-0005-0000-0000-0000FD650000}"/>
    <cellStyle name="Normal 2 3 17 2 5" xfId="26110" xr:uid="{00000000-0005-0000-0000-0000FE650000}"/>
    <cellStyle name="Normal 2 3 17 2 6" xfId="26111" xr:uid="{00000000-0005-0000-0000-0000FF650000}"/>
    <cellStyle name="Normal 2 3 17 2 7" xfId="26112" xr:uid="{00000000-0005-0000-0000-000000660000}"/>
    <cellStyle name="Normal 2 3 17 2 8" xfId="26113" xr:uid="{00000000-0005-0000-0000-000001660000}"/>
    <cellStyle name="Normal 2 3 17 2 9" xfId="26114" xr:uid="{00000000-0005-0000-0000-000002660000}"/>
    <cellStyle name="Normal 2 3 17 3" xfId="26115" xr:uid="{00000000-0005-0000-0000-000003660000}"/>
    <cellStyle name="Normal 2 3 17 3 10" xfId="26116" xr:uid="{00000000-0005-0000-0000-000004660000}"/>
    <cellStyle name="Normal 2 3 17 3 2" xfId="26117" xr:uid="{00000000-0005-0000-0000-000005660000}"/>
    <cellStyle name="Normal 2 3 17 3 3" xfId="26118" xr:uid="{00000000-0005-0000-0000-000006660000}"/>
    <cellStyle name="Normal 2 3 17 3 4" xfId="26119" xr:uid="{00000000-0005-0000-0000-000007660000}"/>
    <cellStyle name="Normal 2 3 17 3 5" xfId="26120" xr:uid="{00000000-0005-0000-0000-000008660000}"/>
    <cellStyle name="Normal 2 3 17 3 6" xfId="26121" xr:uid="{00000000-0005-0000-0000-000009660000}"/>
    <cellStyle name="Normal 2 3 17 3 7" xfId="26122" xr:uid="{00000000-0005-0000-0000-00000A660000}"/>
    <cellStyle name="Normal 2 3 17 3 8" xfId="26123" xr:uid="{00000000-0005-0000-0000-00000B660000}"/>
    <cellStyle name="Normal 2 3 17 3 9" xfId="26124" xr:uid="{00000000-0005-0000-0000-00000C660000}"/>
    <cellStyle name="Normal 2 3 17 4" xfId="26125" xr:uid="{00000000-0005-0000-0000-00000D660000}"/>
    <cellStyle name="Normal 2 3 17 4 10" xfId="26126" xr:uid="{00000000-0005-0000-0000-00000E660000}"/>
    <cellStyle name="Normal 2 3 17 4 2" xfId="26127" xr:uid="{00000000-0005-0000-0000-00000F660000}"/>
    <cellStyle name="Normal 2 3 17 4 3" xfId="26128" xr:uid="{00000000-0005-0000-0000-000010660000}"/>
    <cellStyle name="Normal 2 3 17 4 4" xfId="26129" xr:uid="{00000000-0005-0000-0000-000011660000}"/>
    <cellStyle name="Normal 2 3 17 4 5" xfId="26130" xr:uid="{00000000-0005-0000-0000-000012660000}"/>
    <cellStyle name="Normal 2 3 17 4 6" xfId="26131" xr:uid="{00000000-0005-0000-0000-000013660000}"/>
    <cellStyle name="Normal 2 3 17 4 7" xfId="26132" xr:uid="{00000000-0005-0000-0000-000014660000}"/>
    <cellStyle name="Normal 2 3 17 4 8" xfId="26133" xr:uid="{00000000-0005-0000-0000-000015660000}"/>
    <cellStyle name="Normal 2 3 17 4 9" xfId="26134" xr:uid="{00000000-0005-0000-0000-000016660000}"/>
    <cellStyle name="Normal 2 3 17 5" xfId="26135" xr:uid="{00000000-0005-0000-0000-000017660000}"/>
    <cellStyle name="Normal 2 3 17 5 10" xfId="26136" xr:uid="{00000000-0005-0000-0000-000018660000}"/>
    <cellStyle name="Normal 2 3 17 5 2" xfId="26137" xr:uid="{00000000-0005-0000-0000-000019660000}"/>
    <cellStyle name="Normal 2 3 17 5 3" xfId="26138" xr:uid="{00000000-0005-0000-0000-00001A660000}"/>
    <cellStyle name="Normal 2 3 17 5 4" xfId="26139" xr:uid="{00000000-0005-0000-0000-00001B660000}"/>
    <cellStyle name="Normal 2 3 17 5 5" xfId="26140" xr:uid="{00000000-0005-0000-0000-00001C660000}"/>
    <cellStyle name="Normal 2 3 17 5 6" xfId="26141" xr:uid="{00000000-0005-0000-0000-00001D660000}"/>
    <cellStyle name="Normal 2 3 17 5 7" xfId="26142" xr:uid="{00000000-0005-0000-0000-00001E660000}"/>
    <cellStyle name="Normal 2 3 17 5 8" xfId="26143" xr:uid="{00000000-0005-0000-0000-00001F660000}"/>
    <cellStyle name="Normal 2 3 17 5 9" xfId="26144" xr:uid="{00000000-0005-0000-0000-000020660000}"/>
    <cellStyle name="Normal 2 3 17 6" xfId="26145" xr:uid="{00000000-0005-0000-0000-000021660000}"/>
    <cellStyle name="Normal 2 3 17 7" xfId="26146" xr:uid="{00000000-0005-0000-0000-000022660000}"/>
    <cellStyle name="Normal 2 3 17 8" xfId="26147" xr:uid="{00000000-0005-0000-0000-000023660000}"/>
    <cellStyle name="Normal 2 3 17 9" xfId="26148" xr:uid="{00000000-0005-0000-0000-000024660000}"/>
    <cellStyle name="Normal 2 3 18" xfId="26149" xr:uid="{00000000-0005-0000-0000-000025660000}"/>
    <cellStyle name="Normal 2 3 18 10" xfId="26150" xr:uid="{00000000-0005-0000-0000-000026660000}"/>
    <cellStyle name="Normal 2 3 18 11" xfId="26151" xr:uid="{00000000-0005-0000-0000-000027660000}"/>
    <cellStyle name="Normal 2 3 18 12" xfId="26152" xr:uid="{00000000-0005-0000-0000-000028660000}"/>
    <cellStyle name="Normal 2 3 18 13" xfId="26153" xr:uid="{00000000-0005-0000-0000-000029660000}"/>
    <cellStyle name="Normal 2 3 18 14" xfId="26154" xr:uid="{00000000-0005-0000-0000-00002A660000}"/>
    <cellStyle name="Normal 2 3 18 2" xfId="26155" xr:uid="{00000000-0005-0000-0000-00002B660000}"/>
    <cellStyle name="Normal 2 3 18 2 10" xfId="26156" xr:uid="{00000000-0005-0000-0000-00002C660000}"/>
    <cellStyle name="Normal 2 3 18 2 2" xfId="26157" xr:uid="{00000000-0005-0000-0000-00002D660000}"/>
    <cellStyle name="Normal 2 3 18 2 3" xfId="26158" xr:uid="{00000000-0005-0000-0000-00002E660000}"/>
    <cellStyle name="Normal 2 3 18 2 4" xfId="26159" xr:uid="{00000000-0005-0000-0000-00002F660000}"/>
    <cellStyle name="Normal 2 3 18 2 5" xfId="26160" xr:uid="{00000000-0005-0000-0000-000030660000}"/>
    <cellStyle name="Normal 2 3 18 2 6" xfId="26161" xr:uid="{00000000-0005-0000-0000-000031660000}"/>
    <cellStyle name="Normal 2 3 18 2 7" xfId="26162" xr:uid="{00000000-0005-0000-0000-000032660000}"/>
    <cellStyle name="Normal 2 3 18 2 8" xfId="26163" xr:uid="{00000000-0005-0000-0000-000033660000}"/>
    <cellStyle name="Normal 2 3 18 2 9" xfId="26164" xr:uid="{00000000-0005-0000-0000-000034660000}"/>
    <cellStyle name="Normal 2 3 18 3" xfId="26165" xr:uid="{00000000-0005-0000-0000-000035660000}"/>
    <cellStyle name="Normal 2 3 18 3 10" xfId="26166" xr:uid="{00000000-0005-0000-0000-000036660000}"/>
    <cellStyle name="Normal 2 3 18 3 2" xfId="26167" xr:uid="{00000000-0005-0000-0000-000037660000}"/>
    <cellStyle name="Normal 2 3 18 3 3" xfId="26168" xr:uid="{00000000-0005-0000-0000-000038660000}"/>
    <cellStyle name="Normal 2 3 18 3 4" xfId="26169" xr:uid="{00000000-0005-0000-0000-000039660000}"/>
    <cellStyle name="Normal 2 3 18 3 5" xfId="26170" xr:uid="{00000000-0005-0000-0000-00003A660000}"/>
    <cellStyle name="Normal 2 3 18 3 6" xfId="26171" xr:uid="{00000000-0005-0000-0000-00003B660000}"/>
    <cellStyle name="Normal 2 3 18 3 7" xfId="26172" xr:uid="{00000000-0005-0000-0000-00003C660000}"/>
    <cellStyle name="Normal 2 3 18 3 8" xfId="26173" xr:uid="{00000000-0005-0000-0000-00003D660000}"/>
    <cellStyle name="Normal 2 3 18 3 9" xfId="26174" xr:uid="{00000000-0005-0000-0000-00003E660000}"/>
    <cellStyle name="Normal 2 3 18 4" xfId="26175" xr:uid="{00000000-0005-0000-0000-00003F660000}"/>
    <cellStyle name="Normal 2 3 18 4 10" xfId="26176" xr:uid="{00000000-0005-0000-0000-000040660000}"/>
    <cellStyle name="Normal 2 3 18 4 2" xfId="26177" xr:uid="{00000000-0005-0000-0000-000041660000}"/>
    <cellStyle name="Normal 2 3 18 4 3" xfId="26178" xr:uid="{00000000-0005-0000-0000-000042660000}"/>
    <cellStyle name="Normal 2 3 18 4 4" xfId="26179" xr:uid="{00000000-0005-0000-0000-000043660000}"/>
    <cellStyle name="Normal 2 3 18 4 5" xfId="26180" xr:uid="{00000000-0005-0000-0000-000044660000}"/>
    <cellStyle name="Normal 2 3 18 4 6" xfId="26181" xr:uid="{00000000-0005-0000-0000-000045660000}"/>
    <cellStyle name="Normal 2 3 18 4 7" xfId="26182" xr:uid="{00000000-0005-0000-0000-000046660000}"/>
    <cellStyle name="Normal 2 3 18 4 8" xfId="26183" xr:uid="{00000000-0005-0000-0000-000047660000}"/>
    <cellStyle name="Normal 2 3 18 4 9" xfId="26184" xr:uid="{00000000-0005-0000-0000-000048660000}"/>
    <cellStyle name="Normal 2 3 18 5" xfId="26185" xr:uid="{00000000-0005-0000-0000-000049660000}"/>
    <cellStyle name="Normal 2 3 18 5 10" xfId="26186" xr:uid="{00000000-0005-0000-0000-00004A660000}"/>
    <cellStyle name="Normal 2 3 18 5 2" xfId="26187" xr:uid="{00000000-0005-0000-0000-00004B660000}"/>
    <cellStyle name="Normal 2 3 18 5 3" xfId="26188" xr:uid="{00000000-0005-0000-0000-00004C660000}"/>
    <cellStyle name="Normal 2 3 18 5 4" xfId="26189" xr:uid="{00000000-0005-0000-0000-00004D660000}"/>
    <cellStyle name="Normal 2 3 18 5 5" xfId="26190" xr:uid="{00000000-0005-0000-0000-00004E660000}"/>
    <cellStyle name="Normal 2 3 18 5 6" xfId="26191" xr:uid="{00000000-0005-0000-0000-00004F660000}"/>
    <cellStyle name="Normal 2 3 18 5 7" xfId="26192" xr:uid="{00000000-0005-0000-0000-000050660000}"/>
    <cellStyle name="Normal 2 3 18 5 8" xfId="26193" xr:uid="{00000000-0005-0000-0000-000051660000}"/>
    <cellStyle name="Normal 2 3 18 5 9" xfId="26194" xr:uid="{00000000-0005-0000-0000-000052660000}"/>
    <cellStyle name="Normal 2 3 18 6" xfId="26195" xr:uid="{00000000-0005-0000-0000-000053660000}"/>
    <cellStyle name="Normal 2 3 18 7" xfId="26196" xr:uid="{00000000-0005-0000-0000-000054660000}"/>
    <cellStyle name="Normal 2 3 18 8" xfId="26197" xr:uid="{00000000-0005-0000-0000-000055660000}"/>
    <cellStyle name="Normal 2 3 18 9" xfId="26198" xr:uid="{00000000-0005-0000-0000-000056660000}"/>
    <cellStyle name="Normal 2 3 19" xfId="26199" xr:uid="{00000000-0005-0000-0000-000057660000}"/>
    <cellStyle name="Normal 2 3 19 10" xfId="26200" xr:uid="{00000000-0005-0000-0000-000058660000}"/>
    <cellStyle name="Normal 2 3 19 11" xfId="26201" xr:uid="{00000000-0005-0000-0000-000059660000}"/>
    <cellStyle name="Normal 2 3 19 12" xfId="26202" xr:uid="{00000000-0005-0000-0000-00005A660000}"/>
    <cellStyle name="Normal 2 3 19 13" xfId="26203" xr:uid="{00000000-0005-0000-0000-00005B660000}"/>
    <cellStyle name="Normal 2 3 19 14" xfId="26204" xr:uid="{00000000-0005-0000-0000-00005C660000}"/>
    <cellStyle name="Normal 2 3 19 2" xfId="26205" xr:uid="{00000000-0005-0000-0000-00005D660000}"/>
    <cellStyle name="Normal 2 3 19 2 10" xfId="26206" xr:uid="{00000000-0005-0000-0000-00005E660000}"/>
    <cellStyle name="Normal 2 3 19 2 2" xfId="26207" xr:uid="{00000000-0005-0000-0000-00005F660000}"/>
    <cellStyle name="Normal 2 3 19 2 3" xfId="26208" xr:uid="{00000000-0005-0000-0000-000060660000}"/>
    <cellStyle name="Normal 2 3 19 2 4" xfId="26209" xr:uid="{00000000-0005-0000-0000-000061660000}"/>
    <cellStyle name="Normal 2 3 19 2 5" xfId="26210" xr:uid="{00000000-0005-0000-0000-000062660000}"/>
    <cellStyle name="Normal 2 3 19 2 6" xfId="26211" xr:uid="{00000000-0005-0000-0000-000063660000}"/>
    <cellStyle name="Normal 2 3 19 2 7" xfId="26212" xr:uid="{00000000-0005-0000-0000-000064660000}"/>
    <cellStyle name="Normal 2 3 19 2 8" xfId="26213" xr:uid="{00000000-0005-0000-0000-000065660000}"/>
    <cellStyle name="Normal 2 3 19 2 9" xfId="26214" xr:uid="{00000000-0005-0000-0000-000066660000}"/>
    <cellStyle name="Normal 2 3 19 3" xfId="26215" xr:uid="{00000000-0005-0000-0000-000067660000}"/>
    <cellStyle name="Normal 2 3 19 3 10" xfId="26216" xr:uid="{00000000-0005-0000-0000-000068660000}"/>
    <cellStyle name="Normal 2 3 19 3 2" xfId="26217" xr:uid="{00000000-0005-0000-0000-000069660000}"/>
    <cellStyle name="Normal 2 3 19 3 3" xfId="26218" xr:uid="{00000000-0005-0000-0000-00006A660000}"/>
    <cellStyle name="Normal 2 3 19 3 4" xfId="26219" xr:uid="{00000000-0005-0000-0000-00006B660000}"/>
    <cellStyle name="Normal 2 3 19 3 5" xfId="26220" xr:uid="{00000000-0005-0000-0000-00006C660000}"/>
    <cellStyle name="Normal 2 3 19 3 6" xfId="26221" xr:uid="{00000000-0005-0000-0000-00006D660000}"/>
    <cellStyle name="Normal 2 3 19 3 7" xfId="26222" xr:uid="{00000000-0005-0000-0000-00006E660000}"/>
    <cellStyle name="Normal 2 3 19 3 8" xfId="26223" xr:uid="{00000000-0005-0000-0000-00006F660000}"/>
    <cellStyle name="Normal 2 3 19 3 9" xfId="26224" xr:uid="{00000000-0005-0000-0000-000070660000}"/>
    <cellStyle name="Normal 2 3 19 4" xfId="26225" xr:uid="{00000000-0005-0000-0000-000071660000}"/>
    <cellStyle name="Normal 2 3 19 4 10" xfId="26226" xr:uid="{00000000-0005-0000-0000-000072660000}"/>
    <cellStyle name="Normal 2 3 19 4 2" xfId="26227" xr:uid="{00000000-0005-0000-0000-000073660000}"/>
    <cellStyle name="Normal 2 3 19 4 3" xfId="26228" xr:uid="{00000000-0005-0000-0000-000074660000}"/>
    <cellStyle name="Normal 2 3 19 4 4" xfId="26229" xr:uid="{00000000-0005-0000-0000-000075660000}"/>
    <cellStyle name="Normal 2 3 19 4 5" xfId="26230" xr:uid="{00000000-0005-0000-0000-000076660000}"/>
    <cellStyle name="Normal 2 3 19 4 6" xfId="26231" xr:uid="{00000000-0005-0000-0000-000077660000}"/>
    <cellStyle name="Normal 2 3 19 4 7" xfId="26232" xr:uid="{00000000-0005-0000-0000-000078660000}"/>
    <cellStyle name="Normal 2 3 19 4 8" xfId="26233" xr:uid="{00000000-0005-0000-0000-000079660000}"/>
    <cellStyle name="Normal 2 3 19 4 9" xfId="26234" xr:uid="{00000000-0005-0000-0000-00007A660000}"/>
    <cellStyle name="Normal 2 3 19 5" xfId="26235" xr:uid="{00000000-0005-0000-0000-00007B660000}"/>
    <cellStyle name="Normal 2 3 19 5 10" xfId="26236" xr:uid="{00000000-0005-0000-0000-00007C660000}"/>
    <cellStyle name="Normal 2 3 19 5 2" xfId="26237" xr:uid="{00000000-0005-0000-0000-00007D660000}"/>
    <cellStyle name="Normal 2 3 19 5 3" xfId="26238" xr:uid="{00000000-0005-0000-0000-00007E660000}"/>
    <cellStyle name="Normal 2 3 19 5 4" xfId="26239" xr:uid="{00000000-0005-0000-0000-00007F660000}"/>
    <cellStyle name="Normal 2 3 19 5 5" xfId="26240" xr:uid="{00000000-0005-0000-0000-000080660000}"/>
    <cellStyle name="Normal 2 3 19 5 6" xfId="26241" xr:uid="{00000000-0005-0000-0000-000081660000}"/>
    <cellStyle name="Normal 2 3 19 5 7" xfId="26242" xr:uid="{00000000-0005-0000-0000-000082660000}"/>
    <cellStyle name="Normal 2 3 19 5 8" xfId="26243" xr:uid="{00000000-0005-0000-0000-000083660000}"/>
    <cellStyle name="Normal 2 3 19 5 9" xfId="26244" xr:uid="{00000000-0005-0000-0000-000084660000}"/>
    <cellStyle name="Normal 2 3 19 6" xfId="26245" xr:uid="{00000000-0005-0000-0000-000085660000}"/>
    <cellStyle name="Normal 2 3 19 7" xfId="26246" xr:uid="{00000000-0005-0000-0000-000086660000}"/>
    <cellStyle name="Normal 2 3 19 8" xfId="26247" xr:uid="{00000000-0005-0000-0000-000087660000}"/>
    <cellStyle name="Normal 2 3 19 9" xfId="26248" xr:uid="{00000000-0005-0000-0000-000088660000}"/>
    <cellStyle name="Normal 2 3 2" xfId="26249" xr:uid="{00000000-0005-0000-0000-000089660000}"/>
    <cellStyle name="Normal 2 3 2 10" xfId="26250" xr:uid="{00000000-0005-0000-0000-00008A660000}"/>
    <cellStyle name="Normal 2 3 2 10 10" xfId="26251" xr:uid="{00000000-0005-0000-0000-00008B660000}"/>
    <cellStyle name="Normal 2 3 2 10 11" xfId="26252" xr:uid="{00000000-0005-0000-0000-00008C660000}"/>
    <cellStyle name="Normal 2 3 2 10 12" xfId="26253" xr:uid="{00000000-0005-0000-0000-00008D660000}"/>
    <cellStyle name="Normal 2 3 2 10 13" xfId="26254" xr:uid="{00000000-0005-0000-0000-00008E660000}"/>
    <cellStyle name="Normal 2 3 2 10 14" xfId="26255" xr:uid="{00000000-0005-0000-0000-00008F660000}"/>
    <cellStyle name="Normal 2 3 2 10 2" xfId="26256" xr:uid="{00000000-0005-0000-0000-000090660000}"/>
    <cellStyle name="Normal 2 3 2 10 2 10" xfId="26257" xr:uid="{00000000-0005-0000-0000-000091660000}"/>
    <cellStyle name="Normal 2 3 2 10 2 2" xfId="26258" xr:uid="{00000000-0005-0000-0000-000092660000}"/>
    <cellStyle name="Normal 2 3 2 10 2 3" xfId="26259" xr:uid="{00000000-0005-0000-0000-000093660000}"/>
    <cellStyle name="Normal 2 3 2 10 2 4" xfId="26260" xr:uid="{00000000-0005-0000-0000-000094660000}"/>
    <cellStyle name="Normal 2 3 2 10 2 5" xfId="26261" xr:uid="{00000000-0005-0000-0000-000095660000}"/>
    <cellStyle name="Normal 2 3 2 10 2 6" xfId="26262" xr:uid="{00000000-0005-0000-0000-000096660000}"/>
    <cellStyle name="Normal 2 3 2 10 2 7" xfId="26263" xr:uid="{00000000-0005-0000-0000-000097660000}"/>
    <cellStyle name="Normal 2 3 2 10 2 8" xfId="26264" xr:uid="{00000000-0005-0000-0000-000098660000}"/>
    <cellStyle name="Normal 2 3 2 10 2 9" xfId="26265" xr:uid="{00000000-0005-0000-0000-000099660000}"/>
    <cellStyle name="Normal 2 3 2 10 3" xfId="26266" xr:uid="{00000000-0005-0000-0000-00009A660000}"/>
    <cellStyle name="Normal 2 3 2 10 3 10" xfId="26267" xr:uid="{00000000-0005-0000-0000-00009B660000}"/>
    <cellStyle name="Normal 2 3 2 10 3 2" xfId="26268" xr:uid="{00000000-0005-0000-0000-00009C660000}"/>
    <cellStyle name="Normal 2 3 2 10 3 3" xfId="26269" xr:uid="{00000000-0005-0000-0000-00009D660000}"/>
    <cellStyle name="Normal 2 3 2 10 3 4" xfId="26270" xr:uid="{00000000-0005-0000-0000-00009E660000}"/>
    <cellStyle name="Normal 2 3 2 10 3 5" xfId="26271" xr:uid="{00000000-0005-0000-0000-00009F660000}"/>
    <cellStyle name="Normal 2 3 2 10 3 6" xfId="26272" xr:uid="{00000000-0005-0000-0000-0000A0660000}"/>
    <cellStyle name="Normal 2 3 2 10 3 7" xfId="26273" xr:uid="{00000000-0005-0000-0000-0000A1660000}"/>
    <cellStyle name="Normal 2 3 2 10 3 8" xfId="26274" xr:uid="{00000000-0005-0000-0000-0000A2660000}"/>
    <cellStyle name="Normal 2 3 2 10 3 9" xfId="26275" xr:uid="{00000000-0005-0000-0000-0000A3660000}"/>
    <cellStyle name="Normal 2 3 2 10 4" xfId="26276" xr:uid="{00000000-0005-0000-0000-0000A4660000}"/>
    <cellStyle name="Normal 2 3 2 10 4 10" xfId="26277" xr:uid="{00000000-0005-0000-0000-0000A5660000}"/>
    <cellStyle name="Normal 2 3 2 10 4 2" xfId="26278" xr:uid="{00000000-0005-0000-0000-0000A6660000}"/>
    <cellStyle name="Normal 2 3 2 10 4 3" xfId="26279" xr:uid="{00000000-0005-0000-0000-0000A7660000}"/>
    <cellStyle name="Normal 2 3 2 10 4 4" xfId="26280" xr:uid="{00000000-0005-0000-0000-0000A8660000}"/>
    <cellStyle name="Normal 2 3 2 10 4 5" xfId="26281" xr:uid="{00000000-0005-0000-0000-0000A9660000}"/>
    <cellStyle name="Normal 2 3 2 10 4 6" xfId="26282" xr:uid="{00000000-0005-0000-0000-0000AA660000}"/>
    <cellStyle name="Normal 2 3 2 10 4 7" xfId="26283" xr:uid="{00000000-0005-0000-0000-0000AB660000}"/>
    <cellStyle name="Normal 2 3 2 10 4 8" xfId="26284" xr:uid="{00000000-0005-0000-0000-0000AC660000}"/>
    <cellStyle name="Normal 2 3 2 10 4 9" xfId="26285" xr:uid="{00000000-0005-0000-0000-0000AD660000}"/>
    <cellStyle name="Normal 2 3 2 10 5" xfId="26286" xr:uid="{00000000-0005-0000-0000-0000AE660000}"/>
    <cellStyle name="Normal 2 3 2 10 5 10" xfId="26287" xr:uid="{00000000-0005-0000-0000-0000AF660000}"/>
    <cellStyle name="Normal 2 3 2 10 5 2" xfId="26288" xr:uid="{00000000-0005-0000-0000-0000B0660000}"/>
    <cellStyle name="Normal 2 3 2 10 5 3" xfId="26289" xr:uid="{00000000-0005-0000-0000-0000B1660000}"/>
    <cellStyle name="Normal 2 3 2 10 5 4" xfId="26290" xr:uid="{00000000-0005-0000-0000-0000B2660000}"/>
    <cellStyle name="Normal 2 3 2 10 5 5" xfId="26291" xr:uid="{00000000-0005-0000-0000-0000B3660000}"/>
    <cellStyle name="Normal 2 3 2 10 5 6" xfId="26292" xr:uid="{00000000-0005-0000-0000-0000B4660000}"/>
    <cellStyle name="Normal 2 3 2 10 5 7" xfId="26293" xr:uid="{00000000-0005-0000-0000-0000B5660000}"/>
    <cellStyle name="Normal 2 3 2 10 5 8" xfId="26294" xr:uid="{00000000-0005-0000-0000-0000B6660000}"/>
    <cellStyle name="Normal 2 3 2 10 5 9" xfId="26295" xr:uid="{00000000-0005-0000-0000-0000B7660000}"/>
    <cellStyle name="Normal 2 3 2 10 6" xfId="26296" xr:uid="{00000000-0005-0000-0000-0000B8660000}"/>
    <cellStyle name="Normal 2 3 2 10 7" xfId="26297" xr:uid="{00000000-0005-0000-0000-0000B9660000}"/>
    <cellStyle name="Normal 2 3 2 10 8" xfId="26298" xr:uid="{00000000-0005-0000-0000-0000BA660000}"/>
    <cellStyle name="Normal 2 3 2 10 9" xfId="26299" xr:uid="{00000000-0005-0000-0000-0000BB660000}"/>
    <cellStyle name="Normal 2 3 2 11" xfId="26300" xr:uid="{00000000-0005-0000-0000-0000BC660000}"/>
    <cellStyle name="Normal 2 3 2 11 10" xfId="26301" xr:uid="{00000000-0005-0000-0000-0000BD660000}"/>
    <cellStyle name="Normal 2 3 2 11 11" xfId="26302" xr:uid="{00000000-0005-0000-0000-0000BE660000}"/>
    <cellStyle name="Normal 2 3 2 11 12" xfId="26303" xr:uid="{00000000-0005-0000-0000-0000BF660000}"/>
    <cellStyle name="Normal 2 3 2 11 13" xfId="26304" xr:uid="{00000000-0005-0000-0000-0000C0660000}"/>
    <cellStyle name="Normal 2 3 2 11 14" xfId="26305" xr:uid="{00000000-0005-0000-0000-0000C1660000}"/>
    <cellStyle name="Normal 2 3 2 11 2" xfId="26306" xr:uid="{00000000-0005-0000-0000-0000C2660000}"/>
    <cellStyle name="Normal 2 3 2 11 2 10" xfId="26307" xr:uid="{00000000-0005-0000-0000-0000C3660000}"/>
    <cellStyle name="Normal 2 3 2 11 2 2" xfId="26308" xr:uid="{00000000-0005-0000-0000-0000C4660000}"/>
    <cellStyle name="Normal 2 3 2 11 2 3" xfId="26309" xr:uid="{00000000-0005-0000-0000-0000C5660000}"/>
    <cellStyle name="Normal 2 3 2 11 2 4" xfId="26310" xr:uid="{00000000-0005-0000-0000-0000C6660000}"/>
    <cellStyle name="Normal 2 3 2 11 2 5" xfId="26311" xr:uid="{00000000-0005-0000-0000-0000C7660000}"/>
    <cellStyle name="Normal 2 3 2 11 2 6" xfId="26312" xr:uid="{00000000-0005-0000-0000-0000C8660000}"/>
    <cellStyle name="Normal 2 3 2 11 2 7" xfId="26313" xr:uid="{00000000-0005-0000-0000-0000C9660000}"/>
    <cellStyle name="Normal 2 3 2 11 2 8" xfId="26314" xr:uid="{00000000-0005-0000-0000-0000CA660000}"/>
    <cellStyle name="Normal 2 3 2 11 2 9" xfId="26315" xr:uid="{00000000-0005-0000-0000-0000CB660000}"/>
    <cellStyle name="Normal 2 3 2 11 3" xfId="26316" xr:uid="{00000000-0005-0000-0000-0000CC660000}"/>
    <cellStyle name="Normal 2 3 2 11 3 10" xfId="26317" xr:uid="{00000000-0005-0000-0000-0000CD660000}"/>
    <cellStyle name="Normal 2 3 2 11 3 2" xfId="26318" xr:uid="{00000000-0005-0000-0000-0000CE660000}"/>
    <cellStyle name="Normal 2 3 2 11 3 3" xfId="26319" xr:uid="{00000000-0005-0000-0000-0000CF660000}"/>
    <cellStyle name="Normal 2 3 2 11 3 4" xfId="26320" xr:uid="{00000000-0005-0000-0000-0000D0660000}"/>
    <cellStyle name="Normal 2 3 2 11 3 5" xfId="26321" xr:uid="{00000000-0005-0000-0000-0000D1660000}"/>
    <cellStyle name="Normal 2 3 2 11 3 6" xfId="26322" xr:uid="{00000000-0005-0000-0000-0000D2660000}"/>
    <cellStyle name="Normal 2 3 2 11 3 7" xfId="26323" xr:uid="{00000000-0005-0000-0000-0000D3660000}"/>
    <cellStyle name="Normal 2 3 2 11 3 8" xfId="26324" xr:uid="{00000000-0005-0000-0000-0000D4660000}"/>
    <cellStyle name="Normal 2 3 2 11 3 9" xfId="26325" xr:uid="{00000000-0005-0000-0000-0000D5660000}"/>
    <cellStyle name="Normal 2 3 2 11 4" xfId="26326" xr:uid="{00000000-0005-0000-0000-0000D6660000}"/>
    <cellStyle name="Normal 2 3 2 11 4 10" xfId="26327" xr:uid="{00000000-0005-0000-0000-0000D7660000}"/>
    <cellStyle name="Normal 2 3 2 11 4 2" xfId="26328" xr:uid="{00000000-0005-0000-0000-0000D8660000}"/>
    <cellStyle name="Normal 2 3 2 11 4 3" xfId="26329" xr:uid="{00000000-0005-0000-0000-0000D9660000}"/>
    <cellStyle name="Normal 2 3 2 11 4 4" xfId="26330" xr:uid="{00000000-0005-0000-0000-0000DA660000}"/>
    <cellStyle name="Normal 2 3 2 11 4 5" xfId="26331" xr:uid="{00000000-0005-0000-0000-0000DB660000}"/>
    <cellStyle name="Normal 2 3 2 11 4 6" xfId="26332" xr:uid="{00000000-0005-0000-0000-0000DC660000}"/>
    <cellStyle name="Normal 2 3 2 11 4 7" xfId="26333" xr:uid="{00000000-0005-0000-0000-0000DD660000}"/>
    <cellStyle name="Normal 2 3 2 11 4 8" xfId="26334" xr:uid="{00000000-0005-0000-0000-0000DE660000}"/>
    <cellStyle name="Normal 2 3 2 11 4 9" xfId="26335" xr:uid="{00000000-0005-0000-0000-0000DF660000}"/>
    <cellStyle name="Normal 2 3 2 11 5" xfId="26336" xr:uid="{00000000-0005-0000-0000-0000E0660000}"/>
    <cellStyle name="Normal 2 3 2 11 5 10" xfId="26337" xr:uid="{00000000-0005-0000-0000-0000E1660000}"/>
    <cellStyle name="Normal 2 3 2 11 5 2" xfId="26338" xr:uid="{00000000-0005-0000-0000-0000E2660000}"/>
    <cellStyle name="Normal 2 3 2 11 5 3" xfId="26339" xr:uid="{00000000-0005-0000-0000-0000E3660000}"/>
    <cellStyle name="Normal 2 3 2 11 5 4" xfId="26340" xr:uid="{00000000-0005-0000-0000-0000E4660000}"/>
    <cellStyle name="Normal 2 3 2 11 5 5" xfId="26341" xr:uid="{00000000-0005-0000-0000-0000E5660000}"/>
    <cellStyle name="Normal 2 3 2 11 5 6" xfId="26342" xr:uid="{00000000-0005-0000-0000-0000E6660000}"/>
    <cellStyle name="Normal 2 3 2 11 5 7" xfId="26343" xr:uid="{00000000-0005-0000-0000-0000E7660000}"/>
    <cellStyle name="Normal 2 3 2 11 5 8" xfId="26344" xr:uid="{00000000-0005-0000-0000-0000E8660000}"/>
    <cellStyle name="Normal 2 3 2 11 5 9" xfId="26345" xr:uid="{00000000-0005-0000-0000-0000E9660000}"/>
    <cellStyle name="Normal 2 3 2 11 6" xfId="26346" xr:uid="{00000000-0005-0000-0000-0000EA660000}"/>
    <cellStyle name="Normal 2 3 2 11 7" xfId="26347" xr:uid="{00000000-0005-0000-0000-0000EB660000}"/>
    <cellStyle name="Normal 2 3 2 11 8" xfId="26348" xr:uid="{00000000-0005-0000-0000-0000EC660000}"/>
    <cellStyle name="Normal 2 3 2 11 9" xfId="26349" xr:uid="{00000000-0005-0000-0000-0000ED660000}"/>
    <cellStyle name="Normal 2 3 2 12" xfId="26350" xr:uid="{00000000-0005-0000-0000-0000EE660000}"/>
    <cellStyle name="Normal 2 3 2 12 10" xfId="26351" xr:uid="{00000000-0005-0000-0000-0000EF660000}"/>
    <cellStyle name="Normal 2 3 2 12 11" xfId="26352" xr:uid="{00000000-0005-0000-0000-0000F0660000}"/>
    <cellStyle name="Normal 2 3 2 12 12" xfId="26353" xr:uid="{00000000-0005-0000-0000-0000F1660000}"/>
    <cellStyle name="Normal 2 3 2 12 13" xfId="26354" xr:uid="{00000000-0005-0000-0000-0000F2660000}"/>
    <cellStyle name="Normal 2 3 2 12 14" xfId="26355" xr:uid="{00000000-0005-0000-0000-0000F3660000}"/>
    <cellStyle name="Normal 2 3 2 12 2" xfId="26356" xr:uid="{00000000-0005-0000-0000-0000F4660000}"/>
    <cellStyle name="Normal 2 3 2 12 2 10" xfId="26357" xr:uid="{00000000-0005-0000-0000-0000F5660000}"/>
    <cellStyle name="Normal 2 3 2 12 2 2" xfId="26358" xr:uid="{00000000-0005-0000-0000-0000F6660000}"/>
    <cellStyle name="Normal 2 3 2 12 2 3" xfId="26359" xr:uid="{00000000-0005-0000-0000-0000F7660000}"/>
    <cellStyle name="Normal 2 3 2 12 2 4" xfId="26360" xr:uid="{00000000-0005-0000-0000-0000F8660000}"/>
    <cellStyle name="Normal 2 3 2 12 2 5" xfId="26361" xr:uid="{00000000-0005-0000-0000-0000F9660000}"/>
    <cellStyle name="Normal 2 3 2 12 2 6" xfId="26362" xr:uid="{00000000-0005-0000-0000-0000FA660000}"/>
    <cellStyle name="Normal 2 3 2 12 2 7" xfId="26363" xr:uid="{00000000-0005-0000-0000-0000FB660000}"/>
    <cellStyle name="Normal 2 3 2 12 2 8" xfId="26364" xr:uid="{00000000-0005-0000-0000-0000FC660000}"/>
    <cellStyle name="Normal 2 3 2 12 2 9" xfId="26365" xr:uid="{00000000-0005-0000-0000-0000FD660000}"/>
    <cellStyle name="Normal 2 3 2 12 3" xfId="26366" xr:uid="{00000000-0005-0000-0000-0000FE660000}"/>
    <cellStyle name="Normal 2 3 2 12 3 10" xfId="26367" xr:uid="{00000000-0005-0000-0000-0000FF660000}"/>
    <cellStyle name="Normal 2 3 2 12 3 2" xfId="26368" xr:uid="{00000000-0005-0000-0000-000000670000}"/>
    <cellStyle name="Normal 2 3 2 12 3 3" xfId="26369" xr:uid="{00000000-0005-0000-0000-000001670000}"/>
    <cellStyle name="Normal 2 3 2 12 3 4" xfId="26370" xr:uid="{00000000-0005-0000-0000-000002670000}"/>
    <cellStyle name="Normal 2 3 2 12 3 5" xfId="26371" xr:uid="{00000000-0005-0000-0000-000003670000}"/>
    <cellStyle name="Normal 2 3 2 12 3 6" xfId="26372" xr:uid="{00000000-0005-0000-0000-000004670000}"/>
    <cellStyle name="Normal 2 3 2 12 3 7" xfId="26373" xr:uid="{00000000-0005-0000-0000-000005670000}"/>
    <cellStyle name="Normal 2 3 2 12 3 8" xfId="26374" xr:uid="{00000000-0005-0000-0000-000006670000}"/>
    <cellStyle name="Normal 2 3 2 12 3 9" xfId="26375" xr:uid="{00000000-0005-0000-0000-000007670000}"/>
    <cellStyle name="Normal 2 3 2 12 4" xfId="26376" xr:uid="{00000000-0005-0000-0000-000008670000}"/>
    <cellStyle name="Normal 2 3 2 12 4 10" xfId="26377" xr:uid="{00000000-0005-0000-0000-000009670000}"/>
    <cellStyle name="Normal 2 3 2 12 4 2" xfId="26378" xr:uid="{00000000-0005-0000-0000-00000A670000}"/>
    <cellStyle name="Normal 2 3 2 12 4 3" xfId="26379" xr:uid="{00000000-0005-0000-0000-00000B670000}"/>
    <cellStyle name="Normal 2 3 2 12 4 4" xfId="26380" xr:uid="{00000000-0005-0000-0000-00000C670000}"/>
    <cellStyle name="Normal 2 3 2 12 4 5" xfId="26381" xr:uid="{00000000-0005-0000-0000-00000D670000}"/>
    <cellStyle name="Normal 2 3 2 12 4 6" xfId="26382" xr:uid="{00000000-0005-0000-0000-00000E670000}"/>
    <cellStyle name="Normal 2 3 2 12 4 7" xfId="26383" xr:uid="{00000000-0005-0000-0000-00000F670000}"/>
    <cellStyle name="Normal 2 3 2 12 4 8" xfId="26384" xr:uid="{00000000-0005-0000-0000-000010670000}"/>
    <cellStyle name="Normal 2 3 2 12 4 9" xfId="26385" xr:uid="{00000000-0005-0000-0000-000011670000}"/>
    <cellStyle name="Normal 2 3 2 12 5" xfId="26386" xr:uid="{00000000-0005-0000-0000-000012670000}"/>
    <cellStyle name="Normal 2 3 2 12 5 10" xfId="26387" xr:uid="{00000000-0005-0000-0000-000013670000}"/>
    <cellStyle name="Normal 2 3 2 12 5 2" xfId="26388" xr:uid="{00000000-0005-0000-0000-000014670000}"/>
    <cellStyle name="Normal 2 3 2 12 5 3" xfId="26389" xr:uid="{00000000-0005-0000-0000-000015670000}"/>
    <cellStyle name="Normal 2 3 2 12 5 4" xfId="26390" xr:uid="{00000000-0005-0000-0000-000016670000}"/>
    <cellStyle name="Normal 2 3 2 12 5 5" xfId="26391" xr:uid="{00000000-0005-0000-0000-000017670000}"/>
    <cellStyle name="Normal 2 3 2 12 5 6" xfId="26392" xr:uid="{00000000-0005-0000-0000-000018670000}"/>
    <cellStyle name="Normal 2 3 2 12 5 7" xfId="26393" xr:uid="{00000000-0005-0000-0000-000019670000}"/>
    <cellStyle name="Normal 2 3 2 12 5 8" xfId="26394" xr:uid="{00000000-0005-0000-0000-00001A670000}"/>
    <cellStyle name="Normal 2 3 2 12 5 9" xfId="26395" xr:uid="{00000000-0005-0000-0000-00001B670000}"/>
    <cellStyle name="Normal 2 3 2 12 6" xfId="26396" xr:uid="{00000000-0005-0000-0000-00001C670000}"/>
    <cellStyle name="Normal 2 3 2 12 7" xfId="26397" xr:uid="{00000000-0005-0000-0000-00001D670000}"/>
    <cellStyle name="Normal 2 3 2 12 8" xfId="26398" xr:uid="{00000000-0005-0000-0000-00001E670000}"/>
    <cellStyle name="Normal 2 3 2 12 9" xfId="26399" xr:uid="{00000000-0005-0000-0000-00001F670000}"/>
    <cellStyle name="Normal 2 3 2 13" xfId="26400" xr:uid="{00000000-0005-0000-0000-000020670000}"/>
    <cellStyle name="Normal 2 3 2 13 10" xfId="26401" xr:uid="{00000000-0005-0000-0000-000021670000}"/>
    <cellStyle name="Normal 2 3 2 13 11" xfId="26402" xr:uid="{00000000-0005-0000-0000-000022670000}"/>
    <cellStyle name="Normal 2 3 2 13 12" xfId="26403" xr:uid="{00000000-0005-0000-0000-000023670000}"/>
    <cellStyle name="Normal 2 3 2 13 13" xfId="26404" xr:uid="{00000000-0005-0000-0000-000024670000}"/>
    <cellStyle name="Normal 2 3 2 13 14" xfId="26405" xr:uid="{00000000-0005-0000-0000-000025670000}"/>
    <cellStyle name="Normal 2 3 2 13 2" xfId="26406" xr:uid="{00000000-0005-0000-0000-000026670000}"/>
    <cellStyle name="Normal 2 3 2 13 2 10" xfId="26407" xr:uid="{00000000-0005-0000-0000-000027670000}"/>
    <cellStyle name="Normal 2 3 2 13 2 2" xfId="26408" xr:uid="{00000000-0005-0000-0000-000028670000}"/>
    <cellStyle name="Normal 2 3 2 13 2 3" xfId="26409" xr:uid="{00000000-0005-0000-0000-000029670000}"/>
    <cellStyle name="Normal 2 3 2 13 2 4" xfId="26410" xr:uid="{00000000-0005-0000-0000-00002A670000}"/>
    <cellStyle name="Normal 2 3 2 13 2 5" xfId="26411" xr:uid="{00000000-0005-0000-0000-00002B670000}"/>
    <cellStyle name="Normal 2 3 2 13 2 6" xfId="26412" xr:uid="{00000000-0005-0000-0000-00002C670000}"/>
    <cellStyle name="Normal 2 3 2 13 2 7" xfId="26413" xr:uid="{00000000-0005-0000-0000-00002D670000}"/>
    <cellStyle name="Normal 2 3 2 13 2 8" xfId="26414" xr:uid="{00000000-0005-0000-0000-00002E670000}"/>
    <cellStyle name="Normal 2 3 2 13 2 9" xfId="26415" xr:uid="{00000000-0005-0000-0000-00002F670000}"/>
    <cellStyle name="Normal 2 3 2 13 3" xfId="26416" xr:uid="{00000000-0005-0000-0000-000030670000}"/>
    <cellStyle name="Normal 2 3 2 13 3 10" xfId="26417" xr:uid="{00000000-0005-0000-0000-000031670000}"/>
    <cellStyle name="Normal 2 3 2 13 3 2" xfId="26418" xr:uid="{00000000-0005-0000-0000-000032670000}"/>
    <cellStyle name="Normal 2 3 2 13 3 3" xfId="26419" xr:uid="{00000000-0005-0000-0000-000033670000}"/>
    <cellStyle name="Normal 2 3 2 13 3 4" xfId="26420" xr:uid="{00000000-0005-0000-0000-000034670000}"/>
    <cellStyle name="Normal 2 3 2 13 3 5" xfId="26421" xr:uid="{00000000-0005-0000-0000-000035670000}"/>
    <cellStyle name="Normal 2 3 2 13 3 6" xfId="26422" xr:uid="{00000000-0005-0000-0000-000036670000}"/>
    <cellStyle name="Normal 2 3 2 13 3 7" xfId="26423" xr:uid="{00000000-0005-0000-0000-000037670000}"/>
    <cellStyle name="Normal 2 3 2 13 3 8" xfId="26424" xr:uid="{00000000-0005-0000-0000-000038670000}"/>
    <cellStyle name="Normal 2 3 2 13 3 9" xfId="26425" xr:uid="{00000000-0005-0000-0000-000039670000}"/>
    <cellStyle name="Normal 2 3 2 13 4" xfId="26426" xr:uid="{00000000-0005-0000-0000-00003A670000}"/>
    <cellStyle name="Normal 2 3 2 13 4 10" xfId="26427" xr:uid="{00000000-0005-0000-0000-00003B670000}"/>
    <cellStyle name="Normal 2 3 2 13 4 2" xfId="26428" xr:uid="{00000000-0005-0000-0000-00003C670000}"/>
    <cellStyle name="Normal 2 3 2 13 4 3" xfId="26429" xr:uid="{00000000-0005-0000-0000-00003D670000}"/>
    <cellStyle name="Normal 2 3 2 13 4 4" xfId="26430" xr:uid="{00000000-0005-0000-0000-00003E670000}"/>
    <cellStyle name="Normal 2 3 2 13 4 5" xfId="26431" xr:uid="{00000000-0005-0000-0000-00003F670000}"/>
    <cellStyle name="Normal 2 3 2 13 4 6" xfId="26432" xr:uid="{00000000-0005-0000-0000-000040670000}"/>
    <cellStyle name="Normal 2 3 2 13 4 7" xfId="26433" xr:uid="{00000000-0005-0000-0000-000041670000}"/>
    <cellStyle name="Normal 2 3 2 13 4 8" xfId="26434" xr:uid="{00000000-0005-0000-0000-000042670000}"/>
    <cellStyle name="Normal 2 3 2 13 4 9" xfId="26435" xr:uid="{00000000-0005-0000-0000-000043670000}"/>
    <cellStyle name="Normal 2 3 2 13 5" xfId="26436" xr:uid="{00000000-0005-0000-0000-000044670000}"/>
    <cellStyle name="Normal 2 3 2 13 5 10" xfId="26437" xr:uid="{00000000-0005-0000-0000-000045670000}"/>
    <cellStyle name="Normal 2 3 2 13 5 2" xfId="26438" xr:uid="{00000000-0005-0000-0000-000046670000}"/>
    <cellStyle name="Normal 2 3 2 13 5 3" xfId="26439" xr:uid="{00000000-0005-0000-0000-000047670000}"/>
    <cellStyle name="Normal 2 3 2 13 5 4" xfId="26440" xr:uid="{00000000-0005-0000-0000-000048670000}"/>
    <cellStyle name="Normal 2 3 2 13 5 5" xfId="26441" xr:uid="{00000000-0005-0000-0000-000049670000}"/>
    <cellStyle name="Normal 2 3 2 13 5 6" xfId="26442" xr:uid="{00000000-0005-0000-0000-00004A670000}"/>
    <cellStyle name="Normal 2 3 2 13 5 7" xfId="26443" xr:uid="{00000000-0005-0000-0000-00004B670000}"/>
    <cellStyle name="Normal 2 3 2 13 5 8" xfId="26444" xr:uid="{00000000-0005-0000-0000-00004C670000}"/>
    <cellStyle name="Normal 2 3 2 13 5 9" xfId="26445" xr:uid="{00000000-0005-0000-0000-00004D670000}"/>
    <cellStyle name="Normal 2 3 2 13 6" xfId="26446" xr:uid="{00000000-0005-0000-0000-00004E670000}"/>
    <cellStyle name="Normal 2 3 2 13 7" xfId="26447" xr:uid="{00000000-0005-0000-0000-00004F670000}"/>
    <cellStyle name="Normal 2 3 2 13 8" xfId="26448" xr:uid="{00000000-0005-0000-0000-000050670000}"/>
    <cellStyle name="Normal 2 3 2 13 9" xfId="26449" xr:uid="{00000000-0005-0000-0000-000051670000}"/>
    <cellStyle name="Normal 2 3 2 14" xfId="26450" xr:uid="{00000000-0005-0000-0000-000052670000}"/>
    <cellStyle name="Normal 2 3 2 14 10" xfId="26451" xr:uid="{00000000-0005-0000-0000-000053670000}"/>
    <cellStyle name="Normal 2 3 2 14 11" xfId="26452" xr:uid="{00000000-0005-0000-0000-000054670000}"/>
    <cellStyle name="Normal 2 3 2 14 12" xfId="26453" xr:uid="{00000000-0005-0000-0000-000055670000}"/>
    <cellStyle name="Normal 2 3 2 14 13" xfId="26454" xr:uid="{00000000-0005-0000-0000-000056670000}"/>
    <cellStyle name="Normal 2 3 2 14 14" xfId="26455" xr:uid="{00000000-0005-0000-0000-000057670000}"/>
    <cellStyle name="Normal 2 3 2 14 2" xfId="26456" xr:uid="{00000000-0005-0000-0000-000058670000}"/>
    <cellStyle name="Normal 2 3 2 14 2 10" xfId="26457" xr:uid="{00000000-0005-0000-0000-000059670000}"/>
    <cellStyle name="Normal 2 3 2 14 2 2" xfId="26458" xr:uid="{00000000-0005-0000-0000-00005A670000}"/>
    <cellStyle name="Normal 2 3 2 14 2 3" xfId="26459" xr:uid="{00000000-0005-0000-0000-00005B670000}"/>
    <cellStyle name="Normal 2 3 2 14 2 4" xfId="26460" xr:uid="{00000000-0005-0000-0000-00005C670000}"/>
    <cellStyle name="Normal 2 3 2 14 2 5" xfId="26461" xr:uid="{00000000-0005-0000-0000-00005D670000}"/>
    <cellStyle name="Normal 2 3 2 14 2 6" xfId="26462" xr:uid="{00000000-0005-0000-0000-00005E670000}"/>
    <cellStyle name="Normal 2 3 2 14 2 7" xfId="26463" xr:uid="{00000000-0005-0000-0000-00005F670000}"/>
    <cellStyle name="Normal 2 3 2 14 2 8" xfId="26464" xr:uid="{00000000-0005-0000-0000-000060670000}"/>
    <cellStyle name="Normal 2 3 2 14 2 9" xfId="26465" xr:uid="{00000000-0005-0000-0000-000061670000}"/>
    <cellStyle name="Normal 2 3 2 14 3" xfId="26466" xr:uid="{00000000-0005-0000-0000-000062670000}"/>
    <cellStyle name="Normal 2 3 2 14 3 10" xfId="26467" xr:uid="{00000000-0005-0000-0000-000063670000}"/>
    <cellStyle name="Normal 2 3 2 14 3 2" xfId="26468" xr:uid="{00000000-0005-0000-0000-000064670000}"/>
    <cellStyle name="Normal 2 3 2 14 3 3" xfId="26469" xr:uid="{00000000-0005-0000-0000-000065670000}"/>
    <cellStyle name="Normal 2 3 2 14 3 4" xfId="26470" xr:uid="{00000000-0005-0000-0000-000066670000}"/>
    <cellStyle name="Normal 2 3 2 14 3 5" xfId="26471" xr:uid="{00000000-0005-0000-0000-000067670000}"/>
    <cellStyle name="Normal 2 3 2 14 3 6" xfId="26472" xr:uid="{00000000-0005-0000-0000-000068670000}"/>
    <cellStyle name="Normal 2 3 2 14 3 7" xfId="26473" xr:uid="{00000000-0005-0000-0000-000069670000}"/>
    <cellStyle name="Normal 2 3 2 14 3 8" xfId="26474" xr:uid="{00000000-0005-0000-0000-00006A670000}"/>
    <cellStyle name="Normal 2 3 2 14 3 9" xfId="26475" xr:uid="{00000000-0005-0000-0000-00006B670000}"/>
    <cellStyle name="Normal 2 3 2 14 4" xfId="26476" xr:uid="{00000000-0005-0000-0000-00006C670000}"/>
    <cellStyle name="Normal 2 3 2 14 4 10" xfId="26477" xr:uid="{00000000-0005-0000-0000-00006D670000}"/>
    <cellStyle name="Normal 2 3 2 14 4 2" xfId="26478" xr:uid="{00000000-0005-0000-0000-00006E670000}"/>
    <cellStyle name="Normal 2 3 2 14 4 3" xfId="26479" xr:uid="{00000000-0005-0000-0000-00006F670000}"/>
    <cellStyle name="Normal 2 3 2 14 4 4" xfId="26480" xr:uid="{00000000-0005-0000-0000-000070670000}"/>
    <cellStyle name="Normal 2 3 2 14 4 5" xfId="26481" xr:uid="{00000000-0005-0000-0000-000071670000}"/>
    <cellStyle name="Normal 2 3 2 14 4 6" xfId="26482" xr:uid="{00000000-0005-0000-0000-000072670000}"/>
    <cellStyle name="Normal 2 3 2 14 4 7" xfId="26483" xr:uid="{00000000-0005-0000-0000-000073670000}"/>
    <cellStyle name="Normal 2 3 2 14 4 8" xfId="26484" xr:uid="{00000000-0005-0000-0000-000074670000}"/>
    <cellStyle name="Normal 2 3 2 14 4 9" xfId="26485" xr:uid="{00000000-0005-0000-0000-000075670000}"/>
    <cellStyle name="Normal 2 3 2 14 5" xfId="26486" xr:uid="{00000000-0005-0000-0000-000076670000}"/>
    <cellStyle name="Normal 2 3 2 14 5 10" xfId="26487" xr:uid="{00000000-0005-0000-0000-000077670000}"/>
    <cellStyle name="Normal 2 3 2 14 5 2" xfId="26488" xr:uid="{00000000-0005-0000-0000-000078670000}"/>
    <cellStyle name="Normal 2 3 2 14 5 3" xfId="26489" xr:uid="{00000000-0005-0000-0000-000079670000}"/>
    <cellStyle name="Normal 2 3 2 14 5 4" xfId="26490" xr:uid="{00000000-0005-0000-0000-00007A670000}"/>
    <cellStyle name="Normal 2 3 2 14 5 5" xfId="26491" xr:uid="{00000000-0005-0000-0000-00007B670000}"/>
    <cellStyle name="Normal 2 3 2 14 5 6" xfId="26492" xr:uid="{00000000-0005-0000-0000-00007C670000}"/>
    <cellStyle name="Normal 2 3 2 14 5 7" xfId="26493" xr:uid="{00000000-0005-0000-0000-00007D670000}"/>
    <cellStyle name="Normal 2 3 2 14 5 8" xfId="26494" xr:uid="{00000000-0005-0000-0000-00007E670000}"/>
    <cellStyle name="Normal 2 3 2 14 5 9" xfId="26495" xr:uid="{00000000-0005-0000-0000-00007F670000}"/>
    <cellStyle name="Normal 2 3 2 14 6" xfId="26496" xr:uid="{00000000-0005-0000-0000-000080670000}"/>
    <cellStyle name="Normal 2 3 2 14 7" xfId="26497" xr:uid="{00000000-0005-0000-0000-000081670000}"/>
    <cellStyle name="Normal 2 3 2 14 8" xfId="26498" xr:uid="{00000000-0005-0000-0000-000082670000}"/>
    <cellStyle name="Normal 2 3 2 14 9" xfId="26499" xr:uid="{00000000-0005-0000-0000-000083670000}"/>
    <cellStyle name="Normal 2 3 2 15" xfId="26500" xr:uid="{00000000-0005-0000-0000-000084670000}"/>
    <cellStyle name="Normal 2 3 2 15 10" xfId="26501" xr:uid="{00000000-0005-0000-0000-000085670000}"/>
    <cellStyle name="Normal 2 3 2 15 11" xfId="26502" xr:uid="{00000000-0005-0000-0000-000086670000}"/>
    <cellStyle name="Normal 2 3 2 15 12" xfId="26503" xr:uid="{00000000-0005-0000-0000-000087670000}"/>
    <cellStyle name="Normal 2 3 2 15 13" xfId="26504" xr:uid="{00000000-0005-0000-0000-000088670000}"/>
    <cellStyle name="Normal 2 3 2 15 14" xfId="26505" xr:uid="{00000000-0005-0000-0000-000089670000}"/>
    <cellStyle name="Normal 2 3 2 15 2" xfId="26506" xr:uid="{00000000-0005-0000-0000-00008A670000}"/>
    <cellStyle name="Normal 2 3 2 15 2 10" xfId="26507" xr:uid="{00000000-0005-0000-0000-00008B670000}"/>
    <cellStyle name="Normal 2 3 2 15 2 2" xfId="26508" xr:uid="{00000000-0005-0000-0000-00008C670000}"/>
    <cellStyle name="Normal 2 3 2 15 2 3" xfId="26509" xr:uid="{00000000-0005-0000-0000-00008D670000}"/>
    <cellStyle name="Normal 2 3 2 15 2 4" xfId="26510" xr:uid="{00000000-0005-0000-0000-00008E670000}"/>
    <cellStyle name="Normal 2 3 2 15 2 5" xfId="26511" xr:uid="{00000000-0005-0000-0000-00008F670000}"/>
    <cellStyle name="Normal 2 3 2 15 2 6" xfId="26512" xr:uid="{00000000-0005-0000-0000-000090670000}"/>
    <cellStyle name="Normal 2 3 2 15 2 7" xfId="26513" xr:uid="{00000000-0005-0000-0000-000091670000}"/>
    <cellStyle name="Normal 2 3 2 15 2 8" xfId="26514" xr:uid="{00000000-0005-0000-0000-000092670000}"/>
    <cellStyle name="Normal 2 3 2 15 2 9" xfId="26515" xr:uid="{00000000-0005-0000-0000-000093670000}"/>
    <cellStyle name="Normal 2 3 2 15 3" xfId="26516" xr:uid="{00000000-0005-0000-0000-000094670000}"/>
    <cellStyle name="Normal 2 3 2 15 3 10" xfId="26517" xr:uid="{00000000-0005-0000-0000-000095670000}"/>
    <cellStyle name="Normal 2 3 2 15 3 2" xfId="26518" xr:uid="{00000000-0005-0000-0000-000096670000}"/>
    <cellStyle name="Normal 2 3 2 15 3 3" xfId="26519" xr:uid="{00000000-0005-0000-0000-000097670000}"/>
    <cellStyle name="Normal 2 3 2 15 3 4" xfId="26520" xr:uid="{00000000-0005-0000-0000-000098670000}"/>
    <cellStyle name="Normal 2 3 2 15 3 5" xfId="26521" xr:uid="{00000000-0005-0000-0000-000099670000}"/>
    <cellStyle name="Normal 2 3 2 15 3 6" xfId="26522" xr:uid="{00000000-0005-0000-0000-00009A670000}"/>
    <cellStyle name="Normal 2 3 2 15 3 7" xfId="26523" xr:uid="{00000000-0005-0000-0000-00009B670000}"/>
    <cellStyle name="Normal 2 3 2 15 3 8" xfId="26524" xr:uid="{00000000-0005-0000-0000-00009C670000}"/>
    <cellStyle name="Normal 2 3 2 15 3 9" xfId="26525" xr:uid="{00000000-0005-0000-0000-00009D670000}"/>
    <cellStyle name="Normal 2 3 2 15 4" xfId="26526" xr:uid="{00000000-0005-0000-0000-00009E670000}"/>
    <cellStyle name="Normal 2 3 2 15 4 10" xfId="26527" xr:uid="{00000000-0005-0000-0000-00009F670000}"/>
    <cellStyle name="Normal 2 3 2 15 4 2" xfId="26528" xr:uid="{00000000-0005-0000-0000-0000A0670000}"/>
    <cellStyle name="Normal 2 3 2 15 4 3" xfId="26529" xr:uid="{00000000-0005-0000-0000-0000A1670000}"/>
    <cellStyle name="Normal 2 3 2 15 4 4" xfId="26530" xr:uid="{00000000-0005-0000-0000-0000A2670000}"/>
    <cellStyle name="Normal 2 3 2 15 4 5" xfId="26531" xr:uid="{00000000-0005-0000-0000-0000A3670000}"/>
    <cellStyle name="Normal 2 3 2 15 4 6" xfId="26532" xr:uid="{00000000-0005-0000-0000-0000A4670000}"/>
    <cellStyle name="Normal 2 3 2 15 4 7" xfId="26533" xr:uid="{00000000-0005-0000-0000-0000A5670000}"/>
    <cellStyle name="Normal 2 3 2 15 4 8" xfId="26534" xr:uid="{00000000-0005-0000-0000-0000A6670000}"/>
    <cellStyle name="Normal 2 3 2 15 4 9" xfId="26535" xr:uid="{00000000-0005-0000-0000-0000A7670000}"/>
    <cellStyle name="Normal 2 3 2 15 5" xfId="26536" xr:uid="{00000000-0005-0000-0000-0000A8670000}"/>
    <cellStyle name="Normal 2 3 2 15 5 10" xfId="26537" xr:uid="{00000000-0005-0000-0000-0000A9670000}"/>
    <cellStyle name="Normal 2 3 2 15 5 2" xfId="26538" xr:uid="{00000000-0005-0000-0000-0000AA670000}"/>
    <cellStyle name="Normal 2 3 2 15 5 3" xfId="26539" xr:uid="{00000000-0005-0000-0000-0000AB670000}"/>
    <cellStyle name="Normal 2 3 2 15 5 4" xfId="26540" xr:uid="{00000000-0005-0000-0000-0000AC670000}"/>
    <cellStyle name="Normal 2 3 2 15 5 5" xfId="26541" xr:uid="{00000000-0005-0000-0000-0000AD670000}"/>
    <cellStyle name="Normal 2 3 2 15 5 6" xfId="26542" xr:uid="{00000000-0005-0000-0000-0000AE670000}"/>
    <cellStyle name="Normal 2 3 2 15 5 7" xfId="26543" xr:uid="{00000000-0005-0000-0000-0000AF670000}"/>
    <cellStyle name="Normal 2 3 2 15 5 8" xfId="26544" xr:uid="{00000000-0005-0000-0000-0000B0670000}"/>
    <cellStyle name="Normal 2 3 2 15 5 9" xfId="26545" xr:uid="{00000000-0005-0000-0000-0000B1670000}"/>
    <cellStyle name="Normal 2 3 2 15 6" xfId="26546" xr:uid="{00000000-0005-0000-0000-0000B2670000}"/>
    <cellStyle name="Normal 2 3 2 15 7" xfId="26547" xr:uid="{00000000-0005-0000-0000-0000B3670000}"/>
    <cellStyle name="Normal 2 3 2 15 8" xfId="26548" xr:uid="{00000000-0005-0000-0000-0000B4670000}"/>
    <cellStyle name="Normal 2 3 2 15 9" xfId="26549" xr:uid="{00000000-0005-0000-0000-0000B5670000}"/>
    <cellStyle name="Normal 2 3 2 16" xfId="26550" xr:uid="{00000000-0005-0000-0000-0000B6670000}"/>
    <cellStyle name="Normal 2 3 2 16 10" xfId="26551" xr:uid="{00000000-0005-0000-0000-0000B7670000}"/>
    <cellStyle name="Normal 2 3 2 16 11" xfId="26552" xr:uid="{00000000-0005-0000-0000-0000B8670000}"/>
    <cellStyle name="Normal 2 3 2 16 12" xfId="26553" xr:uid="{00000000-0005-0000-0000-0000B9670000}"/>
    <cellStyle name="Normal 2 3 2 16 13" xfId="26554" xr:uid="{00000000-0005-0000-0000-0000BA670000}"/>
    <cellStyle name="Normal 2 3 2 16 14" xfId="26555" xr:uid="{00000000-0005-0000-0000-0000BB670000}"/>
    <cellStyle name="Normal 2 3 2 16 2" xfId="26556" xr:uid="{00000000-0005-0000-0000-0000BC670000}"/>
    <cellStyle name="Normal 2 3 2 16 2 10" xfId="26557" xr:uid="{00000000-0005-0000-0000-0000BD670000}"/>
    <cellStyle name="Normal 2 3 2 16 2 2" xfId="26558" xr:uid="{00000000-0005-0000-0000-0000BE670000}"/>
    <cellStyle name="Normal 2 3 2 16 2 3" xfId="26559" xr:uid="{00000000-0005-0000-0000-0000BF670000}"/>
    <cellStyle name="Normal 2 3 2 16 2 4" xfId="26560" xr:uid="{00000000-0005-0000-0000-0000C0670000}"/>
    <cellStyle name="Normal 2 3 2 16 2 5" xfId="26561" xr:uid="{00000000-0005-0000-0000-0000C1670000}"/>
    <cellStyle name="Normal 2 3 2 16 2 6" xfId="26562" xr:uid="{00000000-0005-0000-0000-0000C2670000}"/>
    <cellStyle name="Normal 2 3 2 16 2 7" xfId="26563" xr:uid="{00000000-0005-0000-0000-0000C3670000}"/>
    <cellStyle name="Normal 2 3 2 16 2 8" xfId="26564" xr:uid="{00000000-0005-0000-0000-0000C4670000}"/>
    <cellStyle name="Normal 2 3 2 16 2 9" xfId="26565" xr:uid="{00000000-0005-0000-0000-0000C5670000}"/>
    <cellStyle name="Normal 2 3 2 16 3" xfId="26566" xr:uid="{00000000-0005-0000-0000-0000C6670000}"/>
    <cellStyle name="Normal 2 3 2 16 3 10" xfId="26567" xr:uid="{00000000-0005-0000-0000-0000C7670000}"/>
    <cellStyle name="Normal 2 3 2 16 3 2" xfId="26568" xr:uid="{00000000-0005-0000-0000-0000C8670000}"/>
    <cellStyle name="Normal 2 3 2 16 3 3" xfId="26569" xr:uid="{00000000-0005-0000-0000-0000C9670000}"/>
    <cellStyle name="Normal 2 3 2 16 3 4" xfId="26570" xr:uid="{00000000-0005-0000-0000-0000CA670000}"/>
    <cellStyle name="Normal 2 3 2 16 3 5" xfId="26571" xr:uid="{00000000-0005-0000-0000-0000CB670000}"/>
    <cellStyle name="Normal 2 3 2 16 3 6" xfId="26572" xr:uid="{00000000-0005-0000-0000-0000CC670000}"/>
    <cellStyle name="Normal 2 3 2 16 3 7" xfId="26573" xr:uid="{00000000-0005-0000-0000-0000CD670000}"/>
    <cellStyle name="Normal 2 3 2 16 3 8" xfId="26574" xr:uid="{00000000-0005-0000-0000-0000CE670000}"/>
    <cellStyle name="Normal 2 3 2 16 3 9" xfId="26575" xr:uid="{00000000-0005-0000-0000-0000CF670000}"/>
    <cellStyle name="Normal 2 3 2 16 4" xfId="26576" xr:uid="{00000000-0005-0000-0000-0000D0670000}"/>
    <cellStyle name="Normal 2 3 2 16 4 10" xfId="26577" xr:uid="{00000000-0005-0000-0000-0000D1670000}"/>
    <cellStyle name="Normal 2 3 2 16 4 2" xfId="26578" xr:uid="{00000000-0005-0000-0000-0000D2670000}"/>
    <cellStyle name="Normal 2 3 2 16 4 3" xfId="26579" xr:uid="{00000000-0005-0000-0000-0000D3670000}"/>
    <cellStyle name="Normal 2 3 2 16 4 4" xfId="26580" xr:uid="{00000000-0005-0000-0000-0000D4670000}"/>
    <cellStyle name="Normal 2 3 2 16 4 5" xfId="26581" xr:uid="{00000000-0005-0000-0000-0000D5670000}"/>
    <cellStyle name="Normal 2 3 2 16 4 6" xfId="26582" xr:uid="{00000000-0005-0000-0000-0000D6670000}"/>
    <cellStyle name="Normal 2 3 2 16 4 7" xfId="26583" xr:uid="{00000000-0005-0000-0000-0000D7670000}"/>
    <cellStyle name="Normal 2 3 2 16 4 8" xfId="26584" xr:uid="{00000000-0005-0000-0000-0000D8670000}"/>
    <cellStyle name="Normal 2 3 2 16 4 9" xfId="26585" xr:uid="{00000000-0005-0000-0000-0000D9670000}"/>
    <cellStyle name="Normal 2 3 2 16 5" xfId="26586" xr:uid="{00000000-0005-0000-0000-0000DA670000}"/>
    <cellStyle name="Normal 2 3 2 16 5 10" xfId="26587" xr:uid="{00000000-0005-0000-0000-0000DB670000}"/>
    <cellStyle name="Normal 2 3 2 16 5 2" xfId="26588" xr:uid="{00000000-0005-0000-0000-0000DC670000}"/>
    <cellStyle name="Normal 2 3 2 16 5 3" xfId="26589" xr:uid="{00000000-0005-0000-0000-0000DD670000}"/>
    <cellStyle name="Normal 2 3 2 16 5 4" xfId="26590" xr:uid="{00000000-0005-0000-0000-0000DE670000}"/>
    <cellStyle name="Normal 2 3 2 16 5 5" xfId="26591" xr:uid="{00000000-0005-0000-0000-0000DF670000}"/>
    <cellStyle name="Normal 2 3 2 16 5 6" xfId="26592" xr:uid="{00000000-0005-0000-0000-0000E0670000}"/>
    <cellStyle name="Normal 2 3 2 16 5 7" xfId="26593" xr:uid="{00000000-0005-0000-0000-0000E1670000}"/>
    <cellStyle name="Normal 2 3 2 16 5 8" xfId="26594" xr:uid="{00000000-0005-0000-0000-0000E2670000}"/>
    <cellStyle name="Normal 2 3 2 16 5 9" xfId="26595" xr:uid="{00000000-0005-0000-0000-0000E3670000}"/>
    <cellStyle name="Normal 2 3 2 16 6" xfId="26596" xr:uid="{00000000-0005-0000-0000-0000E4670000}"/>
    <cellStyle name="Normal 2 3 2 16 7" xfId="26597" xr:uid="{00000000-0005-0000-0000-0000E5670000}"/>
    <cellStyle name="Normal 2 3 2 16 8" xfId="26598" xr:uid="{00000000-0005-0000-0000-0000E6670000}"/>
    <cellStyle name="Normal 2 3 2 16 9" xfId="26599" xr:uid="{00000000-0005-0000-0000-0000E7670000}"/>
    <cellStyle name="Normal 2 3 2 17" xfId="26600" xr:uid="{00000000-0005-0000-0000-0000E8670000}"/>
    <cellStyle name="Normal 2 3 2 17 10" xfId="26601" xr:uid="{00000000-0005-0000-0000-0000E9670000}"/>
    <cellStyle name="Normal 2 3 2 17 11" xfId="26602" xr:uid="{00000000-0005-0000-0000-0000EA670000}"/>
    <cellStyle name="Normal 2 3 2 17 12" xfId="26603" xr:uid="{00000000-0005-0000-0000-0000EB670000}"/>
    <cellStyle name="Normal 2 3 2 17 13" xfId="26604" xr:uid="{00000000-0005-0000-0000-0000EC670000}"/>
    <cellStyle name="Normal 2 3 2 17 14" xfId="26605" xr:uid="{00000000-0005-0000-0000-0000ED670000}"/>
    <cellStyle name="Normal 2 3 2 17 2" xfId="26606" xr:uid="{00000000-0005-0000-0000-0000EE670000}"/>
    <cellStyle name="Normal 2 3 2 17 2 10" xfId="26607" xr:uid="{00000000-0005-0000-0000-0000EF670000}"/>
    <cellStyle name="Normal 2 3 2 17 2 2" xfId="26608" xr:uid="{00000000-0005-0000-0000-0000F0670000}"/>
    <cellStyle name="Normal 2 3 2 17 2 3" xfId="26609" xr:uid="{00000000-0005-0000-0000-0000F1670000}"/>
    <cellStyle name="Normal 2 3 2 17 2 4" xfId="26610" xr:uid="{00000000-0005-0000-0000-0000F2670000}"/>
    <cellStyle name="Normal 2 3 2 17 2 5" xfId="26611" xr:uid="{00000000-0005-0000-0000-0000F3670000}"/>
    <cellStyle name="Normal 2 3 2 17 2 6" xfId="26612" xr:uid="{00000000-0005-0000-0000-0000F4670000}"/>
    <cellStyle name="Normal 2 3 2 17 2 7" xfId="26613" xr:uid="{00000000-0005-0000-0000-0000F5670000}"/>
    <cellStyle name="Normal 2 3 2 17 2 8" xfId="26614" xr:uid="{00000000-0005-0000-0000-0000F6670000}"/>
    <cellStyle name="Normal 2 3 2 17 2 9" xfId="26615" xr:uid="{00000000-0005-0000-0000-0000F7670000}"/>
    <cellStyle name="Normal 2 3 2 17 3" xfId="26616" xr:uid="{00000000-0005-0000-0000-0000F8670000}"/>
    <cellStyle name="Normal 2 3 2 17 3 10" xfId="26617" xr:uid="{00000000-0005-0000-0000-0000F9670000}"/>
    <cellStyle name="Normal 2 3 2 17 3 2" xfId="26618" xr:uid="{00000000-0005-0000-0000-0000FA670000}"/>
    <cellStyle name="Normal 2 3 2 17 3 3" xfId="26619" xr:uid="{00000000-0005-0000-0000-0000FB670000}"/>
    <cellStyle name="Normal 2 3 2 17 3 4" xfId="26620" xr:uid="{00000000-0005-0000-0000-0000FC670000}"/>
    <cellStyle name="Normal 2 3 2 17 3 5" xfId="26621" xr:uid="{00000000-0005-0000-0000-0000FD670000}"/>
    <cellStyle name="Normal 2 3 2 17 3 6" xfId="26622" xr:uid="{00000000-0005-0000-0000-0000FE670000}"/>
    <cellStyle name="Normal 2 3 2 17 3 7" xfId="26623" xr:uid="{00000000-0005-0000-0000-0000FF670000}"/>
    <cellStyle name="Normal 2 3 2 17 3 8" xfId="26624" xr:uid="{00000000-0005-0000-0000-000000680000}"/>
    <cellStyle name="Normal 2 3 2 17 3 9" xfId="26625" xr:uid="{00000000-0005-0000-0000-000001680000}"/>
    <cellStyle name="Normal 2 3 2 17 4" xfId="26626" xr:uid="{00000000-0005-0000-0000-000002680000}"/>
    <cellStyle name="Normal 2 3 2 17 4 10" xfId="26627" xr:uid="{00000000-0005-0000-0000-000003680000}"/>
    <cellStyle name="Normal 2 3 2 17 4 2" xfId="26628" xr:uid="{00000000-0005-0000-0000-000004680000}"/>
    <cellStyle name="Normal 2 3 2 17 4 3" xfId="26629" xr:uid="{00000000-0005-0000-0000-000005680000}"/>
    <cellStyle name="Normal 2 3 2 17 4 4" xfId="26630" xr:uid="{00000000-0005-0000-0000-000006680000}"/>
    <cellStyle name="Normal 2 3 2 17 4 5" xfId="26631" xr:uid="{00000000-0005-0000-0000-000007680000}"/>
    <cellStyle name="Normal 2 3 2 17 4 6" xfId="26632" xr:uid="{00000000-0005-0000-0000-000008680000}"/>
    <cellStyle name="Normal 2 3 2 17 4 7" xfId="26633" xr:uid="{00000000-0005-0000-0000-000009680000}"/>
    <cellStyle name="Normal 2 3 2 17 4 8" xfId="26634" xr:uid="{00000000-0005-0000-0000-00000A680000}"/>
    <cellStyle name="Normal 2 3 2 17 4 9" xfId="26635" xr:uid="{00000000-0005-0000-0000-00000B680000}"/>
    <cellStyle name="Normal 2 3 2 17 5" xfId="26636" xr:uid="{00000000-0005-0000-0000-00000C680000}"/>
    <cellStyle name="Normal 2 3 2 17 5 10" xfId="26637" xr:uid="{00000000-0005-0000-0000-00000D680000}"/>
    <cellStyle name="Normal 2 3 2 17 5 2" xfId="26638" xr:uid="{00000000-0005-0000-0000-00000E680000}"/>
    <cellStyle name="Normal 2 3 2 17 5 3" xfId="26639" xr:uid="{00000000-0005-0000-0000-00000F680000}"/>
    <cellStyle name="Normal 2 3 2 17 5 4" xfId="26640" xr:uid="{00000000-0005-0000-0000-000010680000}"/>
    <cellStyle name="Normal 2 3 2 17 5 5" xfId="26641" xr:uid="{00000000-0005-0000-0000-000011680000}"/>
    <cellStyle name="Normal 2 3 2 17 5 6" xfId="26642" xr:uid="{00000000-0005-0000-0000-000012680000}"/>
    <cellStyle name="Normal 2 3 2 17 5 7" xfId="26643" xr:uid="{00000000-0005-0000-0000-000013680000}"/>
    <cellStyle name="Normal 2 3 2 17 5 8" xfId="26644" xr:uid="{00000000-0005-0000-0000-000014680000}"/>
    <cellStyle name="Normal 2 3 2 17 5 9" xfId="26645" xr:uid="{00000000-0005-0000-0000-000015680000}"/>
    <cellStyle name="Normal 2 3 2 17 6" xfId="26646" xr:uid="{00000000-0005-0000-0000-000016680000}"/>
    <cellStyle name="Normal 2 3 2 17 7" xfId="26647" xr:uid="{00000000-0005-0000-0000-000017680000}"/>
    <cellStyle name="Normal 2 3 2 17 8" xfId="26648" xr:uid="{00000000-0005-0000-0000-000018680000}"/>
    <cellStyle name="Normal 2 3 2 17 9" xfId="26649" xr:uid="{00000000-0005-0000-0000-000019680000}"/>
    <cellStyle name="Normal 2 3 2 18" xfId="26650" xr:uid="{00000000-0005-0000-0000-00001A680000}"/>
    <cellStyle name="Normal 2 3 2 18 10" xfId="26651" xr:uid="{00000000-0005-0000-0000-00001B680000}"/>
    <cellStyle name="Normal 2 3 2 18 11" xfId="26652" xr:uid="{00000000-0005-0000-0000-00001C680000}"/>
    <cellStyle name="Normal 2 3 2 18 12" xfId="26653" xr:uid="{00000000-0005-0000-0000-00001D680000}"/>
    <cellStyle name="Normal 2 3 2 18 13" xfId="26654" xr:uid="{00000000-0005-0000-0000-00001E680000}"/>
    <cellStyle name="Normal 2 3 2 18 14" xfId="26655" xr:uid="{00000000-0005-0000-0000-00001F680000}"/>
    <cellStyle name="Normal 2 3 2 18 2" xfId="26656" xr:uid="{00000000-0005-0000-0000-000020680000}"/>
    <cellStyle name="Normal 2 3 2 18 2 10" xfId="26657" xr:uid="{00000000-0005-0000-0000-000021680000}"/>
    <cellStyle name="Normal 2 3 2 18 2 2" xfId="26658" xr:uid="{00000000-0005-0000-0000-000022680000}"/>
    <cellStyle name="Normal 2 3 2 18 2 3" xfId="26659" xr:uid="{00000000-0005-0000-0000-000023680000}"/>
    <cellStyle name="Normal 2 3 2 18 2 4" xfId="26660" xr:uid="{00000000-0005-0000-0000-000024680000}"/>
    <cellStyle name="Normal 2 3 2 18 2 5" xfId="26661" xr:uid="{00000000-0005-0000-0000-000025680000}"/>
    <cellStyle name="Normal 2 3 2 18 2 6" xfId="26662" xr:uid="{00000000-0005-0000-0000-000026680000}"/>
    <cellStyle name="Normal 2 3 2 18 2 7" xfId="26663" xr:uid="{00000000-0005-0000-0000-000027680000}"/>
    <cellStyle name="Normal 2 3 2 18 2 8" xfId="26664" xr:uid="{00000000-0005-0000-0000-000028680000}"/>
    <cellStyle name="Normal 2 3 2 18 2 9" xfId="26665" xr:uid="{00000000-0005-0000-0000-000029680000}"/>
    <cellStyle name="Normal 2 3 2 18 3" xfId="26666" xr:uid="{00000000-0005-0000-0000-00002A680000}"/>
    <cellStyle name="Normal 2 3 2 18 3 10" xfId="26667" xr:uid="{00000000-0005-0000-0000-00002B680000}"/>
    <cellStyle name="Normal 2 3 2 18 3 2" xfId="26668" xr:uid="{00000000-0005-0000-0000-00002C680000}"/>
    <cellStyle name="Normal 2 3 2 18 3 3" xfId="26669" xr:uid="{00000000-0005-0000-0000-00002D680000}"/>
    <cellStyle name="Normal 2 3 2 18 3 4" xfId="26670" xr:uid="{00000000-0005-0000-0000-00002E680000}"/>
    <cellStyle name="Normal 2 3 2 18 3 5" xfId="26671" xr:uid="{00000000-0005-0000-0000-00002F680000}"/>
    <cellStyle name="Normal 2 3 2 18 3 6" xfId="26672" xr:uid="{00000000-0005-0000-0000-000030680000}"/>
    <cellStyle name="Normal 2 3 2 18 3 7" xfId="26673" xr:uid="{00000000-0005-0000-0000-000031680000}"/>
    <cellStyle name="Normal 2 3 2 18 3 8" xfId="26674" xr:uid="{00000000-0005-0000-0000-000032680000}"/>
    <cellStyle name="Normal 2 3 2 18 3 9" xfId="26675" xr:uid="{00000000-0005-0000-0000-000033680000}"/>
    <cellStyle name="Normal 2 3 2 18 4" xfId="26676" xr:uid="{00000000-0005-0000-0000-000034680000}"/>
    <cellStyle name="Normal 2 3 2 18 4 10" xfId="26677" xr:uid="{00000000-0005-0000-0000-000035680000}"/>
    <cellStyle name="Normal 2 3 2 18 4 2" xfId="26678" xr:uid="{00000000-0005-0000-0000-000036680000}"/>
    <cellStyle name="Normal 2 3 2 18 4 3" xfId="26679" xr:uid="{00000000-0005-0000-0000-000037680000}"/>
    <cellStyle name="Normal 2 3 2 18 4 4" xfId="26680" xr:uid="{00000000-0005-0000-0000-000038680000}"/>
    <cellStyle name="Normal 2 3 2 18 4 5" xfId="26681" xr:uid="{00000000-0005-0000-0000-000039680000}"/>
    <cellStyle name="Normal 2 3 2 18 4 6" xfId="26682" xr:uid="{00000000-0005-0000-0000-00003A680000}"/>
    <cellStyle name="Normal 2 3 2 18 4 7" xfId="26683" xr:uid="{00000000-0005-0000-0000-00003B680000}"/>
    <cellStyle name="Normal 2 3 2 18 4 8" xfId="26684" xr:uid="{00000000-0005-0000-0000-00003C680000}"/>
    <cellStyle name="Normal 2 3 2 18 4 9" xfId="26685" xr:uid="{00000000-0005-0000-0000-00003D680000}"/>
    <cellStyle name="Normal 2 3 2 18 5" xfId="26686" xr:uid="{00000000-0005-0000-0000-00003E680000}"/>
    <cellStyle name="Normal 2 3 2 18 5 10" xfId="26687" xr:uid="{00000000-0005-0000-0000-00003F680000}"/>
    <cellStyle name="Normal 2 3 2 18 5 2" xfId="26688" xr:uid="{00000000-0005-0000-0000-000040680000}"/>
    <cellStyle name="Normal 2 3 2 18 5 3" xfId="26689" xr:uid="{00000000-0005-0000-0000-000041680000}"/>
    <cellStyle name="Normal 2 3 2 18 5 4" xfId="26690" xr:uid="{00000000-0005-0000-0000-000042680000}"/>
    <cellStyle name="Normal 2 3 2 18 5 5" xfId="26691" xr:uid="{00000000-0005-0000-0000-000043680000}"/>
    <cellStyle name="Normal 2 3 2 18 5 6" xfId="26692" xr:uid="{00000000-0005-0000-0000-000044680000}"/>
    <cellStyle name="Normal 2 3 2 18 5 7" xfId="26693" xr:uid="{00000000-0005-0000-0000-000045680000}"/>
    <cellStyle name="Normal 2 3 2 18 5 8" xfId="26694" xr:uid="{00000000-0005-0000-0000-000046680000}"/>
    <cellStyle name="Normal 2 3 2 18 5 9" xfId="26695" xr:uid="{00000000-0005-0000-0000-000047680000}"/>
    <cellStyle name="Normal 2 3 2 18 6" xfId="26696" xr:uid="{00000000-0005-0000-0000-000048680000}"/>
    <cellStyle name="Normal 2 3 2 18 7" xfId="26697" xr:uid="{00000000-0005-0000-0000-000049680000}"/>
    <cellStyle name="Normal 2 3 2 18 8" xfId="26698" xr:uid="{00000000-0005-0000-0000-00004A680000}"/>
    <cellStyle name="Normal 2 3 2 18 9" xfId="26699" xr:uid="{00000000-0005-0000-0000-00004B680000}"/>
    <cellStyle name="Normal 2 3 2 19" xfId="26700" xr:uid="{00000000-0005-0000-0000-00004C680000}"/>
    <cellStyle name="Normal 2 3 2 19 10" xfId="26701" xr:uid="{00000000-0005-0000-0000-00004D680000}"/>
    <cellStyle name="Normal 2 3 2 19 11" xfId="26702" xr:uid="{00000000-0005-0000-0000-00004E680000}"/>
    <cellStyle name="Normal 2 3 2 19 12" xfId="26703" xr:uid="{00000000-0005-0000-0000-00004F680000}"/>
    <cellStyle name="Normal 2 3 2 19 13" xfId="26704" xr:uid="{00000000-0005-0000-0000-000050680000}"/>
    <cellStyle name="Normal 2 3 2 19 14" xfId="26705" xr:uid="{00000000-0005-0000-0000-000051680000}"/>
    <cellStyle name="Normal 2 3 2 19 2" xfId="26706" xr:uid="{00000000-0005-0000-0000-000052680000}"/>
    <cellStyle name="Normal 2 3 2 19 2 10" xfId="26707" xr:uid="{00000000-0005-0000-0000-000053680000}"/>
    <cellStyle name="Normal 2 3 2 19 2 2" xfId="26708" xr:uid="{00000000-0005-0000-0000-000054680000}"/>
    <cellStyle name="Normal 2 3 2 19 2 3" xfId="26709" xr:uid="{00000000-0005-0000-0000-000055680000}"/>
    <cellStyle name="Normal 2 3 2 19 2 4" xfId="26710" xr:uid="{00000000-0005-0000-0000-000056680000}"/>
    <cellStyle name="Normal 2 3 2 19 2 5" xfId="26711" xr:uid="{00000000-0005-0000-0000-000057680000}"/>
    <cellStyle name="Normal 2 3 2 19 2 6" xfId="26712" xr:uid="{00000000-0005-0000-0000-000058680000}"/>
    <cellStyle name="Normal 2 3 2 19 2 7" xfId="26713" xr:uid="{00000000-0005-0000-0000-000059680000}"/>
    <cellStyle name="Normal 2 3 2 19 2 8" xfId="26714" xr:uid="{00000000-0005-0000-0000-00005A680000}"/>
    <cellStyle name="Normal 2 3 2 19 2 9" xfId="26715" xr:uid="{00000000-0005-0000-0000-00005B680000}"/>
    <cellStyle name="Normal 2 3 2 19 3" xfId="26716" xr:uid="{00000000-0005-0000-0000-00005C680000}"/>
    <cellStyle name="Normal 2 3 2 19 3 10" xfId="26717" xr:uid="{00000000-0005-0000-0000-00005D680000}"/>
    <cellStyle name="Normal 2 3 2 19 3 2" xfId="26718" xr:uid="{00000000-0005-0000-0000-00005E680000}"/>
    <cellStyle name="Normal 2 3 2 19 3 3" xfId="26719" xr:uid="{00000000-0005-0000-0000-00005F680000}"/>
    <cellStyle name="Normal 2 3 2 19 3 4" xfId="26720" xr:uid="{00000000-0005-0000-0000-000060680000}"/>
    <cellStyle name="Normal 2 3 2 19 3 5" xfId="26721" xr:uid="{00000000-0005-0000-0000-000061680000}"/>
    <cellStyle name="Normal 2 3 2 19 3 6" xfId="26722" xr:uid="{00000000-0005-0000-0000-000062680000}"/>
    <cellStyle name="Normal 2 3 2 19 3 7" xfId="26723" xr:uid="{00000000-0005-0000-0000-000063680000}"/>
    <cellStyle name="Normal 2 3 2 19 3 8" xfId="26724" xr:uid="{00000000-0005-0000-0000-000064680000}"/>
    <cellStyle name="Normal 2 3 2 19 3 9" xfId="26725" xr:uid="{00000000-0005-0000-0000-000065680000}"/>
    <cellStyle name="Normal 2 3 2 19 4" xfId="26726" xr:uid="{00000000-0005-0000-0000-000066680000}"/>
    <cellStyle name="Normal 2 3 2 19 4 10" xfId="26727" xr:uid="{00000000-0005-0000-0000-000067680000}"/>
    <cellStyle name="Normal 2 3 2 19 4 2" xfId="26728" xr:uid="{00000000-0005-0000-0000-000068680000}"/>
    <cellStyle name="Normal 2 3 2 19 4 3" xfId="26729" xr:uid="{00000000-0005-0000-0000-000069680000}"/>
    <cellStyle name="Normal 2 3 2 19 4 4" xfId="26730" xr:uid="{00000000-0005-0000-0000-00006A680000}"/>
    <cellStyle name="Normal 2 3 2 19 4 5" xfId="26731" xr:uid="{00000000-0005-0000-0000-00006B680000}"/>
    <cellStyle name="Normal 2 3 2 19 4 6" xfId="26732" xr:uid="{00000000-0005-0000-0000-00006C680000}"/>
    <cellStyle name="Normal 2 3 2 19 4 7" xfId="26733" xr:uid="{00000000-0005-0000-0000-00006D680000}"/>
    <cellStyle name="Normal 2 3 2 19 4 8" xfId="26734" xr:uid="{00000000-0005-0000-0000-00006E680000}"/>
    <cellStyle name="Normal 2 3 2 19 4 9" xfId="26735" xr:uid="{00000000-0005-0000-0000-00006F680000}"/>
    <cellStyle name="Normal 2 3 2 19 5" xfId="26736" xr:uid="{00000000-0005-0000-0000-000070680000}"/>
    <cellStyle name="Normal 2 3 2 19 5 10" xfId="26737" xr:uid="{00000000-0005-0000-0000-000071680000}"/>
    <cellStyle name="Normal 2 3 2 19 5 2" xfId="26738" xr:uid="{00000000-0005-0000-0000-000072680000}"/>
    <cellStyle name="Normal 2 3 2 19 5 3" xfId="26739" xr:uid="{00000000-0005-0000-0000-000073680000}"/>
    <cellStyle name="Normal 2 3 2 19 5 4" xfId="26740" xr:uid="{00000000-0005-0000-0000-000074680000}"/>
    <cellStyle name="Normal 2 3 2 19 5 5" xfId="26741" xr:uid="{00000000-0005-0000-0000-000075680000}"/>
    <cellStyle name="Normal 2 3 2 19 5 6" xfId="26742" xr:uid="{00000000-0005-0000-0000-000076680000}"/>
    <cellStyle name="Normal 2 3 2 19 5 7" xfId="26743" xr:uid="{00000000-0005-0000-0000-000077680000}"/>
    <cellStyle name="Normal 2 3 2 19 5 8" xfId="26744" xr:uid="{00000000-0005-0000-0000-000078680000}"/>
    <cellStyle name="Normal 2 3 2 19 5 9" xfId="26745" xr:uid="{00000000-0005-0000-0000-000079680000}"/>
    <cellStyle name="Normal 2 3 2 19 6" xfId="26746" xr:uid="{00000000-0005-0000-0000-00007A680000}"/>
    <cellStyle name="Normal 2 3 2 19 7" xfId="26747" xr:uid="{00000000-0005-0000-0000-00007B680000}"/>
    <cellStyle name="Normal 2 3 2 19 8" xfId="26748" xr:uid="{00000000-0005-0000-0000-00007C680000}"/>
    <cellStyle name="Normal 2 3 2 19 9" xfId="26749" xr:uid="{00000000-0005-0000-0000-00007D680000}"/>
    <cellStyle name="Normal 2 3 2 2" xfId="26750" xr:uid="{00000000-0005-0000-0000-00007E680000}"/>
    <cellStyle name="Normal 2 3 2 2 10" xfId="26751" xr:uid="{00000000-0005-0000-0000-00007F680000}"/>
    <cellStyle name="Normal 2 3 2 2 11" xfId="26752" xr:uid="{00000000-0005-0000-0000-000080680000}"/>
    <cellStyle name="Normal 2 3 2 2 12" xfId="26753" xr:uid="{00000000-0005-0000-0000-000081680000}"/>
    <cellStyle name="Normal 2 3 2 2 13" xfId="26754" xr:uid="{00000000-0005-0000-0000-000082680000}"/>
    <cellStyle name="Normal 2 3 2 2 14" xfId="26755" xr:uid="{00000000-0005-0000-0000-000083680000}"/>
    <cellStyle name="Normal 2 3 2 2 15" xfId="26756" xr:uid="{00000000-0005-0000-0000-000084680000}"/>
    <cellStyle name="Normal 2 3 2 2 16" xfId="26757" xr:uid="{00000000-0005-0000-0000-000085680000}"/>
    <cellStyle name="Normal 2 3 2 2 2" xfId="26758" xr:uid="{00000000-0005-0000-0000-000086680000}"/>
    <cellStyle name="Normal 2 3 2 2 2 10" xfId="26759" xr:uid="{00000000-0005-0000-0000-000087680000}"/>
    <cellStyle name="Normal 2 3 2 2 2 11" xfId="26760" xr:uid="{00000000-0005-0000-0000-000088680000}"/>
    <cellStyle name="Normal 2 3 2 2 2 12" xfId="26761" xr:uid="{00000000-0005-0000-0000-000089680000}"/>
    <cellStyle name="Normal 2 3 2 2 2 2" xfId="26762" xr:uid="{00000000-0005-0000-0000-00008A680000}"/>
    <cellStyle name="Normal 2 3 2 2 2 3" xfId="26763" xr:uid="{00000000-0005-0000-0000-00008B680000}"/>
    <cellStyle name="Normal 2 3 2 2 2 4" xfId="26764" xr:uid="{00000000-0005-0000-0000-00008C680000}"/>
    <cellStyle name="Normal 2 3 2 2 2 5" xfId="26765" xr:uid="{00000000-0005-0000-0000-00008D680000}"/>
    <cellStyle name="Normal 2 3 2 2 2 6" xfId="26766" xr:uid="{00000000-0005-0000-0000-00008E680000}"/>
    <cellStyle name="Normal 2 3 2 2 2 7" xfId="26767" xr:uid="{00000000-0005-0000-0000-00008F680000}"/>
    <cellStyle name="Normal 2 3 2 2 2 8" xfId="26768" xr:uid="{00000000-0005-0000-0000-000090680000}"/>
    <cellStyle name="Normal 2 3 2 2 2 9" xfId="26769" xr:uid="{00000000-0005-0000-0000-000091680000}"/>
    <cellStyle name="Normal 2 3 2 2 3" xfId="26770" xr:uid="{00000000-0005-0000-0000-000092680000}"/>
    <cellStyle name="Normal 2 3 2 2 3 10" xfId="26771" xr:uid="{00000000-0005-0000-0000-000093680000}"/>
    <cellStyle name="Normal 2 3 2 2 3 2" xfId="26772" xr:uid="{00000000-0005-0000-0000-000094680000}"/>
    <cellStyle name="Normal 2 3 2 2 3 3" xfId="26773" xr:uid="{00000000-0005-0000-0000-000095680000}"/>
    <cellStyle name="Normal 2 3 2 2 3 4" xfId="26774" xr:uid="{00000000-0005-0000-0000-000096680000}"/>
    <cellStyle name="Normal 2 3 2 2 3 5" xfId="26775" xr:uid="{00000000-0005-0000-0000-000097680000}"/>
    <cellStyle name="Normal 2 3 2 2 3 6" xfId="26776" xr:uid="{00000000-0005-0000-0000-000098680000}"/>
    <cellStyle name="Normal 2 3 2 2 3 7" xfId="26777" xr:uid="{00000000-0005-0000-0000-000099680000}"/>
    <cellStyle name="Normal 2 3 2 2 3 8" xfId="26778" xr:uid="{00000000-0005-0000-0000-00009A680000}"/>
    <cellStyle name="Normal 2 3 2 2 3 9" xfId="26779" xr:uid="{00000000-0005-0000-0000-00009B680000}"/>
    <cellStyle name="Normal 2 3 2 2 4" xfId="26780" xr:uid="{00000000-0005-0000-0000-00009C680000}"/>
    <cellStyle name="Normal 2 3 2 2 4 10" xfId="26781" xr:uid="{00000000-0005-0000-0000-00009D680000}"/>
    <cellStyle name="Normal 2 3 2 2 4 2" xfId="26782" xr:uid="{00000000-0005-0000-0000-00009E680000}"/>
    <cellStyle name="Normal 2 3 2 2 4 3" xfId="26783" xr:uid="{00000000-0005-0000-0000-00009F680000}"/>
    <cellStyle name="Normal 2 3 2 2 4 4" xfId="26784" xr:uid="{00000000-0005-0000-0000-0000A0680000}"/>
    <cellStyle name="Normal 2 3 2 2 4 5" xfId="26785" xr:uid="{00000000-0005-0000-0000-0000A1680000}"/>
    <cellStyle name="Normal 2 3 2 2 4 6" xfId="26786" xr:uid="{00000000-0005-0000-0000-0000A2680000}"/>
    <cellStyle name="Normal 2 3 2 2 4 7" xfId="26787" xr:uid="{00000000-0005-0000-0000-0000A3680000}"/>
    <cellStyle name="Normal 2 3 2 2 4 8" xfId="26788" xr:uid="{00000000-0005-0000-0000-0000A4680000}"/>
    <cellStyle name="Normal 2 3 2 2 4 9" xfId="26789" xr:uid="{00000000-0005-0000-0000-0000A5680000}"/>
    <cellStyle name="Normal 2 3 2 2 5" xfId="26790" xr:uid="{00000000-0005-0000-0000-0000A6680000}"/>
    <cellStyle name="Normal 2 3 2 2 5 10" xfId="26791" xr:uid="{00000000-0005-0000-0000-0000A7680000}"/>
    <cellStyle name="Normal 2 3 2 2 5 2" xfId="26792" xr:uid="{00000000-0005-0000-0000-0000A8680000}"/>
    <cellStyle name="Normal 2 3 2 2 5 3" xfId="26793" xr:uid="{00000000-0005-0000-0000-0000A9680000}"/>
    <cellStyle name="Normal 2 3 2 2 5 4" xfId="26794" xr:uid="{00000000-0005-0000-0000-0000AA680000}"/>
    <cellStyle name="Normal 2 3 2 2 5 5" xfId="26795" xr:uid="{00000000-0005-0000-0000-0000AB680000}"/>
    <cellStyle name="Normal 2 3 2 2 5 6" xfId="26796" xr:uid="{00000000-0005-0000-0000-0000AC680000}"/>
    <cellStyle name="Normal 2 3 2 2 5 7" xfId="26797" xr:uid="{00000000-0005-0000-0000-0000AD680000}"/>
    <cellStyle name="Normal 2 3 2 2 5 8" xfId="26798" xr:uid="{00000000-0005-0000-0000-0000AE680000}"/>
    <cellStyle name="Normal 2 3 2 2 5 9" xfId="26799" xr:uid="{00000000-0005-0000-0000-0000AF680000}"/>
    <cellStyle name="Normal 2 3 2 2 6" xfId="26800" xr:uid="{00000000-0005-0000-0000-0000B0680000}"/>
    <cellStyle name="Normal 2 3 2 2 7" xfId="26801" xr:uid="{00000000-0005-0000-0000-0000B1680000}"/>
    <cellStyle name="Normal 2 3 2 2 8" xfId="26802" xr:uid="{00000000-0005-0000-0000-0000B2680000}"/>
    <cellStyle name="Normal 2 3 2 2 9" xfId="26803" xr:uid="{00000000-0005-0000-0000-0000B3680000}"/>
    <cellStyle name="Normal 2 3 2 20" xfId="26804" xr:uid="{00000000-0005-0000-0000-0000B4680000}"/>
    <cellStyle name="Normal 2 3 2 20 10" xfId="26805" xr:uid="{00000000-0005-0000-0000-0000B5680000}"/>
    <cellStyle name="Normal 2 3 2 20 11" xfId="26806" xr:uid="{00000000-0005-0000-0000-0000B6680000}"/>
    <cellStyle name="Normal 2 3 2 20 12" xfId="26807" xr:uid="{00000000-0005-0000-0000-0000B7680000}"/>
    <cellStyle name="Normal 2 3 2 20 13" xfId="26808" xr:uid="{00000000-0005-0000-0000-0000B8680000}"/>
    <cellStyle name="Normal 2 3 2 20 14" xfId="26809" xr:uid="{00000000-0005-0000-0000-0000B9680000}"/>
    <cellStyle name="Normal 2 3 2 20 2" xfId="26810" xr:uid="{00000000-0005-0000-0000-0000BA680000}"/>
    <cellStyle name="Normal 2 3 2 20 2 10" xfId="26811" xr:uid="{00000000-0005-0000-0000-0000BB680000}"/>
    <cellStyle name="Normal 2 3 2 20 2 2" xfId="26812" xr:uid="{00000000-0005-0000-0000-0000BC680000}"/>
    <cellStyle name="Normal 2 3 2 20 2 3" xfId="26813" xr:uid="{00000000-0005-0000-0000-0000BD680000}"/>
    <cellStyle name="Normal 2 3 2 20 2 4" xfId="26814" xr:uid="{00000000-0005-0000-0000-0000BE680000}"/>
    <cellStyle name="Normal 2 3 2 20 2 5" xfId="26815" xr:uid="{00000000-0005-0000-0000-0000BF680000}"/>
    <cellStyle name="Normal 2 3 2 20 2 6" xfId="26816" xr:uid="{00000000-0005-0000-0000-0000C0680000}"/>
    <cellStyle name="Normal 2 3 2 20 2 7" xfId="26817" xr:uid="{00000000-0005-0000-0000-0000C1680000}"/>
    <cellStyle name="Normal 2 3 2 20 2 8" xfId="26818" xr:uid="{00000000-0005-0000-0000-0000C2680000}"/>
    <cellStyle name="Normal 2 3 2 20 2 9" xfId="26819" xr:uid="{00000000-0005-0000-0000-0000C3680000}"/>
    <cellStyle name="Normal 2 3 2 20 3" xfId="26820" xr:uid="{00000000-0005-0000-0000-0000C4680000}"/>
    <cellStyle name="Normal 2 3 2 20 3 10" xfId="26821" xr:uid="{00000000-0005-0000-0000-0000C5680000}"/>
    <cellStyle name="Normal 2 3 2 20 3 2" xfId="26822" xr:uid="{00000000-0005-0000-0000-0000C6680000}"/>
    <cellStyle name="Normal 2 3 2 20 3 3" xfId="26823" xr:uid="{00000000-0005-0000-0000-0000C7680000}"/>
    <cellStyle name="Normal 2 3 2 20 3 4" xfId="26824" xr:uid="{00000000-0005-0000-0000-0000C8680000}"/>
    <cellStyle name="Normal 2 3 2 20 3 5" xfId="26825" xr:uid="{00000000-0005-0000-0000-0000C9680000}"/>
    <cellStyle name="Normal 2 3 2 20 3 6" xfId="26826" xr:uid="{00000000-0005-0000-0000-0000CA680000}"/>
    <cellStyle name="Normal 2 3 2 20 3 7" xfId="26827" xr:uid="{00000000-0005-0000-0000-0000CB680000}"/>
    <cellStyle name="Normal 2 3 2 20 3 8" xfId="26828" xr:uid="{00000000-0005-0000-0000-0000CC680000}"/>
    <cellStyle name="Normal 2 3 2 20 3 9" xfId="26829" xr:uid="{00000000-0005-0000-0000-0000CD680000}"/>
    <cellStyle name="Normal 2 3 2 20 4" xfId="26830" xr:uid="{00000000-0005-0000-0000-0000CE680000}"/>
    <cellStyle name="Normal 2 3 2 20 4 10" xfId="26831" xr:uid="{00000000-0005-0000-0000-0000CF680000}"/>
    <cellStyle name="Normal 2 3 2 20 4 2" xfId="26832" xr:uid="{00000000-0005-0000-0000-0000D0680000}"/>
    <cellStyle name="Normal 2 3 2 20 4 3" xfId="26833" xr:uid="{00000000-0005-0000-0000-0000D1680000}"/>
    <cellStyle name="Normal 2 3 2 20 4 4" xfId="26834" xr:uid="{00000000-0005-0000-0000-0000D2680000}"/>
    <cellStyle name="Normal 2 3 2 20 4 5" xfId="26835" xr:uid="{00000000-0005-0000-0000-0000D3680000}"/>
    <cellStyle name="Normal 2 3 2 20 4 6" xfId="26836" xr:uid="{00000000-0005-0000-0000-0000D4680000}"/>
    <cellStyle name="Normal 2 3 2 20 4 7" xfId="26837" xr:uid="{00000000-0005-0000-0000-0000D5680000}"/>
    <cellStyle name="Normal 2 3 2 20 4 8" xfId="26838" xr:uid="{00000000-0005-0000-0000-0000D6680000}"/>
    <cellStyle name="Normal 2 3 2 20 4 9" xfId="26839" xr:uid="{00000000-0005-0000-0000-0000D7680000}"/>
    <cellStyle name="Normal 2 3 2 20 5" xfId="26840" xr:uid="{00000000-0005-0000-0000-0000D8680000}"/>
    <cellStyle name="Normal 2 3 2 20 5 10" xfId="26841" xr:uid="{00000000-0005-0000-0000-0000D9680000}"/>
    <cellStyle name="Normal 2 3 2 20 5 2" xfId="26842" xr:uid="{00000000-0005-0000-0000-0000DA680000}"/>
    <cellStyle name="Normal 2 3 2 20 5 3" xfId="26843" xr:uid="{00000000-0005-0000-0000-0000DB680000}"/>
    <cellStyle name="Normal 2 3 2 20 5 4" xfId="26844" xr:uid="{00000000-0005-0000-0000-0000DC680000}"/>
    <cellStyle name="Normal 2 3 2 20 5 5" xfId="26845" xr:uid="{00000000-0005-0000-0000-0000DD680000}"/>
    <cellStyle name="Normal 2 3 2 20 5 6" xfId="26846" xr:uid="{00000000-0005-0000-0000-0000DE680000}"/>
    <cellStyle name="Normal 2 3 2 20 5 7" xfId="26847" xr:uid="{00000000-0005-0000-0000-0000DF680000}"/>
    <cellStyle name="Normal 2 3 2 20 5 8" xfId="26848" xr:uid="{00000000-0005-0000-0000-0000E0680000}"/>
    <cellStyle name="Normal 2 3 2 20 5 9" xfId="26849" xr:uid="{00000000-0005-0000-0000-0000E1680000}"/>
    <cellStyle name="Normal 2 3 2 20 6" xfId="26850" xr:uid="{00000000-0005-0000-0000-0000E2680000}"/>
    <cellStyle name="Normal 2 3 2 20 7" xfId="26851" xr:uid="{00000000-0005-0000-0000-0000E3680000}"/>
    <cellStyle name="Normal 2 3 2 20 8" xfId="26852" xr:uid="{00000000-0005-0000-0000-0000E4680000}"/>
    <cellStyle name="Normal 2 3 2 20 9" xfId="26853" xr:uid="{00000000-0005-0000-0000-0000E5680000}"/>
    <cellStyle name="Normal 2 3 2 21" xfId="26854" xr:uid="{00000000-0005-0000-0000-0000E6680000}"/>
    <cellStyle name="Normal 2 3 2 21 10" xfId="26855" xr:uid="{00000000-0005-0000-0000-0000E7680000}"/>
    <cellStyle name="Normal 2 3 2 21 11" xfId="26856" xr:uid="{00000000-0005-0000-0000-0000E8680000}"/>
    <cellStyle name="Normal 2 3 2 21 12" xfId="26857" xr:uid="{00000000-0005-0000-0000-0000E9680000}"/>
    <cellStyle name="Normal 2 3 2 21 13" xfId="26858" xr:uid="{00000000-0005-0000-0000-0000EA680000}"/>
    <cellStyle name="Normal 2 3 2 21 14" xfId="26859" xr:uid="{00000000-0005-0000-0000-0000EB680000}"/>
    <cellStyle name="Normal 2 3 2 21 2" xfId="26860" xr:uid="{00000000-0005-0000-0000-0000EC680000}"/>
    <cellStyle name="Normal 2 3 2 21 2 10" xfId="26861" xr:uid="{00000000-0005-0000-0000-0000ED680000}"/>
    <cellStyle name="Normal 2 3 2 21 2 2" xfId="26862" xr:uid="{00000000-0005-0000-0000-0000EE680000}"/>
    <cellStyle name="Normal 2 3 2 21 2 3" xfId="26863" xr:uid="{00000000-0005-0000-0000-0000EF680000}"/>
    <cellStyle name="Normal 2 3 2 21 2 4" xfId="26864" xr:uid="{00000000-0005-0000-0000-0000F0680000}"/>
    <cellStyle name="Normal 2 3 2 21 2 5" xfId="26865" xr:uid="{00000000-0005-0000-0000-0000F1680000}"/>
    <cellStyle name="Normal 2 3 2 21 2 6" xfId="26866" xr:uid="{00000000-0005-0000-0000-0000F2680000}"/>
    <cellStyle name="Normal 2 3 2 21 2 7" xfId="26867" xr:uid="{00000000-0005-0000-0000-0000F3680000}"/>
    <cellStyle name="Normal 2 3 2 21 2 8" xfId="26868" xr:uid="{00000000-0005-0000-0000-0000F4680000}"/>
    <cellStyle name="Normal 2 3 2 21 2 9" xfId="26869" xr:uid="{00000000-0005-0000-0000-0000F5680000}"/>
    <cellStyle name="Normal 2 3 2 21 3" xfId="26870" xr:uid="{00000000-0005-0000-0000-0000F6680000}"/>
    <cellStyle name="Normal 2 3 2 21 3 10" xfId="26871" xr:uid="{00000000-0005-0000-0000-0000F7680000}"/>
    <cellStyle name="Normal 2 3 2 21 3 2" xfId="26872" xr:uid="{00000000-0005-0000-0000-0000F8680000}"/>
    <cellStyle name="Normal 2 3 2 21 3 3" xfId="26873" xr:uid="{00000000-0005-0000-0000-0000F9680000}"/>
    <cellStyle name="Normal 2 3 2 21 3 4" xfId="26874" xr:uid="{00000000-0005-0000-0000-0000FA680000}"/>
    <cellStyle name="Normal 2 3 2 21 3 5" xfId="26875" xr:uid="{00000000-0005-0000-0000-0000FB680000}"/>
    <cellStyle name="Normal 2 3 2 21 3 6" xfId="26876" xr:uid="{00000000-0005-0000-0000-0000FC680000}"/>
    <cellStyle name="Normal 2 3 2 21 3 7" xfId="26877" xr:uid="{00000000-0005-0000-0000-0000FD680000}"/>
    <cellStyle name="Normal 2 3 2 21 3 8" xfId="26878" xr:uid="{00000000-0005-0000-0000-0000FE680000}"/>
    <cellStyle name="Normal 2 3 2 21 3 9" xfId="26879" xr:uid="{00000000-0005-0000-0000-0000FF680000}"/>
    <cellStyle name="Normal 2 3 2 21 4" xfId="26880" xr:uid="{00000000-0005-0000-0000-000000690000}"/>
    <cellStyle name="Normal 2 3 2 21 4 10" xfId="26881" xr:uid="{00000000-0005-0000-0000-000001690000}"/>
    <cellStyle name="Normal 2 3 2 21 4 2" xfId="26882" xr:uid="{00000000-0005-0000-0000-000002690000}"/>
    <cellStyle name="Normal 2 3 2 21 4 3" xfId="26883" xr:uid="{00000000-0005-0000-0000-000003690000}"/>
    <cellStyle name="Normal 2 3 2 21 4 4" xfId="26884" xr:uid="{00000000-0005-0000-0000-000004690000}"/>
    <cellStyle name="Normal 2 3 2 21 4 5" xfId="26885" xr:uid="{00000000-0005-0000-0000-000005690000}"/>
    <cellStyle name="Normal 2 3 2 21 4 6" xfId="26886" xr:uid="{00000000-0005-0000-0000-000006690000}"/>
    <cellStyle name="Normal 2 3 2 21 4 7" xfId="26887" xr:uid="{00000000-0005-0000-0000-000007690000}"/>
    <cellStyle name="Normal 2 3 2 21 4 8" xfId="26888" xr:uid="{00000000-0005-0000-0000-000008690000}"/>
    <cellStyle name="Normal 2 3 2 21 4 9" xfId="26889" xr:uid="{00000000-0005-0000-0000-000009690000}"/>
    <cellStyle name="Normal 2 3 2 21 5" xfId="26890" xr:uid="{00000000-0005-0000-0000-00000A690000}"/>
    <cellStyle name="Normal 2 3 2 21 5 10" xfId="26891" xr:uid="{00000000-0005-0000-0000-00000B690000}"/>
    <cellStyle name="Normal 2 3 2 21 5 2" xfId="26892" xr:uid="{00000000-0005-0000-0000-00000C690000}"/>
    <cellStyle name="Normal 2 3 2 21 5 3" xfId="26893" xr:uid="{00000000-0005-0000-0000-00000D690000}"/>
    <cellStyle name="Normal 2 3 2 21 5 4" xfId="26894" xr:uid="{00000000-0005-0000-0000-00000E690000}"/>
    <cellStyle name="Normal 2 3 2 21 5 5" xfId="26895" xr:uid="{00000000-0005-0000-0000-00000F690000}"/>
    <cellStyle name="Normal 2 3 2 21 5 6" xfId="26896" xr:uid="{00000000-0005-0000-0000-000010690000}"/>
    <cellStyle name="Normal 2 3 2 21 5 7" xfId="26897" xr:uid="{00000000-0005-0000-0000-000011690000}"/>
    <cellStyle name="Normal 2 3 2 21 5 8" xfId="26898" xr:uid="{00000000-0005-0000-0000-000012690000}"/>
    <cellStyle name="Normal 2 3 2 21 5 9" xfId="26899" xr:uid="{00000000-0005-0000-0000-000013690000}"/>
    <cellStyle name="Normal 2 3 2 21 6" xfId="26900" xr:uid="{00000000-0005-0000-0000-000014690000}"/>
    <cellStyle name="Normal 2 3 2 21 7" xfId="26901" xr:uid="{00000000-0005-0000-0000-000015690000}"/>
    <cellStyle name="Normal 2 3 2 21 8" xfId="26902" xr:uid="{00000000-0005-0000-0000-000016690000}"/>
    <cellStyle name="Normal 2 3 2 21 9" xfId="26903" xr:uid="{00000000-0005-0000-0000-000017690000}"/>
    <cellStyle name="Normal 2 3 2 22" xfId="26904" xr:uid="{00000000-0005-0000-0000-000018690000}"/>
    <cellStyle name="Normal 2 3 2 22 10" xfId="26905" xr:uid="{00000000-0005-0000-0000-000019690000}"/>
    <cellStyle name="Normal 2 3 2 22 11" xfId="26906" xr:uid="{00000000-0005-0000-0000-00001A690000}"/>
    <cellStyle name="Normal 2 3 2 22 12" xfId="26907" xr:uid="{00000000-0005-0000-0000-00001B690000}"/>
    <cellStyle name="Normal 2 3 2 22 13" xfId="26908" xr:uid="{00000000-0005-0000-0000-00001C690000}"/>
    <cellStyle name="Normal 2 3 2 22 14" xfId="26909" xr:uid="{00000000-0005-0000-0000-00001D690000}"/>
    <cellStyle name="Normal 2 3 2 22 2" xfId="26910" xr:uid="{00000000-0005-0000-0000-00001E690000}"/>
    <cellStyle name="Normal 2 3 2 22 2 10" xfId="26911" xr:uid="{00000000-0005-0000-0000-00001F690000}"/>
    <cellStyle name="Normal 2 3 2 22 2 2" xfId="26912" xr:uid="{00000000-0005-0000-0000-000020690000}"/>
    <cellStyle name="Normal 2 3 2 22 2 3" xfId="26913" xr:uid="{00000000-0005-0000-0000-000021690000}"/>
    <cellStyle name="Normal 2 3 2 22 2 4" xfId="26914" xr:uid="{00000000-0005-0000-0000-000022690000}"/>
    <cellStyle name="Normal 2 3 2 22 2 5" xfId="26915" xr:uid="{00000000-0005-0000-0000-000023690000}"/>
    <cellStyle name="Normal 2 3 2 22 2 6" xfId="26916" xr:uid="{00000000-0005-0000-0000-000024690000}"/>
    <cellStyle name="Normal 2 3 2 22 2 7" xfId="26917" xr:uid="{00000000-0005-0000-0000-000025690000}"/>
    <cellStyle name="Normal 2 3 2 22 2 8" xfId="26918" xr:uid="{00000000-0005-0000-0000-000026690000}"/>
    <cellStyle name="Normal 2 3 2 22 2 9" xfId="26919" xr:uid="{00000000-0005-0000-0000-000027690000}"/>
    <cellStyle name="Normal 2 3 2 22 3" xfId="26920" xr:uid="{00000000-0005-0000-0000-000028690000}"/>
    <cellStyle name="Normal 2 3 2 22 3 10" xfId="26921" xr:uid="{00000000-0005-0000-0000-000029690000}"/>
    <cellStyle name="Normal 2 3 2 22 3 2" xfId="26922" xr:uid="{00000000-0005-0000-0000-00002A690000}"/>
    <cellStyle name="Normal 2 3 2 22 3 3" xfId="26923" xr:uid="{00000000-0005-0000-0000-00002B690000}"/>
    <cellStyle name="Normal 2 3 2 22 3 4" xfId="26924" xr:uid="{00000000-0005-0000-0000-00002C690000}"/>
    <cellStyle name="Normal 2 3 2 22 3 5" xfId="26925" xr:uid="{00000000-0005-0000-0000-00002D690000}"/>
    <cellStyle name="Normal 2 3 2 22 3 6" xfId="26926" xr:uid="{00000000-0005-0000-0000-00002E690000}"/>
    <cellStyle name="Normal 2 3 2 22 3 7" xfId="26927" xr:uid="{00000000-0005-0000-0000-00002F690000}"/>
    <cellStyle name="Normal 2 3 2 22 3 8" xfId="26928" xr:uid="{00000000-0005-0000-0000-000030690000}"/>
    <cellStyle name="Normal 2 3 2 22 3 9" xfId="26929" xr:uid="{00000000-0005-0000-0000-000031690000}"/>
    <cellStyle name="Normal 2 3 2 22 4" xfId="26930" xr:uid="{00000000-0005-0000-0000-000032690000}"/>
    <cellStyle name="Normal 2 3 2 22 4 10" xfId="26931" xr:uid="{00000000-0005-0000-0000-000033690000}"/>
    <cellStyle name="Normal 2 3 2 22 4 2" xfId="26932" xr:uid="{00000000-0005-0000-0000-000034690000}"/>
    <cellStyle name="Normal 2 3 2 22 4 3" xfId="26933" xr:uid="{00000000-0005-0000-0000-000035690000}"/>
    <cellStyle name="Normal 2 3 2 22 4 4" xfId="26934" xr:uid="{00000000-0005-0000-0000-000036690000}"/>
    <cellStyle name="Normal 2 3 2 22 4 5" xfId="26935" xr:uid="{00000000-0005-0000-0000-000037690000}"/>
    <cellStyle name="Normal 2 3 2 22 4 6" xfId="26936" xr:uid="{00000000-0005-0000-0000-000038690000}"/>
    <cellStyle name="Normal 2 3 2 22 4 7" xfId="26937" xr:uid="{00000000-0005-0000-0000-000039690000}"/>
    <cellStyle name="Normal 2 3 2 22 4 8" xfId="26938" xr:uid="{00000000-0005-0000-0000-00003A690000}"/>
    <cellStyle name="Normal 2 3 2 22 4 9" xfId="26939" xr:uid="{00000000-0005-0000-0000-00003B690000}"/>
    <cellStyle name="Normal 2 3 2 22 5" xfId="26940" xr:uid="{00000000-0005-0000-0000-00003C690000}"/>
    <cellStyle name="Normal 2 3 2 22 5 10" xfId="26941" xr:uid="{00000000-0005-0000-0000-00003D690000}"/>
    <cellStyle name="Normal 2 3 2 22 5 2" xfId="26942" xr:uid="{00000000-0005-0000-0000-00003E690000}"/>
    <cellStyle name="Normal 2 3 2 22 5 3" xfId="26943" xr:uid="{00000000-0005-0000-0000-00003F690000}"/>
    <cellStyle name="Normal 2 3 2 22 5 4" xfId="26944" xr:uid="{00000000-0005-0000-0000-000040690000}"/>
    <cellStyle name="Normal 2 3 2 22 5 5" xfId="26945" xr:uid="{00000000-0005-0000-0000-000041690000}"/>
    <cellStyle name="Normal 2 3 2 22 5 6" xfId="26946" xr:uid="{00000000-0005-0000-0000-000042690000}"/>
    <cellStyle name="Normal 2 3 2 22 5 7" xfId="26947" xr:uid="{00000000-0005-0000-0000-000043690000}"/>
    <cellStyle name="Normal 2 3 2 22 5 8" xfId="26948" xr:uid="{00000000-0005-0000-0000-000044690000}"/>
    <cellStyle name="Normal 2 3 2 22 5 9" xfId="26949" xr:uid="{00000000-0005-0000-0000-000045690000}"/>
    <cellStyle name="Normal 2 3 2 22 6" xfId="26950" xr:uid="{00000000-0005-0000-0000-000046690000}"/>
    <cellStyle name="Normal 2 3 2 22 7" xfId="26951" xr:uid="{00000000-0005-0000-0000-000047690000}"/>
    <cellStyle name="Normal 2 3 2 22 8" xfId="26952" xr:uid="{00000000-0005-0000-0000-000048690000}"/>
    <cellStyle name="Normal 2 3 2 22 9" xfId="26953" xr:uid="{00000000-0005-0000-0000-000049690000}"/>
    <cellStyle name="Normal 2 3 2 23" xfId="26954" xr:uid="{00000000-0005-0000-0000-00004A690000}"/>
    <cellStyle name="Normal 2 3 2 23 10" xfId="26955" xr:uid="{00000000-0005-0000-0000-00004B690000}"/>
    <cellStyle name="Normal 2 3 2 23 11" xfId="26956" xr:uid="{00000000-0005-0000-0000-00004C690000}"/>
    <cellStyle name="Normal 2 3 2 23 12" xfId="26957" xr:uid="{00000000-0005-0000-0000-00004D690000}"/>
    <cellStyle name="Normal 2 3 2 23 13" xfId="26958" xr:uid="{00000000-0005-0000-0000-00004E690000}"/>
    <cellStyle name="Normal 2 3 2 23 14" xfId="26959" xr:uid="{00000000-0005-0000-0000-00004F690000}"/>
    <cellStyle name="Normal 2 3 2 23 2" xfId="26960" xr:uid="{00000000-0005-0000-0000-000050690000}"/>
    <cellStyle name="Normal 2 3 2 23 2 10" xfId="26961" xr:uid="{00000000-0005-0000-0000-000051690000}"/>
    <cellStyle name="Normal 2 3 2 23 2 2" xfId="26962" xr:uid="{00000000-0005-0000-0000-000052690000}"/>
    <cellStyle name="Normal 2 3 2 23 2 3" xfId="26963" xr:uid="{00000000-0005-0000-0000-000053690000}"/>
    <cellStyle name="Normal 2 3 2 23 2 4" xfId="26964" xr:uid="{00000000-0005-0000-0000-000054690000}"/>
    <cellStyle name="Normal 2 3 2 23 2 5" xfId="26965" xr:uid="{00000000-0005-0000-0000-000055690000}"/>
    <cellStyle name="Normal 2 3 2 23 2 6" xfId="26966" xr:uid="{00000000-0005-0000-0000-000056690000}"/>
    <cellStyle name="Normal 2 3 2 23 2 7" xfId="26967" xr:uid="{00000000-0005-0000-0000-000057690000}"/>
    <cellStyle name="Normal 2 3 2 23 2 8" xfId="26968" xr:uid="{00000000-0005-0000-0000-000058690000}"/>
    <cellStyle name="Normal 2 3 2 23 2 9" xfId="26969" xr:uid="{00000000-0005-0000-0000-000059690000}"/>
    <cellStyle name="Normal 2 3 2 23 3" xfId="26970" xr:uid="{00000000-0005-0000-0000-00005A690000}"/>
    <cellStyle name="Normal 2 3 2 23 3 10" xfId="26971" xr:uid="{00000000-0005-0000-0000-00005B690000}"/>
    <cellStyle name="Normal 2 3 2 23 3 2" xfId="26972" xr:uid="{00000000-0005-0000-0000-00005C690000}"/>
    <cellStyle name="Normal 2 3 2 23 3 3" xfId="26973" xr:uid="{00000000-0005-0000-0000-00005D690000}"/>
    <cellStyle name="Normal 2 3 2 23 3 4" xfId="26974" xr:uid="{00000000-0005-0000-0000-00005E690000}"/>
    <cellStyle name="Normal 2 3 2 23 3 5" xfId="26975" xr:uid="{00000000-0005-0000-0000-00005F690000}"/>
    <cellStyle name="Normal 2 3 2 23 3 6" xfId="26976" xr:uid="{00000000-0005-0000-0000-000060690000}"/>
    <cellStyle name="Normal 2 3 2 23 3 7" xfId="26977" xr:uid="{00000000-0005-0000-0000-000061690000}"/>
    <cellStyle name="Normal 2 3 2 23 3 8" xfId="26978" xr:uid="{00000000-0005-0000-0000-000062690000}"/>
    <cellStyle name="Normal 2 3 2 23 3 9" xfId="26979" xr:uid="{00000000-0005-0000-0000-000063690000}"/>
    <cellStyle name="Normal 2 3 2 23 4" xfId="26980" xr:uid="{00000000-0005-0000-0000-000064690000}"/>
    <cellStyle name="Normal 2 3 2 23 4 10" xfId="26981" xr:uid="{00000000-0005-0000-0000-000065690000}"/>
    <cellStyle name="Normal 2 3 2 23 4 2" xfId="26982" xr:uid="{00000000-0005-0000-0000-000066690000}"/>
    <cellStyle name="Normal 2 3 2 23 4 3" xfId="26983" xr:uid="{00000000-0005-0000-0000-000067690000}"/>
    <cellStyle name="Normal 2 3 2 23 4 4" xfId="26984" xr:uid="{00000000-0005-0000-0000-000068690000}"/>
    <cellStyle name="Normal 2 3 2 23 4 5" xfId="26985" xr:uid="{00000000-0005-0000-0000-000069690000}"/>
    <cellStyle name="Normal 2 3 2 23 4 6" xfId="26986" xr:uid="{00000000-0005-0000-0000-00006A690000}"/>
    <cellStyle name="Normal 2 3 2 23 4 7" xfId="26987" xr:uid="{00000000-0005-0000-0000-00006B690000}"/>
    <cellStyle name="Normal 2 3 2 23 4 8" xfId="26988" xr:uid="{00000000-0005-0000-0000-00006C690000}"/>
    <cellStyle name="Normal 2 3 2 23 4 9" xfId="26989" xr:uid="{00000000-0005-0000-0000-00006D690000}"/>
    <cellStyle name="Normal 2 3 2 23 5" xfId="26990" xr:uid="{00000000-0005-0000-0000-00006E690000}"/>
    <cellStyle name="Normal 2 3 2 23 5 10" xfId="26991" xr:uid="{00000000-0005-0000-0000-00006F690000}"/>
    <cellStyle name="Normal 2 3 2 23 5 2" xfId="26992" xr:uid="{00000000-0005-0000-0000-000070690000}"/>
    <cellStyle name="Normal 2 3 2 23 5 3" xfId="26993" xr:uid="{00000000-0005-0000-0000-000071690000}"/>
    <cellStyle name="Normal 2 3 2 23 5 4" xfId="26994" xr:uid="{00000000-0005-0000-0000-000072690000}"/>
    <cellStyle name="Normal 2 3 2 23 5 5" xfId="26995" xr:uid="{00000000-0005-0000-0000-000073690000}"/>
    <cellStyle name="Normal 2 3 2 23 5 6" xfId="26996" xr:uid="{00000000-0005-0000-0000-000074690000}"/>
    <cellStyle name="Normal 2 3 2 23 5 7" xfId="26997" xr:uid="{00000000-0005-0000-0000-000075690000}"/>
    <cellStyle name="Normal 2 3 2 23 5 8" xfId="26998" xr:uid="{00000000-0005-0000-0000-000076690000}"/>
    <cellStyle name="Normal 2 3 2 23 5 9" xfId="26999" xr:uid="{00000000-0005-0000-0000-000077690000}"/>
    <cellStyle name="Normal 2 3 2 23 6" xfId="27000" xr:uid="{00000000-0005-0000-0000-000078690000}"/>
    <cellStyle name="Normal 2 3 2 23 7" xfId="27001" xr:uid="{00000000-0005-0000-0000-000079690000}"/>
    <cellStyle name="Normal 2 3 2 23 8" xfId="27002" xr:uid="{00000000-0005-0000-0000-00007A690000}"/>
    <cellStyle name="Normal 2 3 2 23 9" xfId="27003" xr:uid="{00000000-0005-0000-0000-00007B690000}"/>
    <cellStyle name="Normal 2 3 2 24" xfId="27004" xr:uid="{00000000-0005-0000-0000-00007C690000}"/>
    <cellStyle name="Normal 2 3 2 24 10" xfId="27005" xr:uid="{00000000-0005-0000-0000-00007D690000}"/>
    <cellStyle name="Normal 2 3 2 24 11" xfId="27006" xr:uid="{00000000-0005-0000-0000-00007E690000}"/>
    <cellStyle name="Normal 2 3 2 24 12" xfId="27007" xr:uid="{00000000-0005-0000-0000-00007F690000}"/>
    <cellStyle name="Normal 2 3 2 24 13" xfId="27008" xr:uid="{00000000-0005-0000-0000-000080690000}"/>
    <cellStyle name="Normal 2 3 2 24 14" xfId="27009" xr:uid="{00000000-0005-0000-0000-000081690000}"/>
    <cellStyle name="Normal 2 3 2 24 2" xfId="27010" xr:uid="{00000000-0005-0000-0000-000082690000}"/>
    <cellStyle name="Normal 2 3 2 24 2 10" xfId="27011" xr:uid="{00000000-0005-0000-0000-000083690000}"/>
    <cellStyle name="Normal 2 3 2 24 2 2" xfId="27012" xr:uid="{00000000-0005-0000-0000-000084690000}"/>
    <cellStyle name="Normal 2 3 2 24 2 3" xfId="27013" xr:uid="{00000000-0005-0000-0000-000085690000}"/>
    <cellStyle name="Normal 2 3 2 24 2 4" xfId="27014" xr:uid="{00000000-0005-0000-0000-000086690000}"/>
    <cellStyle name="Normal 2 3 2 24 2 5" xfId="27015" xr:uid="{00000000-0005-0000-0000-000087690000}"/>
    <cellStyle name="Normal 2 3 2 24 2 6" xfId="27016" xr:uid="{00000000-0005-0000-0000-000088690000}"/>
    <cellStyle name="Normal 2 3 2 24 2 7" xfId="27017" xr:uid="{00000000-0005-0000-0000-000089690000}"/>
    <cellStyle name="Normal 2 3 2 24 2 8" xfId="27018" xr:uid="{00000000-0005-0000-0000-00008A690000}"/>
    <cellStyle name="Normal 2 3 2 24 2 9" xfId="27019" xr:uid="{00000000-0005-0000-0000-00008B690000}"/>
    <cellStyle name="Normal 2 3 2 24 3" xfId="27020" xr:uid="{00000000-0005-0000-0000-00008C690000}"/>
    <cellStyle name="Normal 2 3 2 24 3 10" xfId="27021" xr:uid="{00000000-0005-0000-0000-00008D690000}"/>
    <cellStyle name="Normal 2 3 2 24 3 2" xfId="27022" xr:uid="{00000000-0005-0000-0000-00008E690000}"/>
    <cellStyle name="Normal 2 3 2 24 3 3" xfId="27023" xr:uid="{00000000-0005-0000-0000-00008F690000}"/>
    <cellStyle name="Normal 2 3 2 24 3 4" xfId="27024" xr:uid="{00000000-0005-0000-0000-000090690000}"/>
    <cellStyle name="Normal 2 3 2 24 3 5" xfId="27025" xr:uid="{00000000-0005-0000-0000-000091690000}"/>
    <cellStyle name="Normal 2 3 2 24 3 6" xfId="27026" xr:uid="{00000000-0005-0000-0000-000092690000}"/>
    <cellStyle name="Normal 2 3 2 24 3 7" xfId="27027" xr:uid="{00000000-0005-0000-0000-000093690000}"/>
    <cellStyle name="Normal 2 3 2 24 3 8" xfId="27028" xr:uid="{00000000-0005-0000-0000-000094690000}"/>
    <cellStyle name="Normal 2 3 2 24 3 9" xfId="27029" xr:uid="{00000000-0005-0000-0000-000095690000}"/>
    <cellStyle name="Normal 2 3 2 24 4" xfId="27030" xr:uid="{00000000-0005-0000-0000-000096690000}"/>
    <cellStyle name="Normal 2 3 2 24 4 10" xfId="27031" xr:uid="{00000000-0005-0000-0000-000097690000}"/>
    <cellStyle name="Normal 2 3 2 24 4 2" xfId="27032" xr:uid="{00000000-0005-0000-0000-000098690000}"/>
    <cellStyle name="Normal 2 3 2 24 4 3" xfId="27033" xr:uid="{00000000-0005-0000-0000-000099690000}"/>
    <cellStyle name="Normal 2 3 2 24 4 4" xfId="27034" xr:uid="{00000000-0005-0000-0000-00009A690000}"/>
    <cellStyle name="Normal 2 3 2 24 4 5" xfId="27035" xr:uid="{00000000-0005-0000-0000-00009B690000}"/>
    <cellStyle name="Normal 2 3 2 24 4 6" xfId="27036" xr:uid="{00000000-0005-0000-0000-00009C690000}"/>
    <cellStyle name="Normal 2 3 2 24 4 7" xfId="27037" xr:uid="{00000000-0005-0000-0000-00009D690000}"/>
    <cellStyle name="Normal 2 3 2 24 4 8" xfId="27038" xr:uid="{00000000-0005-0000-0000-00009E690000}"/>
    <cellStyle name="Normal 2 3 2 24 4 9" xfId="27039" xr:uid="{00000000-0005-0000-0000-00009F690000}"/>
    <cellStyle name="Normal 2 3 2 24 5" xfId="27040" xr:uid="{00000000-0005-0000-0000-0000A0690000}"/>
    <cellStyle name="Normal 2 3 2 24 5 10" xfId="27041" xr:uid="{00000000-0005-0000-0000-0000A1690000}"/>
    <cellStyle name="Normal 2 3 2 24 5 2" xfId="27042" xr:uid="{00000000-0005-0000-0000-0000A2690000}"/>
    <cellStyle name="Normal 2 3 2 24 5 3" xfId="27043" xr:uid="{00000000-0005-0000-0000-0000A3690000}"/>
    <cellStyle name="Normal 2 3 2 24 5 4" xfId="27044" xr:uid="{00000000-0005-0000-0000-0000A4690000}"/>
    <cellStyle name="Normal 2 3 2 24 5 5" xfId="27045" xr:uid="{00000000-0005-0000-0000-0000A5690000}"/>
    <cellStyle name="Normal 2 3 2 24 5 6" xfId="27046" xr:uid="{00000000-0005-0000-0000-0000A6690000}"/>
    <cellStyle name="Normal 2 3 2 24 5 7" xfId="27047" xr:uid="{00000000-0005-0000-0000-0000A7690000}"/>
    <cellStyle name="Normal 2 3 2 24 5 8" xfId="27048" xr:uid="{00000000-0005-0000-0000-0000A8690000}"/>
    <cellStyle name="Normal 2 3 2 24 5 9" xfId="27049" xr:uid="{00000000-0005-0000-0000-0000A9690000}"/>
    <cellStyle name="Normal 2 3 2 24 6" xfId="27050" xr:uid="{00000000-0005-0000-0000-0000AA690000}"/>
    <cellStyle name="Normal 2 3 2 24 7" xfId="27051" xr:uid="{00000000-0005-0000-0000-0000AB690000}"/>
    <cellStyle name="Normal 2 3 2 24 8" xfId="27052" xr:uid="{00000000-0005-0000-0000-0000AC690000}"/>
    <cellStyle name="Normal 2 3 2 24 9" xfId="27053" xr:uid="{00000000-0005-0000-0000-0000AD690000}"/>
    <cellStyle name="Normal 2 3 2 25" xfId="27054" xr:uid="{00000000-0005-0000-0000-0000AE690000}"/>
    <cellStyle name="Normal 2 3 2 25 10" xfId="27055" xr:uid="{00000000-0005-0000-0000-0000AF690000}"/>
    <cellStyle name="Normal 2 3 2 25 11" xfId="27056" xr:uid="{00000000-0005-0000-0000-0000B0690000}"/>
    <cellStyle name="Normal 2 3 2 25 12" xfId="27057" xr:uid="{00000000-0005-0000-0000-0000B1690000}"/>
    <cellStyle name="Normal 2 3 2 25 13" xfId="27058" xr:uid="{00000000-0005-0000-0000-0000B2690000}"/>
    <cellStyle name="Normal 2 3 2 25 14" xfId="27059" xr:uid="{00000000-0005-0000-0000-0000B3690000}"/>
    <cellStyle name="Normal 2 3 2 25 2" xfId="27060" xr:uid="{00000000-0005-0000-0000-0000B4690000}"/>
    <cellStyle name="Normal 2 3 2 25 2 10" xfId="27061" xr:uid="{00000000-0005-0000-0000-0000B5690000}"/>
    <cellStyle name="Normal 2 3 2 25 2 2" xfId="27062" xr:uid="{00000000-0005-0000-0000-0000B6690000}"/>
    <cellStyle name="Normal 2 3 2 25 2 3" xfId="27063" xr:uid="{00000000-0005-0000-0000-0000B7690000}"/>
    <cellStyle name="Normal 2 3 2 25 2 4" xfId="27064" xr:uid="{00000000-0005-0000-0000-0000B8690000}"/>
    <cellStyle name="Normal 2 3 2 25 2 5" xfId="27065" xr:uid="{00000000-0005-0000-0000-0000B9690000}"/>
    <cellStyle name="Normal 2 3 2 25 2 6" xfId="27066" xr:uid="{00000000-0005-0000-0000-0000BA690000}"/>
    <cellStyle name="Normal 2 3 2 25 2 7" xfId="27067" xr:uid="{00000000-0005-0000-0000-0000BB690000}"/>
    <cellStyle name="Normal 2 3 2 25 2 8" xfId="27068" xr:uid="{00000000-0005-0000-0000-0000BC690000}"/>
    <cellStyle name="Normal 2 3 2 25 2 9" xfId="27069" xr:uid="{00000000-0005-0000-0000-0000BD690000}"/>
    <cellStyle name="Normal 2 3 2 25 3" xfId="27070" xr:uid="{00000000-0005-0000-0000-0000BE690000}"/>
    <cellStyle name="Normal 2 3 2 25 3 10" xfId="27071" xr:uid="{00000000-0005-0000-0000-0000BF690000}"/>
    <cellStyle name="Normal 2 3 2 25 3 2" xfId="27072" xr:uid="{00000000-0005-0000-0000-0000C0690000}"/>
    <cellStyle name="Normal 2 3 2 25 3 3" xfId="27073" xr:uid="{00000000-0005-0000-0000-0000C1690000}"/>
    <cellStyle name="Normal 2 3 2 25 3 4" xfId="27074" xr:uid="{00000000-0005-0000-0000-0000C2690000}"/>
    <cellStyle name="Normal 2 3 2 25 3 5" xfId="27075" xr:uid="{00000000-0005-0000-0000-0000C3690000}"/>
    <cellStyle name="Normal 2 3 2 25 3 6" xfId="27076" xr:uid="{00000000-0005-0000-0000-0000C4690000}"/>
    <cellStyle name="Normal 2 3 2 25 3 7" xfId="27077" xr:uid="{00000000-0005-0000-0000-0000C5690000}"/>
    <cellStyle name="Normal 2 3 2 25 3 8" xfId="27078" xr:uid="{00000000-0005-0000-0000-0000C6690000}"/>
    <cellStyle name="Normal 2 3 2 25 3 9" xfId="27079" xr:uid="{00000000-0005-0000-0000-0000C7690000}"/>
    <cellStyle name="Normal 2 3 2 25 4" xfId="27080" xr:uid="{00000000-0005-0000-0000-0000C8690000}"/>
    <cellStyle name="Normal 2 3 2 25 4 10" xfId="27081" xr:uid="{00000000-0005-0000-0000-0000C9690000}"/>
    <cellStyle name="Normal 2 3 2 25 4 2" xfId="27082" xr:uid="{00000000-0005-0000-0000-0000CA690000}"/>
    <cellStyle name="Normal 2 3 2 25 4 3" xfId="27083" xr:uid="{00000000-0005-0000-0000-0000CB690000}"/>
    <cellStyle name="Normal 2 3 2 25 4 4" xfId="27084" xr:uid="{00000000-0005-0000-0000-0000CC690000}"/>
    <cellStyle name="Normal 2 3 2 25 4 5" xfId="27085" xr:uid="{00000000-0005-0000-0000-0000CD690000}"/>
    <cellStyle name="Normal 2 3 2 25 4 6" xfId="27086" xr:uid="{00000000-0005-0000-0000-0000CE690000}"/>
    <cellStyle name="Normal 2 3 2 25 4 7" xfId="27087" xr:uid="{00000000-0005-0000-0000-0000CF690000}"/>
    <cellStyle name="Normal 2 3 2 25 4 8" xfId="27088" xr:uid="{00000000-0005-0000-0000-0000D0690000}"/>
    <cellStyle name="Normal 2 3 2 25 4 9" xfId="27089" xr:uid="{00000000-0005-0000-0000-0000D1690000}"/>
    <cellStyle name="Normal 2 3 2 25 5" xfId="27090" xr:uid="{00000000-0005-0000-0000-0000D2690000}"/>
    <cellStyle name="Normal 2 3 2 25 5 10" xfId="27091" xr:uid="{00000000-0005-0000-0000-0000D3690000}"/>
    <cellStyle name="Normal 2 3 2 25 5 2" xfId="27092" xr:uid="{00000000-0005-0000-0000-0000D4690000}"/>
    <cellStyle name="Normal 2 3 2 25 5 3" xfId="27093" xr:uid="{00000000-0005-0000-0000-0000D5690000}"/>
    <cellStyle name="Normal 2 3 2 25 5 4" xfId="27094" xr:uid="{00000000-0005-0000-0000-0000D6690000}"/>
    <cellStyle name="Normal 2 3 2 25 5 5" xfId="27095" xr:uid="{00000000-0005-0000-0000-0000D7690000}"/>
    <cellStyle name="Normal 2 3 2 25 5 6" xfId="27096" xr:uid="{00000000-0005-0000-0000-0000D8690000}"/>
    <cellStyle name="Normal 2 3 2 25 5 7" xfId="27097" xr:uid="{00000000-0005-0000-0000-0000D9690000}"/>
    <cellStyle name="Normal 2 3 2 25 5 8" xfId="27098" xr:uid="{00000000-0005-0000-0000-0000DA690000}"/>
    <cellStyle name="Normal 2 3 2 25 5 9" xfId="27099" xr:uid="{00000000-0005-0000-0000-0000DB690000}"/>
    <cellStyle name="Normal 2 3 2 25 6" xfId="27100" xr:uid="{00000000-0005-0000-0000-0000DC690000}"/>
    <cellStyle name="Normal 2 3 2 25 7" xfId="27101" xr:uid="{00000000-0005-0000-0000-0000DD690000}"/>
    <cellStyle name="Normal 2 3 2 25 8" xfId="27102" xr:uid="{00000000-0005-0000-0000-0000DE690000}"/>
    <cellStyle name="Normal 2 3 2 25 9" xfId="27103" xr:uid="{00000000-0005-0000-0000-0000DF690000}"/>
    <cellStyle name="Normal 2 3 2 26" xfId="27104" xr:uid="{00000000-0005-0000-0000-0000E0690000}"/>
    <cellStyle name="Normal 2 3 2 26 10" xfId="27105" xr:uid="{00000000-0005-0000-0000-0000E1690000}"/>
    <cellStyle name="Normal 2 3 2 26 11" xfId="27106" xr:uid="{00000000-0005-0000-0000-0000E2690000}"/>
    <cellStyle name="Normal 2 3 2 26 12" xfId="27107" xr:uid="{00000000-0005-0000-0000-0000E3690000}"/>
    <cellStyle name="Normal 2 3 2 26 13" xfId="27108" xr:uid="{00000000-0005-0000-0000-0000E4690000}"/>
    <cellStyle name="Normal 2 3 2 26 14" xfId="27109" xr:uid="{00000000-0005-0000-0000-0000E5690000}"/>
    <cellStyle name="Normal 2 3 2 26 2" xfId="27110" xr:uid="{00000000-0005-0000-0000-0000E6690000}"/>
    <cellStyle name="Normal 2 3 2 26 2 10" xfId="27111" xr:uid="{00000000-0005-0000-0000-0000E7690000}"/>
    <cellStyle name="Normal 2 3 2 26 2 2" xfId="27112" xr:uid="{00000000-0005-0000-0000-0000E8690000}"/>
    <cellStyle name="Normal 2 3 2 26 2 3" xfId="27113" xr:uid="{00000000-0005-0000-0000-0000E9690000}"/>
    <cellStyle name="Normal 2 3 2 26 2 4" xfId="27114" xr:uid="{00000000-0005-0000-0000-0000EA690000}"/>
    <cellStyle name="Normal 2 3 2 26 2 5" xfId="27115" xr:uid="{00000000-0005-0000-0000-0000EB690000}"/>
    <cellStyle name="Normal 2 3 2 26 2 6" xfId="27116" xr:uid="{00000000-0005-0000-0000-0000EC690000}"/>
    <cellStyle name="Normal 2 3 2 26 2 7" xfId="27117" xr:uid="{00000000-0005-0000-0000-0000ED690000}"/>
    <cellStyle name="Normal 2 3 2 26 2 8" xfId="27118" xr:uid="{00000000-0005-0000-0000-0000EE690000}"/>
    <cellStyle name="Normal 2 3 2 26 2 9" xfId="27119" xr:uid="{00000000-0005-0000-0000-0000EF690000}"/>
    <cellStyle name="Normal 2 3 2 26 3" xfId="27120" xr:uid="{00000000-0005-0000-0000-0000F0690000}"/>
    <cellStyle name="Normal 2 3 2 26 3 10" xfId="27121" xr:uid="{00000000-0005-0000-0000-0000F1690000}"/>
    <cellStyle name="Normal 2 3 2 26 3 2" xfId="27122" xr:uid="{00000000-0005-0000-0000-0000F2690000}"/>
    <cellStyle name="Normal 2 3 2 26 3 3" xfId="27123" xr:uid="{00000000-0005-0000-0000-0000F3690000}"/>
    <cellStyle name="Normal 2 3 2 26 3 4" xfId="27124" xr:uid="{00000000-0005-0000-0000-0000F4690000}"/>
    <cellStyle name="Normal 2 3 2 26 3 5" xfId="27125" xr:uid="{00000000-0005-0000-0000-0000F5690000}"/>
    <cellStyle name="Normal 2 3 2 26 3 6" xfId="27126" xr:uid="{00000000-0005-0000-0000-0000F6690000}"/>
    <cellStyle name="Normal 2 3 2 26 3 7" xfId="27127" xr:uid="{00000000-0005-0000-0000-0000F7690000}"/>
    <cellStyle name="Normal 2 3 2 26 3 8" xfId="27128" xr:uid="{00000000-0005-0000-0000-0000F8690000}"/>
    <cellStyle name="Normal 2 3 2 26 3 9" xfId="27129" xr:uid="{00000000-0005-0000-0000-0000F9690000}"/>
    <cellStyle name="Normal 2 3 2 26 4" xfId="27130" xr:uid="{00000000-0005-0000-0000-0000FA690000}"/>
    <cellStyle name="Normal 2 3 2 26 4 10" xfId="27131" xr:uid="{00000000-0005-0000-0000-0000FB690000}"/>
    <cellStyle name="Normal 2 3 2 26 4 2" xfId="27132" xr:uid="{00000000-0005-0000-0000-0000FC690000}"/>
    <cellStyle name="Normal 2 3 2 26 4 3" xfId="27133" xr:uid="{00000000-0005-0000-0000-0000FD690000}"/>
    <cellStyle name="Normal 2 3 2 26 4 4" xfId="27134" xr:uid="{00000000-0005-0000-0000-0000FE690000}"/>
    <cellStyle name="Normal 2 3 2 26 4 5" xfId="27135" xr:uid="{00000000-0005-0000-0000-0000FF690000}"/>
    <cellStyle name="Normal 2 3 2 26 4 6" xfId="27136" xr:uid="{00000000-0005-0000-0000-0000006A0000}"/>
    <cellStyle name="Normal 2 3 2 26 4 7" xfId="27137" xr:uid="{00000000-0005-0000-0000-0000016A0000}"/>
    <cellStyle name="Normal 2 3 2 26 4 8" xfId="27138" xr:uid="{00000000-0005-0000-0000-0000026A0000}"/>
    <cellStyle name="Normal 2 3 2 26 4 9" xfId="27139" xr:uid="{00000000-0005-0000-0000-0000036A0000}"/>
    <cellStyle name="Normal 2 3 2 26 5" xfId="27140" xr:uid="{00000000-0005-0000-0000-0000046A0000}"/>
    <cellStyle name="Normal 2 3 2 26 5 10" xfId="27141" xr:uid="{00000000-0005-0000-0000-0000056A0000}"/>
    <cellStyle name="Normal 2 3 2 26 5 2" xfId="27142" xr:uid="{00000000-0005-0000-0000-0000066A0000}"/>
    <cellStyle name="Normal 2 3 2 26 5 3" xfId="27143" xr:uid="{00000000-0005-0000-0000-0000076A0000}"/>
    <cellStyle name="Normal 2 3 2 26 5 4" xfId="27144" xr:uid="{00000000-0005-0000-0000-0000086A0000}"/>
    <cellStyle name="Normal 2 3 2 26 5 5" xfId="27145" xr:uid="{00000000-0005-0000-0000-0000096A0000}"/>
    <cellStyle name="Normal 2 3 2 26 5 6" xfId="27146" xr:uid="{00000000-0005-0000-0000-00000A6A0000}"/>
    <cellStyle name="Normal 2 3 2 26 5 7" xfId="27147" xr:uid="{00000000-0005-0000-0000-00000B6A0000}"/>
    <cellStyle name="Normal 2 3 2 26 5 8" xfId="27148" xr:uid="{00000000-0005-0000-0000-00000C6A0000}"/>
    <cellStyle name="Normal 2 3 2 26 5 9" xfId="27149" xr:uid="{00000000-0005-0000-0000-00000D6A0000}"/>
    <cellStyle name="Normal 2 3 2 26 6" xfId="27150" xr:uid="{00000000-0005-0000-0000-00000E6A0000}"/>
    <cellStyle name="Normal 2 3 2 26 7" xfId="27151" xr:uid="{00000000-0005-0000-0000-00000F6A0000}"/>
    <cellStyle name="Normal 2 3 2 26 8" xfId="27152" xr:uid="{00000000-0005-0000-0000-0000106A0000}"/>
    <cellStyle name="Normal 2 3 2 26 9" xfId="27153" xr:uid="{00000000-0005-0000-0000-0000116A0000}"/>
    <cellStyle name="Normal 2 3 2 27" xfId="27154" xr:uid="{00000000-0005-0000-0000-0000126A0000}"/>
    <cellStyle name="Normal 2 3 2 27 10" xfId="27155" xr:uid="{00000000-0005-0000-0000-0000136A0000}"/>
    <cellStyle name="Normal 2 3 2 27 11" xfId="27156" xr:uid="{00000000-0005-0000-0000-0000146A0000}"/>
    <cellStyle name="Normal 2 3 2 27 12" xfId="27157" xr:uid="{00000000-0005-0000-0000-0000156A0000}"/>
    <cellStyle name="Normal 2 3 2 27 13" xfId="27158" xr:uid="{00000000-0005-0000-0000-0000166A0000}"/>
    <cellStyle name="Normal 2 3 2 27 14" xfId="27159" xr:uid="{00000000-0005-0000-0000-0000176A0000}"/>
    <cellStyle name="Normal 2 3 2 27 2" xfId="27160" xr:uid="{00000000-0005-0000-0000-0000186A0000}"/>
    <cellStyle name="Normal 2 3 2 27 2 10" xfId="27161" xr:uid="{00000000-0005-0000-0000-0000196A0000}"/>
    <cellStyle name="Normal 2 3 2 27 2 2" xfId="27162" xr:uid="{00000000-0005-0000-0000-00001A6A0000}"/>
    <cellStyle name="Normal 2 3 2 27 2 3" xfId="27163" xr:uid="{00000000-0005-0000-0000-00001B6A0000}"/>
    <cellStyle name="Normal 2 3 2 27 2 4" xfId="27164" xr:uid="{00000000-0005-0000-0000-00001C6A0000}"/>
    <cellStyle name="Normal 2 3 2 27 2 5" xfId="27165" xr:uid="{00000000-0005-0000-0000-00001D6A0000}"/>
    <cellStyle name="Normal 2 3 2 27 2 6" xfId="27166" xr:uid="{00000000-0005-0000-0000-00001E6A0000}"/>
    <cellStyle name="Normal 2 3 2 27 2 7" xfId="27167" xr:uid="{00000000-0005-0000-0000-00001F6A0000}"/>
    <cellStyle name="Normal 2 3 2 27 2 8" xfId="27168" xr:uid="{00000000-0005-0000-0000-0000206A0000}"/>
    <cellStyle name="Normal 2 3 2 27 2 9" xfId="27169" xr:uid="{00000000-0005-0000-0000-0000216A0000}"/>
    <cellStyle name="Normal 2 3 2 27 3" xfId="27170" xr:uid="{00000000-0005-0000-0000-0000226A0000}"/>
    <cellStyle name="Normal 2 3 2 27 3 10" xfId="27171" xr:uid="{00000000-0005-0000-0000-0000236A0000}"/>
    <cellStyle name="Normal 2 3 2 27 3 2" xfId="27172" xr:uid="{00000000-0005-0000-0000-0000246A0000}"/>
    <cellStyle name="Normal 2 3 2 27 3 3" xfId="27173" xr:uid="{00000000-0005-0000-0000-0000256A0000}"/>
    <cellStyle name="Normal 2 3 2 27 3 4" xfId="27174" xr:uid="{00000000-0005-0000-0000-0000266A0000}"/>
    <cellStyle name="Normal 2 3 2 27 3 5" xfId="27175" xr:uid="{00000000-0005-0000-0000-0000276A0000}"/>
    <cellStyle name="Normal 2 3 2 27 3 6" xfId="27176" xr:uid="{00000000-0005-0000-0000-0000286A0000}"/>
    <cellStyle name="Normal 2 3 2 27 3 7" xfId="27177" xr:uid="{00000000-0005-0000-0000-0000296A0000}"/>
    <cellStyle name="Normal 2 3 2 27 3 8" xfId="27178" xr:uid="{00000000-0005-0000-0000-00002A6A0000}"/>
    <cellStyle name="Normal 2 3 2 27 3 9" xfId="27179" xr:uid="{00000000-0005-0000-0000-00002B6A0000}"/>
    <cellStyle name="Normal 2 3 2 27 4" xfId="27180" xr:uid="{00000000-0005-0000-0000-00002C6A0000}"/>
    <cellStyle name="Normal 2 3 2 27 4 10" xfId="27181" xr:uid="{00000000-0005-0000-0000-00002D6A0000}"/>
    <cellStyle name="Normal 2 3 2 27 4 2" xfId="27182" xr:uid="{00000000-0005-0000-0000-00002E6A0000}"/>
    <cellStyle name="Normal 2 3 2 27 4 3" xfId="27183" xr:uid="{00000000-0005-0000-0000-00002F6A0000}"/>
    <cellStyle name="Normal 2 3 2 27 4 4" xfId="27184" xr:uid="{00000000-0005-0000-0000-0000306A0000}"/>
    <cellStyle name="Normal 2 3 2 27 4 5" xfId="27185" xr:uid="{00000000-0005-0000-0000-0000316A0000}"/>
    <cellStyle name="Normal 2 3 2 27 4 6" xfId="27186" xr:uid="{00000000-0005-0000-0000-0000326A0000}"/>
    <cellStyle name="Normal 2 3 2 27 4 7" xfId="27187" xr:uid="{00000000-0005-0000-0000-0000336A0000}"/>
    <cellStyle name="Normal 2 3 2 27 4 8" xfId="27188" xr:uid="{00000000-0005-0000-0000-0000346A0000}"/>
    <cellStyle name="Normal 2 3 2 27 4 9" xfId="27189" xr:uid="{00000000-0005-0000-0000-0000356A0000}"/>
    <cellStyle name="Normal 2 3 2 27 5" xfId="27190" xr:uid="{00000000-0005-0000-0000-0000366A0000}"/>
    <cellStyle name="Normal 2 3 2 27 5 10" xfId="27191" xr:uid="{00000000-0005-0000-0000-0000376A0000}"/>
    <cellStyle name="Normal 2 3 2 27 5 2" xfId="27192" xr:uid="{00000000-0005-0000-0000-0000386A0000}"/>
    <cellStyle name="Normal 2 3 2 27 5 3" xfId="27193" xr:uid="{00000000-0005-0000-0000-0000396A0000}"/>
    <cellStyle name="Normal 2 3 2 27 5 4" xfId="27194" xr:uid="{00000000-0005-0000-0000-00003A6A0000}"/>
    <cellStyle name="Normal 2 3 2 27 5 5" xfId="27195" xr:uid="{00000000-0005-0000-0000-00003B6A0000}"/>
    <cellStyle name="Normal 2 3 2 27 5 6" xfId="27196" xr:uid="{00000000-0005-0000-0000-00003C6A0000}"/>
    <cellStyle name="Normal 2 3 2 27 5 7" xfId="27197" xr:uid="{00000000-0005-0000-0000-00003D6A0000}"/>
    <cellStyle name="Normal 2 3 2 27 5 8" xfId="27198" xr:uid="{00000000-0005-0000-0000-00003E6A0000}"/>
    <cellStyle name="Normal 2 3 2 27 5 9" xfId="27199" xr:uid="{00000000-0005-0000-0000-00003F6A0000}"/>
    <cellStyle name="Normal 2 3 2 27 6" xfId="27200" xr:uid="{00000000-0005-0000-0000-0000406A0000}"/>
    <cellStyle name="Normal 2 3 2 27 7" xfId="27201" xr:uid="{00000000-0005-0000-0000-0000416A0000}"/>
    <cellStyle name="Normal 2 3 2 27 8" xfId="27202" xr:uid="{00000000-0005-0000-0000-0000426A0000}"/>
    <cellStyle name="Normal 2 3 2 27 9" xfId="27203" xr:uid="{00000000-0005-0000-0000-0000436A0000}"/>
    <cellStyle name="Normal 2 3 2 28" xfId="27204" xr:uid="{00000000-0005-0000-0000-0000446A0000}"/>
    <cellStyle name="Normal 2 3 2 28 10" xfId="27205" xr:uid="{00000000-0005-0000-0000-0000456A0000}"/>
    <cellStyle name="Normal 2 3 2 28 11" xfId="27206" xr:uid="{00000000-0005-0000-0000-0000466A0000}"/>
    <cellStyle name="Normal 2 3 2 28 12" xfId="27207" xr:uid="{00000000-0005-0000-0000-0000476A0000}"/>
    <cellStyle name="Normal 2 3 2 28 13" xfId="27208" xr:uid="{00000000-0005-0000-0000-0000486A0000}"/>
    <cellStyle name="Normal 2 3 2 28 14" xfId="27209" xr:uid="{00000000-0005-0000-0000-0000496A0000}"/>
    <cellStyle name="Normal 2 3 2 28 2" xfId="27210" xr:uid="{00000000-0005-0000-0000-00004A6A0000}"/>
    <cellStyle name="Normal 2 3 2 28 2 10" xfId="27211" xr:uid="{00000000-0005-0000-0000-00004B6A0000}"/>
    <cellStyle name="Normal 2 3 2 28 2 2" xfId="27212" xr:uid="{00000000-0005-0000-0000-00004C6A0000}"/>
    <cellStyle name="Normal 2 3 2 28 2 3" xfId="27213" xr:uid="{00000000-0005-0000-0000-00004D6A0000}"/>
    <cellStyle name="Normal 2 3 2 28 2 4" xfId="27214" xr:uid="{00000000-0005-0000-0000-00004E6A0000}"/>
    <cellStyle name="Normal 2 3 2 28 2 5" xfId="27215" xr:uid="{00000000-0005-0000-0000-00004F6A0000}"/>
    <cellStyle name="Normal 2 3 2 28 2 6" xfId="27216" xr:uid="{00000000-0005-0000-0000-0000506A0000}"/>
    <cellStyle name="Normal 2 3 2 28 2 7" xfId="27217" xr:uid="{00000000-0005-0000-0000-0000516A0000}"/>
    <cellStyle name="Normal 2 3 2 28 2 8" xfId="27218" xr:uid="{00000000-0005-0000-0000-0000526A0000}"/>
    <cellStyle name="Normal 2 3 2 28 2 9" xfId="27219" xr:uid="{00000000-0005-0000-0000-0000536A0000}"/>
    <cellStyle name="Normal 2 3 2 28 3" xfId="27220" xr:uid="{00000000-0005-0000-0000-0000546A0000}"/>
    <cellStyle name="Normal 2 3 2 28 3 10" xfId="27221" xr:uid="{00000000-0005-0000-0000-0000556A0000}"/>
    <cellStyle name="Normal 2 3 2 28 3 2" xfId="27222" xr:uid="{00000000-0005-0000-0000-0000566A0000}"/>
    <cellStyle name="Normal 2 3 2 28 3 3" xfId="27223" xr:uid="{00000000-0005-0000-0000-0000576A0000}"/>
    <cellStyle name="Normal 2 3 2 28 3 4" xfId="27224" xr:uid="{00000000-0005-0000-0000-0000586A0000}"/>
    <cellStyle name="Normal 2 3 2 28 3 5" xfId="27225" xr:uid="{00000000-0005-0000-0000-0000596A0000}"/>
    <cellStyle name="Normal 2 3 2 28 3 6" xfId="27226" xr:uid="{00000000-0005-0000-0000-00005A6A0000}"/>
    <cellStyle name="Normal 2 3 2 28 3 7" xfId="27227" xr:uid="{00000000-0005-0000-0000-00005B6A0000}"/>
    <cellStyle name="Normal 2 3 2 28 3 8" xfId="27228" xr:uid="{00000000-0005-0000-0000-00005C6A0000}"/>
    <cellStyle name="Normal 2 3 2 28 3 9" xfId="27229" xr:uid="{00000000-0005-0000-0000-00005D6A0000}"/>
    <cellStyle name="Normal 2 3 2 28 4" xfId="27230" xr:uid="{00000000-0005-0000-0000-00005E6A0000}"/>
    <cellStyle name="Normal 2 3 2 28 4 10" xfId="27231" xr:uid="{00000000-0005-0000-0000-00005F6A0000}"/>
    <cellStyle name="Normal 2 3 2 28 4 2" xfId="27232" xr:uid="{00000000-0005-0000-0000-0000606A0000}"/>
    <cellStyle name="Normal 2 3 2 28 4 3" xfId="27233" xr:uid="{00000000-0005-0000-0000-0000616A0000}"/>
    <cellStyle name="Normal 2 3 2 28 4 4" xfId="27234" xr:uid="{00000000-0005-0000-0000-0000626A0000}"/>
    <cellStyle name="Normal 2 3 2 28 4 5" xfId="27235" xr:uid="{00000000-0005-0000-0000-0000636A0000}"/>
    <cellStyle name="Normal 2 3 2 28 4 6" xfId="27236" xr:uid="{00000000-0005-0000-0000-0000646A0000}"/>
    <cellStyle name="Normal 2 3 2 28 4 7" xfId="27237" xr:uid="{00000000-0005-0000-0000-0000656A0000}"/>
    <cellStyle name="Normal 2 3 2 28 4 8" xfId="27238" xr:uid="{00000000-0005-0000-0000-0000666A0000}"/>
    <cellStyle name="Normal 2 3 2 28 4 9" xfId="27239" xr:uid="{00000000-0005-0000-0000-0000676A0000}"/>
    <cellStyle name="Normal 2 3 2 28 5" xfId="27240" xr:uid="{00000000-0005-0000-0000-0000686A0000}"/>
    <cellStyle name="Normal 2 3 2 28 5 10" xfId="27241" xr:uid="{00000000-0005-0000-0000-0000696A0000}"/>
    <cellStyle name="Normal 2 3 2 28 5 2" xfId="27242" xr:uid="{00000000-0005-0000-0000-00006A6A0000}"/>
    <cellStyle name="Normal 2 3 2 28 5 3" xfId="27243" xr:uid="{00000000-0005-0000-0000-00006B6A0000}"/>
    <cellStyle name="Normal 2 3 2 28 5 4" xfId="27244" xr:uid="{00000000-0005-0000-0000-00006C6A0000}"/>
    <cellStyle name="Normal 2 3 2 28 5 5" xfId="27245" xr:uid="{00000000-0005-0000-0000-00006D6A0000}"/>
    <cellStyle name="Normal 2 3 2 28 5 6" xfId="27246" xr:uid="{00000000-0005-0000-0000-00006E6A0000}"/>
    <cellStyle name="Normal 2 3 2 28 5 7" xfId="27247" xr:uid="{00000000-0005-0000-0000-00006F6A0000}"/>
    <cellStyle name="Normal 2 3 2 28 5 8" xfId="27248" xr:uid="{00000000-0005-0000-0000-0000706A0000}"/>
    <cellStyle name="Normal 2 3 2 28 5 9" xfId="27249" xr:uid="{00000000-0005-0000-0000-0000716A0000}"/>
    <cellStyle name="Normal 2 3 2 28 6" xfId="27250" xr:uid="{00000000-0005-0000-0000-0000726A0000}"/>
    <cellStyle name="Normal 2 3 2 28 7" xfId="27251" xr:uid="{00000000-0005-0000-0000-0000736A0000}"/>
    <cellStyle name="Normal 2 3 2 28 8" xfId="27252" xr:uid="{00000000-0005-0000-0000-0000746A0000}"/>
    <cellStyle name="Normal 2 3 2 28 9" xfId="27253" xr:uid="{00000000-0005-0000-0000-0000756A0000}"/>
    <cellStyle name="Normal 2 3 2 29" xfId="27254" xr:uid="{00000000-0005-0000-0000-0000766A0000}"/>
    <cellStyle name="Normal 2 3 2 29 10" xfId="27255" xr:uid="{00000000-0005-0000-0000-0000776A0000}"/>
    <cellStyle name="Normal 2 3 2 29 11" xfId="27256" xr:uid="{00000000-0005-0000-0000-0000786A0000}"/>
    <cellStyle name="Normal 2 3 2 29 12" xfId="27257" xr:uid="{00000000-0005-0000-0000-0000796A0000}"/>
    <cellStyle name="Normal 2 3 2 29 13" xfId="27258" xr:uid="{00000000-0005-0000-0000-00007A6A0000}"/>
    <cellStyle name="Normal 2 3 2 29 14" xfId="27259" xr:uid="{00000000-0005-0000-0000-00007B6A0000}"/>
    <cellStyle name="Normal 2 3 2 29 2" xfId="27260" xr:uid="{00000000-0005-0000-0000-00007C6A0000}"/>
    <cellStyle name="Normal 2 3 2 29 2 10" xfId="27261" xr:uid="{00000000-0005-0000-0000-00007D6A0000}"/>
    <cellStyle name="Normal 2 3 2 29 2 2" xfId="27262" xr:uid="{00000000-0005-0000-0000-00007E6A0000}"/>
    <cellStyle name="Normal 2 3 2 29 2 3" xfId="27263" xr:uid="{00000000-0005-0000-0000-00007F6A0000}"/>
    <cellStyle name="Normal 2 3 2 29 2 4" xfId="27264" xr:uid="{00000000-0005-0000-0000-0000806A0000}"/>
    <cellStyle name="Normal 2 3 2 29 2 5" xfId="27265" xr:uid="{00000000-0005-0000-0000-0000816A0000}"/>
    <cellStyle name="Normal 2 3 2 29 2 6" xfId="27266" xr:uid="{00000000-0005-0000-0000-0000826A0000}"/>
    <cellStyle name="Normal 2 3 2 29 2 7" xfId="27267" xr:uid="{00000000-0005-0000-0000-0000836A0000}"/>
    <cellStyle name="Normal 2 3 2 29 2 8" xfId="27268" xr:uid="{00000000-0005-0000-0000-0000846A0000}"/>
    <cellStyle name="Normal 2 3 2 29 2 9" xfId="27269" xr:uid="{00000000-0005-0000-0000-0000856A0000}"/>
    <cellStyle name="Normal 2 3 2 29 3" xfId="27270" xr:uid="{00000000-0005-0000-0000-0000866A0000}"/>
    <cellStyle name="Normal 2 3 2 29 3 10" xfId="27271" xr:uid="{00000000-0005-0000-0000-0000876A0000}"/>
    <cellStyle name="Normal 2 3 2 29 3 2" xfId="27272" xr:uid="{00000000-0005-0000-0000-0000886A0000}"/>
    <cellStyle name="Normal 2 3 2 29 3 3" xfId="27273" xr:uid="{00000000-0005-0000-0000-0000896A0000}"/>
    <cellStyle name="Normal 2 3 2 29 3 4" xfId="27274" xr:uid="{00000000-0005-0000-0000-00008A6A0000}"/>
    <cellStyle name="Normal 2 3 2 29 3 5" xfId="27275" xr:uid="{00000000-0005-0000-0000-00008B6A0000}"/>
    <cellStyle name="Normal 2 3 2 29 3 6" xfId="27276" xr:uid="{00000000-0005-0000-0000-00008C6A0000}"/>
    <cellStyle name="Normal 2 3 2 29 3 7" xfId="27277" xr:uid="{00000000-0005-0000-0000-00008D6A0000}"/>
    <cellStyle name="Normal 2 3 2 29 3 8" xfId="27278" xr:uid="{00000000-0005-0000-0000-00008E6A0000}"/>
    <cellStyle name="Normal 2 3 2 29 3 9" xfId="27279" xr:uid="{00000000-0005-0000-0000-00008F6A0000}"/>
    <cellStyle name="Normal 2 3 2 29 4" xfId="27280" xr:uid="{00000000-0005-0000-0000-0000906A0000}"/>
    <cellStyle name="Normal 2 3 2 29 4 10" xfId="27281" xr:uid="{00000000-0005-0000-0000-0000916A0000}"/>
    <cellStyle name="Normal 2 3 2 29 4 2" xfId="27282" xr:uid="{00000000-0005-0000-0000-0000926A0000}"/>
    <cellStyle name="Normal 2 3 2 29 4 3" xfId="27283" xr:uid="{00000000-0005-0000-0000-0000936A0000}"/>
    <cellStyle name="Normal 2 3 2 29 4 4" xfId="27284" xr:uid="{00000000-0005-0000-0000-0000946A0000}"/>
    <cellStyle name="Normal 2 3 2 29 4 5" xfId="27285" xr:uid="{00000000-0005-0000-0000-0000956A0000}"/>
    <cellStyle name="Normal 2 3 2 29 4 6" xfId="27286" xr:uid="{00000000-0005-0000-0000-0000966A0000}"/>
    <cellStyle name="Normal 2 3 2 29 4 7" xfId="27287" xr:uid="{00000000-0005-0000-0000-0000976A0000}"/>
    <cellStyle name="Normal 2 3 2 29 4 8" xfId="27288" xr:uid="{00000000-0005-0000-0000-0000986A0000}"/>
    <cellStyle name="Normal 2 3 2 29 4 9" xfId="27289" xr:uid="{00000000-0005-0000-0000-0000996A0000}"/>
    <cellStyle name="Normal 2 3 2 29 5" xfId="27290" xr:uid="{00000000-0005-0000-0000-00009A6A0000}"/>
    <cellStyle name="Normal 2 3 2 29 5 10" xfId="27291" xr:uid="{00000000-0005-0000-0000-00009B6A0000}"/>
    <cellStyle name="Normal 2 3 2 29 5 2" xfId="27292" xr:uid="{00000000-0005-0000-0000-00009C6A0000}"/>
    <cellStyle name="Normal 2 3 2 29 5 3" xfId="27293" xr:uid="{00000000-0005-0000-0000-00009D6A0000}"/>
    <cellStyle name="Normal 2 3 2 29 5 4" xfId="27294" xr:uid="{00000000-0005-0000-0000-00009E6A0000}"/>
    <cellStyle name="Normal 2 3 2 29 5 5" xfId="27295" xr:uid="{00000000-0005-0000-0000-00009F6A0000}"/>
    <cellStyle name="Normal 2 3 2 29 5 6" xfId="27296" xr:uid="{00000000-0005-0000-0000-0000A06A0000}"/>
    <cellStyle name="Normal 2 3 2 29 5 7" xfId="27297" xr:uid="{00000000-0005-0000-0000-0000A16A0000}"/>
    <cellStyle name="Normal 2 3 2 29 5 8" xfId="27298" xr:uid="{00000000-0005-0000-0000-0000A26A0000}"/>
    <cellStyle name="Normal 2 3 2 29 5 9" xfId="27299" xr:uid="{00000000-0005-0000-0000-0000A36A0000}"/>
    <cellStyle name="Normal 2 3 2 29 6" xfId="27300" xr:uid="{00000000-0005-0000-0000-0000A46A0000}"/>
    <cellStyle name="Normal 2 3 2 29 7" xfId="27301" xr:uid="{00000000-0005-0000-0000-0000A56A0000}"/>
    <cellStyle name="Normal 2 3 2 29 8" xfId="27302" xr:uid="{00000000-0005-0000-0000-0000A66A0000}"/>
    <cellStyle name="Normal 2 3 2 29 9" xfId="27303" xr:uid="{00000000-0005-0000-0000-0000A76A0000}"/>
    <cellStyle name="Normal 2 3 2 3" xfId="27304" xr:uid="{00000000-0005-0000-0000-0000A86A0000}"/>
    <cellStyle name="Normal 2 3 2 3 10" xfId="27305" xr:uid="{00000000-0005-0000-0000-0000A96A0000}"/>
    <cellStyle name="Normal 2 3 2 3 11" xfId="27306" xr:uid="{00000000-0005-0000-0000-0000AA6A0000}"/>
    <cellStyle name="Normal 2 3 2 3 12" xfId="27307" xr:uid="{00000000-0005-0000-0000-0000AB6A0000}"/>
    <cellStyle name="Normal 2 3 2 3 13" xfId="27308" xr:uid="{00000000-0005-0000-0000-0000AC6A0000}"/>
    <cellStyle name="Normal 2 3 2 3 14" xfId="27309" xr:uid="{00000000-0005-0000-0000-0000AD6A0000}"/>
    <cellStyle name="Normal 2 3 2 3 15" xfId="27310" xr:uid="{00000000-0005-0000-0000-0000AE6A0000}"/>
    <cellStyle name="Normal 2 3 2 3 16" xfId="27311" xr:uid="{00000000-0005-0000-0000-0000AF6A0000}"/>
    <cellStyle name="Normal 2 3 2 3 2" xfId="27312" xr:uid="{00000000-0005-0000-0000-0000B06A0000}"/>
    <cellStyle name="Normal 2 3 2 3 2 10" xfId="27313" xr:uid="{00000000-0005-0000-0000-0000B16A0000}"/>
    <cellStyle name="Normal 2 3 2 3 2 2" xfId="27314" xr:uid="{00000000-0005-0000-0000-0000B26A0000}"/>
    <cellStyle name="Normal 2 3 2 3 2 3" xfId="27315" xr:uid="{00000000-0005-0000-0000-0000B36A0000}"/>
    <cellStyle name="Normal 2 3 2 3 2 4" xfId="27316" xr:uid="{00000000-0005-0000-0000-0000B46A0000}"/>
    <cellStyle name="Normal 2 3 2 3 2 5" xfId="27317" xr:uid="{00000000-0005-0000-0000-0000B56A0000}"/>
    <cellStyle name="Normal 2 3 2 3 2 6" xfId="27318" xr:uid="{00000000-0005-0000-0000-0000B66A0000}"/>
    <cellStyle name="Normal 2 3 2 3 2 7" xfId="27319" xr:uid="{00000000-0005-0000-0000-0000B76A0000}"/>
    <cellStyle name="Normal 2 3 2 3 2 8" xfId="27320" xr:uid="{00000000-0005-0000-0000-0000B86A0000}"/>
    <cellStyle name="Normal 2 3 2 3 2 9" xfId="27321" xr:uid="{00000000-0005-0000-0000-0000B96A0000}"/>
    <cellStyle name="Normal 2 3 2 3 3" xfId="27322" xr:uid="{00000000-0005-0000-0000-0000BA6A0000}"/>
    <cellStyle name="Normal 2 3 2 3 3 10" xfId="27323" xr:uid="{00000000-0005-0000-0000-0000BB6A0000}"/>
    <cellStyle name="Normal 2 3 2 3 3 2" xfId="27324" xr:uid="{00000000-0005-0000-0000-0000BC6A0000}"/>
    <cellStyle name="Normal 2 3 2 3 3 3" xfId="27325" xr:uid="{00000000-0005-0000-0000-0000BD6A0000}"/>
    <cellStyle name="Normal 2 3 2 3 3 4" xfId="27326" xr:uid="{00000000-0005-0000-0000-0000BE6A0000}"/>
    <cellStyle name="Normal 2 3 2 3 3 5" xfId="27327" xr:uid="{00000000-0005-0000-0000-0000BF6A0000}"/>
    <cellStyle name="Normal 2 3 2 3 3 6" xfId="27328" xr:uid="{00000000-0005-0000-0000-0000C06A0000}"/>
    <cellStyle name="Normal 2 3 2 3 3 7" xfId="27329" xr:uid="{00000000-0005-0000-0000-0000C16A0000}"/>
    <cellStyle name="Normal 2 3 2 3 3 8" xfId="27330" xr:uid="{00000000-0005-0000-0000-0000C26A0000}"/>
    <cellStyle name="Normal 2 3 2 3 3 9" xfId="27331" xr:uid="{00000000-0005-0000-0000-0000C36A0000}"/>
    <cellStyle name="Normal 2 3 2 3 4" xfId="27332" xr:uid="{00000000-0005-0000-0000-0000C46A0000}"/>
    <cellStyle name="Normal 2 3 2 3 4 10" xfId="27333" xr:uid="{00000000-0005-0000-0000-0000C56A0000}"/>
    <cellStyle name="Normal 2 3 2 3 4 2" xfId="27334" xr:uid="{00000000-0005-0000-0000-0000C66A0000}"/>
    <cellStyle name="Normal 2 3 2 3 4 3" xfId="27335" xr:uid="{00000000-0005-0000-0000-0000C76A0000}"/>
    <cellStyle name="Normal 2 3 2 3 4 4" xfId="27336" xr:uid="{00000000-0005-0000-0000-0000C86A0000}"/>
    <cellStyle name="Normal 2 3 2 3 4 5" xfId="27337" xr:uid="{00000000-0005-0000-0000-0000C96A0000}"/>
    <cellStyle name="Normal 2 3 2 3 4 6" xfId="27338" xr:uid="{00000000-0005-0000-0000-0000CA6A0000}"/>
    <cellStyle name="Normal 2 3 2 3 4 7" xfId="27339" xr:uid="{00000000-0005-0000-0000-0000CB6A0000}"/>
    <cellStyle name="Normal 2 3 2 3 4 8" xfId="27340" xr:uid="{00000000-0005-0000-0000-0000CC6A0000}"/>
    <cellStyle name="Normal 2 3 2 3 4 9" xfId="27341" xr:uid="{00000000-0005-0000-0000-0000CD6A0000}"/>
    <cellStyle name="Normal 2 3 2 3 5" xfId="27342" xr:uid="{00000000-0005-0000-0000-0000CE6A0000}"/>
    <cellStyle name="Normal 2 3 2 3 5 10" xfId="27343" xr:uid="{00000000-0005-0000-0000-0000CF6A0000}"/>
    <cellStyle name="Normal 2 3 2 3 5 2" xfId="27344" xr:uid="{00000000-0005-0000-0000-0000D06A0000}"/>
    <cellStyle name="Normal 2 3 2 3 5 3" xfId="27345" xr:uid="{00000000-0005-0000-0000-0000D16A0000}"/>
    <cellStyle name="Normal 2 3 2 3 5 4" xfId="27346" xr:uid="{00000000-0005-0000-0000-0000D26A0000}"/>
    <cellStyle name="Normal 2 3 2 3 5 5" xfId="27347" xr:uid="{00000000-0005-0000-0000-0000D36A0000}"/>
    <cellStyle name="Normal 2 3 2 3 5 6" xfId="27348" xr:uid="{00000000-0005-0000-0000-0000D46A0000}"/>
    <cellStyle name="Normal 2 3 2 3 5 7" xfId="27349" xr:uid="{00000000-0005-0000-0000-0000D56A0000}"/>
    <cellStyle name="Normal 2 3 2 3 5 8" xfId="27350" xr:uid="{00000000-0005-0000-0000-0000D66A0000}"/>
    <cellStyle name="Normal 2 3 2 3 5 9" xfId="27351" xr:uid="{00000000-0005-0000-0000-0000D76A0000}"/>
    <cellStyle name="Normal 2 3 2 3 6" xfId="27352" xr:uid="{00000000-0005-0000-0000-0000D86A0000}"/>
    <cellStyle name="Normal 2 3 2 3 7" xfId="27353" xr:uid="{00000000-0005-0000-0000-0000D96A0000}"/>
    <cellStyle name="Normal 2 3 2 3 8" xfId="27354" xr:uid="{00000000-0005-0000-0000-0000DA6A0000}"/>
    <cellStyle name="Normal 2 3 2 3 9" xfId="27355" xr:uid="{00000000-0005-0000-0000-0000DB6A0000}"/>
    <cellStyle name="Normal 2 3 2 30" xfId="27356" xr:uid="{00000000-0005-0000-0000-0000DC6A0000}"/>
    <cellStyle name="Normal 2 3 2 30 10" xfId="27357" xr:uid="{00000000-0005-0000-0000-0000DD6A0000}"/>
    <cellStyle name="Normal 2 3 2 30 11" xfId="27358" xr:uid="{00000000-0005-0000-0000-0000DE6A0000}"/>
    <cellStyle name="Normal 2 3 2 30 12" xfId="27359" xr:uid="{00000000-0005-0000-0000-0000DF6A0000}"/>
    <cellStyle name="Normal 2 3 2 30 13" xfId="27360" xr:uid="{00000000-0005-0000-0000-0000E06A0000}"/>
    <cellStyle name="Normal 2 3 2 30 14" xfId="27361" xr:uid="{00000000-0005-0000-0000-0000E16A0000}"/>
    <cellStyle name="Normal 2 3 2 30 2" xfId="27362" xr:uid="{00000000-0005-0000-0000-0000E26A0000}"/>
    <cellStyle name="Normal 2 3 2 30 2 10" xfId="27363" xr:uid="{00000000-0005-0000-0000-0000E36A0000}"/>
    <cellStyle name="Normal 2 3 2 30 2 2" xfId="27364" xr:uid="{00000000-0005-0000-0000-0000E46A0000}"/>
    <cellStyle name="Normal 2 3 2 30 2 3" xfId="27365" xr:uid="{00000000-0005-0000-0000-0000E56A0000}"/>
    <cellStyle name="Normal 2 3 2 30 2 4" xfId="27366" xr:uid="{00000000-0005-0000-0000-0000E66A0000}"/>
    <cellStyle name="Normal 2 3 2 30 2 5" xfId="27367" xr:uid="{00000000-0005-0000-0000-0000E76A0000}"/>
    <cellStyle name="Normal 2 3 2 30 2 6" xfId="27368" xr:uid="{00000000-0005-0000-0000-0000E86A0000}"/>
    <cellStyle name="Normal 2 3 2 30 2 7" xfId="27369" xr:uid="{00000000-0005-0000-0000-0000E96A0000}"/>
    <cellStyle name="Normal 2 3 2 30 2 8" xfId="27370" xr:uid="{00000000-0005-0000-0000-0000EA6A0000}"/>
    <cellStyle name="Normal 2 3 2 30 2 9" xfId="27371" xr:uid="{00000000-0005-0000-0000-0000EB6A0000}"/>
    <cellStyle name="Normal 2 3 2 30 3" xfId="27372" xr:uid="{00000000-0005-0000-0000-0000EC6A0000}"/>
    <cellStyle name="Normal 2 3 2 30 3 10" xfId="27373" xr:uid="{00000000-0005-0000-0000-0000ED6A0000}"/>
    <cellStyle name="Normal 2 3 2 30 3 2" xfId="27374" xr:uid="{00000000-0005-0000-0000-0000EE6A0000}"/>
    <cellStyle name="Normal 2 3 2 30 3 3" xfId="27375" xr:uid="{00000000-0005-0000-0000-0000EF6A0000}"/>
    <cellStyle name="Normal 2 3 2 30 3 4" xfId="27376" xr:uid="{00000000-0005-0000-0000-0000F06A0000}"/>
    <cellStyle name="Normal 2 3 2 30 3 5" xfId="27377" xr:uid="{00000000-0005-0000-0000-0000F16A0000}"/>
    <cellStyle name="Normal 2 3 2 30 3 6" xfId="27378" xr:uid="{00000000-0005-0000-0000-0000F26A0000}"/>
    <cellStyle name="Normal 2 3 2 30 3 7" xfId="27379" xr:uid="{00000000-0005-0000-0000-0000F36A0000}"/>
    <cellStyle name="Normal 2 3 2 30 3 8" xfId="27380" xr:uid="{00000000-0005-0000-0000-0000F46A0000}"/>
    <cellStyle name="Normal 2 3 2 30 3 9" xfId="27381" xr:uid="{00000000-0005-0000-0000-0000F56A0000}"/>
    <cellStyle name="Normal 2 3 2 30 4" xfId="27382" xr:uid="{00000000-0005-0000-0000-0000F66A0000}"/>
    <cellStyle name="Normal 2 3 2 30 4 10" xfId="27383" xr:uid="{00000000-0005-0000-0000-0000F76A0000}"/>
    <cellStyle name="Normal 2 3 2 30 4 2" xfId="27384" xr:uid="{00000000-0005-0000-0000-0000F86A0000}"/>
    <cellStyle name="Normal 2 3 2 30 4 3" xfId="27385" xr:uid="{00000000-0005-0000-0000-0000F96A0000}"/>
    <cellStyle name="Normal 2 3 2 30 4 4" xfId="27386" xr:uid="{00000000-0005-0000-0000-0000FA6A0000}"/>
    <cellStyle name="Normal 2 3 2 30 4 5" xfId="27387" xr:uid="{00000000-0005-0000-0000-0000FB6A0000}"/>
    <cellStyle name="Normal 2 3 2 30 4 6" xfId="27388" xr:uid="{00000000-0005-0000-0000-0000FC6A0000}"/>
    <cellStyle name="Normal 2 3 2 30 4 7" xfId="27389" xr:uid="{00000000-0005-0000-0000-0000FD6A0000}"/>
    <cellStyle name="Normal 2 3 2 30 4 8" xfId="27390" xr:uid="{00000000-0005-0000-0000-0000FE6A0000}"/>
    <cellStyle name="Normal 2 3 2 30 4 9" xfId="27391" xr:uid="{00000000-0005-0000-0000-0000FF6A0000}"/>
    <cellStyle name="Normal 2 3 2 30 5" xfId="27392" xr:uid="{00000000-0005-0000-0000-0000006B0000}"/>
    <cellStyle name="Normal 2 3 2 30 5 10" xfId="27393" xr:uid="{00000000-0005-0000-0000-0000016B0000}"/>
    <cellStyle name="Normal 2 3 2 30 5 2" xfId="27394" xr:uid="{00000000-0005-0000-0000-0000026B0000}"/>
    <cellStyle name="Normal 2 3 2 30 5 3" xfId="27395" xr:uid="{00000000-0005-0000-0000-0000036B0000}"/>
    <cellStyle name="Normal 2 3 2 30 5 4" xfId="27396" xr:uid="{00000000-0005-0000-0000-0000046B0000}"/>
    <cellStyle name="Normal 2 3 2 30 5 5" xfId="27397" xr:uid="{00000000-0005-0000-0000-0000056B0000}"/>
    <cellStyle name="Normal 2 3 2 30 5 6" xfId="27398" xr:uid="{00000000-0005-0000-0000-0000066B0000}"/>
    <cellStyle name="Normal 2 3 2 30 5 7" xfId="27399" xr:uid="{00000000-0005-0000-0000-0000076B0000}"/>
    <cellStyle name="Normal 2 3 2 30 5 8" xfId="27400" xr:uid="{00000000-0005-0000-0000-0000086B0000}"/>
    <cellStyle name="Normal 2 3 2 30 5 9" xfId="27401" xr:uid="{00000000-0005-0000-0000-0000096B0000}"/>
    <cellStyle name="Normal 2 3 2 30 6" xfId="27402" xr:uid="{00000000-0005-0000-0000-00000A6B0000}"/>
    <cellStyle name="Normal 2 3 2 30 7" xfId="27403" xr:uid="{00000000-0005-0000-0000-00000B6B0000}"/>
    <cellStyle name="Normal 2 3 2 30 8" xfId="27404" xr:uid="{00000000-0005-0000-0000-00000C6B0000}"/>
    <cellStyle name="Normal 2 3 2 30 9" xfId="27405" xr:uid="{00000000-0005-0000-0000-00000D6B0000}"/>
    <cellStyle name="Normal 2 3 2 31" xfId="27406" xr:uid="{00000000-0005-0000-0000-00000E6B0000}"/>
    <cellStyle name="Normal 2 3 2 31 10" xfId="27407" xr:uid="{00000000-0005-0000-0000-00000F6B0000}"/>
    <cellStyle name="Normal 2 3 2 31 11" xfId="27408" xr:uid="{00000000-0005-0000-0000-0000106B0000}"/>
    <cellStyle name="Normal 2 3 2 31 12" xfId="27409" xr:uid="{00000000-0005-0000-0000-0000116B0000}"/>
    <cellStyle name="Normal 2 3 2 31 13" xfId="27410" xr:uid="{00000000-0005-0000-0000-0000126B0000}"/>
    <cellStyle name="Normal 2 3 2 31 14" xfId="27411" xr:uid="{00000000-0005-0000-0000-0000136B0000}"/>
    <cellStyle name="Normal 2 3 2 31 2" xfId="27412" xr:uid="{00000000-0005-0000-0000-0000146B0000}"/>
    <cellStyle name="Normal 2 3 2 31 2 10" xfId="27413" xr:uid="{00000000-0005-0000-0000-0000156B0000}"/>
    <cellStyle name="Normal 2 3 2 31 2 2" xfId="27414" xr:uid="{00000000-0005-0000-0000-0000166B0000}"/>
    <cellStyle name="Normal 2 3 2 31 2 3" xfId="27415" xr:uid="{00000000-0005-0000-0000-0000176B0000}"/>
    <cellStyle name="Normal 2 3 2 31 2 4" xfId="27416" xr:uid="{00000000-0005-0000-0000-0000186B0000}"/>
    <cellStyle name="Normal 2 3 2 31 2 5" xfId="27417" xr:uid="{00000000-0005-0000-0000-0000196B0000}"/>
    <cellStyle name="Normal 2 3 2 31 2 6" xfId="27418" xr:uid="{00000000-0005-0000-0000-00001A6B0000}"/>
    <cellStyle name="Normal 2 3 2 31 2 7" xfId="27419" xr:uid="{00000000-0005-0000-0000-00001B6B0000}"/>
    <cellStyle name="Normal 2 3 2 31 2 8" xfId="27420" xr:uid="{00000000-0005-0000-0000-00001C6B0000}"/>
    <cellStyle name="Normal 2 3 2 31 2 9" xfId="27421" xr:uid="{00000000-0005-0000-0000-00001D6B0000}"/>
    <cellStyle name="Normal 2 3 2 31 3" xfId="27422" xr:uid="{00000000-0005-0000-0000-00001E6B0000}"/>
    <cellStyle name="Normal 2 3 2 31 3 10" xfId="27423" xr:uid="{00000000-0005-0000-0000-00001F6B0000}"/>
    <cellStyle name="Normal 2 3 2 31 3 2" xfId="27424" xr:uid="{00000000-0005-0000-0000-0000206B0000}"/>
    <cellStyle name="Normal 2 3 2 31 3 3" xfId="27425" xr:uid="{00000000-0005-0000-0000-0000216B0000}"/>
    <cellStyle name="Normal 2 3 2 31 3 4" xfId="27426" xr:uid="{00000000-0005-0000-0000-0000226B0000}"/>
    <cellStyle name="Normal 2 3 2 31 3 5" xfId="27427" xr:uid="{00000000-0005-0000-0000-0000236B0000}"/>
    <cellStyle name="Normal 2 3 2 31 3 6" xfId="27428" xr:uid="{00000000-0005-0000-0000-0000246B0000}"/>
    <cellStyle name="Normal 2 3 2 31 3 7" xfId="27429" xr:uid="{00000000-0005-0000-0000-0000256B0000}"/>
    <cellStyle name="Normal 2 3 2 31 3 8" xfId="27430" xr:uid="{00000000-0005-0000-0000-0000266B0000}"/>
    <cellStyle name="Normal 2 3 2 31 3 9" xfId="27431" xr:uid="{00000000-0005-0000-0000-0000276B0000}"/>
    <cellStyle name="Normal 2 3 2 31 4" xfId="27432" xr:uid="{00000000-0005-0000-0000-0000286B0000}"/>
    <cellStyle name="Normal 2 3 2 31 4 10" xfId="27433" xr:uid="{00000000-0005-0000-0000-0000296B0000}"/>
    <cellStyle name="Normal 2 3 2 31 4 2" xfId="27434" xr:uid="{00000000-0005-0000-0000-00002A6B0000}"/>
    <cellStyle name="Normal 2 3 2 31 4 3" xfId="27435" xr:uid="{00000000-0005-0000-0000-00002B6B0000}"/>
    <cellStyle name="Normal 2 3 2 31 4 4" xfId="27436" xr:uid="{00000000-0005-0000-0000-00002C6B0000}"/>
    <cellStyle name="Normal 2 3 2 31 4 5" xfId="27437" xr:uid="{00000000-0005-0000-0000-00002D6B0000}"/>
    <cellStyle name="Normal 2 3 2 31 4 6" xfId="27438" xr:uid="{00000000-0005-0000-0000-00002E6B0000}"/>
    <cellStyle name="Normal 2 3 2 31 4 7" xfId="27439" xr:uid="{00000000-0005-0000-0000-00002F6B0000}"/>
    <cellStyle name="Normal 2 3 2 31 4 8" xfId="27440" xr:uid="{00000000-0005-0000-0000-0000306B0000}"/>
    <cellStyle name="Normal 2 3 2 31 4 9" xfId="27441" xr:uid="{00000000-0005-0000-0000-0000316B0000}"/>
    <cellStyle name="Normal 2 3 2 31 5" xfId="27442" xr:uid="{00000000-0005-0000-0000-0000326B0000}"/>
    <cellStyle name="Normal 2 3 2 31 5 10" xfId="27443" xr:uid="{00000000-0005-0000-0000-0000336B0000}"/>
    <cellStyle name="Normal 2 3 2 31 5 2" xfId="27444" xr:uid="{00000000-0005-0000-0000-0000346B0000}"/>
    <cellStyle name="Normal 2 3 2 31 5 3" xfId="27445" xr:uid="{00000000-0005-0000-0000-0000356B0000}"/>
    <cellStyle name="Normal 2 3 2 31 5 4" xfId="27446" xr:uid="{00000000-0005-0000-0000-0000366B0000}"/>
    <cellStyle name="Normal 2 3 2 31 5 5" xfId="27447" xr:uid="{00000000-0005-0000-0000-0000376B0000}"/>
    <cellStyle name="Normal 2 3 2 31 5 6" xfId="27448" xr:uid="{00000000-0005-0000-0000-0000386B0000}"/>
    <cellStyle name="Normal 2 3 2 31 5 7" xfId="27449" xr:uid="{00000000-0005-0000-0000-0000396B0000}"/>
    <cellStyle name="Normal 2 3 2 31 5 8" xfId="27450" xr:uid="{00000000-0005-0000-0000-00003A6B0000}"/>
    <cellStyle name="Normal 2 3 2 31 5 9" xfId="27451" xr:uid="{00000000-0005-0000-0000-00003B6B0000}"/>
    <cellStyle name="Normal 2 3 2 31 6" xfId="27452" xr:uid="{00000000-0005-0000-0000-00003C6B0000}"/>
    <cellStyle name="Normal 2 3 2 31 7" xfId="27453" xr:uid="{00000000-0005-0000-0000-00003D6B0000}"/>
    <cellStyle name="Normal 2 3 2 31 8" xfId="27454" xr:uid="{00000000-0005-0000-0000-00003E6B0000}"/>
    <cellStyle name="Normal 2 3 2 31 9" xfId="27455" xr:uid="{00000000-0005-0000-0000-00003F6B0000}"/>
    <cellStyle name="Normal 2 3 2 32" xfId="27456" xr:uid="{00000000-0005-0000-0000-0000406B0000}"/>
    <cellStyle name="Normal 2 3 2 32 10" xfId="27457" xr:uid="{00000000-0005-0000-0000-0000416B0000}"/>
    <cellStyle name="Normal 2 3 2 32 11" xfId="27458" xr:uid="{00000000-0005-0000-0000-0000426B0000}"/>
    <cellStyle name="Normal 2 3 2 32 12" xfId="27459" xr:uid="{00000000-0005-0000-0000-0000436B0000}"/>
    <cellStyle name="Normal 2 3 2 32 13" xfId="27460" xr:uid="{00000000-0005-0000-0000-0000446B0000}"/>
    <cellStyle name="Normal 2 3 2 32 14" xfId="27461" xr:uid="{00000000-0005-0000-0000-0000456B0000}"/>
    <cellStyle name="Normal 2 3 2 32 2" xfId="27462" xr:uid="{00000000-0005-0000-0000-0000466B0000}"/>
    <cellStyle name="Normal 2 3 2 32 2 10" xfId="27463" xr:uid="{00000000-0005-0000-0000-0000476B0000}"/>
    <cellStyle name="Normal 2 3 2 32 2 2" xfId="27464" xr:uid="{00000000-0005-0000-0000-0000486B0000}"/>
    <cellStyle name="Normal 2 3 2 32 2 3" xfId="27465" xr:uid="{00000000-0005-0000-0000-0000496B0000}"/>
    <cellStyle name="Normal 2 3 2 32 2 4" xfId="27466" xr:uid="{00000000-0005-0000-0000-00004A6B0000}"/>
    <cellStyle name="Normal 2 3 2 32 2 5" xfId="27467" xr:uid="{00000000-0005-0000-0000-00004B6B0000}"/>
    <cellStyle name="Normal 2 3 2 32 2 6" xfId="27468" xr:uid="{00000000-0005-0000-0000-00004C6B0000}"/>
    <cellStyle name="Normal 2 3 2 32 2 7" xfId="27469" xr:uid="{00000000-0005-0000-0000-00004D6B0000}"/>
    <cellStyle name="Normal 2 3 2 32 2 8" xfId="27470" xr:uid="{00000000-0005-0000-0000-00004E6B0000}"/>
    <cellStyle name="Normal 2 3 2 32 2 9" xfId="27471" xr:uid="{00000000-0005-0000-0000-00004F6B0000}"/>
    <cellStyle name="Normal 2 3 2 32 3" xfId="27472" xr:uid="{00000000-0005-0000-0000-0000506B0000}"/>
    <cellStyle name="Normal 2 3 2 32 3 10" xfId="27473" xr:uid="{00000000-0005-0000-0000-0000516B0000}"/>
    <cellStyle name="Normal 2 3 2 32 3 2" xfId="27474" xr:uid="{00000000-0005-0000-0000-0000526B0000}"/>
    <cellStyle name="Normal 2 3 2 32 3 3" xfId="27475" xr:uid="{00000000-0005-0000-0000-0000536B0000}"/>
    <cellStyle name="Normal 2 3 2 32 3 4" xfId="27476" xr:uid="{00000000-0005-0000-0000-0000546B0000}"/>
    <cellStyle name="Normal 2 3 2 32 3 5" xfId="27477" xr:uid="{00000000-0005-0000-0000-0000556B0000}"/>
    <cellStyle name="Normal 2 3 2 32 3 6" xfId="27478" xr:uid="{00000000-0005-0000-0000-0000566B0000}"/>
    <cellStyle name="Normal 2 3 2 32 3 7" xfId="27479" xr:uid="{00000000-0005-0000-0000-0000576B0000}"/>
    <cellStyle name="Normal 2 3 2 32 3 8" xfId="27480" xr:uid="{00000000-0005-0000-0000-0000586B0000}"/>
    <cellStyle name="Normal 2 3 2 32 3 9" xfId="27481" xr:uid="{00000000-0005-0000-0000-0000596B0000}"/>
    <cellStyle name="Normal 2 3 2 32 4" xfId="27482" xr:uid="{00000000-0005-0000-0000-00005A6B0000}"/>
    <cellStyle name="Normal 2 3 2 32 4 10" xfId="27483" xr:uid="{00000000-0005-0000-0000-00005B6B0000}"/>
    <cellStyle name="Normal 2 3 2 32 4 2" xfId="27484" xr:uid="{00000000-0005-0000-0000-00005C6B0000}"/>
    <cellStyle name="Normal 2 3 2 32 4 3" xfId="27485" xr:uid="{00000000-0005-0000-0000-00005D6B0000}"/>
    <cellStyle name="Normal 2 3 2 32 4 4" xfId="27486" xr:uid="{00000000-0005-0000-0000-00005E6B0000}"/>
    <cellStyle name="Normal 2 3 2 32 4 5" xfId="27487" xr:uid="{00000000-0005-0000-0000-00005F6B0000}"/>
    <cellStyle name="Normal 2 3 2 32 4 6" xfId="27488" xr:uid="{00000000-0005-0000-0000-0000606B0000}"/>
    <cellStyle name="Normal 2 3 2 32 4 7" xfId="27489" xr:uid="{00000000-0005-0000-0000-0000616B0000}"/>
    <cellStyle name="Normal 2 3 2 32 4 8" xfId="27490" xr:uid="{00000000-0005-0000-0000-0000626B0000}"/>
    <cellStyle name="Normal 2 3 2 32 4 9" xfId="27491" xr:uid="{00000000-0005-0000-0000-0000636B0000}"/>
    <cellStyle name="Normal 2 3 2 32 5" xfId="27492" xr:uid="{00000000-0005-0000-0000-0000646B0000}"/>
    <cellStyle name="Normal 2 3 2 32 5 10" xfId="27493" xr:uid="{00000000-0005-0000-0000-0000656B0000}"/>
    <cellStyle name="Normal 2 3 2 32 5 2" xfId="27494" xr:uid="{00000000-0005-0000-0000-0000666B0000}"/>
    <cellStyle name="Normal 2 3 2 32 5 3" xfId="27495" xr:uid="{00000000-0005-0000-0000-0000676B0000}"/>
    <cellStyle name="Normal 2 3 2 32 5 4" xfId="27496" xr:uid="{00000000-0005-0000-0000-0000686B0000}"/>
    <cellStyle name="Normal 2 3 2 32 5 5" xfId="27497" xr:uid="{00000000-0005-0000-0000-0000696B0000}"/>
    <cellStyle name="Normal 2 3 2 32 5 6" xfId="27498" xr:uid="{00000000-0005-0000-0000-00006A6B0000}"/>
    <cellStyle name="Normal 2 3 2 32 5 7" xfId="27499" xr:uid="{00000000-0005-0000-0000-00006B6B0000}"/>
    <cellStyle name="Normal 2 3 2 32 5 8" xfId="27500" xr:uid="{00000000-0005-0000-0000-00006C6B0000}"/>
    <cellStyle name="Normal 2 3 2 32 5 9" xfId="27501" xr:uid="{00000000-0005-0000-0000-00006D6B0000}"/>
    <cellStyle name="Normal 2 3 2 32 6" xfId="27502" xr:uid="{00000000-0005-0000-0000-00006E6B0000}"/>
    <cellStyle name="Normal 2 3 2 32 7" xfId="27503" xr:uid="{00000000-0005-0000-0000-00006F6B0000}"/>
    <cellStyle name="Normal 2 3 2 32 8" xfId="27504" xr:uid="{00000000-0005-0000-0000-0000706B0000}"/>
    <cellStyle name="Normal 2 3 2 32 9" xfId="27505" xr:uid="{00000000-0005-0000-0000-0000716B0000}"/>
    <cellStyle name="Normal 2 3 2 33" xfId="27506" xr:uid="{00000000-0005-0000-0000-0000726B0000}"/>
    <cellStyle name="Normal 2 3 2 33 10" xfId="27507" xr:uid="{00000000-0005-0000-0000-0000736B0000}"/>
    <cellStyle name="Normal 2 3 2 33 11" xfId="27508" xr:uid="{00000000-0005-0000-0000-0000746B0000}"/>
    <cellStyle name="Normal 2 3 2 33 12" xfId="27509" xr:uid="{00000000-0005-0000-0000-0000756B0000}"/>
    <cellStyle name="Normal 2 3 2 33 13" xfId="27510" xr:uid="{00000000-0005-0000-0000-0000766B0000}"/>
    <cellStyle name="Normal 2 3 2 33 14" xfId="27511" xr:uid="{00000000-0005-0000-0000-0000776B0000}"/>
    <cellStyle name="Normal 2 3 2 33 2" xfId="27512" xr:uid="{00000000-0005-0000-0000-0000786B0000}"/>
    <cellStyle name="Normal 2 3 2 33 2 10" xfId="27513" xr:uid="{00000000-0005-0000-0000-0000796B0000}"/>
    <cellStyle name="Normal 2 3 2 33 2 2" xfId="27514" xr:uid="{00000000-0005-0000-0000-00007A6B0000}"/>
    <cellStyle name="Normal 2 3 2 33 2 3" xfId="27515" xr:uid="{00000000-0005-0000-0000-00007B6B0000}"/>
    <cellStyle name="Normal 2 3 2 33 2 4" xfId="27516" xr:uid="{00000000-0005-0000-0000-00007C6B0000}"/>
    <cellStyle name="Normal 2 3 2 33 2 5" xfId="27517" xr:uid="{00000000-0005-0000-0000-00007D6B0000}"/>
    <cellStyle name="Normal 2 3 2 33 2 6" xfId="27518" xr:uid="{00000000-0005-0000-0000-00007E6B0000}"/>
    <cellStyle name="Normal 2 3 2 33 2 7" xfId="27519" xr:uid="{00000000-0005-0000-0000-00007F6B0000}"/>
    <cellStyle name="Normal 2 3 2 33 2 8" xfId="27520" xr:uid="{00000000-0005-0000-0000-0000806B0000}"/>
    <cellStyle name="Normal 2 3 2 33 2 9" xfId="27521" xr:uid="{00000000-0005-0000-0000-0000816B0000}"/>
    <cellStyle name="Normal 2 3 2 33 3" xfId="27522" xr:uid="{00000000-0005-0000-0000-0000826B0000}"/>
    <cellStyle name="Normal 2 3 2 33 3 10" xfId="27523" xr:uid="{00000000-0005-0000-0000-0000836B0000}"/>
    <cellStyle name="Normal 2 3 2 33 3 2" xfId="27524" xr:uid="{00000000-0005-0000-0000-0000846B0000}"/>
    <cellStyle name="Normal 2 3 2 33 3 3" xfId="27525" xr:uid="{00000000-0005-0000-0000-0000856B0000}"/>
    <cellStyle name="Normal 2 3 2 33 3 4" xfId="27526" xr:uid="{00000000-0005-0000-0000-0000866B0000}"/>
    <cellStyle name="Normal 2 3 2 33 3 5" xfId="27527" xr:uid="{00000000-0005-0000-0000-0000876B0000}"/>
    <cellStyle name="Normal 2 3 2 33 3 6" xfId="27528" xr:uid="{00000000-0005-0000-0000-0000886B0000}"/>
    <cellStyle name="Normal 2 3 2 33 3 7" xfId="27529" xr:uid="{00000000-0005-0000-0000-0000896B0000}"/>
    <cellStyle name="Normal 2 3 2 33 3 8" xfId="27530" xr:uid="{00000000-0005-0000-0000-00008A6B0000}"/>
    <cellStyle name="Normal 2 3 2 33 3 9" xfId="27531" xr:uid="{00000000-0005-0000-0000-00008B6B0000}"/>
    <cellStyle name="Normal 2 3 2 33 4" xfId="27532" xr:uid="{00000000-0005-0000-0000-00008C6B0000}"/>
    <cellStyle name="Normal 2 3 2 33 4 10" xfId="27533" xr:uid="{00000000-0005-0000-0000-00008D6B0000}"/>
    <cellStyle name="Normal 2 3 2 33 4 2" xfId="27534" xr:uid="{00000000-0005-0000-0000-00008E6B0000}"/>
    <cellStyle name="Normal 2 3 2 33 4 3" xfId="27535" xr:uid="{00000000-0005-0000-0000-00008F6B0000}"/>
    <cellStyle name="Normal 2 3 2 33 4 4" xfId="27536" xr:uid="{00000000-0005-0000-0000-0000906B0000}"/>
    <cellStyle name="Normal 2 3 2 33 4 5" xfId="27537" xr:uid="{00000000-0005-0000-0000-0000916B0000}"/>
    <cellStyle name="Normal 2 3 2 33 4 6" xfId="27538" xr:uid="{00000000-0005-0000-0000-0000926B0000}"/>
    <cellStyle name="Normal 2 3 2 33 4 7" xfId="27539" xr:uid="{00000000-0005-0000-0000-0000936B0000}"/>
    <cellStyle name="Normal 2 3 2 33 4 8" xfId="27540" xr:uid="{00000000-0005-0000-0000-0000946B0000}"/>
    <cellStyle name="Normal 2 3 2 33 4 9" xfId="27541" xr:uid="{00000000-0005-0000-0000-0000956B0000}"/>
    <cellStyle name="Normal 2 3 2 33 5" xfId="27542" xr:uid="{00000000-0005-0000-0000-0000966B0000}"/>
    <cellStyle name="Normal 2 3 2 33 5 10" xfId="27543" xr:uid="{00000000-0005-0000-0000-0000976B0000}"/>
    <cellStyle name="Normal 2 3 2 33 5 2" xfId="27544" xr:uid="{00000000-0005-0000-0000-0000986B0000}"/>
    <cellStyle name="Normal 2 3 2 33 5 3" xfId="27545" xr:uid="{00000000-0005-0000-0000-0000996B0000}"/>
    <cellStyle name="Normal 2 3 2 33 5 4" xfId="27546" xr:uid="{00000000-0005-0000-0000-00009A6B0000}"/>
    <cellStyle name="Normal 2 3 2 33 5 5" xfId="27547" xr:uid="{00000000-0005-0000-0000-00009B6B0000}"/>
    <cellStyle name="Normal 2 3 2 33 5 6" xfId="27548" xr:uid="{00000000-0005-0000-0000-00009C6B0000}"/>
    <cellStyle name="Normal 2 3 2 33 5 7" xfId="27549" xr:uid="{00000000-0005-0000-0000-00009D6B0000}"/>
    <cellStyle name="Normal 2 3 2 33 5 8" xfId="27550" xr:uid="{00000000-0005-0000-0000-00009E6B0000}"/>
    <cellStyle name="Normal 2 3 2 33 5 9" xfId="27551" xr:uid="{00000000-0005-0000-0000-00009F6B0000}"/>
    <cellStyle name="Normal 2 3 2 33 6" xfId="27552" xr:uid="{00000000-0005-0000-0000-0000A06B0000}"/>
    <cellStyle name="Normal 2 3 2 33 7" xfId="27553" xr:uid="{00000000-0005-0000-0000-0000A16B0000}"/>
    <cellStyle name="Normal 2 3 2 33 8" xfId="27554" xr:uid="{00000000-0005-0000-0000-0000A26B0000}"/>
    <cellStyle name="Normal 2 3 2 33 9" xfId="27555" xr:uid="{00000000-0005-0000-0000-0000A36B0000}"/>
    <cellStyle name="Normal 2 3 2 34" xfId="27556" xr:uid="{00000000-0005-0000-0000-0000A46B0000}"/>
    <cellStyle name="Normal 2 3 2 34 10" xfId="27557" xr:uid="{00000000-0005-0000-0000-0000A56B0000}"/>
    <cellStyle name="Normal 2 3 2 34 2" xfId="27558" xr:uid="{00000000-0005-0000-0000-0000A66B0000}"/>
    <cellStyle name="Normal 2 3 2 34 3" xfId="27559" xr:uid="{00000000-0005-0000-0000-0000A76B0000}"/>
    <cellStyle name="Normal 2 3 2 34 4" xfId="27560" xr:uid="{00000000-0005-0000-0000-0000A86B0000}"/>
    <cellStyle name="Normal 2 3 2 34 5" xfId="27561" xr:uid="{00000000-0005-0000-0000-0000A96B0000}"/>
    <cellStyle name="Normal 2 3 2 34 6" xfId="27562" xr:uid="{00000000-0005-0000-0000-0000AA6B0000}"/>
    <cellStyle name="Normal 2 3 2 34 7" xfId="27563" xr:uid="{00000000-0005-0000-0000-0000AB6B0000}"/>
    <cellStyle name="Normal 2 3 2 34 8" xfId="27564" xr:uid="{00000000-0005-0000-0000-0000AC6B0000}"/>
    <cellStyle name="Normal 2 3 2 34 9" xfId="27565" xr:uid="{00000000-0005-0000-0000-0000AD6B0000}"/>
    <cellStyle name="Normal 2 3 2 35" xfId="27566" xr:uid="{00000000-0005-0000-0000-0000AE6B0000}"/>
    <cellStyle name="Normal 2 3 2 35 10" xfId="27567" xr:uid="{00000000-0005-0000-0000-0000AF6B0000}"/>
    <cellStyle name="Normal 2 3 2 35 2" xfId="27568" xr:uid="{00000000-0005-0000-0000-0000B06B0000}"/>
    <cellStyle name="Normal 2 3 2 35 3" xfId="27569" xr:uid="{00000000-0005-0000-0000-0000B16B0000}"/>
    <cellStyle name="Normal 2 3 2 35 4" xfId="27570" xr:uid="{00000000-0005-0000-0000-0000B26B0000}"/>
    <cellStyle name="Normal 2 3 2 35 5" xfId="27571" xr:uid="{00000000-0005-0000-0000-0000B36B0000}"/>
    <cellStyle name="Normal 2 3 2 35 6" xfId="27572" xr:uid="{00000000-0005-0000-0000-0000B46B0000}"/>
    <cellStyle name="Normal 2 3 2 35 7" xfId="27573" xr:uid="{00000000-0005-0000-0000-0000B56B0000}"/>
    <cellStyle name="Normal 2 3 2 35 8" xfId="27574" xr:uid="{00000000-0005-0000-0000-0000B66B0000}"/>
    <cellStyle name="Normal 2 3 2 35 9" xfId="27575" xr:uid="{00000000-0005-0000-0000-0000B76B0000}"/>
    <cellStyle name="Normal 2 3 2 36" xfId="27576" xr:uid="{00000000-0005-0000-0000-0000B86B0000}"/>
    <cellStyle name="Normal 2 3 2 36 10" xfId="27577" xr:uid="{00000000-0005-0000-0000-0000B96B0000}"/>
    <cellStyle name="Normal 2 3 2 36 2" xfId="27578" xr:uid="{00000000-0005-0000-0000-0000BA6B0000}"/>
    <cellStyle name="Normal 2 3 2 36 3" xfId="27579" xr:uid="{00000000-0005-0000-0000-0000BB6B0000}"/>
    <cellStyle name="Normal 2 3 2 36 4" xfId="27580" xr:uid="{00000000-0005-0000-0000-0000BC6B0000}"/>
    <cellStyle name="Normal 2 3 2 36 5" xfId="27581" xr:uid="{00000000-0005-0000-0000-0000BD6B0000}"/>
    <cellStyle name="Normal 2 3 2 36 6" xfId="27582" xr:uid="{00000000-0005-0000-0000-0000BE6B0000}"/>
    <cellStyle name="Normal 2 3 2 36 7" xfId="27583" xr:uid="{00000000-0005-0000-0000-0000BF6B0000}"/>
    <cellStyle name="Normal 2 3 2 36 8" xfId="27584" xr:uid="{00000000-0005-0000-0000-0000C06B0000}"/>
    <cellStyle name="Normal 2 3 2 36 9" xfId="27585" xr:uid="{00000000-0005-0000-0000-0000C16B0000}"/>
    <cellStyle name="Normal 2 3 2 37" xfId="27586" xr:uid="{00000000-0005-0000-0000-0000C26B0000}"/>
    <cellStyle name="Normal 2 3 2 37 10" xfId="27587" xr:uid="{00000000-0005-0000-0000-0000C36B0000}"/>
    <cellStyle name="Normal 2 3 2 37 2" xfId="27588" xr:uid="{00000000-0005-0000-0000-0000C46B0000}"/>
    <cellStyle name="Normal 2 3 2 37 3" xfId="27589" xr:uid="{00000000-0005-0000-0000-0000C56B0000}"/>
    <cellStyle name="Normal 2 3 2 37 4" xfId="27590" xr:uid="{00000000-0005-0000-0000-0000C66B0000}"/>
    <cellStyle name="Normal 2 3 2 37 5" xfId="27591" xr:uid="{00000000-0005-0000-0000-0000C76B0000}"/>
    <cellStyle name="Normal 2 3 2 37 6" xfId="27592" xr:uid="{00000000-0005-0000-0000-0000C86B0000}"/>
    <cellStyle name="Normal 2 3 2 37 7" xfId="27593" xr:uid="{00000000-0005-0000-0000-0000C96B0000}"/>
    <cellStyle name="Normal 2 3 2 37 8" xfId="27594" xr:uid="{00000000-0005-0000-0000-0000CA6B0000}"/>
    <cellStyle name="Normal 2 3 2 37 9" xfId="27595" xr:uid="{00000000-0005-0000-0000-0000CB6B0000}"/>
    <cellStyle name="Normal 2 3 2 38" xfId="27596" xr:uid="{00000000-0005-0000-0000-0000CC6B0000}"/>
    <cellStyle name="Normal 2 3 2 39" xfId="27597" xr:uid="{00000000-0005-0000-0000-0000CD6B0000}"/>
    <cellStyle name="Normal 2 3 2 4" xfId="27598" xr:uid="{00000000-0005-0000-0000-0000CE6B0000}"/>
    <cellStyle name="Normal 2 3 2 4 10" xfId="27599" xr:uid="{00000000-0005-0000-0000-0000CF6B0000}"/>
    <cellStyle name="Normal 2 3 2 4 11" xfId="27600" xr:uid="{00000000-0005-0000-0000-0000D06B0000}"/>
    <cellStyle name="Normal 2 3 2 4 12" xfId="27601" xr:uid="{00000000-0005-0000-0000-0000D16B0000}"/>
    <cellStyle name="Normal 2 3 2 4 13" xfId="27602" xr:uid="{00000000-0005-0000-0000-0000D26B0000}"/>
    <cellStyle name="Normal 2 3 2 4 14" xfId="27603" xr:uid="{00000000-0005-0000-0000-0000D36B0000}"/>
    <cellStyle name="Normal 2 3 2 4 2" xfId="27604" xr:uid="{00000000-0005-0000-0000-0000D46B0000}"/>
    <cellStyle name="Normal 2 3 2 4 2 10" xfId="27605" xr:uid="{00000000-0005-0000-0000-0000D56B0000}"/>
    <cellStyle name="Normal 2 3 2 4 2 2" xfId="27606" xr:uid="{00000000-0005-0000-0000-0000D66B0000}"/>
    <cellStyle name="Normal 2 3 2 4 2 3" xfId="27607" xr:uid="{00000000-0005-0000-0000-0000D76B0000}"/>
    <cellStyle name="Normal 2 3 2 4 2 4" xfId="27608" xr:uid="{00000000-0005-0000-0000-0000D86B0000}"/>
    <cellStyle name="Normal 2 3 2 4 2 5" xfId="27609" xr:uid="{00000000-0005-0000-0000-0000D96B0000}"/>
    <cellStyle name="Normal 2 3 2 4 2 6" xfId="27610" xr:uid="{00000000-0005-0000-0000-0000DA6B0000}"/>
    <cellStyle name="Normal 2 3 2 4 2 7" xfId="27611" xr:uid="{00000000-0005-0000-0000-0000DB6B0000}"/>
    <cellStyle name="Normal 2 3 2 4 2 8" xfId="27612" xr:uid="{00000000-0005-0000-0000-0000DC6B0000}"/>
    <cellStyle name="Normal 2 3 2 4 2 9" xfId="27613" xr:uid="{00000000-0005-0000-0000-0000DD6B0000}"/>
    <cellStyle name="Normal 2 3 2 4 3" xfId="27614" xr:uid="{00000000-0005-0000-0000-0000DE6B0000}"/>
    <cellStyle name="Normal 2 3 2 4 3 10" xfId="27615" xr:uid="{00000000-0005-0000-0000-0000DF6B0000}"/>
    <cellStyle name="Normal 2 3 2 4 3 2" xfId="27616" xr:uid="{00000000-0005-0000-0000-0000E06B0000}"/>
    <cellStyle name="Normal 2 3 2 4 3 3" xfId="27617" xr:uid="{00000000-0005-0000-0000-0000E16B0000}"/>
    <cellStyle name="Normal 2 3 2 4 3 4" xfId="27618" xr:uid="{00000000-0005-0000-0000-0000E26B0000}"/>
    <cellStyle name="Normal 2 3 2 4 3 5" xfId="27619" xr:uid="{00000000-0005-0000-0000-0000E36B0000}"/>
    <cellStyle name="Normal 2 3 2 4 3 6" xfId="27620" xr:uid="{00000000-0005-0000-0000-0000E46B0000}"/>
    <cellStyle name="Normal 2 3 2 4 3 7" xfId="27621" xr:uid="{00000000-0005-0000-0000-0000E56B0000}"/>
    <cellStyle name="Normal 2 3 2 4 3 8" xfId="27622" xr:uid="{00000000-0005-0000-0000-0000E66B0000}"/>
    <cellStyle name="Normal 2 3 2 4 3 9" xfId="27623" xr:uid="{00000000-0005-0000-0000-0000E76B0000}"/>
    <cellStyle name="Normal 2 3 2 4 4" xfId="27624" xr:uid="{00000000-0005-0000-0000-0000E86B0000}"/>
    <cellStyle name="Normal 2 3 2 4 4 10" xfId="27625" xr:uid="{00000000-0005-0000-0000-0000E96B0000}"/>
    <cellStyle name="Normal 2 3 2 4 4 2" xfId="27626" xr:uid="{00000000-0005-0000-0000-0000EA6B0000}"/>
    <cellStyle name="Normal 2 3 2 4 4 3" xfId="27627" xr:uid="{00000000-0005-0000-0000-0000EB6B0000}"/>
    <cellStyle name="Normal 2 3 2 4 4 4" xfId="27628" xr:uid="{00000000-0005-0000-0000-0000EC6B0000}"/>
    <cellStyle name="Normal 2 3 2 4 4 5" xfId="27629" xr:uid="{00000000-0005-0000-0000-0000ED6B0000}"/>
    <cellStyle name="Normal 2 3 2 4 4 6" xfId="27630" xr:uid="{00000000-0005-0000-0000-0000EE6B0000}"/>
    <cellStyle name="Normal 2 3 2 4 4 7" xfId="27631" xr:uid="{00000000-0005-0000-0000-0000EF6B0000}"/>
    <cellStyle name="Normal 2 3 2 4 4 8" xfId="27632" xr:uid="{00000000-0005-0000-0000-0000F06B0000}"/>
    <cellStyle name="Normal 2 3 2 4 4 9" xfId="27633" xr:uid="{00000000-0005-0000-0000-0000F16B0000}"/>
    <cellStyle name="Normal 2 3 2 4 5" xfId="27634" xr:uid="{00000000-0005-0000-0000-0000F26B0000}"/>
    <cellStyle name="Normal 2 3 2 4 5 10" xfId="27635" xr:uid="{00000000-0005-0000-0000-0000F36B0000}"/>
    <cellStyle name="Normal 2 3 2 4 5 2" xfId="27636" xr:uid="{00000000-0005-0000-0000-0000F46B0000}"/>
    <cellStyle name="Normal 2 3 2 4 5 3" xfId="27637" xr:uid="{00000000-0005-0000-0000-0000F56B0000}"/>
    <cellStyle name="Normal 2 3 2 4 5 4" xfId="27638" xr:uid="{00000000-0005-0000-0000-0000F66B0000}"/>
    <cellStyle name="Normal 2 3 2 4 5 5" xfId="27639" xr:uid="{00000000-0005-0000-0000-0000F76B0000}"/>
    <cellStyle name="Normal 2 3 2 4 5 6" xfId="27640" xr:uid="{00000000-0005-0000-0000-0000F86B0000}"/>
    <cellStyle name="Normal 2 3 2 4 5 7" xfId="27641" xr:uid="{00000000-0005-0000-0000-0000F96B0000}"/>
    <cellStyle name="Normal 2 3 2 4 5 8" xfId="27642" xr:uid="{00000000-0005-0000-0000-0000FA6B0000}"/>
    <cellStyle name="Normal 2 3 2 4 5 9" xfId="27643" xr:uid="{00000000-0005-0000-0000-0000FB6B0000}"/>
    <cellStyle name="Normal 2 3 2 4 6" xfId="27644" xr:uid="{00000000-0005-0000-0000-0000FC6B0000}"/>
    <cellStyle name="Normal 2 3 2 4 7" xfId="27645" xr:uid="{00000000-0005-0000-0000-0000FD6B0000}"/>
    <cellStyle name="Normal 2 3 2 4 8" xfId="27646" xr:uid="{00000000-0005-0000-0000-0000FE6B0000}"/>
    <cellStyle name="Normal 2 3 2 4 9" xfId="27647" xr:uid="{00000000-0005-0000-0000-0000FF6B0000}"/>
    <cellStyle name="Normal 2 3 2 40" xfId="27648" xr:uid="{00000000-0005-0000-0000-0000006C0000}"/>
    <cellStyle name="Normal 2 3 2 41" xfId="27649" xr:uid="{00000000-0005-0000-0000-0000016C0000}"/>
    <cellStyle name="Normal 2 3 2 42" xfId="27650" xr:uid="{00000000-0005-0000-0000-0000026C0000}"/>
    <cellStyle name="Normal 2 3 2 43" xfId="27651" xr:uid="{00000000-0005-0000-0000-0000036C0000}"/>
    <cellStyle name="Normal 2 3 2 44" xfId="27652" xr:uid="{00000000-0005-0000-0000-0000046C0000}"/>
    <cellStyle name="Normal 2 3 2 45" xfId="27653" xr:uid="{00000000-0005-0000-0000-0000056C0000}"/>
    <cellStyle name="Normal 2 3 2 46" xfId="27654" xr:uid="{00000000-0005-0000-0000-0000066C0000}"/>
    <cellStyle name="Normal 2 3 2 47" xfId="27655" xr:uid="{00000000-0005-0000-0000-0000076C0000}"/>
    <cellStyle name="Normal 2 3 2 48" xfId="27656" xr:uid="{00000000-0005-0000-0000-0000086C0000}"/>
    <cellStyle name="Normal 2 3 2 5" xfId="27657" xr:uid="{00000000-0005-0000-0000-0000096C0000}"/>
    <cellStyle name="Normal 2 3 2 5 10" xfId="27658" xr:uid="{00000000-0005-0000-0000-00000A6C0000}"/>
    <cellStyle name="Normal 2 3 2 5 11" xfId="27659" xr:uid="{00000000-0005-0000-0000-00000B6C0000}"/>
    <cellStyle name="Normal 2 3 2 5 12" xfId="27660" xr:uid="{00000000-0005-0000-0000-00000C6C0000}"/>
    <cellStyle name="Normal 2 3 2 5 13" xfId="27661" xr:uid="{00000000-0005-0000-0000-00000D6C0000}"/>
    <cellStyle name="Normal 2 3 2 5 14" xfId="27662" xr:uid="{00000000-0005-0000-0000-00000E6C0000}"/>
    <cellStyle name="Normal 2 3 2 5 2" xfId="27663" xr:uid="{00000000-0005-0000-0000-00000F6C0000}"/>
    <cellStyle name="Normal 2 3 2 5 2 10" xfId="27664" xr:uid="{00000000-0005-0000-0000-0000106C0000}"/>
    <cellStyle name="Normal 2 3 2 5 2 2" xfId="27665" xr:uid="{00000000-0005-0000-0000-0000116C0000}"/>
    <cellStyle name="Normal 2 3 2 5 2 3" xfId="27666" xr:uid="{00000000-0005-0000-0000-0000126C0000}"/>
    <cellStyle name="Normal 2 3 2 5 2 4" xfId="27667" xr:uid="{00000000-0005-0000-0000-0000136C0000}"/>
    <cellStyle name="Normal 2 3 2 5 2 5" xfId="27668" xr:uid="{00000000-0005-0000-0000-0000146C0000}"/>
    <cellStyle name="Normal 2 3 2 5 2 6" xfId="27669" xr:uid="{00000000-0005-0000-0000-0000156C0000}"/>
    <cellStyle name="Normal 2 3 2 5 2 7" xfId="27670" xr:uid="{00000000-0005-0000-0000-0000166C0000}"/>
    <cellStyle name="Normal 2 3 2 5 2 8" xfId="27671" xr:uid="{00000000-0005-0000-0000-0000176C0000}"/>
    <cellStyle name="Normal 2 3 2 5 2 9" xfId="27672" xr:uid="{00000000-0005-0000-0000-0000186C0000}"/>
    <cellStyle name="Normal 2 3 2 5 3" xfId="27673" xr:uid="{00000000-0005-0000-0000-0000196C0000}"/>
    <cellStyle name="Normal 2 3 2 5 3 10" xfId="27674" xr:uid="{00000000-0005-0000-0000-00001A6C0000}"/>
    <cellStyle name="Normal 2 3 2 5 3 2" xfId="27675" xr:uid="{00000000-0005-0000-0000-00001B6C0000}"/>
    <cellStyle name="Normal 2 3 2 5 3 3" xfId="27676" xr:uid="{00000000-0005-0000-0000-00001C6C0000}"/>
    <cellStyle name="Normal 2 3 2 5 3 4" xfId="27677" xr:uid="{00000000-0005-0000-0000-00001D6C0000}"/>
    <cellStyle name="Normal 2 3 2 5 3 5" xfId="27678" xr:uid="{00000000-0005-0000-0000-00001E6C0000}"/>
    <cellStyle name="Normal 2 3 2 5 3 6" xfId="27679" xr:uid="{00000000-0005-0000-0000-00001F6C0000}"/>
    <cellStyle name="Normal 2 3 2 5 3 7" xfId="27680" xr:uid="{00000000-0005-0000-0000-0000206C0000}"/>
    <cellStyle name="Normal 2 3 2 5 3 8" xfId="27681" xr:uid="{00000000-0005-0000-0000-0000216C0000}"/>
    <cellStyle name="Normal 2 3 2 5 3 9" xfId="27682" xr:uid="{00000000-0005-0000-0000-0000226C0000}"/>
    <cellStyle name="Normal 2 3 2 5 4" xfId="27683" xr:uid="{00000000-0005-0000-0000-0000236C0000}"/>
    <cellStyle name="Normal 2 3 2 5 4 10" xfId="27684" xr:uid="{00000000-0005-0000-0000-0000246C0000}"/>
    <cellStyle name="Normal 2 3 2 5 4 2" xfId="27685" xr:uid="{00000000-0005-0000-0000-0000256C0000}"/>
    <cellStyle name="Normal 2 3 2 5 4 3" xfId="27686" xr:uid="{00000000-0005-0000-0000-0000266C0000}"/>
    <cellStyle name="Normal 2 3 2 5 4 4" xfId="27687" xr:uid="{00000000-0005-0000-0000-0000276C0000}"/>
    <cellStyle name="Normal 2 3 2 5 4 5" xfId="27688" xr:uid="{00000000-0005-0000-0000-0000286C0000}"/>
    <cellStyle name="Normal 2 3 2 5 4 6" xfId="27689" xr:uid="{00000000-0005-0000-0000-0000296C0000}"/>
    <cellStyle name="Normal 2 3 2 5 4 7" xfId="27690" xr:uid="{00000000-0005-0000-0000-00002A6C0000}"/>
    <cellStyle name="Normal 2 3 2 5 4 8" xfId="27691" xr:uid="{00000000-0005-0000-0000-00002B6C0000}"/>
    <cellStyle name="Normal 2 3 2 5 4 9" xfId="27692" xr:uid="{00000000-0005-0000-0000-00002C6C0000}"/>
    <cellStyle name="Normal 2 3 2 5 5" xfId="27693" xr:uid="{00000000-0005-0000-0000-00002D6C0000}"/>
    <cellStyle name="Normal 2 3 2 5 5 10" xfId="27694" xr:uid="{00000000-0005-0000-0000-00002E6C0000}"/>
    <cellStyle name="Normal 2 3 2 5 5 2" xfId="27695" xr:uid="{00000000-0005-0000-0000-00002F6C0000}"/>
    <cellStyle name="Normal 2 3 2 5 5 3" xfId="27696" xr:uid="{00000000-0005-0000-0000-0000306C0000}"/>
    <cellStyle name="Normal 2 3 2 5 5 4" xfId="27697" xr:uid="{00000000-0005-0000-0000-0000316C0000}"/>
    <cellStyle name="Normal 2 3 2 5 5 5" xfId="27698" xr:uid="{00000000-0005-0000-0000-0000326C0000}"/>
    <cellStyle name="Normal 2 3 2 5 5 6" xfId="27699" xr:uid="{00000000-0005-0000-0000-0000336C0000}"/>
    <cellStyle name="Normal 2 3 2 5 5 7" xfId="27700" xr:uid="{00000000-0005-0000-0000-0000346C0000}"/>
    <cellStyle name="Normal 2 3 2 5 5 8" xfId="27701" xr:uid="{00000000-0005-0000-0000-0000356C0000}"/>
    <cellStyle name="Normal 2 3 2 5 5 9" xfId="27702" xr:uid="{00000000-0005-0000-0000-0000366C0000}"/>
    <cellStyle name="Normal 2 3 2 5 6" xfId="27703" xr:uid="{00000000-0005-0000-0000-0000376C0000}"/>
    <cellStyle name="Normal 2 3 2 5 7" xfId="27704" xr:uid="{00000000-0005-0000-0000-0000386C0000}"/>
    <cellStyle name="Normal 2 3 2 5 8" xfId="27705" xr:uid="{00000000-0005-0000-0000-0000396C0000}"/>
    <cellStyle name="Normal 2 3 2 5 9" xfId="27706" xr:uid="{00000000-0005-0000-0000-00003A6C0000}"/>
    <cellStyle name="Normal 2 3 2 6" xfId="27707" xr:uid="{00000000-0005-0000-0000-00003B6C0000}"/>
    <cellStyle name="Normal 2 3 2 6 10" xfId="27708" xr:uid="{00000000-0005-0000-0000-00003C6C0000}"/>
    <cellStyle name="Normal 2 3 2 6 11" xfId="27709" xr:uid="{00000000-0005-0000-0000-00003D6C0000}"/>
    <cellStyle name="Normal 2 3 2 6 12" xfId="27710" xr:uid="{00000000-0005-0000-0000-00003E6C0000}"/>
    <cellStyle name="Normal 2 3 2 6 13" xfId="27711" xr:uid="{00000000-0005-0000-0000-00003F6C0000}"/>
    <cellStyle name="Normal 2 3 2 6 14" xfId="27712" xr:uid="{00000000-0005-0000-0000-0000406C0000}"/>
    <cellStyle name="Normal 2 3 2 6 2" xfId="27713" xr:uid="{00000000-0005-0000-0000-0000416C0000}"/>
    <cellStyle name="Normal 2 3 2 6 2 10" xfId="27714" xr:uid="{00000000-0005-0000-0000-0000426C0000}"/>
    <cellStyle name="Normal 2 3 2 6 2 2" xfId="27715" xr:uid="{00000000-0005-0000-0000-0000436C0000}"/>
    <cellStyle name="Normal 2 3 2 6 2 3" xfId="27716" xr:uid="{00000000-0005-0000-0000-0000446C0000}"/>
    <cellStyle name="Normal 2 3 2 6 2 4" xfId="27717" xr:uid="{00000000-0005-0000-0000-0000456C0000}"/>
    <cellStyle name="Normal 2 3 2 6 2 5" xfId="27718" xr:uid="{00000000-0005-0000-0000-0000466C0000}"/>
    <cellStyle name="Normal 2 3 2 6 2 6" xfId="27719" xr:uid="{00000000-0005-0000-0000-0000476C0000}"/>
    <cellStyle name="Normal 2 3 2 6 2 7" xfId="27720" xr:uid="{00000000-0005-0000-0000-0000486C0000}"/>
    <cellStyle name="Normal 2 3 2 6 2 8" xfId="27721" xr:uid="{00000000-0005-0000-0000-0000496C0000}"/>
    <cellStyle name="Normal 2 3 2 6 2 9" xfId="27722" xr:uid="{00000000-0005-0000-0000-00004A6C0000}"/>
    <cellStyle name="Normal 2 3 2 6 3" xfId="27723" xr:uid="{00000000-0005-0000-0000-00004B6C0000}"/>
    <cellStyle name="Normal 2 3 2 6 3 10" xfId="27724" xr:uid="{00000000-0005-0000-0000-00004C6C0000}"/>
    <cellStyle name="Normal 2 3 2 6 3 2" xfId="27725" xr:uid="{00000000-0005-0000-0000-00004D6C0000}"/>
    <cellStyle name="Normal 2 3 2 6 3 3" xfId="27726" xr:uid="{00000000-0005-0000-0000-00004E6C0000}"/>
    <cellStyle name="Normal 2 3 2 6 3 4" xfId="27727" xr:uid="{00000000-0005-0000-0000-00004F6C0000}"/>
    <cellStyle name="Normal 2 3 2 6 3 5" xfId="27728" xr:uid="{00000000-0005-0000-0000-0000506C0000}"/>
    <cellStyle name="Normal 2 3 2 6 3 6" xfId="27729" xr:uid="{00000000-0005-0000-0000-0000516C0000}"/>
    <cellStyle name="Normal 2 3 2 6 3 7" xfId="27730" xr:uid="{00000000-0005-0000-0000-0000526C0000}"/>
    <cellStyle name="Normal 2 3 2 6 3 8" xfId="27731" xr:uid="{00000000-0005-0000-0000-0000536C0000}"/>
    <cellStyle name="Normal 2 3 2 6 3 9" xfId="27732" xr:uid="{00000000-0005-0000-0000-0000546C0000}"/>
    <cellStyle name="Normal 2 3 2 6 4" xfId="27733" xr:uid="{00000000-0005-0000-0000-0000556C0000}"/>
    <cellStyle name="Normal 2 3 2 6 4 10" xfId="27734" xr:uid="{00000000-0005-0000-0000-0000566C0000}"/>
    <cellStyle name="Normal 2 3 2 6 4 2" xfId="27735" xr:uid="{00000000-0005-0000-0000-0000576C0000}"/>
    <cellStyle name="Normal 2 3 2 6 4 3" xfId="27736" xr:uid="{00000000-0005-0000-0000-0000586C0000}"/>
    <cellStyle name="Normal 2 3 2 6 4 4" xfId="27737" xr:uid="{00000000-0005-0000-0000-0000596C0000}"/>
    <cellStyle name="Normal 2 3 2 6 4 5" xfId="27738" xr:uid="{00000000-0005-0000-0000-00005A6C0000}"/>
    <cellStyle name="Normal 2 3 2 6 4 6" xfId="27739" xr:uid="{00000000-0005-0000-0000-00005B6C0000}"/>
    <cellStyle name="Normal 2 3 2 6 4 7" xfId="27740" xr:uid="{00000000-0005-0000-0000-00005C6C0000}"/>
    <cellStyle name="Normal 2 3 2 6 4 8" xfId="27741" xr:uid="{00000000-0005-0000-0000-00005D6C0000}"/>
    <cellStyle name="Normal 2 3 2 6 4 9" xfId="27742" xr:uid="{00000000-0005-0000-0000-00005E6C0000}"/>
    <cellStyle name="Normal 2 3 2 6 5" xfId="27743" xr:uid="{00000000-0005-0000-0000-00005F6C0000}"/>
    <cellStyle name="Normal 2 3 2 6 5 10" xfId="27744" xr:uid="{00000000-0005-0000-0000-0000606C0000}"/>
    <cellStyle name="Normal 2 3 2 6 5 2" xfId="27745" xr:uid="{00000000-0005-0000-0000-0000616C0000}"/>
    <cellStyle name="Normal 2 3 2 6 5 3" xfId="27746" xr:uid="{00000000-0005-0000-0000-0000626C0000}"/>
    <cellStyle name="Normal 2 3 2 6 5 4" xfId="27747" xr:uid="{00000000-0005-0000-0000-0000636C0000}"/>
    <cellStyle name="Normal 2 3 2 6 5 5" xfId="27748" xr:uid="{00000000-0005-0000-0000-0000646C0000}"/>
    <cellStyle name="Normal 2 3 2 6 5 6" xfId="27749" xr:uid="{00000000-0005-0000-0000-0000656C0000}"/>
    <cellStyle name="Normal 2 3 2 6 5 7" xfId="27750" xr:uid="{00000000-0005-0000-0000-0000666C0000}"/>
    <cellStyle name="Normal 2 3 2 6 5 8" xfId="27751" xr:uid="{00000000-0005-0000-0000-0000676C0000}"/>
    <cellStyle name="Normal 2 3 2 6 5 9" xfId="27752" xr:uid="{00000000-0005-0000-0000-0000686C0000}"/>
    <cellStyle name="Normal 2 3 2 6 6" xfId="27753" xr:uid="{00000000-0005-0000-0000-0000696C0000}"/>
    <cellStyle name="Normal 2 3 2 6 7" xfId="27754" xr:uid="{00000000-0005-0000-0000-00006A6C0000}"/>
    <cellStyle name="Normal 2 3 2 6 8" xfId="27755" xr:uid="{00000000-0005-0000-0000-00006B6C0000}"/>
    <cellStyle name="Normal 2 3 2 6 9" xfId="27756" xr:uid="{00000000-0005-0000-0000-00006C6C0000}"/>
    <cellStyle name="Normal 2 3 2 7" xfId="27757" xr:uid="{00000000-0005-0000-0000-00006D6C0000}"/>
    <cellStyle name="Normal 2 3 2 7 10" xfId="27758" xr:uid="{00000000-0005-0000-0000-00006E6C0000}"/>
    <cellStyle name="Normal 2 3 2 7 11" xfId="27759" xr:uid="{00000000-0005-0000-0000-00006F6C0000}"/>
    <cellStyle name="Normal 2 3 2 7 12" xfId="27760" xr:uid="{00000000-0005-0000-0000-0000706C0000}"/>
    <cellStyle name="Normal 2 3 2 7 13" xfId="27761" xr:uid="{00000000-0005-0000-0000-0000716C0000}"/>
    <cellStyle name="Normal 2 3 2 7 14" xfId="27762" xr:uid="{00000000-0005-0000-0000-0000726C0000}"/>
    <cellStyle name="Normal 2 3 2 7 2" xfId="27763" xr:uid="{00000000-0005-0000-0000-0000736C0000}"/>
    <cellStyle name="Normal 2 3 2 7 2 10" xfId="27764" xr:uid="{00000000-0005-0000-0000-0000746C0000}"/>
    <cellStyle name="Normal 2 3 2 7 2 2" xfId="27765" xr:uid="{00000000-0005-0000-0000-0000756C0000}"/>
    <cellStyle name="Normal 2 3 2 7 2 3" xfId="27766" xr:uid="{00000000-0005-0000-0000-0000766C0000}"/>
    <cellStyle name="Normal 2 3 2 7 2 4" xfId="27767" xr:uid="{00000000-0005-0000-0000-0000776C0000}"/>
    <cellStyle name="Normal 2 3 2 7 2 5" xfId="27768" xr:uid="{00000000-0005-0000-0000-0000786C0000}"/>
    <cellStyle name="Normal 2 3 2 7 2 6" xfId="27769" xr:uid="{00000000-0005-0000-0000-0000796C0000}"/>
    <cellStyle name="Normal 2 3 2 7 2 7" xfId="27770" xr:uid="{00000000-0005-0000-0000-00007A6C0000}"/>
    <cellStyle name="Normal 2 3 2 7 2 8" xfId="27771" xr:uid="{00000000-0005-0000-0000-00007B6C0000}"/>
    <cellStyle name="Normal 2 3 2 7 2 9" xfId="27772" xr:uid="{00000000-0005-0000-0000-00007C6C0000}"/>
    <cellStyle name="Normal 2 3 2 7 3" xfId="27773" xr:uid="{00000000-0005-0000-0000-00007D6C0000}"/>
    <cellStyle name="Normal 2 3 2 7 3 10" xfId="27774" xr:uid="{00000000-0005-0000-0000-00007E6C0000}"/>
    <cellStyle name="Normal 2 3 2 7 3 2" xfId="27775" xr:uid="{00000000-0005-0000-0000-00007F6C0000}"/>
    <cellStyle name="Normal 2 3 2 7 3 3" xfId="27776" xr:uid="{00000000-0005-0000-0000-0000806C0000}"/>
    <cellStyle name="Normal 2 3 2 7 3 4" xfId="27777" xr:uid="{00000000-0005-0000-0000-0000816C0000}"/>
    <cellStyle name="Normal 2 3 2 7 3 5" xfId="27778" xr:uid="{00000000-0005-0000-0000-0000826C0000}"/>
    <cellStyle name="Normal 2 3 2 7 3 6" xfId="27779" xr:uid="{00000000-0005-0000-0000-0000836C0000}"/>
    <cellStyle name="Normal 2 3 2 7 3 7" xfId="27780" xr:uid="{00000000-0005-0000-0000-0000846C0000}"/>
    <cellStyle name="Normal 2 3 2 7 3 8" xfId="27781" xr:uid="{00000000-0005-0000-0000-0000856C0000}"/>
    <cellStyle name="Normal 2 3 2 7 3 9" xfId="27782" xr:uid="{00000000-0005-0000-0000-0000866C0000}"/>
    <cellStyle name="Normal 2 3 2 7 4" xfId="27783" xr:uid="{00000000-0005-0000-0000-0000876C0000}"/>
    <cellStyle name="Normal 2 3 2 7 4 10" xfId="27784" xr:uid="{00000000-0005-0000-0000-0000886C0000}"/>
    <cellStyle name="Normal 2 3 2 7 4 2" xfId="27785" xr:uid="{00000000-0005-0000-0000-0000896C0000}"/>
    <cellStyle name="Normal 2 3 2 7 4 3" xfId="27786" xr:uid="{00000000-0005-0000-0000-00008A6C0000}"/>
    <cellStyle name="Normal 2 3 2 7 4 4" xfId="27787" xr:uid="{00000000-0005-0000-0000-00008B6C0000}"/>
    <cellStyle name="Normal 2 3 2 7 4 5" xfId="27788" xr:uid="{00000000-0005-0000-0000-00008C6C0000}"/>
    <cellStyle name="Normal 2 3 2 7 4 6" xfId="27789" xr:uid="{00000000-0005-0000-0000-00008D6C0000}"/>
    <cellStyle name="Normal 2 3 2 7 4 7" xfId="27790" xr:uid="{00000000-0005-0000-0000-00008E6C0000}"/>
    <cellStyle name="Normal 2 3 2 7 4 8" xfId="27791" xr:uid="{00000000-0005-0000-0000-00008F6C0000}"/>
    <cellStyle name="Normal 2 3 2 7 4 9" xfId="27792" xr:uid="{00000000-0005-0000-0000-0000906C0000}"/>
    <cellStyle name="Normal 2 3 2 7 5" xfId="27793" xr:uid="{00000000-0005-0000-0000-0000916C0000}"/>
    <cellStyle name="Normal 2 3 2 7 5 10" xfId="27794" xr:uid="{00000000-0005-0000-0000-0000926C0000}"/>
    <cellStyle name="Normal 2 3 2 7 5 2" xfId="27795" xr:uid="{00000000-0005-0000-0000-0000936C0000}"/>
    <cellStyle name="Normal 2 3 2 7 5 3" xfId="27796" xr:uid="{00000000-0005-0000-0000-0000946C0000}"/>
    <cellStyle name="Normal 2 3 2 7 5 4" xfId="27797" xr:uid="{00000000-0005-0000-0000-0000956C0000}"/>
    <cellStyle name="Normal 2 3 2 7 5 5" xfId="27798" xr:uid="{00000000-0005-0000-0000-0000966C0000}"/>
    <cellStyle name="Normal 2 3 2 7 5 6" xfId="27799" xr:uid="{00000000-0005-0000-0000-0000976C0000}"/>
    <cellStyle name="Normal 2 3 2 7 5 7" xfId="27800" xr:uid="{00000000-0005-0000-0000-0000986C0000}"/>
    <cellStyle name="Normal 2 3 2 7 5 8" xfId="27801" xr:uid="{00000000-0005-0000-0000-0000996C0000}"/>
    <cellStyle name="Normal 2 3 2 7 5 9" xfId="27802" xr:uid="{00000000-0005-0000-0000-00009A6C0000}"/>
    <cellStyle name="Normal 2 3 2 7 6" xfId="27803" xr:uid="{00000000-0005-0000-0000-00009B6C0000}"/>
    <cellStyle name="Normal 2 3 2 7 7" xfId="27804" xr:uid="{00000000-0005-0000-0000-00009C6C0000}"/>
    <cellStyle name="Normal 2 3 2 7 8" xfId="27805" xr:uid="{00000000-0005-0000-0000-00009D6C0000}"/>
    <cellStyle name="Normal 2 3 2 7 9" xfId="27806" xr:uid="{00000000-0005-0000-0000-00009E6C0000}"/>
    <cellStyle name="Normal 2 3 2 8" xfId="27807" xr:uid="{00000000-0005-0000-0000-00009F6C0000}"/>
    <cellStyle name="Normal 2 3 2 8 10" xfId="27808" xr:uid="{00000000-0005-0000-0000-0000A06C0000}"/>
    <cellStyle name="Normal 2 3 2 8 11" xfId="27809" xr:uid="{00000000-0005-0000-0000-0000A16C0000}"/>
    <cellStyle name="Normal 2 3 2 8 12" xfId="27810" xr:uid="{00000000-0005-0000-0000-0000A26C0000}"/>
    <cellStyle name="Normal 2 3 2 8 13" xfId="27811" xr:uid="{00000000-0005-0000-0000-0000A36C0000}"/>
    <cellStyle name="Normal 2 3 2 8 14" xfId="27812" xr:uid="{00000000-0005-0000-0000-0000A46C0000}"/>
    <cellStyle name="Normal 2 3 2 8 2" xfId="27813" xr:uid="{00000000-0005-0000-0000-0000A56C0000}"/>
    <cellStyle name="Normal 2 3 2 8 2 10" xfId="27814" xr:uid="{00000000-0005-0000-0000-0000A66C0000}"/>
    <cellStyle name="Normal 2 3 2 8 2 2" xfId="27815" xr:uid="{00000000-0005-0000-0000-0000A76C0000}"/>
    <cellStyle name="Normal 2 3 2 8 2 3" xfId="27816" xr:uid="{00000000-0005-0000-0000-0000A86C0000}"/>
    <cellStyle name="Normal 2 3 2 8 2 4" xfId="27817" xr:uid="{00000000-0005-0000-0000-0000A96C0000}"/>
    <cellStyle name="Normal 2 3 2 8 2 5" xfId="27818" xr:uid="{00000000-0005-0000-0000-0000AA6C0000}"/>
    <cellStyle name="Normal 2 3 2 8 2 6" xfId="27819" xr:uid="{00000000-0005-0000-0000-0000AB6C0000}"/>
    <cellStyle name="Normal 2 3 2 8 2 7" xfId="27820" xr:uid="{00000000-0005-0000-0000-0000AC6C0000}"/>
    <cellStyle name="Normal 2 3 2 8 2 8" xfId="27821" xr:uid="{00000000-0005-0000-0000-0000AD6C0000}"/>
    <cellStyle name="Normal 2 3 2 8 2 9" xfId="27822" xr:uid="{00000000-0005-0000-0000-0000AE6C0000}"/>
    <cellStyle name="Normal 2 3 2 8 3" xfId="27823" xr:uid="{00000000-0005-0000-0000-0000AF6C0000}"/>
    <cellStyle name="Normal 2 3 2 8 3 10" xfId="27824" xr:uid="{00000000-0005-0000-0000-0000B06C0000}"/>
    <cellStyle name="Normal 2 3 2 8 3 2" xfId="27825" xr:uid="{00000000-0005-0000-0000-0000B16C0000}"/>
    <cellStyle name="Normal 2 3 2 8 3 3" xfId="27826" xr:uid="{00000000-0005-0000-0000-0000B26C0000}"/>
    <cellStyle name="Normal 2 3 2 8 3 4" xfId="27827" xr:uid="{00000000-0005-0000-0000-0000B36C0000}"/>
    <cellStyle name="Normal 2 3 2 8 3 5" xfId="27828" xr:uid="{00000000-0005-0000-0000-0000B46C0000}"/>
    <cellStyle name="Normal 2 3 2 8 3 6" xfId="27829" xr:uid="{00000000-0005-0000-0000-0000B56C0000}"/>
    <cellStyle name="Normal 2 3 2 8 3 7" xfId="27830" xr:uid="{00000000-0005-0000-0000-0000B66C0000}"/>
    <cellStyle name="Normal 2 3 2 8 3 8" xfId="27831" xr:uid="{00000000-0005-0000-0000-0000B76C0000}"/>
    <cellStyle name="Normal 2 3 2 8 3 9" xfId="27832" xr:uid="{00000000-0005-0000-0000-0000B86C0000}"/>
    <cellStyle name="Normal 2 3 2 8 4" xfId="27833" xr:uid="{00000000-0005-0000-0000-0000B96C0000}"/>
    <cellStyle name="Normal 2 3 2 8 4 10" xfId="27834" xr:uid="{00000000-0005-0000-0000-0000BA6C0000}"/>
    <cellStyle name="Normal 2 3 2 8 4 2" xfId="27835" xr:uid="{00000000-0005-0000-0000-0000BB6C0000}"/>
    <cellStyle name="Normal 2 3 2 8 4 3" xfId="27836" xr:uid="{00000000-0005-0000-0000-0000BC6C0000}"/>
    <cellStyle name="Normal 2 3 2 8 4 4" xfId="27837" xr:uid="{00000000-0005-0000-0000-0000BD6C0000}"/>
    <cellStyle name="Normal 2 3 2 8 4 5" xfId="27838" xr:uid="{00000000-0005-0000-0000-0000BE6C0000}"/>
    <cellStyle name="Normal 2 3 2 8 4 6" xfId="27839" xr:uid="{00000000-0005-0000-0000-0000BF6C0000}"/>
    <cellStyle name="Normal 2 3 2 8 4 7" xfId="27840" xr:uid="{00000000-0005-0000-0000-0000C06C0000}"/>
    <cellStyle name="Normal 2 3 2 8 4 8" xfId="27841" xr:uid="{00000000-0005-0000-0000-0000C16C0000}"/>
    <cellStyle name="Normal 2 3 2 8 4 9" xfId="27842" xr:uid="{00000000-0005-0000-0000-0000C26C0000}"/>
    <cellStyle name="Normal 2 3 2 8 5" xfId="27843" xr:uid="{00000000-0005-0000-0000-0000C36C0000}"/>
    <cellStyle name="Normal 2 3 2 8 5 10" xfId="27844" xr:uid="{00000000-0005-0000-0000-0000C46C0000}"/>
    <cellStyle name="Normal 2 3 2 8 5 2" xfId="27845" xr:uid="{00000000-0005-0000-0000-0000C56C0000}"/>
    <cellStyle name="Normal 2 3 2 8 5 3" xfId="27846" xr:uid="{00000000-0005-0000-0000-0000C66C0000}"/>
    <cellStyle name="Normal 2 3 2 8 5 4" xfId="27847" xr:uid="{00000000-0005-0000-0000-0000C76C0000}"/>
    <cellStyle name="Normal 2 3 2 8 5 5" xfId="27848" xr:uid="{00000000-0005-0000-0000-0000C86C0000}"/>
    <cellStyle name="Normal 2 3 2 8 5 6" xfId="27849" xr:uid="{00000000-0005-0000-0000-0000C96C0000}"/>
    <cellStyle name="Normal 2 3 2 8 5 7" xfId="27850" xr:uid="{00000000-0005-0000-0000-0000CA6C0000}"/>
    <cellStyle name="Normal 2 3 2 8 5 8" xfId="27851" xr:uid="{00000000-0005-0000-0000-0000CB6C0000}"/>
    <cellStyle name="Normal 2 3 2 8 5 9" xfId="27852" xr:uid="{00000000-0005-0000-0000-0000CC6C0000}"/>
    <cellStyle name="Normal 2 3 2 8 6" xfId="27853" xr:uid="{00000000-0005-0000-0000-0000CD6C0000}"/>
    <cellStyle name="Normal 2 3 2 8 7" xfId="27854" xr:uid="{00000000-0005-0000-0000-0000CE6C0000}"/>
    <cellStyle name="Normal 2 3 2 8 8" xfId="27855" xr:uid="{00000000-0005-0000-0000-0000CF6C0000}"/>
    <cellStyle name="Normal 2 3 2 8 9" xfId="27856" xr:uid="{00000000-0005-0000-0000-0000D06C0000}"/>
    <cellStyle name="Normal 2 3 2 9" xfId="27857" xr:uid="{00000000-0005-0000-0000-0000D16C0000}"/>
    <cellStyle name="Normal 2 3 2 9 10" xfId="27858" xr:uid="{00000000-0005-0000-0000-0000D26C0000}"/>
    <cellStyle name="Normal 2 3 2 9 11" xfId="27859" xr:uid="{00000000-0005-0000-0000-0000D36C0000}"/>
    <cellStyle name="Normal 2 3 2 9 12" xfId="27860" xr:uid="{00000000-0005-0000-0000-0000D46C0000}"/>
    <cellStyle name="Normal 2 3 2 9 13" xfId="27861" xr:uid="{00000000-0005-0000-0000-0000D56C0000}"/>
    <cellStyle name="Normal 2 3 2 9 14" xfId="27862" xr:uid="{00000000-0005-0000-0000-0000D66C0000}"/>
    <cellStyle name="Normal 2 3 2 9 2" xfId="27863" xr:uid="{00000000-0005-0000-0000-0000D76C0000}"/>
    <cellStyle name="Normal 2 3 2 9 2 10" xfId="27864" xr:uid="{00000000-0005-0000-0000-0000D86C0000}"/>
    <cellStyle name="Normal 2 3 2 9 2 2" xfId="27865" xr:uid="{00000000-0005-0000-0000-0000D96C0000}"/>
    <cellStyle name="Normal 2 3 2 9 2 3" xfId="27866" xr:uid="{00000000-0005-0000-0000-0000DA6C0000}"/>
    <cellStyle name="Normal 2 3 2 9 2 4" xfId="27867" xr:uid="{00000000-0005-0000-0000-0000DB6C0000}"/>
    <cellStyle name="Normal 2 3 2 9 2 5" xfId="27868" xr:uid="{00000000-0005-0000-0000-0000DC6C0000}"/>
    <cellStyle name="Normal 2 3 2 9 2 6" xfId="27869" xr:uid="{00000000-0005-0000-0000-0000DD6C0000}"/>
    <cellStyle name="Normal 2 3 2 9 2 7" xfId="27870" xr:uid="{00000000-0005-0000-0000-0000DE6C0000}"/>
    <cellStyle name="Normal 2 3 2 9 2 8" xfId="27871" xr:uid="{00000000-0005-0000-0000-0000DF6C0000}"/>
    <cellStyle name="Normal 2 3 2 9 2 9" xfId="27872" xr:uid="{00000000-0005-0000-0000-0000E06C0000}"/>
    <cellStyle name="Normal 2 3 2 9 3" xfId="27873" xr:uid="{00000000-0005-0000-0000-0000E16C0000}"/>
    <cellStyle name="Normal 2 3 2 9 3 10" xfId="27874" xr:uid="{00000000-0005-0000-0000-0000E26C0000}"/>
    <cellStyle name="Normal 2 3 2 9 3 2" xfId="27875" xr:uid="{00000000-0005-0000-0000-0000E36C0000}"/>
    <cellStyle name="Normal 2 3 2 9 3 3" xfId="27876" xr:uid="{00000000-0005-0000-0000-0000E46C0000}"/>
    <cellStyle name="Normal 2 3 2 9 3 4" xfId="27877" xr:uid="{00000000-0005-0000-0000-0000E56C0000}"/>
    <cellStyle name="Normal 2 3 2 9 3 5" xfId="27878" xr:uid="{00000000-0005-0000-0000-0000E66C0000}"/>
    <cellStyle name="Normal 2 3 2 9 3 6" xfId="27879" xr:uid="{00000000-0005-0000-0000-0000E76C0000}"/>
    <cellStyle name="Normal 2 3 2 9 3 7" xfId="27880" xr:uid="{00000000-0005-0000-0000-0000E86C0000}"/>
    <cellStyle name="Normal 2 3 2 9 3 8" xfId="27881" xr:uid="{00000000-0005-0000-0000-0000E96C0000}"/>
    <cellStyle name="Normal 2 3 2 9 3 9" xfId="27882" xr:uid="{00000000-0005-0000-0000-0000EA6C0000}"/>
    <cellStyle name="Normal 2 3 2 9 4" xfId="27883" xr:uid="{00000000-0005-0000-0000-0000EB6C0000}"/>
    <cellStyle name="Normal 2 3 2 9 4 10" xfId="27884" xr:uid="{00000000-0005-0000-0000-0000EC6C0000}"/>
    <cellStyle name="Normal 2 3 2 9 4 2" xfId="27885" xr:uid="{00000000-0005-0000-0000-0000ED6C0000}"/>
    <cellStyle name="Normal 2 3 2 9 4 3" xfId="27886" xr:uid="{00000000-0005-0000-0000-0000EE6C0000}"/>
    <cellStyle name="Normal 2 3 2 9 4 4" xfId="27887" xr:uid="{00000000-0005-0000-0000-0000EF6C0000}"/>
    <cellStyle name="Normal 2 3 2 9 4 5" xfId="27888" xr:uid="{00000000-0005-0000-0000-0000F06C0000}"/>
    <cellStyle name="Normal 2 3 2 9 4 6" xfId="27889" xr:uid="{00000000-0005-0000-0000-0000F16C0000}"/>
    <cellStyle name="Normal 2 3 2 9 4 7" xfId="27890" xr:uid="{00000000-0005-0000-0000-0000F26C0000}"/>
    <cellStyle name="Normal 2 3 2 9 4 8" xfId="27891" xr:uid="{00000000-0005-0000-0000-0000F36C0000}"/>
    <cellStyle name="Normal 2 3 2 9 4 9" xfId="27892" xr:uid="{00000000-0005-0000-0000-0000F46C0000}"/>
    <cellStyle name="Normal 2 3 2 9 5" xfId="27893" xr:uid="{00000000-0005-0000-0000-0000F56C0000}"/>
    <cellStyle name="Normal 2 3 2 9 5 10" xfId="27894" xr:uid="{00000000-0005-0000-0000-0000F66C0000}"/>
    <cellStyle name="Normal 2 3 2 9 5 2" xfId="27895" xr:uid="{00000000-0005-0000-0000-0000F76C0000}"/>
    <cellStyle name="Normal 2 3 2 9 5 3" xfId="27896" xr:uid="{00000000-0005-0000-0000-0000F86C0000}"/>
    <cellStyle name="Normal 2 3 2 9 5 4" xfId="27897" xr:uid="{00000000-0005-0000-0000-0000F96C0000}"/>
    <cellStyle name="Normal 2 3 2 9 5 5" xfId="27898" xr:uid="{00000000-0005-0000-0000-0000FA6C0000}"/>
    <cellStyle name="Normal 2 3 2 9 5 6" xfId="27899" xr:uid="{00000000-0005-0000-0000-0000FB6C0000}"/>
    <cellStyle name="Normal 2 3 2 9 5 7" xfId="27900" xr:uid="{00000000-0005-0000-0000-0000FC6C0000}"/>
    <cellStyle name="Normal 2 3 2 9 5 8" xfId="27901" xr:uid="{00000000-0005-0000-0000-0000FD6C0000}"/>
    <cellStyle name="Normal 2 3 2 9 5 9" xfId="27902" xr:uid="{00000000-0005-0000-0000-0000FE6C0000}"/>
    <cellStyle name="Normal 2 3 2 9 6" xfId="27903" xr:uid="{00000000-0005-0000-0000-0000FF6C0000}"/>
    <cellStyle name="Normal 2 3 2 9 7" xfId="27904" xr:uid="{00000000-0005-0000-0000-0000006D0000}"/>
    <cellStyle name="Normal 2 3 2 9 8" xfId="27905" xr:uid="{00000000-0005-0000-0000-0000016D0000}"/>
    <cellStyle name="Normal 2 3 2 9 9" xfId="27906" xr:uid="{00000000-0005-0000-0000-0000026D0000}"/>
    <cellStyle name="Normal 2 3 20" xfId="27907" xr:uid="{00000000-0005-0000-0000-0000036D0000}"/>
    <cellStyle name="Normal 2 3 20 10" xfId="27908" xr:uid="{00000000-0005-0000-0000-0000046D0000}"/>
    <cellStyle name="Normal 2 3 20 11" xfId="27909" xr:uid="{00000000-0005-0000-0000-0000056D0000}"/>
    <cellStyle name="Normal 2 3 20 12" xfId="27910" xr:uid="{00000000-0005-0000-0000-0000066D0000}"/>
    <cellStyle name="Normal 2 3 20 13" xfId="27911" xr:uid="{00000000-0005-0000-0000-0000076D0000}"/>
    <cellStyle name="Normal 2 3 20 14" xfId="27912" xr:uid="{00000000-0005-0000-0000-0000086D0000}"/>
    <cellStyle name="Normal 2 3 20 2" xfId="27913" xr:uid="{00000000-0005-0000-0000-0000096D0000}"/>
    <cellStyle name="Normal 2 3 20 2 10" xfId="27914" xr:uid="{00000000-0005-0000-0000-00000A6D0000}"/>
    <cellStyle name="Normal 2 3 20 2 2" xfId="27915" xr:uid="{00000000-0005-0000-0000-00000B6D0000}"/>
    <cellStyle name="Normal 2 3 20 2 3" xfId="27916" xr:uid="{00000000-0005-0000-0000-00000C6D0000}"/>
    <cellStyle name="Normal 2 3 20 2 4" xfId="27917" xr:uid="{00000000-0005-0000-0000-00000D6D0000}"/>
    <cellStyle name="Normal 2 3 20 2 5" xfId="27918" xr:uid="{00000000-0005-0000-0000-00000E6D0000}"/>
    <cellStyle name="Normal 2 3 20 2 6" xfId="27919" xr:uid="{00000000-0005-0000-0000-00000F6D0000}"/>
    <cellStyle name="Normal 2 3 20 2 7" xfId="27920" xr:uid="{00000000-0005-0000-0000-0000106D0000}"/>
    <cellStyle name="Normal 2 3 20 2 8" xfId="27921" xr:uid="{00000000-0005-0000-0000-0000116D0000}"/>
    <cellStyle name="Normal 2 3 20 2 9" xfId="27922" xr:uid="{00000000-0005-0000-0000-0000126D0000}"/>
    <cellStyle name="Normal 2 3 20 3" xfId="27923" xr:uid="{00000000-0005-0000-0000-0000136D0000}"/>
    <cellStyle name="Normal 2 3 20 3 10" xfId="27924" xr:uid="{00000000-0005-0000-0000-0000146D0000}"/>
    <cellStyle name="Normal 2 3 20 3 2" xfId="27925" xr:uid="{00000000-0005-0000-0000-0000156D0000}"/>
    <cellStyle name="Normal 2 3 20 3 3" xfId="27926" xr:uid="{00000000-0005-0000-0000-0000166D0000}"/>
    <cellStyle name="Normal 2 3 20 3 4" xfId="27927" xr:uid="{00000000-0005-0000-0000-0000176D0000}"/>
    <cellStyle name="Normal 2 3 20 3 5" xfId="27928" xr:uid="{00000000-0005-0000-0000-0000186D0000}"/>
    <cellStyle name="Normal 2 3 20 3 6" xfId="27929" xr:uid="{00000000-0005-0000-0000-0000196D0000}"/>
    <cellStyle name="Normal 2 3 20 3 7" xfId="27930" xr:uid="{00000000-0005-0000-0000-00001A6D0000}"/>
    <cellStyle name="Normal 2 3 20 3 8" xfId="27931" xr:uid="{00000000-0005-0000-0000-00001B6D0000}"/>
    <cellStyle name="Normal 2 3 20 3 9" xfId="27932" xr:uid="{00000000-0005-0000-0000-00001C6D0000}"/>
    <cellStyle name="Normal 2 3 20 4" xfId="27933" xr:uid="{00000000-0005-0000-0000-00001D6D0000}"/>
    <cellStyle name="Normal 2 3 20 4 10" xfId="27934" xr:uid="{00000000-0005-0000-0000-00001E6D0000}"/>
    <cellStyle name="Normal 2 3 20 4 2" xfId="27935" xr:uid="{00000000-0005-0000-0000-00001F6D0000}"/>
    <cellStyle name="Normal 2 3 20 4 3" xfId="27936" xr:uid="{00000000-0005-0000-0000-0000206D0000}"/>
    <cellStyle name="Normal 2 3 20 4 4" xfId="27937" xr:uid="{00000000-0005-0000-0000-0000216D0000}"/>
    <cellStyle name="Normal 2 3 20 4 5" xfId="27938" xr:uid="{00000000-0005-0000-0000-0000226D0000}"/>
    <cellStyle name="Normal 2 3 20 4 6" xfId="27939" xr:uid="{00000000-0005-0000-0000-0000236D0000}"/>
    <cellStyle name="Normal 2 3 20 4 7" xfId="27940" xr:uid="{00000000-0005-0000-0000-0000246D0000}"/>
    <cellStyle name="Normal 2 3 20 4 8" xfId="27941" xr:uid="{00000000-0005-0000-0000-0000256D0000}"/>
    <cellStyle name="Normal 2 3 20 4 9" xfId="27942" xr:uid="{00000000-0005-0000-0000-0000266D0000}"/>
    <cellStyle name="Normal 2 3 20 5" xfId="27943" xr:uid="{00000000-0005-0000-0000-0000276D0000}"/>
    <cellStyle name="Normal 2 3 20 5 10" xfId="27944" xr:uid="{00000000-0005-0000-0000-0000286D0000}"/>
    <cellStyle name="Normal 2 3 20 5 2" xfId="27945" xr:uid="{00000000-0005-0000-0000-0000296D0000}"/>
    <cellStyle name="Normal 2 3 20 5 3" xfId="27946" xr:uid="{00000000-0005-0000-0000-00002A6D0000}"/>
    <cellStyle name="Normal 2 3 20 5 4" xfId="27947" xr:uid="{00000000-0005-0000-0000-00002B6D0000}"/>
    <cellStyle name="Normal 2 3 20 5 5" xfId="27948" xr:uid="{00000000-0005-0000-0000-00002C6D0000}"/>
    <cellStyle name="Normal 2 3 20 5 6" xfId="27949" xr:uid="{00000000-0005-0000-0000-00002D6D0000}"/>
    <cellStyle name="Normal 2 3 20 5 7" xfId="27950" xr:uid="{00000000-0005-0000-0000-00002E6D0000}"/>
    <cellStyle name="Normal 2 3 20 5 8" xfId="27951" xr:uid="{00000000-0005-0000-0000-00002F6D0000}"/>
    <cellStyle name="Normal 2 3 20 5 9" xfId="27952" xr:uid="{00000000-0005-0000-0000-0000306D0000}"/>
    <cellStyle name="Normal 2 3 20 6" xfId="27953" xr:uid="{00000000-0005-0000-0000-0000316D0000}"/>
    <cellStyle name="Normal 2 3 20 7" xfId="27954" xr:uid="{00000000-0005-0000-0000-0000326D0000}"/>
    <cellStyle name="Normal 2 3 20 8" xfId="27955" xr:uid="{00000000-0005-0000-0000-0000336D0000}"/>
    <cellStyle name="Normal 2 3 20 9" xfId="27956" xr:uid="{00000000-0005-0000-0000-0000346D0000}"/>
    <cellStyle name="Normal 2 3 21" xfId="27957" xr:uid="{00000000-0005-0000-0000-0000356D0000}"/>
    <cellStyle name="Normal 2 3 21 10" xfId="27958" xr:uid="{00000000-0005-0000-0000-0000366D0000}"/>
    <cellStyle name="Normal 2 3 21 11" xfId="27959" xr:uid="{00000000-0005-0000-0000-0000376D0000}"/>
    <cellStyle name="Normal 2 3 21 12" xfId="27960" xr:uid="{00000000-0005-0000-0000-0000386D0000}"/>
    <cellStyle name="Normal 2 3 21 13" xfId="27961" xr:uid="{00000000-0005-0000-0000-0000396D0000}"/>
    <cellStyle name="Normal 2 3 21 14" xfId="27962" xr:uid="{00000000-0005-0000-0000-00003A6D0000}"/>
    <cellStyle name="Normal 2 3 21 2" xfId="27963" xr:uid="{00000000-0005-0000-0000-00003B6D0000}"/>
    <cellStyle name="Normal 2 3 21 2 10" xfId="27964" xr:uid="{00000000-0005-0000-0000-00003C6D0000}"/>
    <cellStyle name="Normal 2 3 21 2 2" xfId="27965" xr:uid="{00000000-0005-0000-0000-00003D6D0000}"/>
    <cellStyle name="Normal 2 3 21 2 3" xfId="27966" xr:uid="{00000000-0005-0000-0000-00003E6D0000}"/>
    <cellStyle name="Normal 2 3 21 2 4" xfId="27967" xr:uid="{00000000-0005-0000-0000-00003F6D0000}"/>
    <cellStyle name="Normal 2 3 21 2 5" xfId="27968" xr:uid="{00000000-0005-0000-0000-0000406D0000}"/>
    <cellStyle name="Normal 2 3 21 2 6" xfId="27969" xr:uid="{00000000-0005-0000-0000-0000416D0000}"/>
    <cellStyle name="Normal 2 3 21 2 7" xfId="27970" xr:uid="{00000000-0005-0000-0000-0000426D0000}"/>
    <cellStyle name="Normal 2 3 21 2 8" xfId="27971" xr:uid="{00000000-0005-0000-0000-0000436D0000}"/>
    <cellStyle name="Normal 2 3 21 2 9" xfId="27972" xr:uid="{00000000-0005-0000-0000-0000446D0000}"/>
    <cellStyle name="Normal 2 3 21 3" xfId="27973" xr:uid="{00000000-0005-0000-0000-0000456D0000}"/>
    <cellStyle name="Normal 2 3 21 3 10" xfId="27974" xr:uid="{00000000-0005-0000-0000-0000466D0000}"/>
    <cellStyle name="Normal 2 3 21 3 2" xfId="27975" xr:uid="{00000000-0005-0000-0000-0000476D0000}"/>
    <cellStyle name="Normal 2 3 21 3 3" xfId="27976" xr:uid="{00000000-0005-0000-0000-0000486D0000}"/>
    <cellStyle name="Normal 2 3 21 3 4" xfId="27977" xr:uid="{00000000-0005-0000-0000-0000496D0000}"/>
    <cellStyle name="Normal 2 3 21 3 5" xfId="27978" xr:uid="{00000000-0005-0000-0000-00004A6D0000}"/>
    <cellStyle name="Normal 2 3 21 3 6" xfId="27979" xr:uid="{00000000-0005-0000-0000-00004B6D0000}"/>
    <cellStyle name="Normal 2 3 21 3 7" xfId="27980" xr:uid="{00000000-0005-0000-0000-00004C6D0000}"/>
    <cellStyle name="Normal 2 3 21 3 8" xfId="27981" xr:uid="{00000000-0005-0000-0000-00004D6D0000}"/>
    <cellStyle name="Normal 2 3 21 3 9" xfId="27982" xr:uid="{00000000-0005-0000-0000-00004E6D0000}"/>
    <cellStyle name="Normal 2 3 21 4" xfId="27983" xr:uid="{00000000-0005-0000-0000-00004F6D0000}"/>
    <cellStyle name="Normal 2 3 21 4 10" xfId="27984" xr:uid="{00000000-0005-0000-0000-0000506D0000}"/>
    <cellStyle name="Normal 2 3 21 4 2" xfId="27985" xr:uid="{00000000-0005-0000-0000-0000516D0000}"/>
    <cellStyle name="Normal 2 3 21 4 3" xfId="27986" xr:uid="{00000000-0005-0000-0000-0000526D0000}"/>
    <cellStyle name="Normal 2 3 21 4 4" xfId="27987" xr:uid="{00000000-0005-0000-0000-0000536D0000}"/>
    <cellStyle name="Normal 2 3 21 4 5" xfId="27988" xr:uid="{00000000-0005-0000-0000-0000546D0000}"/>
    <cellStyle name="Normal 2 3 21 4 6" xfId="27989" xr:uid="{00000000-0005-0000-0000-0000556D0000}"/>
    <cellStyle name="Normal 2 3 21 4 7" xfId="27990" xr:uid="{00000000-0005-0000-0000-0000566D0000}"/>
    <cellStyle name="Normal 2 3 21 4 8" xfId="27991" xr:uid="{00000000-0005-0000-0000-0000576D0000}"/>
    <cellStyle name="Normal 2 3 21 4 9" xfId="27992" xr:uid="{00000000-0005-0000-0000-0000586D0000}"/>
    <cellStyle name="Normal 2 3 21 5" xfId="27993" xr:uid="{00000000-0005-0000-0000-0000596D0000}"/>
    <cellStyle name="Normal 2 3 21 5 10" xfId="27994" xr:uid="{00000000-0005-0000-0000-00005A6D0000}"/>
    <cellStyle name="Normal 2 3 21 5 2" xfId="27995" xr:uid="{00000000-0005-0000-0000-00005B6D0000}"/>
    <cellStyle name="Normal 2 3 21 5 3" xfId="27996" xr:uid="{00000000-0005-0000-0000-00005C6D0000}"/>
    <cellStyle name="Normal 2 3 21 5 4" xfId="27997" xr:uid="{00000000-0005-0000-0000-00005D6D0000}"/>
    <cellStyle name="Normal 2 3 21 5 5" xfId="27998" xr:uid="{00000000-0005-0000-0000-00005E6D0000}"/>
    <cellStyle name="Normal 2 3 21 5 6" xfId="27999" xr:uid="{00000000-0005-0000-0000-00005F6D0000}"/>
    <cellStyle name="Normal 2 3 21 5 7" xfId="28000" xr:uid="{00000000-0005-0000-0000-0000606D0000}"/>
    <cellStyle name="Normal 2 3 21 5 8" xfId="28001" xr:uid="{00000000-0005-0000-0000-0000616D0000}"/>
    <cellStyle name="Normal 2 3 21 5 9" xfId="28002" xr:uid="{00000000-0005-0000-0000-0000626D0000}"/>
    <cellStyle name="Normal 2 3 21 6" xfId="28003" xr:uid="{00000000-0005-0000-0000-0000636D0000}"/>
    <cellStyle name="Normal 2 3 21 7" xfId="28004" xr:uid="{00000000-0005-0000-0000-0000646D0000}"/>
    <cellStyle name="Normal 2 3 21 8" xfId="28005" xr:uid="{00000000-0005-0000-0000-0000656D0000}"/>
    <cellStyle name="Normal 2 3 21 9" xfId="28006" xr:uid="{00000000-0005-0000-0000-0000666D0000}"/>
    <cellStyle name="Normal 2 3 22" xfId="28007" xr:uid="{00000000-0005-0000-0000-0000676D0000}"/>
    <cellStyle name="Normal 2 3 22 10" xfId="28008" xr:uid="{00000000-0005-0000-0000-0000686D0000}"/>
    <cellStyle name="Normal 2 3 22 11" xfId="28009" xr:uid="{00000000-0005-0000-0000-0000696D0000}"/>
    <cellStyle name="Normal 2 3 22 12" xfId="28010" xr:uid="{00000000-0005-0000-0000-00006A6D0000}"/>
    <cellStyle name="Normal 2 3 22 13" xfId="28011" xr:uid="{00000000-0005-0000-0000-00006B6D0000}"/>
    <cellStyle name="Normal 2 3 22 14" xfId="28012" xr:uid="{00000000-0005-0000-0000-00006C6D0000}"/>
    <cellStyle name="Normal 2 3 22 2" xfId="28013" xr:uid="{00000000-0005-0000-0000-00006D6D0000}"/>
    <cellStyle name="Normal 2 3 22 2 10" xfId="28014" xr:uid="{00000000-0005-0000-0000-00006E6D0000}"/>
    <cellStyle name="Normal 2 3 22 2 2" xfId="28015" xr:uid="{00000000-0005-0000-0000-00006F6D0000}"/>
    <cellStyle name="Normal 2 3 22 2 3" xfId="28016" xr:uid="{00000000-0005-0000-0000-0000706D0000}"/>
    <cellStyle name="Normal 2 3 22 2 4" xfId="28017" xr:uid="{00000000-0005-0000-0000-0000716D0000}"/>
    <cellStyle name="Normal 2 3 22 2 5" xfId="28018" xr:uid="{00000000-0005-0000-0000-0000726D0000}"/>
    <cellStyle name="Normal 2 3 22 2 6" xfId="28019" xr:uid="{00000000-0005-0000-0000-0000736D0000}"/>
    <cellStyle name="Normal 2 3 22 2 7" xfId="28020" xr:uid="{00000000-0005-0000-0000-0000746D0000}"/>
    <cellStyle name="Normal 2 3 22 2 8" xfId="28021" xr:uid="{00000000-0005-0000-0000-0000756D0000}"/>
    <cellStyle name="Normal 2 3 22 2 9" xfId="28022" xr:uid="{00000000-0005-0000-0000-0000766D0000}"/>
    <cellStyle name="Normal 2 3 22 3" xfId="28023" xr:uid="{00000000-0005-0000-0000-0000776D0000}"/>
    <cellStyle name="Normal 2 3 22 3 10" xfId="28024" xr:uid="{00000000-0005-0000-0000-0000786D0000}"/>
    <cellStyle name="Normal 2 3 22 3 2" xfId="28025" xr:uid="{00000000-0005-0000-0000-0000796D0000}"/>
    <cellStyle name="Normal 2 3 22 3 3" xfId="28026" xr:uid="{00000000-0005-0000-0000-00007A6D0000}"/>
    <cellStyle name="Normal 2 3 22 3 4" xfId="28027" xr:uid="{00000000-0005-0000-0000-00007B6D0000}"/>
    <cellStyle name="Normal 2 3 22 3 5" xfId="28028" xr:uid="{00000000-0005-0000-0000-00007C6D0000}"/>
    <cellStyle name="Normal 2 3 22 3 6" xfId="28029" xr:uid="{00000000-0005-0000-0000-00007D6D0000}"/>
    <cellStyle name="Normal 2 3 22 3 7" xfId="28030" xr:uid="{00000000-0005-0000-0000-00007E6D0000}"/>
    <cellStyle name="Normal 2 3 22 3 8" xfId="28031" xr:uid="{00000000-0005-0000-0000-00007F6D0000}"/>
    <cellStyle name="Normal 2 3 22 3 9" xfId="28032" xr:uid="{00000000-0005-0000-0000-0000806D0000}"/>
    <cellStyle name="Normal 2 3 22 4" xfId="28033" xr:uid="{00000000-0005-0000-0000-0000816D0000}"/>
    <cellStyle name="Normal 2 3 22 4 10" xfId="28034" xr:uid="{00000000-0005-0000-0000-0000826D0000}"/>
    <cellStyle name="Normal 2 3 22 4 2" xfId="28035" xr:uid="{00000000-0005-0000-0000-0000836D0000}"/>
    <cellStyle name="Normal 2 3 22 4 3" xfId="28036" xr:uid="{00000000-0005-0000-0000-0000846D0000}"/>
    <cellStyle name="Normal 2 3 22 4 4" xfId="28037" xr:uid="{00000000-0005-0000-0000-0000856D0000}"/>
    <cellStyle name="Normal 2 3 22 4 5" xfId="28038" xr:uid="{00000000-0005-0000-0000-0000866D0000}"/>
    <cellStyle name="Normal 2 3 22 4 6" xfId="28039" xr:uid="{00000000-0005-0000-0000-0000876D0000}"/>
    <cellStyle name="Normal 2 3 22 4 7" xfId="28040" xr:uid="{00000000-0005-0000-0000-0000886D0000}"/>
    <cellStyle name="Normal 2 3 22 4 8" xfId="28041" xr:uid="{00000000-0005-0000-0000-0000896D0000}"/>
    <cellStyle name="Normal 2 3 22 4 9" xfId="28042" xr:uid="{00000000-0005-0000-0000-00008A6D0000}"/>
    <cellStyle name="Normal 2 3 22 5" xfId="28043" xr:uid="{00000000-0005-0000-0000-00008B6D0000}"/>
    <cellStyle name="Normal 2 3 22 5 10" xfId="28044" xr:uid="{00000000-0005-0000-0000-00008C6D0000}"/>
    <cellStyle name="Normal 2 3 22 5 2" xfId="28045" xr:uid="{00000000-0005-0000-0000-00008D6D0000}"/>
    <cellStyle name="Normal 2 3 22 5 3" xfId="28046" xr:uid="{00000000-0005-0000-0000-00008E6D0000}"/>
    <cellStyle name="Normal 2 3 22 5 4" xfId="28047" xr:uid="{00000000-0005-0000-0000-00008F6D0000}"/>
    <cellStyle name="Normal 2 3 22 5 5" xfId="28048" xr:uid="{00000000-0005-0000-0000-0000906D0000}"/>
    <cellStyle name="Normal 2 3 22 5 6" xfId="28049" xr:uid="{00000000-0005-0000-0000-0000916D0000}"/>
    <cellStyle name="Normal 2 3 22 5 7" xfId="28050" xr:uid="{00000000-0005-0000-0000-0000926D0000}"/>
    <cellStyle name="Normal 2 3 22 5 8" xfId="28051" xr:uid="{00000000-0005-0000-0000-0000936D0000}"/>
    <cellStyle name="Normal 2 3 22 5 9" xfId="28052" xr:uid="{00000000-0005-0000-0000-0000946D0000}"/>
    <cellStyle name="Normal 2 3 22 6" xfId="28053" xr:uid="{00000000-0005-0000-0000-0000956D0000}"/>
    <cellStyle name="Normal 2 3 22 7" xfId="28054" xr:uid="{00000000-0005-0000-0000-0000966D0000}"/>
    <cellStyle name="Normal 2 3 22 8" xfId="28055" xr:uid="{00000000-0005-0000-0000-0000976D0000}"/>
    <cellStyle name="Normal 2 3 22 9" xfId="28056" xr:uid="{00000000-0005-0000-0000-0000986D0000}"/>
    <cellStyle name="Normal 2 3 23" xfId="28057" xr:uid="{00000000-0005-0000-0000-0000996D0000}"/>
    <cellStyle name="Normal 2 3 23 10" xfId="28058" xr:uid="{00000000-0005-0000-0000-00009A6D0000}"/>
    <cellStyle name="Normal 2 3 23 11" xfId="28059" xr:uid="{00000000-0005-0000-0000-00009B6D0000}"/>
    <cellStyle name="Normal 2 3 23 12" xfId="28060" xr:uid="{00000000-0005-0000-0000-00009C6D0000}"/>
    <cellStyle name="Normal 2 3 23 13" xfId="28061" xr:uid="{00000000-0005-0000-0000-00009D6D0000}"/>
    <cellStyle name="Normal 2 3 23 14" xfId="28062" xr:uid="{00000000-0005-0000-0000-00009E6D0000}"/>
    <cellStyle name="Normal 2 3 23 2" xfId="28063" xr:uid="{00000000-0005-0000-0000-00009F6D0000}"/>
    <cellStyle name="Normal 2 3 23 2 10" xfId="28064" xr:uid="{00000000-0005-0000-0000-0000A06D0000}"/>
    <cellStyle name="Normal 2 3 23 2 2" xfId="28065" xr:uid="{00000000-0005-0000-0000-0000A16D0000}"/>
    <cellStyle name="Normal 2 3 23 2 3" xfId="28066" xr:uid="{00000000-0005-0000-0000-0000A26D0000}"/>
    <cellStyle name="Normal 2 3 23 2 4" xfId="28067" xr:uid="{00000000-0005-0000-0000-0000A36D0000}"/>
    <cellStyle name="Normal 2 3 23 2 5" xfId="28068" xr:uid="{00000000-0005-0000-0000-0000A46D0000}"/>
    <cellStyle name="Normal 2 3 23 2 6" xfId="28069" xr:uid="{00000000-0005-0000-0000-0000A56D0000}"/>
    <cellStyle name="Normal 2 3 23 2 7" xfId="28070" xr:uid="{00000000-0005-0000-0000-0000A66D0000}"/>
    <cellStyle name="Normal 2 3 23 2 8" xfId="28071" xr:uid="{00000000-0005-0000-0000-0000A76D0000}"/>
    <cellStyle name="Normal 2 3 23 2 9" xfId="28072" xr:uid="{00000000-0005-0000-0000-0000A86D0000}"/>
    <cellStyle name="Normal 2 3 23 3" xfId="28073" xr:uid="{00000000-0005-0000-0000-0000A96D0000}"/>
    <cellStyle name="Normal 2 3 23 3 10" xfId="28074" xr:uid="{00000000-0005-0000-0000-0000AA6D0000}"/>
    <cellStyle name="Normal 2 3 23 3 2" xfId="28075" xr:uid="{00000000-0005-0000-0000-0000AB6D0000}"/>
    <cellStyle name="Normal 2 3 23 3 3" xfId="28076" xr:uid="{00000000-0005-0000-0000-0000AC6D0000}"/>
    <cellStyle name="Normal 2 3 23 3 4" xfId="28077" xr:uid="{00000000-0005-0000-0000-0000AD6D0000}"/>
    <cellStyle name="Normal 2 3 23 3 5" xfId="28078" xr:uid="{00000000-0005-0000-0000-0000AE6D0000}"/>
    <cellStyle name="Normal 2 3 23 3 6" xfId="28079" xr:uid="{00000000-0005-0000-0000-0000AF6D0000}"/>
    <cellStyle name="Normal 2 3 23 3 7" xfId="28080" xr:uid="{00000000-0005-0000-0000-0000B06D0000}"/>
    <cellStyle name="Normal 2 3 23 3 8" xfId="28081" xr:uid="{00000000-0005-0000-0000-0000B16D0000}"/>
    <cellStyle name="Normal 2 3 23 3 9" xfId="28082" xr:uid="{00000000-0005-0000-0000-0000B26D0000}"/>
    <cellStyle name="Normal 2 3 23 4" xfId="28083" xr:uid="{00000000-0005-0000-0000-0000B36D0000}"/>
    <cellStyle name="Normal 2 3 23 4 10" xfId="28084" xr:uid="{00000000-0005-0000-0000-0000B46D0000}"/>
    <cellStyle name="Normal 2 3 23 4 2" xfId="28085" xr:uid="{00000000-0005-0000-0000-0000B56D0000}"/>
    <cellStyle name="Normal 2 3 23 4 3" xfId="28086" xr:uid="{00000000-0005-0000-0000-0000B66D0000}"/>
    <cellStyle name="Normal 2 3 23 4 4" xfId="28087" xr:uid="{00000000-0005-0000-0000-0000B76D0000}"/>
    <cellStyle name="Normal 2 3 23 4 5" xfId="28088" xr:uid="{00000000-0005-0000-0000-0000B86D0000}"/>
    <cellStyle name="Normal 2 3 23 4 6" xfId="28089" xr:uid="{00000000-0005-0000-0000-0000B96D0000}"/>
    <cellStyle name="Normal 2 3 23 4 7" xfId="28090" xr:uid="{00000000-0005-0000-0000-0000BA6D0000}"/>
    <cellStyle name="Normal 2 3 23 4 8" xfId="28091" xr:uid="{00000000-0005-0000-0000-0000BB6D0000}"/>
    <cellStyle name="Normal 2 3 23 4 9" xfId="28092" xr:uid="{00000000-0005-0000-0000-0000BC6D0000}"/>
    <cellStyle name="Normal 2 3 23 5" xfId="28093" xr:uid="{00000000-0005-0000-0000-0000BD6D0000}"/>
    <cellStyle name="Normal 2 3 23 5 10" xfId="28094" xr:uid="{00000000-0005-0000-0000-0000BE6D0000}"/>
    <cellStyle name="Normal 2 3 23 5 2" xfId="28095" xr:uid="{00000000-0005-0000-0000-0000BF6D0000}"/>
    <cellStyle name="Normal 2 3 23 5 3" xfId="28096" xr:uid="{00000000-0005-0000-0000-0000C06D0000}"/>
    <cellStyle name="Normal 2 3 23 5 4" xfId="28097" xr:uid="{00000000-0005-0000-0000-0000C16D0000}"/>
    <cellStyle name="Normal 2 3 23 5 5" xfId="28098" xr:uid="{00000000-0005-0000-0000-0000C26D0000}"/>
    <cellStyle name="Normal 2 3 23 5 6" xfId="28099" xr:uid="{00000000-0005-0000-0000-0000C36D0000}"/>
    <cellStyle name="Normal 2 3 23 5 7" xfId="28100" xr:uid="{00000000-0005-0000-0000-0000C46D0000}"/>
    <cellStyle name="Normal 2 3 23 5 8" xfId="28101" xr:uid="{00000000-0005-0000-0000-0000C56D0000}"/>
    <cellStyle name="Normal 2 3 23 5 9" xfId="28102" xr:uid="{00000000-0005-0000-0000-0000C66D0000}"/>
    <cellStyle name="Normal 2 3 23 6" xfId="28103" xr:uid="{00000000-0005-0000-0000-0000C76D0000}"/>
    <cellStyle name="Normal 2 3 23 7" xfId="28104" xr:uid="{00000000-0005-0000-0000-0000C86D0000}"/>
    <cellStyle name="Normal 2 3 23 8" xfId="28105" xr:uid="{00000000-0005-0000-0000-0000C96D0000}"/>
    <cellStyle name="Normal 2 3 23 9" xfId="28106" xr:uid="{00000000-0005-0000-0000-0000CA6D0000}"/>
    <cellStyle name="Normal 2 3 24" xfId="28107" xr:uid="{00000000-0005-0000-0000-0000CB6D0000}"/>
    <cellStyle name="Normal 2 3 24 10" xfId="28108" xr:uid="{00000000-0005-0000-0000-0000CC6D0000}"/>
    <cellStyle name="Normal 2 3 24 11" xfId="28109" xr:uid="{00000000-0005-0000-0000-0000CD6D0000}"/>
    <cellStyle name="Normal 2 3 24 12" xfId="28110" xr:uid="{00000000-0005-0000-0000-0000CE6D0000}"/>
    <cellStyle name="Normal 2 3 24 13" xfId="28111" xr:uid="{00000000-0005-0000-0000-0000CF6D0000}"/>
    <cellStyle name="Normal 2 3 24 14" xfId="28112" xr:uid="{00000000-0005-0000-0000-0000D06D0000}"/>
    <cellStyle name="Normal 2 3 24 2" xfId="28113" xr:uid="{00000000-0005-0000-0000-0000D16D0000}"/>
    <cellStyle name="Normal 2 3 24 2 10" xfId="28114" xr:uid="{00000000-0005-0000-0000-0000D26D0000}"/>
    <cellStyle name="Normal 2 3 24 2 2" xfId="28115" xr:uid="{00000000-0005-0000-0000-0000D36D0000}"/>
    <cellStyle name="Normal 2 3 24 2 3" xfId="28116" xr:uid="{00000000-0005-0000-0000-0000D46D0000}"/>
    <cellStyle name="Normal 2 3 24 2 4" xfId="28117" xr:uid="{00000000-0005-0000-0000-0000D56D0000}"/>
    <cellStyle name="Normal 2 3 24 2 5" xfId="28118" xr:uid="{00000000-0005-0000-0000-0000D66D0000}"/>
    <cellStyle name="Normal 2 3 24 2 6" xfId="28119" xr:uid="{00000000-0005-0000-0000-0000D76D0000}"/>
    <cellStyle name="Normal 2 3 24 2 7" xfId="28120" xr:uid="{00000000-0005-0000-0000-0000D86D0000}"/>
    <cellStyle name="Normal 2 3 24 2 8" xfId="28121" xr:uid="{00000000-0005-0000-0000-0000D96D0000}"/>
    <cellStyle name="Normal 2 3 24 2 9" xfId="28122" xr:uid="{00000000-0005-0000-0000-0000DA6D0000}"/>
    <cellStyle name="Normal 2 3 24 3" xfId="28123" xr:uid="{00000000-0005-0000-0000-0000DB6D0000}"/>
    <cellStyle name="Normal 2 3 24 3 10" xfId="28124" xr:uid="{00000000-0005-0000-0000-0000DC6D0000}"/>
    <cellStyle name="Normal 2 3 24 3 2" xfId="28125" xr:uid="{00000000-0005-0000-0000-0000DD6D0000}"/>
    <cellStyle name="Normal 2 3 24 3 3" xfId="28126" xr:uid="{00000000-0005-0000-0000-0000DE6D0000}"/>
    <cellStyle name="Normal 2 3 24 3 4" xfId="28127" xr:uid="{00000000-0005-0000-0000-0000DF6D0000}"/>
    <cellStyle name="Normal 2 3 24 3 5" xfId="28128" xr:uid="{00000000-0005-0000-0000-0000E06D0000}"/>
    <cellStyle name="Normal 2 3 24 3 6" xfId="28129" xr:uid="{00000000-0005-0000-0000-0000E16D0000}"/>
    <cellStyle name="Normal 2 3 24 3 7" xfId="28130" xr:uid="{00000000-0005-0000-0000-0000E26D0000}"/>
    <cellStyle name="Normal 2 3 24 3 8" xfId="28131" xr:uid="{00000000-0005-0000-0000-0000E36D0000}"/>
    <cellStyle name="Normal 2 3 24 3 9" xfId="28132" xr:uid="{00000000-0005-0000-0000-0000E46D0000}"/>
    <cellStyle name="Normal 2 3 24 4" xfId="28133" xr:uid="{00000000-0005-0000-0000-0000E56D0000}"/>
    <cellStyle name="Normal 2 3 24 4 10" xfId="28134" xr:uid="{00000000-0005-0000-0000-0000E66D0000}"/>
    <cellStyle name="Normal 2 3 24 4 2" xfId="28135" xr:uid="{00000000-0005-0000-0000-0000E76D0000}"/>
    <cellStyle name="Normal 2 3 24 4 3" xfId="28136" xr:uid="{00000000-0005-0000-0000-0000E86D0000}"/>
    <cellStyle name="Normal 2 3 24 4 4" xfId="28137" xr:uid="{00000000-0005-0000-0000-0000E96D0000}"/>
    <cellStyle name="Normal 2 3 24 4 5" xfId="28138" xr:uid="{00000000-0005-0000-0000-0000EA6D0000}"/>
    <cellStyle name="Normal 2 3 24 4 6" xfId="28139" xr:uid="{00000000-0005-0000-0000-0000EB6D0000}"/>
    <cellStyle name="Normal 2 3 24 4 7" xfId="28140" xr:uid="{00000000-0005-0000-0000-0000EC6D0000}"/>
    <cellStyle name="Normal 2 3 24 4 8" xfId="28141" xr:uid="{00000000-0005-0000-0000-0000ED6D0000}"/>
    <cellStyle name="Normal 2 3 24 4 9" xfId="28142" xr:uid="{00000000-0005-0000-0000-0000EE6D0000}"/>
    <cellStyle name="Normal 2 3 24 5" xfId="28143" xr:uid="{00000000-0005-0000-0000-0000EF6D0000}"/>
    <cellStyle name="Normal 2 3 24 5 10" xfId="28144" xr:uid="{00000000-0005-0000-0000-0000F06D0000}"/>
    <cellStyle name="Normal 2 3 24 5 2" xfId="28145" xr:uid="{00000000-0005-0000-0000-0000F16D0000}"/>
    <cellStyle name="Normal 2 3 24 5 3" xfId="28146" xr:uid="{00000000-0005-0000-0000-0000F26D0000}"/>
    <cellStyle name="Normal 2 3 24 5 4" xfId="28147" xr:uid="{00000000-0005-0000-0000-0000F36D0000}"/>
    <cellStyle name="Normal 2 3 24 5 5" xfId="28148" xr:uid="{00000000-0005-0000-0000-0000F46D0000}"/>
    <cellStyle name="Normal 2 3 24 5 6" xfId="28149" xr:uid="{00000000-0005-0000-0000-0000F56D0000}"/>
    <cellStyle name="Normal 2 3 24 5 7" xfId="28150" xr:uid="{00000000-0005-0000-0000-0000F66D0000}"/>
    <cellStyle name="Normal 2 3 24 5 8" xfId="28151" xr:uid="{00000000-0005-0000-0000-0000F76D0000}"/>
    <cellStyle name="Normal 2 3 24 5 9" xfId="28152" xr:uid="{00000000-0005-0000-0000-0000F86D0000}"/>
    <cellStyle name="Normal 2 3 24 6" xfId="28153" xr:uid="{00000000-0005-0000-0000-0000F96D0000}"/>
    <cellStyle name="Normal 2 3 24 7" xfId="28154" xr:uid="{00000000-0005-0000-0000-0000FA6D0000}"/>
    <cellStyle name="Normal 2 3 24 8" xfId="28155" xr:uid="{00000000-0005-0000-0000-0000FB6D0000}"/>
    <cellStyle name="Normal 2 3 24 9" xfId="28156" xr:uid="{00000000-0005-0000-0000-0000FC6D0000}"/>
    <cellStyle name="Normal 2 3 25" xfId="28157" xr:uid="{00000000-0005-0000-0000-0000FD6D0000}"/>
    <cellStyle name="Normal 2 3 25 10" xfId="28158" xr:uid="{00000000-0005-0000-0000-0000FE6D0000}"/>
    <cellStyle name="Normal 2 3 25 11" xfId="28159" xr:uid="{00000000-0005-0000-0000-0000FF6D0000}"/>
    <cellStyle name="Normal 2 3 25 12" xfId="28160" xr:uid="{00000000-0005-0000-0000-0000006E0000}"/>
    <cellStyle name="Normal 2 3 25 13" xfId="28161" xr:uid="{00000000-0005-0000-0000-0000016E0000}"/>
    <cellStyle name="Normal 2 3 25 14" xfId="28162" xr:uid="{00000000-0005-0000-0000-0000026E0000}"/>
    <cellStyle name="Normal 2 3 25 2" xfId="28163" xr:uid="{00000000-0005-0000-0000-0000036E0000}"/>
    <cellStyle name="Normal 2 3 25 2 10" xfId="28164" xr:uid="{00000000-0005-0000-0000-0000046E0000}"/>
    <cellStyle name="Normal 2 3 25 2 2" xfId="28165" xr:uid="{00000000-0005-0000-0000-0000056E0000}"/>
    <cellStyle name="Normal 2 3 25 2 3" xfId="28166" xr:uid="{00000000-0005-0000-0000-0000066E0000}"/>
    <cellStyle name="Normal 2 3 25 2 4" xfId="28167" xr:uid="{00000000-0005-0000-0000-0000076E0000}"/>
    <cellStyle name="Normal 2 3 25 2 5" xfId="28168" xr:uid="{00000000-0005-0000-0000-0000086E0000}"/>
    <cellStyle name="Normal 2 3 25 2 6" xfId="28169" xr:uid="{00000000-0005-0000-0000-0000096E0000}"/>
    <cellStyle name="Normal 2 3 25 2 7" xfId="28170" xr:uid="{00000000-0005-0000-0000-00000A6E0000}"/>
    <cellStyle name="Normal 2 3 25 2 8" xfId="28171" xr:uid="{00000000-0005-0000-0000-00000B6E0000}"/>
    <cellStyle name="Normal 2 3 25 2 9" xfId="28172" xr:uid="{00000000-0005-0000-0000-00000C6E0000}"/>
    <cellStyle name="Normal 2 3 25 3" xfId="28173" xr:uid="{00000000-0005-0000-0000-00000D6E0000}"/>
    <cellStyle name="Normal 2 3 25 3 10" xfId="28174" xr:uid="{00000000-0005-0000-0000-00000E6E0000}"/>
    <cellStyle name="Normal 2 3 25 3 2" xfId="28175" xr:uid="{00000000-0005-0000-0000-00000F6E0000}"/>
    <cellStyle name="Normal 2 3 25 3 3" xfId="28176" xr:uid="{00000000-0005-0000-0000-0000106E0000}"/>
    <cellStyle name="Normal 2 3 25 3 4" xfId="28177" xr:uid="{00000000-0005-0000-0000-0000116E0000}"/>
    <cellStyle name="Normal 2 3 25 3 5" xfId="28178" xr:uid="{00000000-0005-0000-0000-0000126E0000}"/>
    <cellStyle name="Normal 2 3 25 3 6" xfId="28179" xr:uid="{00000000-0005-0000-0000-0000136E0000}"/>
    <cellStyle name="Normal 2 3 25 3 7" xfId="28180" xr:uid="{00000000-0005-0000-0000-0000146E0000}"/>
    <cellStyle name="Normal 2 3 25 3 8" xfId="28181" xr:uid="{00000000-0005-0000-0000-0000156E0000}"/>
    <cellStyle name="Normal 2 3 25 3 9" xfId="28182" xr:uid="{00000000-0005-0000-0000-0000166E0000}"/>
    <cellStyle name="Normal 2 3 25 4" xfId="28183" xr:uid="{00000000-0005-0000-0000-0000176E0000}"/>
    <cellStyle name="Normal 2 3 25 4 10" xfId="28184" xr:uid="{00000000-0005-0000-0000-0000186E0000}"/>
    <cellStyle name="Normal 2 3 25 4 2" xfId="28185" xr:uid="{00000000-0005-0000-0000-0000196E0000}"/>
    <cellStyle name="Normal 2 3 25 4 3" xfId="28186" xr:uid="{00000000-0005-0000-0000-00001A6E0000}"/>
    <cellStyle name="Normal 2 3 25 4 4" xfId="28187" xr:uid="{00000000-0005-0000-0000-00001B6E0000}"/>
    <cellStyle name="Normal 2 3 25 4 5" xfId="28188" xr:uid="{00000000-0005-0000-0000-00001C6E0000}"/>
    <cellStyle name="Normal 2 3 25 4 6" xfId="28189" xr:uid="{00000000-0005-0000-0000-00001D6E0000}"/>
    <cellStyle name="Normal 2 3 25 4 7" xfId="28190" xr:uid="{00000000-0005-0000-0000-00001E6E0000}"/>
    <cellStyle name="Normal 2 3 25 4 8" xfId="28191" xr:uid="{00000000-0005-0000-0000-00001F6E0000}"/>
    <cellStyle name="Normal 2 3 25 4 9" xfId="28192" xr:uid="{00000000-0005-0000-0000-0000206E0000}"/>
    <cellStyle name="Normal 2 3 25 5" xfId="28193" xr:uid="{00000000-0005-0000-0000-0000216E0000}"/>
    <cellStyle name="Normal 2 3 25 5 10" xfId="28194" xr:uid="{00000000-0005-0000-0000-0000226E0000}"/>
    <cellStyle name="Normal 2 3 25 5 2" xfId="28195" xr:uid="{00000000-0005-0000-0000-0000236E0000}"/>
    <cellStyle name="Normal 2 3 25 5 3" xfId="28196" xr:uid="{00000000-0005-0000-0000-0000246E0000}"/>
    <cellStyle name="Normal 2 3 25 5 4" xfId="28197" xr:uid="{00000000-0005-0000-0000-0000256E0000}"/>
    <cellStyle name="Normal 2 3 25 5 5" xfId="28198" xr:uid="{00000000-0005-0000-0000-0000266E0000}"/>
    <cellStyle name="Normal 2 3 25 5 6" xfId="28199" xr:uid="{00000000-0005-0000-0000-0000276E0000}"/>
    <cellStyle name="Normal 2 3 25 5 7" xfId="28200" xr:uid="{00000000-0005-0000-0000-0000286E0000}"/>
    <cellStyle name="Normal 2 3 25 5 8" xfId="28201" xr:uid="{00000000-0005-0000-0000-0000296E0000}"/>
    <cellStyle name="Normal 2 3 25 5 9" xfId="28202" xr:uid="{00000000-0005-0000-0000-00002A6E0000}"/>
    <cellStyle name="Normal 2 3 25 6" xfId="28203" xr:uid="{00000000-0005-0000-0000-00002B6E0000}"/>
    <cellStyle name="Normal 2 3 25 7" xfId="28204" xr:uid="{00000000-0005-0000-0000-00002C6E0000}"/>
    <cellStyle name="Normal 2 3 25 8" xfId="28205" xr:uid="{00000000-0005-0000-0000-00002D6E0000}"/>
    <cellStyle name="Normal 2 3 25 9" xfId="28206" xr:uid="{00000000-0005-0000-0000-00002E6E0000}"/>
    <cellStyle name="Normal 2 3 26" xfId="28207" xr:uid="{00000000-0005-0000-0000-00002F6E0000}"/>
    <cellStyle name="Normal 2 3 26 10" xfId="28208" xr:uid="{00000000-0005-0000-0000-0000306E0000}"/>
    <cellStyle name="Normal 2 3 26 11" xfId="28209" xr:uid="{00000000-0005-0000-0000-0000316E0000}"/>
    <cellStyle name="Normal 2 3 26 12" xfId="28210" xr:uid="{00000000-0005-0000-0000-0000326E0000}"/>
    <cellStyle name="Normal 2 3 26 13" xfId="28211" xr:uid="{00000000-0005-0000-0000-0000336E0000}"/>
    <cellStyle name="Normal 2 3 26 14" xfId="28212" xr:uid="{00000000-0005-0000-0000-0000346E0000}"/>
    <cellStyle name="Normal 2 3 26 2" xfId="28213" xr:uid="{00000000-0005-0000-0000-0000356E0000}"/>
    <cellStyle name="Normal 2 3 26 2 10" xfId="28214" xr:uid="{00000000-0005-0000-0000-0000366E0000}"/>
    <cellStyle name="Normal 2 3 26 2 2" xfId="28215" xr:uid="{00000000-0005-0000-0000-0000376E0000}"/>
    <cellStyle name="Normal 2 3 26 2 3" xfId="28216" xr:uid="{00000000-0005-0000-0000-0000386E0000}"/>
    <cellStyle name="Normal 2 3 26 2 4" xfId="28217" xr:uid="{00000000-0005-0000-0000-0000396E0000}"/>
    <cellStyle name="Normal 2 3 26 2 5" xfId="28218" xr:uid="{00000000-0005-0000-0000-00003A6E0000}"/>
    <cellStyle name="Normal 2 3 26 2 6" xfId="28219" xr:uid="{00000000-0005-0000-0000-00003B6E0000}"/>
    <cellStyle name="Normal 2 3 26 2 7" xfId="28220" xr:uid="{00000000-0005-0000-0000-00003C6E0000}"/>
    <cellStyle name="Normal 2 3 26 2 8" xfId="28221" xr:uid="{00000000-0005-0000-0000-00003D6E0000}"/>
    <cellStyle name="Normal 2 3 26 2 9" xfId="28222" xr:uid="{00000000-0005-0000-0000-00003E6E0000}"/>
    <cellStyle name="Normal 2 3 26 3" xfId="28223" xr:uid="{00000000-0005-0000-0000-00003F6E0000}"/>
    <cellStyle name="Normal 2 3 26 3 10" xfId="28224" xr:uid="{00000000-0005-0000-0000-0000406E0000}"/>
    <cellStyle name="Normal 2 3 26 3 2" xfId="28225" xr:uid="{00000000-0005-0000-0000-0000416E0000}"/>
    <cellStyle name="Normal 2 3 26 3 3" xfId="28226" xr:uid="{00000000-0005-0000-0000-0000426E0000}"/>
    <cellStyle name="Normal 2 3 26 3 4" xfId="28227" xr:uid="{00000000-0005-0000-0000-0000436E0000}"/>
    <cellStyle name="Normal 2 3 26 3 5" xfId="28228" xr:uid="{00000000-0005-0000-0000-0000446E0000}"/>
    <cellStyle name="Normal 2 3 26 3 6" xfId="28229" xr:uid="{00000000-0005-0000-0000-0000456E0000}"/>
    <cellStyle name="Normal 2 3 26 3 7" xfId="28230" xr:uid="{00000000-0005-0000-0000-0000466E0000}"/>
    <cellStyle name="Normal 2 3 26 3 8" xfId="28231" xr:uid="{00000000-0005-0000-0000-0000476E0000}"/>
    <cellStyle name="Normal 2 3 26 3 9" xfId="28232" xr:uid="{00000000-0005-0000-0000-0000486E0000}"/>
    <cellStyle name="Normal 2 3 26 4" xfId="28233" xr:uid="{00000000-0005-0000-0000-0000496E0000}"/>
    <cellStyle name="Normal 2 3 26 4 10" xfId="28234" xr:uid="{00000000-0005-0000-0000-00004A6E0000}"/>
    <cellStyle name="Normal 2 3 26 4 2" xfId="28235" xr:uid="{00000000-0005-0000-0000-00004B6E0000}"/>
    <cellStyle name="Normal 2 3 26 4 3" xfId="28236" xr:uid="{00000000-0005-0000-0000-00004C6E0000}"/>
    <cellStyle name="Normal 2 3 26 4 4" xfId="28237" xr:uid="{00000000-0005-0000-0000-00004D6E0000}"/>
    <cellStyle name="Normal 2 3 26 4 5" xfId="28238" xr:uid="{00000000-0005-0000-0000-00004E6E0000}"/>
    <cellStyle name="Normal 2 3 26 4 6" xfId="28239" xr:uid="{00000000-0005-0000-0000-00004F6E0000}"/>
    <cellStyle name="Normal 2 3 26 4 7" xfId="28240" xr:uid="{00000000-0005-0000-0000-0000506E0000}"/>
    <cellStyle name="Normal 2 3 26 4 8" xfId="28241" xr:uid="{00000000-0005-0000-0000-0000516E0000}"/>
    <cellStyle name="Normal 2 3 26 4 9" xfId="28242" xr:uid="{00000000-0005-0000-0000-0000526E0000}"/>
    <cellStyle name="Normal 2 3 26 5" xfId="28243" xr:uid="{00000000-0005-0000-0000-0000536E0000}"/>
    <cellStyle name="Normal 2 3 26 5 10" xfId="28244" xr:uid="{00000000-0005-0000-0000-0000546E0000}"/>
    <cellStyle name="Normal 2 3 26 5 2" xfId="28245" xr:uid="{00000000-0005-0000-0000-0000556E0000}"/>
    <cellStyle name="Normal 2 3 26 5 3" xfId="28246" xr:uid="{00000000-0005-0000-0000-0000566E0000}"/>
    <cellStyle name="Normal 2 3 26 5 4" xfId="28247" xr:uid="{00000000-0005-0000-0000-0000576E0000}"/>
    <cellStyle name="Normal 2 3 26 5 5" xfId="28248" xr:uid="{00000000-0005-0000-0000-0000586E0000}"/>
    <cellStyle name="Normal 2 3 26 5 6" xfId="28249" xr:uid="{00000000-0005-0000-0000-0000596E0000}"/>
    <cellStyle name="Normal 2 3 26 5 7" xfId="28250" xr:uid="{00000000-0005-0000-0000-00005A6E0000}"/>
    <cellStyle name="Normal 2 3 26 5 8" xfId="28251" xr:uid="{00000000-0005-0000-0000-00005B6E0000}"/>
    <cellStyle name="Normal 2 3 26 5 9" xfId="28252" xr:uid="{00000000-0005-0000-0000-00005C6E0000}"/>
    <cellStyle name="Normal 2 3 26 6" xfId="28253" xr:uid="{00000000-0005-0000-0000-00005D6E0000}"/>
    <cellStyle name="Normal 2 3 26 7" xfId="28254" xr:uid="{00000000-0005-0000-0000-00005E6E0000}"/>
    <cellStyle name="Normal 2 3 26 8" xfId="28255" xr:uid="{00000000-0005-0000-0000-00005F6E0000}"/>
    <cellStyle name="Normal 2 3 26 9" xfId="28256" xr:uid="{00000000-0005-0000-0000-0000606E0000}"/>
    <cellStyle name="Normal 2 3 27" xfId="28257" xr:uid="{00000000-0005-0000-0000-0000616E0000}"/>
    <cellStyle name="Normal 2 3 27 10" xfId="28258" xr:uid="{00000000-0005-0000-0000-0000626E0000}"/>
    <cellStyle name="Normal 2 3 27 11" xfId="28259" xr:uid="{00000000-0005-0000-0000-0000636E0000}"/>
    <cellStyle name="Normal 2 3 27 12" xfId="28260" xr:uid="{00000000-0005-0000-0000-0000646E0000}"/>
    <cellStyle name="Normal 2 3 27 13" xfId="28261" xr:uid="{00000000-0005-0000-0000-0000656E0000}"/>
    <cellStyle name="Normal 2 3 27 14" xfId="28262" xr:uid="{00000000-0005-0000-0000-0000666E0000}"/>
    <cellStyle name="Normal 2 3 27 2" xfId="28263" xr:uid="{00000000-0005-0000-0000-0000676E0000}"/>
    <cellStyle name="Normal 2 3 27 2 10" xfId="28264" xr:uid="{00000000-0005-0000-0000-0000686E0000}"/>
    <cellStyle name="Normal 2 3 27 2 2" xfId="28265" xr:uid="{00000000-0005-0000-0000-0000696E0000}"/>
    <cellStyle name="Normal 2 3 27 2 3" xfId="28266" xr:uid="{00000000-0005-0000-0000-00006A6E0000}"/>
    <cellStyle name="Normal 2 3 27 2 4" xfId="28267" xr:uid="{00000000-0005-0000-0000-00006B6E0000}"/>
    <cellStyle name="Normal 2 3 27 2 5" xfId="28268" xr:uid="{00000000-0005-0000-0000-00006C6E0000}"/>
    <cellStyle name="Normal 2 3 27 2 6" xfId="28269" xr:uid="{00000000-0005-0000-0000-00006D6E0000}"/>
    <cellStyle name="Normal 2 3 27 2 7" xfId="28270" xr:uid="{00000000-0005-0000-0000-00006E6E0000}"/>
    <cellStyle name="Normal 2 3 27 2 8" xfId="28271" xr:uid="{00000000-0005-0000-0000-00006F6E0000}"/>
    <cellStyle name="Normal 2 3 27 2 9" xfId="28272" xr:uid="{00000000-0005-0000-0000-0000706E0000}"/>
    <cellStyle name="Normal 2 3 27 3" xfId="28273" xr:uid="{00000000-0005-0000-0000-0000716E0000}"/>
    <cellStyle name="Normal 2 3 27 3 10" xfId="28274" xr:uid="{00000000-0005-0000-0000-0000726E0000}"/>
    <cellStyle name="Normal 2 3 27 3 2" xfId="28275" xr:uid="{00000000-0005-0000-0000-0000736E0000}"/>
    <cellStyle name="Normal 2 3 27 3 3" xfId="28276" xr:uid="{00000000-0005-0000-0000-0000746E0000}"/>
    <cellStyle name="Normal 2 3 27 3 4" xfId="28277" xr:uid="{00000000-0005-0000-0000-0000756E0000}"/>
    <cellStyle name="Normal 2 3 27 3 5" xfId="28278" xr:uid="{00000000-0005-0000-0000-0000766E0000}"/>
    <cellStyle name="Normal 2 3 27 3 6" xfId="28279" xr:uid="{00000000-0005-0000-0000-0000776E0000}"/>
    <cellStyle name="Normal 2 3 27 3 7" xfId="28280" xr:uid="{00000000-0005-0000-0000-0000786E0000}"/>
    <cellStyle name="Normal 2 3 27 3 8" xfId="28281" xr:uid="{00000000-0005-0000-0000-0000796E0000}"/>
    <cellStyle name="Normal 2 3 27 3 9" xfId="28282" xr:uid="{00000000-0005-0000-0000-00007A6E0000}"/>
    <cellStyle name="Normal 2 3 27 4" xfId="28283" xr:uid="{00000000-0005-0000-0000-00007B6E0000}"/>
    <cellStyle name="Normal 2 3 27 4 10" xfId="28284" xr:uid="{00000000-0005-0000-0000-00007C6E0000}"/>
    <cellStyle name="Normal 2 3 27 4 2" xfId="28285" xr:uid="{00000000-0005-0000-0000-00007D6E0000}"/>
    <cellStyle name="Normal 2 3 27 4 3" xfId="28286" xr:uid="{00000000-0005-0000-0000-00007E6E0000}"/>
    <cellStyle name="Normal 2 3 27 4 4" xfId="28287" xr:uid="{00000000-0005-0000-0000-00007F6E0000}"/>
    <cellStyle name="Normal 2 3 27 4 5" xfId="28288" xr:uid="{00000000-0005-0000-0000-0000806E0000}"/>
    <cellStyle name="Normal 2 3 27 4 6" xfId="28289" xr:uid="{00000000-0005-0000-0000-0000816E0000}"/>
    <cellStyle name="Normal 2 3 27 4 7" xfId="28290" xr:uid="{00000000-0005-0000-0000-0000826E0000}"/>
    <cellStyle name="Normal 2 3 27 4 8" xfId="28291" xr:uid="{00000000-0005-0000-0000-0000836E0000}"/>
    <cellStyle name="Normal 2 3 27 4 9" xfId="28292" xr:uid="{00000000-0005-0000-0000-0000846E0000}"/>
    <cellStyle name="Normal 2 3 27 5" xfId="28293" xr:uid="{00000000-0005-0000-0000-0000856E0000}"/>
    <cellStyle name="Normal 2 3 27 5 10" xfId="28294" xr:uid="{00000000-0005-0000-0000-0000866E0000}"/>
    <cellStyle name="Normal 2 3 27 5 2" xfId="28295" xr:uid="{00000000-0005-0000-0000-0000876E0000}"/>
    <cellStyle name="Normal 2 3 27 5 3" xfId="28296" xr:uid="{00000000-0005-0000-0000-0000886E0000}"/>
    <cellStyle name="Normal 2 3 27 5 4" xfId="28297" xr:uid="{00000000-0005-0000-0000-0000896E0000}"/>
    <cellStyle name="Normal 2 3 27 5 5" xfId="28298" xr:uid="{00000000-0005-0000-0000-00008A6E0000}"/>
    <cellStyle name="Normal 2 3 27 5 6" xfId="28299" xr:uid="{00000000-0005-0000-0000-00008B6E0000}"/>
    <cellStyle name="Normal 2 3 27 5 7" xfId="28300" xr:uid="{00000000-0005-0000-0000-00008C6E0000}"/>
    <cellStyle name="Normal 2 3 27 5 8" xfId="28301" xr:uid="{00000000-0005-0000-0000-00008D6E0000}"/>
    <cellStyle name="Normal 2 3 27 5 9" xfId="28302" xr:uid="{00000000-0005-0000-0000-00008E6E0000}"/>
    <cellStyle name="Normal 2 3 27 6" xfId="28303" xr:uid="{00000000-0005-0000-0000-00008F6E0000}"/>
    <cellStyle name="Normal 2 3 27 7" xfId="28304" xr:uid="{00000000-0005-0000-0000-0000906E0000}"/>
    <cellStyle name="Normal 2 3 27 8" xfId="28305" xr:uid="{00000000-0005-0000-0000-0000916E0000}"/>
    <cellStyle name="Normal 2 3 27 9" xfId="28306" xr:uid="{00000000-0005-0000-0000-0000926E0000}"/>
    <cellStyle name="Normal 2 3 28" xfId="28307" xr:uid="{00000000-0005-0000-0000-0000936E0000}"/>
    <cellStyle name="Normal 2 3 28 10" xfId="28308" xr:uid="{00000000-0005-0000-0000-0000946E0000}"/>
    <cellStyle name="Normal 2 3 28 11" xfId="28309" xr:uid="{00000000-0005-0000-0000-0000956E0000}"/>
    <cellStyle name="Normal 2 3 28 12" xfId="28310" xr:uid="{00000000-0005-0000-0000-0000966E0000}"/>
    <cellStyle name="Normal 2 3 28 13" xfId="28311" xr:uid="{00000000-0005-0000-0000-0000976E0000}"/>
    <cellStyle name="Normal 2 3 28 14" xfId="28312" xr:uid="{00000000-0005-0000-0000-0000986E0000}"/>
    <cellStyle name="Normal 2 3 28 2" xfId="28313" xr:uid="{00000000-0005-0000-0000-0000996E0000}"/>
    <cellStyle name="Normal 2 3 28 2 10" xfId="28314" xr:uid="{00000000-0005-0000-0000-00009A6E0000}"/>
    <cellStyle name="Normal 2 3 28 2 2" xfId="28315" xr:uid="{00000000-0005-0000-0000-00009B6E0000}"/>
    <cellStyle name="Normal 2 3 28 2 3" xfId="28316" xr:uid="{00000000-0005-0000-0000-00009C6E0000}"/>
    <cellStyle name="Normal 2 3 28 2 4" xfId="28317" xr:uid="{00000000-0005-0000-0000-00009D6E0000}"/>
    <cellStyle name="Normal 2 3 28 2 5" xfId="28318" xr:uid="{00000000-0005-0000-0000-00009E6E0000}"/>
    <cellStyle name="Normal 2 3 28 2 6" xfId="28319" xr:uid="{00000000-0005-0000-0000-00009F6E0000}"/>
    <cellStyle name="Normal 2 3 28 2 7" xfId="28320" xr:uid="{00000000-0005-0000-0000-0000A06E0000}"/>
    <cellStyle name="Normal 2 3 28 2 8" xfId="28321" xr:uid="{00000000-0005-0000-0000-0000A16E0000}"/>
    <cellStyle name="Normal 2 3 28 2 9" xfId="28322" xr:uid="{00000000-0005-0000-0000-0000A26E0000}"/>
    <cellStyle name="Normal 2 3 28 3" xfId="28323" xr:uid="{00000000-0005-0000-0000-0000A36E0000}"/>
    <cellStyle name="Normal 2 3 28 3 10" xfId="28324" xr:uid="{00000000-0005-0000-0000-0000A46E0000}"/>
    <cellStyle name="Normal 2 3 28 3 2" xfId="28325" xr:uid="{00000000-0005-0000-0000-0000A56E0000}"/>
    <cellStyle name="Normal 2 3 28 3 3" xfId="28326" xr:uid="{00000000-0005-0000-0000-0000A66E0000}"/>
    <cellStyle name="Normal 2 3 28 3 4" xfId="28327" xr:uid="{00000000-0005-0000-0000-0000A76E0000}"/>
    <cellStyle name="Normal 2 3 28 3 5" xfId="28328" xr:uid="{00000000-0005-0000-0000-0000A86E0000}"/>
    <cellStyle name="Normal 2 3 28 3 6" xfId="28329" xr:uid="{00000000-0005-0000-0000-0000A96E0000}"/>
    <cellStyle name="Normal 2 3 28 3 7" xfId="28330" xr:uid="{00000000-0005-0000-0000-0000AA6E0000}"/>
    <cellStyle name="Normal 2 3 28 3 8" xfId="28331" xr:uid="{00000000-0005-0000-0000-0000AB6E0000}"/>
    <cellStyle name="Normal 2 3 28 3 9" xfId="28332" xr:uid="{00000000-0005-0000-0000-0000AC6E0000}"/>
    <cellStyle name="Normal 2 3 28 4" xfId="28333" xr:uid="{00000000-0005-0000-0000-0000AD6E0000}"/>
    <cellStyle name="Normal 2 3 28 4 10" xfId="28334" xr:uid="{00000000-0005-0000-0000-0000AE6E0000}"/>
    <cellStyle name="Normal 2 3 28 4 2" xfId="28335" xr:uid="{00000000-0005-0000-0000-0000AF6E0000}"/>
    <cellStyle name="Normal 2 3 28 4 3" xfId="28336" xr:uid="{00000000-0005-0000-0000-0000B06E0000}"/>
    <cellStyle name="Normal 2 3 28 4 4" xfId="28337" xr:uid="{00000000-0005-0000-0000-0000B16E0000}"/>
    <cellStyle name="Normal 2 3 28 4 5" xfId="28338" xr:uid="{00000000-0005-0000-0000-0000B26E0000}"/>
    <cellStyle name="Normal 2 3 28 4 6" xfId="28339" xr:uid="{00000000-0005-0000-0000-0000B36E0000}"/>
    <cellStyle name="Normal 2 3 28 4 7" xfId="28340" xr:uid="{00000000-0005-0000-0000-0000B46E0000}"/>
    <cellStyle name="Normal 2 3 28 4 8" xfId="28341" xr:uid="{00000000-0005-0000-0000-0000B56E0000}"/>
    <cellStyle name="Normal 2 3 28 4 9" xfId="28342" xr:uid="{00000000-0005-0000-0000-0000B66E0000}"/>
    <cellStyle name="Normal 2 3 28 5" xfId="28343" xr:uid="{00000000-0005-0000-0000-0000B76E0000}"/>
    <cellStyle name="Normal 2 3 28 5 10" xfId="28344" xr:uid="{00000000-0005-0000-0000-0000B86E0000}"/>
    <cellStyle name="Normal 2 3 28 5 2" xfId="28345" xr:uid="{00000000-0005-0000-0000-0000B96E0000}"/>
    <cellStyle name="Normal 2 3 28 5 3" xfId="28346" xr:uid="{00000000-0005-0000-0000-0000BA6E0000}"/>
    <cellStyle name="Normal 2 3 28 5 4" xfId="28347" xr:uid="{00000000-0005-0000-0000-0000BB6E0000}"/>
    <cellStyle name="Normal 2 3 28 5 5" xfId="28348" xr:uid="{00000000-0005-0000-0000-0000BC6E0000}"/>
    <cellStyle name="Normal 2 3 28 5 6" xfId="28349" xr:uid="{00000000-0005-0000-0000-0000BD6E0000}"/>
    <cellStyle name="Normal 2 3 28 5 7" xfId="28350" xr:uid="{00000000-0005-0000-0000-0000BE6E0000}"/>
    <cellStyle name="Normal 2 3 28 5 8" xfId="28351" xr:uid="{00000000-0005-0000-0000-0000BF6E0000}"/>
    <cellStyle name="Normal 2 3 28 5 9" xfId="28352" xr:uid="{00000000-0005-0000-0000-0000C06E0000}"/>
    <cellStyle name="Normal 2 3 28 6" xfId="28353" xr:uid="{00000000-0005-0000-0000-0000C16E0000}"/>
    <cellStyle name="Normal 2 3 28 7" xfId="28354" xr:uid="{00000000-0005-0000-0000-0000C26E0000}"/>
    <cellStyle name="Normal 2 3 28 8" xfId="28355" xr:uid="{00000000-0005-0000-0000-0000C36E0000}"/>
    <cellStyle name="Normal 2 3 28 9" xfId="28356" xr:uid="{00000000-0005-0000-0000-0000C46E0000}"/>
    <cellStyle name="Normal 2 3 29" xfId="28357" xr:uid="{00000000-0005-0000-0000-0000C56E0000}"/>
    <cellStyle name="Normal 2 3 29 10" xfId="28358" xr:uid="{00000000-0005-0000-0000-0000C66E0000}"/>
    <cellStyle name="Normal 2 3 29 11" xfId="28359" xr:uid="{00000000-0005-0000-0000-0000C76E0000}"/>
    <cellStyle name="Normal 2 3 29 12" xfId="28360" xr:uid="{00000000-0005-0000-0000-0000C86E0000}"/>
    <cellStyle name="Normal 2 3 29 13" xfId="28361" xr:uid="{00000000-0005-0000-0000-0000C96E0000}"/>
    <cellStyle name="Normal 2 3 29 14" xfId="28362" xr:uid="{00000000-0005-0000-0000-0000CA6E0000}"/>
    <cellStyle name="Normal 2 3 29 2" xfId="28363" xr:uid="{00000000-0005-0000-0000-0000CB6E0000}"/>
    <cellStyle name="Normal 2 3 29 2 10" xfId="28364" xr:uid="{00000000-0005-0000-0000-0000CC6E0000}"/>
    <cellStyle name="Normal 2 3 29 2 2" xfId="28365" xr:uid="{00000000-0005-0000-0000-0000CD6E0000}"/>
    <cellStyle name="Normal 2 3 29 2 3" xfId="28366" xr:uid="{00000000-0005-0000-0000-0000CE6E0000}"/>
    <cellStyle name="Normal 2 3 29 2 4" xfId="28367" xr:uid="{00000000-0005-0000-0000-0000CF6E0000}"/>
    <cellStyle name="Normal 2 3 29 2 5" xfId="28368" xr:uid="{00000000-0005-0000-0000-0000D06E0000}"/>
    <cellStyle name="Normal 2 3 29 2 6" xfId="28369" xr:uid="{00000000-0005-0000-0000-0000D16E0000}"/>
    <cellStyle name="Normal 2 3 29 2 7" xfId="28370" xr:uid="{00000000-0005-0000-0000-0000D26E0000}"/>
    <cellStyle name="Normal 2 3 29 2 8" xfId="28371" xr:uid="{00000000-0005-0000-0000-0000D36E0000}"/>
    <cellStyle name="Normal 2 3 29 2 9" xfId="28372" xr:uid="{00000000-0005-0000-0000-0000D46E0000}"/>
    <cellStyle name="Normal 2 3 29 3" xfId="28373" xr:uid="{00000000-0005-0000-0000-0000D56E0000}"/>
    <cellStyle name="Normal 2 3 29 3 10" xfId="28374" xr:uid="{00000000-0005-0000-0000-0000D66E0000}"/>
    <cellStyle name="Normal 2 3 29 3 2" xfId="28375" xr:uid="{00000000-0005-0000-0000-0000D76E0000}"/>
    <cellStyle name="Normal 2 3 29 3 3" xfId="28376" xr:uid="{00000000-0005-0000-0000-0000D86E0000}"/>
    <cellStyle name="Normal 2 3 29 3 4" xfId="28377" xr:uid="{00000000-0005-0000-0000-0000D96E0000}"/>
    <cellStyle name="Normal 2 3 29 3 5" xfId="28378" xr:uid="{00000000-0005-0000-0000-0000DA6E0000}"/>
    <cellStyle name="Normal 2 3 29 3 6" xfId="28379" xr:uid="{00000000-0005-0000-0000-0000DB6E0000}"/>
    <cellStyle name="Normal 2 3 29 3 7" xfId="28380" xr:uid="{00000000-0005-0000-0000-0000DC6E0000}"/>
    <cellStyle name="Normal 2 3 29 3 8" xfId="28381" xr:uid="{00000000-0005-0000-0000-0000DD6E0000}"/>
    <cellStyle name="Normal 2 3 29 3 9" xfId="28382" xr:uid="{00000000-0005-0000-0000-0000DE6E0000}"/>
    <cellStyle name="Normal 2 3 29 4" xfId="28383" xr:uid="{00000000-0005-0000-0000-0000DF6E0000}"/>
    <cellStyle name="Normal 2 3 29 4 10" xfId="28384" xr:uid="{00000000-0005-0000-0000-0000E06E0000}"/>
    <cellStyle name="Normal 2 3 29 4 2" xfId="28385" xr:uid="{00000000-0005-0000-0000-0000E16E0000}"/>
    <cellStyle name="Normal 2 3 29 4 3" xfId="28386" xr:uid="{00000000-0005-0000-0000-0000E26E0000}"/>
    <cellStyle name="Normal 2 3 29 4 4" xfId="28387" xr:uid="{00000000-0005-0000-0000-0000E36E0000}"/>
    <cellStyle name="Normal 2 3 29 4 5" xfId="28388" xr:uid="{00000000-0005-0000-0000-0000E46E0000}"/>
    <cellStyle name="Normal 2 3 29 4 6" xfId="28389" xr:uid="{00000000-0005-0000-0000-0000E56E0000}"/>
    <cellStyle name="Normal 2 3 29 4 7" xfId="28390" xr:uid="{00000000-0005-0000-0000-0000E66E0000}"/>
    <cellStyle name="Normal 2 3 29 4 8" xfId="28391" xr:uid="{00000000-0005-0000-0000-0000E76E0000}"/>
    <cellStyle name="Normal 2 3 29 4 9" xfId="28392" xr:uid="{00000000-0005-0000-0000-0000E86E0000}"/>
    <cellStyle name="Normal 2 3 29 5" xfId="28393" xr:uid="{00000000-0005-0000-0000-0000E96E0000}"/>
    <cellStyle name="Normal 2 3 29 5 10" xfId="28394" xr:uid="{00000000-0005-0000-0000-0000EA6E0000}"/>
    <cellStyle name="Normal 2 3 29 5 2" xfId="28395" xr:uid="{00000000-0005-0000-0000-0000EB6E0000}"/>
    <cellStyle name="Normal 2 3 29 5 3" xfId="28396" xr:uid="{00000000-0005-0000-0000-0000EC6E0000}"/>
    <cellStyle name="Normal 2 3 29 5 4" xfId="28397" xr:uid="{00000000-0005-0000-0000-0000ED6E0000}"/>
    <cellStyle name="Normal 2 3 29 5 5" xfId="28398" xr:uid="{00000000-0005-0000-0000-0000EE6E0000}"/>
    <cellStyle name="Normal 2 3 29 5 6" xfId="28399" xr:uid="{00000000-0005-0000-0000-0000EF6E0000}"/>
    <cellStyle name="Normal 2 3 29 5 7" xfId="28400" xr:uid="{00000000-0005-0000-0000-0000F06E0000}"/>
    <cellStyle name="Normal 2 3 29 5 8" xfId="28401" xr:uid="{00000000-0005-0000-0000-0000F16E0000}"/>
    <cellStyle name="Normal 2 3 29 5 9" xfId="28402" xr:uid="{00000000-0005-0000-0000-0000F26E0000}"/>
    <cellStyle name="Normal 2 3 29 6" xfId="28403" xr:uid="{00000000-0005-0000-0000-0000F36E0000}"/>
    <cellStyle name="Normal 2 3 29 7" xfId="28404" xr:uid="{00000000-0005-0000-0000-0000F46E0000}"/>
    <cellStyle name="Normal 2 3 29 8" xfId="28405" xr:uid="{00000000-0005-0000-0000-0000F56E0000}"/>
    <cellStyle name="Normal 2 3 29 9" xfId="28406" xr:uid="{00000000-0005-0000-0000-0000F66E0000}"/>
    <cellStyle name="Normal 2 3 3" xfId="28407" xr:uid="{00000000-0005-0000-0000-0000F76E0000}"/>
    <cellStyle name="Normal 2 3 3 10" xfId="28408" xr:uid="{00000000-0005-0000-0000-0000F86E0000}"/>
    <cellStyle name="Normal 2 3 3 11" xfId="28409" xr:uid="{00000000-0005-0000-0000-0000F96E0000}"/>
    <cellStyle name="Normal 2 3 3 12" xfId="28410" xr:uid="{00000000-0005-0000-0000-0000FA6E0000}"/>
    <cellStyle name="Normal 2 3 3 13" xfId="28411" xr:uid="{00000000-0005-0000-0000-0000FB6E0000}"/>
    <cellStyle name="Normal 2 3 3 14" xfId="28412" xr:uid="{00000000-0005-0000-0000-0000FC6E0000}"/>
    <cellStyle name="Normal 2 3 3 15" xfId="28413" xr:uid="{00000000-0005-0000-0000-0000FD6E0000}"/>
    <cellStyle name="Normal 2 3 3 16" xfId="28414" xr:uid="{00000000-0005-0000-0000-0000FE6E0000}"/>
    <cellStyle name="Normal 2 3 3 2" xfId="28415" xr:uid="{00000000-0005-0000-0000-0000FF6E0000}"/>
    <cellStyle name="Normal 2 3 3 2 10" xfId="28416" xr:uid="{00000000-0005-0000-0000-0000006F0000}"/>
    <cellStyle name="Normal 2 3 3 2 2" xfId="28417" xr:uid="{00000000-0005-0000-0000-0000016F0000}"/>
    <cellStyle name="Normal 2 3 3 2 3" xfId="28418" xr:uid="{00000000-0005-0000-0000-0000026F0000}"/>
    <cellStyle name="Normal 2 3 3 2 4" xfId="28419" xr:uid="{00000000-0005-0000-0000-0000036F0000}"/>
    <cellStyle name="Normal 2 3 3 2 5" xfId="28420" xr:uid="{00000000-0005-0000-0000-0000046F0000}"/>
    <cellStyle name="Normal 2 3 3 2 6" xfId="28421" xr:uid="{00000000-0005-0000-0000-0000056F0000}"/>
    <cellStyle name="Normal 2 3 3 2 7" xfId="28422" xr:uid="{00000000-0005-0000-0000-0000066F0000}"/>
    <cellStyle name="Normal 2 3 3 2 8" xfId="28423" xr:uid="{00000000-0005-0000-0000-0000076F0000}"/>
    <cellStyle name="Normal 2 3 3 2 9" xfId="28424" xr:uid="{00000000-0005-0000-0000-0000086F0000}"/>
    <cellStyle name="Normal 2 3 3 3" xfId="28425" xr:uid="{00000000-0005-0000-0000-0000096F0000}"/>
    <cellStyle name="Normal 2 3 3 3 10" xfId="28426" xr:uid="{00000000-0005-0000-0000-00000A6F0000}"/>
    <cellStyle name="Normal 2 3 3 3 2" xfId="28427" xr:uid="{00000000-0005-0000-0000-00000B6F0000}"/>
    <cellStyle name="Normal 2 3 3 3 3" xfId="28428" xr:uid="{00000000-0005-0000-0000-00000C6F0000}"/>
    <cellStyle name="Normal 2 3 3 3 4" xfId="28429" xr:uid="{00000000-0005-0000-0000-00000D6F0000}"/>
    <cellStyle name="Normal 2 3 3 3 5" xfId="28430" xr:uid="{00000000-0005-0000-0000-00000E6F0000}"/>
    <cellStyle name="Normal 2 3 3 3 6" xfId="28431" xr:uid="{00000000-0005-0000-0000-00000F6F0000}"/>
    <cellStyle name="Normal 2 3 3 3 7" xfId="28432" xr:uid="{00000000-0005-0000-0000-0000106F0000}"/>
    <cellStyle name="Normal 2 3 3 3 8" xfId="28433" xr:uid="{00000000-0005-0000-0000-0000116F0000}"/>
    <cellStyle name="Normal 2 3 3 3 9" xfId="28434" xr:uid="{00000000-0005-0000-0000-0000126F0000}"/>
    <cellStyle name="Normal 2 3 3 4" xfId="28435" xr:uid="{00000000-0005-0000-0000-0000136F0000}"/>
    <cellStyle name="Normal 2 3 3 4 10" xfId="28436" xr:uid="{00000000-0005-0000-0000-0000146F0000}"/>
    <cellStyle name="Normal 2 3 3 4 2" xfId="28437" xr:uid="{00000000-0005-0000-0000-0000156F0000}"/>
    <cellStyle name="Normal 2 3 3 4 3" xfId="28438" xr:uid="{00000000-0005-0000-0000-0000166F0000}"/>
    <cellStyle name="Normal 2 3 3 4 4" xfId="28439" xr:uid="{00000000-0005-0000-0000-0000176F0000}"/>
    <cellStyle name="Normal 2 3 3 4 5" xfId="28440" xr:uid="{00000000-0005-0000-0000-0000186F0000}"/>
    <cellStyle name="Normal 2 3 3 4 6" xfId="28441" xr:uid="{00000000-0005-0000-0000-0000196F0000}"/>
    <cellStyle name="Normal 2 3 3 4 7" xfId="28442" xr:uid="{00000000-0005-0000-0000-00001A6F0000}"/>
    <cellStyle name="Normal 2 3 3 4 8" xfId="28443" xr:uid="{00000000-0005-0000-0000-00001B6F0000}"/>
    <cellStyle name="Normal 2 3 3 4 9" xfId="28444" xr:uid="{00000000-0005-0000-0000-00001C6F0000}"/>
    <cellStyle name="Normal 2 3 3 5" xfId="28445" xr:uid="{00000000-0005-0000-0000-00001D6F0000}"/>
    <cellStyle name="Normal 2 3 3 5 10" xfId="28446" xr:uid="{00000000-0005-0000-0000-00001E6F0000}"/>
    <cellStyle name="Normal 2 3 3 5 2" xfId="28447" xr:uid="{00000000-0005-0000-0000-00001F6F0000}"/>
    <cellStyle name="Normal 2 3 3 5 3" xfId="28448" xr:uid="{00000000-0005-0000-0000-0000206F0000}"/>
    <cellStyle name="Normal 2 3 3 5 4" xfId="28449" xr:uid="{00000000-0005-0000-0000-0000216F0000}"/>
    <cellStyle name="Normal 2 3 3 5 5" xfId="28450" xr:uid="{00000000-0005-0000-0000-0000226F0000}"/>
    <cellStyle name="Normal 2 3 3 5 6" xfId="28451" xr:uid="{00000000-0005-0000-0000-0000236F0000}"/>
    <cellStyle name="Normal 2 3 3 5 7" xfId="28452" xr:uid="{00000000-0005-0000-0000-0000246F0000}"/>
    <cellStyle name="Normal 2 3 3 5 8" xfId="28453" xr:uid="{00000000-0005-0000-0000-0000256F0000}"/>
    <cellStyle name="Normal 2 3 3 5 9" xfId="28454" xr:uid="{00000000-0005-0000-0000-0000266F0000}"/>
    <cellStyle name="Normal 2 3 3 6" xfId="28455" xr:uid="{00000000-0005-0000-0000-0000276F0000}"/>
    <cellStyle name="Normal 2 3 3 7" xfId="28456" xr:uid="{00000000-0005-0000-0000-0000286F0000}"/>
    <cellStyle name="Normal 2 3 3 8" xfId="28457" xr:uid="{00000000-0005-0000-0000-0000296F0000}"/>
    <cellStyle name="Normal 2 3 3 9" xfId="28458" xr:uid="{00000000-0005-0000-0000-00002A6F0000}"/>
    <cellStyle name="Normal 2 3 30" xfId="28459" xr:uid="{00000000-0005-0000-0000-00002B6F0000}"/>
    <cellStyle name="Normal 2 3 30 10" xfId="28460" xr:uid="{00000000-0005-0000-0000-00002C6F0000}"/>
    <cellStyle name="Normal 2 3 30 11" xfId="28461" xr:uid="{00000000-0005-0000-0000-00002D6F0000}"/>
    <cellStyle name="Normal 2 3 30 12" xfId="28462" xr:uid="{00000000-0005-0000-0000-00002E6F0000}"/>
    <cellStyle name="Normal 2 3 30 13" xfId="28463" xr:uid="{00000000-0005-0000-0000-00002F6F0000}"/>
    <cellStyle name="Normal 2 3 30 14" xfId="28464" xr:uid="{00000000-0005-0000-0000-0000306F0000}"/>
    <cellStyle name="Normal 2 3 30 2" xfId="28465" xr:uid="{00000000-0005-0000-0000-0000316F0000}"/>
    <cellStyle name="Normal 2 3 30 2 10" xfId="28466" xr:uid="{00000000-0005-0000-0000-0000326F0000}"/>
    <cellStyle name="Normal 2 3 30 2 2" xfId="28467" xr:uid="{00000000-0005-0000-0000-0000336F0000}"/>
    <cellStyle name="Normal 2 3 30 2 3" xfId="28468" xr:uid="{00000000-0005-0000-0000-0000346F0000}"/>
    <cellStyle name="Normal 2 3 30 2 4" xfId="28469" xr:uid="{00000000-0005-0000-0000-0000356F0000}"/>
    <cellStyle name="Normal 2 3 30 2 5" xfId="28470" xr:uid="{00000000-0005-0000-0000-0000366F0000}"/>
    <cellStyle name="Normal 2 3 30 2 6" xfId="28471" xr:uid="{00000000-0005-0000-0000-0000376F0000}"/>
    <cellStyle name="Normal 2 3 30 2 7" xfId="28472" xr:uid="{00000000-0005-0000-0000-0000386F0000}"/>
    <cellStyle name="Normal 2 3 30 2 8" xfId="28473" xr:uid="{00000000-0005-0000-0000-0000396F0000}"/>
    <cellStyle name="Normal 2 3 30 2 9" xfId="28474" xr:uid="{00000000-0005-0000-0000-00003A6F0000}"/>
    <cellStyle name="Normal 2 3 30 3" xfId="28475" xr:uid="{00000000-0005-0000-0000-00003B6F0000}"/>
    <cellStyle name="Normal 2 3 30 3 10" xfId="28476" xr:uid="{00000000-0005-0000-0000-00003C6F0000}"/>
    <cellStyle name="Normal 2 3 30 3 2" xfId="28477" xr:uid="{00000000-0005-0000-0000-00003D6F0000}"/>
    <cellStyle name="Normal 2 3 30 3 3" xfId="28478" xr:uid="{00000000-0005-0000-0000-00003E6F0000}"/>
    <cellStyle name="Normal 2 3 30 3 4" xfId="28479" xr:uid="{00000000-0005-0000-0000-00003F6F0000}"/>
    <cellStyle name="Normal 2 3 30 3 5" xfId="28480" xr:uid="{00000000-0005-0000-0000-0000406F0000}"/>
    <cellStyle name="Normal 2 3 30 3 6" xfId="28481" xr:uid="{00000000-0005-0000-0000-0000416F0000}"/>
    <cellStyle name="Normal 2 3 30 3 7" xfId="28482" xr:uid="{00000000-0005-0000-0000-0000426F0000}"/>
    <cellStyle name="Normal 2 3 30 3 8" xfId="28483" xr:uid="{00000000-0005-0000-0000-0000436F0000}"/>
    <cellStyle name="Normal 2 3 30 3 9" xfId="28484" xr:uid="{00000000-0005-0000-0000-0000446F0000}"/>
    <cellStyle name="Normal 2 3 30 4" xfId="28485" xr:uid="{00000000-0005-0000-0000-0000456F0000}"/>
    <cellStyle name="Normal 2 3 30 4 10" xfId="28486" xr:uid="{00000000-0005-0000-0000-0000466F0000}"/>
    <cellStyle name="Normal 2 3 30 4 2" xfId="28487" xr:uid="{00000000-0005-0000-0000-0000476F0000}"/>
    <cellStyle name="Normal 2 3 30 4 3" xfId="28488" xr:uid="{00000000-0005-0000-0000-0000486F0000}"/>
    <cellStyle name="Normal 2 3 30 4 4" xfId="28489" xr:uid="{00000000-0005-0000-0000-0000496F0000}"/>
    <cellStyle name="Normal 2 3 30 4 5" xfId="28490" xr:uid="{00000000-0005-0000-0000-00004A6F0000}"/>
    <cellStyle name="Normal 2 3 30 4 6" xfId="28491" xr:uid="{00000000-0005-0000-0000-00004B6F0000}"/>
    <cellStyle name="Normal 2 3 30 4 7" xfId="28492" xr:uid="{00000000-0005-0000-0000-00004C6F0000}"/>
    <cellStyle name="Normal 2 3 30 4 8" xfId="28493" xr:uid="{00000000-0005-0000-0000-00004D6F0000}"/>
    <cellStyle name="Normal 2 3 30 4 9" xfId="28494" xr:uid="{00000000-0005-0000-0000-00004E6F0000}"/>
    <cellStyle name="Normal 2 3 30 5" xfId="28495" xr:uid="{00000000-0005-0000-0000-00004F6F0000}"/>
    <cellStyle name="Normal 2 3 30 5 10" xfId="28496" xr:uid="{00000000-0005-0000-0000-0000506F0000}"/>
    <cellStyle name="Normal 2 3 30 5 2" xfId="28497" xr:uid="{00000000-0005-0000-0000-0000516F0000}"/>
    <cellStyle name="Normal 2 3 30 5 3" xfId="28498" xr:uid="{00000000-0005-0000-0000-0000526F0000}"/>
    <cellStyle name="Normal 2 3 30 5 4" xfId="28499" xr:uid="{00000000-0005-0000-0000-0000536F0000}"/>
    <cellStyle name="Normal 2 3 30 5 5" xfId="28500" xr:uid="{00000000-0005-0000-0000-0000546F0000}"/>
    <cellStyle name="Normal 2 3 30 5 6" xfId="28501" xr:uid="{00000000-0005-0000-0000-0000556F0000}"/>
    <cellStyle name="Normal 2 3 30 5 7" xfId="28502" xr:uid="{00000000-0005-0000-0000-0000566F0000}"/>
    <cellStyle name="Normal 2 3 30 5 8" xfId="28503" xr:uid="{00000000-0005-0000-0000-0000576F0000}"/>
    <cellStyle name="Normal 2 3 30 5 9" xfId="28504" xr:uid="{00000000-0005-0000-0000-0000586F0000}"/>
    <cellStyle name="Normal 2 3 30 6" xfId="28505" xr:uid="{00000000-0005-0000-0000-0000596F0000}"/>
    <cellStyle name="Normal 2 3 30 7" xfId="28506" xr:uid="{00000000-0005-0000-0000-00005A6F0000}"/>
    <cellStyle name="Normal 2 3 30 8" xfId="28507" xr:uid="{00000000-0005-0000-0000-00005B6F0000}"/>
    <cellStyle name="Normal 2 3 30 9" xfId="28508" xr:uid="{00000000-0005-0000-0000-00005C6F0000}"/>
    <cellStyle name="Normal 2 3 31" xfId="28509" xr:uid="{00000000-0005-0000-0000-00005D6F0000}"/>
    <cellStyle name="Normal 2 3 31 10" xfId="28510" xr:uid="{00000000-0005-0000-0000-00005E6F0000}"/>
    <cellStyle name="Normal 2 3 31 11" xfId="28511" xr:uid="{00000000-0005-0000-0000-00005F6F0000}"/>
    <cellStyle name="Normal 2 3 31 12" xfId="28512" xr:uid="{00000000-0005-0000-0000-0000606F0000}"/>
    <cellStyle name="Normal 2 3 31 13" xfId="28513" xr:uid="{00000000-0005-0000-0000-0000616F0000}"/>
    <cellStyle name="Normal 2 3 31 14" xfId="28514" xr:uid="{00000000-0005-0000-0000-0000626F0000}"/>
    <cellStyle name="Normal 2 3 31 2" xfId="28515" xr:uid="{00000000-0005-0000-0000-0000636F0000}"/>
    <cellStyle name="Normal 2 3 31 2 10" xfId="28516" xr:uid="{00000000-0005-0000-0000-0000646F0000}"/>
    <cellStyle name="Normal 2 3 31 2 2" xfId="28517" xr:uid="{00000000-0005-0000-0000-0000656F0000}"/>
    <cellStyle name="Normal 2 3 31 2 3" xfId="28518" xr:uid="{00000000-0005-0000-0000-0000666F0000}"/>
    <cellStyle name="Normal 2 3 31 2 4" xfId="28519" xr:uid="{00000000-0005-0000-0000-0000676F0000}"/>
    <cellStyle name="Normal 2 3 31 2 5" xfId="28520" xr:uid="{00000000-0005-0000-0000-0000686F0000}"/>
    <cellStyle name="Normal 2 3 31 2 6" xfId="28521" xr:uid="{00000000-0005-0000-0000-0000696F0000}"/>
    <cellStyle name="Normal 2 3 31 2 7" xfId="28522" xr:uid="{00000000-0005-0000-0000-00006A6F0000}"/>
    <cellStyle name="Normal 2 3 31 2 8" xfId="28523" xr:uid="{00000000-0005-0000-0000-00006B6F0000}"/>
    <cellStyle name="Normal 2 3 31 2 9" xfId="28524" xr:uid="{00000000-0005-0000-0000-00006C6F0000}"/>
    <cellStyle name="Normal 2 3 31 3" xfId="28525" xr:uid="{00000000-0005-0000-0000-00006D6F0000}"/>
    <cellStyle name="Normal 2 3 31 3 10" xfId="28526" xr:uid="{00000000-0005-0000-0000-00006E6F0000}"/>
    <cellStyle name="Normal 2 3 31 3 2" xfId="28527" xr:uid="{00000000-0005-0000-0000-00006F6F0000}"/>
    <cellStyle name="Normal 2 3 31 3 3" xfId="28528" xr:uid="{00000000-0005-0000-0000-0000706F0000}"/>
    <cellStyle name="Normal 2 3 31 3 4" xfId="28529" xr:uid="{00000000-0005-0000-0000-0000716F0000}"/>
    <cellStyle name="Normal 2 3 31 3 5" xfId="28530" xr:uid="{00000000-0005-0000-0000-0000726F0000}"/>
    <cellStyle name="Normal 2 3 31 3 6" xfId="28531" xr:uid="{00000000-0005-0000-0000-0000736F0000}"/>
    <cellStyle name="Normal 2 3 31 3 7" xfId="28532" xr:uid="{00000000-0005-0000-0000-0000746F0000}"/>
    <cellStyle name="Normal 2 3 31 3 8" xfId="28533" xr:uid="{00000000-0005-0000-0000-0000756F0000}"/>
    <cellStyle name="Normal 2 3 31 3 9" xfId="28534" xr:uid="{00000000-0005-0000-0000-0000766F0000}"/>
    <cellStyle name="Normal 2 3 31 4" xfId="28535" xr:uid="{00000000-0005-0000-0000-0000776F0000}"/>
    <cellStyle name="Normal 2 3 31 4 10" xfId="28536" xr:uid="{00000000-0005-0000-0000-0000786F0000}"/>
    <cellStyle name="Normal 2 3 31 4 2" xfId="28537" xr:uid="{00000000-0005-0000-0000-0000796F0000}"/>
    <cellStyle name="Normal 2 3 31 4 3" xfId="28538" xr:uid="{00000000-0005-0000-0000-00007A6F0000}"/>
    <cellStyle name="Normal 2 3 31 4 4" xfId="28539" xr:uid="{00000000-0005-0000-0000-00007B6F0000}"/>
    <cellStyle name="Normal 2 3 31 4 5" xfId="28540" xr:uid="{00000000-0005-0000-0000-00007C6F0000}"/>
    <cellStyle name="Normal 2 3 31 4 6" xfId="28541" xr:uid="{00000000-0005-0000-0000-00007D6F0000}"/>
    <cellStyle name="Normal 2 3 31 4 7" xfId="28542" xr:uid="{00000000-0005-0000-0000-00007E6F0000}"/>
    <cellStyle name="Normal 2 3 31 4 8" xfId="28543" xr:uid="{00000000-0005-0000-0000-00007F6F0000}"/>
    <cellStyle name="Normal 2 3 31 4 9" xfId="28544" xr:uid="{00000000-0005-0000-0000-0000806F0000}"/>
    <cellStyle name="Normal 2 3 31 5" xfId="28545" xr:uid="{00000000-0005-0000-0000-0000816F0000}"/>
    <cellStyle name="Normal 2 3 31 5 10" xfId="28546" xr:uid="{00000000-0005-0000-0000-0000826F0000}"/>
    <cellStyle name="Normal 2 3 31 5 2" xfId="28547" xr:uid="{00000000-0005-0000-0000-0000836F0000}"/>
    <cellStyle name="Normal 2 3 31 5 3" xfId="28548" xr:uid="{00000000-0005-0000-0000-0000846F0000}"/>
    <cellStyle name="Normal 2 3 31 5 4" xfId="28549" xr:uid="{00000000-0005-0000-0000-0000856F0000}"/>
    <cellStyle name="Normal 2 3 31 5 5" xfId="28550" xr:uid="{00000000-0005-0000-0000-0000866F0000}"/>
    <cellStyle name="Normal 2 3 31 5 6" xfId="28551" xr:uid="{00000000-0005-0000-0000-0000876F0000}"/>
    <cellStyle name="Normal 2 3 31 5 7" xfId="28552" xr:uid="{00000000-0005-0000-0000-0000886F0000}"/>
    <cellStyle name="Normal 2 3 31 5 8" xfId="28553" xr:uid="{00000000-0005-0000-0000-0000896F0000}"/>
    <cellStyle name="Normal 2 3 31 5 9" xfId="28554" xr:uid="{00000000-0005-0000-0000-00008A6F0000}"/>
    <cellStyle name="Normal 2 3 31 6" xfId="28555" xr:uid="{00000000-0005-0000-0000-00008B6F0000}"/>
    <cellStyle name="Normal 2 3 31 7" xfId="28556" xr:uid="{00000000-0005-0000-0000-00008C6F0000}"/>
    <cellStyle name="Normal 2 3 31 8" xfId="28557" xr:uid="{00000000-0005-0000-0000-00008D6F0000}"/>
    <cellStyle name="Normal 2 3 31 9" xfId="28558" xr:uid="{00000000-0005-0000-0000-00008E6F0000}"/>
    <cellStyle name="Normal 2 3 32" xfId="28559" xr:uid="{00000000-0005-0000-0000-00008F6F0000}"/>
    <cellStyle name="Normal 2 3 32 10" xfId="28560" xr:uid="{00000000-0005-0000-0000-0000906F0000}"/>
    <cellStyle name="Normal 2 3 32 11" xfId="28561" xr:uid="{00000000-0005-0000-0000-0000916F0000}"/>
    <cellStyle name="Normal 2 3 32 12" xfId="28562" xr:uid="{00000000-0005-0000-0000-0000926F0000}"/>
    <cellStyle name="Normal 2 3 32 13" xfId="28563" xr:uid="{00000000-0005-0000-0000-0000936F0000}"/>
    <cellStyle name="Normal 2 3 32 14" xfId="28564" xr:uid="{00000000-0005-0000-0000-0000946F0000}"/>
    <cellStyle name="Normal 2 3 32 2" xfId="28565" xr:uid="{00000000-0005-0000-0000-0000956F0000}"/>
    <cellStyle name="Normal 2 3 32 2 10" xfId="28566" xr:uid="{00000000-0005-0000-0000-0000966F0000}"/>
    <cellStyle name="Normal 2 3 32 2 2" xfId="28567" xr:uid="{00000000-0005-0000-0000-0000976F0000}"/>
    <cellStyle name="Normal 2 3 32 2 3" xfId="28568" xr:uid="{00000000-0005-0000-0000-0000986F0000}"/>
    <cellStyle name="Normal 2 3 32 2 4" xfId="28569" xr:uid="{00000000-0005-0000-0000-0000996F0000}"/>
    <cellStyle name="Normal 2 3 32 2 5" xfId="28570" xr:uid="{00000000-0005-0000-0000-00009A6F0000}"/>
    <cellStyle name="Normal 2 3 32 2 6" xfId="28571" xr:uid="{00000000-0005-0000-0000-00009B6F0000}"/>
    <cellStyle name="Normal 2 3 32 2 7" xfId="28572" xr:uid="{00000000-0005-0000-0000-00009C6F0000}"/>
    <cellStyle name="Normal 2 3 32 2 8" xfId="28573" xr:uid="{00000000-0005-0000-0000-00009D6F0000}"/>
    <cellStyle name="Normal 2 3 32 2 9" xfId="28574" xr:uid="{00000000-0005-0000-0000-00009E6F0000}"/>
    <cellStyle name="Normal 2 3 32 3" xfId="28575" xr:uid="{00000000-0005-0000-0000-00009F6F0000}"/>
    <cellStyle name="Normal 2 3 32 3 10" xfId="28576" xr:uid="{00000000-0005-0000-0000-0000A06F0000}"/>
    <cellStyle name="Normal 2 3 32 3 2" xfId="28577" xr:uid="{00000000-0005-0000-0000-0000A16F0000}"/>
    <cellStyle name="Normal 2 3 32 3 3" xfId="28578" xr:uid="{00000000-0005-0000-0000-0000A26F0000}"/>
    <cellStyle name="Normal 2 3 32 3 4" xfId="28579" xr:uid="{00000000-0005-0000-0000-0000A36F0000}"/>
    <cellStyle name="Normal 2 3 32 3 5" xfId="28580" xr:uid="{00000000-0005-0000-0000-0000A46F0000}"/>
    <cellStyle name="Normal 2 3 32 3 6" xfId="28581" xr:uid="{00000000-0005-0000-0000-0000A56F0000}"/>
    <cellStyle name="Normal 2 3 32 3 7" xfId="28582" xr:uid="{00000000-0005-0000-0000-0000A66F0000}"/>
    <cellStyle name="Normal 2 3 32 3 8" xfId="28583" xr:uid="{00000000-0005-0000-0000-0000A76F0000}"/>
    <cellStyle name="Normal 2 3 32 3 9" xfId="28584" xr:uid="{00000000-0005-0000-0000-0000A86F0000}"/>
    <cellStyle name="Normal 2 3 32 4" xfId="28585" xr:uid="{00000000-0005-0000-0000-0000A96F0000}"/>
    <cellStyle name="Normal 2 3 32 4 10" xfId="28586" xr:uid="{00000000-0005-0000-0000-0000AA6F0000}"/>
    <cellStyle name="Normal 2 3 32 4 2" xfId="28587" xr:uid="{00000000-0005-0000-0000-0000AB6F0000}"/>
    <cellStyle name="Normal 2 3 32 4 3" xfId="28588" xr:uid="{00000000-0005-0000-0000-0000AC6F0000}"/>
    <cellStyle name="Normal 2 3 32 4 4" xfId="28589" xr:uid="{00000000-0005-0000-0000-0000AD6F0000}"/>
    <cellStyle name="Normal 2 3 32 4 5" xfId="28590" xr:uid="{00000000-0005-0000-0000-0000AE6F0000}"/>
    <cellStyle name="Normal 2 3 32 4 6" xfId="28591" xr:uid="{00000000-0005-0000-0000-0000AF6F0000}"/>
    <cellStyle name="Normal 2 3 32 4 7" xfId="28592" xr:uid="{00000000-0005-0000-0000-0000B06F0000}"/>
    <cellStyle name="Normal 2 3 32 4 8" xfId="28593" xr:uid="{00000000-0005-0000-0000-0000B16F0000}"/>
    <cellStyle name="Normal 2 3 32 4 9" xfId="28594" xr:uid="{00000000-0005-0000-0000-0000B26F0000}"/>
    <cellStyle name="Normal 2 3 32 5" xfId="28595" xr:uid="{00000000-0005-0000-0000-0000B36F0000}"/>
    <cellStyle name="Normal 2 3 32 5 10" xfId="28596" xr:uid="{00000000-0005-0000-0000-0000B46F0000}"/>
    <cellStyle name="Normal 2 3 32 5 2" xfId="28597" xr:uid="{00000000-0005-0000-0000-0000B56F0000}"/>
    <cellStyle name="Normal 2 3 32 5 3" xfId="28598" xr:uid="{00000000-0005-0000-0000-0000B66F0000}"/>
    <cellStyle name="Normal 2 3 32 5 4" xfId="28599" xr:uid="{00000000-0005-0000-0000-0000B76F0000}"/>
    <cellStyle name="Normal 2 3 32 5 5" xfId="28600" xr:uid="{00000000-0005-0000-0000-0000B86F0000}"/>
    <cellStyle name="Normal 2 3 32 5 6" xfId="28601" xr:uid="{00000000-0005-0000-0000-0000B96F0000}"/>
    <cellStyle name="Normal 2 3 32 5 7" xfId="28602" xr:uid="{00000000-0005-0000-0000-0000BA6F0000}"/>
    <cellStyle name="Normal 2 3 32 5 8" xfId="28603" xr:uid="{00000000-0005-0000-0000-0000BB6F0000}"/>
    <cellStyle name="Normal 2 3 32 5 9" xfId="28604" xr:uid="{00000000-0005-0000-0000-0000BC6F0000}"/>
    <cellStyle name="Normal 2 3 32 6" xfId="28605" xr:uid="{00000000-0005-0000-0000-0000BD6F0000}"/>
    <cellStyle name="Normal 2 3 32 7" xfId="28606" xr:uid="{00000000-0005-0000-0000-0000BE6F0000}"/>
    <cellStyle name="Normal 2 3 32 8" xfId="28607" xr:uid="{00000000-0005-0000-0000-0000BF6F0000}"/>
    <cellStyle name="Normal 2 3 32 9" xfId="28608" xr:uid="{00000000-0005-0000-0000-0000C06F0000}"/>
    <cellStyle name="Normal 2 3 33" xfId="28609" xr:uid="{00000000-0005-0000-0000-0000C16F0000}"/>
    <cellStyle name="Normal 2 3 33 10" xfId="28610" xr:uid="{00000000-0005-0000-0000-0000C26F0000}"/>
    <cellStyle name="Normal 2 3 33 11" xfId="28611" xr:uid="{00000000-0005-0000-0000-0000C36F0000}"/>
    <cellStyle name="Normal 2 3 33 12" xfId="28612" xr:uid="{00000000-0005-0000-0000-0000C46F0000}"/>
    <cellStyle name="Normal 2 3 33 13" xfId="28613" xr:uid="{00000000-0005-0000-0000-0000C56F0000}"/>
    <cellStyle name="Normal 2 3 33 14" xfId="28614" xr:uid="{00000000-0005-0000-0000-0000C66F0000}"/>
    <cellStyle name="Normal 2 3 33 2" xfId="28615" xr:uid="{00000000-0005-0000-0000-0000C76F0000}"/>
    <cellStyle name="Normal 2 3 33 2 10" xfId="28616" xr:uid="{00000000-0005-0000-0000-0000C86F0000}"/>
    <cellStyle name="Normal 2 3 33 2 2" xfId="28617" xr:uid="{00000000-0005-0000-0000-0000C96F0000}"/>
    <cellStyle name="Normal 2 3 33 2 3" xfId="28618" xr:uid="{00000000-0005-0000-0000-0000CA6F0000}"/>
    <cellStyle name="Normal 2 3 33 2 4" xfId="28619" xr:uid="{00000000-0005-0000-0000-0000CB6F0000}"/>
    <cellStyle name="Normal 2 3 33 2 5" xfId="28620" xr:uid="{00000000-0005-0000-0000-0000CC6F0000}"/>
    <cellStyle name="Normal 2 3 33 2 6" xfId="28621" xr:uid="{00000000-0005-0000-0000-0000CD6F0000}"/>
    <cellStyle name="Normal 2 3 33 2 7" xfId="28622" xr:uid="{00000000-0005-0000-0000-0000CE6F0000}"/>
    <cellStyle name="Normal 2 3 33 2 8" xfId="28623" xr:uid="{00000000-0005-0000-0000-0000CF6F0000}"/>
    <cellStyle name="Normal 2 3 33 2 9" xfId="28624" xr:uid="{00000000-0005-0000-0000-0000D06F0000}"/>
    <cellStyle name="Normal 2 3 33 3" xfId="28625" xr:uid="{00000000-0005-0000-0000-0000D16F0000}"/>
    <cellStyle name="Normal 2 3 33 3 10" xfId="28626" xr:uid="{00000000-0005-0000-0000-0000D26F0000}"/>
    <cellStyle name="Normal 2 3 33 3 2" xfId="28627" xr:uid="{00000000-0005-0000-0000-0000D36F0000}"/>
    <cellStyle name="Normal 2 3 33 3 3" xfId="28628" xr:uid="{00000000-0005-0000-0000-0000D46F0000}"/>
    <cellStyle name="Normal 2 3 33 3 4" xfId="28629" xr:uid="{00000000-0005-0000-0000-0000D56F0000}"/>
    <cellStyle name="Normal 2 3 33 3 5" xfId="28630" xr:uid="{00000000-0005-0000-0000-0000D66F0000}"/>
    <cellStyle name="Normal 2 3 33 3 6" xfId="28631" xr:uid="{00000000-0005-0000-0000-0000D76F0000}"/>
    <cellStyle name="Normal 2 3 33 3 7" xfId="28632" xr:uid="{00000000-0005-0000-0000-0000D86F0000}"/>
    <cellStyle name="Normal 2 3 33 3 8" xfId="28633" xr:uid="{00000000-0005-0000-0000-0000D96F0000}"/>
    <cellStyle name="Normal 2 3 33 3 9" xfId="28634" xr:uid="{00000000-0005-0000-0000-0000DA6F0000}"/>
    <cellStyle name="Normal 2 3 33 4" xfId="28635" xr:uid="{00000000-0005-0000-0000-0000DB6F0000}"/>
    <cellStyle name="Normal 2 3 33 4 10" xfId="28636" xr:uid="{00000000-0005-0000-0000-0000DC6F0000}"/>
    <cellStyle name="Normal 2 3 33 4 2" xfId="28637" xr:uid="{00000000-0005-0000-0000-0000DD6F0000}"/>
    <cellStyle name="Normal 2 3 33 4 3" xfId="28638" xr:uid="{00000000-0005-0000-0000-0000DE6F0000}"/>
    <cellStyle name="Normal 2 3 33 4 4" xfId="28639" xr:uid="{00000000-0005-0000-0000-0000DF6F0000}"/>
    <cellStyle name="Normal 2 3 33 4 5" xfId="28640" xr:uid="{00000000-0005-0000-0000-0000E06F0000}"/>
    <cellStyle name="Normal 2 3 33 4 6" xfId="28641" xr:uid="{00000000-0005-0000-0000-0000E16F0000}"/>
    <cellStyle name="Normal 2 3 33 4 7" xfId="28642" xr:uid="{00000000-0005-0000-0000-0000E26F0000}"/>
    <cellStyle name="Normal 2 3 33 4 8" xfId="28643" xr:uid="{00000000-0005-0000-0000-0000E36F0000}"/>
    <cellStyle name="Normal 2 3 33 4 9" xfId="28644" xr:uid="{00000000-0005-0000-0000-0000E46F0000}"/>
    <cellStyle name="Normal 2 3 33 5" xfId="28645" xr:uid="{00000000-0005-0000-0000-0000E56F0000}"/>
    <cellStyle name="Normal 2 3 33 5 10" xfId="28646" xr:uid="{00000000-0005-0000-0000-0000E66F0000}"/>
    <cellStyle name="Normal 2 3 33 5 2" xfId="28647" xr:uid="{00000000-0005-0000-0000-0000E76F0000}"/>
    <cellStyle name="Normal 2 3 33 5 3" xfId="28648" xr:uid="{00000000-0005-0000-0000-0000E86F0000}"/>
    <cellStyle name="Normal 2 3 33 5 4" xfId="28649" xr:uid="{00000000-0005-0000-0000-0000E96F0000}"/>
    <cellStyle name="Normal 2 3 33 5 5" xfId="28650" xr:uid="{00000000-0005-0000-0000-0000EA6F0000}"/>
    <cellStyle name="Normal 2 3 33 5 6" xfId="28651" xr:uid="{00000000-0005-0000-0000-0000EB6F0000}"/>
    <cellStyle name="Normal 2 3 33 5 7" xfId="28652" xr:uid="{00000000-0005-0000-0000-0000EC6F0000}"/>
    <cellStyle name="Normal 2 3 33 5 8" xfId="28653" xr:uid="{00000000-0005-0000-0000-0000ED6F0000}"/>
    <cellStyle name="Normal 2 3 33 5 9" xfId="28654" xr:uid="{00000000-0005-0000-0000-0000EE6F0000}"/>
    <cellStyle name="Normal 2 3 33 6" xfId="28655" xr:uid="{00000000-0005-0000-0000-0000EF6F0000}"/>
    <cellStyle name="Normal 2 3 33 7" xfId="28656" xr:uid="{00000000-0005-0000-0000-0000F06F0000}"/>
    <cellStyle name="Normal 2 3 33 8" xfId="28657" xr:uid="{00000000-0005-0000-0000-0000F16F0000}"/>
    <cellStyle name="Normal 2 3 33 9" xfId="28658" xr:uid="{00000000-0005-0000-0000-0000F26F0000}"/>
    <cellStyle name="Normal 2 3 34" xfId="28659" xr:uid="{00000000-0005-0000-0000-0000F36F0000}"/>
    <cellStyle name="Normal 2 3 34 10" xfId="28660" xr:uid="{00000000-0005-0000-0000-0000F46F0000}"/>
    <cellStyle name="Normal 2 3 34 11" xfId="28661" xr:uid="{00000000-0005-0000-0000-0000F56F0000}"/>
    <cellStyle name="Normal 2 3 34 12" xfId="28662" xr:uid="{00000000-0005-0000-0000-0000F66F0000}"/>
    <cellStyle name="Normal 2 3 34 13" xfId="28663" xr:uid="{00000000-0005-0000-0000-0000F76F0000}"/>
    <cellStyle name="Normal 2 3 34 14" xfId="28664" xr:uid="{00000000-0005-0000-0000-0000F86F0000}"/>
    <cellStyle name="Normal 2 3 34 2" xfId="28665" xr:uid="{00000000-0005-0000-0000-0000F96F0000}"/>
    <cellStyle name="Normal 2 3 34 2 10" xfId="28666" xr:uid="{00000000-0005-0000-0000-0000FA6F0000}"/>
    <cellStyle name="Normal 2 3 34 2 2" xfId="28667" xr:uid="{00000000-0005-0000-0000-0000FB6F0000}"/>
    <cellStyle name="Normal 2 3 34 2 3" xfId="28668" xr:uid="{00000000-0005-0000-0000-0000FC6F0000}"/>
    <cellStyle name="Normal 2 3 34 2 4" xfId="28669" xr:uid="{00000000-0005-0000-0000-0000FD6F0000}"/>
    <cellStyle name="Normal 2 3 34 2 5" xfId="28670" xr:uid="{00000000-0005-0000-0000-0000FE6F0000}"/>
    <cellStyle name="Normal 2 3 34 2 6" xfId="28671" xr:uid="{00000000-0005-0000-0000-0000FF6F0000}"/>
    <cellStyle name="Normal 2 3 34 2 7" xfId="28672" xr:uid="{00000000-0005-0000-0000-000000700000}"/>
    <cellStyle name="Normal 2 3 34 2 8" xfId="28673" xr:uid="{00000000-0005-0000-0000-000001700000}"/>
    <cellStyle name="Normal 2 3 34 2 9" xfId="28674" xr:uid="{00000000-0005-0000-0000-000002700000}"/>
    <cellStyle name="Normal 2 3 34 3" xfId="28675" xr:uid="{00000000-0005-0000-0000-000003700000}"/>
    <cellStyle name="Normal 2 3 34 3 10" xfId="28676" xr:uid="{00000000-0005-0000-0000-000004700000}"/>
    <cellStyle name="Normal 2 3 34 3 2" xfId="28677" xr:uid="{00000000-0005-0000-0000-000005700000}"/>
    <cellStyle name="Normal 2 3 34 3 3" xfId="28678" xr:uid="{00000000-0005-0000-0000-000006700000}"/>
    <cellStyle name="Normal 2 3 34 3 4" xfId="28679" xr:uid="{00000000-0005-0000-0000-000007700000}"/>
    <cellStyle name="Normal 2 3 34 3 5" xfId="28680" xr:uid="{00000000-0005-0000-0000-000008700000}"/>
    <cellStyle name="Normal 2 3 34 3 6" xfId="28681" xr:uid="{00000000-0005-0000-0000-000009700000}"/>
    <cellStyle name="Normal 2 3 34 3 7" xfId="28682" xr:uid="{00000000-0005-0000-0000-00000A700000}"/>
    <cellStyle name="Normal 2 3 34 3 8" xfId="28683" xr:uid="{00000000-0005-0000-0000-00000B700000}"/>
    <cellStyle name="Normal 2 3 34 3 9" xfId="28684" xr:uid="{00000000-0005-0000-0000-00000C700000}"/>
    <cellStyle name="Normal 2 3 34 4" xfId="28685" xr:uid="{00000000-0005-0000-0000-00000D700000}"/>
    <cellStyle name="Normal 2 3 34 4 10" xfId="28686" xr:uid="{00000000-0005-0000-0000-00000E700000}"/>
    <cellStyle name="Normal 2 3 34 4 2" xfId="28687" xr:uid="{00000000-0005-0000-0000-00000F700000}"/>
    <cellStyle name="Normal 2 3 34 4 3" xfId="28688" xr:uid="{00000000-0005-0000-0000-000010700000}"/>
    <cellStyle name="Normal 2 3 34 4 4" xfId="28689" xr:uid="{00000000-0005-0000-0000-000011700000}"/>
    <cellStyle name="Normal 2 3 34 4 5" xfId="28690" xr:uid="{00000000-0005-0000-0000-000012700000}"/>
    <cellStyle name="Normal 2 3 34 4 6" xfId="28691" xr:uid="{00000000-0005-0000-0000-000013700000}"/>
    <cellStyle name="Normal 2 3 34 4 7" xfId="28692" xr:uid="{00000000-0005-0000-0000-000014700000}"/>
    <cellStyle name="Normal 2 3 34 4 8" xfId="28693" xr:uid="{00000000-0005-0000-0000-000015700000}"/>
    <cellStyle name="Normal 2 3 34 4 9" xfId="28694" xr:uid="{00000000-0005-0000-0000-000016700000}"/>
    <cellStyle name="Normal 2 3 34 5" xfId="28695" xr:uid="{00000000-0005-0000-0000-000017700000}"/>
    <cellStyle name="Normal 2 3 34 5 10" xfId="28696" xr:uid="{00000000-0005-0000-0000-000018700000}"/>
    <cellStyle name="Normal 2 3 34 5 2" xfId="28697" xr:uid="{00000000-0005-0000-0000-000019700000}"/>
    <cellStyle name="Normal 2 3 34 5 3" xfId="28698" xr:uid="{00000000-0005-0000-0000-00001A700000}"/>
    <cellStyle name="Normal 2 3 34 5 4" xfId="28699" xr:uid="{00000000-0005-0000-0000-00001B700000}"/>
    <cellStyle name="Normal 2 3 34 5 5" xfId="28700" xr:uid="{00000000-0005-0000-0000-00001C700000}"/>
    <cellStyle name="Normal 2 3 34 5 6" xfId="28701" xr:uid="{00000000-0005-0000-0000-00001D700000}"/>
    <cellStyle name="Normal 2 3 34 5 7" xfId="28702" xr:uid="{00000000-0005-0000-0000-00001E700000}"/>
    <cellStyle name="Normal 2 3 34 5 8" xfId="28703" xr:uid="{00000000-0005-0000-0000-00001F700000}"/>
    <cellStyle name="Normal 2 3 34 5 9" xfId="28704" xr:uid="{00000000-0005-0000-0000-000020700000}"/>
    <cellStyle name="Normal 2 3 34 6" xfId="28705" xr:uid="{00000000-0005-0000-0000-000021700000}"/>
    <cellStyle name="Normal 2 3 34 7" xfId="28706" xr:uid="{00000000-0005-0000-0000-000022700000}"/>
    <cellStyle name="Normal 2 3 34 8" xfId="28707" xr:uid="{00000000-0005-0000-0000-000023700000}"/>
    <cellStyle name="Normal 2 3 34 9" xfId="28708" xr:uid="{00000000-0005-0000-0000-000024700000}"/>
    <cellStyle name="Normal 2 3 35" xfId="28709" xr:uid="{00000000-0005-0000-0000-000025700000}"/>
    <cellStyle name="Normal 2 3 35 10" xfId="28710" xr:uid="{00000000-0005-0000-0000-000026700000}"/>
    <cellStyle name="Normal 2 3 35 2" xfId="28711" xr:uid="{00000000-0005-0000-0000-000027700000}"/>
    <cellStyle name="Normal 2 3 35 3" xfId="28712" xr:uid="{00000000-0005-0000-0000-000028700000}"/>
    <cellStyle name="Normal 2 3 35 4" xfId="28713" xr:uid="{00000000-0005-0000-0000-000029700000}"/>
    <cellStyle name="Normal 2 3 35 5" xfId="28714" xr:uid="{00000000-0005-0000-0000-00002A700000}"/>
    <cellStyle name="Normal 2 3 35 6" xfId="28715" xr:uid="{00000000-0005-0000-0000-00002B700000}"/>
    <cellStyle name="Normal 2 3 35 7" xfId="28716" xr:uid="{00000000-0005-0000-0000-00002C700000}"/>
    <cellStyle name="Normal 2 3 35 8" xfId="28717" xr:uid="{00000000-0005-0000-0000-00002D700000}"/>
    <cellStyle name="Normal 2 3 35 9" xfId="28718" xr:uid="{00000000-0005-0000-0000-00002E700000}"/>
    <cellStyle name="Normal 2 3 36" xfId="28719" xr:uid="{00000000-0005-0000-0000-00002F700000}"/>
    <cellStyle name="Normal 2 3 36 10" xfId="28720" xr:uid="{00000000-0005-0000-0000-000030700000}"/>
    <cellStyle name="Normal 2 3 36 2" xfId="28721" xr:uid="{00000000-0005-0000-0000-000031700000}"/>
    <cellStyle name="Normal 2 3 36 3" xfId="28722" xr:uid="{00000000-0005-0000-0000-000032700000}"/>
    <cellStyle name="Normal 2 3 36 4" xfId="28723" xr:uid="{00000000-0005-0000-0000-000033700000}"/>
    <cellStyle name="Normal 2 3 36 5" xfId="28724" xr:uid="{00000000-0005-0000-0000-000034700000}"/>
    <cellStyle name="Normal 2 3 36 6" xfId="28725" xr:uid="{00000000-0005-0000-0000-000035700000}"/>
    <cellStyle name="Normal 2 3 36 7" xfId="28726" xr:uid="{00000000-0005-0000-0000-000036700000}"/>
    <cellStyle name="Normal 2 3 36 8" xfId="28727" xr:uid="{00000000-0005-0000-0000-000037700000}"/>
    <cellStyle name="Normal 2 3 36 9" xfId="28728" xr:uid="{00000000-0005-0000-0000-000038700000}"/>
    <cellStyle name="Normal 2 3 37" xfId="28729" xr:uid="{00000000-0005-0000-0000-000039700000}"/>
    <cellStyle name="Normal 2 3 37 10" xfId="28730" xr:uid="{00000000-0005-0000-0000-00003A700000}"/>
    <cellStyle name="Normal 2 3 37 2" xfId="28731" xr:uid="{00000000-0005-0000-0000-00003B700000}"/>
    <cellStyle name="Normal 2 3 37 3" xfId="28732" xr:uid="{00000000-0005-0000-0000-00003C700000}"/>
    <cellStyle name="Normal 2 3 37 4" xfId="28733" xr:uid="{00000000-0005-0000-0000-00003D700000}"/>
    <cellStyle name="Normal 2 3 37 5" xfId="28734" xr:uid="{00000000-0005-0000-0000-00003E700000}"/>
    <cellStyle name="Normal 2 3 37 6" xfId="28735" xr:uid="{00000000-0005-0000-0000-00003F700000}"/>
    <cellStyle name="Normal 2 3 37 7" xfId="28736" xr:uid="{00000000-0005-0000-0000-000040700000}"/>
    <cellStyle name="Normal 2 3 37 8" xfId="28737" xr:uid="{00000000-0005-0000-0000-000041700000}"/>
    <cellStyle name="Normal 2 3 37 9" xfId="28738" xr:uid="{00000000-0005-0000-0000-000042700000}"/>
    <cellStyle name="Normal 2 3 38" xfId="28739" xr:uid="{00000000-0005-0000-0000-000043700000}"/>
    <cellStyle name="Normal 2 3 38 10" xfId="28740" xr:uid="{00000000-0005-0000-0000-000044700000}"/>
    <cellStyle name="Normal 2 3 38 2" xfId="28741" xr:uid="{00000000-0005-0000-0000-000045700000}"/>
    <cellStyle name="Normal 2 3 38 3" xfId="28742" xr:uid="{00000000-0005-0000-0000-000046700000}"/>
    <cellStyle name="Normal 2 3 38 4" xfId="28743" xr:uid="{00000000-0005-0000-0000-000047700000}"/>
    <cellStyle name="Normal 2 3 38 5" xfId="28744" xr:uid="{00000000-0005-0000-0000-000048700000}"/>
    <cellStyle name="Normal 2 3 38 6" xfId="28745" xr:uid="{00000000-0005-0000-0000-000049700000}"/>
    <cellStyle name="Normal 2 3 38 7" xfId="28746" xr:uid="{00000000-0005-0000-0000-00004A700000}"/>
    <cellStyle name="Normal 2 3 38 8" xfId="28747" xr:uid="{00000000-0005-0000-0000-00004B700000}"/>
    <cellStyle name="Normal 2 3 38 9" xfId="28748" xr:uid="{00000000-0005-0000-0000-00004C700000}"/>
    <cellStyle name="Normal 2 3 39" xfId="28749" xr:uid="{00000000-0005-0000-0000-00004D700000}"/>
    <cellStyle name="Normal 2 3 4" xfId="28750" xr:uid="{00000000-0005-0000-0000-00004E700000}"/>
    <cellStyle name="Normal 2 3 4 10" xfId="28751" xr:uid="{00000000-0005-0000-0000-00004F700000}"/>
    <cellStyle name="Normal 2 3 4 11" xfId="28752" xr:uid="{00000000-0005-0000-0000-000050700000}"/>
    <cellStyle name="Normal 2 3 4 12" xfId="28753" xr:uid="{00000000-0005-0000-0000-000051700000}"/>
    <cellStyle name="Normal 2 3 4 13" xfId="28754" xr:uid="{00000000-0005-0000-0000-000052700000}"/>
    <cellStyle name="Normal 2 3 4 14" xfId="28755" xr:uid="{00000000-0005-0000-0000-000053700000}"/>
    <cellStyle name="Normal 2 3 4 15" xfId="28756" xr:uid="{00000000-0005-0000-0000-000054700000}"/>
    <cellStyle name="Normal 2 3 4 16" xfId="28757" xr:uid="{00000000-0005-0000-0000-000055700000}"/>
    <cellStyle name="Normal 2 3 4 2" xfId="28758" xr:uid="{00000000-0005-0000-0000-000056700000}"/>
    <cellStyle name="Normal 2 3 4 2 10" xfId="28759" xr:uid="{00000000-0005-0000-0000-000057700000}"/>
    <cellStyle name="Normal 2 3 4 2 2" xfId="28760" xr:uid="{00000000-0005-0000-0000-000058700000}"/>
    <cellStyle name="Normal 2 3 4 2 3" xfId="28761" xr:uid="{00000000-0005-0000-0000-000059700000}"/>
    <cellStyle name="Normal 2 3 4 2 4" xfId="28762" xr:uid="{00000000-0005-0000-0000-00005A700000}"/>
    <cellStyle name="Normal 2 3 4 2 5" xfId="28763" xr:uid="{00000000-0005-0000-0000-00005B700000}"/>
    <cellStyle name="Normal 2 3 4 2 6" xfId="28764" xr:uid="{00000000-0005-0000-0000-00005C700000}"/>
    <cellStyle name="Normal 2 3 4 2 7" xfId="28765" xr:uid="{00000000-0005-0000-0000-00005D700000}"/>
    <cellStyle name="Normal 2 3 4 2 8" xfId="28766" xr:uid="{00000000-0005-0000-0000-00005E700000}"/>
    <cellStyle name="Normal 2 3 4 2 9" xfId="28767" xr:uid="{00000000-0005-0000-0000-00005F700000}"/>
    <cellStyle name="Normal 2 3 4 3" xfId="28768" xr:uid="{00000000-0005-0000-0000-000060700000}"/>
    <cellStyle name="Normal 2 3 4 3 10" xfId="28769" xr:uid="{00000000-0005-0000-0000-000061700000}"/>
    <cellStyle name="Normal 2 3 4 3 2" xfId="28770" xr:uid="{00000000-0005-0000-0000-000062700000}"/>
    <cellStyle name="Normal 2 3 4 3 3" xfId="28771" xr:uid="{00000000-0005-0000-0000-000063700000}"/>
    <cellStyle name="Normal 2 3 4 3 4" xfId="28772" xr:uid="{00000000-0005-0000-0000-000064700000}"/>
    <cellStyle name="Normal 2 3 4 3 5" xfId="28773" xr:uid="{00000000-0005-0000-0000-000065700000}"/>
    <cellStyle name="Normal 2 3 4 3 6" xfId="28774" xr:uid="{00000000-0005-0000-0000-000066700000}"/>
    <cellStyle name="Normal 2 3 4 3 7" xfId="28775" xr:uid="{00000000-0005-0000-0000-000067700000}"/>
    <cellStyle name="Normal 2 3 4 3 8" xfId="28776" xr:uid="{00000000-0005-0000-0000-000068700000}"/>
    <cellStyle name="Normal 2 3 4 3 9" xfId="28777" xr:uid="{00000000-0005-0000-0000-000069700000}"/>
    <cellStyle name="Normal 2 3 4 4" xfId="28778" xr:uid="{00000000-0005-0000-0000-00006A700000}"/>
    <cellStyle name="Normal 2 3 4 4 10" xfId="28779" xr:uid="{00000000-0005-0000-0000-00006B700000}"/>
    <cellStyle name="Normal 2 3 4 4 2" xfId="28780" xr:uid="{00000000-0005-0000-0000-00006C700000}"/>
    <cellStyle name="Normal 2 3 4 4 3" xfId="28781" xr:uid="{00000000-0005-0000-0000-00006D700000}"/>
    <cellStyle name="Normal 2 3 4 4 4" xfId="28782" xr:uid="{00000000-0005-0000-0000-00006E700000}"/>
    <cellStyle name="Normal 2 3 4 4 5" xfId="28783" xr:uid="{00000000-0005-0000-0000-00006F700000}"/>
    <cellStyle name="Normal 2 3 4 4 6" xfId="28784" xr:uid="{00000000-0005-0000-0000-000070700000}"/>
    <cellStyle name="Normal 2 3 4 4 7" xfId="28785" xr:uid="{00000000-0005-0000-0000-000071700000}"/>
    <cellStyle name="Normal 2 3 4 4 8" xfId="28786" xr:uid="{00000000-0005-0000-0000-000072700000}"/>
    <cellStyle name="Normal 2 3 4 4 9" xfId="28787" xr:uid="{00000000-0005-0000-0000-000073700000}"/>
    <cellStyle name="Normal 2 3 4 5" xfId="28788" xr:uid="{00000000-0005-0000-0000-000074700000}"/>
    <cellStyle name="Normal 2 3 4 5 10" xfId="28789" xr:uid="{00000000-0005-0000-0000-000075700000}"/>
    <cellStyle name="Normal 2 3 4 5 2" xfId="28790" xr:uid="{00000000-0005-0000-0000-000076700000}"/>
    <cellStyle name="Normal 2 3 4 5 3" xfId="28791" xr:uid="{00000000-0005-0000-0000-000077700000}"/>
    <cellStyle name="Normal 2 3 4 5 4" xfId="28792" xr:uid="{00000000-0005-0000-0000-000078700000}"/>
    <cellStyle name="Normal 2 3 4 5 5" xfId="28793" xr:uid="{00000000-0005-0000-0000-000079700000}"/>
    <cellStyle name="Normal 2 3 4 5 6" xfId="28794" xr:uid="{00000000-0005-0000-0000-00007A700000}"/>
    <cellStyle name="Normal 2 3 4 5 7" xfId="28795" xr:uid="{00000000-0005-0000-0000-00007B700000}"/>
    <cellStyle name="Normal 2 3 4 5 8" xfId="28796" xr:uid="{00000000-0005-0000-0000-00007C700000}"/>
    <cellStyle name="Normal 2 3 4 5 9" xfId="28797" xr:uid="{00000000-0005-0000-0000-00007D700000}"/>
    <cellStyle name="Normal 2 3 4 6" xfId="28798" xr:uid="{00000000-0005-0000-0000-00007E700000}"/>
    <cellStyle name="Normal 2 3 4 7" xfId="28799" xr:uid="{00000000-0005-0000-0000-00007F700000}"/>
    <cellStyle name="Normal 2 3 4 8" xfId="28800" xr:uid="{00000000-0005-0000-0000-000080700000}"/>
    <cellStyle name="Normal 2 3 4 9" xfId="28801" xr:uid="{00000000-0005-0000-0000-000081700000}"/>
    <cellStyle name="Normal 2 3 40" xfId="28802" xr:uid="{00000000-0005-0000-0000-000082700000}"/>
    <cellStyle name="Normal 2 3 41" xfId="28803" xr:uid="{00000000-0005-0000-0000-000083700000}"/>
    <cellStyle name="Normal 2 3 42" xfId="28804" xr:uid="{00000000-0005-0000-0000-000084700000}"/>
    <cellStyle name="Normal 2 3 43" xfId="28805" xr:uid="{00000000-0005-0000-0000-000085700000}"/>
    <cellStyle name="Normal 2 3 44" xfId="28806" xr:uid="{00000000-0005-0000-0000-000086700000}"/>
    <cellStyle name="Normal 2 3 45" xfId="28807" xr:uid="{00000000-0005-0000-0000-000087700000}"/>
    <cellStyle name="Normal 2 3 46" xfId="28808" xr:uid="{00000000-0005-0000-0000-000088700000}"/>
    <cellStyle name="Normal 2 3 47" xfId="28809" xr:uid="{00000000-0005-0000-0000-000089700000}"/>
    <cellStyle name="Normal 2 3 48" xfId="28810" xr:uid="{00000000-0005-0000-0000-00008A700000}"/>
    <cellStyle name="Normal 2 3 49" xfId="28811" xr:uid="{00000000-0005-0000-0000-00008B700000}"/>
    <cellStyle name="Normal 2 3 5" xfId="28812" xr:uid="{00000000-0005-0000-0000-00008C700000}"/>
    <cellStyle name="Normal 2 3 5 10" xfId="28813" xr:uid="{00000000-0005-0000-0000-00008D700000}"/>
    <cellStyle name="Normal 2 3 5 11" xfId="28814" xr:uid="{00000000-0005-0000-0000-00008E700000}"/>
    <cellStyle name="Normal 2 3 5 12" xfId="28815" xr:uid="{00000000-0005-0000-0000-00008F700000}"/>
    <cellStyle name="Normal 2 3 5 13" xfId="28816" xr:uid="{00000000-0005-0000-0000-000090700000}"/>
    <cellStyle name="Normal 2 3 5 14" xfId="28817" xr:uid="{00000000-0005-0000-0000-000091700000}"/>
    <cellStyle name="Normal 2 3 5 15" xfId="28818" xr:uid="{00000000-0005-0000-0000-000092700000}"/>
    <cellStyle name="Normal 2 3 5 16" xfId="28819" xr:uid="{00000000-0005-0000-0000-000093700000}"/>
    <cellStyle name="Normal 2 3 5 2" xfId="28820" xr:uid="{00000000-0005-0000-0000-000094700000}"/>
    <cellStyle name="Normal 2 3 5 2 10" xfId="28821" xr:uid="{00000000-0005-0000-0000-000095700000}"/>
    <cellStyle name="Normal 2 3 5 2 11" xfId="28822" xr:uid="{00000000-0005-0000-0000-000096700000}"/>
    <cellStyle name="Normal 2 3 5 2 12" xfId="28823" xr:uid="{00000000-0005-0000-0000-000097700000}"/>
    <cellStyle name="Normal 2 3 5 2 2" xfId="28824" xr:uid="{00000000-0005-0000-0000-000098700000}"/>
    <cellStyle name="Normal 2 3 5 2 3" xfId="28825" xr:uid="{00000000-0005-0000-0000-000099700000}"/>
    <cellStyle name="Normal 2 3 5 2 4" xfId="28826" xr:uid="{00000000-0005-0000-0000-00009A700000}"/>
    <cellStyle name="Normal 2 3 5 2 5" xfId="28827" xr:uid="{00000000-0005-0000-0000-00009B700000}"/>
    <cellStyle name="Normal 2 3 5 2 6" xfId="28828" xr:uid="{00000000-0005-0000-0000-00009C700000}"/>
    <cellStyle name="Normal 2 3 5 2 7" xfId="28829" xr:uid="{00000000-0005-0000-0000-00009D700000}"/>
    <cellStyle name="Normal 2 3 5 2 8" xfId="28830" xr:uid="{00000000-0005-0000-0000-00009E700000}"/>
    <cellStyle name="Normal 2 3 5 2 9" xfId="28831" xr:uid="{00000000-0005-0000-0000-00009F700000}"/>
    <cellStyle name="Normal 2 3 5 3" xfId="28832" xr:uid="{00000000-0005-0000-0000-0000A0700000}"/>
    <cellStyle name="Normal 2 3 5 3 10" xfId="28833" xr:uid="{00000000-0005-0000-0000-0000A1700000}"/>
    <cellStyle name="Normal 2 3 5 3 2" xfId="28834" xr:uid="{00000000-0005-0000-0000-0000A2700000}"/>
    <cellStyle name="Normal 2 3 5 3 3" xfId="28835" xr:uid="{00000000-0005-0000-0000-0000A3700000}"/>
    <cellStyle name="Normal 2 3 5 3 4" xfId="28836" xr:uid="{00000000-0005-0000-0000-0000A4700000}"/>
    <cellStyle name="Normal 2 3 5 3 5" xfId="28837" xr:uid="{00000000-0005-0000-0000-0000A5700000}"/>
    <cellStyle name="Normal 2 3 5 3 6" xfId="28838" xr:uid="{00000000-0005-0000-0000-0000A6700000}"/>
    <cellStyle name="Normal 2 3 5 3 7" xfId="28839" xr:uid="{00000000-0005-0000-0000-0000A7700000}"/>
    <cellStyle name="Normal 2 3 5 3 8" xfId="28840" xr:uid="{00000000-0005-0000-0000-0000A8700000}"/>
    <cellStyle name="Normal 2 3 5 3 9" xfId="28841" xr:uid="{00000000-0005-0000-0000-0000A9700000}"/>
    <cellStyle name="Normal 2 3 5 4" xfId="28842" xr:uid="{00000000-0005-0000-0000-0000AA700000}"/>
    <cellStyle name="Normal 2 3 5 4 10" xfId="28843" xr:uid="{00000000-0005-0000-0000-0000AB700000}"/>
    <cellStyle name="Normal 2 3 5 4 2" xfId="28844" xr:uid="{00000000-0005-0000-0000-0000AC700000}"/>
    <cellStyle name="Normal 2 3 5 4 3" xfId="28845" xr:uid="{00000000-0005-0000-0000-0000AD700000}"/>
    <cellStyle name="Normal 2 3 5 4 4" xfId="28846" xr:uid="{00000000-0005-0000-0000-0000AE700000}"/>
    <cellStyle name="Normal 2 3 5 4 5" xfId="28847" xr:uid="{00000000-0005-0000-0000-0000AF700000}"/>
    <cellStyle name="Normal 2 3 5 4 6" xfId="28848" xr:uid="{00000000-0005-0000-0000-0000B0700000}"/>
    <cellStyle name="Normal 2 3 5 4 7" xfId="28849" xr:uid="{00000000-0005-0000-0000-0000B1700000}"/>
    <cellStyle name="Normal 2 3 5 4 8" xfId="28850" xr:uid="{00000000-0005-0000-0000-0000B2700000}"/>
    <cellStyle name="Normal 2 3 5 4 9" xfId="28851" xr:uid="{00000000-0005-0000-0000-0000B3700000}"/>
    <cellStyle name="Normal 2 3 5 5" xfId="28852" xr:uid="{00000000-0005-0000-0000-0000B4700000}"/>
    <cellStyle name="Normal 2 3 5 5 10" xfId="28853" xr:uid="{00000000-0005-0000-0000-0000B5700000}"/>
    <cellStyle name="Normal 2 3 5 5 2" xfId="28854" xr:uid="{00000000-0005-0000-0000-0000B6700000}"/>
    <cellStyle name="Normal 2 3 5 5 3" xfId="28855" xr:uid="{00000000-0005-0000-0000-0000B7700000}"/>
    <cellStyle name="Normal 2 3 5 5 4" xfId="28856" xr:uid="{00000000-0005-0000-0000-0000B8700000}"/>
    <cellStyle name="Normal 2 3 5 5 5" xfId="28857" xr:uid="{00000000-0005-0000-0000-0000B9700000}"/>
    <cellStyle name="Normal 2 3 5 5 6" xfId="28858" xr:uid="{00000000-0005-0000-0000-0000BA700000}"/>
    <cellStyle name="Normal 2 3 5 5 7" xfId="28859" xr:uid="{00000000-0005-0000-0000-0000BB700000}"/>
    <cellStyle name="Normal 2 3 5 5 8" xfId="28860" xr:uid="{00000000-0005-0000-0000-0000BC700000}"/>
    <cellStyle name="Normal 2 3 5 5 9" xfId="28861" xr:uid="{00000000-0005-0000-0000-0000BD700000}"/>
    <cellStyle name="Normal 2 3 5 6" xfId="28862" xr:uid="{00000000-0005-0000-0000-0000BE700000}"/>
    <cellStyle name="Normal 2 3 5 7" xfId="28863" xr:uid="{00000000-0005-0000-0000-0000BF700000}"/>
    <cellStyle name="Normal 2 3 5 8" xfId="28864" xr:uid="{00000000-0005-0000-0000-0000C0700000}"/>
    <cellStyle name="Normal 2 3 5 9" xfId="28865" xr:uid="{00000000-0005-0000-0000-0000C1700000}"/>
    <cellStyle name="Normal 2 3 50" xfId="25748" xr:uid="{00000000-0005-0000-0000-000094640000}"/>
    <cellStyle name="Normal 2 3 6" xfId="28866" xr:uid="{00000000-0005-0000-0000-0000C2700000}"/>
    <cellStyle name="Normal 2 3 6 10" xfId="28867" xr:uid="{00000000-0005-0000-0000-0000C3700000}"/>
    <cellStyle name="Normal 2 3 6 11" xfId="28868" xr:uid="{00000000-0005-0000-0000-0000C4700000}"/>
    <cellStyle name="Normal 2 3 6 12" xfId="28869" xr:uid="{00000000-0005-0000-0000-0000C5700000}"/>
    <cellStyle name="Normal 2 3 6 13" xfId="28870" xr:uid="{00000000-0005-0000-0000-0000C6700000}"/>
    <cellStyle name="Normal 2 3 6 14" xfId="28871" xr:uid="{00000000-0005-0000-0000-0000C7700000}"/>
    <cellStyle name="Normal 2 3 6 2" xfId="28872" xr:uid="{00000000-0005-0000-0000-0000C8700000}"/>
    <cellStyle name="Normal 2 3 6 2 10" xfId="28873" xr:uid="{00000000-0005-0000-0000-0000C9700000}"/>
    <cellStyle name="Normal 2 3 6 2 2" xfId="28874" xr:uid="{00000000-0005-0000-0000-0000CA700000}"/>
    <cellStyle name="Normal 2 3 6 2 3" xfId="28875" xr:uid="{00000000-0005-0000-0000-0000CB700000}"/>
    <cellStyle name="Normal 2 3 6 2 4" xfId="28876" xr:uid="{00000000-0005-0000-0000-0000CC700000}"/>
    <cellStyle name="Normal 2 3 6 2 5" xfId="28877" xr:uid="{00000000-0005-0000-0000-0000CD700000}"/>
    <cellStyle name="Normal 2 3 6 2 6" xfId="28878" xr:uid="{00000000-0005-0000-0000-0000CE700000}"/>
    <cellStyle name="Normal 2 3 6 2 7" xfId="28879" xr:uid="{00000000-0005-0000-0000-0000CF700000}"/>
    <cellStyle name="Normal 2 3 6 2 8" xfId="28880" xr:uid="{00000000-0005-0000-0000-0000D0700000}"/>
    <cellStyle name="Normal 2 3 6 2 9" xfId="28881" xr:uid="{00000000-0005-0000-0000-0000D1700000}"/>
    <cellStyle name="Normal 2 3 6 3" xfId="28882" xr:uid="{00000000-0005-0000-0000-0000D2700000}"/>
    <cellStyle name="Normal 2 3 6 3 10" xfId="28883" xr:uid="{00000000-0005-0000-0000-0000D3700000}"/>
    <cellStyle name="Normal 2 3 6 3 2" xfId="28884" xr:uid="{00000000-0005-0000-0000-0000D4700000}"/>
    <cellStyle name="Normal 2 3 6 3 3" xfId="28885" xr:uid="{00000000-0005-0000-0000-0000D5700000}"/>
    <cellStyle name="Normal 2 3 6 3 4" xfId="28886" xr:uid="{00000000-0005-0000-0000-0000D6700000}"/>
    <cellStyle name="Normal 2 3 6 3 5" xfId="28887" xr:uid="{00000000-0005-0000-0000-0000D7700000}"/>
    <cellStyle name="Normal 2 3 6 3 6" xfId="28888" xr:uid="{00000000-0005-0000-0000-0000D8700000}"/>
    <cellStyle name="Normal 2 3 6 3 7" xfId="28889" xr:uid="{00000000-0005-0000-0000-0000D9700000}"/>
    <cellStyle name="Normal 2 3 6 3 8" xfId="28890" xr:uid="{00000000-0005-0000-0000-0000DA700000}"/>
    <cellStyle name="Normal 2 3 6 3 9" xfId="28891" xr:uid="{00000000-0005-0000-0000-0000DB700000}"/>
    <cellStyle name="Normal 2 3 6 4" xfId="28892" xr:uid="{00000000-0005-0000-0000-0000DC700000}"/>
    <cellStyle name="Normal 2 3 6 4 10" xfId="28893" xr:uid="{00000000-0005-0000-0000-0000DD700000}"/>
    <cellStyle name="Normal 2 3 6 4 2" xfId="28894" xr:uid="{00000000-0005-0000-0000-0000DE700000}"/>
    <cellStyle name="Normal 2 3 6 4 3" xfId="28895" xr:uid="{00000000-0005-0000-0000-0000DF700000}"/>
    <cellStyle name="Normal 2 3 6 4 4" xfId="28896" xr:uid="{00000000-0005-0000-0000-0000E0700000}"/>
    <cellStyle name="Normal 2 3 6 4 5" xfId="28897" xr:uid="{00000000-0005-0000-0000-0000E1700000}"/>
    <cellStyle name="Normal 2 3 6 4 6" xfId="28898" xr:uid="{00000000-0005-0000-0000-0000E2700000}"/>
    <cellStyle name="Normal 2 3 6 4 7" xfId="28899" xr:uid="{00000000-0005-0000-0000-0000E3700000}"/>
    <cellStyle name="Normal 2 3 6 4 8" xfId="28900" xr:uid="{00000000-0005-0000-0000-0000E4700000}"/>
    <cellStyle name="Normal 2 3 6 4 9" xfId="28901" xr:uid="{00000000-0005-0000-0000-0000E5700000}"/>
    <cellStyle name="Normal 2 3 6 5" xfId="28902" xr:uid="{00000000-0005-0000-0000-0000E6700000}"/>
    <cellStyle name="Normal 2 3 6 5 10" xfId="28903" xr:uid="{00000000-0005-0000-0000-0000E7700000}"/>
    <cellStyle name="Normal 2 3 6 5 2" xfId="28904" xr:uid="{00000000-0005-0000-0000-0000E8700000}"/>
    <cellStyle name="Normal 2 3 6 5 3" xfId="28905" xr:uid="{00000000-0005-0000-0000-0000E9700000}"/>
    <cellStyle name="Normal 2 3 6 5 4" xfId="28906" xr:uid="{00000000-0005-0000-0000-0000EA700000}"/>
    <cellStyle name="Normal 2 3 6 5 5" xfId="28907" xr:uid="{00000000-0005-0000-0000-0000EB700000}"/>
    <cellStyle name="Normal 2 3 6 5 6" xfId="28908" xr:uid="{00000000-0005-0000-0000-0000EC700000}"/>
    <cellStyle name="Normal 2 3 6 5 7" xfId="28909" xr:uid="{00000000-0005-0000-0000-0000ED700000}"/>
    <cellStyle name="Normal 2 3 6 5 8" xfId="28910" xr:uid="{00000000-0005-0000-0000-0000EE700000}"/>
    <cellStyle name="Normal 2 3 6 5 9" xfId="28911" xr:uid="{00000000-0005-0000-0000-0000EF700000}"/>
    <cellStyle name="Normal 2 3 6 6" xfId="28912" xr:uid="{00000000-0005-0000-0000-0000F0700000}"/>
    <cellStyle name="Normal 2 3 6 7" xfId="28913" xr:uid="{00000000-0005-0000-0000-0000F1700000}"/>
    <cellStyle name="Normal 2 3 6 8" xfId="28914" xr:uid="{00000000-0005-0000-0000-0000F2700000}"/>
    <cellStyle name="Normal 2 3 6 9" xfId="28915" xr:uid="{00000000-0005-0000-0000-0000F3700000}"/>
    <cellStyle name="Normal 2 3 7" xfId="28916" xr:uid="{00000000-0005-0000-0000-0000F4700000}"/>
    <cellStyle name="Normal 2 3 7 10" xfId="28917" xr:uid="{00000000-0005-0000-0000-0000F5700000}"/>
    <cellStyle name="Normal 2 3 7 11" xfId="28918" xr:uid="{00000000-0005-0000-0000-0000F6700000}"/>
    <cellStyle name="Normal 2 3 7 12" xfId="28919" xr:uid="{00000000-0005-0000-0000-0000F7700000}"/>
    <cellStyle name="Normal 2 3 7 13" xfId="28920" xr:uid="{00000000-0005-0000-0000-0000F8700000}"/>
    <cellStyle name="Normal 2 3 7 14" xfId="28921" xr:uid="{00000000-0005-0000-0000-0000F9700000}"/>
    <cellStyle name="Normal 2 3 7 2" xfId="28922" xr:uid="{00000000-0005-0000-0000-0000FA700000}"/>
    <cellStyle name="Normal 2 3 7 2 10" xfId="28923" xr:uid="{00000000-0005-0000-0000-0000FB700000}"/>
    <cellStyle name="Normal 2 3 7 2 2" xfId="28924" xr:uid="{00000000-0005-0000-0000-0000FC700000}"/>
    <cellStyle name="Normal 2 3 7 2 3" xfId="28925" xr:uid="{00000000-0005-0000-0000-0000FD700000}"/>
    <cellStyle name="Normal 2 3 7 2 4" xfId="28926" xr:uid="{00000000-0005-0000-0000-0000FE700000}"/>
    <cellStyle name="Normal 2 3 7 2 5" xfId="28927" xr:uid="{00000000-0005-0000-0000-0000FF700000}"/>
    <cellStyle name="Normal 2 3 7 2 6" xfId="28928" xr:uid="{00000000-0005-0000-0000-000000710000}"/>
    <cellStyle name="Normal 2 3 7 2 7" xfId="28929" xr:uid="{00000000-0005-0000-0000-000001710000}"/>
    <cellStyle name="Normal 2 3 7 2 8" xfId="28930" xr:uid="{00000000-0005-0000-0000-000002710000}"/>
    <cellStyle name="Normal 2 3 7 2 9" xfId="28931" xr:uid="{00000000-0005-0000-0000-000003710000}"/>
    <cellStyle name="Normal 2 3 7 3" xfId="28932" xr:uid="{00000000-0005-0000-0000-000004710000}"/>
    <cellStyle name="Normal 2 3 7 3 10" xfId="28933" xr:uid="{00000000-0005-0000-0000-000005710000}"/>
    <cellStyle name="Normal 2 3 7 3 2" xfId="28934" xr:uid="{00000000-0005-0000-0000-000006710000}"/>
    <cellStyle name="Normal 2 3 7 3 3" xfId="28935" xr:uid="{00000000-0005-0000-0000-000007710000}"/>
    <cellStyle name="Normal 2 3 7 3 4" xfId="28936" xr:uid="{00000000-0005-0000-0000-000008710000}"/>
    <cellStyle name="Normal 2 3 7 3 5" xfId="28937" xr:uid="{00000000-0005-0000-0000-000009710000}"/>
    <cellStyle name="Normal 2 3 7 3 6" xfId="28938" xr:uid="{00000000-0005-0000-0000-00000A710000}"/>
    <cellStyle name="Normal 2 3 7 3 7" xfId="28939" xr:uid="{00000000-0005-0000-0000-00000B710000}"/>
    <cellStyle name="Normal 2 3 7 3 8" xfId="28940" xr:uid="{00000000-0005-0000-0000-00000C710000}"/>
    <cellStyle name="Normal 2 3 7 3 9" xfId="28941" xr:uid="{00000000-0005-0000-0000-00000D710000}"/>
    <cellStyle name="Normal 2 3 7 4" xfId="28942" xr:uid="{00000000-0005-0000-0000-00000E710000}"/>
    <cellStyle name="Normal 2 3 7 4 10" xfId="28943" xr:uid="{00000000-0005-0000-0000-00000F710000}"/>
    <cellStyle name="Normal 2 3 7 4 2" xfId="28944" xr:uid="{00000000-0005-0000-0000-000010710000}"/>
    <cellStyle name="Normal 2 3 7 4 3" xfId="28945" xr:uid="{00000000-0005-0000-0000-000011710000}"/>
    <cellStyle name="Normal 2 3 7 4 4" xfId="28946" xr:uid="{00000000-0005-0000-0000-000012710000}"/>
    <cellStyle name="Normal 2 3 7 4 5" xfId="28947" xr:uid="{00000000-0005-0000-0000-000013710000}"/>
    <cellStyle name="Normal 2 3 7 4 6" xfId="28948" xr:uid="{00000000-0005-0000-0000-000014710000}"/>
    <cellStyle name="Normal 2 3 7 4 7" xfId="28949" xr:uid="{00000000-0005-0000-0000-000015710000}"/>
    <cellStyle name="Normal 2 3 7 4 8" xfId="28950" xr:uid="{00000000-0005-0000-0000-000016710000}"/>
    <cellStyle name="Normal 2 3 7 4 9" xfId="28951" xr:uid="{00000000-0005-0000-0000-000017710000}"/>
    <cellStyle name="Normal 2 3 7 5" xfId="28952" xr:uid="{00000000-0005-0000-0000-000018710000}"/>
    <cellStyle name="Normal 2 3 7 5 10" xfId="28953" xr:uid="{00000000-0005-0000-0000-000019710000}"/>
    <cellStyle name="Normal 2 3 7 5 2" xfId="28954" xr:uid="{00000000-0005-0000-0000-00001A710000}"/>
    <cellStyle name="Normal 2 3 7 5 3" xfId="28955" xr:uid="{00000000-0005-0000-0000-00001B710000}"/>
    <cellStyle name="Normal 2 3 7 5 4" xfId="28956" xr:uid="{00000000-0005-0000-0000-00001C710000}"/>
    <cellStyle name="Normal 2 3 7 5 5" xfId="28957" xr:uid="{00000000-0005-0000-0000-00001D710000}"/>
    <cellStyle name="Normal 2 3 7 5 6" xfId="28958" xr:uid="{00000000-0005-0000-0000-00001E710000}"/>
    <cellStyle name="Normal 2 3 7 5 7" xfId="28959" xr:uid="{00000000-0005-0000-0000-00001F710000}"/>
    <cellStyle name="Normal 2 3 7 5 8" xfId="28960" xr:uid="{00000000-0005-0000-0000-000020710000}"/>
    <cellStyle name="Normal 2 3 7 5 9" xfId="28961" xr:uid="{00000000-0005-0000-0000-000021710000}"/>
    <cellStyle name="Normal 2 3 7 6" xfId="28962" xr:uid="{00000000-0005-0000-0000-000022710000}"/>
    <cellStyle name="Normal 2 3 7 7" xfId="28963" xr:uid="{00000000-0005-0000-0000-000023710000}"/>
    <cellStyle name="Normal 2 3 7 8" xfId="28964" xr:uid="{00000000-0005-0000-0000-000024710000}"/>
    <cellStyle name="Normal 2 3 7 9" xfId="28965" xr:uid="{00000000-0005-0000-0000-000025710000}"/>
    <cellStyle name="Normal 2 3 8" xfId="28966" xr:uid="{00000000-0005-0000-0000-000026710000}"/>
    <cellStyle name="Normal 2 3 8 10" xfId="28967" xr:uid="{00000000-0005-0000-0000-000027710000}"/>
    <cellStyle name="Normal 2 3 8 11" xfId="28968" xr:uid="{00000000-0005-0000-0000-000028710000}"/>
    <cellStyle name="Normal 2 3 8 12" xfId="28969" xr:uid="{00000000-0005-0000-0000-000029710000}"/>
    <cellStyle name="Normal 2 3 8 13" xfId="28970" xr:uid="{00000000-0005-0000-0000-00002A710000}"/>
    <cellStyle name="Normal 2 3 8 14" xfId="28971" xr:uid="{00000000-0005-0000-0000-00002B710000}"/>
    <cellStyle name="Normal 2 3 8 2" xfId="28972" xr:uid="{00000000-0005-0000-0000-00002C710000}"/>
    <cellStyle name="Normal 2 3 8 2 10" xfId="28973" xr:uid="{00000000-0005-0000-0000-00002D710000}"/>
    <cellStyle name="Normal 2 3 8 2 2" xfId="28974" xr:uid="{00000000-0005-0000-0000-00002E710000}"/>
    <cellStyle name="Normal 2 3 8 2 3" xfId="28975" xr:uid="{00000000-0005-0000-0000-00002F710000}"/>
    <cellStyle name="Normal 2 3 8 2 4" xfId="28976" xr:uid="{00000000-0005-0000-0000-000030710000}"/>
    <cellStyle name="Normal 2 3 8 2 5" xfId="28977" xr:uid="{00000000-0005-0000-0000-000031710000}"/>
    <cellStyle name="Normal 2 3 8 2 6" xfId="28978" xr:uid="{00000000-0005-0000-0000-000032710000}"/>
    <cellStyle name="Normal 2 3 8 2 7" xfId="28979" xr:uid="{00000000-0005-0000-0000-000033710000}"/>
    <cellStyle name="Normal 2 3 8 2 8" xfId="28980" xr:uid="{00000000-0005-0000-0000-000034710000}"/>
    <cellStyle name="Normal 2 3 8 2 9" xfId="28981" xr:uid="{00000000-0005-0000-0000-000035710000}"/>
    <cellStyle name="Normal 2 3 8 3" xfId="28982" xr:uid="{00000000-0005-0000-0000-000036710000}"/>
    <cellStyle name="Normal 2 3 8 3 10" xfId="28983" xr:uid="{00000000-0005-0000-0000-000037710000}"/>
    <cellStyle name="Normal 2 3 8 3 2" xfId="28984" xr:uid="{00000000-0005-0000-0000-000038710000}"/>
    <cellStyle name="Normal 2 3 8 3 3" xfId="28985" xr:uid="{00000000-0005-0000-0000-000039710000}"/>
    <cellStyle name="Normal 2 3 8 3 4" xfId="28986" xr:uid="{00000000-0005-0000-0000-00003A710000}"/>
    <cellStyle name="Normal 2 3 8 3 5" xfId="28987" xr:uid="{00000000-0005-0000-0000-00003B710000}"/>
    <cellStyle name="Normal 2 3 8 3 6" xfId="28988" xr:uid="{00000000-0005-0000-0000-00003C710000}"/>
    <cellStyle name="Normal 2 3 8 3 7" xfId="28989" xr:uid="{00000000-0005-0000-0000-00003D710000}"/>
    <cellStyle name="Normal 2 3 8 3 8" xfId="28990" xr:uid="{00000000-0005-0000-0000-00003E710000}"/>
    <cellStyle name="Normal 2 3 8 3 9" xfId="28991" xr:uid="{00000000-0005-0000-0000-00003F710000}"/>
    <cellStyle name="Normal 2 3 8 4" xfId="28992" xr:uid="{00000000-0005-0000-0000-000040710000}"/>
    <cellStyle name="Normal 2 3 8 4 10" xfId="28993" xr:uid="{00000000-0005-0000-0000-000041710000}"/>
    <cellStyle name="Normal 2 3 8 4 2" xfId="28994" xr:uid="{00000000-0005-0000-0000-000042710000}"/>
    <cellStyle name="Normal 2 3 8 4 3" xfId="28995" xr:uid="{00000000-0005-0000-0000-000043710000}"/>
    <cellStyle name="Normal 2 3 8 4 4" xfId="28996" xr:uid="{00000000-0005-0000-0000-000044710000}"/>
    <cellStyle name="Normal 2 3 8 4 5" xfId="28997" xr:uid="{00000000-0005-0000-0000-000045710000}"/>
    <cellStyle name="Normal 2 3 8 4 6" xfId="28998" xr:uid="{00000000-0005-0000-0000-000046710000}"/>
    <cellStyle name="Normal 2 3 8 4 7" xfId="28999" xr:uid="{00000000-0005-0000-0000-000047710000}"/>
    <cellStyle name="Normal 2 3 8 4 8" xfId="29000" xr:uid="{00000000-0005-0000-0000-000048710000}"/>
    <cellStyle name="Normal 2 3 8 4 9" xfId="29001" xr:uid="{00000000-0005-0000-0000-000049710000}"/>
    <cellStyle name="Normal 2 3 8 5" xfId="29002" xr:uid="{00000000-0005-0000-0000-00004A710000}"/>
    <cellStyle name="Normal 2 3 8 5 10" xfId="29003" xr:uid="{00000000-0005-0000-0000-00004B710000}"/>
    <cellStyle name="Normal 2 3 8 5 2" xfId="29004" xr:uid="{00000000-0005-0000-0000-00004C710000}"/>
    <cellStyle name="Normal 2 3 8 5 3" xfId="29005" xr:uid="{00000000-0005-0000-0000-00004D710000}"/>
    <cellStyle name="Normal 2 3 8 5 4" xfId="29006" xr:uid="{00000000-0005-0000-0000-00004E710000}"/>
    <cellStyle name="Normal 2 3 8 5 5" xfId="29007" xr:uid="{00000000-0005-0000-0000-00004F710000}"/>
    <cellStyle name="Normal 2 3 8 5 6" xfId="29008" xr:uid="{00000000-0005-0000-0000-000050710000}"/>
    <cellStyle name="Normal 2 3 8 5 7" xfId="29009" xr:uid="{00000000-0005-0000-0000-000051710000}"/>
    <cellStyle name="Normal 2 3 8 5 8" xfId="29010" xr:uid="{00000000-0005-0000-0000-000052710000}"/>
    <cellStyle name="Normal 2 3 8 5 9" xfId="29011" xr:uid="{00000000-0005-0000-0000-000053710000}"/>
    <cellStyle name="Normal 2 3 8 6" xfId="29012" xr:uid="{00000000-0005-0000-0000-000054710000}"/>
    <cellStyle name="Normal 2 3 8 7" xfId="29013" xr:uid="{00000000-0005-0000-0000-000055710000}"/>
    <cellStyle name="Normal 2 3 8 8" xfId="29014" xr:uid="{00000000-0005-0000-0000-000056710000}"/>
    <cellStyle name="Normal 2 3 8 9" xfId="29015" xr:uid="{00000000-0005-0000-0000-000057710000}"/>
    <cellStyle name="Normal 2 3 9" xfId="29016" xr:uid="{00000000-0005-0000-0000-000058710000}"/>
    <cellStyle name="Normal 2 3 9 10" xfId="29017" xr:uid="{00000000-0005-0000-0000-000059710000}"/>
    <cellStyle name="Normal 2 3 9 11" xfId="29018" xr:uid="{00000000-0005-0000-0000-00005A710000}"/>
    <cellStyle name="Normal 2 3 9 12" xfId="29019" xr:uid="{00000000-0005-0000-0000-00005B710000}"/>
    <cellStyle name="Normal 2 3 9 13" xfId="29020" xr:uid="{00000000-0005-0000-0000-00005C710000}"/>
    <cellStyle name="Normal 2 3 9 14" xfId="29021" xr:uid="{00000000-0005-0000-0000-00005D710000}"/>
    <cellStyle name="Normal 2 3 9 2" xfId="29022" xr:uid="{00000000-0005-0000-0000-00005E710000}"/>
    <cellStyle name="Normal 2 3 9 2 10" xfId="29023" xr:uid="{00000000-0005-0000-0000-00005F710000}"/>
    <cellStyle name="Normal 2 3 9 2 2" xfId="29024" xr:uid="{00000000-0005-0000-0000-000060710000}"/>
    <cellStyle name="Normal 2 3 9 2 3" xfId="29025" xr:uid="{00000000-0005-0000-0000-000061710000}"/>
    <cellStyle name="Normal 2 3 9 2 4" xfId="29026" xr:uid="{00000000-0005-0000-0000-000062710000}"/>
    <cellStyle name="Normal 2 3 9 2 5" xfId="29027" xr:uid="{00000000-0005-0000-0000-000063710000}"/>
    <cellStyle name="Normal 2 3 9 2 6" xfId="29028" xr:uid="{00000000-0005-0000-0000-000064710000}"/>
    <cellStyle name="Normal 2 3 9 2 7" xfId="29029" xr:uid="{00000000-0005-0000-0000-000065710000}"/>
    <cellStyle name="Normal 2 3 9 2 8" xfId="29030" xr:uid="{00000000-0005-0000-0000-000066710000}"/>
    <cellStyle name="Normal 2 3 9 2 9" xfId="29031" xr:uid="{00000000-0005-0000-0000-000067710000}"/>
    <cellStyle name="Normal 2 3 9 3" xfId="29032" xr:uid="{00000000-0005-0000-0000-000068710000}"/>
    <cellStyle name="Normal 2 3 9 3 10" xfId="29033" xr:uid="{00000000-0005-0000-0000-000069710000}"/>
    <cellStyle name="Normal 2 3 9 3 2" xfId="29034" xr:uid="{00000000-0005-0000-0000-00006A710000}"/>
    <cellStyle name="Normal 2 3 9 3 3" xfId="29035" xr:uid="{00000000-0005-0000-0000-00006B710000}"/>
    <cellStyle name="Normal 2 3 9 3 4" xfId="29036" xr:uid="{00000000-0005-0000-0000-00006C710000}"/>
    <cellStyle name="Normal 2 3 9 3 5" xfId="29037" xr:uid="{00000000-0005-0000-0000-00006D710000}"/>
    <cellStyle name="Normal 2 3 9 3 6" xfId="29038" xr:uid="{00000000-0005-0000-0000-00006E710000}"/>
    <cellStyle name="Normal 2 3 9 3 7" xfId="29039" xr:uid="{00000000-0005-0000-0000-00006F710000}"/>
    <cellStyle name="Normal 2 3 9 3 8" xfId="29040" xr:uid="{00000000-0005-0000-0000-000070710000}"/>
    <cellStyle name="Normal 2 3 9 3 9" xfId="29041" xr:uid="{00000000-0005-0000-0000-000071710000}"/>
    <cellStyle name="Normal 2 3 9 4" xfId="29042" xr:uid="{00000000-0005-0000-0000-000072710000}"/>
    <cellStyle name="Normal 2 3 9 4 10" xfId="29043" xr:uid="{00000000-0005-0000-0000-000073710000}"/>
    <cellStyle name="Normal 2 3 9 4 2" xfId="29044" xr:uid="{00000000-0005-0000-0000-000074710000}"/>
    <cellStyle name="Normal 2 3 9 4 3" xfId="29045" xr:uid="{00000000-0005-0000-0000-000075710000}"/>
    <cellStyle name="Normal 2 3 9 4 4" xfId="29046" xr:uid="{00000000-0005-0000-0000-000076710000}"/>
    <cellStyle name="Normal 2 3 9 4 5" xfId="29047" xr:uid="{00000000-0005-0000-0000-000077710000}"/>
    <cellStyle name="Normal 2 3 9 4 6" xfId="29048" xr:uid="{00000000-0005-0000-0000-000078710000}"/>
    <cellStyle name="Normal 2 3 9 4 7" xfId="29049" xr:uid="{00000000-0005-0000-0000-000079710000}"/>
    <cellStyle name="Normal 2 3 9 4 8" xfId="29050" xr:uid="{00000000-0005-0000-0000-00007A710000}"/>
    <cellStyle name="Normal 2 3 9 4 9" xfId="29051" xr:uid="{00000000-0005-0000-0000-00007B710000}"/>
    <cellStyle name="Normal 2 3 9 5" xfId="29052" xr:uid="{00000000-0005-0000-0000-00007C710000}"/>
    <cellStyle name="Normal 2 3 9 5 10" xfId="29053" xr:uid="{00000000-0005-0000-0000-00007D710000}"/>
    <cellStyle name="Normal 2 3 9 5 2" xfId="29054" xr:uid="{00000000-0005-0000-0000-00007E710000}"/>
    <cellStyle name="Normal 2 3 9 5 3" xfId="29055" xr:uid="{00000000-0005-0000-0000-00007F710000}"/>
    <cellStyle name="Normal 2 3 9 5 4" xfId="29056" xr:uid="{00000000-0005-0000-0000-000080710000}"/>
    <cellStyle name="Normal 2 3 9 5 5" xfId="29057" xr:uid="{00000000-0005-0000-0000-000081710000}"/>
    <cellStyle name="Normal 2 3 9 5 6" xfId="29058" xr:uid="{00000000-0005-0000-0000-000082710000}"/>
    <cellStyle name="Normal 2 3 9 5 7" xfId="29059" xr:uid="{00000000-0005-0000-0000-000083710000}"/>
    <cellStyle name="Normal 2 3 9 5 8" xfId="29060" xr:uid="{00000000-0005-0000-0000-000084710000}"/>
    <cellStyle name="Normal 2 3 9 5 9" xfId="29061" xr:uid="{00000000-0005-0000-0000-000085710000}"/>
    <cellStyle name="Normal 2 3 9 6" xfId="29062" xr:uid="{00000000-0005-0000-0000-000086710000}"/>
    <cellStyle name="Normal 2 3 9 7" xfId="29063" xr:uid="{00000000-0005-0000-0000-000087710000}"/>
    <cellStyle name="Normal 2 3 9 8" xfId="29064" xr:uid="{00000000-0005-0000-0000-000088710000}"/>
    <cellStyle name="Normal 2 3 9 9" xfId="29065" xr:uid="{00000000-0005-0000-0000-000089710000}"/>
    <cellStyle name="Normal 2 30" xfId="29066" xr:uid="{00000000-0005-0000-0000-00008A710000}"/>
    <cellStyle name="Normal 2 30 2" xfId="29067" xr:uid="{00000000-0005-0000-0000-00008B710000}"/>
    <cellStyle name="Normal 2 30 3" xfId="29068" xr:uid="{00000000-0005-0000-0000-00008C710000}"/>
    <cellStyle name="Normal 2 31" xfId="29069" xr:uid="{00000000-0005-0000-0000-00008D710000}"/>
    <cellStyle name="Normal 2 31 2" xfId="29070" xr:uid="{00000000-0005-0000-0000-00008E710000}"/>
    <cellStyle name="Normal 2 31 2 2" xfId="29071" xr:uid="{00000000-0005-0000-0000-00008F710000}"/>
    <cellStyle name="Normal 2 31 3" xfId="29072" xr:uid="{00000000-0005-0000-0000-000090710000}"/>
    <cellStyle name="Normal 2 32" xfId="29073" xr:uid="{00000000-0005-0000-0000-000091710000}"/>
    <cellStyle name="Normal 2 32 2" xfId="29074" xr:uid="{00000000-0005-0000-0000-000092710000}"/>
    <cellStyle name="Normal 2 32 2 2" xfId="29075" xr:uid="{00000000-0005-0000-0000-000093710000}"/>
    <cellStyle name="Normal 2 32 3" xfId="29076" xr:uid="{00000000-0005-0000-0000-000094710000}"/>
    <cellStyle name="Normal 2 33" xfId="29077" xr:uid="{00000000-0005-0000-0000-000095710000}"/>
    <cellStyle name="Normal 2 33 2" xfId="29078" xr:uid="{00000000-0005-0000-0000-000096710000}"/>
    <cellStyle name="Normal 2 33 2 2" xfId="29079" xr:uid="{00000000-0005-0000-0000-000097710000}"/>
    <cellStyle name="Normal 2 33 2 2 2" xfId="29080" xr:uid="{00000000-0005-0000-0000-000098710000}"/>
    <cellStyle name="Normal 2 33 2 2 2 2" xfId="29081" xr:uid="{00000000-0005-0000-0000-000099710000}"/>
    <cellStyle name="Normal 2 33 2 3" xfId="29082" xr:uid="{00000000-0005-0000-0000-00009A710000}"/>
    <cellStyle name="Normal 2 33 2 4" xfId="29083" xr:uid="{00000000-0005-0000-0000-00009B710000}"/>
    <cellStyle name="Normal 2 33 3" xfId="29084" xr:uid="{00000000-0005-0000-0000-00009C710000}"/>
    <cellStyle name="Normal 2 33 3 2" xfId="29085" xr:uid="{00000000-0005-0000-0000-00009D710000}"/>
    <cellStyle name="Normal 2 33 3 3" xfId="29086" xr:uid="{00000000-0005-0000-0000-00009E710000}"/>
    <cellStyle name="Normal 2 33 4" xfId="29087" xr:uid="{00000000-0005-0000-0000-00009F710000}"/>
    <cellStyle name="Normal 2 34" xfId="29088" xr:uid="{00000000-0005-0000-0000-0000A0710000}"/>
    <cellStyle name="Normal 2 34 2" xfId="29089" xr:uid="{00000000-0005-0000-0000-0000A1710000}"/>
    <cellStyle name="Normal 2 34 2 2" xfId="29090" xr:uid="{00000000-0005-0000-0000-0000A2710000}"/>
    <cellStyle name="Normal 2 34 3" xfId="29091" xr:uid="{00000000-0005-0000-0000-0000A3710000}"/>
    <cellStyle name="Normal 2 35" xfId="29092" xr:uid="{00000000-0005-0000-0000-0000A4710000}"/>
    <cellStyle name="Normal 2 35 2" xfId="29093" xr:uid="{00000000-0005-0000-0000-0000A5710000}"/>
    <cellStyle name="Normal 2 35 2 2" xfId="29094" xr:uid="{00000000-0005-0000-0000-0000A6710000}"/>
    <cellStyle name="Normal 2 35 3" xfId="29095" xr:uid="{00000000-0005-0000-0000-0000A7710000}"/>
    <cellStyle name="Normal 2 36" xfId="29096" xr:uid="{00000000-0005-0000-0000-0000A8710000}"/>
    <cellStyle name="Normal 2 36 2" xfId="29097" xr:uid="{00000000-0005-0000-0000-0000A9710000}"/>
    <cellStyle name="Normal 2 36 2 2" xfId="29098" xr:uid="{00000000-0005-0000-0000-0000AA710000}"/>
    <cellStyle name="Normal 2 36 3" xfId="29099" xr:uid="{00000000-0005-0000-0000-0000AB710000}"/>
    <cellStyle name="Normal 2 37" xfId="29100" xr:uid="{00000000-0005-0000-0000-0000AC710000}"/>
    <cellStyle name="Normal 2 37 2" xfId="29101" xr:uid="{00000000-0005-0000-0000-0000AD710000}"/>
    <cellStyle name="Normal 2 37 3" xfId="29102" xr:uid="{00000000-0005-0000-0000-0000AE710000}"/>
    <cellStyle name="Normal 2 38" xfId="29103" xr:uid="{00000000-0005-0000-0000-0000AF710000}"/>
    <cellStyle name="Normal 2 38 2" xfId="29104" xr:uid="{00000000-0005-0000-0000-0000B0710000}"/>
    <cellStyle name="Normal 2 38 3" xfId="29105" xr:uid="{00000000-0005-0000-0000-0000B1710000}"/>
    <cellStyle name="Normal 2 39" xfId="29106" xr:uid="{00000000-0005-0000-0000-0000B2710000}"/>
    <cellStyle name="Normal 2 39 2" xfId="29107" xr:uid="{00000000-0005-0000-0000-0000B3710000}"/>
    <cellStyle name="Normal 2 39 3" xfId="29108" xr:uid="{00000000-0005-0000-0000-0000B4710000}"/>
    <cellStyle name="Normal 2 4" xfId="425" xr:uid="{00000000-0005-0000-0000-0000A9010000}"/>
    <cellStyle name="Normal 2 4 10" xfId="29110" xr:uid="{00000000-0005-0000-0000-0000B6710000}"/>
    <cellStyle name="Normal 2 4 11" xfId="29111" xr:uid="{00000000-0005-0000-0000-0000B7710000}"/>
    <cellStyle name="Normal 2 4 12" xfId="29112" xr:uid="{00000000-0005-0000-0000-0000B8710000}"/>
    <cellStyle name="Normal 2 4 13" xfId="29113" xr:uid="{00000000-0005-0000-0000-0000B9710000}"/>
    <cellStyle name="Normal 2 4 14" xfId="29114" xr:uid="{00000000-0005-0000-0000-0000BA710000}"/>
    <cellStyle name="Normal 2 4 15" xfId="29115" xr:uid="{00000000-0005-0000-0000-0000BB710000}"/>
    <cellStyle name="Normal 2 4 16" xfId="29116" xr:uid="{00000000-0005-0000-0000-0000BC710000}"/>
    <cellStyle name="Normal 2 4 17" xfId="29117" xr:uid="{00000000-0005-0000-0000-0000BD710000}"/>
    <cellStyle name="Normal 2 4 18" xfId="29118" xr:uid="{00000000-0005-0000-0000-0000BE710000}"/>
    <cellStyle name="Normal 2 4 19" xfId="29119" xr:uid="{00000000-0005-0000-0000-0000BF710000}"/>
    <cellStyle name="Normal 2 4 2" xfId="426" xr:uid="{00000000-0005-0000-0000-0000AA010000}"/>
    <cellStyle name="Normal 2 4 2 10" xfId="29120" xr:uid="{00000000-0005-0000-0000-0000C0710000}"/>
    <cellStyle name="Normal 2 4 2 11" xfId="29121" xr:uid="{00000000-0005-0000-0000-0000C1710000}"/>
    <cellStyle name="Normal 2 4 2 12" xfId="29122" xr:uid="{00000000-0005-0000-0000-0000C2710000}"/>
    <cellStyle name="Normal 2 4 2 13" xfId="29123" xr:uid="{00000000-0005-0000-0000-0000C3710000}"/>
    <cellStyle name="Normal 2 4 2 14" xfId="29124" xr:uid="{00000000-0005-0000-0000-0000C4710000}"/>
    <cellStyle name="Normal 2 4 2 15" xfId="29125" xr:uid="{00000000-0005-0000-0000-0000C5710000}"/>
    <cellStyle name="Normal 2 4 2 16" xfId="29126" xr:uid="{00000000-0005-0000-0000-0000C6710000}"/>
    <cellStyle name="Normal 2 4 2 17" xfId="29127" xr:uid="{00000000-0005-0000-0000-0000C7710000}"/>
    <cellStyle name="Normal 2 4 2 18" xfId="29128" xr:uid="{00000000-0005-0000-0000-0000C8710000}"/>
    <cellStyle name="Normal 2 4 2 18 2" xfId="29129" xr:uid="{00000000-0005-0000-0000-0000C9710000}"/>
    <cellStyle name="Normal 2 4 2 18 2 2" xfId="29130" xr:uid="{00000000-0005-0000-0000-0000CA710000}"/>
    <cellStyle name="Normal 2 4 2 18 2 2 2" xfId="29131" xr:uid="{00000000-0005-0000-0000-0000CB710000}"/>
    <cellStyle name="Normal 2 4 2 18 2 2 2 2" xfId="29132" xr:uid="{00000000-0005-0000-0000-0000CC710000}"/>
    <cellStyle name="Normal 2 4 2 18 2 3" xfId="29133" xr:uid="{00000000-0005-0000-0000-0000CD710000}"/>
    <cellStyle name="Normal 2 4 2 18 3" xfId="29134" xr:uid="{00000000-0005-0000-0000-0000CE710000}"/>
    <cellStyle name="Normal 2 4 2 18 3 2" xfId="29135" xr:uid="{00000000-0005-0000-0000-0000CF710000}"/>
    <cellStyle name="Normal 2 4 2 19" xfId="29136" xr:uid="{00000000-0005-0000-0000-0000D0710000}"/>
    <cellStyle name="Normal 2 4 2 2" xfId="29137" xr:uid="{00000000-0005-0000-0000-0000D1710000}"/>
    <cellStyle name="Normal 2 4 2 2 2" xfId="29138" xr:uid="{00000000-0005-0000-0000-0000D2710000}"/>
    <cellStyle name="Normal 2 4 2 20" xfId="29139" xr:uid="{00000000-0005-0000-0000-0000D3710000}"/>
    <cellStyle name="Normal 2 4 2 3" xfId="29140" xr:uid="{00000000-0005-0000-0000-0000D4710000}"/>
    <cellStyle name="Normal 2 4 2 4" xfId="29141" xr:uid="{00000000-0005-0000-0000-0000D5710000}"/>
    <cellStyle name="Normal 2 4 2 5" xfId="29142" xr:uid="{00000000-0005-0000-0000-0000D6710000}"/>
    <cellStyle name="Normal 2 4 2 6" xfId="29143" xr:uid="{00000000-0005-0000-0000-0000D7710000}"/>
    <cellStyle name="Normal 2 4 2 7" xfId="29144" xr:uid="{00000000-0005-0000-0000-0000D8710000}"/>
    <cellStyle name="Normal 2 4 2 8" xfId="29145" xr:uid="{00000000-0005-0000-0000-0000D9710000}"/>
    <cellStyle name="Normal 2 4 2 9" xfId="29146" xr:uid="{00000000-0005-0000-0000-0000DA710000}"/>
    <cellStyle name="Normal 2 4 20" xfId="29109" xr:uid="{00000000-0005-0000-0000-0000B5710000}"/>
    <cellStyle name="Normal 2 4 3" xfId="29147" xr:uid="{00000000-0005-0000-0000-0000DB710000}"/>
    <cellStyle name="Normal 2 4 3 2" xfId="29148" xr:uid="{00000000-0005-0000-0000-0000DC710000}"/>
    <cellStyle name="Normal 2 4 3 3" xfId="29149" xr:uid="{00000000-0005-0000-0000-0000DD710000}"/>
    <cellStyle name="Normal 2 4 4" xfId="29150" xr:uid="{00000000-0005-0000-0000-0000DE710000}"/>
    <cellStyle name="Normal 2 4 4 2" xfId="29151" xr:uid="{00000000-0005-0000-0000-0000DF710000}"/>
    <cellStyle name="Normal 2 4 4 3" xfId="29152" xr:uid="{00000000-0005-0000-0000-0000E0710000}"/>
    <cellStyle name="Normal 2 4 5" xfId="29153" xr:uid="{00000000-0005-0000-0000-0000E1710000}"/>
    <cellStyle name="Normal 2 4 5 2" xfId="29154" xr:uid="{00000000-0005-0000-0000-0000E2710000}"/>
    <cellStyle name="Normal 2 4 6" xfId="29155" xr:uid="{00000000-0005-0000-0000-0000E3710000}"/>
    <cellStyle name="Normal 2 4 6 2" xfId="29156" xr:uid="{00000000-0005-0000-0000-0000E4710000}"/>
    <cellStyle name="Normal 2 4 7" xfId="29157" xr:uid="{00000000-0005-0000-0000-0000E5710000}"/>
    <cellStyle name="Normal 2 4 8" xfId="29158" xr:uid="{00000000-0005-0000-0000-0000E6710000}"/>
    <cellStyle name="Normal 2 4 9" xfId="29159" xr:uid="{00000000-0005-0000-0000-0000E7710000}"/>
    <cellStyle name="Normal 2 40" xfId="29160" xr:uid="{00000000-0005-0000-0000-0000E8710000}"/>
    <cellStyle name="Normal 2 40 2" xfId="29161" xr:uid="{00000000-0005-0000-0000-0000E9710000}"/>
    <cellStyle name="Normal 2 40 3" xfId="29162" xr:uid="{00000000-0005-0000-0000-0000EA710000}"/>
    <cellStyle name="Normal 2 41" xfId="427" xr:uid="{00000000-0005-0000-0000-0000AB010000}"/>
    <cellStyle name="Normal 2 41 2" xfId="428" xr:uid="{00000000-0005-0000-0000-0000AC010000}"/>
    <cellStyle name="Normal 2 41 2 2" xfId="29163" xr:uid="{00000000-0005-0000-0000-0000EB710000}"/>
    <cellStyle name="Normal 2 41 3" xfId="29164" xr:uid="{00000000-0005-0000-0000-0000EC710000}"/>
    <cellStyle name="Normal 2 41 4" xfId="29165" xr:uid="{00000000-0005-0000-0000-0000ED710000}"/>
    <cellStyle name="Normal 2 41 5" xfId="29166" xr:uid="{00000000-0005-0000-0000-0000EE710000}"/>
    <cellStyle name="Normal 2 41 6" xfId="29167" xr:uid="{00000000-0005-0000-0000-0000EF710000}"/>
    <cellStyle name="Normal 2 41 7" xfId="29168" xr:uid="{00000000-0005-0000-0000-0000F0710000}"/>
    <cellStyle name="Normal 2 41 8" xfId="29169" xr:uid="{00000000-0005-0000-0000-0000F1710000}"/>
    <cellStyle name="Normal 2 41 8 2" xfId="29170" xr:uid="{00000000-0005-0000-0000-0000F2710000}"/>
    <cellStyle name="Normal 2 41 9" xfId="29171" xr:uid="{00000000-0005-0000-0000-0000F3710000}"/>
    <cellStyle name="Normal 2 42" xfId="29172" xr:uid="{00000000-0005-0000-0000-0000F4710000}"/>
    <cellStyle name="Normal 2 42 2" xfId="29173" xr:uid="{00000000-0005-0000-0000-0000F5710000}"/>
    <cellStyle name="Normal 2 42 3" xfId="29174" xr:uid="{00000000-0005-0000-0000-0000F6710000}"/>
    <cellStyle name="Normal 2 42 4" xfId="29175" xr:uid="{00000000-0005-0000-0000-0000F7710000}"/>
    <cellStyle name="Normal 2 42 5" xfId="29176" xr:uid="{00000000-0005-0000-0000-0000F8710000}"/>
    <cellStyle name="Normal 2 42 6" xfId="29177" xr:uid="{00000000-0005-0000-0000-0000F9710000}"/>
    <cellStyle name="Normal 2 42 7" xfId="29178" xr:uid="{00000000-0005-0000-0000-0000FA710000}"/>
    <cellStyle name="Normal 2 42 8" xfId="29179" xr:uid="{00000000-0005-0000-0000-0000FB710000}"/>
    <cellStyle name="Normal 2 43" xfId="29180" xr:uid="{00000000-0005-0000-0000-0000FC710000}"/>
    <cellStyle name="Normal 2 43 2" xfId="29181" xr:uid="{00000000-0005-0000-0000-0000FD710000}"/>
    <cellStyle name="Normal 2 43 3" xfId="29182" xr:uid="{00000000-0005-0000-0000-0000FE710000}"/>
    <cellStyle name="Normal 2 44" xfId="29183" xr:uid="{00000000-0005-0000-0000-0000FF710000}"/>
    <cellStyle name="Normal 2 44 2" xfId="29184" xr:uid="{00000000-0005-0000-0000-000000720000}"/>
    <cellStyle name="Normal 2 44 3" xfId="29185" xr:uid="{00000000-0005-0000-0000-000001720000}"/>
    <cellStyle name="Normal 2 45" xfId="29186" xr:uid="{00000000-0005-0000-0000-000002720000}"/>
    <cellStyle name="Normal 2 45 2" xfId="29187" xr:uid="{00000000-0005-0000-0000-000003720000}"/>
    <cellStyle name="Normal 2 45 3" xfId="29188" xr:uid="{00000000-0005-0000-0000-000004720000}"/>
    <cellStyle name="Normal 2 46" xfId="29189" xr:uid="{00000000-0005-0000-0000-000005720000}"/>
    <cellStyle name="Normal 2 46 2" xfId="29190" xr:uid="{00000000-0005-0000-0000-000006720000}"/>
    <cellStyle name="Normal 2 46 3" xfId="29191" xr:uid="{00000000-0005-0000-0000-000007720000}"/>
    <cellStyle name="Normal 2 47" xfId="29192" xr:uid="{00000000-0005-0000-0000-000008720000}"/>
    <cellStyle name="Normal 2 47 2" xfId="29193" xr:uid="{00000000-0005-0000-0000-000009720000}"/>
    <cellStyle name="Normal 2 47 3" xfId="29194" xr:uid="{00000000-0005-0000-0000-00000A720000}"/>
    <cellStyle name="Normal 2 48" xfId="29195" xr:uid="{00000000-0005-0000-0000-00000B720000}"/>
    <cellStyle name="Normal 2 48 2" xfId="29196" xr:uid="{00000000-0005-0000-0000-00000C720000}"/>
    <cellStyle name="Normal 2 48 3" xfId="29197" xr:uid="{00000000-0005-0000-0000-00000D720000}"/>
    <cellStyle name="Normal 2 49" xfId="29198" xr:uid="{00000000-0005-0000-0000-00000E720000}"/>
    <cellStyle name="Normal 2 49 2" xfId="29199" xr:uid="{00000000-0005-0000-0000-00000F720000}"/>
    <cellStyle name="Normal 2 49 3" xfId="29200" xr:uid="{00000000-0005-0000-0000-000010720000}"/>
    <cellStyle name="Normal 2 5" xfId="429" xr:uid="{00000000-0005-0000-0000-0000AD010000}"/>
    <cellStyle name="Normal 2 5 10" xfId="29201" xr:uid="{00000000-0005-0000-0000-000011720000}"/>
    <cellStyle name="Normal 2 5 11" xfId="29202" xr:uid="{00000000-0005-0000-0000-000012720000}"/>
    <cellStyle name="Normal 2 5 12" xfId="29203" xr:uid="{00000000-0005-0000-0000-000013720000}"/>
    <cellStyle name="Normal 2 5 13" xfId="29204" xr:uid="{00000000-0005-0000-0000-000014720000}"/>
    <cellStyle name="Normal 2 5 14" xfId="29205" xr:uid="{00000000-0005-0000-0000-000015720000}"/>
    <cellStyle name="Normal 2 5 15" xfId="29206" xr:uid="{00000000-0005-0000-0000-000016720000}"/>
    <cellStyle name="Normal 2 5 16" xfId="29207" xr:uid="{00000000-0005-0000-0000-000017720000}"/>
    <cellStyle name="Normal 2 5 17" xfId="29208" xr:uid="{00000000-0005-0000-0000-000018720000}"/>
    <cellStyle name="Normal 2 5 18" xfId="29209" xr:uid="{00000000-0005-0000-0000-000019720000}"/>
    <cellStyle name="Normal 2 5 19" xfId="29210" xr:uid="{00000000-0005-0000-0000-00001A720000}"/>
    <cellStyle name="Normal 2 5 2" xfId="29211" xr:uid="{00000000-0005-0000-0000-00001B720000}"/>
    <cellStyle name="Normal 2 5 2 10" xfId="29212" xr:uid="{00000000-0005-0000-0000-00001C720000}"/>
    <cellStyle name="Normal 2 5 2 11" xfId="29213" xr:uid="{00000000-0005-0000-0000-00001D720000}"/>
    <cellStyle name="Normal 2 5 2 12" xfId="29214" xr:uid="{00000000-0005-0000-0000-00001E720000}"/>
    <cellStyle name="Normal 2 5 2 13" xfId="29215" xr:uid="{00000000-0005-0000-0000-00001F720000}"/>
    <cellStyle name="Normal 2 5 2 14" xfId="29216" xr:uid="{00000000-0005-0000-0000-000020720000}"/>
    <cellStyle name="Normal 2 5 2 15" xfId="29217" xr:uid="{00000000-0005-0000-0000-000021720000}"/>
    <cellStyle name="Normal 2 5 2 16" xfId="29218" xr:uid="{00000000-0005-0000-0000-000022720000}"/>
    <cellStyle name="Normal 2 5 2 17" xfId="29219" xr:uid="{00000000-0005-0000-0000-000023720000}"/>
    <cellStyle name="Normal 2 5 2 18" xfId="29220" xr:uid="{00000000-0005-0000-0000-000024720000}"/>
    <cellStyle name="Normal 2 5 2 19" xfId="29221" xr:uid="{00000000-0005-0000-0000-000025720000}"/>
    <cellStyle name="Normal 2 5 2 2" xfId="29222" xr:uid="{00000000-0005-0000-0000-000026720000}"/>
    <cellStyle name="Normal 2 5 2 2 10" xfId="29223" xr:uid="{00000000-0005-0000-0000-000027720000}"/>
    <cellStyle name="Normal 2 5 2 2 11" xfId="29224" xr:uid="{00000000-0005-0000-0000-000028720000}"/>
    <cellStyle name="Normal 2 5 2 2 12" xfId="29225" xr:uid="{00000000-0005-0000-0000-000029720000}"/>
    <cellStyle name="Normal 2 5 2 2 13" xfId="29226" xr:uid="{00000000-0005-0000-0000-00002A720000}"/>
    <cellStyle name="Normal 2 5 2 2 14" xfId="29227" xr:uid="{00000000-0005-0000-0000-00002B720000}"/>
    <cellStyle name="Normal 2 5 2 2 15" xfId="29228" xr:uid="{00000000-0005-0000-0000-00002C720000}"/>
    <cellStyle name="Normal 2 5 2 2 16" xfId="29229" xr:uid="{00000000-0005-0000-0000-00002D720000}"/>
    <cellStyle name="Normal 2 5 2 2 17" xfId="29230" xr:uid="{00000000-0005-0000-0000-00002E720000}"/>
    <cellStyle name="Normal 2 5 2 2 18" xfId="29231" xr:uid="{00000000-0005-0000-0000-00002F720000}"/>
    <cellStyle name="Normal 2 5 2 2 19" xfId="29232" xr:uid="{00000000-0005-0000-0000-000030720000}"/>
    <cellStyle name="Normal 2 5 2 2 2" xfId="29233" xr:uid="{00000000-0005-0000-0000-000031720000}"/>
    <cellStyle name="Normal 2 5 2 2 20" xfId="29234" xr:uid="{00000000-0005-0000-0000-000032720000}"/>
    <cellStyle name="Normal 2 5 2 2 3" xfId="29235" xr:uid="{00000000-0005-0000-0000-000033720000}"/>
    <cellStyle name="Normal 2 5 2 2 4" xfId="29236" xr:uid="{00000000-0005-0000-0000-000034720000}"/>
    <cellStyle name="Normal 2 5 2 2 5" xfId="29237" xr:uid="{00000000-0005-0000-0000-000035720000}"/>
    <cellStyle name="Normal 2 5 2 2 6" xfId="29238" xr:uid="{00000000-0005-0000-0000-000036720000}"/>
    <cellStyle name="Normal 2 5 2 2 7" xfId="29239" xr:uid="{00000000-0005-0000-0000-000037720000}"/>
    <cellStyle name="Normal 2 5 2 2 8" xfId="29240" xr:uid="{00000000-0005-0000-0000-000038720000}"/>
    <cellStyle name="Normal 2 5 2 2 9" xfId="29241" xr:uid="{00000000-0005-0000-0000-000039720000}"/>
    <cellStyle name="Normal 2 5 2 20" xfId="29242" xr:uid="{00000000-0005-0000-0000-00003A720000}"/>
    <cellStyle name="Normal 2 5 2 21" xfId="29243" xr:uid="{00000000-0005-0000-0000-00003B720000}"/>
    <cellStyle name="Normal 2 5 2 22" xfId="29244" xr:uid="{00000000-0005-0000-0000-00003C720000}"/>
    <cellStyle name="Normal 2 5 2 23" xfId="29245" xr:uid="{00000000-0005-0000-0000-00003D720000}"/>
    <cellStyle name="Normal 2 5 2 3" xfId="29246" xr:uid="{00000000-0005-0000-0000-00003E720000}"/>
    <cellStyle name="Normal 2 5 2 4" xfId="29247" xr:uid="{00000000-0005-0000-0000-00003F720000}"/>
    <cellStyle name="Normal 2 5 2 5" xfId="29248" xr:uid="{00000000-0005-0000-0000-000040720000}"/>
    <cellStyle name="Normal 2 5 2 6" xfId="29249" xr:uid="{00000000-0005-0000-0000-000041720000}"/>
    <cellStyle name="Normal 2 5 2 7" xfId="29250" xr:uid="{00000000-0005-0000-0000-000042720000}"/>
    <cellStyle name="Normal 2 5 2 8" xfId="29251" xr:uid="{00000000-0005-0000-0000-000043720000}"/>
    <cellStyle name="Normal 2 5 2 9" xfId="29252" xr:uid="{00000000-0005-0000-0000-000044720000}"/>
    <cellStyle name="Normal 2 5 20" xfId="29253" xr:uid="{00000000-0005-0000-0000-000045720000}"/>
    <cellStyle name="Normal 2 5 21" xfId="29254" xr:uid="{00000000-0005-0000-0000-000046720000}"/>
    <cellStyle name="Normal 2 5 22" xfId="29255" xr:uid="{00000000-0005-0000-0000-000047720000}"/>
    <cellStyle name="Normal 2 5 23" xfId="29256" xr:uid="{00000000-0005-0000-0000-000048720000}"/>
    <cellStyle name="Normal 2 5 24" xfId="29257" xr:uid="{00000000-0005-0000-0000-000049720000}"/>
    <cellStyle name="Normal 2 5 25" xfId="29258" xr:uid="{00000000-0005-0000-0000-00004A720000}"/>
    <cellStyle name="Normal 2 5 26" xfId="29259" xr:uid="{00000000-0005-0000-0000-00004B720000}"/>
    <cellStyle name="Normal 2 5 27" xfId="29260" xr:uid="{00000000-0005-0000-0000-00004C720000}"/>
    <cellStyle name="Normal 2 5 28" xfId="29261" xr:uid="{00000000-0005-0000-0000-00004D720000}"/>
    <cellStyle name="Normal 2 5 29" xfId="29262" xr:uid="{00000000-0005-0000-0000-00004E720000}"/>
    <cellStyle name="Normal 2 5 3" xfId="29263" xr:uid="{00000000-0005-0000-0000-00004F720000}"/>
    <cellStyle name="Normal 2 5 3 2" xfId="29264" xr:uid="{00000000-0005-0000-0000-000050720000}"/>
    <cellStyle name="Normal 2 5 3 3" xfId="29265" xr:uid="{00000000-0005-0000-0000-000051720000}"/>
    <cellStyle name="Normal 2 5 3 4" xfId="29266" xr:uid="{00000000-0005-0000-0000-000052720000}"/>
    <cellStyle name="Normal 2 5 30" xfId="29267" xr:uid="{00000000-0005-0000-0000-000053720000}"/>
    <cellStyle name="Normal 2 5 31" xfId="29268" xr:uid="{00000000-0005-0000-0000-000054720000}"/>
    <cellStyle name="Normal 2 5 32" xfId="29269" xr:uid="{00000000-0005-0000-0000-000055720000}"/>
    <cellStyle name="Normal 2 5 33" xfId="29270" xr:uid="{00000000-0005-0000-0000-000056720000}"/>
    <cellStyle name="Normal 2 5 34" xfId="29271" xr:uid="{00000000-0005-0000-0000-000057720000}"/>
    <cellStyle name="Normal 2 5 35" xfId="29272" xr:uid="{00000000-0005-0000-0000-000058720000}"/>
    <cellStyle name="Normal 2 5 4" xfId="29273" xr:uid="{00000000-0005-0000-0000-000059720000}"/>
    <cellStyle name="Normal 2 5 4 2" xfId="29274" xr:uid="{00000000-0005-0000-0000-00005A720000}"/>
    <cellStyle name="Normal 2 5 5" xfId="29275" xr:uid="{00000000-0005-0000-0000-00005B720000}"/>
    <cellStyle name="Normal 2 5 5 2" xfId="29276" xr:uid="{00000000-0005-0000-0000-00005C720000}"/>
    <cellStyle name="Normal 2 5 6" xfId="29277" xr:uid="{00000000-0005-0000-0000-00005D720000}"/>
    <cellStyle name="Normal 2 5 6 2" xfId="29278" xr:uid="{00000000-0005-0000-0000-00005E720000}"/>
    <cellStyle name="Normal 2 5 7" xfId="29279" xr:uid="{00000000-0005-0000-0000-00005F720000}"/>
    <cellStyle name="Normal 2 5 7 2" xfId="29280" xr:uid="{00000000-0005-0000-0000-000060720000}"/>
    <cellStyle name="Normal 2 5 8" xfId="29281" xr:uid="{00000000-0005-0000-0000-000061720000}"/>
    <cellStyle name="Normal 2 5 9" xfId="29282" xr:uid="{00000000-0005-0000-0000-000062720000}"/>
    <cellStyle name="Normal 2 50" xfId="29283" xr:uid="{00000000-0005-0000-0000-000063720000}"/>
    <cellStyle name="Normal 2 50 2" xfId="29284" xr:uid="{00000000-0005-0000-0000-000064720000}"/>
    <cellStyle name="Normal 2 50 3" xfId="29285" xr:uid="{00000000-0005-0000-0000-000065720000}"/>
    <cellStyle name="Normal 2 51" xfId="29286" xr:uid="{00000000-0005-0000-0000-000066720000}"/>
    <cellStyle name="Normal 2 51 2" xfId="29287" xr:uid="{00000000-0005-0000-0000-000067720000}"/>
    <cellStyle name="Normal 2 51 3" xfId="29288" xr:uid="{00000000-0005-0000-0000-000068720000}"/>
    <cellStyle name="Normal 2 51 4" xfId="29289" xr:uid="{00000000-0005-0000-0000-000069720000}"/>
    <cellStyle name="Normal 2 51 5" xfId="29290" xr:uid="{00000000-0005-0000-0000-00006A720000}"/>
    <cellStyle name="Normal 2 52" xfId="29291" xr:uid="{00000000-0005-0000-0000-00006B720000}"/>
    <cellStyle name="Normal 2 52 2" xfId="29292" xr:uid="{00000000-0005-0000-0000-00006C720000}"/>
    <cellStyle name="Normal 2 52 3" xfId="29293" xr:uid="{00000000-0005-0000-0000-00006D720000}"/>
    <cellStyle name="Normal 2 52 4" xfId="29294" xr:uid="{00000000-0005-0000-0000-00006E720000}"/>
    <cellStyle name="Normal 2 52 5" xfId="29295" xr:uid="{00000000-0005-0000-0000-00006F720000}"/>
    <cellStyle name="Normal 2 53" xfId="29296" xr:uid="{00000000-0005-0000-0000-000070720000}"/>
    <cellStyle name="Normal 2 53 2" xfId="29297" xr:uid="{00000000-0005-0000-0000-000071720000}"/>
    <cellStyle name="Normal 2 53 3" xfId="29298" xr:uid="{00000000-0005-0000-0000-000072720000}"/>
    <cellStyle name="Normal 2 53 4" xfId="29299" xr:uid="{00000000-0005-0000-0000-000073720000}"/>
    <cellStyle name="Normal 2 53 5" xfId="29300" xr:uid="{00000000-0005-0000-0000-000074720000}"/>
    <cellStyle name="Normal 2 54" xfId="29301" xr:uid="{00000000-0005-0000-0000-000075720000}"/>
    <cellStyle name="Normal 2 54 2" xfId="29302" xr:uid="{00000000-0005-0000-0000-000076720000}"/>
    <cellStyle name="Normal 2 54 3" xfId="29303" xr:uid="{00000000-0005-0000-0000-000077720000}"/>
    <cellStyle name="Normal 2 54 4" xfId="29304" xr:uid="{00000000-0005-0000-0000-000078720000}"/>
    <cellStyle name="Normal 2 54 5" xfId="29305" xr:uid="{00000000-0005-0000-0000-000079720000}"/>
    <cellStyle name="Normal 2 55" xfId="29306" xr:uid="{00000000-0005-0000-0000-00007A720000}"/>
    <cellStyle name="Normal 2 55 2" xfId="29307" xr:uid="{00000000-0005-0000-0000-00007B720000}"/>
    <cellStyle name="Normal 2 55 3" xfId="29308" xr:uid="{00000000-0005-0000-0000-00007C720000}"/>
    <cellStyle name="Normal 2 55 4" xfId="29309" xr:uid="{00000000-0005-0000-0000-00007D720000}"/>
    <cellStyle name="Normal 2 55 5" xfId="29310" xr:uid="{00000000-0005-0000-0000-00007E720000}"/>
    <cellStyle name="Normal 2 56" xfId="29311" xr:uid="{00000000-0005-0000-0000-00007F720000}"/>
    <cellStyle name="Normal 2 56 2" xfId="29312" xr:uid="{00000000-0005-0000-0000-000080720000}"/>
    <cellStyle name="Normal 2 56 3" xfId="29313" xr:uid="{00000000-0005-0000-0000-000081720000}"/>
    <cellStyle name="Normal 2 56 4" xfId="29314" xr:uid="{00000000-0005-0000-0000-000082720000}"/>
    <cellStyle name="Normal 2 56 5" xfId="29315" xr:uid="{00000000-0005-0000-0000-000083720000}"/>
    <cellStyle name="Normal 2 57" xfId="29316" xr:uid="{00000000-0005-0000-0000-000084720000}"/>
    <cellStyle name="Normal 2 57 2" xfId="29317" xr:uid="{00000000-0005-0000-0000-000085720000}"/>
    <cellStyle name="Normal 2 57 3" xfId="29318" xr:uid="{00000000-0005-0000-0000-000086720000}"/>
    <cellStyle name="Normal 2 57 4" xfId="29319" xr:uid="{00000000-0005-0000-0000-000087720000}"/>
    <cellStyle name="Normal 2 57 5" xfId="29320" xr:uid="{00000000-0005-0000-0000-000088720000}"/>
    <cellStyle name="Normal 2 58" xfId="29321" xr:uid="{00000000-0005-0000-0000-000089720000}"/>
    <cellStyle name="Normal 2 58 2" xfId="29322" xr:uid="{00000000-0005-0000-0000-00008A720000}"/>
    <cellStyle name="Normal 2 58 3" xfId="29323" xr:uid="{00000000-0005-0000-0000-00008B720000}"/>
    <cellStyle name="Normal 2 58 4" xfId="29324" xr:uid="{00000000-0005-0000-0000-00008C720000}"/>
    <cellStyle name="Normal 2 58 5" xfId="29325" xr:uid="{00000000-0005-0000-0000-00008D720000}"/>
    <cellStyle name="Normal 2 59" xfId="29326" xr:uid="{00000000-0005-0000-0000-00008E720000}"/>
    <cellStyle name="Normal 2 59 2" xfId="29327" xr:uid="{00000000-0005-0000-0000-00008F720000}"/>
    <cellStyle name="Normal 2 59 3" xfId="29328" xr:uid="{00000000-0005-0000-0000-000090720000}"/>
    <cellStyle name="Normal 2 59 4" xfId="29329" xr:uid="{00000000-0005-0000-0000-000091720000}"/>
    <cellStyle name="Normal 2 59 5" xfId="29330" xr:uid="{00000000-0005-0000-0000-000092720000}"/>
    <cellStyle name="Normal 2 6" xfId="430" xr:uid="{00000000-0005-0000-0000-0000AE010000}"/>
    <cellStyle name="Normal 2 6 10" xfId="29331" xr:uid="{00000000-0005-0000-0000-000093720000}"/>
    <cellStyle name="Normal 2 6 11" xfId="29332" xr:uid="{00000000-0005-0000-0000-000094720000}"/>
    <cellStyle name="Normal 2 6 12" xfId="29333" xr:uid="{00000000-0005-0000-0000-000095720000}"/>
    <cellStyle name="Normal 2 6 13" xfId="29334" xr:uid="{00000000-0005-0000-0000-000096720000}"/>
    <cellStyle name="Normal 2 6 14" xfId="29335" xr:uid="{00000000-0005-0000-0000-000097720000}"/>
    <cellStyle name="Normal 2 6 15" xfId="29336" xr:uid="{00000000-0005-0000-0000-000098720000}"/>
    <cellStyle name="Normal 2 6 16" xfId="29337" xr:uid="{00000000-0005-0000-0000-000099720000}"/>
    <cellStyle name="Normal 2 6 17" xfId="29338" xr:uid="{00000000-0005-0000-0000-00009A720000}"/>
    <cellStyle name="Normal 2 6 18" xfId="29339" xr:uid="{00000000-0005-0000-0000-00009B720000}"/>
    <cellStyle name="Normal 2 6 19" xfId="29340" xr:uid="{00000000-0005-0000-0000-00009C720000}"/>
    <cellStyle name="Normal 2 6 2" xfId="29341" xr:uid="{00000000-0005-0000-0000-00009D720000}"/>
    <cellStyle name="Normal 2 6 2 10" xfId="29342" xr:uid="{00000000-0005-0000-0000-00009E720000}"/>
    <cellStyle name="Normal 2 6 2 11" xfId="29343" xr:uid="{00000000-0005-0000-0000-00009F720000}"/>
    <cellStyle name="Normal 2 6 2 12" xfId="29344" xr:uid="{00000000-0005-0000-0000-0000A0720000}"/>
    <cellStyle name="Normal 2 6 2 13" xfId="29345" xr:uid="{00000000-0005-0000-0000-0000A1720000}"/>
    <cellStyle name="Normal 2 6 2 14" xfId="29346" xr:uid="{00000000-0005-0000-0000-0000A2720000}"/>
    <cellStyle name="Normal 2 6 2 15" xfId="29347" xr:uid="{00000000-0005-0000-0000-0000A3720000}"/>
    <cellStyle name="Normal 2 6 2 16" xfId="29348" xr:uid="{00000000-0005-0000-0000-0000A4720000}"/>
    <cellStyle name="Normal 2 6 2 17" xfId="29349" xr:uid="{00000000-0005-0000-0000-0000A5720000}"/>
    <cellStyle name="Normal 2 6 2 18" xfId="29350" xr:uid="{00000000-0005-0000-0000-0000A6720000}"/>
    <cellStyle name="Normal 2 6 2 19" xfId="29351" xr:uid="{00000000-0005-0000-0000-0000A7720000}"/>
    <cellStyle name="Normal 2 6 2 2" xfId="29352" xr:uid="{00000000-0005-0000-0000-0000A8720000}"/>
    <cellStyle name="Normal 2 6 2 20" xfId="29353" xr:uid="{00000000-0005-0000-0000-0000A9720000}"/>
    <cellStyle name="Normal 2 6 2 21" xfId="29354" xr:uid="{00000000-0005-0000-0000-0000AA720000}"/>
    <cellStyle name="Normal 2 6 2 3" xfId="29355" xr:uid="{00000000-0005-0000-0000-0000AB720000}"/>
    <cellStyle name="Normal 2 6 2 4" xfId="29356" xr:uid="{00000000-0005-0000-0000-0000AC720000}"/>
    <cellStyle name="Normal 2 6 2 5" xfId="29357" xr:uid="{00000000-0005-0000-0000-0000AD720000}"/>
    <cellStyle name="Normal 2 6 2 6" xfId="29358" xr:uid="{00000000-0005-0000-0000-0000AE720000}"/>
    <cellStyle name="Normal 2 6 2 7" xfId="29359" xr:uid="{00000000-0005-0000-0000-0000AF720000}"/>
    <cellStyle name="Normal 2 6 2 8" xfId="29360" xr:uid="{00000000-0005-0000-0000-0000B0720000}"/>
    <cellStyle name="Normal 2 6 2 9" xfId="29361" xr:uid="{00000000-0005-0000-0000-0000B1720000}"/>
    <cellStyle name="Normal 2 6 20" xfId="29362" xr:uid="{00000000-0005-0000-0000-0000B2720000}"/>
    <cellStyle name="Normal 2 6 21" xfId="29363" xr:uid="{00000000-0005-0000-0000-0000B3720000}"/>
    <cellStyle name="Normal 2 6 22" xfId="29364" xr:uid="{00000000-0005-0000-0000-0000B4720000}"/>
    <cellStyle name="Normal 2 6 3" xfId="29365" xr:uid="{00000000-0005-0000-0000-0000B5720000}"/>
    <cellStyle name="Normal 2 6 4" xfId="29366" xr:uid="{00000000-0005-0000-0000-0000B6720000}"/>
    <cellStyle name="Normal 2 6 5" xfId="29367" xr:uid="{00000000-0005-0000-0000-0000B7720000}"/>
    <cellStyle name="Normal 2 6 6" xfId="29368" xr:uid="{00000000-0005-0000-0000-0000B8720000}"/>
    <cellStyle name="Normal 2 6 7" xfId="29369" xr:uid="{00000000-0005-0000-0000-0000B9720000}"/>
    <cellStyle name="Normal 2 6 8" xfId="29370" xr:uid="{00000000-0005-0000-0000-0000BA720000}"/>
    <cellStyle name="Normal 2 6 9" xfId="29371" xr:uid="{00000000-0005-0000-0000-0000BB720000}"/>
    <cellStyle name="Normal 2 60" xfId="29372" xr:uid="{00000000-0005-0000-0000-0000BC720000}"/>
    <cellStyle name="Normal 2 60 2" xfId="29373" xr:uid="{00000000-0005-0000-0000-0000BD720000}"/>
    <cellStyle name="Normal 2 60 3" xfId="29374" xr:uid="{00000000-0005-0000-0000-0000BE720000}"/>
    <cellStyle name="Normal 2 61" xfId="29375" xr:uid="{00000000-0005-0000-0000-0000BF720000}"/>
    <cellStyle name="Normal 2 61 2" xfId="29376" xr:uid="{00000000-0005-0000-0000-0000C0720000}"/>
    <cellStyle name="Normal 2 61 3" xfId="29377" xr:uid="{00000000-0005-0000-0000-0000C1720000}"/>
    <cellStyle name="Normal 2 62" xfId="29378" xr:uid="{00000000-0005-0000-0000-0000C2720000}"/>
    <cellStyle name="Normal 2 62 2" xfId="29379" xr:uid="{00000000-0005-0000-0000-0000C3720000}"/>
    <cellStyle name="Normal 2 62 3" xfId="29380" xr:uid="{00000000-0005-0000-0000-0000C4720000}"/>
    <cellStyle name="Normal 2 63" xfId="29381" xr:uid="{00000000-0005-0000-0000-0000C5720000}"/>
    <cellStyle name="Normal 2 63 2" xfId="29382" xr:uid="{00000000-0005-0000-0000-0000C6720000}"/>
    <cellStyle name="Normal 2 63 3" xfId="29383" xr:uid="{00000000-0005-0000-0000-0000C7720000}"/>
    <cellStyle name="Normal 2 64" xfId="29384" xr:uid="{00000000-0005-0000-0000-0000C8720000}"/>
    <cellStyle name="Normal 2 64 2" xfId="29385" xr:uid="{00000000-0005-0000-0000-0000C9720000}"/>
    <cellStyle name="Normal 2 64 3" xfId="29386" xr:uid="{00000000-0005-0000-0000-0000CA720000}"/>
    <cellStyle name="Normal 2 65" xfId="29387" xr:uid="{00000000-0005-0000-0000-0000CB720000}"/>
    <cellStyle name="Normal 2 65 2" xfId="29388" xr:uid="{00000000-0005-0000-0000-0000CC720000}"/>
    <cellStyle name="Normal 2 65 3" xfId="29389" xr:uid="{00000000-0005-0000-0000-0000CD720000}"/>
    <cellStyle name="Normal 2 66" xfId="29390" xr:uid="{00000000-0005-0000-0000-0000CE720000}"/>
    <cellStyle name="Normal 2 66 2" xfId="29391" xr:uid="{00000000-0005-0000-0000-0000CF720000}"/>
    <cellStyle name="Normal 2 66 3" xfId="29392" xr:uid="{00000000-0005-0000-0000-0000D0720000}"/>
    <cellStyle name="Normal 2 67" xfId="29393" xr:uid="{00000000-0005-0000-0000-0000D1720000}"/>
    <cellStyle name="Normal 2 67 2" xfId="29394" xr:uid="{00000000-0005-0000-0000-0000D2720000}"/>
    <cellStyle name="Normal 2 67 3" xfId="29395" xr:uid="{00000000-0005-0000-0000-0000D3720000}"/>
    <cellStyle name="Normal 2 68" xfId="29396" xr:uid="{00000000-0005-0000-0000-0000D4720000}"/>
    <cellStyle name="Normal 2 68 2" xfId="29397" xr:uid="{00000000-0005-0000-0000-0000D5720000}"/>
    <cellStyle name="Normal 2 68 3" xfId="29398" xr:uid="{00000000-0005-0000-0000-0000D6720000}"/>
    <cellStyle name="Normal 2 69" xfId="29399" xr:uid="{00000000-0005-0000-0000-0000D7720000}"/>
    <cellStyle name="Normal 2 69 2" xfId="29400" xr:uid="{00000000-0005-0000-0000-0000D8720000}"/>
    <cellStyle name="Normal 2 69 3" xfId="29401" xr:uid="{00000000-0005-0000-0000-0000D9720000}"/>
    <cellStyle name="Normal 2 7" xfId="431" xr:uid="{00000000-0005-0000-0000-0000AF010000}"/>
    <cellStyle name="Normal 2 7 2" xfId="29402" xr:uid="{00000000-0005-0000-0000-0000DA720000}"/>
    <cellStyle name="Normal 2 7 3" xfId="29403" xr:uid="{00000000-0005-0000-0000-0000DB720000}"/>
    <cellStyle name="Normal 2 70" xfId="29404" xr:uid="{00000000-0005-0000-0000-0000DC720000}"/>
    <cellStyle name="Normal 2 70 2" xfId="29405" xr:uid="{00000000-0005-0000-0000-0000DD720000}"/>
    <cellStyle name="Normal 2 70 3" xfId="29406" xr:uid="{00000000-0005-0000-0000-0000DE720000}"/>
    <cellStyle name="Normal 2 71" xfId="29407" xr:uid="{00000000-0005-0000-0000-0000DF720000}"/>
    <cellStyle name="Normal 2 71 2" xfId="29408" xr:uid="{00000000-0005-0000-0000-0000E0720000}"/>
    <cellStyle name="Normal 2 71 3" xfId="29409" xr:uid="{00000000-0005-0000-0000-0000E1720000}"/>
    <cellStyle name="Normal 2 72" xfId="29410" xr:uid="{00000000-0005-0000-0000-0000E2720000}"/>
    <cellStyle name="Normal 2 72 2" xfId="29411" xr:uid="{00000000-0005-0000-0000-0000E3720000}"/>
    <cellStyle name="Normal 2 72 3" xfId="29412" xr:uid="{00000000-0005-0000-0000-0000E4720000}"/>
    <cellStyle name="Normal 2 73" xfId="29413" xr:uid="{00000000-0005-0000-0000-0000E5720000}"/>
    <cellStyle name="Normal 2 73 2" xfId="29414" xr:uid="{00000000-0005-0000-0000-0000E6720000}"/>
    <cellStyle name="Normal 2 73 3" xfId="29415" xr:uid="{00000000-0005-0000-0000-0000E7720000}"/>
    <cellStyle name="Normal 2 74" xfId="29416" xr:uid="{00000000-0005-0000-0000-0000E8720000}"/>
    <cellStyle name="Normal 2 74 2" xfId="29417" xr:uid="{00000000-0005-0000-0000-0000E9720000}"/>
    <cellStyle name="Normal 2 74 3" xfId="29418" xr:uid="{00000000-0005-0000-0000-0000EA720000}"/>
    <cellStyle name="Normal 2 75" xfId="29419" xr:uid="{00000000-0005-0000-0000-0000EB720000}"/>
    <cellStyle name="Normal 2 76" xfId="29420" xr:uid="{00000000-0005-0000-0000-0000EC720000}"/>
    <cellStyle name="Normal 2 77" xfId="29421" xr:uid="{00000000-0005-0000-0000-0000ED720000}"/>
    <cellStyle name="Normal 2 78" xfId="29422" xr:uid="{00000000-0005-0000-0000-0000EE720000}"/>
    <cellStyle name="Normal 2 79" xfId="29423" xr:uid="{00000000-0005-0000-0000-0000EF720000}"/>
    <cellStyle name="Normal 2 8" xfId="432" xr:uid="{00000000-0005-0000-0000-0000B0010000}"/>
    <cellStyle name="Normal 2 8 2" xfId="29424" xr:uid="{00000000-0005-0000-0000-0000F0720000}"/>
    <cellStyle name="Normal 2 8 3" xfId="29425" xr:uid="{00000000-0005-0000-0000-0000F1720000}"/>
    <cellStyle name="Normal 2 80" xfId="29426" xr:uid="{00000000-0005-0000-0000-0000F2720000}"/>
    <cellStyle name="Normal 2 81" xfId="29427" xr:uid="{00000000-0005-0000-0000-0000F3720000}"/>
    <cellStyle name="Normal 2 82" xfId="29428" xr:uid="{00000000-0005-0000-0000-0000F4720000}"/>
    <cellStyle name="Normal 2 82 2" xfId="29429" xr:uid="{00000000-0005-0000-0000-0000F5720000}"/>
    <cellStyle name="Normal 2 82 2 2" xfId="29430" xr:uid="{00000000-0005-0000-0000-0000F6720000}"/>
    <cellStyle name="Normal 2 82 2 3" xfId="29431" xr:uid="{00000000-0005-0000-0000-0000F7720000}"/>
    <cellStyle name="Normal 2 82 3" xfId="29432" xr:uid="{00000000-0005-0000-0000-0000F8720000}"/>
    <cellStyle name="Normal 2 82 4" xfId="29433" xr:uid="{00000000-0005-0000-0000-0000F9720000}"/>
    <cellStyle name="Normal 2 83" xfId="29434" xr:uid="{00000000-0005-0000-0000-0000FA720000}"/>
    <cellStyle name="Normal 2 83 2" xfId="29435" xr:uid="{00000000-0005-0000-0000-0000FB720000}"/>
    <cellStyle name="Normal 2 84" xfId="29436" xr:uid="{00000000-0005-0000-0000-0000FC720000}"/>
    <cellStyle name="Normal 2 84 2" xfId="29437" xr:uid="{00000000-0005-0000-0000-0000FD720000}"/>
    <cellStyle name="Normal 2 85" xfId="29438" xr:uid="{00000000-0005-0000-0000-0000FE720000}"/>
    <cellStyle name="Normal 2 85 2" xfId="29439" xr:uid="{00000000-0005-0000-0000-0000FF720000}"/>
    <cellStyle name="Normal 2 85 2 2" xfId="29440" xr:uid="{00000000-0005-0000-0000-000000730000}"/>
    <cellStyle name="Normal 2 85 3" xfId="29441" xr:uid="{00000000-0005-0000-0000-000001730000}"/>
    <cellStyle name="Normal 2 85 4" xfId="29442" xr:uid="{00000000-0005-0000-0000-000002730000}"/>
    <cellStyle name="Normal 2 85 5" xfId="29443" xr:uid="{00000000-0005-0000-0000-000003730000}"/>
    <cellStyle name="Normal 2 86" xfId="29444" xr:uid="{00000000-0005-0000-0000-000004730000}"/>
    <cellStyle name="Normal 2 86 2" xfId="29445" xr:uid="{00000000-0005-0000-0000-000005730000}"/>
    <cellStyle name="Normal 2 86 2 2" xfId="29446" xr:uid="{00000000-0005-0000-0000-000006730000}"/>
    <cellStyle name="Normal 2 86 3" xfId="29447" xr:uid="{00000000-0005-0000-0000-000007730000}"/>
    <cellStyle name="Normal 2 87" xfId="29448" xr:uid="{00000000-0005-0000-0000-000008730000}"/>
    <cellStyle name="Normal 2 87 2" xfId="29449" xr:uid="{00000000-0005-0000-0000-000009730000}"/>
    <cellStyle name="Normal 2 87 3" xfId="29450" xr:uid="{00000000-0005-0000-0000-00000A730000}"/>
    <cellStyle name="Normal 2 87 4" xfId="29451" xr:uid="{00000000-0005-0000-0000-00000B730000}"/>
    <cellStyle name="Normal 2 87 5" xfId="29452" xr:uid="{00000000-0005-0000-0000-00000C730000}"/>
    <cellStyle name="Normal 2 88" xfId="29453" xr:uid="{00000000-0005-0000-0000-00000D730000}"/>
    <cellStyle name="Normal 2 88 2" xfId="29454" xr:uid="{00000000-0005-0000-0000-00000E730000}"/>
    <cellStyle name="Normal 2 88 3" xfId="29455" xr:uid="{00000000-0005-0000-0000-00000F730000}"/>
    <cellStyle name="Normal 2 88 4" xfId="29456" xr:uid="{00000000-0005-0000-0000-000010730000}"/>
    <cellStyle name="Normal 2 88 5" xfId="29457" xr:uid="{00000000-0005-0000-0000-000011730000}"/>
    <cellStyle name="Normal 2 89" xfId="29458" xr:uid="{00000000-0005-0000-0000-000012730000}"/>
    <cellStyle name="Normal 2 89 2" xfId="29459" xr:uid="{00000000-0005-0000-0000-000013730000}"/>
    <cellStyle name="Normal 2 9" xfId="433" xr:uid="{00000000-0005-0000-0000-0000B1010000}"/>
    <cellStyle name="Normal 2 9 2" xfId="29460" xr:uid="{00000000-0005-0000-0000-000014730000}"/>
    <cellStyle name="Normal 2 9 3" xfId="29461" xr:uid="{00000000-0005-0000-0000-000015730000}"/>
    <cellStyle name="Normal 2 9 4" xfId="29462" xr:uid="{00000000-0005-0000-0000-000016730000}"/>
    <cellStyle name="Normal 2 9 5" xfId="29463" xr:uid="{00000000-0005-0000-0000-000017730000}"/>
    <cellStyle name="Normal 2 9_Enlaces" xfId="29464" xr:uid="{00000000-0005-0000-0000-000018730000}"/>
    <cellStyle name="Normal 2 90" xfId="29465" xr:uid="{00000000-0005-0000-0000-000019730000}"/>
    <cellStyle name="Normal 2 90 2" xfId="29466" xr:uid="{00000000-0005-0000-0000-00001A730000}"/>
    <cellStyle name="Normal 2 91" xfId="29467" xr:uid="{00000000-0005-0000-0000-00001B730000}"/>
    <cellStyle name="Normal 2 91 2" xfId="29468" xr:uid="{00000000-0005-0000-0000-00001C730000}"/>
    <cellStyle name="Normal 2 92" xfId="29469" xr:uid="{00000000-0005-0000-0000-00001D730000}"/>
    <cellStyle name="Normal 2 92 2" xfId="29470" xr:uid="{00000000-0005-0000-0000-00001E730000}"/>
    <cellStyle name="Normal 2 93" xfId="29471" xr:uid="{00000000-0005-0000-0000-00001F730000}"/>
    <cellStyle name="Normal 2 93 2" xfId="29472" xr:uid="{00000000-0005-0000-0000-000020730000}"/>
    <cellStyle name="Normal 2 94" xfId="29473" xr:uid="{00000000-0005-0000-0000-000021730000}"/>
    <cellStyle name="Normal 2 94 2" xfId="29474" xr:uid="{00000000-0005-0000-0000-000022730000}"/>
    <cellStyle name="Normal 2 95" xfId="29475" xr:uid="{00000000-0005-0000-0000-000023730000}"/>
    <cellStyle name="Normal 2 95 2" xfId="29476" xr:uid="{00000000-0005-0000-0000-000024730000}"/>
    <cellStyle name="Normal 2 96" xfId="29477" xr:uid="{00000000-0005-0000-0000-000025730000}"/>
    <cellStyle name="Normal 2 96 2" xfId="29478" xr:uid="{00000000-0005-0000-0000-000026730000}"/>
    <cellStyle name="Normal 2 97" xfId="29479" xr:uid="{00000000-0005-0000-0000-000027730000}"/>
    <cellStyle name="Normal 2 97 2" xfId="29480" xr:uid="{00000000-0005-0000-0000-000028730000}"/>
    <cellStyle name="Normal 2 98" xfId="29481" xr:uid="{00000000-0005-0000-0000-000029730000}"/>
    <cellStyle name="Normal 2 98 2" xfId="29482" xr:uid="{00000000-0005-0000-0000-00002A730000}"/>
    <cellStyle name="Normal 2 99" xfId="29483" xr:uid="{00000000-0005-0000-0000-00002B730000}"/>
    <cellStyle name="Normal 2 99 2" xfId="29484" xr:uid="{00000000-0005-0000-0000-00002C730000}"/>
    <cellStyle name="Normal 20" xfId="29485" xr:uid="{00000000-0005-0000-0000-00002D730000}"/>
    <cellStyle name="Normal 20 10" xfId="29486" xr:uid="{00000000-0005-0000-0000-00002E730000}"/>
    <cellStyle name="Normal 20 11" xfId="29487" xr:uid="{00000000-0005-0000-0000-00002F730000}"/>
    <cellStyle name="Normal 20 12" xfId="29488" xr:uid="{00000000-0005-0000-0000-000030730000}"/>
    <cellStyle name="Normal 20 13" xfId="29489" xr:uid="{00000000-0005-0000-0000-000031730000}"/>
    <cellStyle name="Normal 20 14" xfId="29490" xr:uid="{00000000-0005-0000-0000-000032730000}"/>
    <cellStyle name="Normal 20 15" xfId="29491" xr:uid="{00000000-0005-0000-0000-000033730000}"/>
    <cellStyle name="Normal 20 16" xfId="29492" xr:uid="{00000000-0005-0000-0000-000034730000}"/>
    <cellStyle name="Normal 20 17" xfId="29493" xr:uid="{00000000-0005-0000-0000-000035730000}"/>
    <cellStyle name="Normal 20 18" xfId="29494" xr:uid="{00000000-0005-0000-0000-000036730000}"/>
    <cellStyle name="Normal 20 19" xfId="29495" xr:uid="{00000000-0005-0000-0000-000037730000}"/>
    <cellStyle name="Normal 20 2" xfId="29496" xr:uid="{00000000-0005-0000-0000-000038730000}"/>
    <cellStyle name="Normal 20 2 2" xfId="29497" xr:uid="{00000000-0005-0000-0000-000039730000}"/>
    <cellStyle name="Normal 20 2 3" xfId="29498" xr:uid="{00000000-0005-0000-0000-00003A730000}"/>
    <cellStyle name="Normal 20 2 4" xfId="29499" xr:uid="{00000000-0005-0000-0000-00003B730000}"/>
    <cellStyle name="Normal 20 20" xfId="29500" xr:uid="{00000000-0005-0000-0000-00003C730000}"/>
    <cellStyle name="Normal 20 21" xfId="29501" xr:uid="{00000000-0005-0000-0000-00003D730000}"/>
    <cellStyle name="Normal 20 22" xfId="29502" xr:uid="{00000000-0005-0000-0000-00003E730000}"/>
    <cellStyle name="Normal 20 23" xfId="29503" xr:uid="{00000000-0005-0000-0000-00003F730000}"/>
    <cellStyle name="Normal 20 24" xfId="29504" xr:uid="{00000000-0005-0000-0000-000040730000}"/>
    <cellStyle name="Normal 20 25" xfId="29505" xr:uid="{00000000-0005-0000-0000-000041730000}"/>
    <cellStyle name="Normal 20 26" xfId="29506" xr:uid="{00000000-0005-0000-0000-000042730000}"/>
    <cellStyle name="Normal 20 3" xfId="29507" xr:uid="{00000000-0005-0000-0000-000043730000}"/>
    <cellStyle name="Normal 20 4" xfId="29508" xr:uid="{00000000-0005-0000-0000-000044730000}"/>
    <cellStyle name="Normal 20 5" xfId="29509" xr:uid="{00000000-0005-0000-0000-000045730000}"/>
    <cellStyle name="Normal 20 6" xfId="29510" xr:uid="{00000000-0005-0000-0000-000046730000}"/>
    <cellStyle name="Normal 20 7" xfId="29511" xr:uid="{00000000-0005-0000-0000-000047730000}"/>
    <cellStyle name="Normal 20 8" xfId="29512" xr:uid="{00000000-0005-0000-0000-000048730000}"/>
    <cellStyle name="Normal 20 9" xfId="29513" xr:uid="{00000000-0005-0000-0000-000049730000}"/>
    <cellStyle name="Normal 21" xfId="29514" xr:uid="{00000000-0005-0000-0000-00004A730000}"/>
    <cellStyle name="Normal 21 10" xfId="29515" xr:uid="{00000000-0005-0000-0000-00004B730000}"/>
    <cellStyle name="Normal 21 11" xfId="29516" xr:uid="{00000000-0005-0000-0000-00004C730000}"/>
    <cellStyle name="Normal 21 12" xfId="29517" xr:uid="{00000000-0005-0000-0000-00004D730000}"/>
    <cellStyle name="Normal 21 13" xfId="29518" xr:uid="{00000000-0005-0000-0000-00004E730000}"/>
    <cellStyle name="Normal 21 14" xfId="29519" xr:uid="{00000000-0005-0000-0000-00004F730000}"/>
    <cellStyle name="Normal 21 15" xfId="29520" xr:uid="{00000000-0005-0000-0000-000050730000}"/>
    <cellStyle name="Normal 21 16" xfId="29521" xr:uid="{00000000-0005-0000-0000-000051730000}"/>
    <cellStyle name="Normal 21 17" xfId="29522" xr:uid="{00000000-0005-0000-0000-000052730000}"/>
    <cellStyle name="Normal 21 18" xfId="29523" xr:uid="{00000000-0005-0000-0000-000053730000}"/>
    <cellStyle name="Normal 21 19" xfId="29524" xr:uid="{00000000-0005-0000-0000-000054730000}"/>
    <cellStyle name="Normal 21 2" xfId="29525" xr:uid="{00000000-0005-0000-0000-000055730000}"/>
    <cellStyle name="Normal 21 2 2" xfId="29526" xr:uid="{00000000-0005-0000-0000-000056730000}"/>
    <cellStyle name="Normal 21 2 3" xfId="29527" xr:uid="{00000000-0005-0000-0000-000057730000}"/>
    <cellStyle name="Normal 21 20" xfId="29528" xr:uid="{00000000-0005-0000-0000-000058730000}"/>
    <cellStyle name="Normal 21 21" xfId="29529" xr:uid="{00000000-0005-0000-0000-000059730000}"/>
    <cellStyle name="Normal 21 22" xfId="29530" xr:uid="{00000000-0005-0000-0000-00005A730000}"/>
    <cellStyle name="Normal 21 23" xfId="29531" xr:uid="{00000000-0005-0000-0000-00005B730000}"/>
    <cellStyle name="Normal 21 24" xfId="29532" xr:uid="{00000000-0005-0000-0000-00005C730000}"/>
    <cellStyle name="Normal 21 25" xfId="29533" xr:uid="{00000000-0005-0000-0000-00005D730000}"/>
    <cellStyle name="Normal 21 26" xfId="29534" xr:uid="{00000000-0005-0000-0000-00005E730000}"/>
    <cellStyle name="Normal 21 3" xfId="29535" xr:uid="{00000000-0005-0000-0000-00005F730000}"/>
    <cellStyle name="Normal 21 3 2" xfId="29536" xr:uid="{00000000-0005-0000-0000-000060730000}"/>
    <cellStyle name="Normal 21 3 3" xfId="29537" xr:uid="{00000000-0005-0000-0000-000061730000}"/>
    <cellStyle name="Normal 21 4" xfId="29538" xr:uid="{00000000-0005-0000-0000-000062730000}"/>
    <cellStyle name="Normal 21 5" xfId="29539" xr:uid="{00000000-0005-0000-0000-000063730000}"/>
    <cellStyle name="Normal 21 6" xfId="29540" xr:uid="{00000000-0005-0000-0000-000064730000}"/>
    <cellStyle name="Normal 21 7" xfId="29541" xr:uid="{00000000-0005-0000-0000-000065730000}"/>
    <cellStyle name="Normal 21 8" xfId="29542" xr:uid="{00000000-0005-0000-0000-000066730000}"/>
    <cellStyle name="Normal 21 9" xfId="29543" xr:uid="{00000000-0005-0000-0000-000067730000}"/>
    <cellStyle name="Normal 22" xfId="29544" xr:uid="{00000000-0005-0000-0000-000068730000}"/>
    <cellStyle name="Normal 22 10" xfId="29545" xr:uid="{00000000-0005-0000-0000-000069730000}"/>
    <cellStyle name="Normal 22 11" xfId="29546" xr:uid="{00000000-0005-0000-0000-00006A730000}"/>
    <cellStyle name="Normal 22 12" xfId="29547" xr:uid="{00000000-0005-0000-0000-00006B730000}"/>
    <cellStyle name="Normal 22 13" xfId="29548" xr:uid="{00000000-0005-0000-0000-00006C730000}"/>
    <cellStyle name="Normal 22 14" xfId="29549" xr:uid="{00000000-0005-0000-0000-00006D730000}"/>
    <cellStyle name="Normal 22 15" xfId="29550" xr:uid="{00000000-0005-0000-0000-00006E730000}"/>
    <cellStyle name="Normal 22 16" xfId="29551" xr:uid="{00000000-0005-0000-0000-00006F730000}"/>
    <cellStyle name="Normal 22 17" xfId="29552" xr:uid="{00000000-0005-0000-0000-000070730000}"/>
    <cellStyle name="Normal 22 18" xfId="29553" xr:uid="{00000000-0005-0000-0000-000071730000}"/>
    <cellStyle name="Normal 22 19" xfId="29554" xr:uid="{00000000-0005-0000-0000-000072730000}"/>
    <cellStyle name="Normal 22 2" xfId="29555" xr:uid="{00000000-0005-0000-0000-000073730000}"/>
    <cellStyle name="Normal 22 2 2" xfId="29556" xr:uid="{00000000-0005-0000-0000-000074730000}"/>
    <cellStyle name="Normal 22 2 3" xfId="29557" xr:uid="{00000000-0005-0000-0000-000075730000}"/>
    <cellStyle name="Normal 22 20" xfId="29558" xr:uid="{00000000-0005-0000-0000-000076730000}"/>
    <cellStyle name="Normal 22 21" xfId="29559" xr:uid="{00000000-0005-0000-0000-000077730000}"/>
    <cellStyle name="Normal 22 22" xfId="29560" xr:uid="{00000000-0005-0000-0000-000078730000}"/>
    <cellStyle name="Normal 22 23" xfId="29561" xr:uid="{00000000-0005-0000-0000-000079730000}"/>
    <cellStyle name="Normal 22 24" xfId="29562" xr:uid="{00000000-0005-0000-0000-00007A730000}"/>
    <cellStyle name="Normal 22 25" xfId="29563" xr:uid="{00000000-0005-0000-0000-00007B730000}"/>
    <cellStyle name="Normal 22 26" xfId="29564" xr:uid="{00000000-0005-0000-0000-00007C730000}"/>
    <cellStyle name="Normal 22 3" xfId="29565" xr:uid="{00000000-0005-0000-0000-00007D730000}"/>
    <cellStyle name="Normal 22 3 2" xfId="29566" xr:uid="{00000000-0005-0000-0000-00007E730000}"/>
    <cellStyle name="Normal 22 3 3" xfId="29567" xr:uid="{00000000-0005-0000-0000-00007F730000}"/>
    <cellStyle name="Normal 22 3 4" xfId="29568" xr:uid="{00000000-0005-0000-0000-000080730000}"/>
    <cellStyle name="Normal 22 3 5" xfId="29569" xr:uid="{00000000-0005-0000-0000-000081730000}"/>
    <cellStyle name="Normal 22 4" xfId="29570" xr:uid="{00000000-0005-0000-0000-000082730000}"/>
    <cellStyle name="Normal 22 5" xfId="29571" xr:uid="{00000000-0005-0000-0000-000083730000}"/>
    <cellStyle name="Normal 22 6" xfId="29572" xr:uid="{00000000-0005-0000-0000-000084730000}"/>
    <cellStyle name="Normal 22 7" xfId="29573" xr:uid="{00000000-0005-0000-0000-000085730000}"/>
    <cellStyle name="Normal 22 8" xfId="29574" xr:uid="{00000000-0005-0000-0000-000086730000}"/>
    <cellStyle name="Normal 22 9" xfId="29575" xr:uid="{00000000-0005-0000-0000-000087730000}"/>
    <cellStyle name="Normal 23" xfId="29576" xr:uid="{00000000-0005-0000-0000-000088730000}"/>
    <cellStyle name="Normal 23 10" xfId="29577" xr:uid="{00000000-0005-0000-0000-000089730000}"/>
    <cellStyle name="Normal 23 11" xfId="29578" xr:uid="{00000000-0005-0000-0000-00008A730000}"/>
    <cellStyle name="Normal 23 12" xfId="29579" xr:uid="{00000000-0005-0000-0000-00008B730000}"/>
    <cellStyle name="Normal 23 13" xfId="29580" xr:uid="{00000000-0005-0000-0000-00008C730000}"/>
    <cellStyle name="Normal 23 14" xfId="29581" xr:uid="{00000000-0005-0000-0000-00008D730000}"/>
    <cellStyle name="Normal 23 15" xfId="29582" xr:uid="{00000000-0005-0000-0000-00008E730000}"/>
    <cellStyle name="Normal 23 16" xfId="29583" xr:uid="{00000000-0005-0000-0000-00008F730000}"/>
    <cellStyle name="Normal 23 17" xfId="29584" xr:uid="{00000000-0005-0000-0000-000090730000}"/>
    <cellStyle name="Normal 23 18" xfId="29585" xr:uid="{00000000-0005-0000-0000-000091730000}"/>
    <cellStyle name="Normal 23 19" xfId="29586" xr:uid="{00000000-0005-0000-0000-000092730000}"/>
    <cellStyle name="Normal 23 2" xfId="29587" xr:uid="{00000000-0005-0000-0000-000093730000}"/>
    <cellStyle name="Normal 23 2 2" xfId="29588" xr:uid="{00000000-0005-0000-0000-000094730000}"/>
    <cellStyle name="Normal 23 2 3" xfId="29589" xr:uid="{00000000-0005-0000-0000-000095730000}"/>
    <cellStyle name="Normal 23 20" xfId="29590" xr:uid="{00000000-0005-0000-0000-000096730000}"/>
    <cellStyle name="Normal 23 21" xfId="29591" xr:uid="{00000000-0005-0000-0000-000097730000}"/>
    <cellStyle name="Normal 23 22" xfId="29592" xr:uid="{00000000-0005-0000-0000-000098730000}"/>
    <cellStyle name="Normal 23 23" xfId="29593" xr:uid="{00000000-0005-0000-0000-000099730000}"/>
    <cellStyle name="Normal 23 24" xfId="29594" xr:uid="{00000000-0005-0000-0000-00009A730000}"/>
    <cellStyle name="Normal 23 25" xfId="29595" xr:uid="{00000000-0005-0000-0000-00009B730000}"/>
    <cellStyle name="Normal 23 26" xfId="29596" xr:uid="{00000000-0005-0000-0000-00009C730000}"/>
    <cellStyle name="Normal 23 3" xfId="29597" xr:uid="{00000000-0005-0000-0000-00009D730000}"/>
    <cellStyle name="Normal 23 3 2" xfId="29598" xr:uid="{00000000-0005-0000-0000-00009E730000}"/>
    <cellStyle name="Normal 23 3 3" xfId="29599" xr:uid="{00000000-0005-0000-0000-00009F730000}"/>
    <cellStyle name="Normal 23 3 4" xfId="29600" xr:uid="{00000000-0005-0000-0000-0000A0730000}"/>
    <cellStyle name="Normal 23 3 5" xfId="29601" xr:uid="{00000000-0005-0000-0000-0000A1730000}"/>
    <cellStyle name="Normal 23 4" xfId="29602" xr:uid="{00000000-0005-0000-0000-0000A2730000}"/>
    <cellStyle name="Normal 23 5" xfId="29603" xr:uid="{00000000-0005-0000-0000-0000A3730000}"/>
    <cellStyle name="Normal 23 6" xfId="29604" xr:uid="{00000000-0005-0000-0000-0000A4730000}"/>
    <cellStyle name="Normal 23 7" xfId="29605" xr:uid="{00000000-0005-0000-0000-0000A5730000}"/>
    <cellStyle name="Normal 23 8" xfId="29606" xr:uid="{00000000-0005-0000-0000-0000A6730000}"/>
    <cellStyle name="Normal 23 9" xfId="29607" xr:uid="{00000000-0005-0000-0000-0000A7730000}"/>
    <cellStyle name="Normal 24" xfId="29608" xr:uid="{00000000-0005-0000-0000-0000A8730000}"/>
    <cellStyle name="Normal 24 10" xfId="29609" xr:uid="{00000000-0005-0000-0000-0000A9730000}"/>
    <cellStyle name="Normal 24 11" xfId="29610" xr:uid="{00000000-0005-0000-0000-0000AA730000}"/>
    <cellStyle name="Normal 24 12" xfId="29611" xr:uid="{00000000-0005-0000-0000-0000AB730000}"/>
    <cellStyle name="Normal 24 13" xfId="29612" xr:uid="{00000000-0005-0000-0000-0000AC730000}"/>
    <cellStyle name="Normal 24 14" xfId="29613" xr:uid="{00000000-0005-0000-0000-0000AD730000}"/>
    <cellStyle name="Normal 24 15" xfId="29614" xr:uid="{00000000-0005-0000-0000-0000AE730000}"/>
    <cellStyle name="Normal 24 16" xfId="29615" xr:uid="{00000000-0005-0000-0000-0000AF730000}"/>
    <cellStyle name="Normal 24 17" xfId="29616" xr:uid="{00000000-0005-0000-0000-0000B0730000}"/>
    <cellStyle name="Normal 24 18" xfId="29617" xr:uid="{00000000-0005-0000-0000-0000B1730000}"/>
    <cellStyle name="Normal 24 19" xfId="29618" xr:uid="{00000000-0005-0000-0000-0000B2730000}"/>
    <cellStyle name="Normal 24 2" xfId="29619" xr:uid="{00000000-0005-0000-0000-0000B3730000}"/>
    <cellStyle name="Normal 24 20" xfId="29620" xr:uid="{00000000-0005-0000-0000-0000B4730000}"/>
    <cellStyle name="Normal 24 21" xfId="29621" xr:uid="{00000000-0005-0000-0000-0000B5730000}"/>
    <cellStyle name="Normal 24 22" xfId="29622" xr:uid="{00000000-0005-0000-0000-0000B6730000}"/>
    <cellStyle name="Normal 24 23" xfId="29623" xr:uid="{00000000-0005-0000-0000-0000B7730000}"/>
    <cellStyle name="Normal 24 24" xfId="29624" xr:uid="{00000000-0005-0000-0000-0000B8730000}"/>
    <cellStyle name="Normal 24 25" xfId="29625" xr:uid="{00000000-0005-0000-0000-0000B9730000}"/>
    <cellStyle name="Normal 24 26" xfId="29626" xr:uid="{00000000-0005-0000-0000-0000BA730000}"/>
    <cellStyle name="Normal 24 27" xfId="29627" xr:uid="{00000000-0005-0000-0000-0000BB730000}"/>
    <cellStyle name="Normal 24 3" xfId="29628" xr:uid="{00000000-0005-0000-0000-0000BC730000}"/>
    <cellStyle name="Normal 24 4" xfId="29629" xr:uid="{00000000-0005-0000-0000-0000BD730000}"/>
    <cellStyle name="Normal 24 5" xfId="29630" xr:uid="{00000000-0005-0000-0000-0000BE730000}"/>
    <cellStyle name="Normal 24 6" xfId="29631" xr:uid="{00000000-0005-0000-0000-0000BF730000}"/>
    <cellStyle name="Normal 24 7" xfId="29632" xr:uid="{00000000-0005-0000-0000-0000C0730000}"/>
    <cellStyle name="Normal 24 8" xfId="29633" xr:uid="{00000000-0005-0000-0000-0000C1730000}"/>
    <cellStyle name="Normal 24 9" xfId="29634" xr:uid="{00000000-0005-0000-0000-0000C2730000}"/>
    <cellStyle name="Normal 25" xfId="29635" xr:uid="{00000000-0005-0000-0000-0000C3730000}"/>
    <cellStyle name="Normal 25 10" xfId="29636" xr:uid="{00000000-0005-0000-0000-0000C4730000}"/>
    <cellStyle name="Normal 25 11" xfId="29637" xr:uid="{00000000-0005-0000-0000-0000C5730000}"/>
    <cellStyle name="Normal 25 12" xfId="29638" xr:uid="{00000000-0005-0000-0000-0000C6730000}"/>
    <cellStyle name="Normal 25 13" xfId="29639" xr:uid="{00000000-0005-0000-0000-0000C7730000}"/>
    <cellStyle name="Normal 25 14" xfId="29640" xr:uid="{00000000-0005-0000-0000-0000C8730000}"/>
    <cellStyle name="Normal 25 15" xfId="29641" xr:uid="{00000000-0005-0000-0000-0000C9730000}"/>
    <cellStyle name="Normal 25 16" xfId="29642" xr:uid="{00000000-0005-0000-0000-0000CA730000}"/>
    <cellStyle name="Normal 25 17" xfId="29643" xr:uid="{00000000-0005-0000-0000-0000CB730000}"/>
    <cellStyle name="Normal 25 18" xfId="29644" xr:uid="{00000000-0005-0000-0000-0000CC730000}"/>
    <cellStyle name="Normal 25 19" xfId="29645" xr:uid="{00000000-0005-0000-0000-0000CD730000}"/>
    <cellStyle name="Normal 25 2" xfId="29646" xr:uid="{00000000-0005-0000-0000-0000CE730000}"/>
    <cellStyle name="Normal 25 20" xfId="29647" xr:uid="{00000000-0005-0000-0000-0000CF730000}"/>
    <cellStyle name="Normal 25 21" xfId="29648" xr:uid="{00000000-0005-0000-0000-0000D0730000}"/>
    <cellStyle name="Normal 25 22" xfId="29649" xr:uid="{00000000-0005-0000-0000-0000D1730000}"/>
    <cellStyle name="Normal 25 23" xfId="29650" xr:uid="{00000000-0005-0000-0000-0000D2730000}"/>
    <cellStyle name="Normal 25 24" xfId="29651" xr:uid="{00000000-0005-0000-0000-0000D3730000}"/>
    <cellStyle name="Normal 25 25" xfId="29652" xr:uid="{00000000-0005-0000-0000-0000D4730000}"/>
    <cellStyle name="Normal 25 3" xfId="29653" xr:uid="{00000000-0005-0000-0000-0000D5730000}"/>
    <cellStyle name="Normal 25 4" xfId="29654" xr:uid="{00000000-0005-0000-0000-0000D6730000}"/>
    <cellStyle name="Normal 25 5" xfId="29655" xr:uid="{00000000-0005-0000-0000-0000D7730000}"/>
    <cellStyle name="Normal 25 6" xfId="29656" xr:uid="{00000000-0005-0000-0000-0000D8730000}"/>
    <cellStyle name="Normal 25 7" xfId="29657" xr:uid="{00000000-0005-0000-0000-0000D9730000}"/>
    <cellStyle name="Normal 25 8" xfId="29658" xr:uid="{00000000-0005-0000-0000-0000DA730000}"/>
    <cellStyle name="Normal 25 9" xfId="29659" xr:uid="{00000000-0005-0000-0000-0000DB730000}"/>
    <cellStyle name="Normal 26" xfId="29660" xr:uid="{00000000-0005-0000-0000-0000DC730000}"/>
    <cellStyle name="Normal 26 10" xfId="29661" xr:uid="{00000000-0005-0000-0000-0000DD730000}"/>
    <cellStyle name="Normal 26 11" xfId="29662" xr:uid="{00000000-0005-0000-0000-0000DE730000}"/>
    <cellStyle name="Normal 26 12" xfId="29663" xr:uid="{00000000-0005-0000-0000-0000DF730000}"/>
    <cellStyle name="Normal 26 13" xfId="29664" xr:uid="{00000000-0005-0000-0000-0000E0730000}"/>
    <cellStyle name="Normal 26 14" xfId="29665" xr:uid="{00000000-0005-0000-0000-0000E1730000}"/>
    <cellStyle name="Normal 26 15" xfId="29666" xr:uid="{00000000-0005-0000-0000-0000E2730000}"/>
    <cellStyle name="Normal 26 16" xfId="29667" xr:uid="{00000000-0005-0000-0000-0000E3730000}"/>
    <cellStyle name="Normal 26 17" xfId="29668" xr:uid="{00000000-0005-0000-0000-0000E4730000}"/>
    <cellStyle name="Normal 26 18" xfId="29669" xr:uid="{00000000-0005-0000-0000-0000E5730000}"/>
    <cellStyle name="Normal 26 19" xfId="29670" xr:uid="{00000000-0005-0000-0000-0000E6730000}"/>
    <cellStyle name="Normal 26 2" xfId="29671" xr:uid="{00000000-0005-0000-0000-0000E7730000}"/>
    <cellStyle name="Normal 26 20" xfId="29672" xr:uid="{00000000-0005-0000-0000-0000E8730000}"/>
    <cellStyle name="Normal 26 21" xfId="29673" xr:uid="{00000000-0005-0000-0000-0000E9730000}"/>
    <cellStyle name="Normal 26 22" xfId="29674" xr:uid="{00000000-0005-0000-0000-0000EA730000}"/>
    <cellStyle name="Normal 26 23" xfId="29675" xr:uid="{00000000-0005-0000-0000-0000EB730000}"/>
    <cellStyle name="Normal 26 24" xfId="29676" xr:uid="{00000000-0005-0000-0000-0000EC730000}"/>
    <cellStyle name="Normal 26 25" xfId="29677" xr:uid="{00000000-0005-0000-0000-0000ED730000}"/>
    <cellStyle name="Normal 26 3" xfId="29678" xr:uid="{00000000-0005-0000-0000-0000EE730000}"/>
    <cellStyle name="Normal 26 4" xfId="29679" xr:uid="{00000000-0005-0000-0000-0000EF730000}"/>
    <cellStyle name="Normal 26 5" xfId="29680" xr:uid="{00000000-0005-0000-0000-0000F0730000}"/>
    <cellStyle name="Normal 26 6" xfId="29681" xr:uid="{00000000-0005-0000-0000-0000F1730000}"/>
    <cellStyle name="Normal 26 7" xfId="29682" xr:uid="{00000000-0005-0000-0000-0000F2730000}"/>
    <cellStyle name="Normal 26 8" xfId="29683" xr:uid="{00000000-0005-0000-0000-0000F3730000}"/>
    <cellStyle name="Normal 26 9" xfId="29684" xr:uid="{00000000-0005-0000-0000-0000F4730000}"/>
    <cellStyle name="Normal 27" xfId="29685" xr:uid="{00000000-0005-0000-0000-0000F5730000}"/>
    <cellStyle name="Normal 27 2" xfId="29686" xr:uid="{00000000-0005-0000-0000-0000F6730000}"/>
    <cellStyle name="Normal 28" xfId="29687" xr:uid="{00000000-0005-0000-0000-0000F7730000}"/>
    <cellStyle name="Normal 28 10" xfId="29688" xr:uid="{00000000-0005-0000-0000-0000F8730000}"/>
    <cellStyle name="Normal 28 11" xfId="29689" xr:uid="{00000000-0005-0000-0000-0000F9730000}"/>
    <cellStyle name="Normal 28 12" xfId="29690" xr:uid="{00000000-0005-0000-0000-0000FA730000}"/>
    <cellStyle name="Normal 28 13" xfId="29691" xr:uid="{00000000-0005-0000-0000-0000FB730000}"/>
    <cellStyle name="Normal 28 14" xfId="29692" xr:uid="{00000000-0005-0000-0000-0000FC730000}"/>
    <cellStyle name="Normal 28 15" xfId="29693" xr:uid="{00000000-0005-0000-0000-0000FD730000}"/>
    <cellStyle name="Normal 28 16" xfId="29694" xr:uid="{00000000-0005-0000-0000-0000FE730000}"/>
    <cellStyle name="Normal 28 17" xfId="29695" xr:uid="{00000000-0005-0000-0000-0000FF730000}"/>
    <cellStyle name="Normal 28 18" xfId="29696" xr:uid="{00000000-0005-0000-0000-000000740000}"/>
    <cellStyle name="Normal 28 19" xfId="29697" xr:uid="{00000000-0005-0000-0000-000001740000}"/>
    <cellStyle name="Normal 28 2" xfId="29698" xr:uid="{00000000-0005-0000-0000-000002740000}"/>
    <cellStyle name="Normal 28 2 2" xfId="29699" xr:uid="{00000000-0005-0000-0000-000003740000}"/>
    <cellStyle name="Normal 28 2 3" xfId="29700" xr:uid="{00000000-0005-0000-0000-000004740000}"/>
    <cellStyle name="Normal 28 20" xfId="29701" xr:uid="{00000000-0005-0000-0000-000005740000}"/>
    <cellStyle name="Normal 28 21" xfId="29702" xr:uid="{00000000-0005-0000-0000-000006740000}"/>
    <cellStyle name="Normal 28 22" xfId="29703" xr:uid="{00000000-0005-0000-0000-000007740000}"/>
    <cellStyle name="Normal 28 23" xfId="29704" xr:uid="{00000000-0005-0000-0000-000008740000}"/>
    <cellStyle name="Normal 28 24" xfId="29705" xr:uid="{00000000-0005-0000-0000-000009740000}"/>
    <cellStyle name="Normal 28 25" xfId="29706" xr:uid="{00000000-0005-0000-0000-00000A740000}"/>
    <cellStyle name="Normal 28 26" xfId="29707" xr:uid="{00000000-0005-0000-0000-00000B740000}"/>
    <cellStyle name="Normal 28 3" xfId="29708" xr:uid="{00000000-0005-0000-0000-00000C740000}"/>
    <cellStyle name="Normal 28 3 2" xfId="29709" xr:uid="{00000000-0005-0000-0000-00000D740000}"/>
    <cellStyle name="Normal 28 3 3" xfId="29710" xr:uid="{00000000-0005-0000-0000-00000E740000}"/>
    <cellStyle name="Normal 28 4" xfId="29711" xr:uid="{00000000-0005-0000-0000-00000F740000}"/>
    <cellStyle name="Normal 28 5" xfId="29712" xr:uid="{00000000-0005-0000-0000-000010740000}"/>
    <cellStyle name="Normal 28 6" xfId="29713" xr:uid="{00000000-0005-0000-0000-000011740000}"/>
    <cellStyle name="Normal 28 7" xfId="29714" xr:uid="{00000000-0005-0000-0000-000012740000}"/>
    <cellStyle name="Normal 28 8" xfId="29715" xr:uid="{00000000-0005-0000-0000-000013740000}"/>
    <cellStyle name="Normal 28 9" xfId="29716" xr:uid="{00000000-0005-0000-0000-000014740000}"/>
    <cellStyle name="Normal 29" xfId="29717" xr:uid="{00000000-0005-0000-0000-000015740000}"/>
    <cellStyle name="Normal 29 10" xfId="29718" xr:uid="{00000000-0005-0000-0000-000016740000}"/>
    <cellStyle name="Normal 29 11" xfId="29719" xr:uid="{00000000-0005-0000-0000-000017740000}"/>
    <cellStyle name="Normal 29 12" xfId="29720" xr:uid="{00000000-0005-0000-0000-000018740000}"/>
    <cellStyle name="Normal 29 13" xfId="29721" xr:uid="{00000000-0005-0000-0000-000019740000}"/>
    <cellStyle name="Normal 29 14" xfId="29722" xr:uid="{00000000-0005-0000-0000-00001A740000}"/>
    <cellStyle name="Normal 29 15" xfId="29723" xr:uid="{00000000-0005-0000-0000-00001B740000}"/>
    <cellStyle name="Normal 29 16" xfId="29724" xr:uid="{00000000-0005-0000-0000-00001C740000}"/>
    <cellStyle name="Normal 29 17" xfId="29725" xr:uid="{00000000-0005-0000-0000-00001D740000}"/>
    <cellStyle name="Normal 29 18" xfId="29726" xr:uid="{00000000-0005-0000-0000-00001E740000}"/>
    <cellStyle name="Normal 29 19" xfId="29727" xr:uid="{00000000-0005-0000-0000-00001F740000}"/>
    <cellStyle name="Normal 29 2" xfId="29728" xr:uid="{00000000-0005-0000-0000-000020740000}"/>
    <cellStyle name="Normal 29 2 2" xfId="29729" xr:uid="{00000000-0005-0000-0000-000021740000}"/>
    <cellStyle name="Normal 29 2 3" xfId="29730" xr:uid="{00000000-0005-0000-0000-000022740000}"/>
    <cellStyle name="Normal 29 20" xfId="29731" xr:uid="{00000000-0005-0000-0000-000023740000}"/>
    <cellStyle name="Normal 29 21" xfId="29732" xr:uid="{00000000-0005-0000-0000-000024740000}"/>
    <cellStyle name="Normal 29 22" xfId="29733" xr:uid="{00000000-0005-0000-0000-000025740000}"/>
    <cellStyle name="Normal 29 23" xfId="29734" xr:uid="{00000000-0005-0000-0000-000026740000}"/>
    <cellStyle name="Normal 29 24" xfId="29735" xr:uid="{00000000-0005-0000-0000-000027740000}"/>
    <cellStyle name="Normal 29 25" xfId="29736" xr:uid="{00000000-0005-0000-0000-000028740000}"/>
    <cellStyle name="Normal 29 26" xfId="29737" xr:uid="{00000000-0005-0000-0000-000029740000}"/>
    <cellStyle name="Normal 29 3" xfId="29738" xr:uid="{00000000-0005-0000-0000-00002A740000}"/>
    <cellStyle name="Normal 29 3 2" xfId="29739" xr:uid="{00000000-0005-0000-0000-00002B740000}"/>
    <cellStyle name="Normal 29 3 3" xfId="29740" xr:uid="{00000000-0005-0000-0000-00002C740000}"/>
    <cellStyle name="Normal 29 4" xfId="29741" xr:uid="{00000000-0005-0000-0000-00002D740000}"/>
    <cellStyle name="Normal 29 5" xfId="29742" xr:uid="{00000000-0005-0000-0000-00002E740000}"/>
    <cellStyle name="Normal 29 6" xfId="29743" xr:uid="{00000000-0005-0000-0000-00002F740000}"/>
    <cellStyle name="Normal 29 7" xfId="29744" xr:uid="{00000000-0005-0000-0000-000030740000}"/>
    <cellStyle name="Normal 29 8" xfId="29745" xr:uid="{00000000-0005-0000-0000-000031740000}"/>
    <cellStyle name="Normal 29 9" xfId="29746" xr:uid="{00000000-0005-0000-0000-000032740000}"/>
    <cellStyle name="Normal 3" xfId="434" xr:uid="{00000000-0005-0000-0000-0000B2010000}"/>
    <cellStyle name="Normal 3 10" xfId="29747" xr:uid="{00000000-0005-0000-0000-000033740000}"/>
    <cellStyle name="Normal 3 10 2" xfId="29748" xr:uid="{00000000-0005-0000-0000-000034740000}"/>
    <cellStyle name="Normal 3 10 3" xfId="29749" xr:uid="{00000000-0005-0000-0000-000035740000}"/>
    <cellStyle name="Normal 3 10 4" xfId="29750" xr:uid="{00000000-0005-0000-0000-000036740000}"/>
    <cellStyle name="Normal 3 10 5" xfId="29751" xr:uid="{00000000-0005-0000-0000-000037740000}"/>
    <cellStyle name="Normal 3 10 6" xfId="29752" xr:uid="{00000000-0005-0000-0000-000038740000}"/>
    <cellStyle name="Normal 3 10_Enlaces" xfId="29753" xr:uid="{00000000-0005-0000-0000-000039740000}"/>
    <cellStyle name="Normal 3 100" xfId="29754" xr:uid="{00000000-0005-0000-0000-00003A740000}"/>
    <cellStyle name="Normal 3 100 2" xfId="29755" xr:uid="{00000000-0005-0000-0000-00003B740000}"/>
    <cellStyle name="Normal 3 100 3" xfId="29756" xr:uid="{00000000-0005-0000-0000-00003C740000}"/>
    <cellStyle name="Normal 3 101" xfId="29757" xr:uid="{00000000-0005-0000-0000-00003D740000}"/>
    <cellStyle name="Normal 3 101 2" xfId="29758" xr:uid="{00000000-0005-0000-0000-00003E740000}"/>
    <cellStyle name="Normal 3 101 3" xfId="29759" xr:uid="{00000000-0005-0000-0000-00003F740000}"/>
    <cellStyle name="Normal 3 102" xfId="29760" xr:uid="{00000000-0005-0000-0000-000040740000}"/>
    <cellStyle name="Normal 3 102 2" xfId="29761" xr:uid="{00000000-0005-0000-0000-000041740000}"/>
    <cellStyle name="Normal 3 102 3" xfId="29762" xr:uid="{00000000-0005-0000-0000-000042740000}"/>
    <cellStyle name="Normal 3 103" xfId="29763" xr:uid="{00000000-0005-0000-0000-000043740000}"/>
    <cellStyle name="Normal 3 103 2" xfId="29764" xr:uid="{00000000-0005-0000-0000-000044740000}"/>
    <cellStyle name="Normal 3 103 3" xfId="29765" xr:uid="{00000000-0005-0000-0000-000045740000}"/>
    <cellStyle name="Normal 3 104" xfId="29766" xr:uid="{00000000-0005-0000-0000-000046740000}"/>
    <cellStyle name="Normal 3 104 2" xfId="29767" xr:uid="{00000000-0005-0000-0000-000047740000}"/>
    <cellStyle name="Normal 3 104 3" xfId="29768" xr:uid="{00000000-0005-0000-0000-000048740000}"/>
    <cellStyle name="Normal 3 105" xfId="29769" xr:uid="{00000000-0005-0000-0000-000049740000}"/>
    <cellStyle name="Normal 3 105 2" xfId="29770" xr:uid="{00000000-0005-0000-0000-00004A740000}"/>
    <cellStyle name="Normal 3 105 3" xfId="29771" xr:uid="{00000000-0005-0000-0000-00004B740000}"/>
    <cellStyle name="Normal 3 106" xfId="29772" xr:uid="{00000000-0005-0000-0000-00004C740000}"/>
    <cellStyle name="Normal 3 106 2" xfId="29773" xr:uid="{00000000-0005-0000-0000-00004D740000}"/>
    <cellStyle name="Normal 3 106 3" xfId="29774" xr:uid="{00000000-0005-0000-0000-00004E740000}"/>
    <cellStyle name="Normal 3 107" xfId="29775" xr:uid="{00000000-0005-0000-0000-00004F740000}"/>
    <cellStyle name="Normal 3 107 2" xfId="29776" xr:uid="{00000000-0005-0000-0000-000050740000}"/>
    <cellStyle name="Normal 3 107 3" xfId="29777" xr:uid="{00000000-0005-0000-0000-000051740000}"/>
    <cellStyle name="Normal 3 108" xfId="29778" xr:uid="{00000000-0005-0000-0000-000052740000}"/>
    <cellStyle name="Normal 3 108 2" xfId="29779" xr:uid="{00000000-0005-0000-0000-000053740000}"/>
    <cellStyle name="Normal 3 108 3" xfId="29780" xr:uid="{00000000-0005-0000-0000-000054740000}"/>
    <cellStyle name="Normal 3 109" xfId="29781" xr:uid="{00000000-0005-0000-0000-000055740000}"/>
    <cellStyle name="Normal 3 109 2" xfId="29782" xr:uid="{00000000-0005-0000-0000-000056740000}"/>
    <cellStyle name="Normal 3 109 3" xfId="29783" xr:uid="{00000000-0005-0000-0000-000057740000}"/>
    <cellStyle name="Normal 3 11" xfId="29784" xr:uid="{00000000-0005-0000-0000-000058740000}"/>
    <cellStyle name="Normal 3 11 2" xfId="29785" xr:uid="{00000000-0005-0000-0000-000059740000}"/>
    <cellStyle name="Normal 3 11 3" xfId="29786" xr:uid="{00000000-0005-0000-0000-00005A740000}"/>
    <cellStyle name="Normal 3 11 4" xfId="29787" xr:uid="{00000000-0005-0000-0000-00005B740000}"/>
    <cellStyle name="Normal 3 11_Enlaces" xfId="29788" xr:uid="{00000000-0005-0000-0000-00005C740000}"/>
    <cellStyle name="Normal 3 110" xfId="29789" xr:uid="{00000000-0005-0000-0000-00005D740000}"/>
    <cellStyle name="Normal 3 110 2" xfId="29790" xr:uid="{00000000-0005-0000-0000-00005E740000}"/>
    <cellStyle name="Normal 3 110 3" xfId="29791" xr:uid="{00000000-0005-0000-0000-00005F740000}"/>
    <cellStyle name="Normal 3 111" xfId="29792" xr:uid="{00000000-0005-0000-0000-000060740000}"/>
    <cellStyle name="Normal 3 111 2" xfId="29793" xr:uid="{00000000-0005-0000-0000-000061740000}"/>
    <cellStyle name="Normal 3 111 3" xfId="29794" xr:uid="{00000000-0005-0000-0000-000062740000}"/>
    <cellStyle name="Normal 3 112" xfId="29795" xr:uid="{00000000-0005-0000-0000-000063740000}"/>
    <cellStyle name="Normal 3 112 2" xfId="29796" xr:uid="{00000000-0005-0000-0000-000064740000}"/>
    <cellStyle name="Normal 3 112 3" xfId="29797" xr:uid="{00000000-0005-0000-0000-000065740000}"/>
    <cellStyle name="Normal 3 113" xfId="29798" xr:uid="{00000000-0005-0000-0000-000066740000}"/>
    <cellStyle name="Normal 3 113 2" xfId="29799" xr:uid="{00000000-0005-0000-0000-000067740000}"/>
    <cellStyle name="Normal 3 113 3" xfId="29800" xr:uid="{00000000-0005-0000-0000-000068740000}"/>
    <cellStyle name="Normal 3 114" xfId="29801" xr:uid="{00000000-0005-0000-0000-000069740000}"/>
    <cellStyle name="Normal 3 114 2" xfId="29802" xr:uid="{00000000-0005-0000-0000-00006A740000}"/>
    <cellStyle name="Normal 3 114 3" xfId="29803" xr:uid="{00000000-0005-0000-0000-00006B740000}"/>
    <cellStyle name="Normal 3 115" xfId="29804" xr:uid="{00000000-0005-0000-0000-00006C740000}"/>
    <cellStyle name="Normal 3 115 2" xfId="29805" xr:uid="{00000000-0005-0000-0000-00006D740000}"/>
    <cellStyle name="Normal 3 115 3" xfId="29806" xr:uid="{00000000-0005-0000-0000-00006E740000}"/>
    <cellStyle name="Normal 3 116" xfId="29807" xr:uid="{00000000-0005-0000-0000-00006F740000}"/>
    <cellStyle name="Normal 3 116 2" xfId="29808" xr:uid="{00000000-0005-0000-0000-000070740000}"/>
    <cellStyle name="Normal 3 116 3" xfId="29809" xr:uid="{00000000-0005-0000-0000-000071740000}"/>
    <cellStyle name="Normal 3 117" xfId="29810" xr:uid="{00000000-0005-0000-0000-000072740000}"/>
    <cellStyle name="Normal 3 117 2" xfId="29811" xr:uid="{00000000-0005-0000-0000-000073740000}"/>
    <cellStyle name="Normal 3 117 3" xfId="29812" xr:uid="{00000000-0005-0000-0000-000074740000}"/>
    <cellStyle name="Normal 3 118" xfId="29813" xr:uid="{00000000-0005-0000-0000-000075740000}"/>
    <cellStyle name="Normal 3 118 2" xfId="29814" xr:uid="{00000000-0005-0000-0000-000076740000}"/>
    <cellStyle name="Normal 3 118 3" xfId="29815" xr:uid="{00000000-0005-0000-0000-000077740000}"/>
    <cellStyle name="Normal 3 119" xfId="29816" xr:uid="{00000000-0005-0000-0000-000078740000}"/>
    <cellStyle name="Normal 3 119 2" xfId="29817" xr:uid="{00000000-0005-0000-0000-000079740000}"/>
    <cellStyle name="Normal 3 119 3" xfId="29818" xr:uid="{00000000-0005-0000-0000-00007A740000}"/>
    <cellStyle name="Normal 3 12" xfId="29819" xr:uid="{00000000-0005-0000-0000-00007B740000}"/>
    <cellStyle name="Normal 3 12 2" xfId="29820" xr:uid="{00000000-0005-0000-0000-00007C740000}"/>
    <cellStyle name="Normal 3 12 3" xfId="29821" xr:uid="{00000000-0005-0000-0000-00007D740000}"/>
    <cellStyle name="Normal 3 12_Enlaces" xfId="29822" xr:uid="{00000000-0005-0000-0000-00007E740000}"/>
    <cellStyle name="Normal 3 120" xfId="29823" xr:uid="{00000000-0005-0000-0000-00007F740000}"/>
    <cellStyle name="Normal 3 120 2" xfId="29824" xr:uid="{00000000-0005-0000-0000-000080740000}"/>
    <cellStyle name="Normal 3 120 3" xfId="29825" xr:uid="{00000000-0005-0000-0000-000081740000}"/>
    <cellStyle name="Normal 3 121" xfId="29826" xr:uid="{00000000-0005-0000-0000-000082740000}"/>
    <cellStyle name="Normal 3 121 2" xfId="29827" xr:uid="{00000000-0005-0000-0000-000083740000}"/>
    <cellStyle name="Normal 3 121 3" xfId="29828" xr:uid="{00000000-0005-0000-0000-000084740000}"/>
    <cellStyle name="Normal 3 122" xfId="29829" xr:uid="{00000000-0005-0000-0000-000085740000}"/>
    <cellStyle name="Normal 3 122 2" xfId="29830" xr:uid="{00000000-0005-0000-0000-000086740000}"/>
    <cellStyle name="Normal 3 122 3" xfId="29831" xr:uid="{00000000-0005-0000-0000-000087740000}"/>
    <cellStyle name="Normal 3 123" xfId="29832" xr:uid="{00000000-0005-0000-0000-000088740000}"/>
    <cellStyle name="Normal 3 123 2" xfId="29833" xr:uid="{00000000-0005-0000-0000-000089740000}"/>
    <cellStyle name="Normal 3 123 3" xfId="29834" xr:uid="{00000000-0005-0000-0000-00008A740000}"/>
    <cellStyle name="Normal 3 124" xfId="29835" xr:uid="{00000000-0005-0000-0000-00008B740000}"/>
    <cellStyle name="Normal 3 125" xfId="29836" xr:uid="{00000000-0005-0000-0000-00008C740000}"/>
    <cellStyle name="Normal 3 126" xfId="29837" xr:uid="{00000000-0005-0000-0000-00008D740000}"/>
    <cellStyle name="Normal 3 127" xfId="29838" xr:uid="{00000000-0005-0000-0000-00008E740000}"/>
    <cellStyle name="Normal 3 128" xfId="29839" xr:uid="{00000000-0005-0000-0000-00008F740000}"/>
    <cellStyle name="Normal 3 129" xfId="29840" xr:uid="{00000000-0005-0000-0000-000090740000}"/>
    <cellStyle name="Normal 3 13" xfId="29841" xr:uid="{00000000-0005-0000-0000-000091740000}"/>
    <cellStyle name="Normal 3 13 2" xfId="29842" xr:uid="{00000000-0005-0000-0000-000092740000}"/>
    <cellStyle name="Normal 3 13 3" xfId="29843" xr:uid="{00000000-0005-0000-0000-000093740000}"/>
    <cellStyle name="Normal 3 13_Enlaces" xfId="29844" xr:uid="{00000000-0005-0000-0000-000094740000}"/>
    <cellStyle name="Normal 3 130" xfId="29845" xr:uid="{00000000-0005-0000-0000-000095740000}"/>
    <cellStyle name="Normal 3 131" xfId="29846" xr:uid="{00000000-0005-0000-0000-000096740000}"/>
    <cellStyle name="Normal 3 131 2" xfId="29847" xr:uid="{00000000-0005-0000-0000-000097740000}"/>
    <cellStyle name="Normal 3 132" xfId="29848" xr:uid="{00000000-0005-0000-0000-000098740000}"/>
    <cellStyle name="Normal 3 132 2" xfId="29849" xr:uid="{00000000-0005-0000-0000-000099740000}"/>
    <cellStyle name="Normal 3 133" xfId="29850" xr:uid="{00000000-0005-0000-0000-00009A740000}"/>
    <cellStyle name="Normal 3 133 2" xfId="29851" xr:uid="{00000000-0005-0000-0000-00009B740000}"/>
    <cellStyle name="Normal 3 134" xfId="29852" xr:uid="{00000000-0005-0000-0000-00009C740000}"/>
    <cellStyle name="Normal 3 134 2" xfId="29853" xr:uid="{00000000-0005-0000-0000-00009D740000}"/>
    <cellStyle name="Normal 3 135" xfId="29854" xr:uid="{00000000-0005-0000-0000-00009E740000}"/>
    <cellStyle name="Normal 3 135 2" xfId="29855" xr:uid="{00000000-0005-0000-0000-00009F740000}"/>
    <cellStyle name="Normal 3 136" xfId="29856" xr:uid="{00000000-0005-0000-0000-0000A0740000}"/>
    <cellStyle name="Normal 3 136 2" xfId="29857" xr:uid="{00000000-0005-0000-0000-0000A1740000}"/>
    <cellStyle name="Normal 3 137" xfId="29858" xr:uid="{00000000-0005-0000-0000-0000A2740000}"/>
    <cellStyle name="Normal 3 137 2" xfId="29859" xr:uid="{00000000-0005-0000-0000-0000A3740000}"/>
    <cellStyle name="Normal 3 138" xfId="29860" xr:uid="{00000000-0005-0000-0000-0000A4740000}"/>
    <cellStyle name="Normal 3 138 2" xfId="29861" xr:uid="{00000000-0005-0000-0000-0000A5740000}"/>
    <cellStyle name="Normal 3 139" xfId="29862" xr:uid="{00000000-0005-0000-0000-0000A6740000}"/>
    <cellStyle name="Normal 3 139 2" xfId="29863" xr:uid="{00000000-0005-0000-0000-0000A7740000}"/>
    <cellStyle name="Normal 3 14" xfId="29864" xr:uid="{00000000-0005-0000-0000-0000A8740000}"/>
    <cellStyle name="Normal 3 14 2" xfId="29865" xr:uid="{00000000-0005-0000-0000-0000A9740000}"/>
    <cellStyle name="Normal 3 14 3" xfId="29866" xr:uid="{00000000-0005-0000-0000-0000AA740000}"/>
    <cellStyle name="Normal 3 14_Enlaces" xfId="29867" xr:uid="{00000000-0005-0000-0000-0000AB740000}"/>
    <cellStyle name="Normal 3 140" xfId="29868" xr:uid="{00000000-0005-0000-0000-0000AC740000}"/>
    <cellStyle name="Normal 3 140 2" xfId="29869" xr:uid="{00000000-0005-0000-0000-0000AD740000}"/>
    <cellStyle name="Normal 3 141" xfId="29870" xr:uid="{00000000-0005-0000-0000-0000AE740000}"/>
    <cellStyle name="Normal 3 141 2" xfId="29871" xr:uid="{00000000-0005-0000-0000-0000AF740000}"/>
    <cellStyle name="Normal 3 142" xfId="29872" xr:uid="{00000000-0005-0000-0000-0000B0740000}"/>
    <cellStyle name="Normal 3 143" xfId="29873" xr:uid="{00000000-0005-0000-0000-0000B1740000}"/>
    <cellStyle name="Normal 3 143 2" xfId="29874" xr:uid="{00000000-0005-0000-0000-0000B2740000}"/>
    <cellStyle name="Normal 3 144" xfId="29875" xr:uid="{00000000-0005-0000-0000-0000B3740000}"/>
    <cellStyle name="Normal 3 145" xfId="29876" xr:uid="{00000000-0005-0000-0000-0000B4740000}"/>
    <cellStyle name="Normal 3 15" xfId="29877" xr:uid="{00000000-0005-0000-0000-0000B5740000}"/>
    <cellStyle name="Normal 3 15 2" xfId="29878" xr:uid="{00000000-0005-0000-0000-0000B6740000}"/>
    <cellStyle name="Normal 3 15 3" xfId="29879" xr:uid="{00000000-0005-0000-0000-0000B7740000}"/>
    <cellStyle name="Normal 3 15_Enlaces" xfId="29880" xr:uid="{00000000-0005-0000-0000-0000B8740000}"/>
    <cellStyle name="Normal 3 16" xfId="29881" xr:uid="{00000000-0005-0000-0000-0000B9740000}"/>
    <cellStyle name="Normal 3 16 2" xfId="29882" xr:uid="{00000000-0005-0000-0000-0000BA740000}"/>
    <cellStyle name="Normal 3 16 3" xfId="29883" xr:uid="{00000000-0005-0000-0000-0000BB740000}"/>
    <cellStyle name="Normal 3 16_Enlaces" xfId="29884" xr:uid="{00000000-0005-0000-0000-0000BC740000}"/>
    <cellStyle name="Normal 3 17" xfId="29885" xr:uid="{00000000-0005-0000-0000-0000BD740000}"/>
    <cellStyle name="Normal 3 17 2" xfId="29886" xr:uid="{00000000-0005-0000-0000-0000BE740000}"/>
    <cellStyle name="Normal 3 17 3" xfId="29887" xr:uid="{00000000-0005-0000-0000-0000BF740000}"/>
    <cellStyle name="Normal 3 17_Enlaces" xfId="29888" xr:uid="{00000000-0005-0000-0000-0000C0740000}"/>
    <cellStyle name="Normal 3 18" xfId="29889" xr:uid="{00000000-0005-0000-0000-0000C1740000}"/>
    <cellStyle name="Normal 3 18 2" xfId="29890" xr:uid="{00000000-0005-0000-0000-0000C2740000}"/>
    <cellStyle name="Normal 3 18 3" xfId="29891" xr:uid="{00000000-0005-0000-0000-0000C3740000}"/>
    <cellStyle name="Normal 3 18_Enlaces" xfId="29892" xr:uid="{00000000-0005-0000-0000-0000C4740000}"/>
    <cellStyle name="Normal 3 19" xfId="29893" xr:uid="{00000000-0005-0000-0000-0000C5740000}"/>
    <cellStyle name="Normal 3 19 2" xfId="29894" xr:uid="{00000000-0005-0000-0000-0000C6740000}"/>
    <cellStyle name="Normal 3 19 3" xfId="29895" xr:uid="{00000000-0005-0000-0000-0000C7740000}"/>
    <cellStyle name="Normal 3 19_Enlaces" xfId="29896" xr:uid="{00000000-0005-0000-0000-0000C8740000}"/>
    <cellStyle name="Normal 3 2" xfId="435" xr:uid="{00000000-0005-0000-0000-0000B3010000}"/>
    <cellStyle name="Normal 3 2 10" xfId="29897" xr:uid="{00000000-0005-0000-0000-0000C9740000}"/>
    <cellStyle name="Normal 3 2 10 2" xfId="29898" xr:uid="{00000000-0005-0000-0000-0000CA740000}"/>
    <cellStyle name="Normal 3 2 10 3" xfId="29899" xr:uid="{00000000-0005-0000-0000-0000CB740000}"/>
    <cellStyle name="Normal 3 2 11" xfId="29900" xr:uid="{00000000-0005-0000-0000-0000CC740000}"/>
    <cellStyle name="Normal 3 2 11 2" xfId="29901" xr:uid="{00000000-0005-0000-0000-0000CD740000}"/>
    <cellStyle name="Normal 3 2 12" xfId="29902" xr:uid="{00000000-0005-0000-0000-0000CE740000}"/>
    <cellStyle name="Normal 3 2 12 2" xfId="29903" xr:uid="{00000000-0005-0000-0000-0000CF740000}"/>
    <cellStyle name="Normal 3 2 13" xfId="29904" xr:uid="{00000000-0005-0000-0000-0000D0740000}"/>
    <cellStyle name="Normal 3 2 13 2" xfId="29905" xr:uid="{00000000-0005-0000-0000-0000D1740000}"/>
    <cellStyle name="Normal 3 2 14" xfId="29906" xr:uid="{00000000-0005-0000-0000-0000D2740000}"/>
    <cellStyle name="Normal 3 2 14 2" xfId="29907" xr:uid="{00000000-0005-0000-0000-0000D3740000}"/>
    <cellStyle name="Normal 3 2 15" xfId="29908" xr:uid="{00000000-0005-0000-0000-0000D4740000}"/>
    <cellStyle name="Normal 3 2 15 2" xfId="29909" xr:uid="{00000000-0005-0000-0000-0000D5740000}"/>
    <cellStyle name="Normal 3 2 16" xfId="29910" xr:uid="{00000000-0005-0000-0000-0000D6740000}"/>
    <cellStyle name="Normal 3 2 16 2" xfId="29911" xr:uid="{00000000-0005-0000-0000-0000D7740000}"/>
    <cellStyle name="Normal 3 2 17" xfId="29912" xr:uid="{00000000-0005-0000-0000-0000D8740000}"/>
    <cellStyle name="Normal 3 2 17 2" xfId="29913" xr:uid="{00000000-0005-0000-0000-0000D9740000}"/>
    <cellStyle name="Normal 3 2 18" xfId="29914" xr:uid="{00000000-0005-0000-0000-0000DA740000}"/>
    <cellStyle name="Normal 3 2 18 2" xfId="29915" xr:uid="{00000000-0005-0000-0000-0000DB740000}"/>
    <cellStyle name="Normal 3 2 19" xfId="29916" xr:uid="{00000000-0005-0000-0000-0000DC740000}"/>
    <cellStyle name="Normal 3 2 19 2" xfId="29917" xr:uid="{00000000-0005-0000-0000-0000DD740000}"/>
    <cellStyle name="Normal 3 2 2" xfId="29918" xr:uid="{00000000-0005-0000-0000-0000DE740000}"/>
    <cellStyle name="Normal 3 2 2 2" xfId="29919" xr:uid="{00000000-0005-0000-0000-0000DF740000}"/>
    <cellStyle name="Normal 3 2 2 2 2" xfId="29920" xr:uid="{00000000-0005-0000-0000-0000E0740000}"/>
    <cellStyle name="Normal 3 2 20" xfId="29921" xr:uid="{00000000-0005-0000-0000-0000E1740000}"/>
    <cellStyle name="Normal 3 2 20 2" xfId="29922" xr:uid="{00000000-0005-0000-0000-0000E2740000}"/>
    <cellStyle name="Normal 3 2 21" xfId="29923" xr:uid="{00000000-0005-0000-0000-0000E3740000}"/>
    <cellStyle name="Normal 3 2 21 2" xfId="29924" xr:uid="{00000000-0005-0000-0000-0000E4740000}"/>
    <cellStyle name="Normal 3 2 22" xfId="29925" xr:uid="{00000000-0005-0000-0000-0000E5740000}"/>
    <cellStyle name="Normal 3 2 22 2" xfId="29926" xr:uid="{00000000-0005-0000-0000-0000E6740000}"/>
    <cellStyle name="Normal 3 2 23" xfId="29927" xr:uid="{00000000-0005-0000-0000-0000E7740000}"/>
    <cellStyle name="Normal 3 2 23 2" xfId="29928" xr:uid="{00000000-0005-0000-0000-0000E8740000}"/>
    <cellStyle name="Normal 3 2 24" xfId="29929" xr:uid="{00000000-0005-0000-0000-0000E9740000}"/>
    <cellStyle name="Normal 3 2 24 2" xfId="29930" xr:uid="{00000000-0005-0000-0000-0000EA740000}"/>
    <cellStyle name="Normal 3 2 25" xfId="29931" xr:uid="{00000000-0005-0000-0000-0000EB740000}"/>
    <cellStyle name="Normal 3 2 25 2" xfId="29932" xr:uid="{00000000-0005-0000-0000-0000EC740000}"/>
    <cellStyle name="Normal 3 2 26" xfId="29933" xr:uid="{00000000-0005-0000-0000-0000ED740000}"/>
    <cellStyle name="Normal 3 2 27" xfId="29934" xr:uid="{00000000-0005-0000-0000-0000EE740000}"/>
    <cellStyle name="Normal 3 2 28" xfId="29935" xr:uid="{00000000-0005-0000-0000-0000EF740000}"/>
    <cellStyle name="Normal 3 2 29" xfId="29936" xr:uid="{00000000-0005-0000-0000-0000F0740000}"/>
    <cellStyle name="Normal 3 2 3" xfId="29937" xr:uid="{00000000-0005-0000-0000-0000F1740000}"/>
    <cellStyle name="Normal 3 2 3 2" xfId="29938" xr:uid="{00000000-0005-0000-0000-0000F2740000}"/>
    <cellStyle name="Normal 3 2 3 3" xfId="29939" xr:uid="{00000000-0005-0000-0000-0000F3740000}"/>
    <cellStyle name="Normal 3 2 30" xfId="29940" xr:uid="{00000000-0005-0000-0000-0000F4740000}"/>
    <cellStyle name="Normal 3 2 31" xfId="29941" xr:uid="{00000000-0005-0000-0000-0000F5740000}"/>
    <cellStyle name="Normal 3 2 32" xfId="29942" xr:uid="{00000000-0005-0000-0000-0000F6740000}"/>
    <cellStyle name="Normal 3 2 33" xfId="29943" xr:uid="{00000000-0005-0000-0000-0000F7740000}"/>
    <cellStyle name="Normal 3 2 34" xfId="29944" xr:uid="{00000000-0005-0000-0000-0000F8740000}"/>
    <cellStyle name="Normal 3 2 35" xfId="29945" xr:uid="{00000000-0005-0000-0000-0000F9740000}"/>
    <cellStyle name="Normal 3 2 36" xfId="29946" xr:uid="{00000000-0005-0000-0000-0000FA740000}"/>
    <cellStyle name="Normal 3 2 37" xfId="29947" xr:uid="{00000000-0005-0000-0000-0000FB740000}"/>
    <cellStyle name="Normal 3 2 38" xfId="29948" xr:uid="{00000000-0005-0000-0000-0000FC740000}"/>
    <cellStyle name="Normal 3 2 39" xfId="29949" xr:uid="{00000000-0005-0000-0000-0000FD740000}"/>
    <cellStyle name="Normal 3 2 4" xfId="29950" xr:uid="{00000000-0005-0000-0000-0000FE740000}"/>
    <cellStyle name="Normal 3 2 4 2" xfId="29951" xr:uid="{00000000-0005-0000-0000-0000FF740000}"/>
    <cellStyle name="Normal 3 2 4 3" xfId="29952" xr:uid="{00000000-0005-0000-0000-000000750000}"/>
    <cellStyle name="Normal 3 2 40" xfId="29953" xr:uid="{00000000-0005-0000-0000-000001750000}"/>
    <cellStyle name="Normal 3 2 41" xfId="29954" xr:uid="{00000000-0005-0000-0000-000002750000}"/>
    <cellStyle name="Normal 3 2 42" xfId="29955" xr:uid="{00000000-0005-0000-0000-000003750000}"/>
    <cellStyle name="Normal 3 2 43" xfId="29956" xr:uid="{00000000-0005-0000-0000-000004750000}"/>
    <cellStyle name="Normal 3 2 44" xfId="29957" xr:uid="{00000000-0005-0000-0000-000005750000}"/>
    <cellStyle name="Normal 3 2 45" xfId="29958" xr:uid="{00000000-0005-0000-0000-000006750000}"/>
    <cellStyle name="Normal 3 2 46" xfId="29959" xr:uid="{00000000-0005-0000-0000-000007750000}"/>
    <cellStyle name="Normal 3 2 47" xfId="29960" xr:uid="{00000000-0005-0000-0000-000008750000}"/>
    <cellStyle name="Normal 3 2 48" xfId="29961" xr:uid="{00000000-0005-0000-0000-000009750000}"/>
    <cellStyle name="Normal 3 2 49" xfId="29962" xr:uid="{00000000-0005-0000-0000-00000A750000}"/>
    <cellStyle name="Normal 3 2 5" xfId="29963" xr:uid="{00000000-0005-0000-0000-00000B750000}"/>
    <cellStyle name="Normal 3 2 5 2" xfId="29964" xr:uid="{00000000-0005-0000-0000-00000C750000}"/>
    <cellStyle name="Normal 3 2 5 3" xfId="29965" xr:uid="{00000000-0005-0000-0000-00000D750000}"/>
    <cellStyle name="Normal 3 2 50" xfId="29966" xr:uid="{00000000-0005-0000-0000-00000E750000}"/>
    <cellStyle name="Normal 3 2 51" xfId="29967" xr:uid="{00000000-0005-0000-0000-00000F750000}"/>
    <cellStyle name="Normal 3 2 52" xfId="29968" xr:uid="{00000000-0005-0000-0000-000010750000}"/>
    <cellStyle name="Normal 3 2 53" xfId="29969" xr:uid="{00000000-0005-0000-0000-000011750000}"/>
    <cellStyle name="Normal 3 2 54" xfId="29970" xr:uid="{00000000-0005-0000-0000-000012750000}"/>
    <cellStyle name="Normal 3 2 55" xfId="29971" xr:uid="{00000000-0005-0000-0000-000013750000}"/>
    <cellStyle name="Normal 3 2 56" xfId="29972" xr:uid="{00000000-0005-0000-0000-000014750000}"/>
    <cellStyle name="Normal 3 2 57" xfId="29973" xr:uid="{00000000-0005-0000-0000-000015750000}"/>
    <cellStyle name="Normal 3 2 58" xfId="29974" xr:uid="{00000000-0005-0000-0000-000016750000}"/>
    <cellStyle name="Normal 3 2 59" xfId="29975" xr:uid="{00000000-0005-0000-0000-000017750000}"/>
    <cellStyle name="Normal 3 2 6" xfId="29976" xr:uid="{00000000-0005-0000-0000-000018750000}"/>
    <cellStyle name="Normal 3 2 6 2" xfId="29977" xr:uid="{00000000-0005-0000-0000-000019750000}"/>
    <cellStyle name="Normal 3 2 6 3" xfId="29978" xr:uid="{00000000-0005-0000-0000-00001A750000}"/>
    <cellStyle name="Normal 3 2 60" xfId="29979" xr:uid="{00000000-0005-0000-0000-00001B750000}"/>
    <cellStyle name="Normal 3 2 61" xfId="29980" xr:uid="{00000000-0005-0000-0000-00001C750000}"/>
    <cellStyle name="Normal 3 2 62" xfId="29981" xr:uid="{00000000-0005-0000-0000-00001D750000}"/>
    <cellStyle name="Normal 3 2 63" xfId="29982" xr:uid="{00000000-0005-0000-0000-00001E750000}"/>
    <cellStyle name="Normal 3 2 64" xfId="29983" xr:uid="{00000000-0005-0000-0000-00001F750000}"/>
    <cellStyle name="Normal 3 2 65" xfId="29984" xr:uid="{00000000-0005-0000-0000-000020750000}"/>
    <cellStyle name="Normal 3 2 66" xfId="29985" xr:uid="{00000000-0005-0000-0000-000021750000}"/>
    <cellStyle name="Normal 3 2 67" xfId="29986" xr:uid="{00000000-0005-0000-0000-000022750000}"/>
    <cellStyle name="Normal 3 2 68" xfId="29987" xr:uid="{00000000-0005-0000-0000-000023750000}"/>
    <cellStyle name="Normal 3 2 69" xfId="29988" xr:uid="{00000000-0005-0000-0000-000024750000}"/>
    <cellStyle name="Normal 3 2 7" xfId="29989" xr:uid="{00000000-0005-0000-0000-000025750000}"/>
    <cellStyle name="Normal 3 2 7 2" xfId="29990" xr:uid="{00000000-0005-0000-0000-000026750000}"/>
    <cellStyle name="Normal 3 2 7 3" xfId="29991" xr:uid="{00000000-0005-0000-0000-000027750000}"/>
    <cellStyle name="Normal 3 2 70" xfId="29992" xr:uid="{00000000-0005-0000-0000-000028750000}"/>
    <cellStyle name="Normal 3 2 71" xfId="29993" xr:uid="{00000000-0005-0000-0000-000029750000}"/>
    <cellStyle name="Normal 3 2 72" xfId="29994" xr:uid="{00000000-0005-0000-0000-00002A750000}"/>
    <cellStyle name="Normal 3 2 73" xfId="29995" xr:uid="{00000000-0005-0000-0000-00002B750000}"/>
    <cellStyle name="Normal 3 2 74" xfId="29996" xr:uid="{00000000-0005-0000-0000-00002C750000}"/>
    <cellStyle name="Normal 3 2 75" xfId="29997" xr:uid="{00000000-0005-0000-0000-00002D750000}"/>
    <cellStyle name="Normal 3 2 76" xfId="29998" xr:uid="{00000000-0005-0000-0000-00002E750000}"/>
    <cellStyle name="Normal 3 2 77" xfId="29999" xr:uid="{00000000-0005-0000-0000-00002F750000}"/>
    <cellStyle name="Normal 3 2 78" xfId="30000" xr:uid="{00000000-0005-0000-0000-000030750000}"/>
    <cellStyle name="Normal 3 2 79" xfId="30001" xr:uid="{00000000-0005-0000-0000-000031750000}"/>
    <cellStyle name="Normal 3 2 8" xfId="30002" xr:uid="{00000000-0005-0000-0000-000032750000}"/>
    <cellStyle name="Normal 3 2 8 2" xfId="30003" xr:uid="{00000000-0005-0000-0000-000033750000}"/>
    <cellStyle name="Normal 3 2 8 3" xfId="30004" xr:uid="{00000000-0005-0000-0000-000034750000}"/>
    <cellStyle name="Normal 3 2 80" xfId="30005" xr:uid="{00000000-0005-0000-0000-000035750000}"/>
    <cellStyle name="Normal 3 2 81" xfId="30006" xr:uid="{00000000-0005-0000-0000-000036750000}"/>
    <cellStyle name="Normal 3 2 82" xfId="30007" xr:uid="{00000000-0005-0000-0000-000037750000}"/>
    <cellStyle name="Normal 3 2 83" xfId="30008" xr:uid="{00000000-0005-0000-0000-000038750000}"/>
    <cellStyle name="Normal 3 2 84" xfId="30009" xr:uid="{00000000-0005-0000-0000-000039750000}"/>
    <cellStyle name="Normal 3 2 85" xfId="30010" xr:uid="{00000000-0005-0000-0000-00003A750000}"/>
    <cellStyle name="Normal 3 2 86" xfId="30011" xr:uid="{00000000-0005-0000-0000-00003B750000}"/>
    <cellStyle name="Normal 3 2 87" xfId="30012" xr:uid="{00000000-0005-0000-0000-00003C750000}"/>
    <cellStyle name="Normal 3 2 88" xfId="30013" xr:uid="{00000000-0005-0000-0000-00003D750000}"/>
    <cellStyle name="Normal 3 2 89" xfId="30014" xr:uid="{00000000-0005-0000-0000-00003E750000}"/>
    <cellStyle name="Normal 3 2 9" xfId="30015" xr:uid="{00000000-0005-0000-0000-00003F750000}"/>
    <cellStyle name="Normal 3 2 9 2" xfId="30016" xr:uid="{00000000-0005-0000-0000-000040750000}"/>
    <cellStyle name="Normal 3 2 9 3" xfId="30017" xr:uid="{00000000-0005-0000-0000-000041750000}"/>
    <cellStyle name="Normal 3 2 90" xfId="30018" xr:uid="{00000000-0005-0000-0000-000042750000}"/>
    <cellStyle name="Normal 3 2 91" xfId="30019" xr:uid="{00000000-0005-0000-0000-000043750000}"/>
    <cellStyle name="Normal 3 2 92" xfId="30020" xr:uid="{00000000-0005-0000-0000-000044750000}"/>
    <cellStyle name="Normal 3 2 93" xfId="30021" xr:uid="{00000000-0005-0000-0000-000045750000}"/>
    <cellStyle name="Normal 3 2 94" xfId="30022" xr:uid="{00000000-0005-0000-0000-000046750000}"/>
    <cellStyle name="Normal 3 2_Xa Parametrización de Usuarios" xfId="30023" xr:uid="{00000000-0005-0000-0000-000047750000}"/>
    <cellStyle name="Normal 3 20" xfId="30024" xr:uid="{00000000-0005-0000-0000-000048750000}"/>
    <cellStyle name="Normal 3 20 2" xfId="30025" xr:uid="{00000000-0005-0000-0000-000049750000}"/>
    <cellStyle name="Normal 3 20 3" xfId="30026" xr:uid="{00000000-0005-0000-0000-00004A750000}"/>
    <cellStyle name="Normal 3 20_Enlaces" xfId="30027" xr:uid="{00000000-0005-0000-0000-00004B750000}"/>
    <cellStyle name="Normal 3 21" xfId="30028" xr:uid="{00000000-0005-0000-0000-00004C750000}"/>
    <cellStyle name="Normal 3 21 2" xfId="30029" xr:uid="{00000000-0005-0000-0000-00004D750000}"/>
    <cellStyle name="Normal 3 21_Enlaces" xfId="30030" xr:uid="{00000000-0005-0000-0000-00004E750000}"/>
    <cellStyle name="Normal 3 22" xfId="30031" xr:uid="{00000000-0005-0000-0000-00004F750000}"/>
    <cellStyle name="Normal 3 22 2" xfId="30032" xr:uid="{00000000-0005-0000-0000-000050750000}"/>
    <cellStyle name="Normal 3 22_Enlaces" xfId="30033" xr:uid="{00000000-0005-0000-0000-000051750000}"/>
    <cellStyle name="Normal 3 23" xfId="30034" xr:uid="{00000000-0005-0000-0000-000052750000}"/>
    <cellStyle name="Normal 3 23 2" xfId="30035" xr:uid="{00000000-0005-0000-0000-000053750000}"/>
    <cellStyle name="Normal 3 23_Enlaces" xfId="30036" xr:uid="{00000000-0005-0000-0000-000054750000}"/>
    <cellStyle name="Normal 3 24" xfId="30037" xr:uid="{00000000-0005-0000-0000-000055750000}"/>
    <cellStyle name="Normal 3 24 2" xfId="30038" xr:uid="{00000000-0005-0000-0000-000056750000}"/>
    <cellStyle name="Normal 3 24_Enlaces" xfId="30039" xr:uid="{00000000-0005-0000-0000-000057750000}"/>
    <cellStyle name="Normal 3 25" xfId="30040" xr:uid="{00000000-0005-0000-0000-000058750000}"/>
    <cellStyle name="Normal 3 25 2" xfId="30041" xr:uid="{00000000-0005-0000-0000-000059750000}"/>
    <cellStyle name="Normal 3 25_Enlaces" xfId="30042" xr:uid="{00000000-0005-0000-0000-00005A750000}"/>
    <cellStyle name="Normal 3 26" xfId="30043" xr:uid="{00000000-0005-0000-0000-00005B750000}"/>
    <cellStyle name="Normal 3 26 2" xfId="30044" xr:uid="{00000000-0005-0000-0000-00005C750000}"/>
    <cellStyle name="Normal 3 26_Enlaces" xfId="30045" xr:uid="{00000000-0005-0000-0000-00005D750000}"/>
    <cellStyle name="Normal 3 27" xfId="30046" xr:uid="{00000000-0005-0000-0000-00005E750000}"/>
    <cellStyle name="Normal 3 27 2" xfId="30047" xr:uid="{00000000-0005-0000-0000-00005F750000}"/>
    <cellStyle name="Normal 3 27_Enlaces" xfId="30048" xr:uid="{00000000-0005-0000-0000-000060750000}"/>
    <cellStyle name="Normal 3 28" xfId="30049" xr:uid="{00000000-0005-0000-0000-000061750000}"/>
    <cellStyle name="Normal 3 29" xfId="30050" xr:uid="{00000000-0005-0000-0000-000062750000}"/>
    <cellStyle name="Normal 3 3" xfId="30051" xr:uid="{00000000-0005-0000-0000-000063750000}"/>
    <cellStyle name="Normal 3 3 10" xfId="30052" xr:uid="{00000000-0005-0000-0000-000064750000}"/>
    <cellStyle name="Normal 3 3 11" xfId="30053" xr:uid="{00000000-0005-0000-0000-000065750000}"/>
    <cellStyle name="Normal 3 3 12" xfId="30054" xr:uid="{00000000-0005-0000-0000-000066750000}"/>
    <cellStyle name="Normal 3 3 13" xfId="30055" xr:uid="{00000000-0005-0000-0000-000067750000}"/>
    <cellStyle name="Normal 3 3 14" xfId="30056" xr:uid="{00000000-0005-0000-0000-000068750000}"/>
    <cellStyle name="Normal 3 3 15" xfId="30057" xr:uid="{00000000-0005-0000-0000-000069750000}"/>
    <cellStyle name="Normal 3 3 16" xfId="30058" xr:uid="{00000000-0005-0000-0000-00006A750000}"/>
    <cellStyle name="Normal 3 3 17" xfId="30059" xr:uid="{00000000-0005-0000-0000-00006B750000}"/>
    <cellStyle name="Normal 3 3 18" xfId="30060" xr:uid="{00000000-0005-0000-0000-00006C750000}"/>
    <cellStyle name="Normal 3 3 19" xfId="30061" xr:uid="{00000000-0005-0000-0000-00006D750000}"/>
    <cellStyle name="Normal 3 3 2" xfId="30062" xr:uid="{00000000-0005-0000-0000-00006E750000}"/>
    <cellStyle name="Normal 3 3 2 2" xfId="30063" xr:uid="{00000000-0005-0000-0000-00006F750000}"/>
    <cellStyle name="Normal 3 3 2 3" xfId="30064" xr:uid="{00000000-0005-0000-0000-000070750000}"/>
    <cellStyle name="Normal 3 3 20" xfId="30065" xr:uid="{00000000-0005-0000-0000-000071750000}"/>
    <cellStyle name="Normal 3 3 21" xfId="30066" xr:uid="{00000000-0005-0000-0000-000072750000}"/>
    <cellStyle name="Normal 3 3 22" xfId="30067" xr:uid="{00000000-0005-0000-0000-000073750000}"/>
    <cellStyle name="Normal 3 3 23" xfId="30068" xr:uid="{00000000-0005-0000-0000-000074750000}"/>
    <cellStyle name="Normal 3 3 24" xfId="30069" xr:uid="{00000000-0005-0000-0000-000075750000}"/>
    <cellStyle name="Normal 3 3 25" xfId="30070" xr:uid="{00000000-0005-0000-0000-000076750000}"/>
    <cellStyle name="Normal 3 3 26" xfId="30071" xr:uid="{00000000-0005-0000-0000-000077750000}"/>
    <cellStyle name="Normal 3 3 27" xfId="30072" xr:uid="{00000000-0005-0000-0000-000078750000}"/>
    <cellStyle name="Normal 3 3 28" xfId="30073" xr:uid="{00000000-0005-0000-0000-000079750000}"/>
    <cellStyle name="Normal 3 3 29" xfId="30074" xr:uid="{00000000-0005-0000-0000-00007A750000}"/>
    <cellStyle name="Normal 3 3 3" xfId="30075" xr:uid="{00000000-0005-0000-0000-00007B750000}"/>
    <cellStyle name="Normal 3 3 30" xfId="30076" xr:uid="{00000000-0005-0000-0000-00007C750000}"/>
    <cellStyle name="Normal 3 3 4" xfId="30077" xr:uid="{00000000-0005-0000-0000-00007D750000}"/>
    <cellStyle name="Normal 3 3 5" xfId="30078" xr:uid="{00000000-0005-0000-0000-00007E750000}"/>
    <cellStyle name="Normal 3 3 6" xfId="30079" xr:uid="{00000000-0005-0000-0000-00007F750000}"/>
    <cellStyle name="Normal 3 3 7" xfId="30080" xr:uid="{00000000-0005-0000-0000-000080750000}"/>
    <cellStyle name="Normal 3 3 8" xfId="30081" xr:uid="{00000000-0005-0000-0000-000081750000}"/>
    <cellStyle name="Normal 3 3 9" xfId="30082" xr:uid="{00000000-0005-0000-0000-000082750000}"/>
    <cellStyle name="Normal 3 3_Enlaces" xfId="30083" xr:uid="{00000000-0005-0000-0000-000083750000}"/>
    <cellStyle name="Normal 3 30" xfId="30084" xr:uid="{00000000-0005-0000-0000-000084750000}"/>
    <cellStyle name="Normal 3 31" xfId="30085" xr:uid="{00000000-0005-0000-0000-000085750000}"/>
    <cellStyle name="Normal 3 32" xfId="30086" xr:uid="{00000000-0005-0000-0000-000086750000}"/>
    <cellStyle name="Normal 3 33" xfId="30087" xr:uid="{00000000-0005-0000-0000-000087750000}"/>
    <cellStyle name="Normal 3 34" xfId="30088" xr:uid="{00000000-0005-0000-0000-000088750000}"/>
    <cellStyle name="Normal 3 35" xfId="30089" xr:uid="{00000000-0005-0000-0000-000089750000}"/>
    <cellStyle name="Normal 3 36" xfId="30090" xr:uid="{00000000-0005-0000-0000-00008A750000}"/>
    <cellStyle name="Normal 3 37" xfId="30091" xr:uid="{00000000-0005-0000-0000-00008B750000}"/>
    <cellStyle name="Normal 3 38" xfId="30092" xr:uid="{00000000-0005-0000-0000-00008C750000}"/>
    <cellStyle name="Normal 3 39" xfId="30093" xr:uid="{00000000-0005-0000-0000-00008D750000}"/>
    <cellStyle name="Normal 3 4" xfId="30094" xr:uid="{00000000-0005-0000-0000-00008E750000}"/>
    <cellStyle name="Normal 3 4 10" xfId="30095" xr:uid="{00000000-0005-0000-0000-00008F750000}"/>
    <cellStyle name="Normal 3 4 11" xfId="30096" xr:uid="{00000000-0005-0000-0000-000090750000}"/>
    <cellStyle name="Normal 3 4 12" xfId="30097" xr:uid="{00000000-0005-0000-0000-000091750000}"/>
    <cellStyle name="Normal 3 4 13" xfId="30098" xr:uid="{00000000-0005-0000-0000-000092750000}"/>
    <cellStyle name="Normal 3 4 14" xfId="30099" xr:uid="{00000000-0005-0000-0000-000093750000}"/>
    <cellStyle name="Normal 3 4 15" xfId="30100" xr:uid="{00000000-0005-0000-0000-000094750000}"/>
    <cellStyle name="Normal 3 4 16" xfId="30101" xr:uid="{00000000-0005-0000-0000-000095750000}"/>
    <cellStyle name="Normal 3 4 17" xfId="30102" xr:uid="{00000000-0005-0000-0000-000096750000}"/>
    <cellStyle name="Normal 3 4 18" xfId="30103" xr:uid="{00000000-0005-0000-0000-000097750000}"/>
    <cellStyle name="Normal 3 4 19" xfId="30104" xr:uid="{00000000-0005-0000-0000-000098750000}"/>
    <cellStyle name="Normal 3 4 2" xfId="30105" xr:uid="{00000000-0005-0000-0000-000099750000}"/>
    <cellStyle name="Normal 3 4 2 2" xfId="30106" xr:uid="{00000000-0005-0000-0000-00009A750000}"/>
    <cellStyle name="Normal 3 4 20" xfId="30107" xr:uid="{00000000-0005-0000-0000-00009B750000}"/>
    <cellStyle name="Normal 3 4 21" xfId="30108" xr:uid="{00000000-0005-0000-0000-00009C750000}"/>
    <cellStyle name="Normal 3 4 22" xfId="30109" xr:uid="{00000000-0005-0000-0000-00009D750000}"/>
    <cellStyle name="Normal 3 4 23" xfId="30110" xr:uid="{00000000-0005-0000-0000-00009E750000}"/>
    <cellStyle name="Normal 3 4 24" xfId="30111" xr:uid="{00000000-0005-0000-0000-00009F750000}"/>
    <cellStyle name="Normal 3 4 24 2" xfId="30112" xr:uid="{00000000-0005-0000-0000-0000A0750000}"/>
    <cellStyle name="Normal 3 4 3" xfId="30113" xr:uid="{00000000-0005-0000-0000-0000A1750000}"/>
    <cellStyle name="Normal 3 4 4" xfId="30114" xr:uid="{00000000-0005-0000-0000-0000A2750000}"/>
    <cellStyle name="Normal 3 4 5" xfId="30115" xr:uid="{00000000-0005-0000-0000-0000A3750000}"/>
    <cellStyle name="Normal 3 4 6" xfId="30116" xr:uid="{00000000-0005-0000-0000-0000A4750000}"/>
    <cellStyle name="Normal 3 4 7" xfId="30117" xr:uid="{00000000-0005-0000-0000-0000A5750000}"/>
    <cellStyle name="Normal 3 4 8" xfId="30118" xr:uid="{00000000-0005-0000-0000-0000A6750000}"/>
    <cellStyle name="Normal 3 4 9" xfId="30119" xr:uid="{00000000-0005-0000-0000-0000A7750000}"/>
    <cellStyle name="Normal 3 4_Enlaces" xfId="30120" xr:uid="{00000000-0005-0000-0000-0000A8750000}"/>
    <cellStyle name="Normal 3 40" xfId="30121" xr:uid="{00000000-0005-0000-0000-0000A9750000}"/>
    <cellStyle name="Normal 3 41" xfId="30122" xr:uid="{00000000-0005-0000-0000-0000AA750000}"/>
    <cellStyle name="Normal 3 42" xfId="30123" xr:uid="{00000000-0005-0000-0000-0000AB750000}"/>
    <cellStyle name="Normal 3 43" xfId="30124" xr:uid="{00000000-0005-0000-0000-0000AC750000}"/>
    <cellStyle name="Normal 3 44" xfId="30125" xr:uid="{00000000-0005-0000-0000-0000AD750000}"/>
    <cellStyle name="Normal 3 45" xfId="30126" xr:uid="{00000000-0005-0000-0000-0000AE750000}"/>
    <cellStyle name="Normal 3 46" xfId="30127" xr:uid="{00000000-0005-0000-0000-0000AF750000}"/>
    <cellStyle name="Normal 3 47" xfId="30128" xr:uid="{00000000-0005-0000-0000-0000B0750000}"/>
    <cellStyle name="Normal 3 48" xfId="30129" xr:uid="{00000000-0005-0000-0000-0000B1750000}"/>
    <cellStyle name="Normal 3 49" xfId="30130" xr:uid="{00000000-0005-0000-0000-0000B2750000}"/>
    <cellStyle name="Normal 3 5" xfId="30131" xr:uid="{00000000-0005-0000-0000-0000B3750000}"/>
    <cellStyle name="Normal 3 5 2" xfId="30132" xr:uid="{00000000-0005-0000-0000-0000B4750000}"/>
    <cellStyle name="Normal 3 5 3" xfId="30133" xr:uid="{00000000-0005-0000-0000-0000B5750000}"/>
    <cellStyle name="Normal 3 5 4" xfId="30134" xr:uid="{00000000-0005-0000-0000-0000B6750000}"/>
    <cellStyle name="Normal 3 5_Enlaces" xfId="30135" xr:uid="{00000000-0005-0000-0000-0000B7750000}"/>
    <cellStyle name="Normal 3 50" xfId="30136" xr:uid="{00000000-0005-0000-0000-0000B8750000}"/>
    <cellStyle name="Normal 3 51" xfId="30137" xr:uid="{00000000-0005-0000-0000-0000B9750000}"/>
    <cellStyle name="Normal 3 52" xfId="30138" xr:uid="{00000000-0005-0000-0000-0000BA750000}"/>
    <cellStyle name="Normal 3 53" xfId="30139" xr:uid="{00000000-0005-0000-0000-0000BB750000}"/>
    <cellStyle name="Normal 3 54" xfId="30140" xr:uid="{00000000-0005-0000-0000-0000BC750000}"/>
    <cellStyle name="Normal 3 55" xfId="30141" xr:uid="{00000000-0005-0000-0000-0000BD750000}"/>
    <cellStyle name="Normal 3 56" xfId="30142" xr:uid="{00000000-0005-0000-0000-0000BE750000}"/>
    <cellStyle name="Normal 3 57" xfId="30143" xr:uid="{00000000-0005-0000-0000-0000BF750000}"/>
    <cellStyle name="Normal 3 58" xfId="30144" xr:uid="{00000000-0005-0000-0000-0000C0750000}"/>
    <cellStyle name="Normal 3 59" xfId="30145" xr:uid="{00000000-0005-0000-0000-0000C1750000}"/>
    <cellStyle name="Normal 3 6" xfId="30146" xr:uid="{00000000-0005-0000-0000-0000C2750000}"/>
    <cellStyle name="Normal 3 6 2" xfId="30147" xr:uid="{00000000-0005-0000-0000-0000C3750000}"/>
    <cellStyle name="Normal 3 6 3" xfId="30148" xr:uid="{00000000-0005-0000-0000-0000C4750000}"/>
    <cellStyle name="Normal 3 6 4" xfId="30149" xr:uid="{00000000-0005-0000-0000-0000C5750000}"/>
    <cellStyle name="Normal 3 6_Enlaces" xfId="30150" xr:uid="{00000000-0005-0000-0000-0000C6750000}"/>
    <cellStyle name="Normal 3 60" xfId="30151" xr:uid="{00000000-0005-0000-0000-0000C7750000}"/>
    <cellStyle name="Normal 3 61" xfId="30152" xr:uid="{00000000-0005-0000-0000-0000C8750000}"/>
    <cellStyle name="Normal 3 62" xfId="30153" xr:uid="{00000000-0005-0000-0000-0000C9750000}"/>
    <cellStyle name="Normal 3 63" xfId="30154" xr:uid="{00000000-0005-0000-0000-0000CA750000}"/>
    <cellStyle name="Normal 3 64" xfId="30155" xr:uid="{00000000-0005-0000-0000-0000CB750000}"/>
    <cellStyle name="Normal 3 65" xfId="30156" xr:uid="{00000000-0005-0000-0000-0000CC750000}"/>
    <cellStyle name="Normal 3 66" xfId="30157" xr:uid="{00000000-0005-0000-0000-0000CD750000}"/>
    <cellStyle name="Normal 3 67" xfId="30158" xr:uid="{00000000-0005-0000-0000-0000CE750000}"/>
    <cellStyle name="Normal 3 68" xfId="30159" xr:uid="{00000000-0005-0000-0000-0000CF750000}"/>
    <cellStyle name="Normal 3 69" xfId="30160" xr:uid="{00000000-0005-0000-0000-0000D0750000}"/>
    <cellStyle name="Normal 3 7" xfId="30161" xr:uid="{00000000-0005-0000-0000-0000D1750000}"/>
    <cellStyle name="Normal 3 7 2" xfId="30162" xr:uid="{00000000-0005-0000-0000-0000D2750000}"/>
    <cellStyle name="Normal 3 7 3" xfId="30163" xr:uid="{00000000-0005-0000-0000-0000D3750000}"/>
    <cellStyle name="Normal 3 7 4" xfId="30164" xr:uid="{00000000-0005-0000-0000-0000D4750000}"/>
    <cellStyle name="Normal 3 7_Enlaces" xfId="30165" xr:uid="{00000000-0005-0000-0000-0000D5750000}"/>
    <cellStyle name="Normal 3 70" xfId="30166" xr:uid="{00000000-0005-0000-0000-0000D6750000}"/>
    <cellStyle name="Normal 3 71" xfId="30167" xr:uid="{00000000-0005-0000-0000-0000D7750000}"/>
    <cellStyle name="Normal 3 72" xfId="30168" xr:uid="{00000000-0005-0000-0000-0000D8750000}"/>
    <cellStyle name="Normal 3 73" xfId="30169" xr:uid="{00000000-0005-0000-0000-0000D9750000}"/>
    <cellStyle name="Normal 3 74" xfId="30170" xr:uid="{00000000-0005-0000-0000-0000DA750000}"/>
    <cellStyle name="Normal 3 75" xfId="30171" xr:uid="{00000000-0005-0000-0000-0000DB750000}"/>
    <cellStyle name="Normal 3 76" xfId="30172" xr:uid="{00000000-0005-0000-0000-0000DC750000}"/>
    <cellStyle name="Normal 3 77" xfId="30173" xr:uid="{00000000-0005-0000-0000-0000DD750000}"/>
    <cellStyle name="Normal 3 78" xfId="30174" xr:uid="{00000000-0005-0000-0000-0000DE750000}"/>
    <cellStyle name="Normal 3 79" xfId="30175" xr:uid="{00000000-0005-0000-0000-0000DF750000}"/>
    <cellStyle name="Normal 3 8" xfId="30176" xr:uid="{00000000-0005-0000-0000-0000E0750000}"/>
    <cellStyle name="Normal 3 8 2" xfId="30177" xr:uid="{00000000-0005-0000-0000-0000E1750000}"/>
    <cellStyle name="Normal 3 8 3" xfId="30178" xr:uid="{00000000-0005-0000-0000-0000E2750000}"/>
    <cellStyle name="Normal 3 8 4" xfId="30179" xr:uid="{00000000-0005-0000-0000-0000E3750000}"/>
    <cellStyle name="Normal 3 8_Enlaces" xfId="30180" xr:uid="{00000000-0005-0000-0000-0000E4750000}"/>
    <cellStyle name="Normal 3 80" xfId="30181" xr:uid="{00000000-0005-0000-0000-0000E5750000}"/>
    <cellStyle name="Normal 3 81" xfId="30182" xr:uid="{00000000-0005-0000-0000-0000E6750000}"/>
    <cellStyle name="Normal 3 82" xfId="30183" xr:uid="{00000000-0005-0000-0000-0000E7750000}"/>
    <cellStyle name="Normal 3 83" xfId="30184" xr:uid="{00000000-0005-0000-0000-0000E8750000}"/>
    <cellStyle name="Normal 3 84" xfId="30185" xr:uid="{00000000-0005-0000-0000-0000E9750000}"/>
    <cellStyle name="Normal 3 85" xfId="30186" xr:uid="{00000000-0005-0000-0000-0000EA750000}"/>
    <cellStyle name="Normal 3 86" xfId="30187" xr:uid="{00000000-0005-0000-0000-0000EB750000}"/>
    <cellStyle name="Normal 3 87" xfId="30188" xr:uid="{00000000-0005-0000-0000-0000EC750000}"/>
    <cellStyle name="Normal 3 88" xfId="30189" xr:uid="{00000000-0005-0000-0000-0000ED750000}"/>
    <cellStyle name="Normal 3 89" xfId="30190" xr:uid="{00000000-0005-0000-0000-0000EE750000}"/>
    <cellStyle name="Normal 3 9" xfId="30191" xr:uid="{00000000-0005-0000-0000-0000EF750000}"/>
    <cellStyle name="Normal 3 9 2" xfId="30192" xr:uid="{00000000-0005-0000-0000-0000F0750000}"/>
    <cellStyle name="Normal 3 9 3" xfId="30193" xr:uid="{00000000-0005-0000-0000-0000F1750000}"/>
    <cellStyle name="Normal 3 9 4" xfId="30194" xr:uid="{00000000-0005-0000-0000-0000F2750000}"/>
    <cellStyle name="Normal 3 9_Enlaces" xfId="30195" xr:uid="{00000000-0005-0000-0000-0000F3750000}"/>
    <cellStyle name="Normal 3 90" xfId="30196" xr:uid="{00000000-0005-0000-0000-0000F4750000}"/>
    <cellStyle name="Normal 3 91" xfId="30197" xr:uid="{00000000-0005-0000-0000-0000F5750000}"/>
    <cellStyle name="Normal 3 92" xfId="30198" xr:uid="{00000000-0005-0000-0000-0000F6750000}"/>
    <cellStyle name="Normal 3 93" xfId="30199" xr:uid="{00000000-0005-0000-0000-0000F7750000}"/>
    <cellStyle name="Normal 3 94" xfId="30200" xr:uid="{00000000-0005-0000-0000-0000F8750000}"/>
    <cellStyle name="Normal 3 95" xfId="30201" xr:uid="{00000000-0005-0000-0000-0000F9750000}"/>
    <cellStyle name="Normal 3 96" xfId="30202" xr:uid="{00000000-0005-0000-0000-0000FA750000}"/>
    <cellStyle name="Normal 3 97" xfId="30203" xr:uid="{00000000-0005-0000-0000-0000FB750000}"/>
    <cellStyle name="Normal 3 98" xfId="30204" xr:uid="{00000000-0005-0000-0000-0000FC750000}"/>
    <cellStyle name="Normal 3 98 2" xfId="30205" xr:uid="{00000000-0005-0000-0000-0000FD750000}"/>
    <cellStyle name="Normal 3 98 3" xfId="30206" xr:uid="{00000000-0005-0000-0000-0000FE750000}"/>
    <cellStyle name="Normal 3 98 4" xfId="30207" xr:uid="{00000000-0005-0000-0000-0000FF750000}"/>
    <cellStyle name="Normal 3 98 5" xfId="30208" xr:uid="{00000000-0005-0000-0000-000000760000}"/>
    <cellStyle name="Normal 3 98 6" xfId="30209" xr:uid="{00000000-0005-0000-0000-000001760000}"/>
    <cellStyle name="Normal 3 99" xfId="30210" xr:uid="{00000000-0005-0000-0000-000002760000}"/>
    <cellStyle name="Normal 3 99 2" xfId="30211" xr:uid="{00000000-0005-0000-0000-000003760000}"/>
    <cellStyle name="Normal 3 99 3" xfId="30212" xr:uid="{00000000-0005-0000-0000-000004760000}"/>
    <cellStyle name="Normal 3 99 4" xfId="30213" xr:uid="{00000000-0005-0000-0000-000005760000}"/>
    <cellStyle name="Normal 3 99 5" xfId="30214" xr:uid="{00000000-0005-0000-0000-000006760000}"/>
    <cellStyle name="Normal 3 99 6" xfId="30215" xr:uid="{00000000-0005-0000-0000-000007760000}"/>
    <cellStyle name="Normal 3_Enlaces" xfId="30216" xr:uid="{00000000-0005-0000-0000-000008760000}"/>
    <cellStyle name="Normal 30" xfId="30217" xr:uid="{00000000-0005-0000-0000-000009760000}"/>
    <cellStyle name="Normal 30 10" xfId="30218" xr:uid="{00000000-0005-0000-0000-00000A760000}"/>
    <cellStyle name="Normal 30 11" xfId="30219" xr:uid="{00000000-0005-0000-0000-00000B760000}"/>
    <cellStyle name="Normal 30 12" xfId="30220" xr:uid="{00000000-0005-0000-0000-00000C760000}"/>
    <cellStyle name="Normal 30 13" xfId="30221" xr:uid="{00000000-0005-0000-0000-00000D760000}"/>
    <cellStyle name="Normal 30 14" xfId="30222" xr:uid="{00000000-0005-0000-0000-00000E760000}"/>
    <cellStyle name="Normal 30 15" xfId="30223" xr:uid="{00000000-0005-0000-0000-00000F760000}"/>
    <cellStyle name="Normal 30 16" xfId="30224" xr:uid="{00000000-0005-0000-0000-000010760000}"/>
    <cellStyle name="Normal 30 17" xfId="30225" xr:uid="{00000000-0005-0000-0000-000011760000}"/>
    <cellStyle name="Normal 30 18" xfId="30226" xr:uid="{00000000-0005-0000-0000-000012760000}"/>
    <cellStyle name="Normal 30 19" xfId="30227" xr:uid="{00000000-0005-0000-0000-000013760000}"/>
    <cellStyle name="Normal 30 2" xfId="30228" xr:uid="{00000000-0005-0000-0000-000014760000}"/>
    <cellStyle name="Normal 30 2 2" xfId="30229" xr:uid="{00000000-0005-0000-0000-000015760000}"/>
    <cellStyle name="Normal 30 2 3" xfId="30230" xr:uid="{00000000-0005-0000-0000-000016760000}"/>
    <cellStyle name="Normal 30 20" xfId="30231" xr:uid="{00000000-0005-0000-0000-000017760000}"/>
    <cellStyle name="Normal 30 21" xfId="30232" xr:uid="{00000000-0005-0000-0000-000018760000}"/>
    <cellStyle name="Normal 30 22" xfId="30233" xr:uid="{00000000-0005-0000-0000-000019760000}"/>
    <cellStyle name="Normal 30 23" xfId="30234" xr:uid="{00000000-0005-0000-0000-00001A760000}"/>
    <cellStyle name="Normal 30 24" xfId="30235" xr:uid="{00000000-0005-0000-0000-00001B760000}"/>
    <cellStyle name="Normal 30 25" xfId="30236" xr:uid="{00000000-0005-0000-0000-00001C760000}"/>
    <cellStyle name="Normal 30 26" xfId="30237" xr:uid="{00000000-0005-0000-0000-00001D760000}"/>
    <cellStyle name="Normal 30 3" xfId="30238" xr:uid="{00000000-0005-0000-0000-00001E760000}"/>
    <cellStyle name="Normal 30 3 2" xfId="30239" xr:uid="{00000000-0005-0000-0000-00001F760000}"/>
    <cellStyle name="Normal 30 3 3" xfId="30240" xr:uid="{00000000-0005-0000-0000-000020760000}"/>
    <cellStyle name="Normal 30 3 4" xfId="30241" xr:uid="{00000000-0005-0000-0000-000021760000}"/>
    <cellStyle name="Normal 30 3 5" xfId="30242" xr:uid="{00000000-0005-0000-0000-000022760000}"/>
    <cellStyle name="Normal 30 4" xfId="30243" xr:uid="{00000000-0005-0000-0000-000023760000}"/>
    <cellStyle name="Normal 30 5" xfId="30244" xr:uid="{00000000-0005-0000-0000-000024760000}"/>
    <cellStyle name="Normal 30 6" xfId="30245" xr:uid="{00000000-0005-0000-0000-000025760000}"/>
    <cellStyle name="Normal 30 7" xfId="30246" xr:uid="{00000000-0005-0000-0000-000026760000}"/>
    <cellStyle name="Normal 30 8" xfId="30247" xr:uid="{00000000-0005-0000-0000-000027760000}"/>
    <cellStyle name="Normal 30 9" xfId="30248" xr:uid="{00000000-0005-0000-0000-000028760000}"/>
    <cellStyle name="Normal 31" xfId="30249" xr:uid="{00000000-0005-0000-0000-000029760000}"/>
    <cellStyle name="Normal 31 10" xfId="30250" xr:uid="{00000000-0005-0000-0000-00002A760000}"/>
    <cellStyle name="Normal 31 11" xfId="30251" xr:uid="{00000000-0005-0000-0000-00002B760000}"/>
    <cellStyle name="Normal 31 12" xfId="30252" xr:uid="{00000000-0005-0000-0000-00002C760000}"/>
    <cellStyle name="Normal 31 13" xfId="30253" xr:uid="{00000000-0005-0000-0000-00002D760000}"/>
    <cellStyle name="Normal 31 14" xfId="30254" xr:uid="{00000000-0005-0000-0000-00002E760000}"/>
    <cellStyle name="Normal 31 15" xfId="30255" xr:uid="{00000000-0005-0000-0000-00002F760000}"/>
    <cellStyle name="Normal 31 16" xfId="30256" xr:uid="{00000000-0005-0000-0000-000030760000}"/>
    <cellStyle name="Normal 31 17" xfId="30257" xr:uid="{00000000-0005-0000-0000-000031760000}"/>
    <cellStyle name="Normal 31 18" xfId="30258" xr:uid="{00000000-0005-0000-0000-000032760000}"/>
    <cellStyle name="Normal 31 19" xfId="30259" xr:uid="{00000000-0005-0000-0000-000033760000}"/>
    <cellStyle name="Normal 31 2" xfId="30260" xr:uid="{00000000-0005-0000-0000-000034760000}"/>
    <cellStyle name="Normal 31 2 2" xfId="30261" xr:uid="{00000000-0005-0000-0000-000035760000}"/>
    <cellStyle name="Normal 31 2 3" xfId="30262" xr:uid="{00000000-0005-0000-0000-000036760000}"/>
    <cellStyle name="Normal 31 20" xfId="30263" xr:uid="{00000000-0005-0000-0000-000037760000}"/>
    <cellStyle name="Normal 31 21" xfId="30264" xr:uid="{00000000-0005-0000-0000-000038760000}"/>
    <cellStyle name="Normal 31 22" xfId="30265" xr:uid="{00000000-0005-0000-0000-000039760000}"/>
    <cellStyle name="Normal 31 23" xfId="30266" xr:uid="{00000000-0005-0000-0000-00003A760000}"/>
    <cellStyle name="Normal 31 24" xfId="30267" xr:uid="{00000000-0005-0000-0000-00003B760000}"/>
    <cellStyle name="Normal 31 25" xfId="30268" xr:uid="{00000000-0005-0000-0000-00003C760000}"/>
    <cellStyle name="Normal 31 26" xfId="30269" xr:uid="{00000000-0005-0000-0000-00003D760000}"/>
    <cellStyle name="Normal 31 3" xfId="30270" xr:uid="{00000000-0005-0000-0000-00003E760000}"/>
    <cellStyle name="Normal 31 3 2" xfId="30271" xr:uid="{00000000-0005-0000-0000-00003F760000}"/>
    <cellStyle name="Normal 31 3 3" xfId="30272" xr:uid="{00000000-0005-0000-0000-000040760000}"/>
    <cellStyle name="Normal 31 4" xfId="30273" xr:uid="{00000000-0005-0000-0000-000041760000}"/>
    <cellStyle name="Normal 31 5" xfId="30274" xr:uid="{00000000-0005-0000-0000-000042760000}"/>
    <cellStyle name="Normal 31 6" xfId="30275" xr:uid="{00000000-0005-0000-0000-000043760000}"/>
    <cellStyle name="Normal 31 7" xfId="30276" xr:uid="{00000000-0005-0000-0000-000044760000}"/>
    <cellStyle name="Normal 31 8" xfId="30277" xr:uid="{00000000-0005-0000-0000-000045760000}"/>
    <cellStyle name="Normal 31 9" xfId="30278" xr:uid="{00000000-0005-0000-0000-000046760000}"/>
    <cellStyle name="Normal 32" xfId="30279" xr:uid="{00000000-0005-0000-0000-000047760000}"/>
    <cellStyle name="Normal 32 2" xfId="30280" xr:uid="{00000000-0005-0000-0000-000048760000}"/>
    <cellStyle name="Normal 32 3" xfId="30281" xr:uid="{00000000-0005-0000-0000-000049760000}"/>
    <cellStyle name="Normal 32 4" xfId="30282" xr:uid="{00000000-0005-0000-0000-00004A760000}"/>
    <cellStyle name="Normal 32 5" xfId="30283" xr:uid="{00000000-0005-0000-0000-00004B760000}"/>
    <cellStyle name="Normal 33" xfId="30284" xr:uid="{00000000-0005-0000-0000-00004C760000}"/>
    <cellStyle name="Normal 33 2" xfId="30285" xr:uid="{00000000-0005-0000-0000-00004D760000}"/>
    <cellStyle name="Normal 33 3" xfId="30286" xr:uid="{00000000-0005-0000-0000-00004E760000}"/>
    <cellStyle name="Normal 33 4" xfId="30287" xr:uid="{00000000-0005-0000-0000-00004F760000}"/>
    <cellStyle name="Normal 33 5" xfId="30288" xr:uid="{00000000-0005-0000-0000-000050760000}"/>
    <cellStyle name="Normal 34" xfId="30289" xr:uid="{00000000-0005-0000-0000-000051760000}"/>
    <cellStyle name="Normal 34 10" xfId="30290" xr:uid="{00000000-0005-0000-0000-000052760000}"/>
    <cellStyle name="Normal 34 11" xfId="30291" xr:uid="{00000000-0005-0000-0000-000053760000}"/>
    <cellStyle name="Normal 34 12" xfId="30292" xr:uid="{00000000-0005-0000-0000-000054760000}"/>
    <cellStyle name="Normal 34 13" xfId="30293" xr:uid="{00000000-0005-0000-0000-000055760000}"/>
    <cellStyle name="Normal 34 14" xfId="30294" xr:uid="{00000000-0005-0000-0000-000056760000}"/>
    <cellStyle name="Normal 34 15" xfId="30295" xr:uid="{00000000-0005-0000-0000-000057760000}"/>
    <cellStyle name="Normal 34 16" xfId="30296" xr:uid="{00000000-0005-0000-0000-000058760000}"/>
    <cellStyle name="Normal 34 17" xfId="30297" xr:uid="{00000000-0005-0000-0000-000059760000}"/>
    <cellStyle name="Normal 34 18" xfId="30298" xr:uid="{00000000-0005-0000-0000-00005A760000}"/>
    <cellStyle name="Normal 34 19" xfId="30299" xr:uid="{00000000-0005-0000-0000-00005B760000}"/>
    <cellStyle name="Normal 34 2" xfId="30300" xr:uid="{00000000-0005-0000-0000-00005C760000}"/>
    <cellStyle name="Normal 34 2 2" xfId="30301" xr:uid="{00000000-0005-0000-0000-00005D760000}"/>
    <cellStyle name="Normal 34 2 3" xfId="30302" xr:uid="{00000000-0005-0000-0000-00005E760000}"/>
    <cellStyle name="Normal 34 20" xfId="30303" xr:uid="{00000000-0005-0000-0000-00005F760000}"/>
    <cellStyle name="Normal 34 21" xfId="30304" xr:uid="{00000000-0005-0000-0000-000060760000}"/>
    <cellStyle name="Normal 34 22" xfId="30305" xr:uid="{00000000-0005-0000-0000-000061760000}"/>
    <cellStyle name="Normal 34 23" xfId="30306" xr:uid="{00000000-0005-0000-0000-000062760000}"/>
    <cellStyle name="Normal 34 24" xfId="30307" xr:uid="{00000000-0005-0000-0000-000063760000}"/>
    <cellStyle name="Normal 34 25" xfId="30308" xr:uid="{00000000-0005-0000-0000-000064760000}"/>
    <cellStyle name="Normal 34 26" xfId="30309" xr:uid="{00000000-0005-0000-0000-000065760000}"/>
    <cellStyle name="Normal 34 3" xfId="30310" xr:uid="{00000000-0005-0000-0000-000066760000}"/>
    <cellStyle name="Normal 34 3 2" xfId="30311" xr:uid="{00000000-0005-0000-0000-000067760000}"/>
    <cellStyle name="Normal 34 3 3" xfId="30312" xr:uid="{00000000-0005-0000-0000-000068760000}"/>
    <cellStyle name="Normal 34 3 4" xfId="30313" xr:uid="{00000000-0005-0000-0000-000069760000}"/>
    <cellStyle name="Normal 34 3 5" xfId="30314" xr:uid="{00000000-0005-0000-0000-00006A760000}"/>
    <cellStyle name="Normal 34 4" xfId="30315" xr:uid="{00000000-0005-0000-0000-00006B760000}"/>
    <cellStyle name="Normal 34 5" xfId="30316" xr:uid="{00000000-0005-0000-0000-00006C760000}"/>
    <cellStyle name="Normal 34 6" xfId="30317" xr:uid="{00000000-0005-0000-0000-00006D760000}"/>
    <cellStyle name="Normal 34 7" xfId="30318" xr:uid="{00000000-0005-0000-0000-00006E760000}"/>
    <cellStyle name="Normal 34 8" xfId="30319" xr:uid="{00000000-0005-0000-0000-00006F760000}"/>
    <cellStyle name="Normal 34 9" xfId="30320" xr:uid="{00000000-0005-0000-0000-000070760000}"/>
    <cellStyle name="Normal 35" xfId="30321" xr:uid="{00000000-0005-0000-0000-000071760000}"/>
    <cellStyle name="Normal 35 10" xfId="30322" xr:uid="{00000000-0005-0000-0000-000072760000}"/>
    <cellStyle name="Normal 35 11" xfId="30323" xr:uid="{00000000-0005-0000-0000-000073760000}"/>
    <cellStyle name="Normal 35 12" xfId="30324" xr:uid="{00000000-0005-0000-0000-000074760000}"/>
    <cellStyle name="Normal 35 13" xfId="30325" xr:uid="{00000000-0005-0000-0000-000075760000}"/>
    <cellStyle name="Normal 35 14" xfId="30326" xr:uid="{00000000-0005-0000-0000-000076760000}"/>
    <cellStyle name="Normal 35 15" xfId="30327" xr:uid="{00000000-0005-0000-0000-000077760000}"/>
    <cellStyle name="Normal 35 16" xfId="30328" xr:uid="{00000000-0005-0000-0000-000078760000}"/>
    <cellStyle name="Normal 35 17" xfId="30329" xr:uid="{00000000-0005-0000-0000-000079760000}"/>
    <cellStyle name="Normal 35 18" xfId="30330" xr:uid="{00000000-0005-0000-0000-00007A760000}"/>
    <cellStyle name="Normal 35 19" xfId="30331" xr:uid="{00000000-0005-0000-0000-00007B760000}"/>
    <cellStyle name="Normal 35 2" xfId="30332" xr:uid="{00000000-0005-0000-0000-00007C760000}"/>
    <cellStyle name="Normal 35 2 2" xfId="30333" xr:uid="{00000000-0005-0000-0000-00007D760000}"/>
    <cellStyle name="Normal 35 2 3" xfId="30334" xr:uid="{00000000-0005-0000-0000-00007E760000}"/>
    <cellStyle name="Normal 35 20" xfId="30335" xr:uid="{00000000-0005-0000-0000-00007F760000}"/>
    <cellStyle name="Normal 35 21" xfId="30336" xr:uid="{00000000-0005-0000-0000-000080760000}"/>
    <cellStyle name="Normal 35 22" xfId="30337" xr:uid="{00000000-0005-0000-0000-000081760000}"/>
    <cellStyle name="Normal 35 23" xfId="30338" xr:uid="{00000000-0005-0000-0000-000082760000}"/>
    <cellStyle name="Normal 35 24" xfId="30339" xr:uid="{00000000-0005-0000-0000-000083760000}"/>
    <cellStyle name="Normal 35 25" xfId="30340" xr:uid="{00000000-0005-0000-0000-000084760000}"/>
    <cellStyle name="Normal 35 3" xfId="30341" xr:uid="{00000000-0005-0000-0000-000085760000}"/>
    <cellStyle name="Normal 35 3 2" xfId="30342" xr:uid="{00000000-0005-0000-0000-000086760000}"/>
    <cellStyle name="Normal 35 3 3" xfId="30343" xr:uid="{00000000-0005-0000-0000-000087760000}"/>
    <cellStyle name="Normal 35 3 4" xfId="30344" xr:uid="{00000000-0005-0000-0000-000088760000}"/>
    <cellStyle name="Normal 35 3 5" xfId="30345" xr:uid="{00000000-0005-0000-0000-000089760000}"/>
    <cellStyle name="Normal 35 4" xfId="30346" xr:uid="{00000000-0005-0000-0000-00008A760000}"/>
    <cellStyle name="Normal 35 5" xfId="30347" xr:uid="{00000000-0005-0000-0000-00008B760000}"/>
    <cellStyle name="Normal 35 6" xfId="30348" xr:uid="{00000000-0005-0000-0000-00008C760000}"/>
    <cellStyle name="Normal 35 7" xfId="30349" xr:uid="{00000000-0005-0000-0000-00008D760000}"/>
    <cellStyle name="Normal 35 8" xfId="30350" xr:uid="{00000000-0005-0000-0000-00008E760000}"/>
    <cellStyle name="Normal 35 9" xfId="30351" xr:uid="{00000000-0005-0000-0000-00008F760000}"/>
    <cellStyle name="Normal 36" xfId="30352" xr:uid="{00000000-0005-0000-0000-000090760000}"/>
    <cellStyle name="Normal 36 2" xfId="30353" xr:uid="{00000000-0005-0000-0000-000091760000}"/>
    <cellStyle name="Normal 36 3" xfId="30354" xr:uid="{00000000-0005-0000-0000-000092760000}"/>
    <cellStyle name="Normal 36 4" xfId="30355" xr:uid="{00000000-0005-0000-0000-000093760000}"/>
    <cellStyle name="Normal 37" xfId="30356" xr:uid="{00000000-0005-0000-0000-000094760000}"/>
    <cellStyle name="Normal 37 10" xfId="30357" xr:uid="{00000000-0005-0000-0000-000095760000}"/>
    <cellStyle name="Normal 37 11" xfId="30358" xr:uid="{00000000-0005-0000-0000-000096760000}"/>
    <cellStyle name="Normal 37 12" xfId="30359" xr:uid="{00000000-0005-0000-0000-000097760000}"/>
    <cellStyle name="Normal 37 13" xfId="30360" xr:uid="{00000000-0005-0000-0000-000098760000}"/>
    <cellStyle name="Normal 37 14" xfId="30361" xr:uid="{00000000-0005-0000-0000-000099760000}"/>
    <cellStyle name="Normal 37 15" xfId="30362" xr:uid="{00000000-0005-0000-0000-00009A760000}"/>
    <cellStyle name="Normal 37 16" xfId="30363" xr:uid="{00000000-0005-0000-0000-00009B760000}"/>
    <cellStyle name="Normal 37 17" xfId="30364" xr:uid="{00000000-0005-0000-0000-00009C760000}"/>
    <cellStyle name="Normal 37 18" xfId="30365" xr:uid="{00000000-0005-0000-0000-00009D760000}"/>
    <cellStyle name="Normal 37 19" xfId="30366" xr:uid="{00000000-0005-0000-0000-00009E760000}"/>
    <cellStyle name="Normal 37 2" xfId="30367" xr:uid="{00000000-0005-0000-0000-00009F760000}"/>
    <cellStyle name="Normal 37 2 2" xfId="30368" xr:uid="{00000000-0005-0000-0000-0000A0760000}"/>
    <cellStyle name="Normal 37 20" xfId="30369" xr:uid="{00000000-0005-0000-0000-0000A1760000}"/>
    <cellStyle name="Normal 37 21" xfId="30370" xr:uid="{00000000-0005-0000-0000-0000A2760000}"/>
    <cellStyle name="Normal 37 22" xfId="30371" xr:uid="{00000000-0005-0000-0000-0000A3760000}"/>
    <cellStyle name="Normal 37 23" xfId="30372" xr:uid="{00000000-0005-0000-0000-0000A4760000}"/>
    <cellStyle name="Normal 37 24" xfId="30373" xr:uid="{00000000-0005-0000-0000-0000A5760000}"/>
    <cellStyle name="Normal 37 25" xfId="30374" xr:uid="{00000000-0005-0000-0000-0000A6760000}"/>
    <cellStyle name="Normal 37 26" xfId="30375" xr:uid="{00000000-0005-0000-0000-0000A7760000}"/>
    <cellStyle name="Normal 37 3" xfId="30376" xr:uid="{00000000-0005-0000-0000-0000A8760000}"/>
    <cellStyle name="Normal 37 3 2" xfId="30377" xr:uid="{00000000-0005-0000-0000-0000A9760000}"/>
    <cellStyle name="Normal 37 4" xfId="30378" xr:uid="{00000000-0005-0000-0000-0000AA760000}"/>
    <cellStyle name="Normal 37 4 2" xfId="30379" xr:uid="{00000000-0005-0000-0000-0000AB760000}"/>
    <cellStyle name="Normal 37 5" xfId="30380" xr:uid="{00000000-0005-0000-0000-0000AC760000}"/>
    <cellStyle name="Normal 37 5 2" xfId="30381" xr:uid="{00000000-0005-0000-0000-0000AD760000}"/>
    <cellStyle name="Normal 37 6" xfId="30382" xr:uid="{00000000-0005-0000-0000-0000AE760000}"/>
    <cellStyle name="Normal 37 7" xfId="30383" xr:uid="{00000000-0005-0000-0000-0000AF760000}"/>
    <cellStyle name="Normal 37 8" xfId="30384" xr:uid="{00000000-0005-0000-0000-0000B0760000}"/>
    <cellStyle name="Normal 37 9" xfId="30385" xr:uid="{00000000-0005-0000-0000-0000B1760000}"/>
    <cellStyle name="Normal 38" xfId="30386" xr:uid="{00000000-0005-0000-0000-0000B2760000}"/>
    <cellStyle name="Normal 38 10" xfId="30387" xr:uid="{00000000-0005-0000-0000-0000B3760000}"/>
    <cellStyle name="Normal 38 11" xfId="30388" xr:uid="{00000000-0005-0000-0000-0000B4760000}"/>
    <cellStyle name="Normal 38 12" xfId="30389" xr:uid="{00000000-0005-0000-0000-0000B5760000}"/>
    <cellStyle name="Normal 38 13" xfId="30390" xr:uid="{00000000-0005-0000-0000-0000B6760000}"/>
    <cellStyle name="Normal 38 14" xfId="30391" xr:uid="{00000000-0005-0000-0000-0000B7760000}"/>
    <cellStyle name="Normal 38 15" xfId="30392" xr:uid="{00000000-0005-0000-0000-0000B8760000}"/>
    <cellStyle name="Normal 38 16" xfId="30393" xr:uid="{00000000-0005-0000-0000-0000B9760000}"/>
    <cellStyle name="Normal 38 17" xfId="30394" xr:uid="{00000000-0005-0000-0000-0000BA760000}"/>
    <cellStyle name="Normal 38 18" xfId="30395" xr:uid="{00000000-0005-0000-0000-0000BB760000}"/>
    <cellStyle name="Normal 38 19" xfId="30396" xr:uid="{00000000-0005-0000-0000-0000BC760000}"/>
    <cellStyle name="Normal 38 2" xfId="30397" xr:uid="{00000000-0005-0000-0000-0000BD760000}"/>
    <cellStyle name="Normal 38 2 2" xfId="30398" xr:uid="{00000000-0005-0000-0000-0000BE760000}"/>
    <cellStyle name="Normal 38 20" xfId="30399" xr:uid="{00000000-0005-0000-0000-0000BF760000}"/>
    <cellStyle name="Normal 38 21" xfId="30400" xr:uid="{00000000-0005-0000-0000-0000C0760000}"/>
    <cellStyle name="Normal 38 22" xfId="30401" xr:uid="{00000000-0005-0000-0000-0000C1760000}"/>
    <cellStyle name="Normal 38 23" xfId="30402" xr:uid="{00000000-0005-0000-0000-0000C2760000}"/>
    <cellStyle name="Normal 38 24" xfId="30403" xr:uid="{00000000-0005-0000-0000-0000C3760000}"/>
    <cellStyle name="Normal 38 25" xfId="30404" xr:uid="{00000000-0005-0000-0000-0000C4760000}"/>
    <cellStyle name="Normal 38 26" xfId="30405" xr:uid="{00000000-0005-0000-0000-0000C5760000}"/>
    <cellStyle name="Normal 38 3" xfId="30406" xr:uid="{00000000-0005-0000-0000-0000C6760000}"/>
    <cellStyle name="Normal 38 3 2" xfId="30407" xr:uid="{00000000-0005-0000-0000-0000C7760000}"/>
    <cellStyle name="Normal 38 4" xfId="30408" xr:uid="{00000000-0005-0000-0000-0000C8760000}"/>
    <cellStyle name="Normal 38 4 2" xfId="30409" xr:uid="{00000000-0005-0000-0000-0000C9760000}"/>
    <cellStyle name="Normal 38 5" xfId="30410" xr:uid="{00000000-0005-0000-0000-0000CA760000}"/>
    <cellStyle name="Normal 38 5 2" xfId="30411" xr:uid="{00000000-0005-0000-0000-0000CB760000}"/>
    <cellStyle name="Normal 38 6" xfId="30412" xr:uid="{00000000-0005-0000-0000-0000CC760000}"/>
    <cellStyle name="Normal 38 7" xfId="30413" xr:uid="{00000000-0005-0000-0000-0000CD760000}"/>
    <cellStyle name="Normal 38 8" xfId="30414" xr:uid="{00000000-0005-0000-0000-0000CE760000}"/>
    <cellStyle name="Normal 38 9" xfId="30415" xr:uid="{00000000-0005-0000-0000-0000CF760000}"/>
    <cellStyle name="Normal 39" xfId="30416" xr:uid="{00000000-0005-0000-0000-0000D0760000}"/>
    <cellStyle name="Normal 39 10" xfId="30417" xr:uid="{00000000-0005-0000-0000-0000D1760000}"/>
    <cellStyle name="Normal 39 11" xfId="30418" xr:uid="{00000000-0005-0000-0000-0000D2760000}"/>
    <cellStyle name="Normal 39 12" xfId="30419" xr:uid="{00000000-0005-0000-0000-0000D3760000}"/>
    <cellStyle name="Normal 39 13" xfId="30420" xr:uid="{00000000-0005-0000-0000-0000D4760000}"/>
    <cellStyle name="Normal 39 14" xfId="30421" xr:uid="{00000000-0005-0000-0000-0000D5760000}"/>
    <cellStyle name="Normal 39 15" xfId="30422" xr:uid="{00000000-0005-0000-0000-0000D6760000}"/>
    <cellStyle name="Normal 39 16" xfId="30423" xr:uid="{00000000-0005-0000-0000-0000D7760000}"/>
    <cellStyle name="Normal 39 17" xfId="30424" xr:uid="{00000000-0005-0000-0000-0000D8760000}"/>
    <cellStyle name="Normal 39 18" xfId="30425" xr:uid="{00000000-0005-0000-0000-0000D9760000}"/>
    <cellStyle name="Normal 39 19" xfId="30426" xr:uid="{00000000-0005-0000-0000-0000DA760000}"/>
    <cellStyle name="Normal 39 2" xfId="30427" xr:uid="{00000000-0005-0000-0000-0000DB760000}"/>
    <cellStyle name="Normal 39 2 2" xfId="30428" xr:uid="{00000000-0005-0000-0000-0000DC760000}"/>
    <cellStyle name="Normal 39 20" xfId="30429" xr:uid="{00000000-0005-0000-0000-0000DD760000}"/>
    <cellStyle name="Normal 39 21" xfId="30430" xr:uid="{00000000-0005-0000-0000-0000DE760000}"/>
    <cellStyle name="Normal 39 22" xfId="30431" xr:uid="{00000000-0005-0000-0000-0000DF760000}"/>
    <cellStyle name="Normal 39 23" xfId="30432" xr:uid="{00000000-0005-0000-0000-0000E0760000}"/>
    <cellStyle name="Normal 39 24" xfId="30433" xr:uid="{00000000-0005-0000-0000-0000E1760000}"/>
    <cellStyle name="Normal 39 25" xfId="30434" xr:uid="{00000000-0005-0000-0000-0000E2760000}"/>
    <cellStyle name="Normal 39 26" xfId="30435" xr:uid="{00000000-0005-0000-0000-0000E3760000}"/>
    <cellStyle name="Normal 39 3" xfId="30436" xr:uid="{00000000-0005-0000-0000-0000E4760000}"/>
    <cellStyle name="Normal 39 3 2" xfId="30437" xr:uid="{00000000-0005-0000-0000-0000E5760000}"/>
    <cellStyle name="Normal 39 4" xfId="30438" xr:uid="{00000000-0005-0000-0000-0000E6760000}"/>
    <cellStyle name="Normal 39 4 2" xfId="30439" xr:uid="{00000000-0005-0000-0000-0000E7760000}"/>
    <cellStyle name="Normal 39 5" xfId="30440" xr:uid="{00000000-0005-0000-0000-0000E8760000}"/>
    <cellStyle name="Normal 39 5 2" xfId="30441" xr:uid="{00000000-0005-0000-0000-0000E9760000}"/>
    <cellStyle name="Normal 39 6" xfId="30442" xr:uid="{00000000-0005-0000-0000-0000EA760000}"/>
    <cellStyle name="Normal 39 7" xfId="30443" xr:uid="{00000000-0005-0000-0000-0000EB760000}"/>
    <cellStyle name="Normal 39 8" xfId="30444" xr:uid="{00000000-0005-0000-0000-0000EC760000}"/>
    <cellStyle name="Normal 39 9" xfId="30445" xr:uid="{00000000-0005-0000-0000-0000ED760000}"/>
    <cellStyle name="Normal 4" xfId="436" xr:uid="{00000000-0005-0000-0000-0000B4010000}"/>
    <cellStyle name="Normal 4 10" xfId="30446" xr:uid="{00000000-0005-0000-0000-0000EE760000}"/>
    <cellStyle name="Normal 4 10 2" xfId="30447" xr:uid="{00000000-0005-0000-0000-0000EF760000}"/>
    <cellStyle name="Normal 4 10 3" xfId="30448" xr:uid="{00000000-0005-0000-0000-0000F0760000}"/>
    <cellStyle name="Normal 4 10 4" xfId="30449" xr:uid="{00000000-0005-0000-0000-0000F1760000}"/>
    <cellStyle name="Normal 4 10 5" xfId="30450" xr:uid="{00000000-0005-0000-0000-0000F2760000}"/>
    <cellStyle name="Normal 4 10_Enlaces" xfId="30451" xr:uid="{00000000-0005-0000-0000-0000F3760000}"/>
    <cellStyle name="Normal 4 100" xfId="30452" xr:uid="{00000000-0005-0000-0000-0000F4760000}"/>
    <cellStyle name="Normal 4 100 2" xfId="30453" xr:uid="{00000000-0005-0000-0000-0000F5760000}"/>
    <cellStyle name="Normal 4 100 3" xfId="30454" xr:uid="{00000000-0005-0000-0000-0000F6760000}"/>
    <cellStyle name="Normal 4 101" xfId="30455" xr:uid="{00000000-0005-0000-0000-0000F7760000}"/>
    <cellStyle name="Normal 4 101 2" xfId="30456" xr:uid="{00000000-0005-0000-0000-0000F8760000}"/>
    <cellStyle name="Normal 4 101 3" xfId="30457" xr:uid="{00000000-0005-0000-0000-0000F9760000}"/>
    <cellStyle name="Normal 4 102" xfId="30458" xr:uid="{00000000-0005-0000-0000-0000FA760000}"/>
    <cellStyle name="Normal 4 102 2" xfId="30459" xr:uid="{00000000-0005-0000-0000-0000FB760000}"/>
    <cellStyle name="Normal 4 102 3" xfId="30460" xr:uid="{00000000-0005-0000-0000-0000FC760000}"/>
    <cellStyle name="Normal 4 103" xfId="30461" xr:uid="{00000000-0005-0000-0000-0000FD760000}"/>
    <cellStyle name="Normal 4 103 2" xfId="30462" xr:uid="{00000000-0005-0000-0000-0000FE760000}"/>
    <cellStyle name="Normal 4 103 3" xfId="30463" xr:uid="{00000000-0005-0000-0000-0000FF760000}"/>
    <cellStyle name="Normal 4 104" xfId="30464" xr:uid="{00000000-0005-0000-0000-000000770000}"/>
    <cellStyle name="Normal 4 104 2" xfId="30465" xr:uid="{00000000-0005-0000-0000-000001770000}"/>
    <cellStyle name="Normal 4 104 3" xfId="30466" xr:uid="{00000000-0005-0000-0000-000002770000}"/>
    <cellStyle name="Normal 4 105" xfId="30467" xr:uid="{00000000-0005-0000-0000-000003770000}"/>
    <cellStyle name="Normal 4 105 2" xfId="30468" xr:uid="{00000000-0005-0000-0000-000004770000}"/>
    <cellStyle name="Normal 4 105 3" xfId="30469" xr:uid="{00000000-0005-0000-0000-000005770000}"/>
    <cellStyle name="Normal 4 106" xfId="30470" xr:uid="{00000000-0005-0000-0000-000006770000}"/>
    <cellStyle name="Normal 4 106 2" xfId="30471" xr:uid="{00000000-0005-0000-0000-000007770000}"/>
    <cellStyle name="Normal 4 106 3" xfId="30472" xr:uid="{00000000-0005-0000-0000-000008770000}"/>
    <cellStyle name="Normal 4 107" xfId="30473" xr:uid="{00000000-0005-0000-0000-000009770000}"/>
    <cellStyle name="Normal 4 107 2" xfId="30474" xr:uid="{00000000-0005-0000-0000-00000A770000}"/>
    <cellStyle name="Normal 4 107 3" xfId="30475" xr:uid="{00000000-0005-0000-0000-00000B770000}"/>
    <cellStyle name="Normal 4 108" xfId="30476" xr:uid="{00000000-0005-0000-0000-00000C770000}"/>
    <cellStyle name="Normal 4 108 2" xfId="30477" xr:uid="{00000000-0005-0000-0000-00000D770000}"/>
    <cellStyle name="Normal 4 108 3" xfId="30478" xr:uid="{00000000-0005-0000-0000-00000E770000}"/>
    <cellStyle name="Normal 4 109" xfId="30479" xr:uid="{00000000-0005-0000-0000-00000F770000}"/>
    <cellStyle name="Normal 4 109 2" xfId="30480" xr:uid="{00000000-0005-0000-0000-000010770000}"/>
    <cellStyle name="Normal 4 109 3" xfId="30481" xr:uid="{00000000-0005-0000-0000-000011770000}"/>
    <cellStyle name="Normal 4 11" xfId="30482" xr:uid="{00000000-0005-0000-0000-000012770000}"/>
    <cellStyle name="Normal 4 11 2" xfId="30483" xr:uid="{00000000-0005-0000-0000-000013770000}"/>
    <cellStyle name="Normal 4 11 3" xfId="30484" xr:uid="{00000000-0005-0000-0000-000014770000}"/>
    <cellStyle name="Normal 4 11 4" xfId="30485" xr:uid="{00000000-0005-0000-0000-000015770000}"/>
    <cellStyle name="Normal 4 11 5" xfId="30486" xr:uid="{00000000-0005-0000-0000-000016770000}"/>
    <cellStyle name="Normal 4 11_Enlaces" xfId="30487" xr:uid="{00000000-0005-0000-0000-000017770000}"/>
    <cellStyle name="Normal 4 110" xfId="30488" xr:uid="{00000000-0005-0000-0000-000018770000}"/>
    <cellStyle name="Normal 4 110 2" xfId="30489" xr:uid="{00000000-0005-0000-0000-000019770000}"/>
    <cellStyle name="Normal 4 110 3" xfId="30490" xr:uid="{00000000-0005-0000-0000-00001A770000}"/>
    <cellStyle name="Normal 4 111" xfId="30491" xr:uid="{00000000-0005-0000-0000-00001B770000}"/>
    <cellStyle name="Normal 4 111 2" xfId="30492" xr:uid="{00000000-0005-0000-0000-00001C770000}"/>
    <cellStyle name="Normal 4 111 3" xfId="30493" xr:uid="{00000000-0005-0000-0000-00001D770000}"/>
    <cellStyle name="Normal 4 112" xfId="30494" xr:uid="{00000000-0005-0000-0000-00001E770000}"/>
    <cellStyle name="Normal 4 112 2" xfId="30495" xr:uid="{00000000-0005-0000-0000-00001F770000}"/>
    <cellStyle name="Normal 4 112 3" xfId="30496" xr:uid="{00000000-0005-0000-0000-000020770000}"/>
    <cellStyle name="Normal 4 113" xfId="30497" xr:uid="{00000000-0005-0000-0000-000021770000}"/>
    <cellStyle name="Normal 4 113 2" xfId="30498" xr:uid="{00000000-0005-0000-0000-000022770000}"/>
    <cellStyle name="Normal 4 113 3" xfId="30499" xr:uid="{00000000-0005-0000-0000-000023770000}"/>
    <cellStyle name="Normal 4 114" xfId="30500" xr:uid="{00000000-0005-0000-0000-000024770000}"/>
    <cellStyle name="Normal 4 114 2" xfId="30501" xr:uid="{00000000-0005-0000-0000-000025770000}"/>
    <cellStyle name="Normal 4 114 3" xfId="30502" xr:uid="{00000000-0005-0000-0000-000026770000}"/>
    <cellStyle name="Normal 4 115" xfId="30503" xr:uid="{00000000-0005-0000-0000-000027770000}"/>
    <cellStyle name="Normal 4 115 2" xfId="30504" xr:uid="{00000000-0005-0000-0000-000028770000}"/>
    <cellStyle name="Normal 4 115 3" xfId="30505" xr:uid="{00000000-0005-0000-0000-000029770000}"/>
    <cellStyle name="Normal 4 116" xfId="30506" xr:uid="{00000000-0005-0000-0000-00002A770000}"/>
    <cellStyle name="Normal 4 116 2" xfId="30507" xr:uid="{00000000-0005-0000-0000-00002B770000}"/>
    <cellStyle name="Normal 4 116 3" xfId="30508" xr:uid="{00000000-0005-0000-0000-00002C770000}"/>
    <cellStyle name="Normal 4 117" xfId="30509" xr:uid="{00000000-0005-0000-0000-00002D770000}"/>
    <cellStyle name="Normal 4 117 2" xfId="30510" xr:uid="{00000000-0005-0000-0000-00002E770000}"/>
    <cellStyle name="Normal 4 117 3" xfId="30511" xr:uid="{00000000-0005-0000-0000-00002F770000}"/>
    <cellStyle name="Normal 4 118" xfId="30512" xr:uid="{00000000-0005-0000-0000-000030770000}"/>
    <cellStyle name="Normal 4 118 2" xfId="30513" xr:uid="{00000000-0005-0000-0000-000031770000}"/>
    <cellStyle name="Normal 4 118 3" xfId="30514" xr:uid="{00000000-0005-0000-0000-000032770000}"/>
    <cellStyle name="Normal 4 119" xfId="30515" xr:uid="{00000000-0005-0000-0000-000033770000}"/>
    <cellStyle name="Normal 4 119 2" xfId="30516" xr:uid="{00000000-0005-0000-0000-000034770000}"/>
    <cellStyle name="Normal 4 119 3" xfId="30517" xr:uid="{00000000-0005-0000-0000-000035770000}"/>
    <cellStyle name="Normal 4 12" xfId="30518" xr:uid="{00000000-0005-0000-0000-000036770000}"/>
    <cellStyle name="Normal 4 12 2" xfId="30519" xr:uid="{00000000-0005-0000-0000-000037770000}"/>
    <cellStyle name="Normal 4 12 3" xfId="30520" xr:uid="{00000000-0005-0000-0000-000038770000}"/>
    <cellStyle name="Normal 4 12 4" xfId="30521" xr:uid="{00000000-0005-0000-0000-000039770000}"/>
    <cellStyle name="Normal 4 12 5" xfId="30522" xr:uid="{00000000-0005-0000-0000-00003A770000}"/>
    <cellStyle name="Normal 4 12_Enlaces" xfId="30523" xr:uid="{00000000-0005-0000-0000-00003B770000}"/>
    <cellStyle name="Normal 4 120" xfId="30524" xr:uid="{00000000-0005-0000-0000-00003C770000}"/>
    <cellStyle name="Normal 4 120 2" xfId="30525" xr:uid="{00000000-0005-0000-0000-00003D770000}"/>
    <cellStyle name="Normal 4 120 3" xfId="30526" xr:uid="{00000000-0005-0000-0000-00003E770000}"/>
    <cellStyle name="Normal 4 121" xfId="30527" xr:uid="{00000000-0005-0000-0000-00003F770000}"/>
    <cellStyle name="Normal 4 121 2" xfId="30528" xr:uid="{00000000-0005-0000-0000-000040770000}"/>
    <cellStyle name="Normal 4 121 3" xfId="30529" xr:uid="{00000000-0005-0000-0000-000041770000}"/>
    <cellStyle name="Normal 4 122" xfId="30530" xr:uid="{00000000-0005-0000-0000-000042770000}"/>
    <cellStyle name="Normal 4 122 2" xfId="30531" xr:uid="{00000000-0005-0000-0000-000043770000}"/>
    <cellStyle name="Normal 4 122 3" xfId="30532" xr:uid="{00000000-0005-0000-0000-000044770000}"/>
    <cellStyle name="Normal 4 123" xfId="30533" xr:uid="{00000000-0005-0000-0000-000045770000}"/>
    <cellStyle name="Normal 4 123 2" xfId="30534" xr:uid="{00000000-0005-0000-0000-000046770000}"/>
    <cellStyle name="Normal 4 123 3" xfId="30535" xr:uid="{00000000-0005-0000-0000-000047770000}"/>
    <cellStyle name="Normal 4 124" xfId="30536" xr:uid="{00000000-0005-0000-0000-000048770000}"/>
    <cellStyle name="Normal 4 125" xfId="30537" xr:uid="{00000000-0005-0000-0000-000049770000}"/>
    <cellStyle name="Normal 4 126" xfId="30538" xr:uid="{00000000-0005-0000-0000-00004A770000}"/>
    <cellStyle name="Normal 4 127" xfId="30539" xr:uid="{00000000-0005-0000-0000-00004B770000}"/>
    <cellStyle name="Normal 4 128" xfId="30540" xr:uid="{00000000-0005-0000-0000-00004C770000}"/>
    <cellStyle name="Normal 4 129" xfId="30541" xr:uid="{00000000-0005-0000-0000-00004D770000}"/>
    <cellStyle name="Normal 4 13" xfId="30542" xr:uid="{00000000-0005-0000-0000-00004E770000}"/>
    <cellStyle name="Normal 4 13 2" xfId="30543" xr:uid="{00000000-0005-0000-0000-00004F770000}"/>
    <cellStyle name="Normal 4 13 3" xfId="30544" xr:uid="{00000000-0005-0000-0000-000050770000}"/>
    <cellStyle name="Normal 4 13 4" xfId="30545" xr:uid="{00000000-0005-0000-0000-000051770000}"/>
    <cellStyle name="Normal 4 13 5" xfId="30546" xr:uid="{00000000-0005-0000-0000-000052770000}"/>
    <cellStyle name="Normal 4 13_Enlaces" xfId="30547" xr:uid="{00000000-0005-0000-0000-000053770000}"/>
    <cellStyle name="Normal 4 130" xfId="30548" xr:uid="{00000000-0005-0000-0000-000054770000}"/>
    <cellStyle name="Normal 4 131" xfId="30549" xr:uid="{00000000-0005-0000-0000-000055770000}"/>
    <cellStyle name="Normal 4 131 2" xfId="30550" xr:uid="{00000000-0005-0000-0000-000056770000}"/>
    <cellStyle name="Normal 4 132" xfId="30551" xr:uid="{00000000-0005-0000-0000-000057770000}"/>
    <cellStyle name="Normal 4 132 2" xfId="30552" xr:uid="{00000000-0005-0000-0000-000058770000}"/>
    <cellStyle name="Normal 4 133" xfId="30553" xr:uid="{00000000-0005-0000-0000-000059770000}"/>
    <cellStyle name="Normal 4 133 2" xfId="30554" xr:uid="{00000000-0005-0000-0000-00005A770000}"/>
    <cellStyle name="Normal 4 134" xfId="30555" xr:uid="{00000000-0005-0000-0000-00005B770000}"/>
    <cellStyle name="Normal 4 134 2" xfId="30556" xr:uid="{00000000-0005-0000-0000-00005C770000}"/>
    <cellStyle name="Normal 4 135" xfId="30557" xr:uid="{00000000-0005-0000-0000-00005D770000}"/>
    <cellStyle name="Normal 4 135 2" xfId="30558" xr:uid="{00000000-0005-0000-0000-00005E770000}"/>
    <cellStyle name="Normal 4 136" xfId="30559" xr:uid="{00000000-0005-0000-0000-00005F770000}"/>
    <cellStyle name="Normal 4 136 2" xfId="30560" xr:uid="{00000000-0005-0000-0000-000060770000}"/>
    <cellStyle name="Normal 4 137" xfId="30561" xr:uid="{00000000-0005-0000-0000-000061770000}"/>
    <cellStyle name="Normal 4 137 2" xfId="30562" xr:uid="{00000000-0005-0000-0000-000062770000}"/>
    <cellStyle name="Normal 4 138" xfId="30563" xr:uid="{00000000-0005-0000-0000-000063770000}"/>
    <cellStyle name="Normal 4 138 2" xfId="30564" xr:uid="{00000000-0005-0000-0000-000064770000}"/>
    <cellStyle name="Normal 4 139" xfId="30565" xr:uid="{00000000-0005-0000-0000-000065770000}"/>
    <cellStyle name="Normal 4 139 2" xfId="30566" xr:uid="{00000000-0005-0000-0000-000066770000}"/>
    <cellStyle name="Normal 4 14" xfId="30567" xr:uid="{00000000-0005-0000-0000-000067770000}"/>
    <cellStyle name="Normal 4 14 2" xfId="30568" xr:uid="{00000000-0005-0000-0000-000068770000}"/>
    <cellStyle name="Normal 4 14 3" xfId="30569" xr:uid="{00000000-0005-0000-0000-000069770000}"/>
    <cellStyle name="Normal 4 14 4" xfId="30570" xr:uid="{00000000-0005-0000-0000-00006A770000}"/>
    <cellStyle name="Normal 4 14 5" xfId="30571" xr:uid="{00000000-0005-0000-0000-00006B770000}"/>
    <cellStyle name="Normal 4 14_Enlaces" xfId="30572" xr:uid="{00000000-0005-0000-0000-00006C770000}"/>
    <cellStyle name="Normal 4 140" xfId="30573" xr:uid="{00000000-0005-0000-0000-00006D770000}"/>
    <cellStyle name="Normal 4 140 2" xfId="30574" xr:uid="{00000000-0005-0000-0000-00006E770000}"/>
    <cellStyle name="Normal 4 141" xfId="30575" xr:uid="{00000000-0005-0000-0000-00006F770000}"/>
    <cellStyle name="Normal 4 141 2" xfId="30576" xr:uid="{00000000-0005-0000-0000-000070770000}"/>
    <cellStyle name="Normal 4 142" xfId="30577" xr:uid="{00000000-0005-0000-0000-000071770000}"/>
    <cellStyle name="Normal 4 142 2" xfId="30578" xr:uid="{00000000-0005-0000-0000-000072770000}"/>
    <cellStyle name="Normal 4 143" xfId="30579" xr:uid="{00000000-0005-0000-0000-000073770000}"/>
    <cellStyle name="Normal 4 143 2" xfId="30580" xr:uid="{00000000-0005-0000-0000-000074770000}"/>
    <cellStyle name="Normal 4 144" xfId="30581" xr:uid="{00000000-0005-0000-0000-000075770000}"/>
    <cellStyle name="Normal 4 144 2" xfId="30582" xr:uid="{00000000-0005-0000-0000-000076770000}"/>
    <cellStyle name="Normal 4 145" xfId="30583" xr:uid="{00000000-0005-0000-0000-000077770000}"/>
    <cellStyle name="Normal 4 145 2" xfId="30584" xr:uid="{00000000-0005-0000-0000-000078770000}"/>
    <cellStyle name="Normal 4 146" xfId="30585" xr:uid="{00000000-0005-0000-0000-000079770000}"/>
    <cellStyle name="Normal 4 146 2" xfId="30586" xr:uid="{00000000-0005-0000-0000-00007A770000}"/>
    <cellStyle name="Normal 4 147" xfId="30587" xr:uid="{00000000-0005-0000-0000-00007B770000}"/>
    <cellStyle name="Normal 4 147 2" xfId="30588" xr:uid="{00000000-0005-0000-0000-00007C770000}"/>
    <cellStyle name="Normal 4 148" xfId="30589" xr:uid="{00000000-0005-0000-0000-00007D770000}"/>
    <cellStyle name="Normal 4 148 2" xfId="30590" xr:uid="{00000000-0005-0000-0000-00007E770000}"/>
    <cellStyle name="Normal 4 148 3" xfId="30591" xr:uid="{00000000-0005-0000-0000-00007F770000}"/>
    <cellStyle name="Normal 4 149" xfId="30592" xr:uid="{00000000-0005-0000-0000-000080770000}"/>
    <cellStyle name="Normal 4 149 2" xfId="30593" xr:uid="{00000000-0005-0000-0000-000081770000}"/>
    <cellStyle name="Normal 4 149 3" xfId="30594" xr:uid="{00000000-0005-0000-0000-000082770000}"/>
    <cellStyle name="Normal 4 15" xfId="30595" xr:uid="{00000000-0005-0000-0000-000083770000}"/>
    <cellStyle name="Normal 4 15 2" xfId="30596" xr:uid="{00000000-0005-0000-0000-000084770000}"/>
    <cellStyle name="Normal 4 15 3" xfId="30597" xr:uid="{00000000-0005-0000-0000-000085770000}"/>
    <cellStyle name="Normal 4 15 4" xfId="30598" xr:uid="{00000000-0005-0000-0000-000086770000}"/>
    <cellStyle name="Normal 4 15 5" xfId="30599" xr:uid="{00000000-0005-0000-0000-000087770000}"/>
    <cellStyle name="Normal 4 15_Enlaces" xfId="30600" xr:uid="{00000000-0005-0000-0000-000088770000}"/>
    <cellStyle name="Normal 4 150" xfId="30601" xr:uid="{00000000-0005-0000-0000-000089770000}"/>
    <cellStyle name="Normal 4 150 2" xfId="30602" xr:uid="{00000000-0005-0000-0000-00008A770000}"/>
    <cellStyle name="Normal 4 150 3" xfId="30603" xr:uid="{00000000-0005-0000-0000-00008B770000}"/>
    <cellStyle name="Normal 4 151" xfId="30604" xr:uid="{00000000-0005-0000-0000-00008C770000}"/>
    <cellStyle name="Normal 4 151 2" xfId="30605" xr:uid="{00000000-0005-0000-0000-00008D770000}"/>
    <cellStyle name="Normal 4 151 3" xfId="30606" xr:uid="{00000000-0005-0000-0000-00008E770000}"/>
    <cellStyle name="Normal 4 152" xfId="30607" xr:uid="{00000000-0005-0000-0000-00008F770000}"/>
    <cellStyle name="Normal 4 152 2" xfId="30608" xr:uid="{00000000-0005-0000-0000-000090770000}"/>
    <cellStyle name="Normal 4 152 3" xfId="30609" xr:uid="{00000000-0005-0000-0000-000091770000}"/>
    <cellStyle name="Normal 4 153" xfId="30610" xr:uid="{00000000-0005-0000-0000-000092770000}"/>
    <cellStyle name="Normal 4 153 2" xfId="30611" xr:uid="{00000000-0005-0000-0000-000093770000}"/>
    <cellStyle name="Normal 4 154" xfId="30612" xr:uid="{00000000-0005-0000-0000-000094770000}"/>
    <cellStyle name="Normal 4 155" xfId="30613" xr:uid="{00000000-0005-0000-0000-000095770000}"/>
    <cellStyle name="Normal 4 156" xfId="30614" xr:uid="{00000000-0005-0000-0000-000096770000}"/>
    <cellStyle name="Normal 4 157" xfId="30615" xr:uid="{00000000-0005-0000-0000-000097770000}"/>
    <cellStyle name="Normal 4 158" xfId="30616" xr:uid="{00000000-0005-0000-0000-000098770000}"/>
    <cellStyle name="Normal 4 159" xfId="30617" xr:uid="{00000000-0005-0000-0000-000099770000}"/>
    <cellStyle name="Normal 4 16" xfId="30618" xr:uid="{00000000-0005-0000-0000-00009A770000}"/>
    <cellStyle name="Normal 4 16 2" xfId="30619" xr:uid="{00000000-0005-0000-0000-00009B770000}"/>
    <cellStyle name="Normal 4 16 3" xfId="30620" xr:uid="{00000000-0005-0000-0000-00009C770000}"/>
    <cellStyle name="Normal 4 16 4" xfId="30621" xr:uid="{00000000-0005-0000-0000-00009D770000}"/>
    <cellStyle name="Normal 4 16 5" xfId="30622" xr:uid="{00000000-0005-0000-0000-00009E770000}"/>
    <cellStyle name="Normal 4 16_Enlaces" xfId="30623" xr:uid="{00000000-0005-0000-0000-00009F770000}"/>
    <cellStyle name="Normal 4 160" xfId="30624" xr:uid="{00000000-0005-0000-0000-0000A0770000}"/>
    <cellStyle name="Normal 4 161" xfId="30625" xr:uid="{00000000-0005-0000-0000-0000A1770000}"/>
    <cellStyle name="Normal 4 162" xfId="30626" xr:uid="{00000000-0005-0000-0000-0000A2770000}"/>
    <cellStyle name="Normal 4 163" xfId="30627" xr:uid="{00000000-0005-0000-0000-0000A3770000}"/>
    <cellStyle name="Normal 4 164" xfId="30628" xr:uid="{00000000-0005-0000-0000-0000A4770000}"/>
    <cellStyle name="Normal 4 165" xfId="30629" xr:uid="{00000000-0005-0000-0000-0000A5770000}"/>
    <cellStyle name="Normal 4 166" xfId="30630" xr:uid="{00000000-0005-0000-0000-0000A6770000}"/>
    <cellStyle name="Normal 4 167" xfId="30631" xr:uid="{00000000-0005-0000-0000-0000A7770000}"/>
    <cellStyle name="Normal 4 168" xfId="30632" xr:uid="{00000000-0005-0000-0000-0000A8770000}"/>
    <cellStyle name="Normal 4 169" xfId="30633" xr:uid="{00000000-0005-0000-0000-0000A9770000}"/>
    <cellStyle name="Normal 4 17" xfId="30634" xr:uid="{00000000-0005-0000-0000-0000AA770000}"/>
    <cellStyle name="Normal 4 17 2" xfId="30635" xr:uid="{00000000-0005-0000-0000-0000AB770000}"/>
    <cellStyle name="Normal 4 17 3" xfId="30636" xr:uid="{00000000-0005-0000-0000-0000AC770000}"/>
    <cellStyle name="Normal 4 17 4" xfId="30637" xr:uid="{00000000-0005-0000-0000-0000AD770000}"/>
    <cellStyle name="Normal 4 17 5" xfId="30638" xr:uid="{00000000-0005-0000-0000-0000AE770000}"/>
    <cellStyle name="Normal 4 17_Enlaces" xfId="30639" xr:uid="{00000000-0005-0000-0000-0000AF770000}"/>
    <cellStyle name="Normal 4 170" xfId="30640" xr:uid="{00000000-0005-0000-0000-0000B0770000}"/>
    <cellStyle name="Normal 4 171" xfId="30641" xr:uid="{00000000-0005-0000-0000-0000B1770000}"/>
    <cellStyle name="Normal 4 18" xfId="30642" xr:uid="{00000000-0005-0000-0000-0000B2770000}"/>
    <cellStyle name="Normal 4 18 2" xfId="30643" xr:uid="{00000000-0005-0000-0000-0000B3770000}"/>
    <cellStyle name="Normal 4 18 3" xfId="30644" xr:uid="{00000000-0005-0000-0000-0000B4770000}"/>
    <cellStyle name="Normal 4 18 4" xfId="30645" xr:uid="{00000000-0005-0000-0000-0000B5770000}"/>
    <cellStyle name="Normal 4 18 5" xfId="30646" xr:uid="{00000000-0005-0000-0000-0000B6770000}"/>
    <cellStyle name="Normal 4 18_Enlaces" xfId="30647" xr:uid="{00000000-0005-0000-0000-0000B7770000}"/>
    <cellStyle name="Normal 4 19" xfId="30648" xr:uid="{00000000-0005-0000-0000-0000B8770000}"/>
    <cellStyle name="Normal 4 19 2" xfId="30649" xr:uid="{00000000-0005-0000-0000-0000B9770000}"/>
    <cellStyle name="Normal 4 19 3" xfId="30650" xr:uid="{00000000-0005-0000-0000-0000BA770000}"/>
    <cellStyle name="Normal 4 19 4" xfId="30651" xr:uid="{00000000-0005-0000-0000-0000BB770000}"/>
    <cellStyle name="Normal 4 19 5" xfId="30652" xr:uid="{00000000-0005-0000-0000-0000BC770000}"/>
    <cellStyle name="Normal 4 19_Enlaces" xfId="30653" xr:uid="{00000000-0005-0000-0000-0000BD770000}"/>
    <cellStyle name="Normal 4 2" xfId="437" xr:uid="{00000000-0005-0000-0000-0000B5010000}"/>
    <cellStyle name="Normal 4 2 10" xfId="30655" xr:uid="{00000000-0005-0000-0000-0000BF770000}"/>
    <cellStyle name="Normal 4 2 10 2" xfId="30656" xr:uid="{00000000-0005-0000-0000-0000C0770000}"/>
    <cellStyle name="Normal 4 2 11" xfId="30657" xr:uid="{00000000-0005-0000-0000-0000C1770000}"/>
    <cellStyle name="Normal 4 2 11 2" xfId="30658" xr:uid="{00000000-0005-0000-0000-0000C2770000}"/>
    <cellStyle name="Normal 4 2 12" xfId="30659" xr:uid="{00000000-0005-0000-0000-0000C3770000}"/>
    <cellStyle name="Normal 4 2 12 2" xfId="30660" xr:uid="{00000000-0005-0000-0000-0000C4770000}"/>
    <cellStyle name="Normal 4 2 13" xfId="30661" xr:uid="{00000000-0005-0000-0000-0000C5770000}"/>
    <cellStyle name="Normal 4 2 13 2" xfId="30662" xr:uid="{00000000-0005-0000-0000-0000C6770000}"/>
    <cellStyle name="Normal 4 2 14" xfId="30663" xr:uid="{00000000-0005-0000-0000-0000C7770000}"/>
    <cellStyle name="Normal 4 2 14 2" xfId="30664" xr:uid="{00000000-0005-0000-0000-0000C8770000}"/>
    <cellStyle name="Normal 4 2 15" xfId="30665" xr:uid="{00000000-0005-0000-0000-0000C9770000}"/>
    <cellStyle name="Normal 4 2 15 2" xfId="30666" xr:uid="{00000000-0005-0000-0000-0000CA770000}"/>
    <cellStyle name="Normal 4 2 16" xfId="30667" xr:uid="{00000000-0005-0000-0000-0000CB770000}"/>
    <cellStyle name="Normal 4 2 16 2" xfId="30668" xr:uid="{00000000-0005-0000-0000-0000CC770000}"/>
    <cellStyle name="Normal 4 2 17" xfId="30669" xr:uid="{00000000-0005-0000-0000-0000CD770000}"/>
    <cellStyle name="Normal 4 2 17 2" xfId="30670" xr:uid="{00000000-0005-0000-0000-0000CE770000}"/>
    <cellStyle name="Normal 4 2 18" xfId="30671" xr:uid="{00000000-0005-0000-0000-0000CF770000}"/>
    <cellStyle name="Normal 4 2 18 2" xfId="30672" xr:uid="{00000000-0005-0000-0000-0000D0770000}"/>
    <cellStyle name="Normal 4 2 19" xfId="30673" xr:uid="{00000000-0005-0000-0000-0000D1770000}"/>
    <cellStyle name="Normal 4 2 19 2" xfId="30674" xr:uid="{00000000-0005-0000-0000-0000D2770000}"/>
    <cellStyle name="Normal 4 2 2" xfId="30675" xr:uid="{00000000-0005-0000-0000-0000D3770000}"/>
    <cellStyle name="Normal 4 2 2 2" xfId="30676" xr:uid="{00000000-0005-0000-0000-0000D4770000}"/>
    <cellStyle name="Normal 4 2 20" xfId="30677" xr:uid="{00000000-0005-0000-0000-0000D5770000}"/>
    <cellStyle name="Normal 4 2 20 2" xfId="30678" xr:uid="{00000000-0005-0000-0000-0000D6770000}"/>
    <cellStyle name="Normal 4 2 21" xfId="30679" xr:uid="{00000000-0005-0000-0000-0000D7770000}"/>
    <cellStyle name="Normal 4 2 21 2" xfId="30680" xr:uid="{00000000-0005-0000-0000-0000D8770000}"/>
    <cellStyle name="Normal 4 2 22" xfId="30681" xr:uid="{00000000-0005-0000-0000-0000D9770000}"/>
    <cellStyle name="Normal 4 2 22 2" xfId="30682" xr:uid="{00000000-0005-0000-0000-0000DA770000}"/>
    <cellStyle name="Normal 4 2 23" xfId="30683" xr:uid="{00000000-0005-0000-0000-0000DB770000}"/>
    <cellStyle name="Normal 4 2 23 2" xfId="30684" xr:uid="{00000000-0005-0000-0000-0000DC770000}"/>
    <cellStyle name="Normal 4 2 24" xfId="30685" xr:uid="{00000000-0005-0000-0000-0000DD770000}"/>
    <cellStyle name="Normal 4 2 25" xfId="30686" xr:uid="{00000000-0005-0000-0000-0000DE770000}"/>
    <cellStyle name="Normal 4 2 26" xfId="30687" xr:uid="{00000000-0005-0000-0000-0000DF770000}"/>
    <cellStyle name="Normal 4 2 27" xfId="30688" xr:uid="{00000000-0005-0000-0000-0000E0770000}"/>
    <cellStyle name="Normal 4 2 28" xfId="30689" xr:uid="{00000000-0005-0000-0000-0000E1770000}"/>
    <cellStyle name="Normal 4 2 29" xfId="30690" xr:uid="{00000000-0005-0000-0000-0000E2770000}"/>
    <cellStyle name="Normal 4 2 3" xfId="30691" xr:uid="{00000000-0005-0000-0000-0000E3770000}"/>
    <cellStyle name="Normal 4 2 3 2" xfId="30692" xr:uid="{00000000-0005-0000-0000-0000E4770000}"/>
    <cellStyle name="Normal 4 2 30" xfId="30693" xr:uid="{00000000-0005-0000-0000-0000E5770000}"/>
    <cellStyle name="Normal 4 2 31" xfId="30694" xr:uid="{00000000-0005-0000-0000-0000E6770000}"/>
    <cellStyle name="Normal 4 2 32" xfId="30695" xr:uid="{00000000-0005-0000-0000-0000E7770000}"/>
    <cellStyle name="Normal 4 2 33" xfId="30696" xr:uid="{00000000-0005-0000-0000-0000E8770000}"/>
    <cellStyle name="Normal 4 2 34" xfId="30697" xr:uid="{00000000-0005-0000-0000-0000E9770000}"/>
    <cellStyle name="Normal 4 2 35" xfId="30698" xr:uid="{00000000-0005-0000-0000-0000EA770000}"/>
    <cellStyle name="Normal 4 2 36" xfId="30699" xr:uid="{00000000-0005-0000-0000-0000EB770000}"/>
    <cellStyle name="Normal 4 2 37" xfId="30700" xr:uid="{00000000-0005-0000-0000-0000EC770000}"/>
    <cellStyle name="Normal 4 2 38" xfId="30701" xr:uid="{00000000-0005-0000-0000-0000ED770000}"/>
    <cellStyle name="Normal 4 2 39" xfId="30702" xr:uid="{00000000-0005-0000-0000-0000EE770000}"/>
    <cellStyle name="Normal 4 2 4" xfId="30703" xr:uid="{00000000-0005-0000-0000-0000EF770000}"/>
    <cellStyle name="Normal 4 2 4 2" xfId="30704" xr:uid="{00000000-0005-0000-0000-0000F0770000}"/>
    <cellStyle name="Normal 4 2 40" xfId="30705" xr:uid="{00000000-0005-0000-0000-0000F1770000}"/>
    <cellStyle name="Normal 4 2 41" xfId="30706" xr:uid="{00000000-0005-0000-0000-0000F2770000}"/>
    <cellStyle name="Normal 4 2 42" xfId="30707" xr:uid="{00000000-0005-0000-0000-0000F3770000}"/>
    <cellStyle name="Normal 4 2 43" xfId="30708" xr:uid="{00000000-0005-0000-0000-0000F4770000}"/>
    <cellStyle name="Normal 4 2 44" xfId="30709" xr:uid="{00000000-0005-0000-0000-0000F5770000}"/>
    <cellStyle name="Normal 4 2 45" xfId="30710" xr:uid="{00000000-0005-0000-0000-0000F6770000}"/>
    <cellStyle name="Normal 4 2 46" xfId="30711" xr:uid="{00000000-0005-0000-0000-0000F7770000}"/>
    <cellStyle name="Normal 4 2 47" xfId="30712" xr:uid="{00000000-0005-0000-0000-0000F8770000}"/>
    <cellStyle name="Normal 4 2 48" xfId="30713" xr:uid="{00000000-0005-0000-0000-0000F9770000}"/>
    <cellStyle name="Normal 4 2 49" xfId="30714" xr:uid="{00000000-0005-0000-0000-0000FA770000}"/>
    <cellStyle name="Normal 4 2 5" xfId="30715" xr:uid="{00000000-0005-0000-0000-0000FB770000}"/>
    <cellStyle name="Normal 4 2 5 2" xfId="30716" xr:uid="{00000000-0005-0000-0000-0000FC770000}"/>
    <cellStyle name="Normal 4 2 50" xfId="30717" xr:uid="{00000000-0005-0000-0000-0000FD770000}"/>
    <cellStyle name="Normal 4 2 51" xfId="30718" xr:uid="{00000000-0005-0000-0000-0000FE770000}"/>
    <cellStyle name="Normal 4 2 52" xfId="30719" xr:uid="{00000000-0005-0000-0000-0000FF770000}"/>
    <cellStyle name="Normal 4 2 53" xfId="30720" xr:uid="{00000000-0005-0000-0000-000000780000}"/>
    <cellStyle name="Normal 4 2 54" xfId="30721" xr:uid="{00000000-0005-0000-0000-000001780000}"/>
    <cellStyle name="Normal 4 2 55" xfId="30722" xr:uid="{00000000-0005-0000-0000-000002780000}"/>
    <cellStyle name="Normal 4 2 56" xfId="30723" xr:uid="{00000000-0005-0000-0000-000003780000}"/>
    <cellStyle name="Normal 4 2 57" xfId="30724" xr:uid="{00000000-0005-0000-0000-000004780000}"/>
    <cellStyle name="Normal 4 2 58" xfId="30725" xr:uid="{00000000-0005-0000-0000-000005780000}"/>
    <cellStyle name="Normal 4 2 59" xfId="30726" xr:uid="{00000000-0005-0000-0000-000006780000}"/>
    <cellStyle name="Normal 4 2 6" xfId="30727" xr:uid="{00000000-0005-0000-0000-000007780000}"/>
    <cellStyle name="Normal 4 2 6 2" xfId="30728" xr:uid="{00000000-0005-0000-0000-000008780000}"/>
    <cellStyle name="Normal 4 2 60" xfId="30729" xr:uid="{00000000-0005-0000-0000-000009780000}"/>
    <cellStyle name="Normal 4 2 61" xfId="30730" xr:uid="{00000000-0005-0000-0000-00000A780000}"/>
    <cellStyle name="Normal 4 2 62" xfId="30731" xr:uid="{00000000-0005-0000-0000-00000B780000}"/>
    <cellStyle name="Normal 4 2 63" xfId="30732" xr:uid="{00000000-0005-0000-0000-00000C780000}"/>
    <cellStyle name="Normal 4 2 64" xfId="30733" xr:uid="{00000000-0005-0000-0000-00000D780000}"/>
    <cellStyle name="Normal 4 2 65" xfId="30734" xr:uid="{00000000-0005-0000-0000-00000E780000}"/>
    <cellStyle name="Normal 4 2 66" xfId="30735" xr:uid="{00000000-0005-0000-0000-00000F780000}"/>
    <cellStyle name="Normal 4 2 67" xfId="30736" xr:uid="{00000000-0005-0000-0000-000010780000}"/>
    <cellStyle name="Normal 4 2 68" xfId="30737" xr:uid="{00000000-0005-0000-0000-000011780000}"/>
    <cellStyle name="Normal 4 2 69" xfId="30738" xr:uid="{00000000-0005-0000-0000-000012780000}"/>
    <cellStyle name="Normal 4 2 7" xfId="30739" xr:uid="{00000000-0005-0000-0000-000013780000}"/>
    <cellStyle name="Normal 4 2 7 2" xfId="30740" xr:uid="{00000000-0005-0000-0000-000014780000}"/>
    <cellStyle name="Normal 4 2 70" xfId="30741" xr:uid="{00000000-0005-0000-0000-000015780000}"/>
    <cellStyle name="Normal 4 2 71" xfId="30742" xr:uid="{00000000-0005-0000-0000-000016780000}"/>
    <cellStyle name="Normal 4 2 72" xfId="30743" xr:uid="{00000000-0005-0000-0000-000017780000}"/>
    <cellStyle name="Normal 4 2 73" xfId="30744" xr:uid="{00000000-0005-0000-0000-000018780000}"/>
    <cellStyle name="Normal 4 2 74" xfId="30745" xr:uid="{00000000-0005-0000-0000-000019780000}"/>
    <cellStyle name="Normal 4 2 75" xfId="30746" xr:uid="{00000000-0005-0000-0000-00001A780000}"/>
    <cellStyle name="Normal 4 2 76" xfId="30747" xr:uid="{00000000-0005-0000-0000-00001B780000}"/>
    <cellStyle name="Normal 4 2 77" xfId="30748" xr:uid="{00000000-0005-0000-0000-00001C780000}"/>
    <cellStyle name="Normal 4 2 78" xfId="30749" xr:uid="{00000000-0005-0000-0000-00001D780000}"/>
    <cellStyle name="Normal 4 2 79" xfId="30750" xr:uid="{00000000-0005-0000-0000-00001E780000}"/>
    <cellStyle name="Normal 4 2 8" xfId="30751" xr:uid="{00000000-0005-0000-0000-00001F780000}"/>
    <cellStyle name="Normal 4 2 8 2" xfId="30752" xr:uid="{00000000-0005-0000-0000-000020780000}"/>
    <cellStyle name="Normal 4 2 80" xfId="30753" xr:uid="{00000000-0005-0000-0000-000021780000}"/>
    <cellStyle name="Normal 4 2 81" xfId="30754" xr:uid="{00000000-0005-0000-0000-000022780000}"/>
    <cellStyle name="Normal 4 2 82" xfId="30755" xr:uid="{00000000-0005-0000-0000-000023780000}"/>
    <cellStyle name="Normal 4 2 83" xfId="30756" xr:uid="{00000000-0005-0000-0000-000024780000}"/>
    <cellStyle name="Normal 4 2 84" xfId="30757" xr:uid="{00000000-0005-0000-0000-000025780000}"/>
    <cellStyle name="Normal 4 2 85" xfId="30758" xr:uid="{00000000-0005-0000-0000-000026780000}"/>
    <cellStyle name="Normal 4 2 86" xfId="30759" xr:uid="{00000000-0005-0000-0000-000027780000}"/>
    <cellStyle name="Normal 4 2 87" xfId="30760" xr:uid="{00000000-0005-0000-0000-000028780000}"/>
    <cellStyle name="Normal 4 2 87 2" xfId="30761" xr:uid="{00000000-0005-0000-0000-000029780000}"/>
    <cellStyle name="Normal 4 2 88" xfId="30654" xr:uid="{00000000-0005-0000-0000-0000BE770000}"/>
    <cellStyle name="Normal 4 2 9" xfId="30762" xr:uid="{00000000-0005-0000-0000-00002A780000}"/>
    <cellStyle name="Normal 4 2 9 2" xfId="30763" xr:uid="{00000000-0005-0000-0000-00002B780000}"/>
    <cellStyle name="Normal 4 2_Xa Parametrización de Usuarios" xfId="30764" xr:uid="{00000000-0005-0000-0000-00002C780000}"/>
    <cellStyle name="Normal 4 20" xfId="30765" xr:uid="{00000000-0005-0000-0000-00002D780000}"/>
    <cellStyle name="Normal 4 20 2" xfId="30766" xr:uid="{00000000-0005-0000-0000-00002E780000}"/>
    <cellStyle name="Normal 4 20 3" xfId="30767" xr:uid="{00000000-0005-0000-0000-00002F780000}"/>
    <cellStyle name="Normal 4 20 4" xfId="30768" xr:uid="{00000000-0005-0000-0000-000030780000}"/>
    <cellStyle name="Normal 4 20_Enlaces" xfId="30769" xr:uid="{00000000-0005-0000-0000-000031780000}"/>
    <cellStyle name="Normal 4 21" xfId="30770" xr:uid="{00000000-0005-0000-0000-000032780000}"/>
    <cellStyle name="Normal 4 21 2" xfId="30771" xr:uid="{00000000-0005-0000-0000-000033780000}"/>
    <cellStyle name="Normal 4 21 3" xfId="30772" xr:uid="{00000000-0005-0000-0000-000034780000}"/>
    <cellStyle name="Normal 4 21 4" xfId="30773" xr:uid="{00000000-0005-0000-0000-000035780000}"/>
    <cellStyle name="Normal 4 21_Enlaces" xfId="30774" xr:uid="{00000000-0005-0000-0000-000036780000}"/>
    <cellStyle name="Normal 4 22" xfId="30775" xr:uid="{00000000-0005-0000-0000-000037780000}"/>
    <cellStyle name="Normal 4 22 2" xfId="30776" xr:uid="{00000000-0005-0000-0000-000038780000}"/>
    <cellStyle name="Normal 4 22 3" xfId="30777" xr:uid="{00000000-0005-0000-0000-000039780000}"/>
    <cellStyle name="Normal 4 22 4" xfId="30778" xr:uid="{00000000-0005-0000-0000-00003A780000}"/>
    <cellStyle name="Normal 4 22_Enlaces" xfId="30779" xr:uid="{00000000-0005-0000-0000-00003B780000}"/>
    <cellStyle name="Normal 4 23" xfId="30780" xr:uid="{00000000-0005-0000-0000-00003C780000}"/>
    <cellStyle name="Normal 4 23 2" xfId="30781" xr:uid="{00000000-0005-0000-0000-00003D780000}"/>
    <cellStyle name="Normal 4 23 3" xfId="30782" xr:uid="{00000000-0005-0000-0000-00003E780000}"/>
    <cellStyle name="Normal 4 23 4" xfId="30783" xr:uid="{00000000-0005-0000-0000-00003F780000}"/>
    <cellStyle name="Normal 4 23_Enlaces" xfId="30784" xr:uid="{00000000-0005-0000-0000-000040780000}"/>
    <cellStyle name="Normal 4 24" xfId="30785" xr:uid="{00000000-0005-0000-0000-000041780000}"/>
    <cellStyle name="Normal 4 24 2" xfId="30786" xr:uid="{00000000-0005-0000-0000-000042780000}"/>
    <cellStyle name="Normal 4 24 3" xfId="30787" xr:uid="{00000000-0005-0000-0000-000043780000}"/>
    <cellStyle name="Normal 4 24 4" xfId="30788" xr:uid="{00000000-0005-0000-0000-000044780000}"/>
    <cellStyle name="Normal 4 24_Enlaces" xfId="30789" xr:uid="{00000000-0005-0000-0000-000045780000}"/>
    <cellStyle name="Normal 4 25" xfId="30790" xr:uid="{00000000-0005-0000-0000-000046780000}"/>
    <cellStyle name="Normal 4 25 2" xfId="30791" xr:uid="{00000000-0005-0000-0000-000047780000}"/>
    <cellStyle name="Normal 4 25 3" xfId="30792" xr:uid="{00000000-0005-0000-0000-000048780000}"/>
    <cellStyle name="Normal 4 25 4" xfId="30793" xr:uid="{00000000-0005-0000-0000-000049780000}"/>
    <cellStyle name="Normal 4 25_Enlaces" xfId="30794" xr:uid="{00000000-0005-0000-0000-00004A780000}"/>
    <cellStyle name="Normal 4 26" xfId="30795" xr:uid="{00000000-0005-0000-0000-00004B780000}"/>
    <cellStyle name="Normal 4 26 2" xfId="30796" xr:uid="{00000000-0005-0000-0000-00004C780000}"/>
    <cellStyle name="Normal 4 26 3" xfId="30797" xr:uid="{00000000-0005-0000-0000-00004D780000}"/>
    <cellStyle name="Normal 4 26 4" xfId="30798" xr:uid="{00000000-0005-0000-0000-00004E780000}"/>
    <cellStyle name="Normal 4 26_Enlaces" xfId="30799" xr:uid="{00000000-0005-0000-0000-00004F780000}"/>
    <cellStyle name="Normal 4 27" xfId="30800" xr:uid="{00000000-0005-0000-0000-000050780000}"/>
    <cellStyle name="Normal 4 27 2" xfId="30801" xr:uid="{00000000-0005-0000-0000-000051780000}"/>
    <cellStyle name="Normal 4 27 3" xfId="30802" xr:uid="{00000000-0005-0000-0000-000052780000}"/>
    <cellStyle name="Normal 4 28" xfId="30803" xr:uid="{00000000-0005-0000-0000-000053780000}"/>
    <cellStyle name="Normal 4 28 2" xfId="30804" xr:uid="{00000000-0005-0000-0000-000054780000}"/>
    <cellStyle name="Normal 4 28 3" xfId="30805" xr:uid="{00000000-0005-0000-0000-000055780000}"/>
    <cellStyle name="Normal 4 29" xfId="30806" xr:uid="{00000000-0005-0000-0000-000056780000}"/>
    <cellStyle name="Normal 4 29 2" xfId="30807" xr:uid="{00000000-0005-0000-0000-000057780000}"/>
    <cellStyle name="Normal 4 29 3" xfId="30808" xr:uid="{00000000-0005-0000-0000-000058780000}"/>
    <cellStyle name="Normal 4 3" xfId="30809" xr:uid="{00000000-0005-0000-0000-000059780000}"/>
    <cellStyle name="Normal 4 3 10" xfId="30810" xr:uid="{00000000-0005-0000-0000-00005A780000}"/>
    <cellStyle name="Normal 4 3 11" xfId="30811" xr:uid="{00000000-0005-0000-0000-00005B780000}"/>
    <cellStyle name="Normal 4 3 12" xfId="30812" xr:uid="{00000000-0005-0000-0000-00005C780000}"/>
    <cellStyle name="Normal 4 3 13" xfId="30813" xr:uid="{00000000-0005-0000-0000-00005D780000}"/>
    <cellStyle name="Normal 4 3 14" xfId="30814" xr:uid="{00000000-0005-0000-0000-00005E780000}"/>
    <cellStyle name="Normal 4 3 15" xfId="30815" xr:uid="{00000000-0005-0000-0000-00005F780000}"/>
    <cellStyle name="Normal 4 3 16" xfId="30816" xr:uid="{00000000-0005-0000-0000-000060780000}"/>
    <cellStyle name="Normal 4 3 17" xfId="30817" xr:uid="{00000000-0005-0000-0000-000061780000}"/>
    <cellStyle name="Normal 4 3 18" xfId="30818" xr:uid="{00000000-0005-0000-0000-000062780000}"/>
    <cellStyle name="Normal 4 3 19" xfId="30819" xr:uid="{00000000-0005-0000-0000-000063780000}"/>
    <cellStyle name="Normal 4 3 2" xfId="30820" xr:uid="{00000000-0005-0000-0000-000064780000}"/>
    <cellStyle name="Normal 4 3 2 2" xfId="30821" xr:uid="{00000000-0005-0000-0000-000065780000}"/>
    <cellStyle name="Normal 4 3 20" xfId="30822" xr:uid="{00000000-0005-0000-0000-000066780000}"/>
    <cellStyle name="Normal 4 3 21" xfId="30823" xr:uid="{00000000-0005-0000-0000-000067780000}"/>
    <cellStyle name="Normal 4 3 22" xfId="30824" xr:uid="{00000000-0005-0000-0000-000068780000}"/>
    <cellStyle name="Normal 4 3 23" xfId="30825" xr:uid="{00000000-0005-0000-0000-000069780000}"/>
    <cellStyle name="Normal 4 3 24" xfId="30826" xr:uid="{00000000-0005-0000-0000-00006A780000}"/>
    <cellStyle name="Normal 4 3 25" xfId="30827" xr:uid="{00000000-0005-0000-0000-00006B780000}"/>
    <cellStyle name="Normal 4 3 26" xfId="30828" xr:uid="{00000000-0005-0000-0000-00006C780000}"/>
    <cellStyle name="Normal 4 3 27" xfId="30829" xr:uid="{00000000-0005-0000-0000-00006D780000}"/>
    <cellStyle name="Normal 4 3 28" xfId="30830" xr:uid="{00000000-0005-0000-0000-00006E780000}"/>
    <cellStyle name="Normal 4 3 29" xfId="30831" xr:uid="{00000000-0005-0000-0000-00006F780000}"/>
    <cellStyle name="Normal 4 3 3" xfId="30832" xr:uid="{00000000-0005-0000-0000-000070780000}"/>
    <cellStyle name="Normal 4 3 30" xfId="30833" xr:uid="{00000000-0005-0000-0000-000071780000}"/>
    <cellStyle name="Normal 4 3 31" xfId="30834" xr:uid="{00000000-0005-0000-0000-000072780000}"/>
    <cellStyle name="Normal 4 3 32" xfId="30835" xr:uid="{00000000-0005-0000-0000-000073780000}"/>
    <cellStyle name="Normal 4 3 33" xfId="30836" xr:uid="{00000000-0005-0000-0000-000074780000}"/>
    <cellStyle name="Normal 4 3 34" xfId="30837" xr:uid="{00000000-0005-0000-0000-000075780000}"/>
    <cellStyle name="Normal 4 3 4" xfId="30838" xr:uid="{00000000-0005-0000-0000-000076780000}"/>
    <cellStyle name="Normal 4 3 5" xfId="30839" xr:uid="{00000000-0005-0000-0000-000077780000}"/>
    <cellStyle name="Normal 4 3 6" xfId="30840" xr:uid="{00000000-0005-0000-0000-000078780000}"/>
    <cellStyle name="Normal 4 3 7" xfId="30841" xr:uid="{00000000-0005-0000-0000-000079780000}"/>
    <cellStyle name="Normal 4 3 8" xfId="30842" xr:uid="{00000000-0005-0000-0000-00007A780000}"/>
    <cellStyle name="Normal 4 3 9" xfId="30843" xr:uid="{00000000-0005-0000-0000-00007B780000}"/>
    <cellStyle name="Normal 4 3_Enlaces" xfId="30844" xr:uid="{00000000-0005-0000-0000-00007C780000}"/>
    <cellStyle name="Normal 4 30" xfId="30845" xr:uid="{00000000-0005-0000-0000-00007D780000}"/>
    <cellStyle name="Normal 4 30 2" xfId="30846" xr:uid="{00000000-0005-0000-0000-00007E780000}"/>
    <cellStyle name="Normal 4 30 3" xfId="30847" xr:uid="{00000000-0005-0000-0000-00007F780000}"/>
    <cellStyle name="Normal 4 31" xfId="30848" xr:uid="{00000000-0005-0000-0000-000080780000}"/>
    <cellStyle name="Normal 4 31 2" xfId="30849" xr:uid="{00000000-0005-0000-0000-000081780000}"/>
    <cellStyle name="Normal 4 31 3" xfId="30850" xr:uid="{00000000-0005-0000-0000-000082780000}"/>
    <cellStyle name="Normal 4 32" xfId="30851" xr:uid="{00000000-0005-0000-0000-000083780000}"/>
    <cellStyle name="Normal 4 32 2" xfId="30852" xr:uid="{00000000-0005-0000-0000-000084780000}"/>
    <cellStyle name="Normal 4 32 3" xfId="30853" xr:uid="{00000000-0005-0000-0000-000085780000}"/>
    <cellStyle name="Normal 4 33" xfId="30854" xr:uid="{00000000-0005-0000-0000-000086780000}"/>
    <cellStyle name="Normal 4 33 2" xfId="30855" xr:uid="{00000000-0005-0000-0000-000087780000}"/>
    <cellStyle name="Normal 4 33 3" xfId="30856" xr:uid="{00000000-0005-0000-0000-000088780000}"/>
    <cellStyle name="Normal 4 34" xfId="30857" xr:uid="{00000000-0005-0000-0000-000089780000}"/>
    <cellStyle name="Normal 4 34 2" xfId="30858" xr:uid="{00000000-0005-0000-0000-00008A780000}"/>
    <cellStyle name="Normal 4 34 3" xfId="30859" xr:uid="{00000000-0005-0000-0000-00008B780000}"/>
    <cellStyle name="Normal 4 35" xfId="30860" xr:uid="{00000000-0005-0000-0000-00008C780000}"/>
    <cellStyle name="Normal 4 35 2" xfId="30861" xr:uid="{00000000-0005-0000-0000-00008D780000}"/>
    <cellStyle name="Normal 4 35 3" xfId="30862" xr:uid="{00000000-0005-0000-0000-00008E780000}"/>
    <cellStyle name="Normal 4 36" xfId="30863" xr:uid="{00000000-0005-0000-0000-00008F780000}"/>
    <cellStyle name="Normal 4 36 2" xfId="30864" xr:uid="{00000000-0005-0000-0000-000090780000}"/>
    <cellStyle name="Normal 4 36 3" xfId="30865" xr:uid="{00000000-0005-0000-0000-000091780000}"/>
    <cellStyle name="Normal 4 37" xfId="30866" xr:uid="{00000000-0005-0000-0000-000092780000}"/>
    <cellStyle name="Normal 4 37 2" xfId="30867" xr:uid="{00000000-0005-0000-0000-000093780000}"/>
    <cellStyle name="Normal 4 37 3" xfId="30868" xr:uid="{00000000-0005-0000-0000-000094780000}"/>
    <cellStyle name="Normal 4 38" xfId="30869" xr:uid="{00000000-0005-0000-0000-000095780000}"/>
    <cellStyle name="Normal 4 38 2" xfId="30870" xr:uid="{00000000-0005-0000-0000-000096780000}"/>
    <cellStyle name="Normal 4 38 3" xfId="30871" xr:uid="{00000000-0005-0000-0000-000097780000}"/>
    <cellStyle name="Normal 4 39" xfId="30872" xr:uid="{00000000-0005-0000-0000-000098780000}"/>
    <cellStyle name="Normal 4 39 2" xfId="30873" xr:uid="{00000000-0005-0000-0000-000099780000}"/>
    <cellStyle name="Normal 4 39 3" xfId="30874" xr:uid="{00000000-0005-0000-0000-00009A780000}"/>
    <cellStyle name="Normal 4 4" xfId="30875" xr:uid="{00000000-0005-0000-0000-00009B780000}"/>
    <cellStyle name="Normal 4 4 2" xfId="30876" xr:uid="{00000000-0005-0000-0000-00009C780000}"/>
    <cellStyle name="Normal 4 4 3" xfId="30877" xr:uid="{00000000-0005-0000-0000-00009D780000}"/>
    <cellStyle name="Normal 4 4 4" xfId="30878" xr:uid="{00000000-0005-0000-0000-00009E780000}"/>
    <cellStyle name="Normal 4 4 5" xfId="30879" xr:uid="{00000000-0005-0000-0000-00009F780000}"/>
    <cellStyle name="Normal 4 4_Enlaces" xfId="30880" xr:uid="{00000000-0005-0000-0000-0000A0780000}"/>
    <cellStyle name="Normal 4 40" xfId="30881" xr:uid="{00000000-0005-0000-0000-0000A1780000}"/>
    <cellStyle name="Normal 4 40 2" xfId="30882" xr:uid="{00000000-0005-0000-0000-0000A2780000}"/>
    <cellStyle name="Normal 4 40 3" xfId="30883" xr:uid="{00000000-0005-0000-0000-0000A3780000}"/>
    <cellStyle name="Normal 4 41" xfId="30884" xr:uid="{00000000-0005-0000-0000-0000A4780000}"/>
    <cellStyle name="Normal 4 41 2" xfId="30885" xr:uid="{00000000-0005-0000-0000-0000A5780000}"/>
    <cellStyle name="Normal 4 41 3" xfId="30886" xr:uid="{00000000-0005-0000-0000-0000A6780000}"/>
    <cellStyle name="Normal 4 42" xfId="30887" xr:uid="{00000000-0005-0000-0000-0000A7780000}"/>
    <cellStyle name="Normal 4 42 2" xfId="30888" xr:uid="{00000000-0005-0000-0000-0000A8780000}"/>
    <cellStyle name="Normal 4 42 3" xfId="30889" xr:uid="{00000000-0005-0000-0000-0000A9780000}"/>
    <cellStyle name="Normal 4 43" xfId="30890" xr:uid="{00000000-0005-0000-0000-0000AA780000}"/>
    <cellStyle name="Normal 4 43 2" xfId="30891" xr:uid="{00000000-0005-0000-0000-0000AB780000}"/>
    <cellStyle name="Normal 4 43 3" xfId="30892" xr:uid="{00000000-0005-0000-0000-0000AC780000}"/>
    <cellStyle name="Normal 4 44" xfId="30893" xr:uid="{00000000-0005-0000-0000-0000AD780000}"/>
    <cellStyle name="Normal 4 44 2" xfId="30894" xr:uid="{00000000-0005-0000-0000-0000AE780000}"/>
    <cellStyle name="Normal 4 44 3" xfId="30895" xr:uid="{00000000-0005-0000-0000-0000AF780000}"/>
    <cellStyle name="Normal 4 45" xfId="30896" xr:uid="{00000000-0005-0000-0000-0000B0780000}"/>
    <cellStyle name="Normal 4 45 2" xfId="30897" xr:uid="{00000000-0005-0000-0000-0000B1780000}"/>
    <cellStyle name="Normal 4 45 3" xfId="30898" xr:uid="{00000000-0005-0000-0000-0000B2780000}"/>
    <cellStyle name="Normal 4 46" xfId="30899" xr:uid="{00000000-0005-0000-0000-0000B3780000}"/>
    <cellStyle name="Normal 4 46 2" xfId="30900" xr:uid="{00000000-0005-0000-0000-0000B4780000}"/>
    <cellStyle name="Normal 4 46 3" xfId="30901" xr:uid="{00000000-0005-0000-0000-0000B5780000}"/>
    <cellStyle name="Normal 4 47" xfId="30902" xr:uid="{00000000-0005-0000-0000-0000B6780000}"/>
    <cellStyle name="Normal 4 48" xfId="30903" xr:uid="{00000000-0005-0000-0000-0000B7780000}"/>
    <cellStyle name="Normal 4 49" xfId="30904" xr:uid="{00000000-0005-0000-0000-0000B8780000}"/>
    <cellStyle name="Normal 4 5" xfId="30905" xr:uid="{00000000-0005-0000-0000-0000B9780000}"/>
    <cellStyle name="Normal 4 5 2" xfId="30906" xr:uid="{00000000-0005-0000-0000-0000BA780000}"/>
    <cellStyle name="Normal 4 5 3" xfId="30907" xr:uid="{00000000-0005-0000-0000-0000BB780000}"/>
    <cellStyle name="Normal 4 5 4" xfId="30908" xr:uid="{00000000-0005-0000-0000-0000BC780000}"/>
    <cellStyle name="Normal 4 5 5" xfId="30909" xr:uid="{00000000-0005-0000-0000-0000BD780000}"/>
    <cellStyle name="Normal 4 5_Enlaces" xfId="30910" xr:uid="{00000000-0005-0000-0000-0000BE780000}"/>
    <cellStyle name="Normal 4 50" xfId="30911" xr:uid="{00000000-0005-0000-0000-0000BF780000}"/>
    <cellStyle name="Normal 4 51" xfId="30912" xr:uid="{00000000-0005-0000-0000-0000C0780000}"/>
    <cellStyle name="Normal 4 52" xfId="30913" xr:uid="{00000000-0005-0000-0000-0000C1780000}"/>
    <cellStyle name="Normal 4 53" xfId="30914" xr:uid="{00000000-0005-0000-0000-0000C2780000}"/>
    <cellStyle name="Normal 4 54" xfId="30915" xr:uid="{00000000-0005-0000-0000-0000C3780000}"/>
    <cellStyle name="Normal 4 55" xfId="30916" xr:uid="{00000000-0005-0000-0000-0000C4780000}"/>
    <cellStyle name="Normal 4 56" xfId="30917" xr:uid="{00000000-0005-0000-0000-0000C5780000}"/>
    <cellStyle name="Normal 4 57" xfId="30918" xr:uid="{00000000-0005-0000-0000-0000C6780000}"/>
    <cellStyle name="Normal 4 58" xfId="30919" xr:uid="{00000000-0005-0000-0000-0000C7780000}"/>
    <cellStyle name="Normal 4 59" xfId="30920" xr:uid="{00000000-0005-0000-0000-0000C8780000}"/>
    <cellStyle name="Normal 4 6" xfId="30921" xr:uid="{00000000-0005-0000-0000-0000C9780000}"/>
    <cellStyle name="Normal 4 6 2" xfId="30922" xr:uid="{00000000-0005-0000-0000-0000CA780000}"/>
    <cellStyle name="Normal 4 6 3" xfId="30923" xr:uid="{00000000-0005-0000-0000-0000CB780000}"/>
    <cellStyle name="Normal 4 6 4" xfId="30924" xr:uid="{00000000-0005-0000-0000-0000CC780000}"/>
    <cellStyle name="Normal 4 6 5" xfId="30925" xr:uid="{00000000-0005-0000-0000-0000CD780000}"/>
    <cellStyle name="Normal 4 6_Enlaces" xfId="30926" xr:uid="{00000000-0005-0000-0000-0000CE780000}"/>
    <cellStyle name="Normal 4 60" xfId="30927" xr:uid="{00000000-0005-0000-0000-0000CF780000}"/>
    <cellStyle name="Normal 4 61" xfId="30928" xr:uid="{00000000-0005-0000-0000-0000D0780000}"/>
    <cellStyle name="Normal 4 62" xfId="30929" xr:uid="{00000000-0005-0000-0000-0000D1780000}"/>
    <cellStyle name="Normal 4 63" xfId="30930" xr:uid="{00000000-0005-0000-0000-0000D2780000}"/>
    <cellStyle name="Normal 4 64" xfId="30931" xr:uid="{00000000-0005-0000-0000-0000D3780000}"/>
    <cellStyle name="Normal 4 65" xfId="30932" xr:uid="{00000000-0005-0000-0000-0000D4780000}"/>
    <cellStyle name="Normal 4 66" xfId="30933" xr:uid="{00000000-0005-0000-0000-0000D5780000}"/>
    <cellStyle name="Normal 4 67" xfId="30934" xr:uid="{00000000-0005-0000-0000-0000D6780000}"/>
    <cellStyle name="Normal 4 68" xfId="30935" xr:uid="{00000000-0005-0000-0000-0000D7780000}"/>
    <cellStyle name="Normal 4 69" xfId="30936" xr:uid="{00000000-0005-0000-0000-0000D8780000}"/>
    <cellStyle name="Normal 4 7" xfId="30937" xr:uid="{00000000-0005-0000-0000-0000D9780000}"/>
    <cellStyle name="Normal 4 7 2" xfId="30938" xr:uid="{00000000-0005-0000-0000-0000DA780000}"/>
    <cellStyle name="Normal 4 7 3" xfId="30939" xr:uid="{00000000-0005-0000-0000-0000DB780000}"/>
    <cellStyle name="Normal 4 7 4" xfId="30940" xr:uid="{00000000-0005-0000-0000-0000DC780000}"/>
    <cellStyle name="Normal 4 7 5" xfId="30941" xr:uid="{00000000-0005-0000-0000-0000DD780000}"/>
    <cellStyle name="Normal 4 7_Enlaces" xfId="30942" xr:uid="{00000000-0005-0000-0000-0000DE780000}"/>
    <cellStyle name="Normal 4 70" xfId="30943" xr:uid="{00000000-0005-0000-0000-0000DF780000}"/>
    <cellStyle name="Normal 4 71" xfId="30944" xr:uid="{00000000-0005-0000-0000-0000E0780000}"/>
    <cellStyle name="Normal 4 72" xfId="30945" xr:uid="{00000000-0005-0000-0000-0000E1780000}"/>
    <cellStyle name="Normal 4 73" xfId="30946" xr:uid="{00000000-0005-0000-0000-0000E2780000}"/>
    <cellStyle name="Normal 4 74" xfId="30947" xr:uid="{00000000-0005-0000-0000-0000E3780000}"/>
    <cellStyle name="Normal 4 75" xfId="30948" xr:uid="{00000000-0005-0000-0000-0000E4780000}"/>
    <cellStyle name="Normal 4 76" xfId="30949" xr:uid="{00000000-0005-0000-0000-0000E5780000}"/>
    <cellStyle name="Normal 4 77" xfId="30950" xr:uid="{00000000-0005-0000-0000-0000E6780000}"/>
    <cellStyle name="Normal 4 78" xfId="30951" xr:uid="{00000000-0005-0000-0000-0000E7780000}"/>
    <cellStyle name="Normal 4 79" xfId="30952" xr:uid="{00000000-0005-0000-0000-0000E8780000}"/>
    <cellStyle name="Normal 4 8" xfId="30953" xr:uid="{00000000-0005-0000-0000-0000E9780000}"/>
    <cellStyle name="Normal 4 8 2" xfId="30954" xr:uid="{00000000-0005-0000-0000-0000EA780000}"/>
    <cellStyle name="Normal 4 8 3" xfId="30955" xr:uid="{00000000-0005-0000-0000-0000EB780000}"/>
    <cellStyle name="Normal 4 8 4" xfId="30956" xr:uid="{00000000-0005-0000-0000-0000EC780000}"/>
    <cellStyle name="Normal 4 8 5" xfId="30957" xr:uid="{00000000-0005-0000-0000-0000ED780000}"/>
    <cellStyle name="Normal 4 8_Enlaces" xfId="30958" xr:uid="{00000000-0005-0000-0000-0000EE780000}"/>
    <cellStyle name="Normal 4 80" xfId="30959" xr:uid="{00000000-0005-0000-0000-0000EF780000}"/>
    <cellStyle name="Normal 4 81" xfId="30960" xr:uid="{00000000-0005-0000-0000-0000F0780000}"/>
    <cellStyle name="Normal 4 82" xfId="30961" xr:uid="{00000000-0005-0000-0000-0000F1780000}"/>
    <cellStyle name="Normal 4 83" xfId="30962" xr:uid="{00000000-0005-0000-0000-0000F2780000}"/>
    <cellStyle name="Normal 4 84" xfId="30963" xr:uid="{00000000-0005-0000-0000-0000F3780000}"/>
    <cellStyle name="Normal 4 85" xfId="30964" xr:uid="{00000000-0005-0000-0000-0000F4780000}"/>
    <cellStyle name="Normal 4 86" xfId="30965" xr:uid="{00000000-0005-0000-0000-0000F5780000}"/>
    <cellStyle name="Normal 4 87" xfId="30966" xr:uid="{00000000-0005-0000-0000-0000F6780000}"/>
    <cellStyle name="Normal 4 88" xfId="30967" xr:uid="{00000000-0005-0000-0000-0000F7780000}"/>
    <cellStyle name="Normal 4 89" xfId="30968" xr:uid="{00000000-0005-0000-0000-0000F8780000}"/>
    <cellStyle name="Normal 4 9" xfId="30969" xr:uid="{00000000-0005-0000-0000-0000F9780000}"/>
    <cellStyle name="Normal 4 9 2" xfId="30970" xr:uid="{00000000-0005-0000-0000-0000FA780000}"/>
    <cellStyle name="Normal 4 9 3" xfId="30971" xr:uid="{00000000-0005-0000-0000-0000FB780000}"/>
    <cellStyle name="Normal 4 9 4" xfId="30972" xr:uid="{00000000-0005-0000-0000-0000FC780000}"/>
    <cellStyle name="Normal 4 9 5" xfId="30973" xr:uid="{00000000-0005-0000-0000-0000FD780000}"/>
    <cellStyle name="Normal 4 9_Enlaces" xfId="30974" xr:uid="{00000000-0005-0000-0000-0000FE780000}"/>
    <cellStyle name="Normal 4 90" xfId="30975" xr:uid="{00000000-0005-0000-0000-0000FF780000}"/>
    <cellStyle name="Normal 4 91" xfId="30976" xr:uid="{00000000-0005-0000-0000-000000790000}"/>
    <cellStyle name="Normal 4 92" xfId="30977" xr:uid="{00000000-0005-0000-0000-000001790000}"/>
    <cellStyle name="Normal 4 93" xfId="30978" xr:uid="{00000000-0005-0000-0000-000002790000}"/>
    <cellStyle name="Normal 4 94" xfId="30979" xr:uid="{00000000-0005-0000-0000-000003790000}"/>
    <cellStyle name="Normal 4 95" xfId="30980" xr:uid="{00000000-0005-0000-0000-000004790000}"/>
    <cellStyle name="Normal 4 96" xfId="30981" xr:uid="{00000000-0005-0000-0000-000005790000}"/>
    <cellStyle name="Normal 4 97" xfId="30982" xr:uid="{00000000-0005-0000-0000-000006790000}"/>
    <cellStyle name="Normal 4 98" xfId="30983" xr:uid="{00000000-0005-0000-0000-000007790000}"/>
    <cellStyle name="Normal 4 98 2" xfId="30984" xr:uid="{00000000-0005-0000-0000-000008790000}"/>
    <cellStyle name="Normal 4 98 3" xfId="30985" xr:uid="{00000000-0005-0000-0000-000009790000}"/>
    <cellStyle name="Normal 4 98 4" xfId="30986" xr:uid="{00000000-0005-0000-0000-00000A790000}"/>
    <cellStyle name="Normal 4 98 5" xfId="30987" xr:uid="{00000000-0005-0000-0000-00000B790000}"/>
    <cellStyle name="Normal 4 98 6" xfId="30988" xr:uid="{00000000-0005-0000-0000-00000C790000}"/>
    <cellStyle name="Normal 4 99" xfId="30989" xr:uid="{00000000-0005-0000-0000-00000D790000}"/>
    <cellStyle name="Normal 4 99 2" xfId="30990" xr:uid="{00000000-0005-0000-0000-00000E790000}"/>
    <cellStyle name="Normal 4 99 3" xfId="30991" xr:uid="{00000000-0005-0000-0000-00000F790000}"/>
    <cellStyle name="Normal 4 99 4" xfId="30992" xr:uid="{00000000-0005-0000-0000-000010790000}"/>
    <cellStyle name="Normal 4 99 5" xfId="30993" xr:uid="{00000000-0005-0000-0000-000011790000}"/>
    <cellStyle name="Normal 4 99 6" xfId="30994" xr:uid="{00000000-0005-0000-0000-000012790000}"/>
    <cellStyle name="Normal 4_Enlaces" xfId="30995" xr:uid="{00000000-0005-0000-0000-000013790000}"/>
    <cellStyle name="Normal 40" xfId="30996" xr:uid="{00000000-0005-0000-0000-000014790000}"/>
    <cellStyle name="Normal 40 10" xfId="30997" xr:uid="{00000000-0005-0000-0000-000015790000}"/>
    <cellStyle name="Normal 40 11" xfId="30998" xr:uid="{00000000-0005-0000-0000-000016790000}"/>
    <cellStyle name="Normal 40 12" xfId="30999" xr:uid="{00000000-0005-0000-0000-000017790000}"/>
    <cellStyle name="Normal 40 13" xfId="31000" xr:uid="{00000000-0005-0000-0000-000018790000}"/>
    <cellStyle name="Normal 40 14" xfId="31001" xr:uid="{00000000-0005-0000-0000-000019790000}"/>
    <cellStyle name="Normal 40 15" xfId="31002" xr:uid="{00000000-0005-0000-0000-00001A790000}"/>
    <cellStyle name="Normal 40 16" xfId="31003" xr:uid="{00000000-0005-0000-0000-00001B790000}"/>
    <cellStyle name="Normal 40 17" xfId="31004" xr:uid="{00000000-0005-0000-0000-00001C790000}"/>
    <cellStyle name="Normal 40 18" xfId="31005" xr:uid="{00000000-0005-0000-0000-00001D790000}"/>
    <cellStyle name="Normal 40 19" xfId="31006" xr:uid="{00000000-0005-0000-0000-00001E790000}"/>
    <cellStyle name="Normal 40 2" xfId="31007" xr:uid="{00000000-0005-0000-0000-00001F790000}"/>
    <cellStyle name="Normal 40 2 2" xfId="31008" xr:uid="{00000000-0005-0000-0000-000020790000}"/>
    <cellStyle name="Normal 40 20" xfId="31009" xr:uid="{00000000-0005-0000-0000-000021790000}"/>
    <cellStyle name="Normal 40 21" xfId="31010" xr:uid="{00000000-0005-0000-0000-000022790000}"/>
    <cellStyle name="Normal 40 22" xfId="31011" xr:uid="{00000000-0005-0000-0000-000023790000}"/>
    <cellStyle name="Normal 40 23" xfId="31012" xr:uid="{00000000-0005-0000-0000-000024790000}"/>
    <cellStyle name="Normal 40 24" xfId="31013" xr:uid="{00000000-0005-0000-0000-000025790000}"/>
    <cellStyle name="Normal 40 25" xfId="31014" xr:uid="{00000000-0005-0000-0000-000026790000}"/>
    <cellStyle name="Normal 40 26" xfId="31015" xr:uid="{00000000-0005-0000-0000-000027790000}"/>
    <cellStyle name="Normal 40 3" xfId="31016" xr:uid="{00000000-0005-0000-0000-000028790000}"/>
    <cellStyle name="Normal 40 3 2" xfId="31017" xr:uid="{00000000-0005-0000-0000-000029790000}"/>
    <cellStyle name="Normal 40 4" xfId="31018" xr:uid="{00000000-0005-0000-0000-00002A790000}"/>
    <cellStyle name="Normal 40 4 2" xfId="31019" xr:uid="{00000000-0005-0000-0000-00002B790000}"/>
    <cellStyle name="Normal 40 5" xfId="31020" xr:uid="{00000000-0005-0000-0000-00002C790000}"/>
    <cellStyle name="Normal 40 5 2" xfId="31021" xr:uid="{00000000-0005-0000-0000-00002D790000}"/>
    <cellStyle name="Normal 40 6" xfId="31022" xr:uid="{00000000-0005-0000-0000-00002E790000}"/>
    <cellStyle name="Normal 40 7" xfId="31023" xr:uid="{00000000-0005-0000-0000-00002F790000}"/>
    <cellStyle name="Normal 40 8" xfId="31024" xr:uid="{00000000-0005-0000-0000-000030790000}"/>
    <cellStyle name="Normal 40 9" xfId="31025" xr:uid="{00000000-0005-0000-0000-000031790000}"/>
    <cellStyle name="Normal 41" xfId="31026" xr:uid="{00000000-0005-0000-0000-000032790000}"/>
    <cellStyle name="Normal 41 10" xfId="31027" xr:uid="{00000000-0005-0000-0000-000033790000}"/>
    <cellStyle name="Normal 41 11" xfId="31028" xr:uid="{00000000-0005-0000-0000-000034790000}"/>
    <cellStyle name="Normal 41 12" xfId="31029" xr:uid="{00000000-0005-0000-0000-000035790000}"/>
    <cellStyle name="Normal 41 13" xfId="31030" xr:uid="{00000000-0005-0000-0000-000036790000}"/>
    <cellStyle name="Normal 41 14" xfId="31031" xr:uid="{00000000-0005-0000-0000-000037790000}"/>
    <cellStyle name="Normal 41 15" xfId="31032" xr:uid="{00000000-0005-0000-0000-000038790000}"/>
    <cellStyle name="Normal 41 16" xfId="31033" xr:uid="{00000000-0005-0000-0000-000039790000}"/>
    <cellStyle name="Normal 41 17" xfId="31034" xr:uid="{00000000-0005-0000-0000-00003A790000}"/>
    <cellStyle name="Normal 41 18" xfId="31035" xr:uid="{00000000-0005-0000-0000-00003B790000}"/>
    <cellStyle name="Normal 41 19" xfId="31036" xr:uid="{00000000-0005-0000-0000-00003C790000}"/>
    <cellStyle name="Normal 41 2" xfId="31037" xr:uid="{00000000-0005-0000-0000-00003D790000}"/>
    <cellStyle name="Normal 41 2 2" xfId="31038" xr:uid="{00000000-0005-0000-0000-00003E790000}"/>
    <cellStyle name="Normal 41 20" xfId="31039" xr:uid="{00000000-0005-0000-0000-00003F790000}"/>
    <cellStyle name="Normal 41 21" xfId="31040" xr:uid="{00000000-0005-0000-0000-000040790000}"/>
    <cellStyle name="Normal 41 22" xfId="31041" xr:uid="{00000000-0005-0000-0000-000041790000}"/>
    <cellStyle name="Normal 41 23" xfId="31042" xr:uid="{00000000-0005-0000-0000-000042790000}"/>
    <cellStyle name="Normal 41 24" xfId="31043" xr:uid="{00000000-0005-0000-0000-000043790000}"/>
    <cellStyle name="Normal 41 25" xfId="31044" xr:uid="{00000000-0005-0000-0000-000044790000}"/>
    <cellStyle name="Normal 41 26" xfId="31045" xr:uid="{00000000-0005-0000-0000-000045790000}"/>
    <cellStyle name="Normal 41 3" xfId="31046" xr:uid="{00000000-0005-0000-0000-000046790000}"/>
    <cellStyle name="Normal 41 3 2" xfId="31047" xr:uid="{00000000-0005-0000-0000-000047790000}"/>
    <cellStyle name="Normal 41 4" xfId="31048" xr:uid="{00000000-0005-0000-0000-000048790000}"/>
    <cellStyle name="Normal 41 4 2" xfId="31049" xr:uid="{00000000-0005-0000-0000-000049790000}"/>
    <cellStyle name="Normal 41 5" xfId="31050" xr:uid="{00000000-0005-0000-0000-00004A790000}"/>
    <cellStyle name="Normal 41 5 2" xfId="31051" xr:uid="{00000000-0005-0000-0000-00004B790000}"/>
    <cellStyle name="Normal 41 6" xfId="31052" xr:uid="{00000000-0005-0000-0000-00004C790000}"/>
    <cellStyle name="Normal 41 7" xfId="31053" xr:uid="{00000000-0005-0000-0000-00004D790000}"/>
    <cellStyle name="Normal 41 8" xfId="31054" xr:uid="{00000000-0005-0000-0000-00004E790000}"/>
    <cellStyle name="Normal 41 9" xfId="31055" xr:uid="{00000000-0005-0000-0000-00004F790000}"/>
    <cellStyle name="Normal 42" xfId="31056" xr:uid="{00000000-0005-0000-0000-000050790000}"/>
    <cellStyle name="Normal 43" xfId="31057" xr:uid="{00000000-0005-0000-0000-000051790000}"/>
    <cellStyle name="Normal 43 10" xfId="31058" xr:uid="{00000000-0005-0000-0000-000052790000}"/>
    <cellStyle name="Normal 43 11" xfId="31059" xr:uid="{00000000-0005-0000-0000-000053790000}"/>
    <cellStyle name="Normal 43 12" xfId="31060" xr:uid="{00000000-0005-0000-0000-000054790000}"/>
    <cellStyle name="Normal 43 13" xfId="31061" xr:uid="{00000000-0005-0000-0000-000055790000}"/>
    <cellStyle name="Normal 43 14" xfId="31062" xr:uid="{00000000-0005-0000-0000-000056790000}"/>
    <cellStyle name="Normal 43 15" xfId="31063" xr:uid="{00000000-0005-0000-0000-000057790000}"/>
    <cellStyle name="Normal 43 16" xfId="31064" xr:uid="{00000000-0005-0000-0000-000058790000}"/>
    <cellStyle name="Normal 43 17" xfId="31065" xr:uid="{00000000-0005-0000-0000-000059790000}"/>
    <cellStyle name="Normal 43 18" xfId="31066" xr:uid="{00000000-0005-0000-0000-00005A790000}"/>
    <cellStyle name="Normal 43 19" xfId="31067" xr:uid="{00000000-0005-0000-0000-00005B790000}"/>
    <cellStyle name="Normal 43 2" xfId="31068" xr:uid="{00000000-0005-0000-0000-00005C790000}"/>
    <cellStyle name="Normal 43 2 2" xfId="31069" xr:uid="{00000000-0005-0000-0000-00005D790000}"/>
    <cellStyle name="Normal 43 20" xfId="31070" xr:uid="{00000000-0005-0000-0000-00005E790000}"/>
    <cellStyle name="Normal 43 21" xfId="31071" xr:uid="{00000000-0005-0000-0000-00005F790000}"/>
    <cellStyle name="Normal 43 22" xfId="31072" xr:uid="{00000000-0005-0000-0000-000060790000}"/>
    <cellStyle name="Normal 43 23" xfId="31073" xr:uid="{00000000-0005-0000-0000-000061790000}"/>
    <cellStyle name="Normal 43 24" xfId="31074" xr:uid="{00000000-0005-0000-0000-000062790000}"/>
    <cellStyle name="Normal 43 25" xfId="31075" xr:uid="{00000000-0005-0000-0000-000063790000}"/>
    <cellStyle name="Normal 43 26" xfId="31076" xr:uid="{00000000-0005-0000-0000-000064790000}"/>
    <cellStyle name="Normal 43 27" xfId="31077" xr:uid="{00000000-0005-0000-0000-000065790000}"/>
    <cellStyle name="Normal 43 28" xfId="31078" xr:uid="{00000000-0005-0000-0000-000066790000}"/>
    <cellStyle name="Normal 43 3" xfId="31079" xr:uid="{00000000-0005-0000-0000-000067790000}"/>
    <cellStyle name="Normal 43 3 2" xfId="31080" xr:uid="{00000000-0005-0000-0000-000068790000}"/>
    <cellStyle name="Normal 43 4" xfId="31081" xr:uid="{00000000-0005-0000-0000-000069790000}"/>
    <cellStyle name="Normal 43 4 2" xfId="31082" xr:uid="{00000000-0005-0000-0000-00006A790000}"/>
    <cellStyle name="Normal 43 5" xfId="31083" xr:uid="{00000000-0005-0000-0000-00006B790000}"/>
    <cellStyle name="Normal 43 5 2" xfId="31084" xr:uid="{00000000-0005-0000-0000-00006C790000}"/>
    <cellStyle name="Normal 43 6" xfId="31085" xr:uid="{00000000-0005-0000-0000-00006D790000}"/>
    <cellStyle name="Normal 43 7" xfId="31086" xr:uid="{00000000-0005-0000-0000-00006E790000}"/>
    <cellStyle name="Normal 43 8" xfId="31087" xr:uid="{00000000-0005-0000-0000-00006F790000}"/>
    <cellStyle name="Normal 43 9" xfId="31088" xr:uid="{00000000-0005-0000-0000-000070790000}"/>
    <cellStyle name="Normal 44" xfId="31089" xr:uid="{00000000-0005-0000-0000-000071790000}"/>
    <cellStyle name="Normal 44 10" xfId="31090" xr:uid="{00000000-0005-0000-0000-000072790000}"/>
    <cellStyle name="Normal 44 11" xfId="31091" xr:uid="{00000000-0005-0000-0000-000073790000}"/>
    <cellStyle name="Normal 44 12" xfId="31092" xr:uid="{00000000-0005-0000-0000-000074790000}"/>
    <cellStyle name="Normal 44 13" xfId="31093" xr:uid="{00000000-0005-0000-0000-000075790000}"/>
    <cellStyle name="Normal 44 14" xfId="31094" xr:uid="{00000000-0005-0000-0000-000076790000}"/>
    <cellStyle name="Normal 44 15" xfId="31095" xr:uid="{00000000-0005-0000-0000-000077790000}"/>
    <cellStyle name="Normal 44 16" xfId="31096" xr:uid="{00000000-0005-0000-0000-000078790000}"/>
    <cellStyle name="Normal 44 17" xfId="31097" xr:uid="{00000000-0005-0000-0000-000079790000}"/>
    <cellStyle name="Normal 44 18" xfId="31098" xr:uid="{00000000-0005-0000-0000-00007A790000}"/>
    <cellStyle name="Normal 44 19" xfId="31099" xr:uid="{00000000-0005-0000-0000-00007B790000}"/>
    <cellStyle name="Normal 44 2" xfId="31100" xr:uid="{00000000-0005-0000-0000-00007C790000}"/>
    <cellStyle name="Normal 44 2 2" xfId="31101" xr:uid="{00000000-0005-0000-0000-00007D790000}"/>
    <cellStyle name="Normal 44 20" xfId="31102" xr:uid="{00000000-0005-0000-0000-00007E790000}"/>
    <cellStyle name="Normal 44 21" xfId="31103" xr:uid="{00000000-0005-0000-0000-00007F790000}"/>
    <cellStyle name="Normal 44 22" xfId="31104" xr:uid="{00000000-0005-0000-0000-000080790000}"/>
    <cellStyle name="Normal 44 23" xfId="31105" xr:uid="{00000000-0005-0000-0000-000081790000}"/>
    <cellStyle name="Normal 44 24" xfId="31106" xr:uid="{00000000-0005-0000-0000-000082790000}"/>
    <cellStyle name="Normal 44 25" xfId="31107" xr:uid="{00000000-0005-0000-0000-000083790000}"/>
    <cellStyle name="Normal 44 26" xfId="31108" xr:uid="{00000000-0005-0000-0000-000084790000}"/>
    <cellStyle name="Normal 44 3" xfId="31109" xr:uid="{00000000-0005-0000-0000-000085790000}"/>
    <cellStyle name="Normal 44 3 2" xfId="31110" xr:uid="{00000000-0005-0000-0000-000086790000}"/>
    <cellStyle name="Normal 44 4" xfId="31111" xr:uid="{00000000-0005-0000-0000-000087790000}"/>
    <cellStyle name="Normal 44 4 2" xfId="31112" xr:uid="{00000000-0005-0000-0000-000088790000}"/>
    <cellStyle name="Normal 44 5" xfId="31113" xr:uid="{00000000-0005-0000-0000-000089790000}"/>
    <cellStyle name="Normal 44 5 2" xfId="31114" xr:uid="{00000000-0005-0000-0000-00008A790000}"/>
    <cellStyle name="Normal 44 6" xfId="31115" xr:uid="{00000000-0005-0000-0000-00008B790000}"/>
    <cellStyle name="Normal 44 7" xfId="31116" xr:uid="{00000000-0005-0000-0000-00008C790000}"/>
    <cellStyle name="Normal 44 8" xfId="31117" xr:uid="{00000000-0005-0000-0000-00008D790000}"/>
    <cellStyle name="Normal 44 9" xfId="31118" xr:uid="{00000000-0005-0000-0000-00008E790000}"/>
    <cellStyle name="Normal 45" xfId="31119" xr:uid="{00000000-0005-0000-0000-00008F790000}"/>
    <cellStyle name="Normal 46" xfId="31120" xr:uid="{00000000-0005-0000-0000-000090790000}"/>
    <cellStyle name="Normal 47" xfId="31121" xr:uid="{00000000-0005-0000-0000-000091790000}"/>
    <cellStyle name="Normal 48" xfId="31122" xr:uid="{00000000-0005-0000-0000-000092790000}"/>
    <cellStyle name="Normal 49" xfId="31123" xr:uid="{00000000-0005-0000-0000-000093790000}"/>
    <cellStyle name="Normal 49 10" xfId="31124" xr:uid="{00000000-0005-0000-0000-000094790000}"/>
    <cellStyle name="Normal 49 11" xfId="31125" xr:uid="{00000000-0005-0000-0000-000095790000}"/>
    <cellStyle name="Normal 49 12" xfId="31126" xr:uid="{00000000-0005-0000-0000-000096790000}"/>
    <cellStyle name="Normal 49 13" xfId="31127" xr:uid="{00000000-0005-0000-0000-000097790000}"/>
    <cellStyle name="Normal 49 14" xfId="31128" xr:uid="{00000000-0005-0000-0000-000098790000}"/>
    <cellStyle name="Normal 49 15" xfId="31129" xr:uid="{00000000-0005-0000-0000-000099790000}"/>
    <cellStyle name="Normal 49 16" xfId="31130" xr:uid="{00000000-0005-0000-0000-00009A790000}"/>
    <cellStyle name="Normal 49 17" xfId="31131" xr:uid="{00000000-0005-0000-0000-00009B790000}"/>
    <cellStyle name="Normal 49 18" xfId="31132" xr:uid="{00000000-0005-0000-0000-00009C790000}"/>
    <cellStyle name="Normal 49 19" xfId="31133" xr:uid="{00000000-0005-0000-0000-00009D790000}"/>
    <cellStyle name="Normal 49 2" xfId="31134" xr:uid="{00000000-0005-0000-0000-00009E790000}"/>
    <cellStyle name="Normal 49 2 2" xfId="31135" xr:uid="{00000000-0005-0000-0000-00009F790000}"/>
    <cellStyle name="Normal 49 20" xfId="31136" xr:uid="{00000000-0005-0000-0000-0000A0790000}"/>
    <cellStyle name="Normal 49 21" xfId="31137" xr:uid="{00000000-0005-0000-0000-0000A1790000}"/>
    <cellStyle name="Normal 49 22" xfId="31138" xr:uid="{00000000-0005-0000-0000-0000A2790000}"/>
    <cellStyle name="Normal 49 23" xfId="31139" xr:uid="{00000000-0005-0000-0000-0000A3790000}"/>
    <cellStyle name="Normal 49 24" xfId="31140" xr:uid="{00000000-0005-0000-0000-0000A4790000}"/>
    <cellStyle name="Normal 49 25" xfId="31141" xr:uid="{00000000-0005-0000-0000-0000A5790000}"/>
    <cellStyle name="Normal 49 26" xfId="31142" xr:uid="{00000000-0005-0000-0000-0000A6790000}"/>
    <cellStyle name="Normal 49 3" xfId="31143" xr:uid="{00000000-0005-0000-0000-0000A7790000}"/>
    <cellStyle name="Normal 49 3 2" xfId="31144" xr:uid="{00000000-0005-0000-0000-0000A8790000}"/>
    <cellStyle name="Normal 49 4" xfId="31145" xr:uid="{00000000-0005-0000-0000-0000A9790000}"/>
    <cellStyle name="Normal 49 4 2" xfId="31146" xr:uid="{00000000-0005-0000-0000-0000AA790000}"/>
    <cellStyle name="Normal 49 5" xfId="31147" xr:uid="{00000000-0005-0000-0000-0000AB790000}"/>
    <cellStyle name="Normal 49 5 2" xfId="31148" xr:uid="{00000000-0005-0000-0000-0000AC790000}"/>
    <cellStyle name="Normal 49 6" xfId="31149" xr:uid="{00000000-0005-0000-0000-0000AD790000}"/>
    <cellStyle name="Normal 49 7" xfId="31150" xr:uid="{00000000-0005-0000-0000-0000AE790000}"/>
    <cellStyle name="Normal 49 8" xfId="31151" xr:uid="{00000000-0005-0000-0000-0000AF790000}"/>
    <cellStyle name="Normal 49 9" xfId="31152" xr:uid="{00000000-0005-0000-0000-0000B0790000}"/>
    <cellStyle name="Normal 5" xfId="438" xr:uid="{00000000-0005-0000-0000-0000B6010000}"/>
    <cellStyle name="Normal 5 10" xfId="31153" xr:uid="{00000000-0005-0000-0000-0000B1790000}"/>
    <cellStyle name="Normal 5 10 10" xfId="31154" xr:uid="{00000000-0005-0000-0000-0000B2790000}"/>
    <cellStyle name="Normal 5 10 10 10" xfId="31155" xr:uid="{00000000-0005-0000-0000-0000B3790000}"/>
    <cellStyle name="Normal 5 10 10 11" xfId="31156" xr:uid="{00000000-0005-0000-0000-0000B4790000}"/>
    <cellStyle name="Normal 5 10 10 12" xfId="31157" xr:uid="{00000000-0005-0000-0000-0000B5790000}"/>
    <cellStyle name="Normal 5 10 10 13" xfId="31158" xr:uid="{00000000-0005-0000-0000-0000B6790000}"/>
    <cellStyle name="Normal 5 10 10 14" xfId="31159" xr:uid="{00000000-0005-0000-0000-0000B7790000}"/>
    <cellStyle name="Normal 5 10 10 2" xfId="31160" xr:uid="{00000000-0005-0000-0000-0000B8790000}"/>
    <cellStyle name="Normal 5 10 10 2 10" xfId="31161" xr:uid="{00000000-0005-0000-0000-0000B9790000}"/>
    <cellStyle name="Normal 5 10 10 2 2" xfId="31162" xr:uid="{00000000-0005-0000-0000-0000BA790000}"/>
    <cellStyle name="Normal 5 10 10 2 3" xfId="31163" xr:uid="{00000000-0005-0000-0000-0000BB790000}"/>
    <cellStyle name="Normal 5 10 10 2 4" xfId="31164" xr:uid="{00000000-0005-0000-0000-0000BC790000}"/>
    <cellStyle name="Normal 5 10 10 2 5" xfId="31165" xr:uid="{00000000-0005-0000-0000-0000BD790000}"/>
    <cellStyle name="Normal 5 10 10 2 6" xfId="31166" xr:uid="{00000000-0005-0000-0000-0000BE790000}"/>
    <cellStyle name="Normal 5 10 10 2 7" xfId="31167" xr:uid="{00000000-0005-0000-0000-0000BF790000}"/>
    <cellStyle name="Normal 5 10 10 2 8" xfId="31168" xr:uid="{00000000-0005-0000-0000-0000C0790000}"/>
    <cellStyle name="Normal 5 10 10 2 9" xfId="31169" xr:uid="{00000000-0005-0000-0000-0000C1790000}"/>
    <cellStyle name="Normal 5 10 10 3" xfId="31170" xr:uid="{00000000-0005-0000-0000-0000C2790000}"/>
    <cellStyle name="Normal 5 10 10 3 10" xfId="31171" xr:uid="{00000000-0005-0000-0000-0000C3790000}"/>
    <cellStyle name="Normal 5 10 10 3 2" xfId="31172" xr:uid="{00000000-0005-0000-0000-0000C4790000}"/>
    <cellStyle name="Normal 5 10 10 3 3" xfId="31173" xr:uid="{00000000-0005-0000-0000-0000C5790000}"/>
    <cellStyle name="Normal 5 10 10 3 4" xfId="31174" xr:uid="{00000000-0005-0000-0000-0000C6790000}"/>
    <cellStyle name="Normal 5 10 10 3 5" xfId="31175" xr:uid="{00000000-0005-0000-0000-0000C7790000}"/>
    <cellStyle name="Normal 5 10 10 3 6" xfId="31176" xr:uid="{00000000-0005-0000-0000-0000C8790000}"/>
    <cellStyle name="Normal 5 10 10 3 7" xfId="31177" xr:uid="{00000000-0005-0000-0000-0000C9790000}"/>
    <cellStyle name="Normal 5 10 10 3 8" xfId="31178" xr:uid="{00000000-0005-0000-0000-0000CA790000}"/>
    <cellStyle name="Normal 5 10 10 3 9" xfId="31179" xr:uid="{00000000-0005-0000-0000-0000CB790000}"/>
    <cellStyle name="Normal 5 10 10 4" xfId="31180" xr:uid="{00000000-0005-0000-0000-0000CC790000}"/>
    <cellStyle name="Normal 5 10 10 4 10" xfId="31181" xr:uid="{00000000-0005-0000-0000-0000CD790000}"/>
    <cellStyle name="Normal 5 10 10 4 2" xfId="31182" xr:uid="{00000000-0005-0000-0000-0000CE790000}"/>
    <cellStyle name="Normal 5 10 10 4 3" xfId="31183" xr:uid="{00000000-0005-0000-0000-0000CF790000}"/>
    <cellStyle name="Normal 5 10 10 4 4" xfId="31184" xr:uid="{00000000-0005-0000-0000-0000D0790000}"/>
    <cellStyle name="Normal 5 10 10 4 5" xfId="31185" xr:uid="{00000000-0005-0000-0000-0000D1790000}"/>
    <cellStyle name="Normal 5 10 10 4 6" xfId="31186" xr:uid="{00000000-0005-0000-0000-0000D2790000}"/>
    <cellStyle name="Normal 5 10 10 4 7" xfId="31187" xr:uid="{00000000-0005-0000-0000-0000D3790000}"/>
    <cellStyle name="Normal 5 10 10 4 8" xfId="31188" xr:uid="{00000000-0005-0000-0000-0000D4790000}"/>
    <cellStyle name="Normal 5 10 10 4 9" xfId="31189" xr:uid="{00000000-0005-0000-0000-0000D5790000}"/>
    <cellStyle name="Normal 5 10 10 5" xfId="31190" xr:uid="{00000000-0005-0000-0000-0000D6790000}"/>
    <cellStyle name="Normal 5 10 10 5 10" xfId="31191" xr:uid="{00000000-0005-0000-0000-0000D7790000}"/>
    <cellStyle name="Normal 5 10 10 5 2" xfId="31192" xr:uid="{00000000-0005-0000-0000-0000D8790000}"/>
    <cellStyle name="Normal 5 10 10 5 3" xfId="31193" xr:uid="{00000000-0005-0000-0000-0000D9790000}"/>
    <cellStyle name="Normal 5 10 10 5 4" xfId="31194" xr:uid="{00000000-0005-0000-0000-0000DA790000}"/>
    <cellStyle name="Normal 5 10 10 5 5" xfId="31195" xr:uid="{00000000-0005-0000-0000-0000DB790000}"/>
    <cellStyle name="Normal 5 10 10 5 6" xfId="31196" xr:uid="{00000000-0005-0000-0000-0000DC790000}"/>
    <cellStyle name="Normal 5 10 10 5 7" xfId="31197" xr:uid="{00000000-0005-0000-0000-0000DD790000}"/>
    <cellStyle name="Normal 5 10 10 5 8" xfId="31198" xr:uid="{00000000-0005-0000-0000-0000DE790000}"/>
    <cellStyle name="Normal 5 10 10 5 9" xfId="31199" xr:uid="{00000000-0005-0000-0000-0000DF790000}"/>
    <cellStyle name="Normal 5 10 10 6" xfId="31200" xr:uid="{00000000-0005-0000-0000-0000E0790000}"/>
    <cellStyle name="Normal 5 10 10 7" xfId="31201" xr:uid="{00000000-0005-0000-0000-0000E1790000}"/>
    <cellStyle name="Normal 5 10 10 8" xfId="31202" xr:uid="{00000000-0005-0000-0000-0000E2790000}"/>
    <cellStyle name="Normal 5 10 10 9" xfId="31203" xr:uid="{00000000-0005-0000-0000-0000E3790000}"/>
    <cellStyle name="Normal 5 10 11" xfId="31204" xr:uid="{00000000-0005-0000-0000-0000E4790000}"/>
    <cellStyle name="Normal 5 10 11 10" xfId="31205" xr:uid="{00000000-0005-0000-0000-0000E5790000}"/>
    <cellStyle name="Normal 5 10 11 11" xfId="31206" xr:uid="{00000000-0005-0000-0000-0000E6790000}"/>
    <cellStyle name="Normal 5 10 11 12" xfId="31207" xr:uid="{00000000-0005-0000-0000-0000E7790000}"/>
    <cellStyle name="Normal 5 10 11 13" xfId="31208" xr:uid="{00000000-0005-0000-0000-0000E8790000}"/>
    <cellStyle name="Normal 5 10 11 14" xfId="31209" xr:uid="{00000000-0005-0000-0000-0000E9790000}"/>
    <cellStyle name="Normal 5 10 11 2" xfId="31210" xr:uid="{00000000-0005-0000-0000-0000EA790000}"/>
    <cellStyle name="Normal 5 10 11 2 10" xfId="31211" xr:uid="{00000000-0005-0000-0000-0000EB790000}"/>
    <cellStyle name="Normal 5 10 11 2 2" xfId="31212" xr:uid="{00000000-0005-0000-0000-0000EC790000}"/>
    <cellStyle name="Normal 5 10 11 2 3" xfId="31213" xr:uid="{00000000-0005-0000-0000-0000ED790000}"/>
    <cellStyle name="Normal 5 10 11 2 4" xfId="31214" xr:uid="{00000000-0005-0000-0000-0000EE790000}"/>
    <cellStyle name="Normal 5 10 11 2 5" xfId="31215" xr:uid="{00000000-0005-0000-0000-0000EF790000}"/>
    <cellStyle name="Normal 5 10 11 2 6" xfId="31216" xr:uid="{00000000-0005-0000-0000-0000F0790000}"/>
    <cellStyle name="Normal 5 10 11 2 7" xfId="31217" xr:uid="{00000000-0005-0000-0000-0000F1790000}"/>
    <cellStyle name="Normal 5 10 11 2 8" xfId="31218" xr:uid="{00000000-0005-0000-0000-0000F2790000}"/>
    <cellStyle name="Normal 5 10 11 2 9" xfId="31219" xr:uid="{00000000-0005-0000-0000-0000F3790000}"/>
    <cellStyle name="Normal 5 10 11 3" xfId="31220" xr:uid="{00000000-0005-0000-0000-0000F4790000}"/>
    <cellStyle name="Normal 5 10 11 3 10" xfId="31221" xr:uid="{00000000-0005-0000-0000-0000F5790000}"/>
    <cellStyle name="Normal 5 10 11 3 2" xfId="31222" xr:uid="{00000000-0005-0000-0000-0000F6790000}"/>
    <cellStyle name="Normal 5 10 11 3 3" xfId="31223" xr:uid="{00000000-0005-0000-0000-0000F7790000}"/>
    <cellStyle name="Normal 5 10 11 3 4" xfId="31224" xr:uid="{00000000-0005-0000-0000-0000F8790000}"/>
    <cellStyle name="Normal 5 10 11 3 5" xfId="31225" xr:uid="{00000000-0005-0000-0000-0000F9790000}"/>
    <cellStyle name="Normal 5 10 11 3 6" xfId="31226" xr:uid="{00000000-0005-0000-0000-0000FA790000}"/>
    <cellStyle name="Normal 5 10 11 3 7" xfId="31227" xr:uid="{00000000-0005-0000-0000-0000FB790000}"/>
    <cellStyle name="Normal 5 10 11 3 8" xfId="31228" xr:uid="{00000000-0005-0000-0000-0000FC790000}"/>
    <cellStyle name="Normal 5 10 11 3 9" xfId="31229" xr:uid="{00000000-0005-0000-0000-0000FD790000}"/>
    <cellStyle name="Normal 5 10 11 4" xfId="31230" xr:uid="{00000000-0005-0000-0000-0000FE790000}"/>
    <cellStyle name="Normal 5 10 11 4 10" xfId="31231" xr:uid="{00000000-0005-0000-0000-0000FF790000}"/>
    <cellStyle name="Normal 5 10 11 4 2" xfId="31232" xr:uid="{00000000-0005-0000-0000-0000007A0000}"/>
    <cellStyle name="Normal 5 10 11 4 3" xfId="31233" xr:uid="{00000000-0005-0000-0000-0000017A0000}"/>
    <cellStyle name="Normal 5 10 11 4 4" xfId="31234" xr:uid="{00000000-0005-0000-0000-0000027A0000}"/>
    <cellStyle name="Normal 5 10 11 4 5" xfId="31235" xr:uid="{00000000-0005-0000-0000-0000037A0000}"/>
    <cellStyle name="Normal 5 10 11 4 6" xfId="31236" xr:uid="{00000000-0005-0000-0000-0000047A0000}"/>
    <cellStyle name="Normal 5 10 11 4 7" xfId="31237" xr:uid="{00000000-0005-0000-0000-0000057A0000}"/>
    <cellStyle name="Normal 5 10 11 4 8" xfId="31238" xr:uid="{00000000-0005-0000-0000-0000067A0000}"/>
    <cellStyle name="Normal 5 10 11 4 9" xfId="31239" xr:uid="{00000000-0005-0000-0000-0000077A0000}"/>
    <cellStyle name="Normal 5 10 11 5" xfId="31240" xr:uid="{00000000-0005-0000-0000-0000087A0000}"/>
    <cellStyle name="Normal 5 10 11 5 10" xfId="31241" xr:uid="{00000000-0005-0000-0000-0000097A0000}"/>
    <cellStyle name="Normal 5 10 11 5 2" xfId="31242" xr:uid="{00000000-0005-0000-0000-00000A7A0000}"/>
    <cellStyle name="Normal 5 10 11 5 3" xfId="31243" xr:uid="{00000000-0005-0000-0000-00000B7A0000}"/>
    <cellStyle name="Normal 5 10 11 5 4" xfId="31244" xr:uid="{00000000-0005-0000-0000-00000C7A0000}"/>
    <cellStyle name="Normal 5 10 11 5 5" xfId="31245" xr:uid="{00000000-0005-0000-0000-00000D7A0000}"/>
    <cellStyle name="Normal 5 10 11 5 6" xfId="31246" xr:uid="{00000000-0005-0000-0000-00000E7A0000}"/>
    <cellStyle name="Normal 5 10 11 5 7" xfId="31247" xr:uid="{00000000-0005-0000-0000-00000F7A0000}"/>
    <cellStyle name="Normal 5 10 11 5 8" xfId="31248" xr:uid="{00000000-0005-0000-0000-0000107A0000}"/>
    <cellStyle name="Normal 5 10 11 5 9" xfId="31249" xr:uid="{00000000-0005-0000-0000-0000117A0000}"/>
    <cellStyle name="Normal 5 10 11 6" xfId="31250" xr:uid="{00000000-0005-0000-0000-0000127A0000}"/>
    <cellStyle name="Normal 5 10 11 7" xfId="31251" xr:uid="{00000000-0005-0000-0000-0000137A0000}"/>
    <cellStyle name="Normal 5 10 11 8" xfId="31252" xr:uid="{00000000-0005-0000-0000-0000147A0000}"/>
    <cellStyle name="Normal 5 10 11 9" xfId="31253" xr:uid="{00000000-0005-0000-0000-0000157A0000}"/>
    <cellStyle name="Normal 5 10 12" xfId="31254" xr:uid="{00000000-0005-0000-0000-0000167A0000}"/>
    <cellStyle name="Normal 5 10 12 10" xfId="31255" xr:uid="{00000000-0005-0000-0000-0000177A0000}"/>
    <cellStyle name="Normal 5 10 12 11" xfId="31256" xr:uid="{00000000-0005-0000-0000-0000187A0000}"/>
    <cellStyle name="Normal 5 10 12 12" xfId="31257" xr:uid="{00000000-0005-0000-0000-0000197A0000}"/>
    <cellStyle name="Normal 5 10 12 13" xfId="31258" xr:uid="{00000000-0005-0000-0000-00001A7A0000}"/>
    <cellStyle name="Normal 5 10 12 14" xfId="31259" xr:uid="{00000000-0005-0000-0000-00001B7A0000}"/>
    <cellStyle name="Normal 5 10 12 2" xfId="31260" xr:uid="{00000000-0005-0000-0000-00001C7A0000}"/>
    <cellStyle name="Normal 5 10 12 2 10" xfId="31261" xr:uid="{00000000-0005-0000-0000-00001D7A0000}"/>
    <cellStyle name="Normal 5 10 12 2 2" xfId="31262" xr:uid="{00000000-0005-0000-0000-00001E7A0000}"/>
    <cellStyle name="Normal 5 10 12 2 3" xfId="31263" xr:uid="{00000000-0005-0000-0000-00001F7A0000}"/>
    <cellStyle name="Normal 5 10 12 2 4" xfId="31264" xr:uid="{00000000-0005-0000-0000-0000207A0000}"/>
    <cellStyle name="Normal 5 10 12 2 5" xfId="31265" xr:uid="{00000000-0005-0000-0000-0000217A0000}"/>
    <cellStyle name="Normal 5 10 12 2 6" xfId="31266" xr:uid="{00000000-0005-0000-0000-0000227A0000}"/>
    <cellStyle name="Normal 5 10 12 2 7" xfId="31267" xr:uid="{00000000-0005-0000-0000-0000237A0000}"/>
    <cellStyle name="Normal 5 10 12 2 8" xfId="31268" xr:uid="{00000000-0005-0000-0000-0000247A0000}"/>
    <cellStyle name="Normal 5 10 12 2 9" xfId="31269" xr:uid="{00000000-0005-0000-0000-0000257A0000}"/>
    <cellStyle name="Normal 5 10 12 3" xfId="31270" xr:uid="{00000000-0005-0000-0000-0000267A0000}"/>
    <cellStyle name="Normal 5 10 12 3 10" xfId="31271" xr:uid="{00000000-0005-0000-0000-0000277A0000}"/>
    <cellStyle name="Normal 5 10 12 3 2" xfId="31272" xr:uid="{00000000-0005-0000-0000-0000287A0000}"/>
    <cellStyle name="Normal 5 10 12 3 3" xfId="31273" xr:uid="{00000000-0005-0000-0000-0000297A0000}"/>
    <cellStyle name="Normal 5 10 12 3 4" xfId="31274" xr:uid="{00000000-0005-0000-0000-00002A7A0000}"/>
    <cellStyle name="Normal 5 10 12 3 5" xfId="31275" xr:uid="{00000000-0005-0000-0000-00002B7A0000}"/>
    <cellStyle name="Normal 5 10 12 3 6" xfId="31276" xr:uid="{00000000-0005-0000-0000-00002C7A0000}"/>
    <cellStyle name="Normal 5 10 12 3 7" xfId="31277" xr:uid="{00000000-0005-0000-0000-00002D7A0000}"/>
    <cellStyle name="Normal 5 10 12 3 8" xfId="31278" xr:uid="{00000000-0005-0000-0000-00002E7A0000}"/>
    <cellStyle name="Normal 5 10 12 3 9" xfId="31279" xr:uid="{00000000-0005-0000-0000-00002F7A0000}"/>
    <cellStyle name="Normal 5 10 12 4" xfId="31280" xr:uid="{00000000-0005-0000-0000-0000307A0000}"/>
    <cellStyle name="Normal 5 10 12 4 10" xfId="31281" xr:uid="{00000000-0005-0000-0000-0000317A0000}"/>
    <cellStyle name="Normal 5 10 12 4 2" xfId="31282" xr:uid="{00000000-0005-0000-0000-0000327A0000}"/>
    <cellStyle name="Normal 5 10 12 4 3" xfId="31283" xr:uid="{00000000-0005-0000-0000-0000337A0000}"/>
    <cellStyle name="Normal 5 10 12 4 4" xfId="31284" xr:uid="{00000000-0005-0000-0000-0000347A0000}"/>
    <cellStyle name="Normal 5 10 12 4 5" xfId="31285" xr:uid="{00000000-0005-0000-0000-0000357A0000}"/>
    <cellStyle name="Normal 5 10 12 4 6" xfId="31286" xr:uid="{00000000-0005-0000-0000-0000367A0000}"/>
    <cellStyle name="Normal 5 10 12 4 7" xfId="31287" xr:uid="{00000000-0005-0000-0000-0000377A0000}"/>
    <cellStyle name="Normal 5 10 12 4 8" xfId="31288" xr:uid="{00000000-0005-0000-0000-0000387A0000}"/>
    <cellStyle name="Normal 5 10 12 4 9" xfId="31289" xr:uid="{00000000-0005-0000-0000-0000397A0000}"/>
    <cellStyle name="Normal 5 10 12 5" xfId="31290" xr:uid="{00000000-0005-0000-0000-00003A7A0000}"/>
    <cellStyle name="Normal 5 10 12 5 10" xfId="31291" xr:uid="{00000000-0005-0000-0000-00003B7A0000}"/>
    <cellStyle name="Normal 5 10 12 5 2" xfId="31292" xr:uid="{00000000-0005-0000-0000-00003C7A0000}"/>
    <cellStyle name="Normal 5 10 12 5 3" xfId="31293" xr:uid="{00000000-0005-0000-0000-00003D7A0000}"/>
    <cellStyle name="Normal 5 10 12 5 4" xfId="31294" xr:uid="{00000000-0005-0000-0000-00003E7A0000}"/>
    <cellStyle name="Normal 5 10 12 5 5" xfId="31295" xr:uid="{00000000-0005-0000-0000-00003F7A0000}"/>
    <cellStyle name="Normal 5 10 12 5 6" xfId="31296" xr:uid="{00000000-0005-0000-0000-0000407A0000}"/>
    <cellStyle name="Normal 5 10 12 5 7" xfId="31297" xr:uid="{00000000-0005-0000-0000-0000417A0000}"/>
    <cellStyle name="Normal 5 10 12 5 8" xfId="31298" xr:uid="{00000000-0005-0000-0000-0000427A0000}"/>
    <cellStyle name="Normal 5 10 12 5 9" xfId="31299" xr:uid="{00000000-0005-0000-0000-0000437A0000}"/>
    <cellStyle name="Normal 5 10 12 6" xfId="31300" xr:uid="{00000000-0005-0000-0000-0000447A0000}"/>
    <cellStyle name="Normal 5 10 12 7" xfId="31301" xr:uid="{00000000-0005-0000-0000-0000457A0000}"/>
    <cellStyle name="Normal 5 10 12 8" xfId="31302" xr:uid="{00000000-0005-0000-0000-0000467A0000}"/>
    <cellStyle name="Normal 5 10 12 9" xfId="31303" xr:uid="{00000000-0005-0000-0000-0000477A0000}"/>
    <cellStyle name="Normal 5 10 13" xfId="31304" xr:uid="{00000000-0005-0000-0000-0000487A0000}"/>
    <cellStyle name="Normal 5 10 13 10" xfId="31305" xr:uid="{00000000-0005-0000-0000-0000497A0000}"/>
    <cellStyle name="Normal 5 10 13 11" xfId="31306" xr:uid="{00000000-0005-0000-0000-00004A7A0000}"/>
    <cellStyle name="Normal 5 10 13 12" xfId="31307" xr:uid="{00000000-0005-0000-0000-00004B7A0000}"/>
    <cellStyle name="Normal 5 10 13 13" xfId="31308" xr:uid="{00000000-0005-0000-0000-00004C7A0000}"/>
    <cellStyle name="Normal 5 10 13 14" xfId="31309" xr:uid="{00000000-0005-0000-0000-00004D7A0000}"/>
    <cellStyle name="Normal 5 10 13 2" xfId="31310" xr:uid="{00000000-0005-0000-0000-00004E7A0000}"/>
    <cellStyle name="Normal 5 10 13 2 10" xfId="31311" xr:uid="{00000000-0005-0000-0000-00004F7A0000}"/>
    <cellStyle name="Normal 5 10 13 2 2" xfId="31312" xr:uid="{00000000-0005-0000-0000-0000507A0000}"/>
    <cellStyle name="Normal 5 10 13 2 3" xfId="31313" xr:uid="{00000000-0005-0000-0000-0000517A0000}"/>
    <cellStyle name="Normal 5 10 13 2 4" xfId="31314" xr:uid="{00000000-0005-0000-0000-0000527A0000}"/>
    <cellStyle name="Normal 5 10 13 2 5" xfId="31315" xr:uid="{00000000-0005-0000-0000-0000537A0000}"/>
    <cellStyle name="Normal 5 10 13 2 6" xfId="31316" xr:uid="{00000000-0005-0000-0000-0000547A0000}"/>
    <cellStyle name="Normal 5 10 13 2 7" xfId="31317" xr:uid="{00000000-0005-0000-0000-0000557A0000}"/>
    <cellStyle name="Normal 5 10 13 2 8" xfId="31318" xr:uid="{00000000-0005-0000-0000-0000567A0000}"/>
    <cellStyle name="Normal 5 10 13 2 9" xfId="31319" xr:uid="{00000000-0005-0000-0000-0000577A0000}"/>
    <cellStyle name="Normal 5 10 13 3" xfId="31320" xr:uid="{00000000-0005-0000-0000-0000587A0000}"/>
    <cellStyle name="Normal 5 10 13 3 10" xfId="31321" xr:uid="{00000000-0005-0000-0000-0000597A0000}"/>
    <cellStyle name="Normal 5 10 13 3 2" xfId="31322" xr:uid="{00000000-0005-0000-0000-00005A7A0000}"/>
    <cellStyle name="Normal 5 10 13 3 3" xfId="31323" xr:uid="{00000000-0005-0000-0000-00005B7A0000}"/>
    <cellStyle name="Normal 5 10 13 3 4" xfId="31324" xr:uid="{00000000-0005-0000-0000-00005C7A0000}"/>
    <cellStyle name="Normal 5 10 13 3 5" xfId="31325" xr:uid="{00000000-0005-0000-0000-00005D7A0000}"/>
    <cellStyle name="Normal 5 10 13 3 6" xfId="31326" xr:uid="{00000000-0005-0000-0000-00005E7A0000}"/>
    <cellStyle name="Normal 5 10 13 3 7" xfId="31327" xr:uid="{00000000-0005-0000-0000-00005F7A0000}"/>
    <cellStyle name="Normal 5 10 13 3 8" xfId="31328" xr:uid="{00000000-0005-0000-0000-0000607A0000}"/>
    <cellStyle name="Normal 5 10 13 3 9" xfId="31329" xr:uid="{00000000-0005-0000-0000-0000617A0000}"/>
    <cellStyle name="Normal 5 10 13 4" xfId="31330" xr:uid="{00000000-0005-0000-0000-0000627A0000}"/>
    <cellStyle name="Normal 5 10 13 4 10" xfId="31331" xr:uid="{00000000-0005-0000-0000-0000637A0000}"/>
    <cellStyle name="Normal 5 10 13 4 2" xfId="31332" xr:uid="{00000000-0005-0000-0000-0000647A0000}"/>
    <cellStyle name="Normal 5 10 13 4 3" xfId="31333" xr:uid="{00000000-0005-0000-0000-0000657A0000}"/>
    <cellStyle name="Normal 5 10 13 4 4" xfId="31334" xr:uid="{00000000-0005-0000-0000-0000667A0000}"/>
    <cellStyle name="Normal 5 10 13 4 5" xfId="31335" xr:uid="{00000000-0005-0000-0000-0000677A0000}"/>
    <cellStyle name="Normal 5 10 13 4 6" xfId="31336" xr:uid="{00000000-0005-0000-0000-0000687A0000}"/>
    <cellStyle name="Normal 5 10 13 4 7" xfId="31337" xr:uid="{00000000-0005-0000-0000-0000697A0000}"/>
    <cellStyle name="Normal 5 10 13 4 8" xfId="31338" xr:uid="{00000000-0005-0000-0000-00006A7A0000}"/>
    <cellStyle name="Normal 5 10 13 4 9" xfId="31339" xr:uid="{00000000-0005-0000-0000-00006B7A0000}"/>
    <cellStyle name="Normal 5 10 13 5" xfId="31340" xr:uid="{00000000-0005-0000-0000-00006C7A0000}"/>
    <cellStyle name="Normal 5 10 13 5 10" xfId="31341" xr:uid="{00000000-0005-0000-0000-00006D7A0000}"/>
    <cellStyle name="Normal 5 10 13 5 2" xfId="31342" xr:uid="{00000000-0005-0000-0000-00006E7A0000}"/>
    <cellStyle name="Normal 5 10 13 5 3" xfId="31343" xr:uid="{00000000-0005-0000-0000-00006F7A0000}"/>
    <cellStyle name="Normal 5 10 13 5 4" xfId="31344" xr:uid="{00000000-0005-0000-0000-0000707A0000}"/>
    <cellStyle name="Normal 5 10 13 5 5" xfId="31345" xr:uid="{00000000-0005-0000-0000-0000717A0000}"/>
    <cellStyle name="Normal 5 10 13 5 6" xfId="31346" xr:uid="{00000000-0005-0000-0000-0000727A0000}"/>
    <cellStyle name="Normal 5 10 13 5 7" xfId="31347" xr:uid="{00000000-0005-0000-0000-0000737A0000}"/>
    <cellStyle name="Normal 5 10 13 5 8" xfId="31348" xr:uid="{00000000-0005-0000-0000-0000747A0000}"/>
    <cellStyle name="Normal 5 10 13 5 9" xfId="31349" xr:uid="{00000000-0005-0000-0000-0000757A0000}"/>
    <cellStyle name="Normal 5 10 13 6" xfId="31350" xr:uid="{00000000-0005-0000-0000-0000767A0000}"/>
    <cellStyle name="Normal 5 10 13 7" xfId="31351" xr:uid="{00000000-0005-0000-0000-0000777A0000}"/>
    <cellStyle name="Normal 5 10 13 8" xfId="31352" xr:uid="{00000000-0005-0000-0000-0000787A0000}"/>
    <cellStyle name="Normal 5 10 13 9" xfId="31353" xr:uid="{00000000-0005-0000-0000-0000797A0000}"/>
    <cellStyle name="Normal 5 10 14" xfId="31354" xr:uid="{00000000-0005-0000-0000-00007A7A0000}"/>
    <cellStyle name="Normal 5 10 14 10" xfId="31355" xr:uid="{00000000-0005-0000-0000-00007B7A0000}"/>
    <cellStyle name="Normal 5 10 14 11" xfId="31356" xr:uid="{00000000-0005-0000-0000-00007C7A0000}"/>
    <cellStyle name="Normal 5 10 14 12" xfId="31357" xr:uid="{00000000-0005-0000-0000-00007D7A0000}"/>
    <cellStyle name="Normal 5 10 14 13" xfId="31358" xr:uid="{00000000-0005-0000-0000-00007E7A0000}"/>
    <cellStyle name="Normal 5 10 14 14" xfId="31359" xr:uid="{00000000-0005-0000-0000-00007F7A0000}"/>
    <cellStyle name="Normal 5 10 14 2" xfId="31360" xr:uid="{00000000-0005-0000-0000-0000807A0000}"/>
    <cellStyle name="Normal 5 10 14 2 10" xfId="31361" xr:uid="{00000000-0005-0000-0000-0000817A0000}"/>
    <cellStyle name="Normal 5 10 14 2 2" xfId="31362" xr:uid="{00000000-0005-0000-0000-0000827A0000}"/>
    <cellStyle name="Normal 5 10 14 2 3" xfId="31363" xr:uid="{00000000-0005-0000-0000-0000837A0000}"/>
    <cellStyle name="Normal 5 10 14 2 4" xfId="31364" xr:uid="{00000000-0005-0000-0000-0000847A0000}"/>
    <cellStyle name="Normal 5 10 14 2 5" xfId="31365" xr:uid="{00000000-0005-0000-0000-0000857A0000}"/>
    <cellStyle name="Normal 5 10 14 2 6" xfId="31366" xr:uid="{00000000-0005-0000-0000-0000867A0000}"/>
    <cellStyle name="Normal 5 10 14 2 7" xfId="31367" xr:uid="{00000000-0005-0000-0000-0000877A0000}"/>
    <cellStyle name="Normal 5 10 14 2 8" xfId="31368" xr:uid="{00000000-0005-0000-0000-0000887A0000}"/>
    <cellStyle name="Normal 5 10 14 2 9" xfId="31369" xr:uid="{00000000-0005-0000-0000-0000897A0000}"/>
    <cellStyle name="Normal 5 10 14 3" xfId="31370" xr:uid="{00000000-0005-0000-0000-00008A7A0000}"/>
    <cellStyle name="Normal 5 10 14 3 10" xfId="31371" xr:uid="{00000000-0005-0000-0000-00008B7A0000}"/>
    <cellStyle name="Normal 5 10 14 3 2" xfId="31372" xr:uid="{00000000-0005-0000-0000-00008C7A0000}"/>
    <cellStyle name="Normal 5 10 14 3 3" xfId="31373" xr:uid="{00000000-0005-0000-0000-00008D7A0000}"/>
    <cellStyle name="Normal 5 10 14 3 4" xfId="31374" xr:uid="{00000000-0005-0000-0000-00008E7A0000}"/>
    <cellStyle name="Normal 5 10 14 3 5" xfId="31375" xr:uid="{00000000-0005-0000-0000-00008F7A0000}"/>
    <cellStyle name="Normal 5 10 14 3 6" xfId="31376" xr:uid="{00000000-0005-0000-0000-0000907A0000}"/>
    <cellStyle name="Normal 5 10 14 3 7" xfId="31377" xr:uid="{00000000-0005-0000-0000-0000917A0000}"/>
    <cellStyle name="Normal 5 10 14 3 8" xfId="31378" xr:uid="{00000000-0005-0000-0000-0000927A0000}"/>
    <cellStyle name="Normal 5 10 14 3 9" xfId="31379" xr:uid="{00000000-0005-0000-0000-0000937A0000}"/>
    <cellStyle name="Normal 5 10 14 4" xfId="31380" xr:uid="{00000000-0005-0000-0000-0000947A0000}"/>
    <cellStyle name="Normal 5 10 14 4 10" xfId="31381" xr:uid="{00000000-0005-0000-0000-0000957A0000}"/>
    <cellStyle name="Normal 5 10 14 4 2" xfId="31382" xr:uid="{00000000-0005-0000-0000-0000967A0000}"/>
    <cellStyle name="Normal 5 10 14 4 3" xfId="31383" xr:uid="{00000000-0005-0000-0000-0000977A0000}"/>
    <cellStyle name="Normal 5 10 14 4 4" xfId="31384" xr:uid="{00000000-0005-0000-0000-0000987A0000}"/>
    <cellStyle name="Normal 5 10 14 4 5" xfId="31385" xr:uid="{00000000-0005-0000-0000-0000997A0000}"/>
    <cellStyle name="Normal 5 10 14 4 6" xfId="31386" xr:uid="{00000000-0005-0000-0000-00009A7A0000}"/>
    <cellStyle name="Normal 5 10 14 4 7" xfId="31387" xr:uid="{00000000-0005-0000-0000-00009B7A0000}"/>
    <cellStyle name="Normal 5 10 14 4 8" xfId="31388" xr:uid="{00000000-0005-0000-0000-00009C7A0000}"/>
    <cellStyle name="Normal 5 10 14 4 9" xfId="31389" xr:uid="{00000000-0005-0000-0000-00009D7A0000}"/>
    <cellStyle name="Normal 5 10 14 5" xfId="31390" xr:uid="{00000000-0005-0000-0000-00009E7A0000}"/>
    <cellStyle name="Normal 5 10 14 5 10" xfId="31391" xr:uid="{00000000-0005-0000-0000-00009F7A0000}"/>
    <cellStyle name="Normal 5 10 14 5 2" xfId="31392" xr:uid="{00000000-0005-0000-0000-0000A07A0000}"/>
    <cellStyle name="Normal 5 10 14 5 3" xfId="31393" xr:uid="{00000000-0005-0000-0000-0000A17A0000}"/>
    <cellStyle name="Normal 5 10 14 5 4" xfId="31394" xr:uid="{00000000-0005-0000-0000-0000A27A0000}"/>
    <cellStyle name="Normal 5 10 14 5 5" xfId="31395" xr:uid="{00000000-0005-0000-0000-0000A37A0000}"/>
    <cellStyle name="Normal 5 10 14 5 6" xfId="31396" xr:uid="{00000000-0005-0000-0000-0000A47A0000}"/>
    <cellStyle name="Normal 5 10 14 5 7" xfId="31397" xr:uid="{00000000-0005-0000-0000-0000A57A0000}"/>
    <cellStyle name="Normal 5 10 14 5 8" xfId="31398" xr:uid="{00000000-0005-0000-0000-0000A67A0000}"/>
    <cellStyle name="Normal 5 10 14 5 9" xfId="31399" xr:uid="{00000000-0005-0000-0000-0000A77A0000}"/>
    <cellStyle name="Normal 5 10 14 6" xfId="31400" xr:uid="{00000000-0005-0000-0000-0000A87A0000}"/>
    <cellStyle name="Normal 5 10 14 7" xfId="31401" xr:uid="{00000000-0005-0000-0000-0000A97A0000}"/>
    <cellStyle name="Normal 5 10 14 8" xfId="31402" xr:uid="{00000000-0005-0000-0000-0000AA7A0000}"/>
    <cellStyle name="Normal 5 10 14 9" xfId="31403" xr:uid="{00000000-0005-0000-0000-0000AB7A0000}"/>
    <cellStyle name="Normal 5 10 15" xfId="31404" xr:uid="{00000000-0005-0000-0000-0000AC7A0000}"/>
    <cellStyle name="Normal 5 10 15 10" xfId="31405" xr:uid="{00000000-0005-0000-0000-0000AD7A0000}"/>
    <cellStyle name="Normal 5 10 15 11" xfId="31406" xr:uid="{00000000-0005-0000-0000-0000AE7A0000}"/>
    <cellStyle name="Normal 5 10 15 12" xfId="31407" xr:uid="{00000000-0005-0000-0000-0000AF7A0000}"/>
    <cellStyle name="Normal 5 10 15 13" xfId="31408" xr:uid="{00000000-0005-0000-0000-0000B07A0000}"/>
    <cellStyle name="Normal 5 10 15 14" xfId="31409" xr:uid="{00000000-0005-0000-0000-0000B17A0000}"/>
    <cellStyle name="Normal 5 10 15 2" xfId="31410" xr:uid="{00000000-0005-0000-0000-0000B27A0000}"/>
    <cellStyle name="Normal 5 10 15 2 10" xfId="31411" xr:uid="{00000000-0005-0000-0000-0000B37A0000}"/>
    <cellStyle name="Normal 5 10 15 2 2" xfId="31412" xr:uid="{00000000-0005-0000-0000-0000B47A0000}"/>
    <cellStyle name="Normal 5 10 15 2 3" xfId="31413" xr:uid="{00000000-0005-0000-0000-0000B57A0000}"/>
    <cellStyle name="Normal 5 10 15 2 4" xfId="31414" xr:uid="{00000000-0005-0000-0000-0000B67A0000}"/>
    <cellStyle name="Normal 5 10 15 2 5" xfId="31415" xr:uid="{00000000-0005-0000-0000-0000B77A0000}"/>
    <cellStyle name="Normal 5 10 15 2 6" xfId="31416" xr:uid="{00000000-0005-0000-0000-0000B87A0000}"/>
    <cellStyle name="Normal 5 10 15 2 7" xfId="31417" xr:uid="{00000000-0005-0000-0000-0000B97A0000}"/>
    <cellStyle name="Normal 5 10 15 2 8" xfId="31418" xr:uid="{00000000-0005-0000-0000-0000BA7A0000}"/>
    <cellStyle name="Normal 5 10 15 2 9" xfId="31419" xr:uid="{00000000-0005-0000-0000-0000BB7A0000}"/>
    <cellStyle name="Normal 5 10 15 3" xfId="31420" xr:uid="{00000000-0005-0000-0000-0000BC7A0000}"/>
    <cellStyle name="Normal 5 10 15 3 10" xfId="31421" xr:uid="{00000000-0005-0000-0000-0000BD7A0000}"/>
    <cellStyle name="Normal 5 10 15 3 2" xfId="31422" xr:uid="{00000000-0005-0000-0000-0000BE7A0000}"/>
    <cellStyle name="Normal 5 10 15 3 3" xfId="31423" xr:uid="{00000000-0005-0000-0000-0000BF7A0000}"/>
    <cellStyle name="Normal 5 10 15 3 4" xfId="31424" xr:uid="{00000000-0005-0000-0000-0000C07A0000}"/>
    <cellStyle name="Normal 5 10 15 3 5" xfId="31425" xr:uid="{00000000-0005-0000-0000-0000C17A0000}"/>
    <cellStyle name="Normal 5 10 15 3 6" xfId="31426" xr:uid="{00000000-0005-0000-0000-0000C27A0000}"/>
    <cellStyle name="Normal 5 10 15 3 7" xfId="31427" xr:uid="{00000000-0005-0000-0000-0000C37A0000}"/>
    <cellStyle name="Normal 5 10 15 3 8" xfId="31428" xr:uid="{00000000-0005-0000-0000-0000C47A0000}"/>
    <cellStyle name="Normal 5 10 15 3 9" xfId="31429" xr:uid="{00000000-0005-0000-0000-0000C57A0000}"/>
    <cellStyle name="Normal 5 10 15 4" xfId="31430" xr:uid="{00000000-0005-0000-0000-0000C67A0000}"/>
    <cellStyle name="Normal 5 10 15 4 10" xfId="31431" xr:uid="{00000000-0005-0000-0000-0000C77A0000}"/>
    <cellStyle name="Normal 5 10 15 4 2" xfId="31432" xr:uid="{00000000-0005-0000-0000-0000C87A0000}"/>
    <cellStyle name="Normal 5 10 15 4 3" xfId="31433" xr:uid="{00000000-0005-0000-0000-0000C97A0000}"/>
    <cellStyle name="Normal 5 10 15 4 4" xfId="31434" xr:uid="{00000000-0005-0000-0000-0000CA7A0000}"/>
    <cellStyle name="Normal 5 10 15 4 5" xfId="31435" xr:uid="{00000000-0005-0000-0000-0000CB7A0000}"/>
    <cellStyle name="Normal 5 10 15 4 6" xfId="31436" xr:uid="{00000000-0005-0000-0000-0000CC7A0000}"/>
    <cellStyle name="Normal 5 10 15 4 7" xfId="31437" xr:uid="{00000000-0005-0000-0000-0000CD7A0000}"/>
    <cellStyle name="Normal 5 10 15 4 8" xfId="31438" xr:uid="{00000000-0005-0000-0000-0000CE7A0000}"/>
    <cellStyle name="Normal 5 10 15 4 9" xfId="31439" xr:uid="{00000000-0005-0000-0000-0000CF7A0000}"/>
    <cellStyle name="Normal 5 10 15 5" xfId="31440" xr:uid="{00000000-0005-0000-0000-0000D07A0000}"/>
    <cellStyle name="Normal 5 10 15 5 10" xfId="31441" xr:uid="{00000000-0005-0000-0000-0000D17A0000}"/>
    <cellStyle name="Normal 5 10 15 5 2" xfId="31442" xr:uid="{00000000-0005-0000-0000-0000D27A0000}"/>
    <cellStyle name="Normal 5 10 15 5 3" xfId="31443" xr:uid="{00000000-0005-0000-0000-0000D37A0000}"/>
    <cellStyle name="Normal 5 10 15 5 4" xfId="31444" xr:uid="{00000000-0005-0000-0000-0000D47A0000}"/>
    <cellStyle name="Normal 5 10 15 5 5" xfId="31445" xr:uid="{00000000-0005-0000-0000-0000D57A0000}"/>
    <cellStyle name="Normal 5 10 15 5 6" xfId="31446" xr:uid="{00000000-0005-0000-0000-0000D67A0000}"/>
    <cellStyle name="Normal 5 10 15 5 7" xfId="31447" xr:uid="{00000000-0005-0000-0000-0000D77A0000}"/>
    <cellStyle name="Normal 5 10 15 5 8" xfId="31448" xr:uid="{00000000-0005-0000-0000-0000D87A0000}"/>
    <cellStyle name="Normal 5 10 15 5 9" xfId="31449" xr:uid="{00000000-0005-0000-0000-0000D97A0000}"/>
    <cellStyle name="Normal 5 10 15 6" xfId="31450" xr:uid="{00000000-0005-0000-0000-0000DA7A0000}"/>
    <cellStyle name="Normal 5 10 15 7" xfId="31451" xr:uid="{00000000-0005-0000-0000-0000DB7A0000}"/>
    <cellStyle name="Normal 5 10 15 8" xfId="31452" xr:uid="{00000000-0005-0000-0000-0000DC7A0000}"/>
    <cellStyle name="Normal 5 10 15 9" xfId="31453" xr:uid="{00000000-0005-0000-0000-0000DD7A0000}"/>
    <cellStyle name="Normal 5 10 16" xfId="31454" xr:uid="{00000000-0005-0000-0000-0000DE7A0000}"/>
    <cellStyle name="Normal 5 10 16 10" xfId="31455" xr:uid="{00000000-0005-0000-0000-0000DF7A0000}"/>
    <cellStyle name="Normal 5 10 16 11" xfId="31456" xr:uid="{00000000-0005-0000-0000-0000E07A0000}"/>
    <cellStyle name="Normal 5 10 16 12" xfId="31457" xr:uid="{00000000-0005-0000-0000-0000E17A0000}"/>
    <cellStyle name="Normal 5 10 16 13" xfId="31458" xr:uid="{00000000-0005-0000-0000-0000E27A0000}"/>
    <cellStyle name="Normal 5 10 16 14" xfId="31459" xr:uid="{00000000-0005-0000-0000-0000E37A0000}"/>
    <cellStyle name="Normal 5 10 16 2" xfId="31460" xr:uid="{00000000-0005-0000-0000-0000E47A0000}"/>
    <cellStyle name="Normal 5 10 16 2 10" xfId="31461" xr:uid="{00000000-0005-0000-0000-0000E57A0000}"/>
    <cellStyle name="Normal 5 10 16 2 2" xfId="31462" xr:uid="{00000000-0005-0000-0000-0000E67A0000}"/>
    <cellStyle name="Normal 5 10 16 2 3" xfId="31463" xr:uid="{00000000-0005-0000-0000-0000E77A0000}"/>
    <cellStyle name="Normal 5 10 16 2 4" xfId="31464" xr:uid="{00000000-0005-0000-0000-0000E87A0000}"/>
    <cellStyle name="Normal 5 10 16 2 5" xfId="31465" xr:uid="{00000000-0005-0000-0000-0000E97A0000}"/>
    <cellStyle name="Normal 5 10 16 2 6" xfId="31466" xr:uid="{00000000-0005-0000-0000-0000EA7A0000}"/>
    <cellStyle name="Normal 5 10 16 2 7" xfId="31467" xr:uid="{00000000-0005-0000-0000-0000EB7A0000}"/>
    <cellStyle name="Normal 5 10 16 2 8" xfId="31468" xr:uid="{00000000-0005-0000-0000-0000EC7A0000}"/>
    <cellStyle name="Normal 5 10 16 2 9" xfId="31469" xr:uid="{00000000-0005-0000-0000-0000ED7A0000}"/>
    <cellStyle name="Normal 5 10 16 3" xfId="31470" xr:uid="{00000000-0005-0000-0000-0000EE7A0000}"/>
    <cellStyle name="Normal 5 10 16 3 10" xfId="31471" xr:uid="{00000000-0005-0000-0000-0000EF7A0000}"/>
    <cellStyle name="Normal 5 10 16 3 2" xfId="31472" xr:uid="{00000000-0005-0000-0000-0000F07A0000}"/>
    <cellStyle name="Normal 5 10 16 3 3" xfId="31473" xr:uid="{00000000-0005-0000-0000-0000F17A0000}"/>
    <cellStyle name="Normal 5 10 16 3 4" xfId="31474" xr:uid="{00000000-0005-0000-0000-0000F27A0000}"/>
    <cellStyle name="Normal 5 10 16 3 5" xfId="31475" xr:uid="{00000000-0005-0000-0000-0000F37A0000}"/>
    <cellStyle name="Normal 5 10 16 3 6" xfId="31476" xr:uid="{00000000-0005-0000-0000-0000F47A0000}"/>
    <cellStyle name="Normal 5 10 16 3 7" xfId="31477" xr:uid="{00000000-0005-0000-0000-0000F57A0000}"/>
    <cellStyle name="Normal 5 10 16 3 8" xfId="31478" xr:uid="{00000000-0005-0000-0000-0000F67A0000}"/>
    <cellStyle name="Normal 5 10 16 3 9" xfId="31479" xr:uid="{00000000-0005-0000-0000-0000F77A0000}"/>
    <cellStyle name="Normal 5 10 16 4" xfId="31480" xr:uid="{00000000-0005-0000-0000-0000F87A0000}"/>
    <cellStyle name="Normal 5 10 16 4 10" xfId="31481" xr:uid="{00000000-0005-0000-0000-0000F97A0000}"/>
    <cellStyle name="Normal 5 10 16 4 2" xfId="31482" xr:uid="{00000000-0005-0000-0000-0000FA7A0000}"/>
    <cellStyle name="Normal 5 10 16 4 3" xfId="31483" xr:uid="{00000000-0005-0000-0000-0000FB7A0000}"/>
    <cellStyle name="Normal 5 10 16 4 4" xfId="31484" xr:uid="{00000000-0005-0000-0000-0000FC7A0000}"/>
    <cellStyle name="Normal 5 10 16 4 5" xfId="31485" xr:uid="{00000000-0005-0000-0000-0000FD7A0000}"/>
    <cellStyle name="Normal 5 10 16 4 6" xfId="31486" xr:uid="{00000000-0005-0000-0000-0000FE7A0000}"/>
    <cellStyle name="Normal 5 10 16 4 7" xfId="31487" xr:uid="{00000000-0005-0000-0000-0000FF7A0000}"/>
    <cellStyle name="Normal 5 10 16 4 8" xfId="31488" xr:uid="{00000000-0005-0000-0000-0000007B0000}"/>
    <cellStyle name="Normal 5 10 16 4 9" xfId="31489" xr:uid="{00000000-0005-0000-0000-0000017B0000}"/>
    <cellStyle name="Normal 5 10 16 5" xfId="31490" xr:uid="{00000000-0005-0000-0000-0000027B0000}"/>
    <cellStyle name="Normal 5 10 16 5 10" xfId="31491" xr:uid="{00000000-0005-0000-0000-0000037B0000}"/>
    <cellStyle name="Normal 5 10 16 5 2" xfId="31492" xr:uid="{00000000-0005-0000-0000-0000047B0000}"/>
    <cellStyle name="Normal 5 10 16 5 3" xfId="31493" xr:uid="{00000000-0005-0000-0000-0000057B0000}"/>
    <cellStyle name="Normal 5 10 16 5 4" xfId="31494" xr:uid="{00000000-0005-0000-0000-0000067B0000}"/>
    <cellStyle name="Normal 5 10 16 5 5" xfId="31495" xr:uid="{00000000-0005-0000-0000-0000077B0000}"/>
    <cellStyle name="Normal 5 10 16 5 6" xfId="31496" xr:uid="{00000000-0005-0000-0000-0000087B0000}"/>
    <cellStyle name="Normal 5 10 16 5 7" xfId="31497" xr:uid="{00000000-0005-0000-0000-0000097B0000}"/>
    <cellStyle name="Normal 5 10 16 5 8" xfId="31498" xr:uid="{00000000-0005-0000-0000-00000A7B0000}"/>
    <cellStyle name="Normal 5 10 16 5 9" xfId="31499" xr:uid="{00000000-0005-0000-0000-00000B7B0000}"/>
    <cellStyle name="Normal 5 10 16 6" xfId="31500" xr:uid="{00000000-0005-0000-0000-00000C7B0000}"/>
    <cellStyle name="Normal 5 10 16 7" xfId="31501" xr:uid="{00000000-0005-0000-0000-00000D7B0000}"/>
    <cellStyle name="Normal 5 10 16 8" xfId="31502" xr:uid="{00000000-0005-0000-0000-00000E7B0000}"/>
    <cellStyle name="Normal 5 10 16 9" xfId="31503" xr:uid="{00000000-0005-0000-0000-00000F7B0000}"/>
    <cellStyle name="Normal 5 10 17" xfId="31504" xr:uid="{00000000-0005-0000-0000-0000107B0000}"/>
    <cellStyle name="Normal 5 10 17 10" xfId="31505" xr:uid="{00000000-0005-0000-0000-0000117B0000}"/>
    <cellStyle name="Normal 5 10 17 11" xfId="31506" xr:uid="{00000000-0005-0000-0000-0000127B0000}"/>
    <cellStyle name="Normal 5 10 17 12" xfId="31507" xr:uid="{00000000-0005-0000-0000-0000137B0000}"/>
    <cellStyle name="Normal 5 10 17 13" xfId="31508" xr:uid="{00000000-0005-0000-0000-0000147B0000}"/>
    <cellStyle name="Normal 5 10 17 14" xfId="31509" xr:uid="{00000000-0005-0000-0000-0000157B0000}"/>
    <cellStyle name="Normal 5 10 17 2" xfId="31510" xr:uid="{00000000-0005-0000-0000-0000167B0000}"/>
    <cellStyle name="Normal 5 10 17 2 10" xfId="31511" xr:uid="{00000000-0005-0000-0000-0000177B0000}"/>
    <cellStyle name="Normal 5 10 17 2 2" xfId="31512" xr:uid="{00000000-0005-0000-0000-0000187B0000}"/>
    <cellStyle name="Normal 5 10 17 2 3" xfId="31513" xr:uid="{00000000-0005-0000-0000-0000197B0000}"/>
    <cellStyle name="Normal 5 10 17 2 4" xfId="31514" xr:uid="{00000000-0005-0000-0000-00001A7B0000}"/>
    <cellStyle name="Normal 5 10 17 2 5" xfId="31515" xr:uid="{00000000-0005-0000-0000-00001B7B0000}"/>
    <cellStyle name="Normal 5 10 17 2 6" xfId="31516" xr:uid="{00000000-0005-0000-0000-00001C7B0000}"/>
    <cellStyle name="Normal 5 10 17 2 7" xfId="31517" xr:uid="{00000000-0005-0000-0000-00001D7B0000}"/>
    <cellStyle name="Normal 5 10 17 2 8" xfId="31518" xr:uid="{00000000-0005-0000-0000-00001E7B0000}"/>
    <cellStyle name="Normal 5 10 17 2 9" xfId="31519" xr:uid="{00000000-0005-0000-0000-00001F7B0000}"/>
    <cellStyle name="Normal 5 10 17 3" xfId="31520" xr:uid="{00000000-0005-0000-0000-0000207B0000}"/>
    <cellStyle name="Normal 5 10 17 3 10" xfId="31521" xr:uid="{00000000-0005-0000-0000-0000217B0000}"/>
    <cellStyle name="Normal 5 10 17 3 2" xfId="31522" xr:uid="{00000000-0005-0000-0000-0000227B0000}"/>
    <cellStyle name="Normal 5 10 17 3 3" xfId="31523" xr:uid="{00000000-0005-0000-0000-0000237B0000}"/>
    <cellStyle name="Normal 5 10 17 3 4" xfId="31524" xr:uid="{00000000-0005-0000-0000-0000247B0000}"/>
    <cellStyle name="Normal 5 10 17 3 5" xfId="31525" xr:uid="{00000000-0005-0000-0000-0000257B0000}"/>
    <cellStyle name="Normal 5 10 17 3 6" xfId="31526" xr:uid="{00000000-0005-0000-0000-0000267B0000}"/>
    <cellStyle name="Normal 5 10 17 3 7" xfId="31527" xr:uid="{00000000-0005-0000-0000-0000277B0000}"/>
    <cellStyle name="Normal 5 10 17 3 8" xfId="31528" xr:uid="{00000000-0005-0000-0000-0000287B0000}"/>
    <cellStyle name="Normal 5 10 17 3 9" xfId="31529" xr:uid="{00000000-0005-0000-0000-0000297B0000}"/>
    <cellStyle name="Normal 5 10 17 4" xfId="31530" xr:uid="{00000000-0005-0000-0000-00002A7B0000}"/>
    <cellStyle name="Normal 5 10 17 4 10" xfId="31531" xr:uid="{00000000-0005-0000-0000-00002B7B0000}"/>
    <cellStyle name="Normal 5 10 17 4 2" xfId="31532" xr:uid="{00000000-0005-0000-0000-00002C7B0000}"/>
    <cellStyle name="Normal 5 10 17 4 3" xfId="31533" xr:uid="{00000000-0005-0000-0000-00002D7B0000}"/>
    <cellStyle name="Normal 5 10 17 4 4" xfId="31534" xr:uid="{00000000-0005-0000-0000-00002E7B0000}"/>
    <cellStyle name="Normal 5 10 17 4 5" xfId="31535" xr:uid="{00000000-0005-0000-0000-00002F7B0000}"/>
    <cellStyle name="Normal 5 10 17 4 6" xfId="31536" xr:uid="{00000000-0005-0000-0000-0000307B0000}"/>
    <cellStyle name="Normal 5 10 17 4 7" xfId="31537" xr:uid="{00000000-0005-0000-0000-0000317B0000}"/>
    <cellStyle name="Normal 5 10 17 4 8" xfId="31538" xr:uid="{00000000-0005-0000-0000-0000327B0000}"/>
    <cellStyle name="Normal 5 10 17 4 9" xfId="31539" xr:uid="{00000000-0005-0000-0000-0000337B0000}"/>
    <cellStyle name="Normal 5 10 17 5" xfId="31540" xr:uid="{00000000-0005-0000-0000-0000347B0000}"/>
    <cellStyle name="Normal 5 10 17 5 10" xfId="31541" xr:uid="{00000000-0005-0000-0000-0000357B0000}"/>
    <cellStyle name="Normal 5 10 17 5 2" xfId="31542" xr:uid="{00000000-0005-0000-0000-0000367B0000}"/>
    <cellStyle name="Normal 5 10 17 5 3" xfId="31543" xr:uid="{00000000-0005-0000-0000-0000377B0000}"/>
    <cellStyle name="Normal 5 10 17 5 4" xfId="31544" xr:uid="{00000000-0005-0000-0000-0000387B0000}"/>
    <cellStyle name="Normal 5 10 17 5 5" xfId="31545" xr:uid="{00000000-0005-0000-0000-0000397B0000}"/>
    <cellStyle name="Normal 5 10 17 5 6" xfId="31546" xr:uid="{00000000-0005-0000-0000-00003A7B0000}"/>
    <cellStyle name="Normal 5 10 17 5 7" xfId="31547" xr:uid="{00000000-0005-0000-0000-00003B7B0000}"/>
    <cellStyle name="Normal 5 10 17 5 8" xfId="31548" xr:uid="{00000000-0005-0000-0000-00003C7B0000}"/>
    <cellStyle name="Normal 5 10 17 5 9" xfId="31549" xr:uid="{00000000-0005-0000-0000-00003D7B0000}"/>
    <cellStyle name="Normal 5 10 17 6" xfId="31550" xr:uid="{00000000-0005-0000-0000-00003E7B0000}"/>
    <cellStyle name="Normal 5 10 17 7" xfId="31551" xr:uid="{00000000-0005-0000-0000-00003F7B0000}"/>
    <cellStyle name="Normal 5 10 17 8" xfId="31552" xr:uid="{00000000-0005-0000-0000-0000407B0000}"/>
    <cellStyle name="Normal 5 10 17 9" xfId="31553" xr:uid="{00000000-0005-0000-0000-0000417B0000}"/>
    <cellStyle name="Normal 5 10 18" xfId="31554" xr:uid="{00000000-0005-0000-0000-0000427B0000}"/>
    <cellStyle name="Normal 5 10 18 10" xfId="31555" xr:uid="{00000000-0005-0000-0000-0000437B0000}"/>
    <cellStyle name="Normal 5 10 18 11" xfId="31556" xr:uid="{00000000-0005-0000-0000-0000447B0000}"/>
    <cellStyle name="Normal 5 10 18 12" xfId="31557" xr:uid="{00000000-0005-0000-0000-0000457B0000}"/>
    <cellStyle name="Normal 5 10 18 13" xfId="31558" xr:uid="{00000000-0005-0000-0000-0000467B0000}"/>
    <cellStyle name="Normal 5 10 18 14" xfId="31559" xr:uid="{00000000-0005-0000-0000-0000477B0000}"/>
    <cellStyle name="Normal 5 10 18 2" xfId="31560" xr:uid="{00000000-0005-0000-0000-0000487B0000}"/>
    <cellStyle name="Normal 5 10 18 2 10" xfId="31561" xr:uid="{00000000-0005-0000-0000-0000497B0000}"/>
    <cellStyle name="Normal 5 10 18 2 2" xfId="31562" xr:uid="{00000000-0005-0000-0000-00004A7B0000}"/>
    <cellStyle name="Normal 5 10 18 2 3" xfId="31563" xr:uid="{00000000-0005-0000-0000-00004B7B0000}"/>
    <cellStyle name="Normal 5 10 18 2 4" xfId="31564" xr:uid="{00000000-0005-0000-0000-00004C7B0000}"/>
    <cellStyle name="Normal 5 10 18 2 5" xfId="31565" xr:uid="{00000000-0005-0000-0000-00004D7B0000}"/>
    <cellStyle name="Normal 5 10 18 2 6" xfId="31566" xr:uid="{00000000-0005-0000-0000-00004E7B0000}"/>
    <cellStyle name="Normal 5 10 18 2 7" xfId="31567" xr:uid="{00000000-0005-0000-0000-00004F7B0000}"/>
    <cellStyle name="Normal 5 10 18 2 8" xfId="31568" xr:uid="{00000000-0005-0000-0000-0000507B0000}"/>
    <cellStyle name="Normal 5 10 18 2 9" xfId="31569" xr:uid="{00000000-0005-0000-0000-0000517B0000}"/>
    <cellStyle name="Normal 5 10 18 3" xfId="31570" xr:uid="{00000000-0005-0000-0000-0000527B0000}"/>
    <cellStyle name="Normal 5 10 18 3 10" xfId="31571" xr:uid="{00000000-0005-0000-0000-0000537B0000}"/>
    <cellStyle name="Normal 5 10 18 3 2" xfId="31572" xr:uid="{00000000-0005-0000-0000-0000547B0000}"/>
    <cellStyle name="Normal 5 10 18 3 3" xfId="31573" xr:uid="{00000000-0005-0000-0000-0000557B0000}"/>
    <cellStyle name="Normal 5 10 18 3 4" xfId="31574" xr:uid="{00000000-0005-0000-0000-0000567B0000}"/>
    <cellStyle name="Normal 5 10 18 3 5" xfId="31575" xr:uid="{00000000-0005-0000-0000-0000577B0000}"/>
    <cellStyle name="Normal 5 10 18 3 6" xfId="31576" xr:uid="{00000000-0005-0000-0000-0000587B0000}"/>
    <cellStyle name="Normal 5 10 18 3 7" xfId="31577" xr:uid="{00000000-0005-0000-0000-0000597B0000}"/>
    <cellStyle name="Normal 5 10 18 3 8" xfId="31578" xr:uid="{00000000-0005-0000-0000-00005A7B0000}"/>
    <cellStyle name="Normal 5 10 18 3 9" xfId="31579" xr:uid="{00000000-0005-0000-0000-00005B7B0000}"/>
    <cellStyle name="Normal 5 10 18 4" xfId="31580" xr:uid="{00000000-0005-0000-0000-00005C7B0000}"/>
    <cellStyle name="Normal 5 10 18 4 10" xfId="31581" xr:uid="{00000000-0005-0000-0000-00005D7B0000}"/>
    <cellStyle name="Normal 5 10 18 4 2" xfId="31582" xr:uid="{00000000-0005-0000-0000-00005E7B0000}"/>
    <cellStyle name="Normal 5 10 18 4 3" xfId="31583" xr:uid="{00000000-0005-0000-0000-00005F7B0000}"/>
    <cellStyle name="Normal 5 10 18 4 4" xfId="31584" xr:uid="{00000000-0005-0000-0000-0000607B0000}"/>
    <cellStyle name="Normal 5 10 18 4 5" xfId="31585" xr:uid="{00000000-0005-0000-0000-0000617B0000}"/>
    <cellStyle name="Normal 5 10 18 4 6" xfId="31586" xr:uid="{00000000-0005-0000-0000-0000627B0000}"/>
    <cellStyle name="Normal 5 10 18 4 7" xfId="31587" xr:uid="{00000000-0005-0000-0000-0000637B0000}"/>
    <cellStyle name="Normal 5 10 18 4 8" xfId="31588" xr:uid="{00000000-0005-0000-0000-0000647B0000}"/>
    <cellStyle name="Normal 5 10 18 4 9" xfId="31589" xr:uid="{00000000-0005-0000-0000-0000657B0000}"/>
    <cellStyle name="Normal 5 10 18 5" xfId="31590" xr:uid="{00000000-0005-0000-0000-0000667B0000}"/>
    <cellStyle name="Normal 5 10 18 5 10" xfId="31591" xr:uid="{00000000-0005-0000-0000-0000677B0000}"/>
    <cellStyle name="Normal 5 10 18 5 2" xfId="31592" xr:uid="{00000000-0005-0000-0000-0000687B0000}"/>
    <cellStyle name="Normal 5 10 18 5 3" xfId="31593" xr:uid="{00000000-0005-0000-0000-0000697B0000}"/>
    <cellStyle name="Normal 5 10 18 5 4" xfId="31594" xr:uid="{00000000-0005-0000-0000-00006A7B0000}"/>
    <cellStyle name="Normal 5 10 18 5 5" xfId="31595" xr:uid="{00000000-0005-0000-0000-00006B7B0000}"/>
    <cellStyle name="Normal 5 10 18 5 6" xfId="31596" xr:uid="{00000000-0005-0000-0000-00006C7B0000}"/>
    <cellStyle name="Normal 5 10 18 5 7" xfId="31597" xr:uid="{00000000-0005-0000-0000-00006D7B0000}"/>
    <cellStyle name="Normal 5 10 18 5 8" xfId="31598" xr:uid="{00000000-0005-0000-0000-00006E7B0000}"/>
    <cellStyle name="Normal 5 10 18 5 9" xfId="31599" xr:uid="{00000000-0005-0000-0000-00006F7B0000}"/>
    <cellStyle name="Normal 5 10 18 6" xfId="31600" xr:uid="{00000000-0005-0000-0000-0000707B0000}"/>
    <cellStyle name="Normal 5 10 18 7" xfId="31601" xr:uid="{00000000-0005-0000-0000-0000717B0000}"/>
    <cellStyle name="Normal 5 10 18 8" xfId="31602" xr:uid="{00000000-0005-0000-0000-0000727B0000}"/>
    <cellStyle name="Normal 5 10 18 9" xfId="31603" xr:uid="{00000000-0005-0000-0000-0000737B0000}"/>
    <cellStyle name="Normal 5 10 19" xfId="31604" xr:uid="{00000000-0005-0000-0000-0000747B0000}"/>
    <cellStyle name="Normal 5 10 19 10" xfId="31605" xr:uid="{00000000-0005-0000-0000-0000757B0000}"/>
    <cellStyle name="Normal 5 10 19 11" xfId="31606" xr:uid="{00000000-0005-0000-0000-0000767B0000}"/>
    <cellStyle name="Normal 5 10 19 12" xfId="31607" xr:uid="{00000000-0005-0000-0000-0000777B0000}"/>
    <cellStyle name="Normal 5 10 19 13" xfId="31608" xr:uid="{00000000-0005-0000-0000-0000787B0000}"/>
    <cellStyle name="Normal 5 10 19 14" xfId="31609" xr:uid="{00000000-0005-0000-0000-0000797B0000}"/>
    <cellStyle name="Normal 5 10 19 2" xfId="31610" xr:uid="{00000000-0005-0000-0000-00007A7B0000}"/>
    <cellStyle name="Normal 5 10 19 2 10" xfId="31611" xr:uid="{00000000-0005-0000-0000-00007B7B0000}"/>
    <cellStyle name="Normal 5 10 19 2 2" xfId="31612" xr:uid="{00000000-0005-0000-0000-00007C7B0000}"/>
    <cellStyle name="Normal 5 10 19 2 3" xfId="31613" xr:uid="{00000000-0005-0000-0000-00007D7B0000}"/>
    <cellStyle name="Normal 5 10 19 2 4" xfId="31614" xr:uid="{00000000-0005-0000-0000-00007E7B0000}"/>
    <cellStyle name="Normal 5 10 19 2 5" xfId="31615" xr:uid="{00000000-0005-0000-0000-00007F7B0000}"/>
    <cellStyle name="Normal 5 10 19 2 6" xfId="31616" xr:uid="{00000000-0005-0000-0000-0000807B0000}"/>
    <cellStyle name="Normal 5 10 19 2 7" xfId="31617" xr:uid="{00000000-0005-0000-0000-0000817B0000}"/>
    <cellStyle name="Normal 5 10 19 2 8" xfId="31618" xr:uid="{00000000-0005-0000-0000-0000827B0000}"/>
    <cellStyle name="Normal 5 10 19 2 9" xfId="31619" xr:uid="{00000000-0005-0000-0000-0000837B0000}"/>
    <cellStyle name="Normal 5 10 19 3" xfId="31620" xr:uid="{00000000-0005-0000-0000-0000847B0000}"/>
    <cellStyle name="Normal 5 10 19 3 10" xfId="31621" xr:uid="{00000000-0005-0000-0000-0000857B0000}"/>
    <cellStyle name="Normal 5 10 19 3 2" xfId="31622" xr:uid="{00000000-0005-0000-0000-0000867B0000}"/>
    <cellStyle name="Normal 5 10 19 3 3" xfId="31623" xr:uid="{00000000-0005-0000-0000-0000877B0000}"/>
    <cellStyle name="Normal 5 10 19 3 4" xfId="31624" xr:uid="{00000000-0005-0000-0000-0000887B0000}"/>
    <cellStyle name="Normal 5 10 19 3 5" xfId="31625" xr:uid="{00000000-0005-0000-0000-0000897B0000}"/>
    <cellStyle name="Normal 5 10 19 3 6" xfId="31626" xr:uid="{00000000-0005-0000-0000-00008A7B0000}"/>
    <cellStyle name="Normal 5 10 19 3 7" xfId="31627" xr:uid="{00000000-0005-0000-0000-00008B7B0000}"/>
    <cellStyle name="Normal 5 10 19 3 8" xfId="31628" xr:uid="{00000000-0005-0000-0000-00008C7B0000}"/>
    <cellStyle name="Normal 5 10 19 3 9" xfId="31629" xr:uid="{00000000-0005-0000-0000-00008D7B0000}"/>
    <cellStyle name="Normal 5 10 19 4" xfId="31630" xr:uid="{00000000-0005-0000-0000-00008E7B0000}"/>
    <cellStyle name="Normal 5 10 19 4 10" xfId="31631" xr:uid="{00000000-0005-0000-0000-00008F7B0000}"/>
    <cellStyle name="Normal 5 10 19 4 2" xfId="31632" xr:uid="{00000000-0005-0000-0000-0000907B0000}"/>
    <cellStyle name="Normal 5 10 19 4 3" xfId="31633" xr:uid="{00000000-0005-0000-0000-0000917B0000}"/>
    <cellStyle name="Normal 5 10 19 4 4" xfId="31634" xr:uid="{00000000-0005-0000-0000-0000927B0000}"/>
    <cellStyle name="Normal 5 10 19 4 5" xfId="31635" xr:uid="{00000000-0005-0000-0000-0000937B0000}"/>
    <cellStyle name="Normal 5 10 19 4 6" xfId="31636" xr:uid="{00000000-0005-0000-0000-0000947B0000}"/>
    <cellStyle name="Normal 5 10 19 4 7" xfId="31637" xr:uid="{00000000-0005-0000-0000-0000957B0000}"/>
    <cellStyle name="Normal 5 10 19 4 8" xfId="31638" xr:uid="{00000000-0005-0000-0000-0000967B0000}"/>
    <cellStyle name="Normal 5 10 19 4 9" xfId="31639" xr:uid="{00000000-0005-0000-0000-0000977B0000}"/>
    <cellStyle name="Normal 5 10 19 5" xfId="31640" xr:uid="{00000000-0005-0000-0000-0000987B0000}"/>
    <cellStyle name="Normal 5 10 19 5 10" xfId="31641" xr:uid="{00000000-0005-0000-0000-0000997B0000}"/>
    <cellStyle name="Normal 5 10 19 5 2" xfId="31642" xr:uid="{00000000-0005-0000-0000-00009A7B0000}"/>
    <cellStyle name="Normal 5 10 19 5 3" xfId="31643" xr:uid="{00000000-0005-0000-0000-00009B7B0000}"/>
    <cellStyle name="Normal 5 10 19 5 4" xfId="31644" xr:uid="{00000000-0005-0000-0000-00009C7B0000}"/>
    <cellStyle name="Normal 5 10 19 5 5" xfId="31645" xr:uid="{00000000-0005-0000-0000-00009D7B0000}"/>
    <cellStyle name="Normal 5 10 19 5 6" xfId="31646" xr:uid="{00000000-0005-0000-0000-00009E7B0000}"/>
    <cellStyle name="Normal 5 10 19 5 7" xfId="31647" xr:uid="{00000000-0005-0000-0000-00009F7B0000}"/>
    <cellStyle name="Normal 5 10 19 5 8" xfId="31648" xr:uid="{00000000-0005-0000-0000-0000A07B0000}"/>
    <cellStyle name="Normal 5 10 19 5 9" xfId="31649" xr:uid="{00000000-0005-0000-0000-0000A17B0000}"/>
    <cellStyle name="Normal 5 10 19 6" xfId="31650" xr:uid="{00000000-0005-0000-0000-0000A27B0000}"/>
    <cellStyle name="Normal 5 10 19 7" xfId="31651" xr:uid="{00000000-0005-0000-0000-0000A37B0000}"/>
    <cellStyle name="Normal 5 10 19 8" xfId="31652" xr:uid="{00000000-0005-0000-0000-0000A47B0000}"/>
    <cellStyle name="Normal 5 10 19 9" xfId="31653" xr:uid="{00000000-0005-0000-0000-0000A57B0000}"/>
    <cellStyle name="Normal 5 10 2" xfId="31654" xr:uid="{00000000-0005-0000-0000-0000A67B0000}"/>
    <cellStyle name="Normal 5 10 2 10" xfId="31655" xr:uid="{00000000-0005-0000-0000-0000A77B0000}"/>
    <cellStyle name="Normal 5 10 2 10 10" xfId="31656" xr:uid="{00000000-0005-0000-0000-0000A87B0000}"/>
    <cellStyle name="Normal 5 10 2 10 11" xfId="31657" xr:uid="{00000000-0005-0000-0000-0000A97B0000}"/>
    <cellStyle name="Normal 5 10 2 10 12" xfId="31658" xr:uid="{00000000-0005-0000-0000-0000AA7B0000}"/>
    <cellStyle name="Normal 5 10 2 10 13" xfId="31659" xr:uid="{00000000-0005-0000-0000-0000AB7B0000}"/>
    <cellStyle name="Normal 5 10 2 10 14" xfId="31660" xr:uid="{00000000-0005-0000-0000-0000AC7B0000}"/>
    <cellStyle name="Normal 5 10 2 10 2" xfId="31661" xr:uid="{00000000-0005-0000-0000-0000AD7B0000}"/>
    <cellStyle name="Normal 5 10 2 10 2 10" xfId="31662" xr:uid="{00000000-0005-0000-0000-0000AE7B0000}"/>
    <cellStyle name="Normal 5 10 2 10 2 2" xfId="31663" xr:uid="{00000000-0005-0000-0000-0000AF7B0000}"/>
    <cellStyle name="Normal 5 10 2 10 2 3" xfId="31664" xr:uid="{00000000-0005-0000-0000-0000B07B0000}"/>
    <cellStyle name="Normal 5 10 2 10 2 4" xfId="31665" xr:uid="{00000000-0005-0000-0000-0000B17B0000}"/>
    <cellStyle name="Normal 5 10 2 10 2 5" xfId="31666" xr:uid="{00000000-0005-0000-0000-0000B27B0000}"/>
    <cellStyle name="Normal 5 10 2 10 2 6" xfId="31667" xr:uid="{00000000-0005-0000-0000-0000B37B0000}"/>
    <cellStyle name="Normal 5 10 2 10 2 7" xfId="31668" xr:uid="{00000000-0005-0000-0000-0000B47B0000}"/>
    <cellStyle name="Normal 5 10 2 10 2 8" xfId="31669" xr:uid="{00000000-0005-0000-0000-0000B57B0000}"/>
    <cellStyle name="Normal 5 10 2 10 2 9" xfId="31670" xr:uid="{00000000-0005-0000-0000-0000B67B0000}"/>
    <cellStyle name="Normal 5 10 2 10 3" xfId="31671" xr:uid="{00000000-0005-0000-0000-0000B77B0000}"/>
    <cellStyle name="Normal 5 10 2 10 3 10" xfId="31672" xr:uid="{00000000-0005-0000-0000-0000B87B0000}"/>
    <cellStyle name="Normal 5 10 2 10 3 2" xfId="31673" xr:uid="{00000000-0005-0000-0000-0000B97B0000}"/>
    <cellStyle name="Normal 5 10 2 10 3 3" xfId="31674" xr:uid="{00000000-0005-0000-0000-0000BA7B0000}"/>
    <cellStyle name="Normal 5 10 2 10 3 4" xfId="31675" xr:uid="{00000000-0005-0000-0000-0000BB7B0000}"/>
    <cellStyle name="Normal 5 10 2 10 3 5" xfId="31676" xr:uid="{00000000-0005-0000-0000-0000BC7B0000}"/>
    <cellStyle name="Normal 5 10 2 10 3 6" xfId="31677" xr:uid="{00000000-0005-0000-0000-0000BD7B0000}"/>
    <cellStyle name="Normal 5 10 2 10 3 7" xfId="31678" xr:uid="{00000000-0005-0000-0000-0000BE7B0000}"/>
    <cellStyle name="Normal 5 10 2 10 3 8" xfId="31679" xr:uid="{00000000-0005-0000-0000-0000BF7B0000}"/>
    <cellStyle name="Normal 5 10 2 10 3 9" xfId="31680" xr:uid="{00000000-0005-0000-0000-0000C07B0000}"/>
    <cellStyle name="Normal 5 10 2 10 4" xfId="31681" xr:uid="{00000000-0005-0000-0000-0000C17B0000}"/>
    <cellStyle name="Normal 5 10 2 10 4 10" xfId="31682" xr:uid="{00000000-0005-0000-0000-0000C27B0000}"/>
    <cellStyle name="Normal 5 10 2 10 4 2" xfId="31683" xr:uid="{00000000-0005-0000-0000-0000C37B0000}"/>
    <cellStyle name="Normal 5 10 2 10 4 3" xfId="31684" xr:uid="{00000000-0005-0000-0000-0000C47B0000}"/>
    <cellStyle name="Normal 5 10 2 10 4 4" xfId="31685" xr:uid="{00000000-0005-0000-0000-0000C57B0000}"/>
    <cellStyle name="Normal 5 10 2 10 4 5" xfId="31686" xr:uid="{00000000-0005-0000-0000-0000C67B0000}"/>
    <cellStyle name="Normal 5 10 2 10 4 6" xfId="31687" xr:uid="{00000000-0005-0000-0000-0000C77B0000}"/>
    <cellStyle name="Normal 5 10 2 10 4 7" xfId="31688" xr:uid="{00000000-0005-0000-0000-0000C87B0000}"/>
    <cellStyle name="Normal 5 10 2 10 4 8" xfId="31689" xr:uid="{00000000-0005-0000-0000-0000C97B0000}"/>
    <cellStyle name="Normal 5 10 2 10 4 9" xfId="31690" xr:uid="{00000000-0005-0000-0000-0000CA7B0000}"/>
    <cellStyle name="Normal 5 10 2 10 5" xfId="31691" xr:uid="{00000000-0005-0000-0000-0000CB7B0000}"/>
    <cellStyle name="Normal 5 10 2 10 5 10" xfId="31692" xr:uid="{00000000-0005-0000-0000-0000CC7B0000}"/>
    <cellStyle name="Normal 5 10 2 10 5 2" xfId="31693" xr:uid="{00000000-0005-0000-0000-0000CD7B0000}"/>
    <cellStyle name="Normal 5 10 2 10 5 3" xfId="31694" xr:uid="{00000000-0005-0000-0000-0000CE7B0000}"/>
    <cellStyle name="Normal 5 10 2 10 5 4" xfId="31695" xr:uid="{00000000-0005-0000-0000-0000CF7B0000}"/>
    <cellStyle name="Normal 5 10 2 10 5 5" xfId="31696" xr:uid="{00000000-0005-0000-0000-0000D07B0000}"/>
    <cellStyle name="Normal 5 10 2 10 5 6" xfId="31697" xr:uid="{00000000-0005-0000-0000-0000D17B0000}"/>
    <cellStyle name="Normal 5 10 2 10 5 7" xfId="31698" xr:uid="{00000000-0005-0000-0000-0000D27B0000}"/>
    <cellStyle name="Normal 5 10 2 10 5 8" xfId="31699" xr:uid="{00000000-0005-0000-0000-0000D37B0000}"/>
    <cellStyle name="Normal 5 10 2 10 5 9" xfId="31700" xr:uid="{00000000-0005-0000-0000-0000D47B0000}"/>
    <cellStyle name="Normal 5 10 2 10 6" xfId="31701" xr:uid="{00000000-0005-0000-0000-0000D57B0000}"/>
    <cellStyle name="Normal 5 10 2 10 7" xfId="31702" xr:uid="{00000000-0005-0000-0000-0000D67B0000}"/>
    <cellStyle name="Normal 5 10 2 10 8" xfId="31703" xr:uid="{00000000-0005-0000-0000-0000D77B0000}"/>
    <cellStyle name="Normal 5 10 2 10 9" xfId="31704" xr:uid="{00000000-0005-0000-0000-0000D87B0000}"/>
    <cellStyle name="Normal 5 10 2 11" xfId="31705" xr:uid="{00000000-0005-0000-0000-0000D97B0000}"/>
    <cellStyle name="Normal 5 10 2 11 10" xfId="31706" xr:uid="{00000000-0005-0000-0000-0000DA7B0000}"/>
    <cellStyle name="Normal 5 10 2 11 11" xfId="31707" xr:uid="{00000000-0005-0000-0000-0000DB7B0000}"/>
    <cellStyle name="Normal 5 10 2 11 12" xfId="31708" xr:uid="{00000000-0005-0000-0000-0000DC7B0000}"/>
    <cellStyle name="Normal 5 10 2 11 13" xfId="31709" xr:uid="{00000000-0005-0000-0000-0000DD7B0000}"/>
    <cellStyle name="Normal 5 10 2 11 14" xfId="31710" xr:uid="{00000000-0005-0000-0000-0000DE7B0000}"/>
    <cellStyle name="Normal 5 10 2 11 2" xfId="31711" xr:uid="{00000000-0005-0000-0000-0000DF7B0000}"/>
    <cellStyle name="Normal 5 10 2 11 2 10" xfId="31712" xr:uid="{00000000-0005-0000-0000-0000E07B0000}"/>
    <cellStyle name="Normal 5 10 2 11 2 2" xfId="31713" xr:uid="{00000000-0005-0000-0000-0000E17B0000}"/>
    <cellStyle name="Normal 5 10 2 11 2 3" xfId="31714" xr:uid="{00000000-0005-0000-0000-0000E27B0000}"/>
    <cellStyle name="Normal 5 10 2 11 2 4" xfId="31715" xr:uid="{00000000-0005-0000-0000-0000E37B0000}"/>
    <cellStyle name="Normal 5 10 2 11 2 5" xfId="31716" xr:uid="{00000000-0005-0000-0000-0000E47B0000}"/>
    <cellStyle name="Normal 5 10 2 11 2 6" xfId="31717" xr:uid="{00000000-0005-0000-0000-0000E57B0000}"/>
    <cellStyle name="Normal 5 10 2 11 2 7" xfId="31718" xr:uid="{00000000-0005-0000-0000-0000E67B0000}"/>
    <cellStyle name="Normal 5 10 2 11 2 8" xfId="31719" xr:uid="{00000000-0005-0000-0000-0000E77B0000}"/>
    <cellStyle name="Normal 5 10 2 11 2 9" xfId="31720" xr:uid="{00000000-0005-0000-0000-0000E87B0000}"/>
    <cellStyle name="Normal 5 10 2 11 3" xfId="31721" xr:uid="{00000000-0005-0000-0000-0000E97B0000}"/>
    <cellStyle name="Normal 5 10 2 11 3 10" xfId="31722" xr:uid="{00000000-0005-0000-0000-0000EA7B0000}"/>
    <cellStyle name="Normal 5 10 2 11 3 2" xfId="31723" xr:uid="{00000000-0005-0000-0000-0000EB7B0000}"/>
    <cellStyle name="Normal 5 10 2 11 3 3" xfId="31724" xr:uid="{00000000-0005-0000-0000-0000EC7B0000}"/>
    <cellStyle name="Normal 5 10 2 11 3 4" xfId="31725" xr:uid="{00000000-0005-0000-0000-0000ED7B0000}"/>
    <cellStyle name="Normal 5 10 2 11 3 5" xfId="31726" xr:uid="{00000000-0005-0000-0000-0000EE7B0000}"/>
    <cellStyle name="Normal 5 10 2 11 3 6" xfId="31727" xr:uid="{00000000-0005-0000-0000-0000EF7B0000}"/>
    <cellStyle name="Normal 5 10 2 11 3 7" xfId="31728" xr:uid="{00000000-0005-0000-0000-0000F07B0000}"/>
    <cellStyle name="Normal 5 10 2 11 3 8" xfId="31729" xr:uid="{00000000-0005-0000-0000-0000F17B0000}"/>
    <cellStyle name="Normal 5 10 2 11 3 9" xfId="31730" xr:uid="{00000000-0005-0000-0000-0000F27B0000}"/>
    <cellStyle name="Normal 5 10 2 11 4" xfId="31731" xr:uid="{00000000-0005-0000-0000-0000F37B0000}"/>
    <cellStyle name="Normal 5 10 2 11 4 10" xfId="31732" xr:uid="{00000000-0005-0000-0000-0000F47B0000}"/>
    <cellStyle name="Normal 5 10 2 11 4 2" xfId="31733" xr:uid="{00000000-0005-0000-0000-0000F57B0000}"/>
    <cellStyle name="Normal 5 10 2 11 4 3" xfId="31734" xr:uid="{00000000-0005-0000-0000-0000F67B0000}"/>
    <cellStyle name="Normal 5 10 2 11 4 4" xfId="31735" xr:uid="{00000000-0005-0000-0000-0000F77B0000}"/>
    <cellStyle name="Normal 5 10 2 11 4 5" xfId="31736" xr:uid="{00000000-0005-0000-0000-0000F87B0000}"/>
    <cellStyle name="Normal 5 10 2 11 4 6" xfId="31737" xr:uid="{00000000-0005-0000-0000-0000F97B0000}"/>
    <cellStyle name="Normal 5 10 2 11 4 7" xfId="31738" xr:uid="{00000000-0005-0000-0000-0000FA7B0000}"/>
    <cellStyle name="Normal 5 10 2 11 4 8" xfId="31739" xr:uid="{00000000-0005-0000-0000-0000FB7B0000}"/>
    <cellStyle name="Normal 5 10 2 11 4 9" xfId="31740" xr:uid="{00000000-0005-0000-0000-0000FC7B0000}"/>
    <cellStyle name="Normal 5 10 2 11 5" xfId="31741" xr:uid="{00000000-0005-0000-0000-0000FD7B0000}"/>
    <cellStyle name="Normal 5 10 2 11 5 10" xfId="31742" xr:uid="{00000000-0005-0000-0000-0000FE7B0000}"/>
    <cellStyle name="Normal 5 10 2 11 5 2" xfId="31743" xr:uid="{00000000-0005-0000-0000-0000FF7B0000}"/>
    <cellStyle name="Normal 5 10 2 11 5 3" xfId="31744" xr:uid="{00000000-0005-0000-0000-0000007C0000}"/>
    <cellStyle name="Normal 5 10 2 11 5 4" xfId="31745" xr:uid="{00000000-0005-0000-0000-0000017C0000}"/>
    <cellStyle name="Normal 5 10 2 11 5 5" xfId="31746" xr:uid="{00000000-0005-0000-0000-0000027C0000}"/>
    <cellStyle name="Normal 5 10 2 11 5 6" xfId="31747" xr:uid="{00000000-0005-0000-0000-0000037C0000}"/>
    <cellStyle name="Normal 5 10 2 11 5 7" xfId="31748" xr:uid="{00000000-0005-0000-0000-0000047C0000}"/>
    <cellStyle name="Normal 5 10 2 11 5 8" xfId="31749" xr:uid="{00000000-0005-0000-0000-0000057C0000}"/>
    <cellStyle name="Normal 5 10 2 11 5 9" xfId="31750" xr:uid="{00000000-0005-0000-0000-0000067C0000}"/>
    <cellStyle name="Normal 5 10 2 11 6" xfId="31751" xr:uid="{00000000-0005-0000-0000-0000077C0000}"/>
    <cellStyle name="Normal 5 10 2 11 7" xfId="31752" xr:uid="{00000000-0005-0000-0000-0000087C0000}"/>
    <cellStyle name="Normal 5 10 2 11 8" xfId="31753" xr:uid="{00000000-0005-0000-0000-0000097C0000}"/>
    <cellStyle name="Normal 5 10 2 11 9" xfId="31754" xr:uid="{00000000-0005-0000-0000-00000A7C0000}"/>
    <cellStyle name="Normal 5 10 2 12" xfId="31755" xr:uid="{00000000-0005-0000-0000-00000B7C0000}"/>
    <cellStyle name="Normal 5 10 2 12 10" xfId="31756" xr:uid="{00000000-0005-0000-0000-00000C7C0000}"/>
    <cellStyle name="Normal 5 10 2 12 11" xfId="31757" xr:uid="{00000000-0005-0000-0000-00000D7C0000}"/>
    <cellStyle name="Normal 5 10 2 12 12" xfId="31758" xr:uid="{00000000-0005-0000-0000-00000E7C0000}"/>
    <cellStyle name="Normal 5 10 2 12 13" xfId="31759" xr:uid="{00000000-0005-0000-0000-00000F7C0000}"/>
    <cellStyle name="Normal 5 10 2 12 14" xfId="31760" xr:uid="{00000000-0005-0000-0000-0000107C0000}"/>
    <cellStyle name="Normal 5 10 2 12 2" xfId="31761" xr:uid="{00000000-0005-0000-0000-0000117C0000}"/>
    <cellStyle name="Normal 5 10 2 12 2 10" xfId="31762" xr:uid="{00000000-0005-0000-0000-0000127C0000}"/>
    <cellStyle name="Normal 5 10 2 12 2 2" xfId="31763" xr:uid="{00000000-0005-0000-0000-0000137C0000}"/>
    <cellStyle name="Normal 5 10 2 12 2 3" xfId="31764" xr:uid="{00000000-0005-0000-0000-0000147C0000}"/>
    <cellStyle name="Normal 5 10 2 12 2 4" xfId="31765" xr:uid="{00000000-0005-0000-0000-0000157C0000}"/>
    <cellStyle name="Normal 5 10 2 12 2 5" xfId="31766" xr:uid="{00000000-0005-0000-0000-0000167C0000}"/>
    <cellStyle name="Normal 5 10 2 12 2 6" xfId="31767" xr:uid="{00000000-0005-0000-0000-0000177C0000}"/>
    <cellStyle name="Normal 5 10 2 12 2 7" xfId="31768" xr:uid="{00000000-0005-0000-0000-0000187C0000}"/>
    <cellStyle name="Normal 5 10 2 12 2 8" xfId="31769" xr:uid="{00000000-0005-0000-0000-0000197C0000}"/>
    <cellStyle name="Normal 5 10 2 12 2 9" xfId="31770" xr:uid="{00000000-0005-0000-0000-00001A7C0000}"/>
    <cellStyle name="Normal 5 10 2 12 3" xfId="31771" xr:uid="{00000000-0005-0000-0000-00001B7C0000}"/>
    <cellStyle name="Normal 5 10 2 12 3 10" xfId="31772" xr:uid="{00000000-0005-0000-0000-00001C7C0000}"/>
    <cellStyle name="Normal 5 10 2 12 3 2" xfId="31773" xr:uid="{00000000-0005-0000-0000-00001D7C0000}"/>
    <cellStyle name="Normal 5 10 2 12 3 3" xfId="31774" xr:uid="{00000000-0005-0000-0000-00001E7C0000}"/>
    <cellStyle name="Normal 5 10 2 12 3 4" xfId="31775" xr:uid="{00000000-0005-0000-0000-00001F7C0000}"/>
    <cellStyle name="Normal 5 10 2 12 3 5" xfId="31776" xr:uid="{00000000-0005-0000-0000-0000207C0000}"/>
    <cellStyle name="Normal 5 10 2 12 3 6" xfId="31777" xr:uid="{00000000-0005-0000-0000-0000217C0000}"/>
    <cellStyle name="Normal 5 10 2 12 3 7" xfId="31778" xr:uid="{00000000-0005-0000-0000-0000227C0000}"/>
    <cellStyle name="Normal 5 10 2 12 3 8" xfId="31779" xr:uid="{00000000-0005-0000-0000-0000237C0000}"/>
    <cellStyle name="Normal 5 10 2 12 3 9" xfId="31780" xr:uid="{00000000-0005-0000-0000-0000247C0000}"/>
    <cellStyle name="Normal 5 10 2 12 4" xfId="31781" xr:uid="{00000000-0005-0000-0000-0000257C0000}"/>
    <cellStyle name="Normal 5 10 2 12 4 10" xfId="31782" xr:uid="{00000000-0005-0000-0000-0000267C0000}"/>
    <cellStyle name="Normal 5 10 2 12 4 2" xfId="31783" xr:uid="{00000000-0005-0000-0000-0000277C0000}"/>
    <cellStyle name="Normal 5 10 2 12 4 3" xfId="31784" xr:uid="{00000000-0005-0000-0000-0000287C0000}"/>
    <cellStyle name="Normal 5 10 2 12 4 4" xfId="31785" xr:uid="{00000000-0005-0000-0000-0000297C0000}"/>
    <cellStyle name="Normal 5 10 2 12 4 5" xfId="31786" xr:uid="{00000000-0005-0000-0000-00002A7C0000}"/>
    <cellStyle name="Normal 5 10 2 12 4 6" xfId="31787" xr:uid="{00000000-0005-0000-0000-00002B7C0000}"/>
    <cellStyle name="Normal 5 10 2 12 4 7" xfId="31788" xr:uid="{00000000-0005-0000-0000-00002C7C0000}"/>
    <cellStyle name="Normal 5 10 2 12 4 8" xfId="31789" xr:uid="{00000000-0005-0000-0000-00002D7C0000}"/>
    <cellStyle name="Normal 5 10 2 12 4 9" xfId="31790" xr:uid="{00000000-0005-0000-0000-00002E7C0000}"/>
    <cellStyle name="Normal 5 10 2 12 5" xfId="31791" xr:uid="{00000000-0005-0000-0000-00002F7C0000}"/>
    <cellStyle name="Normal 5 10 2 12 5 10" xfId="31792" xr:uid="{00000000-0005-0000-0000-0000307C0000}"/>
    <cellStyle name="Normal 5 10 2 12 5 2" xfId="31793" xr:uid="{00000000-0005-0000-0000-0000317C0000}"/>
    <cellStyle name="Normal 5 10 2 12 5 3" xfId="31794" xr:uid="{00000000-0005-0000-0000-0000327C0000}"/>
    <cellStyle name="Normal 5 10 2 12 5 4" xfId="31795" xr:uid="{00000000-0005-0000-0000-0000337C0000}"/>
    <cellStyle name="Normal 5 10 2 12 5 5" xfId="31796" xr:uid="{00000000-0005-0000-0000-0000347C0000}"/>
    <cellStyle name="Normal 5 10 2 12 5 6" xfId="31797" xr:uid="{00000000-0005-0000-0000-0000357C0000}"/>
    <cellStyle name="Normal 5 10 2 12 5 7" xfId="31798" xr:uid="{00000000-0005-0000-0000-0000367C0000}"/>
    <cellStyle name="Normal 5 10 2 12 5 8" xfId="31799" xr:uid="{00000000-0005-0000-0000-0000377C0000}"/>
    <cellStyle name="Normal 5 10 2 12 5 9" xfId="31800" xr:uid="{00000000-0005-0000-0000-0000387C0000}"/>
    <cellStyle name="Normal 5 10 2 12 6" xfId="31801" xr:uid="{00000000-0005-0000-0000-0000397C0000}"/>
    <cellStyle name="Normal 5 10 2 12 7" xfId="31802" xr:uid="{00000000-0005-0000-0000-00003A7C0000}"/>
    <cellStyle name="Normal 5 10 2 12 8" xfId="31803" xr:uid="{00000000-0005-0000-0000-00003B7C0000}"/>
    <cellStyle name="Normal 5 10 2 12 9" xfId="31804" xr:uid="{00000000-0005-0000-0000-00003C7C0000}"/>
    <cellStyle name="Normal 5 10 2 13" xfId="31805" xr:uid="{00000000-0005-0000-0000-00003D7C0000}"/>
    <cellStyle name="Normal 5 10 2 13 10" xfId="31806" xr:uid="{00000000-0005-0000-0000-00003E7C0000}"/>
    <cellStyle name="Normal 5 10 2 13 11" xfId="31807" xr:uid="{00000000-0005-0000-0000-00003F7C0000}"/>
    <cellStyle name="Normal 5 10 2 13 12" xfId="31808" xr:uid="{00000000-0005-0000-0000-0000407C0000}"/>
    <cellStyle name="Normal 5 10 2 13 13" xfId="31809" xr:uid="{00000000-0005-0000-0000-0000417C0000}"/>
    <cellStyle name="Normal 5 10 2 13 14" xfId="31810" xr:uid="{00000000-0005-0000-0000-0000427C0000}"/>
    <cellStyle name="Normal 5 10 2 13 2" xfId="31811" xr:uid="{00000000-0005-0000-0000-0000437C0000}"/>
    <cellStyle name="Normal 5 10 2 13 2 10" xfId="31812" xr:uid="{00000000-0005-0000-0000-0000447C0000}"/>
    <cellStyle name="Normal 5 10 2 13 2 2" xfId="31813" xr:uid="{00000000-0005-0000-0000-0000457C0000}"/>
    <cellStyle name="Normal 5 10 2 13 2 3" xfId="31814" xr:uid="{00000000-0005-0000-0000-0000467C0000}"/>
    <cellStyle name="Normal 5 10 2 13 2 4" xfId="31815" xr:uid="{00000000-0005-0000-0000-0000477C0000}"/>
    <cellStyle name="Normal 5 10 2 13 2 5" xfId="31816" xr:uid="{00000000-0005-0000-0000-0000487C0000}"/>
    <cellStyle name="Normal 5 10 2 13 2 6" xfId="31817" xr:uid="{00000000-0005-0000-0000-0000497C0000}"/>
    <cellStyle name="Normal 5 10 2 13 2 7" xfId="31818" xr:uid="{00000000-0005-0000-0000-00004A7C0000}"/>
    <cellStyle name="Normal 5 10 2 13 2 8" xfId="31819" xr:uid="{00000000-0005-0000-0000-00004B7C0000}"/>
    <cellStyle name="Normal 5 10 2 13 2 9" xfId="31820" xr:uid="{00000000-0005-0000-0000-00004C7C0000}"/>
    <cellStyle name="Normal 5 10 2 13 3" xfId="31821" xr:uid="{00000000-0005-0000-0000-00004D7C0000}"/>
    <cellStyle name="Normal 5 10 2 13 3 10" xfId="31822" xr:uid="{00000000-0005-0000-0000-00004E7C0000}"/>
    <cellStyle name="Normal 5 10 2 13 3 2" xfId="31823" xr:uid="{00000000-0005-0000-0000-00004F7C0000}"/>
    <cellStyle name="Normal 5 10 2 13 3 3" xfId="31824" xr:uid="{00000000-0005-0000-0000-0000507C0000}"/>
    <cellStyle name="Normal 5 10 2 13 3 4" xfId="31825" xr:uid="{00000000-0005-0000-0000-0000517C0000}"/>
    <cellStyle name="Normal 5 10 2 13 3 5" xfId="31826" xr:uid="{00000000-0005-0000-0000-0000527C0000}"/>
    <cellStyle name="Normal 5 10 2 13 3 6" xfId="31827" xr:uid="{00000000-0005-0000-0000-0000537C0000}"/>
    <cellStyle name="Normal 5 10 2 13 3 7" xfId="31828" xr:uid="{00000000-0005-0000-0000-0000547C0000}"/>
    <cellStyle name="Normal 5 10 2 13 3 8" xfId="31829" xr:uid="{00000000-0005-0000-0000-0000557C0000}"/>
    <cellStyle name="Normal 5 10 2 13 3 9" xfId="31830" xr:uid="{00000000-0005-0000-0000-0000567C0000}"/>
    <cellStyle name="Normal 5 10 2 13 4" xfId="31831" xr:uid="{00000000-0005-0000-0000-0000577C0000}"/>
    <cellStyle name="Normal 5 10 2 13 4 10" xfId="31832" xr:uid="{00000000-0005-0000-0000-0000587C0000}"/>
    <cellStyle name="Normal 5 10 2 13 4 2" xfId="31833" xr:uid="{00000000-0005-0000-0000-0000597C0000}"/>
    <cellStyle name="Normal 5 10 2 13 4 3" xfId="31834" xr:uid="{00000000-0005-0000-0000-00005A7C0000}"/>
    <cellStyle name="Normal 5 10 2 13 4 4" xfId="31835" xr:uid="{00000000-0005-0000-0000-00005B7C0000}"/>
    <cellStyle name="Normal 5 10 2 13 4 5" xfId="31836" xr:uid="{00000000-0005-0000-0000-00005C7C0000}"/>
    <cellStyle name="Normal 5 10 2 13 4 6" xfId="31837" xr:uid="{00000000-0005-0000-0000-00005D7C0000}"/>
    <cellStyle name="Normal 5 10 2 13 4 7" xfId="31838" xr:uid="{00000000-0005-0000-0000-00005E7C0000}"/>
    <cellStyle name="Normal 5 10 2 13 4 8" xfId="31839" xr:uid="{00000000-0005-0000-0000-00005F7C0000}"/>
    <cellStyle name="Normal 5 10 2 13 4 9" xfId="31840" xr:uid="{00000000-0005-0000-0000-0000607C0000}"/>
    <cellStyle name="Normal 5 10 2 13 5" xfId="31841" xr:uid="{00000000-0005-0000-0000-0000617C0000}"/>
    <cellStyle name="Normal 5 10 2 13 5 10" xfId="31842" xr:uid="{00000000-0005-0000-0000-0000627C0000}"/>
    <cellStyle name="Normal 5 10 2 13 5 2" xfId="31843" xr:uid="{00000000-0005-0000-0000-0000637C0000}"/>
    <cellStyle name="Normal 5 10 2 13 5 3" xfId="31844" xr:uid="{00000000-0005-0000-0000-0000647C0000}"/>
    <cellStyle name="Normal 5 10 2 13 5 4" xfId="31845" xr:uid="{00000000-0005-0000-0000-0000657C0000}"/>
    <cellStyle name="Normal 5 10 2 13 5 5" xfId="31846" xr:uid="{00000000-0005-0000-0000-0000667C0000}"/>
    <cellStyle name="Normal 5 10 2 13 5 6" xfId="31847" xr:uid="{00000000-0005-0000-0000-0000677C0000}"/>
    <cellStyle name="Normal 5 10 2 13 5 7" xfId="31848" xr:uid="{00000000-0005-0000-0000-0000687C0000}"/>
    <cellStyle name="Normal 5 10 2 13 5 8" xfId="31849" xr:uid="{00000000-0005-0000-0000-0000697C0000}"/>
    <cellStyle name="Normal 5 10 2 13 5 9" xfId="31850" xr:uid="{00000000-0005-0000-0000-00006A7C0000}"/>
    <cellStyle name="Normal 5 10 2 13 6" xfId="31851" xr:uid="{00000000-0005-0000-0000-00006B7C0000}"/>
    <cellStyle name="Normal 5 10 2 13 7" xfId="31852" xr:uid="{00000000-0005-0000-0000-00006C7C0000}"/>
    <cellStyle name="Normal 5 10 2 13 8" xfId="31853" xr:uid="{00000000-0005-0000-0000-00006D7C0000}"/>
    <cellStyle name="Normal 5 10 2 13 9" xfId="31854" xr:uid="{00000000-0005-0000-0000-00006E7C0000}"/>
    <cellStyle name="Normal 5 10 2 14" xfId="31855" xr:uid="{00000000-0005-0000-0000-00006F7C0000}"/>
    <cellStyle name="Normal 5 10 2 14 10" xfId="31856" xr:uid="{00000000-0005-0000-0000-0000707C0000}"/>
    <cellStyle name="Normal 5 10 2 14 11" xfId="31857" xr:uid="{00000000-0005-0000-0000-0000717C0000}"/>
    <cellStyle name="Normal 5 10 2 14 12" xfId="31858" xr:uid="{00000000-0005-0000-0000-0000727C0000}"/>
    <cellStyle name="Normal 5 10 2 14 13" xfId="31859" xr:uid="{00000000-0005-0000-0000-0000737C0000}"/>
    <cellStyle name="Normal 5 10 2 14 14" xfId="31860" xr:uid="{00000000-0005-0000-0000-0000747C0000}"/>
    <cellStyle name="Normal 5 10 2 14 2" xfId="31861" xr:uid="{00000000-0005-0000-0000-0000757C0000}"/>
    <cellStyle name="Normal 5 10 2 14 2 10" xfId="31862" xr:uid="{00000000-0005-0000-0000-0000767C0000}"/>
    <cellStyle name="Normal 5 10 2 14 2 2" xfId="31863" xr:uid="{00000000-0005-0000-0000-0000777C0000}"/>
    <cellStyle name="Normal 5 10 2 14 2 3" xfId="31864" xr:uid="{00000000-0005-0000-0000-0000787C0000}"/>
    <cellStyle name="Normal 5 10 2 14 2 4" xfId="31865" xr:uid="{00000000-0005-0000-0000-0000797C0000}"/>
    <cellStyle name="Normal 5 10 2 14 2 5" xfId="31866" xr:uid="{00000000-0005-0000-0000-00007A7C0000}"/>
    <cellStyle name="Normal 5 10 2 14 2 6" xfId="31867" xr:uid="{00000000-0005-0000-0000-00007B7C0000}"/>
    <cellStyle name="Normal 5 10 2 14 2 7" xfId="31868" xr:uid="{00000000-0005-0000-0000-00007C7C0000}"/>
    <cellStyle name="Normal 5 10 2 14 2 8" xfId="31869" xr:uid="{00000000-0005-0000-0000-00007D7C0000}"/>
    <cellStyle name="Normal 5 10 2 14 2 9" xfId="31870" xr:uid="{00000000-0005-0000-0000-00007E7C0000}"/>
    <cellStyle name="Normal 5 10 2 14 3" xfId="31871" xr:uid="{00000000-0005-0000-0000-00007F7C0000}"/>
    <cellStyle name="Normal 5 10 2 14 3 10" xfId="31872" xr:uid="{00000000-0005-0000-0000-0000807C0000}"/>
    <cellStyle name="Normal 5 10 2 14 3 2" xfId="31873" xr:uid="{00000000-0005-0000-0000-0000817C0000}"/>
    <cellStyle name="Normal 5 10 2 14 3 3" xfId="31874" xr:uid="{00000000-0005-0000-0000-0000827C0000}"/>
    <cellStyle name="Normal 5 10 2 14 3 4" xfId="31875" xr:uid="{00000000-0005-0000-0000-0000837C0000}"/>
    <cellStyle name="Normal 5 10 2 14 3 5" xfId="31876" xr:uid="{00000000-0005-0000-0000-0000847C0000}"/>
    <cellStyle name="Normal 5 10 2 14 3 6" xfId="31877" xr:uid="{00000000-0005-0000-0000-0000857C0000}"/>
    <cellStyle name="Normal 5 10 2 14 3 7" xfId="31878" xr:uid="{00000000-0005-0000-0000-0000867C0000}"/>
    <cellStyle name="Normal 5 10 2 14 3 8" xfId="31879" xr:uid="{00000000-0005-0000-0000-0000877C0000}"/>
    <cellStyle name="Normal 5 10 2 14 3 9" xfId="31880" xr:uid="{00000000-0005-0000-0000-0000887C0000}"/>
    <cellStyle name="Normal 5 10 2 14 4" xfId="31881" xr:uid="{00000000-0005-0000-0000-0000897C0000}"/>
    <cellStyle name="Normal 5 10 2 14 4 10" xfId="31882" xr:uid="{00000000-0005-0000-0000-00008A7C0000}"/>
    <cellStyle name="Normal 5 10 2 14 4 2" xfId="31883" xr:uid="{00000000-0005-0000-0000-00008B7C0000}"/>
    <cellStyle name="Normal 5 10 2 14 4 3" xfId="31884" xr:uid="{00000000-0005-0000-0000-00008C7C0000}"/>
    <cellStyle name="Normal 5 10 2 14 4 4" xfId="31885" xr:uid="{00000000-0005-0000-0000-00008D7C0000}"/>
    <cellStyle name="Normal 5 10 2 14 4 5" xfId="31886" xr:uid="{00000000-0005-0000-0000-00008E7C0000}"/>
    <cellStyle name="Normal 5 10 2 14 4 6" xfId="31887" xr:uid="{00000000-0005-0000-0000-00008F7C0000}"/>
    <cellStyle name="Normal 5 10 2 14 4 7" xfId="31888" xr:uid="{00000000-0005-0000-0000-0000907C0000}"/>
    <cellStyle name="Normal 5 10 2 14 4 8" xfId="31889" xr:uid="{00000000-0005-0000-0000-0000917C0000}"/>
    <cellStyle name="Normal 5 10 2 14 4 9" xfId="31890" xr:uid="{00000000-0005-0000-0000-0000927C0000}"/>
    <cellStyle name="Normal 5 10 2 14 5" xfId="31891" xr:uid="{00000000-0005-0000-0000-0000937C0000}"/>
    <cellStyle name="Normal 5 10 2 14 5 10" xfId="31892" xr:uid="{00000000-0005-0000-0000-0000947C0000}"/>
    <cellStyle name="Normal 5 10 2 14 5 2" xfId="31893" xr:uid="{00000000-0005-0000-0000-0000957C0000}"/>
    <cellStyle name="Normal 5 10 2 14 5 3" xfId="31894" xr:uid="{00000000-0005-0000-0000-0000967C0000}"/>
    <cellStyle name="Normal 5 10 2 14 5 4" xfId="31895" xr:uid="{00000000-0005-0000-0000-0000977C0000}"/>
    <cellStyle name="Normal 5 10 2 14 5 5" xfId="31896" xr:uid="{00000000-0005-0000-0000-0000987C0000}"/>
    <cellStyle name="Normal 5 10 2 14 5 6" xfId="31897" xr:uid="{00000000-0005-0000-0000-0000997C0000}"/>
    <cellStyle name="Normal 5 10 2 14 5 7" xfId="31898" xr:uid="{00000000-0005-0000-0000-00009A7C0000}"/>
    <cellStyle name="Normal 5 10 2 14 5 8" xfId="31899" xr:uid="{00000000-0005-0000-0000-00009B7C0000}"/>
    <cellStyle name="Normal 5 10 2 14 5 9" xfId="31900" xr:uid="{00000000-0005-0000-0000-00009C7C0000}"/>
    <cellStyle name="Normal 5 10 2 14 6" xfId="31901" xr:uid="{00000000-0005-0000-0000-00009D7C0000}"/>
    <cellStyle name="Normal 5 10 2 14 7" xfId="31902" xr:uid="{00000000-0005-0000-0000-00009E7C0000}"/>
    <cellStyle name="Normal 5 10 2 14 8" xfId="31903" xr:uid="{00000000-0005-0000-0000-00009F7C0000}"/>
    <cellStyle name="Normal 5 10 2 14 9" xfId="31904" xr:uid="{00000000-0005-0000-0000-0000A07C0000}"/>
    <cellStyle name="Normal 5 10 2 15" xfId="31905" xr:uid="{00000000-0005-0000-0000-0000A17C0000}"/>
    <cellStyle name="Normal 5 10 2 15 10" xfId="31906" xr:uid="{00000000-0005-0000-0000-0000A27C0000}"/>
    <cellStyle name="Normal 5 10 2 15 11" xfId="31907" xr:uid="{00000000-0005-0000-0000-0000A37C0000}"/>
    <cellStyle name="Normal 5 10 2 15 12" xfId="31908" xr:uid="{00000000-0005-0000-0000-0000A47C0000}"/>
    <cellStyle name="Normal 5 10 2 15 13" xfId="31909" xr:uid="{00000000-0005-0000-0000-0000A57C0000}"/>
    <cellStyle name="Normal 5 10 2 15 14" xfId="31910" xr:uid="{00000000-0005-0000-0000-0000A67C0000}"/>
    <cellStyle name="Normal 5 10 2 15 2" xfId="31911" xr:uid="{00000000-0005-0000-0000-0000A77C0000}"/>
    <cellStyle name="Normal 5 10 2 15 2 10" xfId="31912" xr:uid="{00000000-0005-0000-0000-0000A87C0000}"/>
    <cellStyle name="Normal 5 10 2 15 2 2" xfId="31913" xr:uid="{00000000-0005-0000-0000-0000A97C0000}"/>
    <cellStyle name="Normal 5 10 2 15 2 3" xfId="31914" xr:uid="{00000000-0005-0000-0000-0000AA7C0000}"/>
    <cellStyle name="Normal 5 10 2 15 2 4" xfId="31915" xr:uid="{00000000-0005-0000-0000-0000AB7C0000}"/>
    <cellStyle name="Normal 5 10 2 15 2 5" xfId="31916" xr:uid="{00000000-0005-0000-0000-0000AC7C0000}"/>
    <cellStyle name="Normal 5 10 2 15 2 6" xfId="31917" xr:uid="{00000000-0005-0000-0000-0000AD7C0000}"/>
    <cellStyle name="Normal 5 10 2 15 2 7" xfId="31918" xr:uid="{00000000-0005-0000-0000-0000AE7C0000}"/>
    <cellStyle name="Normal 5 10 2 15 2 8" xfId="31919" xr:uid="{00000000-0005-0000-0000-0000AF7C0000}"/>
    <cellStyle name="Normal 5 10 2 15 2 9" xfId="31920" xr:uid="{00000000-0005-0000-0000-0000B07C0000}"/>
    <cellStyle name="Normal 5 10 2 15 3" xfId="31921" xr:uid="{00000000-0005-0000-0000-0000B17C0000}"/>
    <cellStyle name="Normal 5 10 2 15 3 10" xfId="31922" xr:uid="{00000000-0005-0000-0000-0000B27C0000}"/>
    <cellStyle name="Normal 5 10 2 15 3 2" xfId="31923" xr:uid="{00000000-0005-0000-0000-0000B37C0000}"/>
    <cellStyle name="Normal 5 10 2 15 3 3" xfId="31924" xr:uid="{00000000-0005-0000-0000-0000B47C0000}"/>
    <cellStyle name="Normal 5 10 2 15 3 4" xfId="31925" xr:uid="{00000000-0005-0000-0000-0000B57C0000}"/>
    <cellStyle name="Normal 5 10 2 15 3 5" xfId="31926" xr:uid="{00000000-0005-0000-0000-0000B67C0000}"/>
    <cellStyle name="Normal 5 10 2 15 3 6" xfId="31927" xr:uid="{00000000-0005-0000-0000-0000B77C0000}"/>
    <cellStyle name="Normal 5 10 2 15 3 7" xfId="31928" xr:uid="{00000000-0005-0000-0000-0000B87C0000}"/>
    <cellStyle name="Normal 5 10 2 15 3 8" xfId="31929" xr:uid="{00000000-0005-0000-0000-0000B97C0000}"/>
    <cellStyle name="Normal 5 10 2 15 3 9" xfId="31930" xr:uid="{00000000-0005-0000-0000-0000BA7C0000}"/>
    <cellStyle name="Normal 5 10 2 15 4" xfId="31931" xr:uid="{00000000-0005-0000-0000-0000BB7C0000}"/>
    <cellStyle name="Normal 5 10 2 15 4 10" xfId="31932" xr:uid="{00000000-0005-0000-0000-0000BC7C0000}"/>
    <cellStyle name="Normal 5 10 2 15 4 2" xfId="31933" xr:uid="{00000000-0005-0000-0000-0000BD7C0000}"/>
    <cellStyle name="Normal 5 10 2 15 4 3" xfId="31934" xr:uid="{00000000-0005-0000-0000-0000BE7C0000}"/>
    <cellStyle name="Normal 5 10 2 15 4 4" xfId="31935" xr:uid="{00000000-0005-0000-0000-0000BF7C0000}"/>
    <cellStyle name="Normal 5 10 2 15 4 5" xfId="31936" xr:uid="{00000000-0005-0000-0000-0000C07C0000}"/>
    <cellStyle name="Normal 5 10 2 15 4 6" xfId="31937" xr:uid="{00000000-0005-0000-0000-0000C17C0000}"/>
    <cellStyle name="Normal 5 10 2 15 4 7" xfId="31938" xr:uid="{00000000-0005-0000-0000-0000C27C0000}"/>
    <cellStyle name="Normal 5 10 2 15 4 8" xfId="31939" xr:uid="{00000000-0005-0000-0000-0000C37C0000}"/>
    <cellStyle name="Normal 5 10 2 15 4 9" xfId="31940" xr:uid="{00000000-0005-0000-0000-0000C47C0000}"/>
    <cellStyle name="Normal 5 10 2 15 5" xfId="31941" xr:uid="{00000000-0005-0000-0000-0000C57C0000}"/>
    <cellStyle name="Normal 5 10 2 15 5 10" xfId="31942" xr:uid="{00000000-0005-0000-0000-0000C67C0000}"/>
    <cellStyle name="Normal 5 10 2 15 5 2" xfId="31943" xr:uid="{00000000-0005-0000-0000-0000C77C0000}"/>
    <cellStyle name="Normal 5 10 2 15 5 3" xfId="31944" xr:uid="{00000000-0005-0000-0000-0000C87C0000}"/>
    <cellStyle name="Normal 5 10 2 15 5 4" xfId="31945" xr:uid="{00000000-0005-0000-0000-0000C97C0000}"/>
    <cellStyle name="Normal 5 10 2 15 5 5" xfId="31946" xr:uid="{00000000-0005-0000-0000-0000CA7C0000}"/>
    <cellStyle name="Normal 5 10 2 15 5 6" xfId="31947" xr:uid="{00000000-0005-0000-0000-0000CB7C0000}"/>
    <cellStyle name="Normal 5 10 2 15 5 7" xfId="31948" xr:uid="{00000000-0005-0000-0000-0000CC7C0000}"/>
    <cellStyle name="Normal 5 10 2 15 5 8" xfId="31949" xr:uid="{00000000-0005-0000-0000-0000CD7C0000}"/>
    <cellStyle name="Normal 5 10 2 15 5 9" xfId="31950" xr:uid="{00000000-0005-0000-0000-0000CE7C0000}"/>
    <cellStyle name="Normal 5 10 2 15 6" xfId="31951" xr:uid="{00000000-0005-0000-0000-0000CF7C0000}"/>
    <cellStyle name="Normal 5 10 2 15 7" xfId="31952" xr:uid="{00000000-0005-0000-0000-0000D07C0000}"/>
    <cellStyle name="Normal 5 10 2 15 8" xfId="31953" xr:uid="{00000000-0005-0000-0000-0000D17C0000}"/>
    <cellStyle name="Normal 5 10 2 15 9" xfId="31954" xr:uid="{00000000-0005-0000-0000-0000D27C0000}"/>
    <cellStyle name="Normal 5 10 2 16" xfId="31955" xr:uid="{00000000-0005-0000-0000-0000D37C0000}"/>
    <cellStyle name="Normal 5 10 2 16 10" xfId="31956" xr:uid="{00000000-0005-0000-0000-0000D47C0000}"/>
    <cellStyle name="Normal 5 10 2 16 11" xfId="31957" xr:uid="{00000000-0005-0000-0000-0000D57C0000}"/>
    <cellStyle name="Normal 5 10 2 16 12" xfId="31958" xr:uid="{00000000-0005-0000-0000-0000D67C0000}"/>
    <cellStyle name="Normal 5 10 2 16 13" xfId="31959" xr:uid="{00000000-0005-0000-0000-0000D77C0000}"/>
    <cellStyle name="Normal 5 10 2 16 14" xfId="31960" xr:uid="{00000000-0005-0000-0000-0000D87C0000}"/>
    <cellStyle name="Normal 5 10 2 16 2" xfId="31961" xr:uid="{00000000-0005-0000-0000-0000D97C0000}"/>
    <cellStyle name="Normal 5 10 2 16 2 10" xfId="31962" xr:uid="{00000000-0005-0000-0000-0000DA7C0000}"/>
    <cellStyle name="Normal 5 10 2 16 2 2" xfId="31963" xr:uid="{00000000-0005-0000-0000-0000DB7C0000}"/>
    <cellStyle name="Normal 5 10 2 16 2 3" xfId="31964" xr:uid="{00000000-0005-0000-0000-0000DC7C0000}"/>
    <cellStyle name="Normal 5 10 2 16 2 4" xfId="31965" xr:uid="{00000000-0005-0000-0000-0000DD7C0000}"/>
    <cellStyle name="Normal 5 10 2 16 2 5" xfId="31966" xr:uid="{00000000-0005-0000-0000-0000DE7C0000}"/>
    <cellStyle name="Normal 5 10 2 16 2 6" xfId="31967" xr:uid="{00000000-0005-0000-0000-0000DF7C0000}"/>
    <cellStyle name="Normal 5 10 2 16 2 7" xfId="31968" xr:uid="{00000000-0005-0000-0000-0000E07C0000}"/>
    <cellStyle name="Normal 5 10 2 16 2 8" xfId="31969" xr:uid="{00000000-0005-0000-0000-0000E17C0000}"/>
    <cellStyle name="Normal 5 10 2 16 2 9" xfId="31970" xr:uid="{00000000-0005-0000-0000-0000E27C0000}"/>
    <cellStyle name="Normal 5 10 2 16 3" xfId="31971" xr:uid="{00000000-0005-0000-0000-0000E37C0000}"/>
    <cellStyle name="Normal 5 10 2 16 3 10" xfId="31972" xr:uid="{00000000-0005-0000-0000-0000E47C0000}"/>
    <cellStyle name="Normal 5 10 2 16 3 2" xfId="31973" xr:uid="{00000000-0005-0000-0000-0000E57C0000}"/>
    <cellStyle name="Normal 5 10 2 16 3 3" xfId="31974" xr:uid="{00000000-0005-0000-0000-0000E67C0000}"/>
    <cellStyle name="Normal 5 10 2 16 3 4" xfId="31975" xr:uid="{00000000-0005-0000-0000-0000E77C0000}"/>
    <cellStyle name="Normal 5 10 2 16 3 5" xfId="31976" xr:uid="{00000000-0005-0000-0000-0000E87C0000}"/>
    <cellStyle name="Normal 5 10 2 16 3 6" xfId="31977" xr:uid="{00000000-0005-0000-0000-0000E97C0000}"/>
    <cellStyle name="Normal 5 10 2 16 3 7" xfId="31978" xr:uid="{00000000-0005-0000-0000-0000EA7C0000}"/>
    <cellStyle name="Normal 5 10 2 16 3 8" xfId="31979" xr:uid="{00000000-0005-0000-0000-0000EB7C0000}"/>
    <cellStyle name="Normal 5 10 2 16 3 9" xfId="31980" xr:uid="{00000000-0005-0000-0000-0000EC7C0000}"/>
    <cellStyle name="Normal 5 10 2 16 4" xfId="31981" xr:uid="{00000000-0005-0000-0000-0000ED7C0000}"/>
    <cellStyle name="Normal 5 10 2 16 4 10" xfId="31982" xr:uid="{00000000-0005-0000-0000-0000EE7C0000}"/>
    <cellStyle name="Normal 5 10 2 16 4 2" xfId="31983" xr:uid="{00000000-0005-0000-0000-0000EF7C0000}"/>
    <cellStyle name="Normal 5 10 2 16 4 3" xfId="31984" xr:uid="{00000000-0005-0000-0000-0000F07C0000}"/>
    <cellStyle name="Normal 5 10 2 16 4 4" xfId="31985" xr:uid="{00000000-0005-0000-0000-0000F17C0000}"/>
    <cellStyle name="Normal 5 10 2 16 4 5" xfId="31986" xr:uid="{00000000-0005-0000-0000-0000F27C0000}"/>
    <cellStyle name="Normal 5 10 2 16 4 6" xfId="31987" xr:uid="{00000000-0005-0000-0000-0000F37C0000}"/>
    <cellStyle name="Normal 5 10 2 16 4 7" xfId="31988" xr:uid="{00000000-0005-0000-0000-0000F47C0000}"/>
    <cellStyle name="Normal 5 10 2 16 4 8" xfId="31989" xr:uid="{00000000-0005-0000-0000-0000F57C0000}"/>
    <cellStyle name="Normal 5 10 2 16 4 9" xfId="31990" xr:uid="{00000000-0005-0000-0000-0000F67C0000}"/>
    <cellStyle name="Normal 5 10 2 16 5" xfId="31991" xr:uid="{00000000-0005-0000-0000-0000F77C0000}"/>
    <cellStyle name="Normal 5 10 2 16 5 10" xfId="31992" xr:uid="{00000000-0005-0000-0000-0000F87C0000}"/>
    <cellStyle name="Normal 5 10 2 16 5 2" xfId="31993" xr:uid="{00000000-0005-0000-0000-0000F97C0000}"/>
    <cellStyle name="Normal 5 10 2 16 5 3" xfId="31994" xr:uid="{00000000-0005-0000-0000-0000FA7C0000}"/>
    <cellStyle name="Normal 5 10 2 16 5 4" xfId="31995" xr:uid="{00000000-0005-0000-0000-0000FB7C0000}"/>
    <cellStyle name="Normal 5 10 2 16 5 5" xfId="31996" xr:uid="{00000000-0005-0000-0000-0000FC7C0000}"/>
    <cellStyle name="Normal 5 10 2 16 5 6" xfId="31997" xr:uid="{00000000-0005-0000-0000-0000FD7C0000}"/>
    <cellStyle name="Normal 5 10 2 16 5 7" xfId="31998" xr:uid="{00000000-0005-0000-0000-0000FE7C0000}"/>
    <cellStyle name="Normal 5 10 2 16 5 8" xfId="31999" xr:uid="{00000000-0005-0000-0000-0000FF7C0000}"/>
    <cellStyle name="Normal 5 10 2 16 5 9" xfId="32000" xr:uid="{00000000-0005-0000-0000-0000007D0000}"/>
    <cellStyle name="Normal 5 10 2 16 6" xfId="32001" xr:uid="{00000000-0005-0000-0000-0000017D0000}"/>
    <cellStyle name="Normal 5 10 2 16 7" xfId="32002" xr:uid="{00000000-0005-0000-0000-0000027D0000}"/>
    <cellStyle name="Normal 5 10 2 16 8" xfId="32003" xr:uid="{00000000-0005-0000-0000-0000037D0000}"/>
    <cellStyle name="Normal 5 10 2 16 9" xfId="32004" xr:uid="{00000000-0005-0000-0000-0000047D0000}"/>
    <cellStyle name="Normal 5 10 2 17" xfId="32005" xr:uid="{00000000-0005-0000-0000-0000057D0000}"/>
    <cellStyle name="Normal 5 10 2 17 10" xfId="32006" xr:uid="{00000000-0005-0000-0000-0000067D0000}"/>
    <cellStyle name="Normal 5 10 2 17 11" xfId="32007" xr:uid="{00000000-0005-0000-0000-0000077D0000}"/>
    <cellStyle name="Normal 5 10 2 17 12" xfId="32008" xr:uid="{00000000-0005-0000-0000-0000087D0000}"/>
    <cellStyle name="Normal 5 10 2 17 13" xfId="32009" xr:uid="{00000000-0005-0000-0000-0000097D0000}"/>
    <cellStyle name="Normal 5 10 2 17 14" xfId="32010" xr:uid="{00000000-0005-0000-0000-00000A7D0000}"/>
    <cellStyle name="Normal 5 10 2 17 2" xfId="32011" xr:uid="{00000000-0005-0000-0000-00000B7D0000}"/>
    <cellStyle name="Normal 5 10 2 17 2 10" xfId="32012" xr:uid="{00000000-0005-0000-0000-00000C7D0000}"/>
    <cellStyle name="Normal 5 10 2 17 2 2" xfId="32013" xr:uid="{00000000-0005-0000-0000-00000D7D0000}"/>
    <cellStyle name="Normal 5 10 2 17 2 3" xfId="32014" xr:uid="{00000000-0005-0000-0000-00000E7D0000}"/>
    <cellStyle name="Normal 5 10 2 17 2 4" xfId="32015" xr:uid="{00000000-0005-0000-0000-00000F7D0000}"/>
    <cellStyle name="Normal 5 10 2 17 2 5" xfId="32016" xr:uid="{00000000-0005-0000-0000-0000107D0000}"/>
    <cellStyle name="Normal 5 10 2 17 2 6" xfId="32017" xr:uid="{00000000-0005-0000-0000-0000117D0000}"/>
    <cellStyle name="Normal 5 10 2 17 2 7" xfId="32018" xr:uid="{00000000-0005-0000-0000-0000127D0000}"/>
    <cellStyle name="Normal 5 10 2 17 2 8" xfId="32019" xr:uid="{00000000-0005-0000-0000-0000137D0000}"/>
    <cellStyle name="Normal 5 10 2 17 2 9" xfId="32020" xr:uid="{00000000-0005-0000-0000-0000147D0000}"/>
    <cellStyle name="Normal 5 10 2 17 3" xfId="32021" xr:uid="{00000000-0005-0000-0000-0000157D0000}"/>
    <cellStyle name="Normal 5 10 2 17 3 10" xfId="32022" xr:uid="{00000000-0005-0000-0000-0000167D0000}"/>
    <cellStyle name="Normal 5 10 2 17 3 2" xfId="32023" xr:uid="{00000000-0005-0000-0000-0000177D0000}"/>
    <cellStyle name="Normal 5 10 2 17 3 3" xfId="32024" xr:uid="{00000000-0005-0000-0000-0000187D0000}"/>
    <cellStyle name="Normal 5 10 2 17 3 4" xfId="32025" xr:uid="{00000000-0005-0000-0000-0000197D0000}"/>
    <cellStyle name="Normal 5 10 2 17 3 5" xfId="32026" xr:uid="{00000000-0005-0000-0000-00001A7D0000}"/>
    <cellStyle name="Normal 5 10 2 17 3 6" xfId="32027" xr:uid="{00000000-0005-0000-0000-00001B7D0000}"/>
    <cellStyle name="Normal 5 10 2 17 3 7" xfId="32028" xr:uid="{00000000-0005-0000-0000-00001C7D0000}"/>
    <cellStyle name="Normal 5 10 2 17 3 8" xfId="32029" xr:uid="{00000000-0005-0000-0000-00001D7D0000}"/>
    <cellStyle name="Normal 5 10 2 17 3 9" xfId="32030" xr:uid="{00000000-0005-0000-0000-00001E7D0000}"/>
    <cellStyle name="Normal 5 10 2 17 4" xfId="32031" xr:uid="{00000000-0005-0000-0000-00001F7D0000}"/>
    <cellStyle name="Normal 5 10 2 17 4 10" xfId="32032" xr:uid="{00000000-0005-0000-0000-0000207D0000}"/>
    <cellStyle name="Normal 5 10 2 17 4 2" xfId="32033" xr:uid="{00000000-0005-0000-0000-0000217D0000}"/>
    <cellStyle name="Normal 5 10 2 17 4 3" xfId="32034" xr:uid="{00000000-0005-0000-0000-0000227D0000}"/>
    <cellStyle name="Normal 5 10 2 17 4 4" xfId="32035" xr:uid="{00000000-0005-0000-0000-0000237D0000}"/>
    <cellStyle name="Normal 5 10 2 17 4 5" xfId="32036" xr:uid="{00000000-0005-0000-0000-0000247D0000}"/>
    <cellStyle name="Normal 5 10 2 17 4 6" xfId="32037" xr:uid="{00000000-0005-0000-0000-0000257D0000}"/>
    <cellStyle name="Normal 5 10 2 17 4 7" xfId="32038" xr:uid="{00000000-0005-0000-0000-0000267D0000}"/>
    <cellStyle name="Normal 5 10 2 17 4 8" xfId="32039" xr:uid="{00000000-0005-0000-0000-0000277D0000}"/>
    <cellStyle name="Normal 5 10 2 17 4 9" xfId="32040" xr:uid="{00000000-0005-0000-0000-0000287D0000}"/>
    <cellStyle name="Normal 5 10 2 17 5" xfId="32041" xr:uid="{00000000-0005-0000-0000-0000297D0000}"/>
    <cellStyle name="Normal 5 10 2 17 5 10" xfId="32042" xr:uid="{00000000-0005-0000-0000-00002A7D0000}"/>
    <cellStyle name="Normal 5 10 2 17 5 2" xfId="32043" xr:uid="{00000000-0005-0000-0000-00002B7D0000}"/>
    <cellStyle name="Normal 5 10 2 17 5 3" xfId="32044" xr:uid="{00000000-0005-0000-0000-00002C7D0000}"/>
    <cellStyle name="Normal 5 10 2 17 5 4" xfId="32045" xr:uid="{00000000-0005-0000-0000-00002D7D0000}"/>
    <cellStyle name="Normal 5 10 2 17 5 5" xfId="32046" xr:uid="{00000000-0005-0000-0000-00002E7D0000}"/>
    <cellStyle name="Normal 5 10 2 17 5 6" xfId="32047" xr:uid="{00000000-0005-0000-0000-00002F7D0000}"/>
    <cellStyle name="Normal 5 10 2 17 5 7" xfId="32048" xr:uid="{00000000-0005-0000-0000-0000307D0000}"/>
    <cellStyle name="Normal 5 10 2 17 5 8" xfId="32049" xr:uid="{00000000-0005-0000-0000-0000317D0000}"/>
    <cellStyle name="Normal 5 10 2 17 5 9" xfId="32050" xr:uid="{00000000-0005-0000-0000-0000327D0000}"/>
    <cellStyle name="Normal 5 10 2 17 6" xfId="32051" xr:uid="{00000000-0005-0000-0000-0000337D0000}"/>
    <cellStyle name="Normal 5 10 2 17 7" xfId="32052" xr:uid="{00000000-0005-0000-0000-0000347D0000}"/>
    <cellStyle name="Normal 5 10 2 17 8" xfId="32053" xr:uid="{00000000-0005-0000-0000-0000357D0000}"/>
    <cellStyle name="Normal 5 10 2 17 9" xfId="32054" xr:uid="{00000000-0005-0000-0000-0000367D0000}"/>
    <cellStyle name="Normal 5 10 2 18" xfId="32055" xr:uid="{00000000-0005-0000-0000-0000377D0000}"/>
    <cellStyle name="Normal 5 10 2 18 10" xfId="32056" xr:uid="{00000000-0005-0000-0000-0000387D0000}"/>
    <cellStyle name="Normal 5 10 2 18 11" xfId="32057" xr:uid="{00000000-0005-0000-0000-0000397D0000}"/>
    <cellStyle name="Normal 5 10 2 18 12" xfId="32058" xr:uid="{00000000-0005-0000-0000-00003A7D0000}"/>
    <cellStyle name="Normal 5 10 2 18 13" xfId="32059" xr:uid="{00000000-0005-0000-0000-00003B7D0000}"/>
    <cellStyle name="Normal 5 10 2 18 14" xfId="32060" xr:uid="{00000000-0005-0000-0000-00003C7D0000}"/>
    <cellStyle name="Normal 5 10 2 18 2" xfId="32061" xr:uid="{00000000-0005-0000-0000-00003D7D0000}"/>
    <cellStyle name="Normal 5 10 2 18 2 10" xfId="32062" xr:uid="{00000000-0005-0000-0000-00003E7D0000}"/>
    <cellStyle name="Normal 5 10 2 18 2 2" xfId="32063" xr:uid="{00000000-0005-0000-0000-00003F7D0000}"/>
    <cellStyle name="Normal 5 10 2 18 2 3" xfId="32064" xr:uid="{00000000-0005-0000-0000-0000407D0000}"/>
    <cellStyle name="Normal 5 10 2 18 2 4" xfId="32065" xr:uid="{00000000-0005-0000-0000-0000417D0000}"/>
    <cellStyle name="Normal 5 10 2 18 2 5" xfId="32066" xr:uid="{00000000-0005-0000-0000-0000427D0000}"/>
    <cellStyle name="Normal 5 10 2 18 2 6" xfId="32067" xr:uid="{00000000-0005-0000-0000-0000437D0000}"/>
    <cellStyle name="Normal 5 10 2 18 2 7" xfId="32068" xr:uid="{00000000-0005-0000-0000-0000447D0000}"/>
    <cellStyle name="Normal 5 10 2 18 2 8" xfId="32069" xr:uid="{00000000-0005-0000-0000-0000457D0000}"/>
    <cellStyle name="Normal 5 10 2 18 2 9" xfId="32070" xr:uid="{00000000-0005-0000-0000-0000467D0000}"/>
    <cellStyle name="Normal 5 10 2 18 3" xfId="32071" xr:uid="{00000000-0005-0000-0000-0000477D0000}"/>
    <cellStyle name="Normal 5 10 2 18 3 10" xfId="32072" xr:uid="{00000000-0005-0000-0000-0000487D0000}"/>
    <cellStyle name="Normal 5 10 2 18 3 2" xfId="32073" xr:uid="{00000000-0005-0000-0000-0000497D0000}"/>
    <cellStyle name="Normal 5 10 2 18 3 3" xfId="32074" xr:uid="{00000000-0005-0000-0000-00004A7D0000}"/>
    <cellStyle name="Normal 5 10 2 18 3 4" xfId="32075" xr:uid="{00000000-0005-0000-0000-00004B7D0000}"/>
    <cellStyle name="Normal 5 10 2 18 3 5" xfId="32076" xr:uid="{00000000-0005-0000-0000-00004C7D0000}"/>
    <cellStyle name="Normal 5 10 2 18 3 6" xfId="32077" xr:uid="{00000000-0005-0000-0000-00004D7D0000}"/>
    <cellStyle name="Normal 5 10 2 18 3 7" xfId="32078" xr:uid="{00000000-0005-0000-0000-00004E7D0000}"/>
    <cellStyle name="Normal 5 10 2 18 3 8" xfId="32079" xr:uid="{00000000-0005-0000-0000-00004F7D0000}"/>
    <cellStyle name="Normal 5 10 2 18 3 9" xfId="32080" xr:uid="{00000000-0005-0000-0000-0000507D0000}"/>
    <cellStyle name="Normal 5 10 2 18 4" xfId="32081" xr:uid="{00000000-0005-0000-0000-0000517D0000}"/>
    <cellStyle name="Normal 5 10 2 18 4 10" xfId="32082" xr:uid="{00000000-0005-0000-0000-0000527D0000}"/>
    <cellStyle name="Normal 5 10 2 18 4 2" xfId="32083" xr:uid="{00000000-0005-0000-0000-0000537D0000}"/>
    <cellStyle name="Normal 5 10 2 18 4 3" xfId="32084" xr:uid="{00000000-0005-0000-0000-0000547D0000}"/>
    <cellStyle name="Normal 5 10 2 18 4 4" xfId="32085" xr:uid="{00000000-0005-0000-0000-0000557D0000}"/>
    <cellStyle name="Normal 5 10 2 18 4 5" xfId="32086" xr:uid="{00000000-0005-0000-0000-0000567D0000}"/>
    <cellStyle name="Normal 5 10 2 18 4 6" xfId="32087" xr:uid="{00000000-0005-0000-0000-0000577D0000}"/>
    <cellStyle name="Normal 5 10 2 18 4 7" xfId="32088" xr:uid="{00000000-0005-0000-0000-0000587D0000}"/>
    <cellStyle name="Normal 5 10 2 18 4 8" xfId="32089" xr:uid="{00000000-0005-0000-0000-0000597D0000}"/>
    <cellStyle name="Normal 5 10 2 18 4 9" xfId="32090" xr:uid="{00000000-0005-0000-0000-00005A7D0000}"/>
    <cellStyle name="Normal 5 10 2 18 5" xfId="32091" xr:uid="{00000000-0005-0000-0000-00005B7D0000}"/>
    <cellStyle name="Normal 5 10 2 18 5 10" xfId="32092" xr:uid="{00000000-0005-0000-0000-00005C7D0000}"/>
    <cellStyle name="Normal 5 10 2 18 5 2" xfId="32093" xr:uid="{00000000-0005-0000-0000-00005D7D0000}"/>
    <cellStyle name="Normal 5 10 2 18 5 3" xfId="32094" xr:uid="{00000000-0005-0000-0000-00005E7D0000}"/>
    <cellStyle name="Normal 5 10 2 18 5 4" xfId="32095" xr:uid="{00000000-0005-0000-0000-00005F7D0000}"/>
    <cellStyle name="Normal 5 10 2 18 5 5" xfId="32096" xr:uid="{00000000-0005-0000-0000-0000607D0000}"/>
    <cellStyle name="Normal 5 10 2 18 5 6" xfId="32097" xr:uid="{00000000-0005-0000-0000-0000617D0000}"/>
    <cellStyle name="Normal 5 10 2 18 5 7" xfId="32098" xr:uid="{00000000-0005-0000-0000-0000627D0000}"/>
    <cellStyle name="Normal 5 10 2 18 5 8" xfId="32099" xr:uid="{00000000-0005-0000-0000-0000637D0000}"/>
    <cellStyle name="Normal 5 10 2 18 5 9" xfId="32100" xr:uid="{00000000-0005-0000-0000-0000647D0000}"/>
    <cellStyle name="Normal 5 10 2 18 6" xfId="32101" xr:uid="{00000000-0005-0000-0000-0000657D0000}"/>
    <cellStyle name="Normal 5 10 2 18 7" xfId="32102" xr:uid="{00000000-0005-0000-0000-0000667D0000}"/>
    <cellStyle name="Normal 5 10 2 18 8" xfId="32103" xr:uid="{00000000-0005-0000-0000-0000677D0000}"/>
    <cellStyle name="Normal 5 10 2 18 9" xfId="32104" xr:uid="{00000000-0005-0000-0000-0000687D0000}"/>
    <cellStyle name="Normal 5 10 2 19" xfId="32105" xr:uid="{00000000-0005-0000-0000-0000697D0000}"/>
    <cellStyle name="Normal 5 10 2 19 10" xfId="32106" xr:uid="{00000000-0005-0000-0000-00006A7D0000}"/>
    <cellStyle name="Normal 5 10 2 19 11" xfId="32107" xr:uid="{00000000-0005-0000-0000-00006B7D0000}"/>
    <cellStyle name="Normal 5 10 2 19 12" xfId="32108" xr:uid="{00000000-0005-0000-0000-00006C7D0000}"/>
    <cellStyle name="Normal 5 10 2 19 13" xfId="32109" xr:uid="{00000000-0005-0000-0000-00006D7D0000}"/>
    <cellStyle name="Normal 5 10 2 19 14" xfId="32110" xr:uid="{00000000-0005-0000-0000-00006E7D0000}"/>
    <cellStyle name="Normal 5 10 2 19 2" xfId="32111" xr:uid="{00000000-0005-0000-0000-00006F7D0000}"/>
    <cellStyle name="Normal 5 10 2 19 2 10" xfId="32112" xr:uid="{00000000-0005-0000-0000-0000707D0000}"/>
    <cellStyle name="Normal 5 10 2 19 2 2" xfId="32113" xr:uid="{00000000-0005-0000-0000-0000717D0000}"/>
    <cellStyle name="Normal 5 10 2 19 2 3" xfId="32114" xr:uid="{00000000-0005-0000-0000-0000727D0000}"/>
    <cellStyle name="Normal 5 10 2 19 2 4" xfId="32115" xr:uid="{00000000-0005-0000-0000-0000737D0000}"/>
    <cellStyle name="Normal 5 10 2 19 2 5" xfId="32116" xr:uid="{00000000-0005-0000-0000-0000747D0000}"/>
    <cellStyle name="Normal 5 10 2 19 2 6" xfId="32117" xr:uid="{00000000-0005-0000-0000-0000757D0000}"/>
    <cellStyle name="Normal 5 10 2 19 2 7" xfId="32118" xr:uid="{00000000-0005-0000-0000-0000767D0000}"/>
    <cellStyle name="Normal 5 10 2 19 2 8" xfId="32119" xr:uid="{00000000-0005-0000-0000-0000777D0000}"/>
    <cellStyle name="Normal 5 10 2 19 2 9" xfId="32120" xr:uid="{00000000-0005-0000-0000-0000787D0000}"/>
    <cellStyle name="Normal 5 10 2 19 3" xfId="32121" xr:uid="{00000000-0005-0000-0000-0000797D0000}"/>
    <cellStyle name="Normal 5 10 2 19 3 10" xfId="32122" xr:uid="{00000000-0005-0000-0000-00007A7D0000}"/>
    <cellStyle name="Normal 5 10 2 19 3 2" xfId="32123" xr:uid="{00000000-0005-0000-0000-00007B7D0000}"/>
    <cellStyle name="Normal 5 10 2 19 3 3" xfId="32124" xr:uid="{00000000-0005-0000-0000-00007C7D0000}"/>
    <cellStyle name="Normal 5 10 2 19 3 4" xfId="32125" xr:uid="{00000000-0005-0000-0000-00007D7D0000}"/>
    <cellStyle name="Normal 5 10 2 19 3 5" xfId="32126" xr:uid="{00000000-0005-0000-0000-00007E7D0000}"/>
    <cellStyle name="Normal 5 10 2 19 3 6" xfId="32127" xr:uid="{00000000-0005-0000-0000-00007F7D0000}"/>
    <cellStyle name="Normal 5 10 2 19 3 7" xfId="32128" xr:uid="{00000000-0005-0000-0000-0000807D0000}"/>
    <cellStyle name="Normal 5 10 2 19 3 8" xfId="32129" xr:uid="{00000000-0005-0000-0000-0000817D0000}"/>
    <cellStyle name="Normal 5 10 2 19 3 9" xfId="32130" xr:uid="{00000000-0005-0000-0000-0000827D0000}"/>
    <cellStyle name="Normal 5 10 2 19 4" xfId="32131" xr:uid="{00000000-0005-0000-0000-0000837D0000}"/>
    <cellStyle name="Normal 5 10 2 19 4 10" xfId="32132" xr:uid="{00000000-0005-0000-0000-0000847D0000}"/>
    <cellStyle name="Normal 5 10 2 19 4 2" xfId="32133" xr:uid="{00000000-0005-0000-0000-0000857D0000}"/>
    <cellStyle name="Normal 5 10 2 19 4 3" xfId="32134" xr:uid="{00000000-0005-0000-0000-0000867D0000}"/>
    <cellStyle name="Normal 5 10 2 19 4 4" xfId="32135" xr:uid="{00000000-0005-0000-0000-0000877D0000}"/>
    <cellStyle name="Normal 5 10 2 19 4 5" xfId="32136" xr:uid="{00000000-0005-0000-0000-0000887D0000}"/>
    <cellStyle name="Normal 5 10 2 19 4 6" xfId="32137" xr:uid="{00000000-0005-0000-0000-0000897D0000}"/>
    <cellStyle name="Normal 5 10 2 19 4 7" xfId="32138" xr:uid="{00000000-0005-0000-0000-00008A7D0000}"/>
    <cellStyle name="Normal 5 10 2 19 4 8" xfId="32139" xr:uid="{00000000-0005-0000-0000-00008B7D0000}"/>
    <cellStyle name="Normal 5 10 2 19 4 9" xfId="32140" xr:uid="{00000000-0005-0000-0000-00008C7D0000}"/>
    <cellStyle name="Normal 5 10 2 19 5" xfId="32141" xr:uid="{00000000-0005-0000-0000-00008D7D0000}"/>
    <cellStyle name="Normal 5 10 2 19 5 10" xfId="32142" xr:uid="{00000000-0005-0000-0000-00008E7D0000}"/>
    <cellStyle name="Normal 5 10 2 19 5 2" xfId="32143" xr:uid="{00000000-0005-0000-0000-00008F7D0000}"/>
    <cellStyle name="Normal 5 10 2 19 5 3" xfId="32144" xr:uid="{00000000-0005-0000-0000-0000907D0000}"/>
    <cellStyle name="Normal 5 10 2 19 5 4" xfId="32145" xr:uid="{00000000-0005-0000-0000-0000917D0000}"/>
    <cellStyle name="Normal 5 10 2 19 5 5" xfId="32146" xr:uid="{00000000-0005-0000-0000-0000927D0000}"/>
    <cellStyle name="Normal 5 10 2 19 5 6" xfId="32147" xr:uid="{00000000-0005-0000-0000-0000937D0000}"/>
    <cellStyle name="Normal 5 10 2 19 5 7" xfId="32148" xr:uid="{00000000-0005-0000-0000-0000947D0000}"/>
    <cellStyle name="Normal 5 10 2 19 5 8" xfId="32149" xr:uid="{00000000-0005-0000-0000-0000957D0000}"/>
    <cellStyle name="Normal 5 10 2 19 5 9" xfId="32150" xr:uid="{00000000-0005-0000-0000-0000967D0000}"/>
    <cellStyle name="Normal 5 10 2 19 6" xfId="32151" xr:uid="{00000000-0005-0000-0000-0000977D0000}"/>
    <cellStyle name="Normal 5 10 2 19 7" xfId="32152" xr:uid="{00000000-0005-0000-0000-0000987D0000}"/>
    <cellStyle name="Normal 5 10 2 19 8" xfId="32153" xr:uid="{00000000-0005-0000-0000-0000997D0000}"/>
    <cellStyle name="Normal 5 10 2 19 9" xfId="32154" xr:uid="{00000000-0005-0000-0000-00009A7D0000}"/>
    <cellStyle name="Normal 5 10 2 2" xfId="32155" xr:uid="{00000000-0005-0000-0000-00009B7D0000}"/>
    <cellStyle name="Normal 5 10 2 2 10" xfId="32156" xr:uid="{00000000-0005-0000-0000-00009C7D0000}"/>
    <cellStyle name="Normal 5 10 2 2 11" xfId="32157" xr:uid="{00000000-0005-0000-0000-00009D7D0000}"/>
    <cellStyle name="Normal 5 10 2 2 12" xfId="32158" xr:uid="{00000000-0005-0000-0000-00009E7D0000}"/>
    <cellStyle name="Normal 5 10 2 2 13" xfId="32159" xr:uid="{00000000-0005-0000-0000-00009F7D0000}"/>
    <cellStyle name="Normal 5 10 2 2 14" xfId="32160" xr:uid="{00000000-0005-0000-0000-0000A07D0000}"/>
    <cellStyle name="Normal 5 10 2 2 15" xfId="32161" xr:uid="{00000000-0005-0000-0000-0000A17D0000}"/>
    <cellStyle name="Normal 5 10 2 2 16" xfId="32162" xr:uid="{00000000-0005-0000-0000-0000A27D0000}"/>
    <cellStyle name="Normal 5 10 2 2 2" xfId="32163" xr:uid="{00000000-0005-0000-0000-0000A37D0000}"/>
    <cellStyle name="Normal 5 10 2 2 2 10" xfId="32164" xr:uid="{00000000-0005-0000-0000-0000A47D0000}"/>
    <cellStyle name="Normal 5 10 2 2 2 2" xfId="32165" xr:uid="{00000000-0005-0000-0000-0000A57D0000}"/>
    <cellStyle name="Normal 5 10 2 2 2 3" xfId="32166" xr:uid="{00000000-0005-0000-0000-0000A67D0000}"/>
    <cellStyle name="Normal 5 10 2 2 2 4" xfId="32167" xr:uid="{00000000-0005-0000-0000-0000A77D0000}"/>
    <cellStyle name="Normal 5 10 2 2 2 5" xfId="32168" xr:uid="{00000000-0005-0000-0000-0000A87D0000}"/>
    <cellStyle name="Normal 5 10 2 2 2 6" xfId="32169" xr:uid="{00000000-0005-0000-0000-0000A97D0000}"/>
    <cellStyle name="Normal 5 10 2 2 2 7" xfId="32170" xr:uid="{00000000-0005-0000-0000-0000AA7D0000}"/>
    <cellStyle name="Normal 5 10 2 2 2 8" xfId="32171" xr:uid="{00000000-0005-0000-0000-0000AB7D0000}"/>
    <cellStyle name="Normal 5 10 2 2 2 9" xfId="32172" xr:uid="{00000000-0005-0000-0000-0000AC7D0000}"/>
    <cellStyle name="Normal 5 10 2 2 3" xfId="32173" xr:uid="{00000000-0005-0000-0000-0000AD7D0000}"/>
    <cellStyle name="Normal 5 10 2 2 3 10" xfId="32174" xr:uid="{00000000-0005-0000-0000-0000AE7D0000}"/>
    <cellStyle name="Normal 5 10 2 2 3 2" xfId="32175" xr:uid="{00000000-0005-0000-0000-0000AF7D0000}"/>
    <cellStyle name="Normal 5 10 2 2 3 3" xfId="32176" xr:uid="{00000000-0005-0000-0000-0000B07D0000}"/>
    <cellStyle name="Normal 5 10 2 2 3 4" xfId="32177" xr:uid="{00000000-0005-0000-0000-0000B17D0000}"/>
    <cellStyle name="Normal 5 10 2 2 3 5" xfId="32178" xr:uid="{00000000-0005-0000-0000-0000B27D0000}"/>
    <cellStyle name="Normal 5 10 2 2 3 6" xfId="32179" xr:uid="{00000000-0005-0000-0000-0000B37D0000}"/>
    <cellStyle name="Normal 5 10 2 2 3 7" xfId="32180" xr:uid="{00000000-0005-0000-0000-0000B47D0000}"/>
    <cellStyle name="Normal 5 10 2 2 3 8" xfId="32181" xr:uid="{00000000-0005-0000-0000-0000B57D0000}"/>
    <cellStyle name="Normal 5 10 2 2 3 9" xfId="32182" xr:uid="{00000000-0005-0000-0000-0000B67D0000}"/>
    <cellStyle name="Normal 5 10 2 2 4" xfId="32183" xr:uid="{00000000-0005-0000-0000-0000B77D0000}"/>
    <cellStyle name="Normal 5 10 2 2 4 10" xfId="32184" xr:uid="{00000000-0005-0000-0000-0000B87D0000}"/>
    <cellStyle name="Normal 5 10 2 2 4 2" xfId="32185" xr:uid="{00000000-0005-0000-0000-0000B97D0000}"/>
    <cellStyle name="Normal 5 10 2 2 4 3" xfId="32186" xr:uid="{00000000-0005-0000-0000-0000BA7D0000}"/>
    <cellStyle name="Normal 5 10 2 2 4 4" xfId="32187" xr:uid="{00000000-0005-0000-0000-0000BB7D0000}"/>
    <cellStyle name="Normal 5 10 2 2 4 5" xfId="32188" xr:uid="{00000000-0005-0000-0000-0000BC7D0000}"/>
    <cellStyle name="Normal 5 10 2 2 4 6" xfId="32189" xr:uid="{00000000-0005-0000-0000-0000BD7D0000}"/>
    <cellStyle name="Normal 5 10 2 2 4 7" xfId="32190" xr:uid="{00000000-0005-0000-0000-0000BE7D0000}"/>
    <cellStyle name="Normal 5 10 2 2 4 8" xfId="32191" xr:uid="{00000000-0005-0000-0000-0000BF7D0000}"/>
    <cellStyle name="Normal 5 10 2 2 4 9" xfId="32192" xr:uid="{00000000-0005-0000-0000-0000C07D0000}"/>
    <cellStyle name="Normal 5 10 2 2 5" xfId="32193" xr:uid="{00000000-0005-0000-0000-0000C17D0000}"/>
    <cellStyle name="Normal 5 10 2 2 5 10" xfId="32194" xr:uid="{00000000-0005-0000-0000-0000C27D0000}"/>
    <cellStyle name="Normal 5 10 2 2 5 2" xfId="32195" xr:uid="{00000000-0005-0000-0000-0000C37D0000}"/>
    <cellStyle name="Normal 5 10 2 2 5 3" xfId="32196" xr:uid="{00000000-0005-0000-0000-0000C47D0000}"/>
    <cellStyle name="Normal 5 10 2 2 5 4" xfId="32197" xr:uid="{00000000-0005-0000-0000-0000C57D0000}"/>
    <cellStyle name="Normal 5 10 2 2 5 5" xfId="32198" xr:uid="{00000000-0005-0000-0000-0000C67D0000}"/>
    <cellStyle name="Normal 5 10 2 2 5 6" xfId="32199" xr:uid="{00000000-0005-0000-0000-0000C77D0000}"/>
    <cellStyle name="Normal 5 10 2 2 5 7" xfId="32200" xr:uid="{00000000-0005-0000-0000-0000C87D0000}"/>
    <cellStyle name="Normal 5 10 2 2 5 8" xfId="32201" xr:uid="{00000000-0005-0000-0000-0000C97D0000}"/>
    <cellStyle name="Normal 5 10 2 2 5 9" xfId="32202" xr:uid="{00000000-0005-0000-0000-0000CA7D0000}"/>
    <cellStyle name="Normal 5 10 2 2 6" xfId="32203" xr:uid="{00000000-0005-0000-0000-0000CB7D0000}"/>
    <cellStyle name="Normal 5 10 2 2 7" xfId="32204" xr:uid="{00000000-0005-0000-0000-0000CC7D0000}"/>
    <cellStyle name="Normal 5 10 2 2 8" xfId="32205" xr:uid="{00000000-0005-0000-0000-0000CD7D0000}"/>
    <cellStyle name="Normal 5 10 2 2 9" xfId="32206" xr:uid="{00000000-0005-0000-0000-0000CE7D0000}"/>
    <cellStyle name="Normal 5 10 2 20" xfId="32207" xr:uid="{00000000-0005-0000-0000-0000CF7D0000}"/>
    <cellStyle name="Normal 5 10 2 20 10" xfId="32208" xr:uid="{00000000-0005-0000-0000-0000D07D0000}"/>
    <cellStyle name="Normal 5 10 2 20 11" xfId="32209" xr:uid="{00000000-0005-0000-0000-0000D17D0000}"/>
    <cellStyle name="Normal 5 10 2 20 12" xfId="32210" xr:uid="{00000000-0005-0000-0000-0000D27D0000}"/>
    <cellStyle name="Normal 5 10 2 20 13" xfId="32211" xr:uid="{00000000-0005-0000-0000-0000D37D0000}"/>
    <cellStyle name="Normal 5 10 2 20 14" xfId="32212" xr:uid="{00000000-0005-0000-0000-0000D47D0000}"/>
    <cellStyle name="Normal 5 10 2 20 2" xfId="32213" xr:uid="{00000000-0005-0000-0000-0000D57D0000}"/>
    <cellStyle name="Normal 5 10 2 20 2 10" xfId="32214" xr:uid="{00000000-0005-0000-0000-0000D67D0000}"/>
    <cellStyle name="Normal 5 10 2 20 2 2" xfId="32215" xr:uid="{00000000-0005-0000-0000-0000D77D0000}"/>
    <cellStyle name="Normal 5 10 2 20 2 3" xfId="32216" xr:uid="{00000000-0005-0000-0000-0000D87D0000}"/>
    <cellStyle name="Normal 5 10 2 20 2 4" xfId="32217" xr:uid="{00000000-0005-0000-0000-0000D97D0000}"/>
    <cellStyle name="Normal 5 10 2 20 2 5" xfId="32218" xr:uid="{00000000-0005-0000-0000-0000DA7D0000}"/>
    <cellStyle name="Normal 5 10 2 20 2 6" xfId="32219" xr:uid="{00000000-0005-0000-0000-0000DB7D0000}"/>
    <cellStyle name="Normal 5 10 2 20 2 7" xfId="32220" xr:uid="{00000000-0005-0000-0000-0000DC7D0000}"/>
    <cellStyle name="Normal 5 10 2 20 2 8" xfId="32221" xr:uid="{00000000-0005-0000-0000-0000DD7D0000}"/>
    <cellStyle name="Normal 5 10 2 20 2 9" xfId="32222" xr:uid="{00000000-0005-0000-0000-0000DE7D0000}"/>
    <cellStyle name="Normal 5 10 2 20 3" xfId="32223" xr:uid="{00000000-0005-0000-0000-0000DF7D0000}"/>
    <cellStyle name="Normal 5 10 2 20 3 10" xfId="32224" xr:uid="{00000000-0005-0000-0000-0000E07D0000}"/>
    <cellStyle name="Normal 5 10 2 20 3 2" xfId="32225" xr:uid="{00000000-0005-0000-0000-0000E17D0000}"/>
    <cellStyle name="Normal 5 10 2 20 3 3" xfId="32226" xr:uid="{00000000-0005-0000-0000-0000E27D0000}"/>
    <cellStyle name="Normal 5 10 2 20 3 4" xfId="32227" xr:uid="{00000000-0005-0000-0000-0000E37D0000}"/>
    <cellStyle name="Normal 5 10 2 20 3 5" xfId="32228" xr:uid="{00000000-0005-0000-0000-0000E47D0000}"/>
    <cellStyle name="Normal 5 10 2 20 3 6" xfId="32229" xr:uid="{00000000-0005-0000-0000-0000E57D0000}"/>
    <cellStyle name="Normal 5 10 2 20 3 7" xfId="32230" xr:uid="{00000000-0005-0000-0000-0000E67D0000}"/>
    <cellStyle name="Normal 5 10 2 20 3 8" xfId="32231" xr:uid="{00000000-0005-0000-0000-0000E77D0000}"/>
    <cellStyle name="Normal 5 10 2 20 3 9" xfId="32232" xr:uid="{00000000-0005-0000-0000-0000E87D0000}"/>
    <cellStyle name="Normal 5 10 2 20 4" xfId="32233" xr:uid="{00000000-0005-0000-0000-0000E97D0000}"/>
    <cellStyle name="Normal 5 10 2 20 4 10" xfId="32234" xr:uid="{00000000-0005-0000-0000-0000EA7D0000}"/>
    <cellStyle name="Normal 5 10 2 20 4 2" xfId="32235" xr:uid="{00000000-0005-0000-0000-0000EB7D0000}"/>
    <cellStyle name="Normal 5 10 2 20 4 3" xfId="32236" xr:uid="{00000000-0005-0000-0000-0000EC7D0000}"/>
    <cellStyle name="Normal 5 10 2 20 4 4" xfId="32237" xr:uid="{00000000-0005-0000-0000-0000ED7D0000}"/>
    <cellStyle name="Normal 5 10 2 20 4 5" xfId="32238" xr:uid="{00000000-0005-0000-0000-0000EE7D0000}"/>
    <cellStyle name="Normal 5 10 2 20 4 6" xfId="32239" xr:uid="{00000000-0005-0000-0000-0000EF7D0000}"/>
    <cellStyle name="Normal 5 10 2 20 4 7" xfId="32240" xr:uid="{00000000-0005-0000-0000-0000F07D0000}"/>
    <cellStyle name="Normal 5 10 2 20 4 8" xfId="32241" xr:uid="{00000000-0005-0000-0000-0000F17D0000}"/>
    <cellStyle name="Normal 5 10 2 20 4 9" xfId="32242" xr:uid="{00000000-0005-0000-0000-0000F27D0000}"/>
    <cellStyle name="Normal 5 10 2 20 5" xfId="32243" xr:uid="{00000000-0005-0000-0000-0000F37D0000}"/>
    <cellStyle name="Normal 5 10 2 20 5 10" xfId="32244" xr:uid="{00000000-0005-0000-0000-0000F47D0000}"/>
    <cellStyle name="Normal 5 10 2 20 5 2" xfId="32245" xr:uid="{00000000-0005-0000-0000-0000F57D0000}"/>
    <cellStyle name="Normal 5 10 2 20 5 3" xfId="32246" xr:uid="{00000000-0005-0000-0000-0000F67D0000}"/>
    <cellStyle name="Normal 5 10 2 20 5 4" xfId="32247" xr:uid="{00000000-0005-0000-0000-0000F77D0000}"/>
    <cellStyle name="Normal 5 10 2 20 5 5" xfId="32248" xr:uid="{00000000-0005-0000-0000-0000F87D0000}"/>
    <cellStyle name="Normal 5 10 2 20 5 6" xfId="32249" xr:uid="{00000000-0005-0000-0000-0000F97D0000}"/>
    <cellStyle name="Normal 5 10 2 20 5 7" xfId="32250" xr:uid="{00000000-0005-0000-0000-0000FA7D0000}"/>
    <cellStyle name="Normal 5 10 2 20 5 8" xfId="32251" xr:uid="{00000000-0005-0000-0000-0000FB7D0000}"/>
    <cellStyle name="Normal 5 10 2 20 5 9" xfId="32252" xr:uid="{00000000-0005-0000-0000-0000FC7D0000}"/>
    <cellStyle name="Normal 5 10 2 20 6" xfId="32253" xr:uid="{00000000-0005-0000-0000-0000FD7D0000}"/>
    <cellStyle name="Normal 5 10 2 20 7" xfId="32254" xr:uid="{00000000-0005-0000-0000-0000FE7D0000}"/>
    <cellStyle name="Normal 5 10 2 20 8" xfId="32255" xr:uid="{00000000-0005-0000-0000-0000FF7D0000}"/>
    <cellStyle name="Normal 5 10 2 20 9" xfId="32256" xr:uid="{00000000-0005-0000-0000-0000007E0000}"/>
    <cellStyle name="Normal 5 10 2 21" xfId="32257" xr:uid="{00000000-0005-0000-0000-0000017E0000}"/>
    <cellStyle name="Normal 5 10 2 21 10" xfId="32258" xr:uid="{00000000-0005-0000-0000-0000027E0000}"/>
    <cellStyle name="Normal 5 10 2 21 11" xfId="32259" xr:uid="{00000000-0005-0000-0000-0000037E0000}"/>
    <cellStyle name="Normal 5 10 2 21 12" xfId="32260" xr:uid="{00000000-0005-0000-0000-0000047E0000}"/>
    <cellStyle name="Normal 5 10 2 21 13" xfId="32261" xr:uid="{00000000-0005-0000-0000-0000057E0000}"/>
    <cellStyle name="Normal 5 10 2 21 14" xfId="32262" xr:uid="{00000000-0005-0000-0000-0000067E0000}"/>
    <cellStyle name="Normal 5 10 2 21 2" xfId="32263" xr:uid="{00000000-0005-0000-0000-0000077E0000}"/>
    <cellStyle name="Normal 5 10 2 21 2 10" xfId="32264" xr:uid="{00000000-0005-0000-0000-0000087E0000}"/>
    <cellStyle name="Normal 5 10 2 21 2 2" xfId="32265" xr:uid="{00000000-0005-0000-0000-0000097E0000}"/>
    <cellStyle name="Normal 5 10 2 21 2 3" xfId="32266" xr:uid="{00000000-0005-0000-0000-00000A7E0000}"/>
    <cellStyle name="Normal 5 10 2 21 2 4" xfId="32267" xr:uid="{00000000-0005-0000-0000-00000B7E0000}"/>
    <cellStyle name="Normal 5 10 2 21 2 5" xfId="32268" xr:uid="{00000000-0005-0000-0000-00000C7E0000}"/>
    <cellStyle name="Normal 5 10 2 21 2 6" xfId="32269" xr:uid="{00000000-0005-0000-0000-00000D7E0000}"/>
    <cellStyle name="Normal 5 10 2 21 2 7" xfId="32270" xr:uid="{00000000-0005-0000-0000-00000E7E0000}"/>
    <cellStyle name="Normal 5 10 2 21 2 8" xfId="32271" xr:uid="{00000000-0005-0000-0000-00000F7E0000}"/>
    <cellStyle name="Normal 5 10 2 21 2 9" xfId="32272" xr:uid="{00000000-0005-0000-0000-0000107E0000}"/>
    <cellStyle name="Normal 5 10 2 21 3" xfId="32273" xr:uid="{00000000-0005-0000-0000-0000117E0000}"/>
    <cellStyle name="Normal 5 10 2 21 3 10" xfId="32274" xr:uid="{00000000-0005-0000-0000-0000127E0000}"/>
    <cellStyle name="Normal 5 10 2 21 3 2" xfId="32275" xr:uid="{00000000-0005-0000-0000-0000137E0000}"/>
    <cellStyle name="Normal 5 10 2 21 3 3" xfId="32276" xr:uid="{00000000-0005-0000-0000-0000147E0000}"/>
    <cellStyle name="Normal 5 10 2 21 3 4" xfId="32277" xr:uid="{00000000-0005-0000-0000-0000157E0000}"/>
    <cellStyle name="Normal 5 10 2 21 3 5" xfId="32278" xr:uid="{00000000-0005-0000-0000-0000167E0000}"/>
    <cellStyle name="Normal 5 10 2 21 3 6" xfId="32279" xr:uid="{00000000-0005-0000-0000-0000177E0000}"/>
    <cellStyle name="Normal 5 10 2 21 3 7" xfId="32280" xr:uid="{00000000-0005-0000-0000-0000187E0000}"/>
    <cellStyle name="Normal 5 10 2 21 3 8" xfId="32281" xr:uid="{00000000-0005-0000-0000-0000197E0000}"/>
    <cellStyle name="Normal 5 10 2 21 3 9" xfId="32282" xr:uid="{00000000-0005-0000-0000-00001A7E0000}"/>
    <cellStyle name="Normal 5 10 2 21 4" xfId="32283" xr:uid="{00000000-0005-0000-0000-00001B7E0000}"/>
    <cellStyle name="Normal 5 10 2 21 4 10" xfId="32284" xr:uid="{00000000-0005-0000-0000-00001C7E0000}"/>
    <cellStyle name="Normal 5 10 2 21 4 2" xfId="32285" xr:uid="{00000000-0005-0000-0000-00001D7E0000}"/>
    <cellStyle name="Normal 5 10 2 21 4 3" xfId="32286" xr:uid="{00000000-0005-0000-0000-00001E7E0000}"/>
    <cellStyle name="Normal 5 10 2 21 4 4" xfId="32287" xr:uid="{00000000-0005-0000-0000-00001F7E0000}"/>
    <cellStyle name="Normal 5 10 2 21 4 5" xfId="32288" xr:uid="{00000000-0005-0000-0000-0000207E0000}"/>
    <cellStyle name="Normal 5 10 2 21 4 6" xfId="32289" xr:uid="{00000000-0005-0000-0000-0000217E0000}"/>
    <cellStyle name="Normal 5 10 2 21 4 7" xfId="32290" xr:uid="{00000000-0005-0000-0000-0000227E0000}"/>
    <cellStyle name="Normal 5 10 2 21 4 8" xfId="32291" xr:uid="{00000000-0005-0000-0000-0000237E0000}"/>
    <cellStyle name="Normal 5 10 2 21 4 9" xfId="32292" xr:uid="{00000000-0005-0000-0000-0000247E0000}"/>
    <cellStyle name="Normal 5 10 2 21 5" xfId="32293" xr:uid="{00000000-0005-0000-0000-0000257E0000}"/>
    <cellStyle name="Normal 5 10 2 21 5 10" xfId="32294" xr:uid="{00000000-0005-0000-0000-0000267E0000}"/>
    <cellStyle name="Normal 5 10 2 21 5 2" xfId="32295" xr:uid="{00000000-0005-0000-0000-0000277E0000}"/>
    <cellStyle name="Normal 5 10 2 21 5 3" xfId="32296" xr:uid="{00000000-0005-0000-0000-0000287E0000}"/>
    <cellStyle name="Normal 5 10 2 21 5 4" xfId="32297" xr:uid="{00000000-0005-0000-0000-0000297E0000}"/>
    <cellStyle name="Normal 5 10 2 21 5 5" xfId="32298" xr:uid="{00000000-0005-0000-0000-00002A7E0000}"/>
    <cellStyle name="Normal 5 10 2 21 5 6" xfId="32299" xr:uid="{00000000-0005-0000-0000-00002B7E0000}"/>
    <cellStyle name="Normal 5 10 2 21 5 7" xfId="32300" xr:uid="{00000000-0005-0000-0000-00002C7E0000}"/>
    <cellStyle name="Normal 5 10 2 21 5 8" xfId="32301" xr:uid="{00000000-0005-0000-0000-00002D7E0000}"/>
    <cellStyle name="Normal 5 10 2 21 5 9" xfId="32302" xr:uid="{00000000-0005-0000-0000-00002E7E0000}"/>
    <cellStyle name="Normal 5 10 2 21 6" xfId="32303" xr:uid="{00000000-0005-0000-0000-00002F7E0000}"/>
    <cellStyle name="Normal 5 10 2 21 7" xfId="32304" xr:uid="{00000000-0005-0000-0000-0000307E0000}"/>
    <cellStyle name="Normal 5 10 2 21 8" xfId="32305" xr:uid="{00000000-0005-0000-0000-0000317E0000}"/>
    <cellStyle name="Normal 5 10 2 21 9" xfId="32306" xr:uid="{00000000-0005-0000-0000-0000327E0000}"/>
    <cellStyle name="Normal 5 10 2 22" xfId="32307" xr:uid="{00000000-0005-0000-0000-0000337E0000}"/>
    <cellStyle name="Normal 5 10 2 22 10" xfId="32308" xr:uid="{00000000-0005-0000-0000-0000347E0000}"/>
    <cellStyle name="Normal 5 10 2 22 11" xfId="32309" xr:uid="{00000000-0005-0000-0000-0000357E0000}"/>
    <cellStyle name="Normal 5 10 2 22 12" xfId="32310" xr:uid="{00000000-0005-0000-0000-0000367E0000}"/>
    <cellStyle name="Normal 5 10 2 22 13" xfId="32311" xr:uid="{00000000-0005-0000-0000-0000377E0000}"/>
    <cellStyle name="Normal 5 10 2 22 14" xfId="32312" xr:uid="{00000000-0005-0000-0000-0000387E0000}"/>
    <cellStyle name="Normal 5 10 2 22 2" xfId="32313" xr:uid="{00000000-0005-0000-0000-0000397E0000}"/>
    <cellStyle name="Normal 5 10 2 22 2 10" xfId="32314" xr:uid="{00000000-0005-0000-0000-00003A7E0000}"/>
    <cellStyle name="Normal 5 10 2 22 2 2" xfId="32315" xr:uid="{00000000-0005-0000-0000-00003B7E0000}"/>
    <cellStyle name="Normal 5 10 2 22 2 3" xfId="32316" xr:uid="{00000000-0005-0000-0000-00003C7E0000}"/>
    <cellStyle name="Normal 5 10 2 22 2 4" xfId="32317" xr:uid="{00000000-0005-0000-0000-00003D7E0000}"/>
    <cellStyle name="Normal 5 10 2 22 2 5" xfId="32318" xr:uid="{00000000-0005-0000-0000-00003E7E0000}"/>
    <cellStyle name="Normal 5 10 2 22 2 6" xfId="32319" xr:uid="{00000000-0005-0000-0000-00003F7E0000}"/>
    <cellStyle name="Normal 5 10 2 22 2 7" xfId="32320" xr:uid="{00000000-0005-0000-0000-0000407E0000}"/>
    <cellStyle name="Normal 5 10 2 22 2 8" xfId="32321" xr:uid="{00000000-0005-0000-0000-0000417E0000}"/>
    <cellStyle name="Normal 5 10 2 22 2 9" xfId="32322" xr:uid="{00000000-0005-0000-0000-0000427E0000}"/>
    <cellStyle name="Normal 5 10 2 22 3" xfId="32323" xr:uid="{00000000-0005-0000-0000-0000437E0000}"/>
    <cellStyle name="Normal 5 10 2 22 3 10" xfId="32324" xr:uid="{00000000-0005-0000-0000-0000447E0000}"/>
    <cellStyle name="Normal 5 10 2 22 3 2" xfId="32325" xr:uid="{00000000-0005-0000-0000-0000457E0000}"/>
    <cellStyle name="Normal 5 10 2 22 3 3" xfId="32326" xr:uid="{00000000-0005-0000-0000-0000467E0000}"/>
    <cellStyle name="Normal 5 10 2 22 3 4" xfId="32327" xr:uid="{00000000-0005-0000-0000-0000477E0000}"/>
    <cellStyle name="Normal 5 10 2 22 3 5" xfId="32328" xr:uid="{00000000-0005-0000-0000-0000487E0000}"/>
    <cellStyle name="Normal 5 10 2 22 3 6" xfId="32329" xr:uid="{00000000-0005-0000-0000-0000497E0000}"/>
    <cellStyle name="Normal 5 10 2 22 3 7" xfId="32330" xr:uid="{00000000-0005-0000-0000-00004A7E0000}"/>
    <cellStyle name="Normal 5 10 2 22 3 8" xfId="32331" xr:uid="{00000000-0005-0000-0000-00004B7E0000}"/>
    <cellStyle name="Normal 5 10 2 22 3 9" xfId="32332" xr:uid="{00000000-0005-0000-0000-00004C7E0000}"/>
    <cellStyle name="Normal 5 10 2 22 4" xfId="32333" xr:uid="{00000000-0005-0000-0000-00004D7E0000}"/>
    <cellStyle name="Normal 5 10 2 22 4 10" xfId="32334" xr:uid="{00000000-0005-0000-0000-00004E7E0000}"/>
    <cellStyle name="Normal 5 10 2 22 4 2" xfId="32335" xr:uid="{00000000-0005-0000-0000-00004F7E0000}"/>
    <cellStyle name="Normal 5 10 2 22 4 3" xfId="32336" xr:uid="{00000000-0005-0000-0000-0000507E0000}"/>
    <cellStyle name="Normal 5 10 2 22 4 4" xfId="32337" xr:uid="{00000000-0005-0000-0000-0000517E0000}"/>
    <cellStyle name="Normal 5 10 2 22 4 5" xfId="32338" xr:uid="{00000000-0005-0000-0000-0000527E0000}"/>
    <cellStyle name="Normal 5 10 2 22 4 6" xfId="32339" xr:uid="{00000000-0005-0000-0000-0000537E0000}"/>
    <cellStyle name="Normal 5 10 2 22 4 7" xfId="32340" xr:uid="{00000000-0005-0000-0000-0000547E0000}"/>
    <cellStyle name="Normal 5 10 2 22 4 8" xfId="32341" xr:uid="{00000000-0005-0000-0000-0000557E0000}"/>
    <cellStyle name="Normal 5 10 2 22 4 9" xfId="32342" xr:uid="{00000000-0005-0000-0000-0000567E0000}"/>
    <cellStyle name="Normal 5 10 2 22 5" xfId="32343" xr:uid="{00000000-0005-0000-0000-0000577E0000}"/>
    <cellStyle name="Normal 5 10 2 22 5 10" xfId="32344" xr:uid="{00000000-0005-0000-0000-0000587E0000}"/>
    <cellStyle name="Normal 5 10 2 22 5 2" xfId="32345" xr:uid="{00000000-0005-0000-0000-0000597E0000}"/>
    <cellStyle name="Normal 5 10 2 22 5 3" xfId="32346" xr:uid="{00000000-0005-0000-0000-00005A7E0000}"/>
    <cellStyle name="Normal 5 10 2 22 5 4" xfId="32347" xr:uid="{00000000-0005-0000-0000-00005B7E0000}"/>
    <cellStyle name="Normal 5 10 2 22 5 5" xfId="32348" xr:uid="{00000000-0005-0000-0000-00005C7E0000}"/>
    <cellStyle name="Normal 5 10 2 22 5 6" xfId="32349" xr:uid="{00000000-0005-0000-0000-00005D7E0000}"/>
    <cellStyle name="Normal 5 10 2 22 5 7" xfId="32350" xr:uid="{00000000-0005-0000-0000-00005E7E0000}"/>
    <cellStyle name="Normal 5 10 2 22 5 8" xfId="32351" xr:uid="{00000000-0005-0000-0000-00005F7E0000}"/>
    <cellStyle name="Normal 5 10 2 22 5 9" xfId="32352" xr:uid="{00000000-0005-0000-0000-0000607E0000}"/>
    <cellStyle name="Normal 5 10 2 22 6" xfId="32353" xr:uid="{00000000-0005-0000-0000-0000617E0000}"/>
    <cellStyle name="Normal 5 10 2 22 7" xfId="32354" xr:uid="{00000000-0005-0000-0000-0000627E0000}"/>
    <cellStyle name="Normal 5 10 2 22 8" xfId="32355" xr:uid="{00000000-0005-0000-0000-0000637E0000}"/>
    <cellStyle name="Normal 5 10 2 22 9" xfId="32356" xr:uid="{00000000-0005-0000-0000-0000647E0000}"/>
    <cellStyle name="Normal 5 10 2 23" xfId="32357" xr:uid="{00000000-0005-0000-0000-0000657E0000}"/>
    <cellStyle name="Normal 5 10 2 23 10" xfId="32358" xr:uid="{00000000-0005-0000-0000-0000667E0000}"/>
    <cellStyle name="Normal 5 10 2 23 11" xfId="32359" xr:uid="{00000000-0005-0000-0000-0000677E0000}"/>
    <cellStyle name="Normal 5 10 2 23 12" xfId="32360" xr:uid="{00000000-0005-0000-0000-0000687E0000}"/>
    <cellStyle name="Normal 5 10 2 23 13" xfId="32361" xr:uid="{00000000-0005-0000-0000-0000697E0000}"/>
    <cellStyle name="Normal 5 10 2 23 14" xfId="32362" xr:uid="{00000000-0005-0000-0000-00006A7E0000}"/>
    <cellStyle name="Normal 5 10 2 23 2" xfId="32363" xr:uid="{00000000-0005-0000-0000-00006B7E0000}"/>
    <cellStyle name="Normal 5 10 2 23 2 10" xfId="32364" xr:uid="{00000000-0005-0000-0000-00006C7E0000}"/>
    <cellStyle name="Normal 5 10 2 23 2 2" xfId="32365" xr:uid="{00000000-0005-0000-0000-00006D7E0000}"/>
    <cellStyle name="Normal 5 10 2 23 2 3" xfId="32366" xr:uid="{00000000-0005-0000-0000-00006E7E0000}"/>
    <cellStyle name="Normal 5 10 2 23 2 4" xfId="32367" xr:uid="{00000000-0005-0000-0000-00006F7E0000}"/>
    <cellStyle name="Normal 5 10 2 23 2 5" xfId="32368" xr:uid="{00000000-0005-0000-0000-0000707E0000}"/>
    <cellStyle name="Normal 5 10 2 23 2 6" xfId="32369" xr:uid="{00000000-0005-0000-0000-0000717E0000}"/>
    <cellStyle name="Normal 5 10 2 23 2 7" xfId="32370" xr:uid="{00000000-0005-0000-0000-0000727E0000}"/>
    <cellStyle name="Normal 5 10 2 23 2 8" xfId="32371" xr:uid="{00000000-0005-0000-0000-0000737E0000}"/>
    <cellStyle name="Normal 5 10 2 23 2 9" xfId="32372" xr:uid="{00000000-0005-0000-0000-0000747E0000}"/>
    <cellStyle name="Normal 5 10 2 23 3" xfId="32373" xr:uid="{00000000-0005-0000-0000-0000757E0000}"/>
    <cellStyle name="Normal 5 10 2 23 3 10" xfId="32374" xr:uid="{00000000-0005-0000-0000-0000767E0000}"/>
    <cellStyle name="Normal 5 10 2 23 3 2" xfId="32375" xr:uid="{00000000-0005-0000-0000-0000777E0000}"/>
    <cellStyle name="Normal 5 10 2 23 3 3" xfId="32376" xr:uid="{00000000-0005-0000-0000-0000787E0000}"/>
    <cellStyle name="Normal 5 10 2 23 3 4" xfId="32377" xr:uid="{00000000-0005-0000-0000-0000797E0000}"/>
    <cellStyle name="Normal 5 10 2 23 3 5" xfId="32378" xr:uid="{00000000-0005-0000-0000-00007A7E0000}"/>
    <cellStyle name="Normal 5 10 2 23 3 6" xfId="32379" xr:uid="{00000000-0005-0000-0000-00007B7E0000}"/>
    <cellStyle name="Normal 5 10 2 23 3 7" xfId="32380" xr:uid="{00000000-0005-0000-0000-00007C7E0000}"/>
    <cellStyle name="Normal 5 10 2 23 3 8" xfId="32381" xr:uid="{00000000-0005-0000-0000-00007D7E0000}"/>
    <cellStyle name="Normal 5 10 2 23 3 9" xfId="32382" xr:uid="{00000000-0005-0000-0000-00007E7E0000}"/>
    <cellStyle name="Normal 5 10 2 23 4" xfId="32383" xr:uid="{00000000-0005-0000-0000-00007F7E0000}"/>
    <cellStyle name="Normal 5 10 2 23 4 10" xfId="32384" xr:uid="{00000000-0005-0000-0000-0000807E0000}"/>
    <cellStyle name="Normal 5 10 2 23 4 2" xfId="32385" xr:uid="{00000000-0005-0000-0000-0000817E0000}"/>
    <cellStyle name="Normal 5 10 2 23 4 3" xfId="32386" xr:uid="{00000000-0005-0000-0000-0000827E0000}"/>
    <cellStyle name="Normal 5 10 2 23 4 4" xfId="32387" xr:uid="{00000000-0005-0000-0000-0000837E0000}"/>
    <cellStyle name="Normal 5 10 2 23 4 5" xfId="32388" xr:uid="{00000000-0005-0000-0000-0000847E0000}"/>
    <cellStyle name="Normal 5 10 2 23 4 6" xfId="32389" xr:uid="{00000000-0005-0000-0000-0000857E0000}"/>
    <cellStyle name="Normal 5 10 2 23 4 7" xfId="32390" xr:uid="{00000000-0005-0000-0000-0000867E0000}"/>
    <cellStyle name="Normal 5 10 2 23 4 8" xfId="32391" xr:uid="{00000000-0005-0000-0000-0000877E0000}"/>
    <cellStyle name="Normal 5 10 2 23 4 9" xfId="32392" xr:uid="{00000000-0005-0000-0000-0000887E0000}"/>
    <cellStyle name="Normal 5 10 2 23 5" xfId="32393" xr:uid="{00000000-0005-0000-0000-0000897E0000}"/>
    <cellStyle name="Normal 5 10 2 23 5 10" xfId="32394" xr:uid="{00000000-0005-0000-0000-00008A7E0000}"/>
    <cellStyle name="Normal 5 10 2 23 5 2" xfId="32395" xr:uid="{00000000-0005-0000-0000-00008B7E0000}"/>
    <cellStyle name="Normal 5 10 2 23 5 3" xfId="32396" xr:uid="{00000000-0005-0000-0000-00008C7E0000}"/>
    <cellStyle name="Normal 5 10 2 23 5 4" xfId="32397" xr:uid="{00000000-0005-0000-0000-00008D7E0000}"/>
    <cellStyle name="Normal 5 10 2 23 5 5" xfId="32398" xr:uid="{00000000-0005-0000-0000-00008E7E0000}"/>
    <cellStyle name="Normal 5 10 2 23 5 6" xfId="32399" xr:uid="{00000000-0005-0000-0000-00008F7E0000}"/>
    <cellStyle name="Normal 5 10 2 23 5 7" xfId="32400" xr:uid="{00000000-0005-0000-0000-0000907E0000}"/>
    <cellStyle name="Normal 5 10 2 23 5 8" xfId="32401" xr:uid="{00000000-0005-0000-0000-0000917E0000}"/>
    <cellStyle name="Normal 5 10 2 23 5 9" xfId="32402" xr:uid="{00000000-0005-0000-0000-0000927E0000}"/>
    <cellStyle name="Normal 5 10 2 23 6" xfId="32403" xr:uid="{00000000-0005-0000-0000-0000937E0000}"/>
    <cellStyle name="Normal 5 10 2 23 7" xfId="32404" xr:uid="{00000000-0005-0000-0000-0000947E0000}"/>
    <cellStyle name="Normal 5 10 2 23 8" xfId="32405" xr:uid="{00000000-0005-0000-0000-0000957E0000}"/>
    <cellStyle name="Normal 5 10 2 23 9" xfId="32406" xr:uid="{00000000-0005-0000-0000-0000967E0000}"/>
    <cellStyle name="Normal 5 10 2 24" xfId="32407" xr:uid="{00000000-0005-0000-0000-0000977E0000}"/>
    <cellStyle name="Normal 5 10 2 24 10" xfId="32408" xr:uid="{00000000-0005-0000-0000-0000987E0000}"/>
    <cellStyle name="Normal 5 10 2 24 11" xfId="32409" xr:uid="{00000000-0005-0000-0000-0000997E0000}"/>
    <cellStyle name="Normal 5 10 2 24 12" xfId="32410" xr:uid="{00000000-0005-0000-0000-00009A7E0000}"/>
    <cellStyle name="Normal 5 10 2 24 13" xfId="32411" xr:uid="{00000000-0005-0000-0000-00009B7E0000}"/>
    <cellStyle name="Normal 5 10 2 24 14" xfId="32412" xr:uid="{00000000-0005-0000-0000-00009C7E0000}"/>
    <cellStyle name="Normal 5 10 2 24 2" xfId="32413" xr:uid="{00000000-0005-0000-0000-00009D7E0000}"/>
    <cellStyle name="Normal 5 10 2 24 2 10" xfId="32414" xr:uid="{00000000-0005-0000-0000-00009E7E0000}"/>
    <cellStyle name="Normal 5 10 2 24 2 2" xfId="32415" xr:uid="{00000000-0005-0000-0000-00009F7E0000}"/>
    <cellStyle name="Normal 5 10 2 24 2 3" xfId="32416" xr:uid="{00000000-0005-0000-0000-0000A07E0000}"/>
    <cellStyle name="Normal 5 10 2 24 2 4" xfId="32417" xr:uid="{00000000-0005-0000-0000-0000A17E0000}"/>
    <cellStyle name="Normal 5 10 2 24 2 5" xfId="32418" xr:uid="{00000000-0005-0000-0000-0000A27E0000}"/>
    <cellStyle name="Normal 5 10 2 24 2 6" xfId="32419" xr:uid="{00000000-0005-0000-0000-0000A37E0000}"/>
    <cellStyle name="Normal 5 10 2 24 2 7" xfId="32420" xr:uid="{00000000-0005-0000-0000-0000A47E0000}"/>
    <cellStyle name="Normal 5 10 2 24 2 8" xfId="32421" xr:uid="{00000000-0005-0000-0000-0000A57E0000}"/>
    <cellStyle name="Normal 5 10 2 24 2 9" xfId="32422" xr:uid="{00000000-0005-0000-0000-0000A67E0000}"/>
    <cellStyle name="Normal 5 10 2 24 3" xfId="32423" xr:uid="{00000000-0005-0000-0000-0000A77E0000}"/>
    <cellStyle name="Normal 5 10 2 24 3 10" xfId="32424" xr:uid="{00000000-0005-0000-0000-0000A87E0000}"/>
    <cellStyle name="Normal 5 10 2 24 3 2" xfId="32425" xr:uid="{00000000-0005-0000-0000-0000A97E0000}"/>
    <cellStyle name="Normal 5 10 2 24 3 3" xfId="32426" xr:uid="{00000000-0005-0000-0000-0000AA7E0000}"/>
    <cellStyle name="Normal 5 10 2 24 3 4" xfId="32427" xr:uid="{00000000-0005-0000-0000-0000AB7E0000}"/>
    <cellStyle name="Normal 5 10 2 24 3 5" xfId="32428" xr:uid="{00000000-0005-0000-0000-0000AC7E0000}"/>
    <cellStyle name="Normal 5 10 2 24 3 6" xfId="32429" xr:uid="{00000000-0005-0000-0000-0000AD7E0000}"/>
    <cellStyle name="Normal 5 10 2 24 3 7" xfId="32430" xr:uid="{00000000-0005-0000-0000-0000AE7E0000}"/>
    <cellStyle name="Normal 5 10 2 24 3 8" xfId="32431" xr:uid="{00000000-0005-0000-0000-0000AF7E0000}"/>
    <cellStyle name="Normal 5 10 2 24 3 9" xfId="32432" xr:uid="{00000000-0005-0000-0000-0000B07E0000}"/>
    <cellStyle name="Normal 5 10 2 24 4" xfId="32433" xr:uid="{00000000-0005-0000-0000-0000B17E0000}"/>
    <cellStyle name="Normal 5 10 2 24 4 10" xfId="32434" xr:uid="{00000000-0005-0000-0000-0000B27E0000}"/>
    <cellStyle name="Normal 5 10 2 24 4 2" xfId="32435" xr:uid="{00000000-0005-0000-0000-0000B37E0000}"/>
    <cellStyle name="Normal 5 10 2 24 4 3" xfId="32436" xr:uid="{00000000-0005-0000-0000-0000B47E0000}"/>
    <cellStyle name="Normal 5 10 2 24 4 4" xfId="32437" xr:uid="{00000000-0005-0000-0000-0000B57E0000}"/>
    <cellStyle name="Normal 5 10 2 24 4 5" xfId="32438" xr:uid="{00000000-0005-0000-0000-0000B67E0000}"/>
    <cellStyle name="Normal 5 10 2 24 4 6" xfId="32439" xr:uid="{00000000-0005-0000-0000-0000B77E0000}"/>
    <cellStyle name="Normal 5 10 2 24 4 7" xfId="32440" xr:uid="{00000000-0005-0000-0000-0000B87E0000}"/>
    <cellStyle name="Normal 5 10 2 24 4 8" xfId="32441" xr:uid="{00000000-0005-0000-0000-0000B97E0000}"/>
    <cellStyle name="Normal 5 10 2 24 4 9" xfId="32442" xr:uid="{00000000-0005-0000-0000-0000BA7E0000}"/>
    <cellStyle name="Normal 5 10 2 24 5" xfId="32443" xr:uid="{00000000-0005-0000-0000-0000BB7E0000}"/>
    <cellStyle name="Normal 5 10 2 24 5 10" xfId="32444" xr:uid="{00000000-0005-0000-0000-0000BC7E0000}"/>
    <cellStyle name="Normal 5 10 2 24 5 2" xfId="32445" xr:uid="{00000000-0005-0000-0000-0000BD7E0000}"/>
    <cellStyle name="Normal 5 10 2 24 5 3" xfId="32446" xr:uid="{00000000-0005-0000-0000-0000BE7E0000}"/>
    <cellStyle name="Normal 5 10 2 24 5 4" xfId="32447" xr:uid="{00000000-0005-0000-0000-0000BF7E0000}"/>
    <cellStyle name="Normal 5 10 2 24 5 5" xfId="32448" xr:uid="{00000000-0005-0000-0000-0000C07E0000}"/>
    <cellStyle name="Normal 5 10 2 24 5 6" xfId="32449" xr:uid="{00000000-0005-0000-0000-0000C17E0000}"/>
    <cellStyle name="Normal 5 10 2 24 5 7" xfId="32450" xr:uid="{00000000-0005-0000-0000-0000C27E0000}"/>
    <cellStyle name="Normal 5 10 2 24 5 8" xfId="32451" xr:uid="{00000000-0005-0000-0000-0000C37E0000}"/>
    <cellStyle name="Normal 5 10 2 24 5 9" xfId="32452" xr:uid="{00000000-0005-0000-0000-0000C47E0000}"/>
    <cellStyle name="Normal 5 10 2 24 6" xfId="32453" xr:uid="{00000000-0005-0000-0000-0000C57E0000}"/>
    <cellStyle name="Normal 5 10 2 24 7" xfId="32454" xr:uid="{00000000-0005-0000-0000-0000C67E0000}"/>
    <cellStyle name="Normal 5 10 2 24 8" xfId="32455" xr:uid="{00000000-0005-0000-0000-0000C77E0000}"/>
    <cellStyle name="Normal 5 10 2 24 9" xfId="32456" xr:uid="{00000000-0005-0000-0000-0000C87E0000}"/>
    <cellStyle name="Normal 5 10 2 25" xfId="32457" xr:uid="{00000000-0005-0000-0000-0000C97E0000}"/>
    <cellStyle name="Normal 5 10 2 25 10" xfId="32458" xr:uid="{00000000-0005-0000-0000-0000CA7E0000}"/>
    <cellStyle name="Normal 5 10 2 25 11" xfId="32459" xr:uid="{00000000-0005-0000-0000-0000CB7E0000}"/>
    <cellStyle name="Normal 5 10 2 25 12" xfId="32460" xr:uid="{00000000-0005-0000-0000-0000CC7E0000}"/>
    <cellStyle name="Normal 5 10 2 25 13" xfId="32461" xr:uid="{00000000-0005-0000-0000-0000CD7E0000}"/>
    <cellStyle name="Normal 5 10 2 25 14" xfId="32462" xr:uid="{00000000-0005-0000-0000-0000CE7E0000}"/>
    <cellStyle name="Normal 5 10 2 25 2" xfId="32463" xr:uid="{00000000-0005-0000-0000-0000CF7E0000}"/>
    <cellStyle name="Normal 5 10 2 25 2 10" xfId="32464" xr:uid="{00000000-0005-0000-0000-0000D07E0000}"/>
    <cellStyle name="Normal 5 10 2 25 2 2" xfId="32465" xr:uid="{00000000-0005-0000-0000-0000D17E0000}"/>
    <cellStyle name="Normal 5 10 2 25 2 3" xfId="32466" xr:uid="{00000000-0005-0000-0000-0000D27E0000}"/>
    <cellStyle name="Normal 5 10 2 25 2 4" xfId="32467" xr:uid="{00000000-0005-0000-0000-0000D37E0000}"/>
    <cellStyle name="Normal 5 10 2 25 2 5" xfId="32468" xr:uid="{00000000-0005-0000-0000-0000D47E0000}"/>
    <cellStyle name="Normal 5 10 2 25 2 6" xfId="32469" xr:uid="{00000000-0005-0000-0000-0000D57E0000}"/>
    <cellStyle name="Normal 5 10 2 25 2 7" xfId="32470" xr:uid="{00000000-0005-0000-0000-0000D67E0000}"/>
    <cellStyle name="Normal 5 10 2 25 2 8" xfId="32471" xr:uid="{00000000-0005-0000-0000-0000D77E0000}"/>
    <cellStyle name="Normal 5 10 2 25 2 9" xfId="32472" xr:uid="{00000000-0005-0000-0000-0000D87E0000}"/>
    <cellStyle name="Normal 5 10 2 25 3" xfId="32473" xr:uid="{00000000-0005-0000-0000-0000D97E0000}"/>
    <cellStyle name="Normal 5 10 2 25 3 10" xfId="32474" xr:uid="{00000000-0005-0000-0000-0000DA7E0000}"/>
    <cellStyle name="Normal 5 10 2 25 3 2" xfId="32475" xr:uid="{00000000-0005-0000-0000-0000DB7E0000}"/>
    <cellStyle name="Normal 5 10 2 25 3 3" xfId="32476" xr:uid="{00000000-0005-0000-0000-0000DC7E0000}"/>
    <cellStyle name="Normal 5 10 2 25 3 4" xfId="32477" xr:uid="{00000000-0005-0000-0000-0000DD7E0000}"/>
    <cellStyle name="Normal 5 10 2 25 3 5" xfId="32478" xr:uid="{00000000-0005-0000-0000-0000DE7E0000}"/>
    <cellStyle name="Normal 5 10 2 25 3 6" xfId="32479" xr:uid="{00000000-0005-0000-0000-0000DF7E0000}"/>
    <cellStyle name="Normal 5 10 2 25 3 7" xfId="32480" xr:uid="{00000000-0005-0000-0000-0000E07E0000}"/>
    <cellStyle name="Normal 5 10 2 25 3 8" xfId="32481" xr:uid="{00000000-0005-0000-0000-0000E17E0000}"/>
    <cellStyle name="Normal 5 10 2 25 3 9" xfId="32482" xr:uid="{00000000-0005-0000-0000-0000E27E0000}"/>
    <cellStyle name="Normal 5 10 2 25 4" xfId="32483" xr:uid="{00000000-0005-0000-0000-0000E37E0000}"/>
    <cellStyle name="Normal 5 10 2 25 4 10" xfId="32484" xr:uid="{00000000-0005-0000-0000-0000E47E0000}"/>
    <cellStyle name="Normal 5 10 2 25 4 2" xfId="32485" xr:uid="{00000000-0005-0000-0000-0000E57E0000}"/>
    <cellStyle name="Normal 5 10 2 25 4 3" xfId="32486" xr:uid="{00000000-0005-0000-0000-0000E67E0000}"/>
    <cellStyle name="Normal 5 10 2 25 4 4" xfId="32487" xr:uid="{00000000-0005-0000-0000-0000E77E0000}"/>
    <cellStyle name="Normal 5 10 2 25 4 5" xfId="32488" xr:uid="{00000000-0005-0000-0000-0000E87E0000}"/>
    <cellStyle name="Normal 5 10 2 25 4 6" xfId="32489" xr:uid="{00000000-0005-0000-0000-0000E97E0000}"/>
    <cellStyle name="Normal 5 10 2 25 4 7" xfId="32490" xr:uid="{00000000-0005-0000-0000-0000EA7E0000}"/>
    <cellStyle name="Normal 5 10 2 25 4 8" xfId="32491" xr:uid="{00000000-0005-0000-0000-0000EB7E0000}"/>
    <cellStyle name="Normal 5 10 2 25 4 9" xfId="32492" xr:uid="{00000000-0005-0000-0000-0000EC7E0000}"/>
    <cellStyle name="Normal 5 10 2 25 5" xfId="32493" xr:uid="{00000000-0005-0000-0000-0000ED7E0000}"/>
    <cellStyle name="Normal 5 10 2 25 5 10" xfId="32494" xr:uid="{00000000-0005-0000-0000-0000EE7E0000}"/>
    <cellStyle name="Normal 5 10 2 25 5 2" xfId="32495" xr:uid="{00000000-0005-0000-0000-0000EF7E0000}"/>
    <cellStyle name="Normal 5 10 2 25 5 3" xfId="32496" xr:uid="{00000000-0005-0000-0000-0000F07E0000}"/>
    <cellStyle name="Normal 5 10 2 25 5 4" xfId="32497" xr:uid="{00000000-0005-0000-0000-0000F17E0000}"/>
    <cellStyle name="Normal 5 10 2 25 5 5" xfId="32498" xr:uid="{00000000-0005-0000-0000-0000F27E0000}"/>
    <cellStyle name="Normal 5 10 2 25 5 6" xfId="32499" xr:uid="{00000000-0005-0000-0000-0000F37E0000}"/>
    <cellStyle name="Normal 5 10 2 25 5 7" xfId="32500" xr:uid="{00000000-0005-0000-0000-0000F47E0000}"/>
    <cellStyle name="Normal 5 10 2 25 5 8" xfId="32501" xr:uid="{00000000-0005-0000-0000-0000F57E0000}"/>
    <cellStyle name="Normal 5 10 2 25 5 9" xfId="32502" xr:uid="{00000000-0005-0000-0000-0000F67E0000}"/>
    <cellStyle name="Normal 5 10 2 25 6" xfId="32503" xr:uid="{00000000-0005-0000-0000-0000F77E0000}"/>
    <cellStyle name="Normal 5 10 2 25 7" xfId="32504" xr:uid="{00000000-0005-0000-0000-0000F87E0000}"/>
    <cellStyle name="Normal 5 10 2 25 8" xfId="32505" xr:uid="{00000000-0005-0000-0000-0000F97E0000}"/>
    <cellStyle name="Normal 5 10 2 25 9" xfId="32506" xr:uid="{00000000-0005-0000-0000-0000FA7E0000}"/>
    <cellStyle name="Normal 5 10 2 26" xfId="32507" xr:uid="{00000000-0005-0000-0000-0000FB7E0000}"/>
    <cellStyle name="Normal 5 10 2 26 10" xfId="32508" xr:uid="{00000000-0005-0000-0000-0000FC7E0000}"/>
    <cellStyle name="Normal 5 10 2 26 11" xfId="32509" xr:uid="{00000000-0005-0000-0000-0000FD7E0000}"/>
    <cellStyle name="Normal 5 10 2 26 12" xfId="32510" xr:uid="{00000000-0005-0000-0000-0000FE7E0000}"/>
    <cellStyle name="Normal 5 10 2 26 13" xfId="32511" xr:uid="{00000000-0005-0000-0000-0000FF7E0000}"/>
    <cellStyle name="Normal 5 10 2 26 14" xfId="32512" xr:uid="{00000000-0005-0000-0000-0000007F0000}"/>
    <cellStyle name="Normal 5 10 2 26 2" xfId="32513" xr:uid="{00000000-0005-0000-0000-0000017F0000}"/>
    <cellStyle name="Normal 5 10 2 26 2 10" xfId="32514" xr:uid="{00000000-0005-0000-0000-0000027F0000}"/>
    <cellStyle name="Normal 5 10 2 26 2 2" xfId="32515" xr:uid="{00000000-0005-0000-0000-0000037F0000}"/>
    <cellStyle name="Normal 5 10 2 26 2 3" xfId="32516" xr:uid="{00000000-0005-0000-0000-0000047F0000}"/>
    <cellStyle name="Normal 5 10 2 26 2 4" xfId="32517" xr:uid="{00000000-0005-0000-0000-0000057F0000}"/>
    <cellStyle name="Normal 5 10 2 26 2 5" xfId="32518" xr:uid="{00000000-0005-0000-0000-0000067F0000}"/>
    <cellStyle name="Normal 5 10 2 26 2 6" xfId="32519" xr:uid="{00000000-0005-0000-0000-0000077F0000}"/>
    <cellStyle name="Normal 5 10 2 26 2 7" xfId="32520" xr:uid="{00000000-0005-0000-0000-0000087F0000}"/>
    <cellStyle name="Normal 5 10 2 26 2 8" xfId="32521" xr:uid="{00000000-0005-0000-0000-0000097F0000}"/>
    <cellStyle name="Normal 5 10 2 26 2 9" xfId="32522" xr:uid="{00000000-0005-0000-0000-00000A7F0000}"/>
    <cellStyle name="Normal 5 10 2 26 3" xfId="32523" xr:uid="{00000000-0005-0000-0000-00000B7F0000}"/>
    <cellStyle name="Normal 5 10 2 26 3 10" xfId="32524" xr:uid="{00000000-0005-0000-0000-00000C7F0000}"/>
    <cellStyle name="Normal 5 10 2 26 3 2" xfId="32525" xr:uid="{00000000-0005-0000-0000-00000D7F0000}"/>
    <cellStyle name="Normal 5 10 2 26 3 3" xfId="32526" xr:uid="{00000000-0005-0000-0000-00000E7F0000}"/>
    <cellStyle name="Normal 5 10 2 26 3 4" xfId="32527" xr:uid="{00000000-0005-0000-0000-00000F7F0000}"/>
    <cellStyle name="Normal 5 10 2 26 3 5" xfId="32528" xr:uid="{00000000-0005-0000-0000-0000107F0000}"/>
    <cellStyle name="Normal 5 10 2 26 3 6" xfId="32529" xr:uid="{00000000-0005-0000-0000-0000117F0000}"/>
    <cellStyle name="Normal 5 10 2 26 3 7" xfId="32530" xr:uid="{00000000-0005-0000-0000-0000127F0000}"/>
    <cellStyle name="Normal 5 10 2 26 3 8" xfId="32531" xr:uid="{00000000-0005-0000-0000-0000137F0000}"/>
    <cellStyle name="Normal 5 10 2 26 3 9" xfId="32532" xr:uid="{00000000-0005-0000-0000-0000147F0000}"/>
    <cellStyle name="Normal 5 10 2 26 4" xfId="32533" xr:uid="{00000000-0005-0000-0000-0000157F0000}"/>
    <cellStyle name="Normal 5 10 2 26 4 10" xfId="32534" xr:uid="{00000000-0005-0000-0000-0000167F0000}"/>
    <cellStyle name="Normal 5 10 2 26 4 2" xfId="32535" xr:uid="{00000000-0005-0000-0000-0000177F0000}"/>
    <cellStyle name="Normal 5 10 2 26 4 3" xfId="32536" xr:uid="{00000000-0005-0000-0000-0000187F0000}"/>
    <cellStyle name="Normal 5 10 2 26 4 4" xfId="32537" xr:uid="{00000000-0005-0000-0000-0000197F0000}"/>
    <cellStyle name="Normal 5 10 2 26 4 5" xfId="32538" xr:uid="{00000000-0005-0000-0000-00001A7F0000}"/>
    <cellStyle name="Normal 5 10 2 26 4 6" xfId="32539" xr:uid="{00000000-0005-0000-0000-00001B7F0000}"/>
    <cellStyle name="Normal 5 10 2 26 4 7" xfId="32540" xr:uid="{00000000-0005-0000-0000-00001C7F0000}"/>
    <cellStyle name="Normal 5 10 2 26 4 8" xfId="32541" xr:uid="{00000000-0005-0000-0000-00001D7F0000}"/>
    <cellStyle name="Normal 5 10 2 26 4 9" xfId="32542" xr:uid="{00000000-0005-0000-0000-00001E7F0000}"/>
    <cellStyle name="Normal 5 10 2 26 5" xfId="32543" xr:uid="{00000000-0005-0000-0000-00001F7F0000}"/>
    <cellStyle name="Normal 5 10 2 26 5 10" xfId="32544" xr:uid="{00000000-0005-0000-0000-0000207F0000}"/>
    <cellStyle name="Normal 5 10 2 26 5 2" xfId="32545" xr:uid="{00000000-0005-0000-0000-0000217F0000}"/>
    <cellStyle name="Normal 5 10 2 26 5 3" xfId="32546" xr:uid="{00000000-0005-0000-0000-0000227F0000}"/>
    <cellStyle name="Normal 5 10 2 26 5 4" xfId="32547" xr:uid="{00000000-0005-0000-0000-0000237F0000}"/>
    <cellStyle name="Normal 5 10 2 26 5 5" xfId="32548" xr:uid="{00000000-0005-0000-0000-0000247F0000}"/>
    <cellStyle name="Normal 5 10 2 26 5 6" xfId="32549" xr:uid="{00000000-0005-0000-0000-0000257F0000}"/>
    <cellStyle name="Normal 5 10 2 26 5 7" xfId="32550" xr:uid="{00000000-0005-0000-0000-0000267F0000}"/>
    <cellStyle name="Normal 5 10 2 26 5 8" xfId="32551" xr:uid="{00000000-0005-0000-0000-0000277F0000}"/>
    <cellStyle name="Normal 5 10 2 26 5 9" xfId="32552" xr:uid="{00000000-0005-0000-0000-0000287F0000}"/>
    <cellStyle name="Normal 5 10 2 26 6" xfId="32553" xr:uid="{00000000-0005-0000-0000-0000297F0000}"/>
    <cellStyle name="Normal 5 10 2 26 7" xfId="32554" xr:uid="{00000000-0005-0000-0000-00002A7F0000}"/>
    <cellStyle name="Normal 5 10 2 26 8" xfId="32555" xr:uid="{00000000-0005-0000-0000-00002B7F0000}"/>
    <cellStyle name="Normal 5 10 2 26 9" xfId="32556" xr:uid="{00000000-0005-0000-0000-00002C7F0000}"/>
    <cellStyle name="Normal 5 10 2 27" xfId="32557" xr:uid="{00000000-0005-0000-0000-00002D7F0000}"/>
    <cellStyle name="Normal 5 10 2 27 10" xfId="32558" xr:uid="{00000000-0005-0000-0000-00002E7F0000}"/>
    <cellStyle name="Normal 5 10 2 27 11" xfId="32559" xr:uid="{00000000-0005-0000-0000-00002F7F0000}"/>
    <cellStyle name="Normal 5 10 2 27 12" xfId="32560" xr:uid="{00000000-0005-0000-0000-0000307F0000}"/>
    <cellStyle name="Normal 5 10 2 27 13" xfId="32561" xr:uid="{00000000-0005-0000-0000-0000317F0000}"/>
    <cellStyle name="Normal 5 10 2 27 14" xfId="32562" xr:uid="{00000000-0005-0000-0000-0000327F0000}"/>
    <cellStyle name="Normal 5 10 2 27 2" xfId="32563" xr:uid="{00000000-0005-0000-0000-0000337F0000}"/>
    <cellStyle name="Normal 5 10 2 27 2 10" xfId="32564" xr:uid="{00000000-0005-0000-0000-0000347F0000}"/>
    <cellStyle name="Normal 5 10 2 27 2 2" xfId="32565" xr:uid="{00000000-0005-0000-0000-0000357F0000}"/>
    <cellStyle name="Normal 5 10 2 27 2 3" xfId="32566" xr:uid="{00000000-0005-0000-0000-0000367F0000}"/>
    <cellStyle name="Normal 5 10 2 27 2 4" xfId="32567" xr:uid="{00000000-0005-0000-0000-0000377F0000}"/>
    <cellStyle name="Normal 5 10 2 27 2 5" xfId="32568" xr:uid="{00000000-0005-0000-0000-0000387F0000}"/>
    <cellStyle name="Normal 5 10 2 27 2 6" xfId="32569" xr:uid="{00000000-0005-0000-0000-0000397F0000}"/>
    <cellStyle name="Normal 5 10 2 27 2 7" xfId="32570" xr:uid="{00000000-0005-0000-0000-00003A7F0000}"/>
    <cellStyle name="Normal 5 10 2 27 2 8" xfId="32571" xr:uid="{00000000-0005-0000-0000-00003B7F0000}"/>
    <cellStyle name="Normal 5 10 2 27 2 9" xfId="32572" xr:uid="{00000000-0005-0000-0000-00003C7F0000}"/>
    <cellStyle name="Normal 5 10 2 27 3" xfId="32573" xr:uid="{00000000-0005-0000-0000-00003D7F0000}"/>
    <cellStyle name="Normal 5 10 2 27 3 10" xfId="32574" xr:uid="{00000000-0005-0000-0000-00003E7F0000}"/>
    <cellStyle name="Normal 5 10 2 27 3 2" xfId="32575" xr:uid="{00000000-0005-0000-0000-00003F7F0000}"/>
    <cellStyle name="Normal 5 10 2 27 3 3" xfId="32576" xr:uid="{00000000-0005-0000-0000-0000407F0000}"/>
    <cellStyle name="Normal 5 10 2 27 3 4" xfId="32577" xr:uid="{00000000-0005-0000-0000-0000417F0000}"/>
    <cellStyle name="Normal 5 10 2 27 3 5" xfId="32578" xr:uid="{00000000-0005-0000-0000-0000427F0000}"/>
    <cellStyle name="Normal 5 10 2 27 3 6" xfId="32579" xr:uid="{00000000-0005-0000-0000-0000437F0000}"/>
    <cellStyle name="Normal 5 10 2 27 3 7" xfId="32580" xr:uid="{00000000-0005-0000-0000-0000447F0000}"/>
    <cellStyle name="Normal 5 10 2 27 3 8" xfId="32581" xr:uid="{00000000-0005-0000-0000-0000457F0000}"/>
    <cellStyle name="Normal 5 10 2 27 3 9" xfId="32582" xr:uid="{00000000-0005-0000-0000-0000467F0000}"/>
    <cellStyle name="Normal 5 10 2 27 4" xfId="32583" xr:uid="{00000000-0005-0000-0000-0000477F0000}"/>
    <cellStyle name="Normal 5 10 2 27 4 10" xfId="32584" xr:uid="{00000000-0005-0000-0000-0000487F0000}"/>
    <cellStyle name="Normal 5 10 2 27 4 2" xfId="32585" xr:uid="{00000000-0005-0000-0000-0000497F0000}"/>
    <cellStyle name="Normal 5 10 2 27 4 3" xfId="32586" xr:uid="{00000000-0005-0000-0000-00004A7F0000}"/>
    <cellStyle name="Normal 5 10 2 27 4 4" xfId="32587" xr:uid="{00000000-0005-0000-0000-00004B7F0000}"/>
    <cellStyle name="Normal 5 10 2 27 4 5" xfId="32588" xr:uid="{00000000-0005-0000-0000-00004C7F0000}"/>
    <cellStyle name="Normal 5 10 2 27 4 6" xfId="32589" xr:uid="{00000000-0005-0000-0000-00004D7F0000}"/>
    <cellStyle name="Normal 5 10 2 27 4 7" xfId="32590" xr:uid="{00000000-0005-0000-0000-00004E7F0000}"/>
    <cellStyle name="Normal 5 10 2 27 4 8" xfId="32591" xr:uid="{00000000-0005-0000-0000-00004F7F0000}"/>
    <cellStyle name="Normal 5 10 2 27 4 9" xfId="32592" xr:uid="{00000000-0005-0000-0000-0000507F0000}"/>
    <cellStyle name="Normal 5 10 2 27 5" xfId="32593" xr:uid="{00000000-0005-0000-0000-0000517F0000}"/>
    <cellStyle name="Normal 5 10 2 27 5 10" xfId="32594" xr:uid="{00000000-0005-0000-0000-0000527F0000}"/>
    <cellStyle name="Normal 5 10 2 27 5 2" xfId="32595" xr:uid="{00000000-0005-0000-0000-0000537F0000}"/>
    <cellStyle name="Normal 5 10 2 27 5 3" xfId="32596" xr:uid="{00000000-0005-0000-0000-0000547F0000}"/>
    <cellStyle name="Normal 5 10 2 27 5 4" xfId="32597" xr:uid="{00000000-0005-0000-0000-0000557F0000}"/>
    <cellStyle name="Normal 5 10 2 27 5 5" xfId="32598" xr:uid="{00000000-0005-0000-0000-0000567F0000}"/>
    <cellStyle name="Normal 5 10 2 27 5 6" xfId="32599" xr:uid="{00000000-0005-0000-0000-0000577F0000}"/>
    <cellStyle name="Normal 5 10 2 27 5 7" xfId="32600" xr:uid="{00000000-0005-0000-0000-0000587F0000}"/>
    <cellStyle name="Normal 5 10 2 27 5 8" xfId="32601" xr:uid="{00000000-0005-0000-0000-0000597F0000}"/>
    <cellStyle name="Normal 5 10 2 27 5 9" xfId="32602" xr:uid="{00000000-0005-0000-0000-00005A7F0000}"/>
    <cellStyle name="Normal 5 10 2 27 6" xfId="32603" xr:uid="{00000000-0005-0000-0000-00005B7F0000}"/>
    <cellStyle name="Normal 5 10 2 27 7" xfId="32604" xr:uid="{00000000-0005-0000-0000-00005C7F0000}"/>
    <cellStyle name="Normal 5 10 2 27 8" xfId="32605" xr:uid="{00000000-0005-0000-0000-00005D7F0000}"/>
    <cellStyle name="Normal 5 10 2 27 9" xfId="32606" xr:uid="{00000000-0005-0000-0000-00005E7F0000}"/>
    <cellStyle name="Normal 5 10 2 28" xfId="32607" xr:uid="{00000000-0005-0000-0000-00005F7F0000}"/>
    <cellStyle name="Normal 5 10 2 28 10" xfId="32608" xr:uid="{00000000-0005-0000-0000-0000607F0000}"/>
    <cellStyle name="Normal 5 10 2 28 11" xfId="32609" xr:uid="{00000000-0005-0000-0000-0000617F0000}"/>
    <cellStyle name="Normal 5 10 2 28 12" xfId="32610" xr:uid="{00000000-0005-0000-0000-0000627F0000}"/>
    <cellStyle name="Normal 5 10 2 28 13" xfId="32611" xr:uid="{00000000-0005-0000-0000-0000637F0000}"/>
    <cellStyle name="Normal 5 10 2 28 14" xfId="32612" xr:uid="{00000000-0005-0000-0000-0000647F0000}"/>
    <cellStyle name="Normal 5 10 2 28 2" xfId="32613" xr:uid="{00000000-0005-0000-0000-0000657F0000}"/>
    <cellStyle name="Normal 5 10 2 28 2 10" xfId="32614" xr:uid="{00000000-0005-0000-0000-0000667F0000}"/>
    <cellStyle name="Normal 5 10 2 28 2 2" xfId="32615" xr:uid="{00000000-0005-0000-0000-0000677F0000}"/>
    <cellStyle name="Normal 5 10 2 28 2 3" xfId="32616" xr:uid="{00000000-0005-0000-0000-0000687F0000}"/>
    <cellStyle name="Normal 5 10 2 28 2 4" xfId="32617" xr:uid="{00000000-0005-0000-0000-0000697F0000}"/>
    <cellStyle name="Normal 5 10 2 28 2 5" xfId="32618" xr:uid="{00000000-0005-0000-0000-00006A7F0000}"/>
    <cellStyle name="Normal 5 10 2 28 2 6" xfId="32619" xr:uid="{00000000-0005-0000-0000-00006B7F0000}"/>
    <cellStyle name="Normal 5 10 2 28 2 7" xfId="32620" xr:uid="{00000000-0005-0000-0000-00006C7F0000}"/>
    <cellStyle name="Normal 5 10 2 28 2 8" xfId="32621" xr:uid="{00000000-0005-0000-0000-00006D7F0000}"/>
    <cellStyle name="Normal 5 10 2 28 2 9" xfId="32622" xr:uid="{00000000-0005-0000-0000-00006E7F0000}"/>
    <cellStyle name="Normal 5 10 2 28 3" xfId="32623" xr:uid="{00000000-0005-0000-0000-00006F7F0000}"/>
    <cellStyle name="Normal 5 10 2 28 3 10" xfId="32624" xr:uid="{00000000-0005-0000-0000-0000707F0000}"/>
    <cellStyle name="Normal 5 10 2 28 3 2" xfId="32625" xr:uid="{00000000-0005-0000-0000-0000717F0000}"/>
    <cellStyle name="Normal 5 10 2 28 3 3" xfId="32626" xr:uid="{00000000-0005-0000-0000-0000727F0000}"/>
    <cellStyle name="Normal 5 10 2 28 3 4" xfId="32627" xr:uid="{00000000-0005-0000-0000-0000737F0000}"/>
    <cellStyle name="Normal 5 10 2 28 3 5" xfId="32628" xr:uid="{00000000-0005-0000-0000-0000747F0000}"/>
    <cellStyle name="Normal 5 10 2 28 3 6" xfId="32629" xr:uid="{00000000-0005-0000-0000-0000757F0000}"/>
    <cellStyle name="Normal 5 10 2 28 3 7" xfId="32630" xr:uid="{00000000-0005-0000-0000-0000767F0000}"/>
    <cellStyle name="Normal 5 10 2 28 3 8" xfId="32631" xr:uid="{00000000-0005-0000-0000-0000777F0000}"/>
    <cellStyle name="Normal 5 10 2 28 3 9" xfId="32632" xr:uid="{00000000-0005-0000-0000-0000787F0000}"/>
    <cellStyle name="Normal 5 10 2 28 4" xfId="32633" xr:uid="{00000000-0005-0000-0000-0000797F0000}"/>
    <cellStyle name="Normal 5 10 2 28 4 10" xfId="32634" xr:uid="{00000000-0005-0000-0000-00007A7F0000}"/>
    <cellStyle name="Normal 5 10 2 28 4 2" xfId="32635" xr:uid="{00000000-0005-0000-0000-00007B7F0000}"/>
    <cellStyle name="Normal 5 10 2 28 4 3" xfId="32636" xr:uid="{00000000-0005-0000-0000-00007C7F0000}"/>
    <cellStyle name="Normal 5 10 2 28 4 4" xfId="32637" xr:uid="{00000000-0005-0000-0000-00007D7F0000}"/>
    <cellStyle name="Normal 5 10 2 28 4 5" xfId="32638" xr:uid="{00000000-0005-0000-0000-00007E7F0000}"/>
    <cellStyle name="Normal 5 10 2 28 4 6" xfId="32639" xr:uid="{00000000-0005-0000-0000-00007F7F0000}"/>
    <cellStyle name="Normal 5 10 2 28 4 7" xfId="32640" xr:uid="{00000000-0005-0000-0000-0000807F0000}"/>
    <cellStyle name="Normal 5 10 2 28 4 8" xfId="32641" xr:uid="{00000000-0005-0000-0000-0000817F0000}"/>
    <cellStyle name="Normal 5 10 2 28 4 9" xfId="32642" xr:uid="{00000000-0005-0000-0000-0000827F0000}"/>
    <cellStyle name="Normal 5 10 2 28 5" xfId="32643" xr:uid="{00000000-0005-0000-0000-0000837F0000}"/>
    <cellStyle name="Normal 5 10 2 28 5 10" xfId="32644" xr:uid="{00000000-0005-0000-0000-0000847F0000}"/>
    <cellStyle name="Normal 5 10 2 28 5 2" xfId="32645" xr:uid="{00000000-0005-0000-0000-0000857F0000}"/>
    <cellStyle name="Normal 5 10 2 28 5 3" xfId="32646" xr:uid="{00000000-0005-0000-0000-0000867F0000}"/>
    <cellStyle name="Normal 5 10 2 28 5 4" xfId="32647" xr:uid="{00000000-0005-0000-0000-0000877F0000}"/>
    <cellStyle name="Normal 5 10 2 28 5 5" xfId="32648" xr:uid="{00000000-0005-0000-0000-0000887F0000}"/>
    <cellStyle name="Normal 5 10 2 28 5 6" xfId="32649" xr:uid="{00000000-0005-0000-0000-0000897F0000}"/>
    <cellStyle name="Normal 5 10 2 28 5 7" xfId="32650" xr:uid="{00000000-0005-0000-0000-00008A7F0000}"/>
    <cellStyle name="Normal 5 10 2 28 5 8" xfId="32651" xr:uid="{00000000-0005-0000-0000-00008B7F0000}"/>
    <cellStyle name="Normal 5 10 2 28 5 9" xfId="32652" xr:uid="{00000000-0005-0000-0000-00008C7F0000}"/>
    <cellStyle name="Normal 5 10 2 28 6" xfId="32653" xr:uid="{00000000-0005-0000-0000-00008D7F0000}"/>
    <cellStyle name="Normal 5 10 2 28 7" xfId="32654" xr:uid="{00000000-0005-0000-0000-00008E7F0000}"/>
    <cellStyle name="Normal 5 10 2 28 8" xfId="32655" xr:uid="{00000000-0005-0000-0000-00008F7F0000}"/>
    <cellStyle name="Normal 5 10 2 28 9" xfId="32656" xr:uid="{00000000-0005-0000-0000-0000907F0000}"/>
    <cellStyle name="Normal 5 10 2 29" xfId="32657" xr:uid="{00000000-0005-0000-0000-0000917F0000}"/>
    <cellStyle name="Normal 5 10 2 29 10" xfId="32658" xr:uid="{00000000-0005-0000-0000-0000927F0000}"/>
    <cellStyle name="Normal 5 10 2 29 11" xfId="32659" xr:uid="{00000000-0005-0000-0000-0000937F0000}"/>
    <cellStyle name="Normal 5 10 2 29 12" xfId="32660" xr:uid="{00000000-0005-0000-0000-0000947F0000}"/>
    <cellStyle name="Normal 5 10 2 29 13" xfId="32661" xr:uid="{00000000-0005-0000-0000-0000957F0000}"/>
    <cellStyle name="Normal 5 10 2 29 14" xfId="32662" xr:uid="{00000000-0005-0000-0000-0000967F0000}"/>
    <cellStyle name="Normal 5 10 2 29 2" xfId="32663" xr:uid="{00000000-0005-0000-0000-0000977F0000}"/>
    <cellStyle name="Normal 5 10 2 29 2 10" xfId="32664" xr:uid="{00000000-0005-0000-0000-0000987F0000}"/>
    <cellStyle name="Normal 5 10 2 29 2 2" xfId="32665" xr:uid="{00000000-0005-0000-0000-0000997F0000}"/>
    <cellStyle name="Normal 5 10 2 29 2 3" xfId="32666" xr:uid="{00000000-0005-0000-0000-00009A7F0000}"/>
    <cellStyle name="Normal 5 10 2 29 2 4" xfId="32667" xr:uid="{00000000-0005-0000-0000-00009B7F0000}"/>
    <cellStyle name="Normal 5 10 2 29 2 5" xfId="32668" xr:uid="{00000000-0005-0000-0000-00009C7F0000}"/>
    <cellStyle name="Normal 5 10 2 29 2 6" xfId="32669" xr:uid="{00000000-0005-0000-0000-00009D7F0000}"/>
    <cellStyle name="Normal 5 10 2 29 2 7" xfId="32670" xr:uid="{00000000-0005-0000-0000-00009E7F0000}"/>
    <cellStyle name="Normal 5 10 2 29 2 8" xfId="32671" xr:uid="{00000000-0005-0000-0000-00009F7F0000}"/>
    <cellStyle name="Normal 5 10 2 29 2 9" xfId="32672" xr:uid="{00000000-0005-0000-0000-0000A07F0000}"/>
    <cellStyle name="Normal 5 10 2 29 3" xfId="32673" xr:uid="{00000000-0005-0000-0000-0000A17F0000}"/>
    <cellStyle name="Normal 5 10 2 29 3 10" xfId="32674" xr:uid="{00000000-0005-0000-0000-0000A27F0000}"/>
    <cellStyle name="Normal 5 10 2 29 3 2" xfId="32675" xr:uid="{00000000-0005-0000-0000-0000A37F0000}"/>
    <cellStyle name="Normal 5 10 2 29 3 3" xfId="32676" xr:uid="{00000000-0005-0000-0000-0000A47F0000}"/>
    <cellStyle name="Normal 5 10 2 29 3 4" xfId="32677" xr:uid="{00000000-0005-0000-0000-0000A57F0000}"/>
    <cellStyle name="Normal 5 10 2 29 3 5" xfId="32678" xr:uid="{00000000-0005-0000-0000-0000A67F0000}"/>
    <cellStyle name="Normal 5 10 2 29 3 6" xfId="32679" xr:uid="{00000000-0005-0000-0000-0000A77F0000}"/>
    <cellStyle name="Normal 5 10 2 29 3 7" xfId="32680" xr:uid="{00000000-0005-0000-0000-0000A87F0000}"/>
    <cellStyle name="Normal 5 10 2 29 3 8" xfId="32681" xr:uid="{00000000-0005-0000-0000-0000A97F0000}"/>
    <cellStyle name="Normal 5 10 2 29 3 9" xfId="32682" xr:uid="{00000000-0005-0000-0000-0000AA7F0000}"/>
    <cellStyle name="Normal 5 10 2 29 4" xfId="32683" xr:uid="{00000000-0005-0000-0000-0000AB7F0000}"/>
    <cellStyle name="Normal 5 10 2 29 4 10" xfId="32684" xr:uid="{00000000-0005-0000-0000-0000AC7F0000}"/>
    <cellStyle name="Normal 5 10 2 29 4 2" xfId="32685" xr:uid="{00000000-0005-0000-0000-0000AD7F0000}"/>
    <cellStyle name="Normal 5 10 2 29 4 3" xfId="32686" xr:uid="{00000000-0005-0000-0000-0000AE7F0000}"/>
    <cellStyle name="Normal 5 10 2 29 4 4" xfId="32687" xr:uid="{00000000-0005-0000-0000-0000AF7F0000}"/>
    <cellStyle name="Normal 5 10 2 29 4 5" xfId="32688" xr:uid="{00000000-0005-0000-0000-0000B07F0000}"/>
    <cellStyle name="Normal 5 10 2 29 4 6" xfId="32689" xr:uid="{00000000-0005-0000-0000-0000B17F0000}"/>
    <cellStyle name="Normal 5 10 2 29 4 7" xfId="32690" xr:uid="{00000000-0005-0000-0000-0000B27F0000}"/>
    <cellStyle name="Normal 5 10 2 29 4 8" xfId="32691" xr:uid="{00000000-0005-0000-0000-0000B37F0000}"/>
    <cellStyle name="Normal 5 10 2 29 4 9" xfId="32692" xr:uid="{00000000-0005-0000-0000-0000B47F0000}"/>
    <cellStyle name="Normal 5 10 2 29 5" xfId="32693" xr:uid="{00000000-0005-0000-0000-0000B57F0000}"/>
    <cellStyle name="Normal 5 10 2 29 5 10" xfId="32694" xr:uid="{00000000-0005-0000-0000-0000B67F0000}"/>
    <cellStyle name="Normal 5 10 2 29 5 2" xfId="32695" xr:uid="{00000000-0005-0000-0000-0000B77F0000}"/>
    <cellStyle name="Normal 5 10 2 29 5 3" xfId="32696" xr:uid="{00000000-0005-0000-0000-0000B87F0000}"/>
    <cellStyle name="Normal 5 10 2 29 5 4" xfId="32697" xr:uid="{00000000-0005-0000-0000-0000B97F0000}"/>
    <cellStyle name="Normal 5 10 2 29 5 5" xfId="32698" xr:uid="{00000000-0005-0000-0000-0000BA7F0000}"/>
    <cellStyle name="Normal 5 10 2 29 5 6" xfId="32699" xr:uid="{00000000-0005-0000-0000-0000BB7F0000}"/>
    <cellStyle name="Normal 5 10 2 29 5 7" xfId="32700" xr:uid="{00000000-0005-0000-0000-0000BC7F0000}"/>
    <cellStyle name="Normal 5 10 2 29 5 8" xfId="32701" xr:uid="{00000000-0005-0000-0000-0000BD7F0000}"/>
    <cellStyle name="Normal 5 10 2 29 5 9" xfId="32702" xr:uid="{00000000-0005-0000-0000-0000BE7F0000}"/>
    <cellStyle name="Normal 5 10 2 29 6" xfId="32703" xr:uid="{00000000-0005-0000-0000-0000BF7F0000}"/>
    <cellStyle name="Normal 5 10 2 29 7" xfId="32704" xr:uid="{00000000-0005-0000-0000-0000C07F0000}"/>
    <cellStyle name="Normal 5 10 2 29 8" xfId="32705" xr:uid="{00000000-0005-0000-0000-0000C17F0000}"/>
    <cellStyle name="Normal 5 10 2 29 9" xfId="32706" xr:uid="{00000000-0005-0000-0000-0000C27F0000}"/>
    <cellStyle name="Normal 5 10 2 3" xfId="32707" xr:uid="{00000000-0005-0000-0000-0000C37F0000}"/>
    <cellStyle name="Normal 5 10 2 3 10" xfId="32708" xr:uid="{00000000-0005-0000-0000-0000C47F0000}"/>
    <cellStyle name="Normal 5 10 2 3 11" xfId="32709" xr:uid="{00000000-0005-0000-0000-0000C57F0000}"/>
    <cellStyle name="Normal 5 10 2 3 12" xfId="32710" xr:uid="{00000000-0005-0000-0000-0000C67F0000}"/>
    <cellStyle name="Normal 5 10 2 3 13" xfId="32711" xr:uid="{00000000-0005-0000-0000-0000C77F0000}"/>
    <cellStyle name="Normal 5 10 2 3 14" xfId="32712" xr:uid="{00000000-0005-0000-0000-0000C87F0000}"/>
    <cellStyle name="Normal 5 10 2 3 2" xfId="32713" xr:uid="{00000000-0005-0000-0000-0000C97F0000}"/>
    <cellStyle name="Normal 5 10 2 3 2 10" xfId="32714" xr:uid="{00000000-0005-0000-0000-0000CA7F0000}"/>
    <cellStyle name="Normal 5 10 2 3 2 2" xfId="32715" xr:uid="{00000000-0005-0000-0000-0000CB7F0000}"/>
    <cellStyle name="Normal 5 10 2 3 2 3" xfId="32716" xr:uid="{00000000-0005-0000-0000-0000CC7F0000}"/>
    <cellStyle name="Normal 5 10 2 3 2 4" xfId="32717" xr:uid="{00000000-0005-0000-0000-0000CD7F0000}"/>
    <cellStyle name="Normal 5 10 2 3 2 5" xfId="32718" xr:uid="{00000000-0005-0000-0000-0000CE7F0000}"/>
    <cellStyle name="Normal 5 10 2 3 2 6" xfId="32719" xr:uid="{00000000-0005-0000-0000-0000CF7F0000}"/>
    <cellStyle name="Normal 5 10 2 3 2 7" xfId="32720" xr:uid="{00000000-0005-0000-0000-0000D07F0000}"/>
    <cellStyle name="Normal 5 10 2 3 2 8" xfId="32721" xr:uid="{00000000-0005-0000-0000-0000D17F0000}"/>
    <cellStyle name="Normal 5 10 2 3 2 9" xfId="32722" xr:uid="{00000000-0005-0000-0000-0000D27F0000}"/>
    <cellStyle name="Normal 5 10 2 3 3" xfId="32723" xr:uid="{00000000-0005-0000-0000-0000D37F0000}"/>
    <cellStyle name="Normal 5 10 2 3 3 10" xfId="32724" xr:uid="{00000000-0005-0000-0000-0000D47F0000}"/>
    <cellStyle name="Normal 5 10 2 3 3 2" xfId="32725" xr:uid="{00000000-0005-0000-0000-0000D57F0000}"/>
    <cellStyle name="Normal 5 10 2 3 3 3" xfId="32726" xr:uid="{00000000-0005-0000-0000-0000D67F0000}"/>
    <cellStyle name="Normal 5 10 2 3 3 4" xfId="32727" xr:uid="{00000000-0005-0000-0000-0000D77F0000}"/>
    <cellStyle name="Normal 5 10 2 3 3 5" xfId="32728" xr:uid="{00000000-0005-0000-0000-0000D87F0000}"/>
    <cellStyle name="Normal 5 10 2 3 3 6" xfId="32729" xr:uid="{00000000-0005-0000-0000-0000D97F0000}"/>
    <cellStyle name="Normal 5 10 2 3 3 7" xfId="32730" xr:uid="{00000000-0005-0000-0000-0000DA7F0000}"/>
    <cellStyle name="Normal 5 10 2 3 3 8" xfId="32731" xr:uid="{00000000-0005-0000-0000-0000DB7F0000}"/>
    <cellStyle name="Normal 5 10 2 3 3 9" xfId="32732" xr:uid="{00000000-0005-0000-0000-0000DC7F0000}"/>
    <cellStyle name="Normal 5 10 2 3 4" xfId="32733" xr:uid="{00000000-0005-0000-0000-0000DD7F0000}"/>
    <cellStyle name="Normal 5 10 2 3 4 10" xfId="32734" xr:uid="{00000000-0005-0000-0000-0000DE7F0000}"/>
    <cellStyle name="Normal 5 10 2 3 4 2" xfId="32735" xr:uid="{00000000-0005-0000-0000-0000DF7F0000}"/>
    <cellStyle name="Normal 5 10 2 3 4 3" xfId="32736" xr:uid="{00000000-0005-0000-0000-0000E07F0000}"/>
    <cellStyle name="Normal 5 10 2 3 4 4" xfId="32737" xr:uid="{00000000-0005-0000-0000-0000E17F0000}"/>
    <cellStyle name="Normal 5 10 2 3 4 5" xfId="32738" xr:uid="{00000000-0005-0000-0000-0000E27F0000}"/>
    <cellStyle name="Normal 5 10 2 3 4 6" xfId="32739" xr:uid="{00000000-0005-0000-0000-0000E37F0000}"/>
    <cellStyle name="Normal 5 10 2 3 4 7" xfId="32740" xr:uid="{00000000-0005-0000-0000-0000E47F0000}"/>
    <cellStyle name="Normal 5 10 2 3 4 8" xfId="32741" xr:uid="{00000000-0005-0000-0000-0000E57F0000}"/>
    <cellStyle name="Normal 5 10 2 3 4 9" xfId="32742" xr:uid="{00000000-0005-0000-0000-0000E67F0000}"/>
    <cellStyle name="Normal 5 10 2 3 5" xfId="32743" xr:uid="{00000000-0005-0000-0000-0000E77F0000}"/>
    <cellStyle name="Normal 5 10 2 3 5 10" xfId="32744" xr:uid="{00000000-0005-0000-0000-0000E87F0000}"/>
    <cellStyle name="Normal 5 10 2 3 5 2" xfId="32745" xr:uid="{00000000-0005-0000-0000-0000E97F0000}"/>
    <cellStyle name="Normal 5 10 2 3 5 3" xfId="32746" xr:uid="{00000000-0005-0000-0000-0000EA7F0000}"/>
    <cellStyle name="Normal 5 10 2 3 5 4" xfId="32747" xr:uid="{00000000-0005-0000-0000-0000EB7F0000}"/>
    <cellStyle name="Normal 5 10 2 3 5 5" xfId="32748" xr:uid="{00000000-0005-0000-0000-0000EC7F0000}"/>
    <cellStyle name="Normal 5 10 2 3 5 6" xfId="32749" xr:uid="{00000000-0005-0000-0000-0000ED7F0000}"/>
    <cellStyle name="Normal 5 10 2 3 5 7" xfId="32750" xr:uid="{00000000-0005-0000-0000-0000EE7F0000}"/>
    <cellStyle name="Normal 5 10 2 3 5 8" xfId="32751" xr:uid="{00000000-0005-0000-0000-0000EF7F0000}"/>
    <cellStyle name="Normal 5 10 2 3 5 9" xfId="32752" xr:uid="{00000000-0005-0000-0000-0000F07F0000}"/>
    <cellStyle name="Normal 5 10 2 3 6" xfId="32753" xr:uid="{00000000-0005-0000-0000-0000F17F0000}"/>
    <cellStyle name="Normal 5 10 2 3 7" xfId="32754" xr:uid="{00000000-0005-0000-0000-0000F27F0000}"/>
    <cellStyle name="Normal 5 10 2 3 8" xfId="32755" xr:uid="{00000000-0005-0000-0000-0000F37F0000}"/>
    <cellStyle name="Normal 5 10 2 3 9" xfId="32756" xr:uid="{00000000-0005-0000-0000-0000F47F0000}"/>
    <cellStyle name="Normal 5 10 2 30" xfId="32757" xr:uid="{00000000-0005-0000-0000-0000F57F0000}"/>
    <cellStyle name="Normal 5 10 2 30 10" xfId="32758" xr:uid="{00000000-0005-0000-0000-0000F67F0000}"/>
    <cellStyle name="Normal 5 10 2 30 11" xfId="32759" xr:uid="{00000000-0005-0000-0000-0000F77F0000}"/>
    <cellStyle name="Normal 5 10 2 30 12" xfId="32760" xr:uid="{00000000-0005-0000-0000-0000F87F0000}"/>
    <cellStyle name="Normal 5 10 2 30 13" xfId="32761" xr:uid="{00000000-0005-0000-0000-0000F97F0000}"/>
    <cellStyle name="Normal 5 10 2 30 14" xfId="32762" xr:uid="{00000000-0005-0000-0000-0000FA7F0000}"/>
    <cellStyle name="Normal 5 10 2 30 2" xfId="32763" xr:uid="{00000000-0005-0000-0000-0000FB7F0000}"/>
    <cellStyle name="Normal 5 10 2 30 2 10" xfId="32764" xr:uid="{00000000-0005-0000-0000-0000FC7F0000}"/>
    <cellStyle name="Normal 5 10 2 30 2 2" xfId="32765" xr:uid="{00000000-0005-0000-0000-0000FD7F0000}"/>
    <cellStyle name="Normal 5 10 2 30 2 3" xfId="32766" xr:uid="{00000000-0005-0000-0000-0000FE7F0000}"/>
    <cellStyle name="Normal 5 10 2 30 2 4" xfId="32767" xr:uid="{00000000-0005-0000-0000-0000FF7F0000}"/>
    <cellStyle name="Normal 5 10 2 30 2 5" xfId="32768" xr:uid="{00000000-0005-0000-0000-000000800000}"/>
    <cellStyle name="Normal 5 10 2 30 2 6" xfId="32769" xr:uid="{00000000-0005-0000-0000-000001800000}"/>
    <cellStyle name="Normal 5 10 2 30 2 7" xfId="32770" xr:uid="{00000000-0005-0000-0000-000002800000}"/>
    <cellStyle name="Normal 5 10 2 30 2 8" xfId="32771" xr:uid="{00000000-0005-0000-0000-000003800000}"/>
    <cellStyle name="Normal 5 10 2 30 2 9" xfId="32772" xr:uid="{00000000-0005-0000-0000-000004800000}"/>
    <cellStyle name="Normal 5 10 2 30 3" xfId="32773" xr:uid="{00000000-0005-0000-0000-000005800000}"/>
    <cellStyle name="Normal 5 10 2 30 3 10" xfId="32774" xr:uid="{00000000-0005-0000-0000-000006800000}"/>
    <cellStyle name="Normal 5 10 2 30 3 2" xfId="32775" xr:uid="{00000000-0005-0000-0000-000007800000}"/>
    <cellStyle name="Normal 5 10 2 30 3 3" xfId="32776" xr:uid="{00000000-0005-0000-0000-000008800000}"/>
    <cellStyle name="Normal 5 10 2 30 3 4" xfId="32777" xr:uid="{00000000-0005-0000-0000-000009800000}"/>
    <cellStyle name="Normal 5 10 2 30 3 5" xfId="32778" xr:uid="{00000000-0005-0000-0000-00000A800000}"/>
    <cellStyle name="Normal 5 10 2 30 3 6" xfId="32779" xr:uid="{00000000-0005-0000-0000-00000B800000}"/>
    <cellStyle name="Normal 5 10 2 30 3 7" xfId="32780" xr:uid="{00000000-0005-0000-0000-00000C800000}"/>
    <cellStyle name="Normal 5 10 2 30 3 8" xfId="32781" xr:uid="{00000000-0005-0000-0000-00000D800000}"/>
    <cellStyle name="Normal 5 10 2 30 3 9" xfId="32782" xr:uid="{00000000-0005-0000-0000-00000E800000}"/>
    <cellStyle name="Normal 5 10 2 30 4" xfId="32783" xr:uid="{00000000-0005-0000-0000-00000F800000}"/>
    <cellStyle name="Normal 5 10 2 30 4 10" xfId="32784" xr:uid="{00000000-0005-0000-0000-000010800000}"/>
    <cellStyle name="Normal 5 10 2 30 4 2" xfId="32785" xr:uid="{00000000-0005-0000-0000-000011800000}"/>
    <cellStyle name="Normal 5 10 2 30 4 3" xfId="32786" xr:uid="{00000000-0005-0000-0000-000012800000}"/>
    <cellStyle name="Normal 5 10 2 30 4 4" xfId="32787" xr:uid="{00000000-0005-0000-0000-000013800000}"/>
    <cellStyle name="Normal 5 10 2 30 4 5" xfId="32788" xr:uid="{00000000-0005-0000-0000-000014800000}"/>
    <cellStyle name="Normal 5 10 2 30 4 6" xfId="32789" xr:uid="{00000000-0005-0000-0000-000015800000}"/>
    <cellStyle name="Normal 5 10 2 30 4 7" xfId="32790" xr:uid="{00000000-0005-0000-0000-000016800000}"/>
    <cellStyle name="Normal 5 10 2 30 4 8" xfId="32791" xr:uid="{00000000-0005-0000-0000-000017800000}"/>
    <cellStyle name="Normal 5 10 2 30 4 9" xfId="32792" xr:uid="{00000000-0005-0000-0000-000018800000}"/>
    <cellStyle name="Normal 5 10 2 30 5" xfId="32793" xr:uid="{00000000-0005-0000-0000-000019800000}"/>
    <cellStyle name="Normal 5 10 2 30 5 10" xfId="32794" xr:uid="{00000000-0005-0000-0000-00001A800000}"/>
    <cellStyle name="Normal 5 10 2 30 5 2" xfId="32795" xr:uid="{00000000-0005-0000-0000-00001B800000}"/>
    <cellStyle name="Normal 5 10 2 30 5 3" xfId="32796" xr:uid="{00000000-0005-0000-0000-00001C800000}"/>
    <cellStyle name="Normal 5 10 2 30 5 4" xfId="32797" xr:uid="{00000000-0005-0000-0000-00001D800000}"/>
    <cellStyle name="Normal 5 10 2 30 5 5" xfId="32798" xr:uid="{00000000-0005-0000-0000-00001E800000}"/>
    <cellStyle name="Normal 5 10 2 30 5 6" xfId="32799" xr:uid="{00000000-0005-0000-0000-00001F800000}"/>
    <cellStyle name="Normal 5 10 2 30 5 7" xfId="32800" xr:uid="{00000000-0005-0000-0000-000020800000}"/>
    <cellStyle name="Normal 5 10 2 30 5 8" xfId="32801" xr:uid="{00000000-0005-0000-0000-000021800000}"/>
    <cellStyle name="Normal 5 10 2 30 5 9" xfId="32802" xr:uid="{00000000-0005-0000-0000-000022800000}"/>
    <cellStyle name="Normal 5 10 2 30 6" xfId="32803" xr:uid="{00000000-0005-0000-0000-000023800000}"/>
    <cellStyle name="Normal 5 10 2 30 7" xfId="32804" xr:uid="{00000000-0005-0000-0000-000024800000}"/>
    <cellStyle name="Normal 5 10 2 30 8" xfId="32805" xr:uid="{00000000-0005-0000-0000-000025800000}"/>
    <cellStyle name="Normal 5 10 2 30 9" xfId="32806" xr:uid="{00000000-0005-0000-0000-000026800000}"/>
    <cellStyle name="Normal 5 10 2 31" xfId="32807" xr:uid="{00000000-0005-0000-0000-000027800000}"/>
    <cellStyle name="Normal 5 10 2 31 10" xfId="32808" xr:uid="{00000000-0005-0000-0000-000028800000}"/>
    <cellStyle name="Normal 5 10 2 31 11" xfId="32809" xr:uid="{00000000-0005-0000-0000-000029800000}"/>
    <cellStyle name="Normal 5 10 2 31 12" xfId="32810" xr:uid="{00000000-0005-0000-0000-00002A800000}"/>
    <cellStyle name="Normal 5 10 2 31 13" xfId="32811" xr:uid="{00000000-0005-0000-0000-00002B800000}"/>
    <cellStyle name="Normal 5 10 2 31 14" xfId="32812" xr:uid="{00000000-0005-0000-0000-00002C800000}"/>
    <cellStyle name="Normal 5 10 2 31 2" xfId="32813" xr:uid="{00000000-0005-0000-0000-00002D800000}"/>
    <cellStyle name="Normal 5 10 2 31 2 10" xfId="32814" xr:uid="{00000000-0005-0000-0000-00002E800000}"/>
    <cellStyle name="Normal 5 10 2 31 2 2" xfId="32815" xr:uid="{00000000-0005-0000-0000-00002F800000}"/>
    <cellStyle name="Normal 5 10 2 31 2 3" xfId="32816" xr:uid="{00000000-0005-0000-0000-000030800000}"/>
    <cellStyle name="Normal 5 10 2 31 2 4" xfId="32817" xr:uid="{00000000-0005-0000-0000-000031800000}"/>
    <cellStyle name="Normal 5 10 2 31 2 5" xfId="32818" xr:uid="{00000000-0005-0000-0000-000032800000}"/>
    <cellStyle name="Normal 5 10 2 31 2 6" xfId="32819" xr:uid="{00000000-0005-0000-0000-000033800000}"/>
    <cellStyle name="Normal 5 10 2 31 2 7" xfId="32820" xr:uid="{00000000-0005-0000-0000-000034800000}"/>
    <cellStyle name="Normal 5 10 2 31 2 8" xfId="32821" xr:uid="{00000000-0005-0000-0000-000035800000}"/>
    <cellStyle name="Normal 5 10 2 31 2 9" xfId="32822" xr:uid="{00000000-0005-0000-0000-000036800000}"/>
    <cellStyle name="Normal 5 10 2 31 3" xfId="32823" xr:uid="{00000000-0005-0000-0000-000037800000}"/>
    <cellStyle name="Normal 5 10 2 31 3 10" xfId="32824" xr:uid="{00000000-0005-0000-0000-000038800000}"/>
    <cellStyle name="Normal 5 10 2 31 3 2" xfId="32825" xr:uid="{00000000-0005-0000-0000-000039800000}"/>
    <cellStyle name="Normal 5 10 2 31 3 3" xfId="32826" xr:uid="{00000000-0005-0000-0000-00003A800000}"/>
    <cellStyle name="Normal 5 10 2 31 3 4" xfId="32827" xr:uid="{00000000-0005-0000-0000-00003B800000}"/>
    <cellStyle name="Normal 5 10 2 31 3 5" xfId="32828" xr:uid="{00000000-0005-0000-0000-00003C800000}"/>
    <cellStyle name="Normal 5 10 2 31 3 6" xfId="32829" xr:uid="{00000000-0005-0000-0000-00003D800000}"/>
    <cellStyle name="Normal 5 10 2 31 3 7" xfId="32830" xr:uid="{00000000-0005-0000-0000-00003E800000}"/>
    <cellStyle name="Normal 5 10 2 31 3 8" xfId="32831" xr:uid="{00000000-0005-0000-0000-00003F800000}"/>
    <cellStyle name="Normal 5 10 2 31 3 9" xfId="32832" xr:uid="{00000000-0005-0000-0000-000040800000}"/>
    <cellStyle name="Normal 5 10 2 31 4" xfId="32833" xr:uid="{00000000-0005-0000-0000-000041800000}"/>
    <cellStyle name="Normal 5 10 2 31 4 10" xfId="32834" xr:uid="{00000000-0005-0000-0000-000042800000}"/>
    <cellStyle name="Normal 5 10 2 31 4 2" xfId="32835" xr:uid="{00000000-0005-0000-0000-000043800000}"/>
    <cellStyle name="Normal 5 10 2 31 4 3" xfId="32836" xr:uid="{00000000-0005-0000-0000-000044800000}"/>
    <cellStyle name="Normal 5 10 2 31 4 4" xfId="32837" xr:uid="{00000000-0005-0000-0000-000045800000}"/>
    <cellStyle name="Normal 5 10 2 31 4 5" xfId="32838" xr:uid="{00000000-0005-0000-0000-000046800000}"/>
    <cellStyle name="Normal 5 10 2 31 4 6" xfId="32839" xr:uid="{00000000-0005-0000-0000-000047800000}"/>
    <cellStyle name="Normal 5 10 2 31 4 7" xfId="32840" xr:uid="{00000000-0005-0000-0000-000048800000}"/>
    <cellStyle name="Normal 5 10 2 31 4 8" xfId="32841" xr:uid="{00000000-0005-0000-0000-000049800000}"/>
    <cellStyle name="Normal 5 10 2 31 4 9" xfId="32842" xr:uid="{00000000-0005-0000-0000-00004A800000}"/>
    <cellStyle name="Normal 5 10 2 31 5" xfId="32843" xr:uid="{00000000-0005-0000-0000-00004B800000}"/>
    <cellStyle name="Normal 5 10 2 31 5 10" xfId="32844" xr:uid="{00000000-0005-0000-0000-00004C800000}"/>
    <cellStyle name="Normal 5 10 2 31 5 2" xfId="32845" xr:uid="{00000000-0005-0000-0000-00004D800000}"/>
    <cellStyle name="Normal 5 10 2 31 5 3" xfId="32846" xr:uid="{00000000-0005-0000-0000-00004E800000}"/>
    <cellStyle name="Normal 5 10 2 31 5 4" xfId="32847" xr:uid="{00000000-0005-0000-0000-00004F800000}"/>
    <cellStyle name="Normal 5 10 2 31 5 5" xfId="32848" xr:uid="{00000000-0005-0000-0000-000050800000}"/>
    <cellStyle name="Normal 5 10 2 31 5 6" xfId="32849" xr:uid="{00000000-0005-0000-0000-000051800000}"/>
    <cellStyle name="Normal 5 10 2 31 5 7" xfId="32850" xr:uid="{00000000-0005-0000-0000-000052800000}"/>
    <cellStyle name="Normal 5 10 2 31 5 8" xfId="32851" xr:uid="{00000000-0005-0000-0000-000053800000}"/>
    <cellStyle name="Normal 5 10 2 31 5 9" xfId="32852" xr:uid="{00000000-0005-0000-0000-000054800000}"/>
    <cellStyle name="Normal 5 10 2 31 6" xfId="32853" xr:uid="{00000000-0005-0000-0000-000055800000}"/>
    <cellStyle name="Normal 5 10 2 31 7" xfId="32854" xr:uid="{00000000-0005-0000-0000-000056800000}"/>
    <cellStyle name="Normal 5 10 2 31 8" xfId="32855" xr:uid="{00000000-0005-0000-0000-000057800000}"/>
    <cellStyle name="Normal 5 10 2 31 9" xfId="32856" xr:uid="{00000000-0005-0000-0000-000058800000}"/>
    <cellStyle name="Normal 5 10 2 32" xfId="32857" xr:uid="{00000000-0005-0000-0000-000059800000}"/>
    <cellStyle name="Normal 5 10 2 32 10" xfId="32858" xr:uid="{00000000-0005-0000-0000-00005A800000}"/>
    <cellStyle name="Normal 5 10 2 32 11" xfId="32859" xr:uid="{00000000-0005-0000-0000-00005B800000}"/>
    <cellStyle name="Normal 5 10 2 32 12" xfId="32860" xr:uid="{00000000-0005-0000-0000-00005C800000}"/>
    <cellStyle name="Normal 5 10 2 32 13" xfId="32861" xr:uid="{00000000-0005-0000-0000-00005D800000}"/>
    <cellStyle name="Normal 5 10 2 32 14" xfId="32862" xr:uid="{00000000-0005-0000-0000-00005E800000}"/>
    <cellStyle name="Normal 5 10 2 32 2" xfId="32863" xr:uid="{00000000-0005-0000-0000-00005F800000}"/>
    <cellStyle name="Normal 5 10 2 32 2 10" xfId="32864" xr:uid="{00000000-0005-0000-0000-000060800000}"/>
    <cellStyle name="Normal 5 10 2 32 2 2" xfId="32865" xr:uid="{00000000-0005-0000-0000-000061800000}"/>
    <cellStyle name="Normal 5 10 2 32 2 3" xfId="32866" xr:uid="{00000000-0005-0000-0000-000062800000}"/>
    <cellStyle name="Normal 5 10 2 32 2 4" xfId="32867" xr:uid="{00000000-0005-0000-0000-000063800000}"/>
    <cellStyle name="Normal 5 10 2 32 2 5" xfId="32868" xr:uid="{00000000-0005-0000-0000-000064800000}"/>
    <cellStyle name="Normal 5 10 2 32 2 6" xfId="32869" xr:uid="{00000000-0005-0000-0000-000065800000}"/>
    <cellStyle name="Normal 5 10 2 32 2 7" xfId="32870" xr:uid="{00000000-0005-0000-0000-000066800000}"/>
    <cellStyle name="Normal 5 10 2 32 2 8" xfId="32871" xr:uid="{00000000-0005-0000-0000-000067800000}"/>
    <cellStyle name="Normal 5 10 2 32 2 9" xfId="32872" xr:uid="{00000000-0005-0000-0000-000068800000}"/>
    <cellStyle name="Normal 5 10 2 32 3" xfId="32873" xr:uid="{00000000-0005-0000-0000-000069800000}"/>
    <cellStyle name="Normal 5 10 2 32 3 10" xfId="32874" xr:uid="{00000000-0005-0000-0000-00006A800000}"/>
    <cellStyle name="Normal 5 10 2 32 3 2" xfId="32875" xr:uid="{00000000-0005-0000-0000-00006B800000}"/>
    <cellStyle name="Normal 5 10 2 32 3 3" xfId="32876" xr:uid="{00000000-0005-0000-0000-00006C800000}"/>
    <cellStyle name="Normal 5 10 2 32 3 4" xfId="32877" xr:uid="{00000000-0005-0000-0000-00006D800000}"/>
    <cellStyle name="Normal 5 10 2 32 3 5" xfId="32878" xr:uid="{00000000-0005-0000-0000-00006E800000}"/>
    <cellStyle name="Normal 5 10 2 32 3 6" xfId="32879" xr:uid="{00000000-0005-0000-0000-00006F800000}"/>
    <cellStyle name="Normal 5 10 2 32 3 7" xfId="32880" xr:uid="{00000000-0005-0000-0000-000070800000}"/>
    <cellStyle name="Normal 5 10 2 32 3 8" xfId="32881" xr:uid="{00000000-0005-0000-0000-000071800000}"/>
    <cellStyle name="Normal 5 10 2 32 3 9" xfId="32882" xr:uid="{00000000-0005-0000-0000-000072800000}"/>
    <cellStyle name="Normal 5 10 2 32 4" xfId="32883" xr:uid="{00000000-0005-0000-0000-000073800000}"/>
    <cellStyle name="Normal 5 10 2 32 4 10" xfId="32884" xr:uid="{00000000-0005-0000-0000-000074800000}"/>
    <cellStyle name="Normal 5 10 2 32 4 2" xfId="32885" xr:uid="{00000000-0005-0000-0000-000075800000}"/>
    <cellStyle name="Normal 5 10 2 32 4 3" xfId="32886" xr:uid="{00000000-0005-0000-0000-000076800000}"/>
    <cellStyle name="Normal 5 10 2 32 4 4" xfId="32887" xr:uid="{00000000-0005-0000-0000-000077800000}"/>
    <cellStyle name="Normal 5 10 2 32 4 5" xfId="32888" xr:uid="{00000000-0005-0000-0000-000078800000}"/>
    <cellStyle name="Normal 5 10 2 32 4 6" xfId="32889" xr:uid="{00000000-0005-0000-0000-000079800000}"/>
    <cellStyle name="Normal 5 10 2 32 4 7" xfId="32890" xr:uid="{00000000-0005-0000-0000-00007A800000}"/>
    <cellStyle name="Normal 5 10 2 32 4 8" xfId="32891" xr:uid="{00000000-0005-0000-0000-00007B800000}"/>
    <cellStyle name="Normal 5 10 2 32 4 9" xfId="32892" xr:uid="{00000000-0005-0000-0000-00007C800000}"/>
    <cellStyle name="Normal 5 10 2 32 5" xfId="32893" xr:uid="{00000000-0005-0000-0000-00007D800000}"/>
    <cellStyle name="Normal 5 10 2 32 5 10" xfId="32894" xr:uid="{00000000-0005-0000-0000-00007E800000}"/>
    <cellStyle name="Normal 5 10 2 32 5 2" xfId="32895" xr:uid="{00000000-0005-0000-0000-00007F800000}"/>
    <cellStyle name="Normal 5 10 2 32 5 3" xfId="32896" xr:uid="{00000000-0005-0000-0000-000080800000}"/>
    <cellStyle name="Normal 5 10 2 32 5 4" xfId="32897" xr:uid="{00000000-0005-0000-0000-000081800000}"/>
    <cellStyle name="Normal 5 10 2 32 5 5" xfId="32898" xr:uid="{00000000-0005-0000-0000-000082800000}"/>
    <cellStyle name="Normal 5 10 2 32 5 6" xfId="32899" xr:uid="{00000000-0005-0000-0000-000083800000}"/>
    <cellStyle name="Normal 5 10 2 32 5 7" xfId="32900" xr:uid="{00000000-0005-0000-0000-000084800000}"/>
    <cellStyle name="Normal 5 10 2 32 5 8" xfId="32901" xr:uid="{00000000-0005-0000-0000-000085800000}"/>
    <cellStyle name="Normal 5 10 2 32 5 9" xfId="32902" xr:uid="{00000000-0005-0000-0000-000086800000}"/>
    <cellStyle name="Normal 5 10 2 32 6" xfId="32903" xr:uid="{00000000-0005-0000-0000-000087800000}"/>
    <cellStyle name="Normal 5 10 2 32 7" xfId="32904" xr:uid="{00000000-0005-0000-0000-000088800000}"/>
    <cellStyle name="Normal 5 10 2 32 8" xfId="32905" xr:uid="{00000000-0005-0000-0000-000089800000}"/>
    <cellStyle name="Normal 5 10 2 32 9" xfId="32906" xr:uid="{00000000-0005-0000-0000-00008A800000}"/>
    <cellStyle name="Normal 5 10 2 33" xfId="32907" xr:uid="{00000000-0005-0000-0000-00008B800000}"/>
    <cellStyle name="Normal 5 10 2 33 10" xfId="32908" xr:uid="{00000000-0005-0000-0000-00008C800000}"/>
    <cellStyle name="Normal 5 10 2 33 11" xfId="32909" xr:uid="{00000000-0005-0000-0000-00008D800000}"/>
    <cellStyle name="Normal 5 10 2 33 12" xfId="32910" xr:uid="{00000000-0005-0000-0000-00008E800000}"/>
    <cellStyle name="Normal 5 10 2 33 13" xfId="32911" xr:uid="{00000000-0005-0000-0000-00008F800000}"/>
    <cellStyle name="Normal 5 10 2 33 14" xfId="32912" xr:uid="{00000000-0005-0000-0000-000090800000}"/>
    <cellStyle name="Normal 5 10 2 33 2" xfId="32913" xr:uid="{00000000-0005-0000-0000-000091800000}"/>
    <cellStyle name="Normal 5 10 2 33 2 10" xfId="32914" xr:uid="{00000000-0005-0000-0000-000092800000}"/>
    <cellStyle name="Normal 5 10 2 33 2 2" xfId="32915" xr:uid="{00000000-0005-0000-0000-000093800000}"/>
    <cellStyle name="Normal 5 10 2 33 2 3" xfId="32916" xr:uid="{00000000-0005-0000-0000-000094800000}"/>
    <cellStyle name="Normal 5 10 2 33 2 4" xfId="32917" xr:uid="{00000000-0005-0000-0000-000095800000}"/>
    <cellStyle name="Normal 5 10 2 33 2 5" xfId="32918" xr:uid="{00000000-0005-0000-0000-000096800000}"/>
    <cellStyle name="Normal 5 10 2 33 2 6" xfId="32919" xr:uid="{00000000-0005-0000-0000-000097800000}"/>
    <cellStyle name="Normal 5 10 2 33 2 7" xfId="32920" xr:uid="{00000000-0005-0000-0000-000098800000}"/>
    <cellStyle name="Normal 5 10 2 33 2 8" xfId="32921" xr:uid="{00000000-0005-0000-0000-000099800000}"/>
    <cellStyle name="Normal 5 10 2 33 2 9" xfId="32922" xr:uid="{00000000-0005-0000-0000-00009A800000}"/>
    <cellStyle name="Normal 5 10 2 33 3" xfId="32923" xr:uid="{00000000-0005-0000-0000-00009B800000}"/>
    <cellStyle name="Normal 5 10 2 33 3 10" xfId="32924" xr:uid="{00000000-0005-0000-0000-00009C800000}"/>
    <cellStyle name="Normal 5 10 2 33 3 2" xfId="32925" xr:uid="{00000000-0005-0000-0000-00009D800000}"/>
    <cellStyle name="Normal 5 10 2 33 3 3" xfId="32926" xr:uid="{00000000-0005-0000-0000-00009E800000}"/>
    <cellStyle name="Normal 5 10 2 33 3 4" xfId="32927" xr:uid="{00000000-0005-0000-0000-00009F800000}"/>
    <cellStyle name="Normal 5 10 2 33 3 5" xfId="32928" xr:uid="{00000000-0005-0000-0000-0000A0800000}"/>
    <cellStyle name="Normal 5 10 2 33 3 6" xfId="32929" xr:uid="{00000000-0005-0000-0000-0000A1800000}"/>
    <cellStyle name="Normal 5 10 2 33 3 7" xfId="32930" xr:uid="{00000000-0005-0000-0000-0000A2800000}"/>
    <cellStyle name="Normal 5 10 2 33 3 8" xfId="32931" xr:uid="{00000000-0005-0000-0000-0000A3800000}"/>
    <cellStyle name="Normal 5 10 2 33 3 9" xfId="32932" xr:uid="{00000000-0005-0000-0000-0000A4800000}"/>
    <cellStyle name="Normal 5 10 2 33 4" xfId="32933" xr:uid="{00000000-0005-0000-0000-0000A5800000}"/>
    <cellStyle name="Normal 5 10 2 33 4 10" xfId="32934" xr:uid="{00000000-0005-0000-0000-0000A6800000}"/>
    <cellStyle name="Normal 5 10 2 33 4 2" xfId="32935" xr:uid="{00000000-0005-0000-0000-0000A7800000}"/>
    <cellStyle name="Normal 5 10 2 33 4 3" xfId="32936" xr:uid="{00000000-0005-0000-0000-0000A8800000}"/>
    <cellStyle name="Normal 5 10 2 33 4 4" xfId="32937" xr:uid="{00000000-0005-0000-0000-0000A9800000}"/>
    <cellStyle name="Normal 5 10 2 33 4 5" xfId="32938" xr:uid="{00000000-0005-0000-0000-0000AA800000}"/>
    <cellStyle name="Normal 5 10 2 33 4 6" xfId="32939" xr:uid="{00000000-0005-0000-0000-0000AB800000}"/>
    <cellStyle name="Normal 5 10 2 33 4 7" xfId="32940" xr:uid="{00000000-0005-0000-0000-0000AC800000}"/>
    <cellStyle name="Normal 5 10 2 33 4 8" xfId="32941" xr:uid="{00000000-0005-0000-0000-0000AD800000}"/>
    <cellStyle name="Normal 5 10 2 33 4 9" xfId="32942" xr:uid="{00000000-0005-0000-0000-0000AE800000}"/>
    <cellStyle name="Normal 5 10 2 33 5" xfId="32943" xr:uid="{00000000-0005-0000-0000-0000AF800000}"/>
    <cellStyle name="Normal 5 10 2 33 5 10" xfId="32944" xr:uid="{00000000-0005-0000-0000-0000B0800000}"/>
    <cellStyle name="Normal 5 10 2 33 5 2" xfId="32945" xr:uid="{00000000-0005-0000-0000-0000B1800000}"/>
    <cellStyle name="Normal 5 10 2 33 5 3" xfId="32946" xr:uid="{00000000-0005-0000-0000-0000B2800000}"/>
    <cellStyle name="Normal 5 10 2 33 5 4" xfId="32947" xr:uid="{00000000-0005-0000-0000-0000B3800000}"/>
    <cellStyle name="Normal 5 10 2 33 5 5" xfId="32948" xr:uid="{00000000-0005-0000-0000-0000B4800000}"/>
    <cellStyle name="Normal 5 10 2 33 5 6" xfId="32949" xr:uid="{00000000-0005-0000-0000-0000B5800000}"/>
    <cellStyle name="Normal 5 10 2 33 5 7" xfId="32950" xr:uid="{00000000-0005-0000-0000-0000B6800000}"/>
    <cellStyle name="Normal 5 10 2 33 5 8" xfId="32951" xr:uid="{00000000-0005-0000-0000-0000B7800000}"/>
    <cellStyle name="Normal 5 10 2 33 5 9" xfId="32952" xr:uid="{00000000-0005-0000-0000-0000B8800000}"/>
    <cellStyle name="Normal 5 10 2 33 6" xfId="32953" xr:uid="{00000000-0005-0000-0000-0000B9800000}"/>
    <cellStyle name="Normal 5 10 2 33 7" xfId="32954" xr:uid="{00000000-0005-0000-0000-0000BA800000}"/>
    <cellStyle name="Normal 5 10 2 33 8" xfId="32955" xr:uid="{00000000-0005-0000-0000-0000BB800000}"/>
    <cellStyle name="Normal 5 10 2 33 9" xfId="32956" xr:uid="{00000000-0005-0000-0000-0000BC800000}"/>
    <cellStyle name="Normal 5 10 2 34" xfId="32957" xr:uid="{00000000-0005-0000-0000-0000BD800000}"/>
    <cellStyle name="Normal 5 10 2 34 10" xfId="32958" xr:uid="{00000000-0005-0000-0000-0000BE800000}"/>
    <cellStyle name="Normal 5 10 2 34 2" xfId="32959" xr:uid="{00000000-0005-0000-0000-0000BF800000}"/>
    <cellStyle name="Normal 5 10 2 34 3" xfId="32960" xr:uid="{00000000-0005-0000-0000-0000C0800000}"/>
    <cellStyle name="Normal 5 10 2 34 4" xfId="32961" xr:uid="{00000000-0005-0000-0000-0000C1800000}"/>
    <cellStyle name="Normal 5 10 2 34 5" xfId="32962" xr:uid="{00000000-0005-0000-0000-0000C2800000}"/>
    <cellStyle name="Normal 5 10 2 34 6" xfId="32963" xr:uid="{00000000-0005-0000-0000-0000C3800000}"/>
    <cellStyle name="Normal 5 10 2 34 7" xfId="32964" xr:uid="{00000000-0005-0000-0000-0000C4800000}"/>
    <cellStyle name="Normal 5 10 2 34 8" xfId="32965" xr:uid="{00000000-0005-0000-0000-0000C5800000}"/>
    <cellStyle name="Normal 5 10 2 34 9" xfId="32966" xr:uid="{00000000-0005-0000-0000-0000C6800000}"/>
    <cellStyle name="Normal 5 10 2 35" xfId="32967" xr:uid="{00000000-0005-0000-0000-0000C7800000}"/>
    <cellStyle name="Normal 5 10 2 35 10" xfId="32968" xr:uid="{00000000-0005-0000-0000-0000C8800000}"/>
    <cellStyle name="Normal 5 10 2 35 2" xfId="32969" xr:uid="{00000000-0005-0000-0000-0000C9800000}"/>
    <cellStyle name="Normal 5 10 2 35 3" xfId="32970" xr:uid="{00000000-0005-0000-0000-0000CA800000}"/>
    <cellStyle name="Normal 5 10 2 35 4" xfId="32971" xr:uid="{00000000-0005-0000-0000-0000CB800000}"/>
    <cellStyle name="Normal 5 10 2 35 5" xfId="32972" xr:uid="{00000000-0005-0000-0000-0000CC800000}"/>
    <cellStyle name="Normal 5 10 2 35 6" xfId="32973" xr:uid="{00000000-0005-0000-0000-0000CD800000}"/>
    <cellStyle name="Normal 5 10 2 35 7" xfId="32974" xr:uid="{00000000-0005-0000-0000-0000CE800000}"/>
    <cellStyle name="Normal 5 10 2 35 8" xfId="32975" xr:uid="{00000000-0005-0000-0000-0000CF800000}"/>
    <cellStyle name="Normal 5 10 2 35 9" xfId="32976" xr:uid="{00000000-0005-0000-0000-0000D0800000}"/>
    <cellStyle name="Normal 5 10 2 36" xfId="32977" xr:uid="{00000000-0005-0000-0000-0000D1800000}"/>
    <cellStyle name="Normal 5 10 2 36 10" xfId="32978" xr:uid="{00000000-0005-0000-0000-0000D2800000}"/>
    <cellStyle name="Normal 5 10 2 36 2" xfId="32979" xr:uid="{00000000-0005-0000-0000-0000D3800000}"/>
    <cellStyle name="Normal 5 10 2 36 3" xfId="32980" xr:uid="{00000000-0005-0000-0000-0000D4800000}"/>
    <cellStyle name="Normal 5 10 2 36 4" xfId="32981" xr:uid="{00000000-0005-0000-0000-0000D5800000}"/>
    <cellStyle name="Normal 5 10 2 36 5" xfId="32982" xr:uid="{00000000-0005-0000-0000-0000D6800000}"/>
    <cellStyle name="Normal 5 10 2 36 6" xfId="32983" xr:uid="{00000000-0005-0000-0000-0000D7800000}"/>
    <cellStyle name="Normal 5 10 2 36 7" xfId="32984" xr:uid="{00000000-0005-0000-0000-0000D8800000}"/>
    <cellStyle name="Normal 5 10 2 36 8" xfId="32985" xr:uid="{00000000-0005-0000-0000-0000D9800000}"/>
    <cellStyle name="Normal 5 10 2 36 9" xfId="32986" xr:uid="{00000000-0005-0000-0000-0000DA800000}"/>
    <cellStyle name="Normal 5 10 2 37" xfId="32987" xr:uid="{00000000-0005-0000-0000-0000DB800000}"/>
    <cellStyle name="Normal 5 10 2 37 10" xfId="32988" xr:uid="{00000000-0005-0000-0000-0000DC800000}"/>
    <cellStyle name="Normal 5 10 2 37 2" xfId="32989" xr:uid="{00000000-0005-0000-0000-0000DD800000}"/>
    <cellStyle name="Normal 5 10 2 37 3" xfId="32990" xr:uid="{00000000-0005-0000-0000-0000DE800000}"/>
    <cellStyle name="Normal 5 10 2 37 4" xfId="32991" xr:uid="{00000000-0005-0000-0000-0000DF800000}"/>
    <cellStyle name="Normal 5 10 2 37 5" xfId="32992" xr:uid="{00000000-0005-0000-0000-0000E0800000}"/>
    <cellStyle name="Normal 5 10 2 37 6" xfId="32993" xr:uid="{00000000-0005-0000-0000-0000E1800000}"/>
    <cellStyle name="Normal 5 10 2 37 7" xfId="32994" xr:uid="{00000000-0005-0000-0000-0000E2800000}"/>
    <cellStyle name="Normal 5 10 2 37 8" xfId="32995" xr:uid="{00000000-0005-0000-0000-0000E3800000}"/>
    <cellStyle name="Normal 5 10 2 37 9" xfId="32996" xr:uid="{00000000-0005-0000-0000-0000E4800000}"/>
    <cellStyle name="Normal 5 10 2 38" xfId="32997" xr:uid="{00000000-0005-0000-0000-0000E5800000}"/>
    <cellStyle name="Normal 5 10 2 39" xfId="32998" xr:uid="{00000000-0005-0000-0000-0000E6800000}"/>
    <cellStyle name="Normal 5 10 2 4" xfId="32999" xr:uid="{00000000-0005-0000-0000-0000E7800000}"/>
    <cellStyle name="Normal 5 10 2 4 10" xfId="33000" xr:uid="{00000000-0005-0000-0000-0000E8800000}"/>
    <cellStyle name="Normal 5 10 2 4 11" xfId="33001" xr:uid="{00000000-0005-0000-0000-0000E9800000}"/>
    <cellStyle name="Normal 5 10 2 4 12" xfId="33002" xr:uid="{00000000-0005-0000-0000-0000EA800000}"/>
    <cellStyle name="Normal 5 10 2 4 13" xfId="33003" xr:uid="{00000000-0005-0000-0000-0000EB800000}"/>
    <cellStyle name="Normal 5 10 2 4 14" xfId="33004" xr:uid="{00000000-0005-0000-0000-0000EC800000}"/>
    <cellStyle name="Normal 5 10 2 4 2" xfId="33005" xr:uid="{00000000-0005-0000-0000-0000ED800000}"/>
    <cellStyle name="Normal 5 10 2 4 2 10" xfId="33006" xr:uid="{00000000-0005-0000-0000-0000EE800000}"/>
    <cellStyle name="Normal 5 10 2 4 2 2" xfId="33007" xr:uid="{00000000-0005-0000-0000-0000EF800000}"/>
    <cellStyle name="Normal 5 10 2 4 2 3" xfId="33008" xr:uid="{00000000-0005-0000-0000-0000F0800000}"/>
    <cellStyle name="Normal 5 10 2 4 2 4" xfId="33009" xr:uid="{00000000-0005-0000-0000-0000F1800000}"/>
    <cellStyle name="Normal 5 10 2 4 2 5" xfId="33010" xr:uid="{00000000-0005-0000-0000-0000F2800000}"/>
    <cellStyle name="Normal 5 10 2 4 2 6" xfId="33011" xr:uid="{00000000-0005-0000-0000-0000F3800000}"/>
    <cellStyle name="Normal 5 10 2 4 2 7" xfId="33012" xr:uid="{00000000-0005-0000-0000-0000F4800000}"/>
    <cellStyle name="Normal 5 10 2 4 2 8" xfId="33013" xr:uid="{00000000-0005-0000-0000-0000F5800000}"/>
    <cellStyle name="Normal 5 10 2 4 2 9" xfId="33014" xr:uid="{00000000-0005-0000-0000-0000F6800000}"/>
    <cellStyle name="Normal 5 10 2 4 3" xfId="33015" xr:uid="{00000000-0005-0000-0000-0000F7800000}"/>
    <cellStyle name="Normal 5 10 2 4 3 10" xfId="33016" xr:uid="{00000000-0005-0000-0000-0000F8800000}"/>
    <cellStyle name="Normal 5 10 2 4 3 2" xfId="33017" xr:uid="{00000000-0005-0000-0000-0000F9800000}"/>
    <cellStyle name="Normal 5 10 2 4 3 3" xfId="33018" xr:uid="{00000000-0005-0000-0000-0000FA800000}"/>
    <cellStyle name="Normal 5 10 2 4 3 4" xfId="33019" xr:uid="{00000000-0005-0000-0000-0000FB800000}"/>
    <cellStyle name="Normal 5 10 2 4 3 5" xfId="33020" xr:uid="{00000000-0005-0000-0000-0000FC800000}"/>
    <cellStyle name="Normal 5 10 2 4 3 6" xfId="33021" xr:uid="{00000000-0005-0000-0000-0000FD800000}"/>
    <cellStyle name="Normal 5 10 2 4 3 7" xfId="33022" xr:uid="{00000000-0005-0000-0000-0000FE800000}"/>
    <cellStyle name="Normal 5 10 2 4 3 8" xfId="33023" xr:uid="{00000000-0005-0000-0000-0000FF800000}"/>
    <cellStyle name="Normal 5 10 2 4 3 9" xfId="33024" xr:uid="{00000000-0005-0000-0000-000000810000}"/>
    <cellStyle name="Normal 5 10 2 4 4" xfId="33025" xr:uid="{00000000-0005-0000-0000-000001810000}"/>
    <cellStyle name="Normal 5 10 2 4 4 10" xfId="33026" xr:uid="{00000000-0005-0000-0000-000002810000}"/>
    <cellStyle name="Normal 5 10 2 4 4 2" xfId="33027" xr:uid="{00000000-0005-0000-0000-000003810000}"/>
    <cellStyle name="Normal 5 10 2 4 4 3" xfId="33028" xr:uid="{00000000-0005-0000-0000-000004810000}"/>
    <cellStyle name="Normal 5 10 2 4 4 4" xfId="33029" xr:uid="{00000000-0005-0000-0000-000005810000}"/>
    <cellStyle name="Normal 5 10 2 4 4 5" xfId="33030" xr:uid="{00000000-0005-0000-0000-000006810000}"/>
    <cellStyle name="Normal 5 10 2 4 4 6" xfId="33031" xr:uid="{00000000-0005-0000-0000-000007810000}"/>
    <cellStyle name="Normal 5 10 2 4 4 7" xfId="33032" xr:uid="{00000000-0005-0000-0000-000008810000}"/>
    <cellStyle name="Normal 5 10 2 4 4 8" xfId="33033" xr:uid="{00000000-0005-0000-0000-000009810000}"/>
    <cellStyle name="Normal 5 10 2 4 4 9" xfId="33034" xr:uid="{00000000-0005-0000-0000-00000A810000}"/>
    <cellStyle name="Normal 5 10 2 4 5" xfId="33035" xr:uid="{00000000-0005-0000-0000-00000B810000}"/>
    <cellStyle name="Normal 5 10 2 4 5 10" xfId="33036" xr:uid="{00000000-0005-0000-0000-00000C810000}"/>
    <cellStyle name="Normal 5 10 2 4 5 2" xfId="33037" xr:uid="{00000000-0005-0000-0000-00000D810000}"/>
    <cellStyle name="Normal 5 10 2 4 5 3" xfId="33038" xr:uid="{00000000-0005-0000-0000-00000E810000}"/>
    <cellStyle name="Normal 5 10 2 4 5 4" xfId="33039" xr:uid="{00000000-0005-0000-0000-00000F810000}"/>
    <cellStyle name="Normal 5 10 2 4 5 5" xfId="33040" xr:uid="{00000000-0005-0000-0000-000010810000}"/>
    <cellStyle name="Normal 5 10 2 4 5 6" xfId="33041" xr:uid="{00000000-0005-0000-0000-000011810000}"/>
    <cellStyle name="Normal 5 10 2 4 5 7" xfId="33042" xr:uid="{00000000-0005-0000-0000-000012810000}"/>
    <cellStyle name="Normal 5 10 2 4 5 8" xfId="33043" xr:uid="{00000000-0005-0000-0000-000013810000}"/>
    <cellStyle name="Normal 5 10 2 4 5 9" xfId="33044" xr:uid="{00000000-0005-0000-0000-000014810000}"/>
    <cellStyle name="Normal 5 10 2 4 6" xfId="33045" xr:uid="{00000000-0005-0000-0000-000015810000}"/>
    <cellStyle name="Normal 5 10 2 4 7" xfId="33046" xr:uid="{00000000-0005-0000-0000-000016810000}"/>
    <cellStyle name="Normal 5 10 2 4 8" xfId="33047" xr:uid="{00000000-0005-0000-0000-000017810000}"/>
    <cellStyle name="Normal 5 10 2 4 9" xfId="33048" xr:uid="{00000000-0005-0000-0000-000018810000}"/>
    <cellStyle name="Normal 5 10 2 40" xfId="33049" xr:uid="{00000000-0005-0000-0000-000019810000}"/>
    <cellStyle name="Normal 5 10 2 41" xfId="33050" xr:uid="{00000000-0005-0000-0000-00001A810000}"/>
    <cellStyle name="Normal 5 10 2 42" xfId="33051" xr:uid="{00000000-0005-0000-0000-00001B810000}"/>
    <cellStyle name="Normal 5 10 2 43" xfId="33052" xr:uid="{00000000-0005-0000-0000-00001C810000}"/>
    <cellStyle name="Normal 5 10 2 44" xfId="33053" xr:uid="{00000000-0005-0000-0000-00001D810000}"/>
    <cellStyle name="Normal 5 10 2 45" xfId="33054" xr:uid="{00000000-0005-0000-0000-00001E810000}"/>
    <cellStyle name="Normal 5 10 2 46" xfId="33055" xr:uid="{00000000-0005-0000-0000-00001F810000}"/>
    <cellStyle name="Normal 5 10 2 47" xfId="33056" xr:uid="{00000000-0005-0000-0000-000020810000}"/>
    <cellStyle name="Normal 5 10 2 48" xfId="33057" xr:uid="{00000000-0005-0000-0000-000021810000}"/>
    <cellStyle name="Normal 5 10 2 5" xfId="33058" xr:uid="{00000000-0005-0000-0000-000022810000}"/>
    <cellStyle name="Normal 5 10 2 5 10" xfId="33059" xr:uid="{00000000-0005-0000-0000-000023810000}"/>
    <cellStyle name="Normal 5 10 2 5 11" xfId="33060" xr:uid="{00000000-0005-0000-0000-000024810000}"/>
    <cellStyle name="Normal 5 10 2 5 12" xfId="33061" xr:uid="{00000000-0005-0000-0000-000025810000}"/>
    <cellStyle name="Normal 5 10 2 5 13" xfId="33062" xr:uid="{00000000-0005-0000-0000-000026810000}"/>
    <cellStyle name="Normal 5 10 2 5 14" xfId="33063" xr:uid="{00000000-0005-0000-0000-000027810000}"/>
    <cellStyle name="Normal 5 10 2 5 2" xfId="33064" xr:uid="{00000000-0005-0000-0000-000028810000}"/>
    <cellStyle name="Normal 5 10 2 5 2 10" xfId="33065" xr:uid="{00000000-0005-0000-0000-000029810000}"/>
    <cellStyle name="Normal 5 10 2 5 2 2" xfId="33066" xr:uid="{00000000-0005-0000-0000-00002A810000}"/>
    <cellStyle name="Normal 5 10 2 5 2 3" xfId="33067" xr:uid="{00000000-0005-0000-0000-00002B810000}"/>
    <cellStyle name="Normal 5 10 2 5 2 4" xfId="33068" xr:uid="{00000000-0005-0000-0000-00002C810000}"/>
    <cellStyle name="Normal 5 10 2 5 2 5" xfId="33069" xr:uid="{00000000-0005-0000-0000-00002D810000}"/>
    <cellStyle name="Normal 5 10 2 5 2 6" xfId="33070" xr:uid="{00000000-0005-0000-0000-00002E810000}"/>
    <cellStyle name="Normal 5 10 2 5 2 7" xfId="33071" xr:uid="{00000000-0005-0000-0000-00002F810000}"/>
    <cellStyle name="Normal 5 10 2 5 2 8" xfId="33072" xr:uid="{00000000-0005-0000-0000-000030810000}"/>
    <cellStyle name="Normal 5 10 2 5 2 9" xfId="33073" xr:uid="{00000000-0005-0000-0000-000031810000}"/>
    <cellStyle name="Normal 5 10 2 5 3" xfId="33074" xr:uid="{00000000-0005-0000-0000-000032810000}"/>
    <cellStyle name="Normal 5 10 2 5 3 10" xfId="33075" xr:uid="{00000000-0005-0000-0000-000033810000}"/>
    <cellStyle name="Normal 5 10 2 5 3 2" xfId="33076" xr:uid="{00000000-0005-0000-0000-000034810000}"/>
    <cellStyle name="Normal 5 10 2 5 3 3" xfId="33077" xr:uid="{00000000-0005-0000-0000-000035810000}"/>
    <cellStyle name="Normal 5 10 2 5 3 4" xfId="33078" xr:uid="{00000000-0005-0000-0000-000036810000}"/>
    <cellStyle name="Normal 5 10 2 5 3 5" xfId="33079" xr:uid="{00000000-0005-0000-0000-000037810000}"/>
    <cellStyle name="Normal 5 10 2 5 3 6" xfId="33080" xr:uid="{00000000-0005-0000-0000-000038810000}"/>
    <cellStyle name="Normal 5 10 2 5 3 7" xfId="33081" xr:uid="{00000000-0005-0000-0000-000039810000}"/>
    <cellStyle name="Normal 5 10 2 5 3 8" xfId="33082" xr:uid="{00000000-0005-0000-0000-00003A810000}"/>
    <cellStyle name="Normal 5 10 2 5 3 9" xfId="33083" xr:uid="{00000000-0005-0000-0000-00003B810000}"/>
    <cellStyle name="Normal 5 10 2 5 4" xfId="33084" xr:uid="{00000000-0005-0000-0000-00003C810000}"/>
    <cellStyle name="Normal 5 10 2 5 4 10" xfId="33085" xr:uid="{00000000-0005-0000-0000-00003D810000}"/>
    <cellStyle name="Normal 5 10 2 5 4 2" xfId="33086" xr:uid="{00000000-0005-0000-0000-00003E810000}"/>
    <cellStyle name="Normal 5 10 2 5 4 3" xfId="33087" xr:uid="{00000000-0005-0000-0000-00003F810000}"/>
    <cellStyle name="Normal 5 10 2 5 4 4" xfId="33088" xr:uid="{00000000-0005-0000-0000-000040810000}"/>
    <cellStyle name="Normal 5 10 2 5 4 5" xfId="33089" xr:uid="{00000000-0005-0000-0000-000041810000}"/>
    <cellStyle name="Normal 5 10 2 5 4 6" xfId="33090" xr:uid="{00000000-0005-0000-0000-000042810000}"/>
    <cellStyle name="Normal 5 10 2 5 4 7" xfId="33091" xr:uid="{00000000-0005-0000-0000-000043810000}"/>
    <cellStyle name="Normal 5 10 2 5 4 8" xfId="33092" xr:uid="{00000000-0005-0000-0000-000044810000}"/>
    <cellStyle name="Normal 5 10 2 5 4 9" xfId="33093" xr:uid="{00000000-0005-0000-0000-000045810000}"/>
    <cellStyle name="Normal 5 10 2 5 5" xfId="33094" xr:uid="{00000000-0005-0000-0000-000046810000}"/>
    <cellStyle name="Normal 5 10 2 5 5 10" xfId="33095" xr:uid="{00000000-0005-0000-0000-000047810000}"/>
    <cellStyle name="Normal 5 10 2 5 5 2" xfId="33096" xr:uid="{00000000-0005-0000-0000-000048810000}"/>
    <cellStyle name="Normal 5 10 2 5 5 3" xfId="33097" xr:uid="{00000000-0005-0000-0000-000049810000}"/>
    <cellStyle name="Normal 5 10 2 5 5 4" xfId="33098" xr:uid="{00000000-0005-0000-0000-00004A810000}"/>
    <cellStyle name="Normal 5 10 2 5 5 5" xfId="33099" xr:uid="{00000000-0005-0000-0000-00004B810000}"/>
    <cellStyle name="Normal 5 10 2 5 5 6" xfId="33100" xr:uid="{00000000-0005-0000-0000-00004C810000}"/>
    <cellStyle name="Normal 5 10 2 5 5 7" xfId="33101" xr:uid="{00000000-0005-0000-0000-00004D810000}"/>
    <cellStyle name="Normal 5 10 2 5 5 8" xfId="33102" xr:uid="{00000000-0005-0000-0000-00004E810000}"/>
    <cellStyle name="Normal 5 10 2 5 5 9" xfId="33103" xr:uid="{00000000-0005-0000-0000-00004F810000}"/>
    <cellStyle name="Normal 5 10 2 5 6" xfId="33104" xr:uid="{00000000-0005-0000-0000-000050810000}"/>
    <cellStyle name="Normal 5 10 2 5 7" xfId="33105" xr:uid="{00000000-0005-0000-0000-000051810000}"/>
    <cellStyle name="Normal 5 10 2 5 8" xfId="33106" xr:uid="{00000000-0005-0000-0000-000052810000}"/>
    <cellStyle name="Normal 5 10 2 5 9" xfId="33107" xr:uid="{00000000-0005-0000-0000-000053810000}"/>
    <cellStyle name="Normal 5 10 2 6" xfId="33108" xr:uid="{00000000-0005-0000-0000-000054810000}"/>
    <cellStyle name="Normal 5 10 2 6 10" xfId="33109" xr:uid="{00000000-0005-0000-0000-000055810000}"/>
    <cellStyle name="Normal 5 10 2 6 11" xfId="33110" xr:uid="{00000000-0005-0000-0000-000056810000}"/>
    <cellStyle name="Normal 5 10 2 6 12" xfId="33111" xr:uid="{00000000-0005-0000-0000-000057810000}"/>
    <cellStyle name="Normal 5 10 2 6 13" xfId="33112" xr:uid="{00000000-0005-0000-0000-000058810000}"/>
    <cellStyle name="Normal 5 10 2 6 14" xfId="33113" xr:uid="{00000000-0005-0000-0000-000059810000}"/>
    <cellStyle name="Normal 5 10 2 6 2" xfId="33114" xr:uid="{00000000-0005-0000-0000-00005A810000}"/>
    <cellStyle name="Normal 5 10 2 6 2 10" xfId="33115" xr:uid="{00000000-0005-0000-0000-00005B810000}"/>
    <cellStyle name="Normal 5 10 2 6 2 2" xfId="33116" xr:uid="{00000000-0005-0000-0000-00005C810000}"/>
    <cellStyle name="Normal 5 10 2 6 2 3" xfId="33117" xr:uid="{00000000-0005-0000-0000-00005D810000}"/>
    <cellStyle name="Normal 5 10 2 6 2 4" xfId="33118" xr:uid="{00000000-0005-0000-0000-00005E810000}"/>
    <cellStyle name="Normal 5 10 2 6 2 5" xfId="33119" xr:uid="{00000000-0005-0000-0000-00005F810000}"/>
    <cellStyle name="Normal 5 10 2 6 2 6" xfId="33120" xr:uid="{00000000-0005-0000-0000-000060810000}"/>
    <cellStyle name="Normal 5 10 2 6 2 7" xfId="33121" xr:uid="{00000000-0005-0000-0000-000061810000}"/>
    <cellStyle name="Normal 5 10 2 6 2 8" xfId="33122" xr:uid="{00000000-0005-0000-0000-000062810000}"/>
    <cellStyle name="Normal 5 10 2 6 2 9" xfId="33123" xr:uid="{00000000-0005-0000-0000-000063810000}"/>
    <cellStyle name="Normal 5 10 2 6 3" xfId="33124" xr:uid="{00000000-0005-0000-0000-000064810000}"/>
    <cellStyle name="Normal 5 10 2 6 3 10" xfId="33125" xr:uid="{00000000-0005-0000-0000-000065810000}"/>
    <cellStyle name="Normal 5 10 2 6 3 2" xfId="33126" xr:uid="{00000000-0005-0000-0000-000066810000}"/>
    <cellStyle name="Normal 5 10 2 6 3 3" xfId="33127" xr:uid="{00000000-0005-0000-0000-000067810000}"/>
    <cellStyle name="Normal 5 10 2 6 3 4" xfId="33128" xr:uid="{00000000-0005-0000-0000-000068810000}"/>
    <cellStyle name="Normal 5 10 2 6 3 5" xfId="33129" xr:uid="{00000000-0005-0000-0000-000069810000}"/>
    <cellStyle name="Normal 5 10 2 6 3 6" xfId="33130" xr:uid="{00000000-0005-0000-0000-00006A810000}"/>
    <cellStyle name="Normal 5 10 2 6 3 7" xfId="33131" xr:uid="{00000000-0005-0000-0000-00006B810000}"/>
    <cellStyle name="Normal 5 10 2 6 3 8" xfId="33132" xr:uid="{00000000-0005-0000-0000-00006C810000}"/>
    <cellStyle name="Normal 5 10 2 6 3 9" xfId="33133" xr:uid="{00000000-0005-0000-0000-00006D810000}"/>
    <cellStyle name="Normal 5 10 2 6 4" xfId="33134" xr:uid="{00000000-0005-0000-0000-00006E810000}"/>
    <cellStyle name="Normal 5 10 2 6 4 10" xfId="33135" xr:uid="{00000000-0005-0000-0000-00006F810000}"/>
    <cellStyle name="Normal 5 10 2 6 4 2" xfId="33136" xr:uid="{00000000-0005-0000-0000-000070810000}"/>
    <cellStyle name="Normal 5 10 2 6 4 3" xfId="33137" xr:uid="{00000000-0005-0000-0000-000071810000}"/>
    <cellStyle name="Normal 5 10 2 6 4 4" xfId="33138" xr:uid="{00000000-0005-0000-0000-000072810000}"/>
    <cellStyle name="Normal 5 10 2 6 4 5" xfId="33139" xr:uid="{00000000-0005-0000-0000-000073810000}"/>
    <cellStyle name="Normal 5 10 2 6 4 6" xfId="33140" xr:uid="{00000000-0005-0000-0000-000074810000}"/>
    <cellStyle name="Normal 5 10 2 6 4 7" xfId="33141" xr:uid="{00000000-0005-0000-0000-000075810000}"/>
    <cellStyle name="Normal 5 10 2 6 4 8" xfId="33142" xr:uid="{00000000-0005-0000-0000-000076810000}"/>
    <cellStyle name="Normal 5 10 2 6 4 9" xfId="33143" xr:uid="{00000000-0005-0000-0000-000077810000}"/>
    <cellStyle name="Normal 5 10 2 6 5" xfId="33144" xr:uid="{00000000-0005-0000-0000-000078810000}"/>
    <cellStyle name="Normal 5 10 2 6 5 10" xfId="33145" xr:uid="{00000000-0005-0000-0000-000079810000}"/>
    <cellStyle name="Normal 5 10 2 6 5 2" xfId="33146" xr:uid="{00000000-0005-0000-0000-00007A810000}"/>
    <cellStyle name="Normal 5 10 2 6 5 3" xfId="33147" xr:uid="{00000000-0005-0000-0000-00007B810000}"/>
    <cellStyle name="Normal 5 10 2 6 5 4" xfId="33148" xr:uid="{00000000-0005-0000-0000-00007C810000}"/>
    <cellStyle name="Normal 5 10 2 6 5 5" xfId="33149" xr:uid="{00000000-0005-0000-0000-00007D810000}"/>
    <cellStyle name="Normal 5 10 2 6 5 6" xfId="33150" xr:uid="{00000000-0005-0000-0000-00007E810000}"/>
    <cellStyle name="Normal 5 10 2 6 5 7" xfId="33151" xr:uid="{00000000-0005-0000-0000-00007F810000}"/>
    <cellStyle name="Normal 5 10 2 6 5 8" xfId="33152" xr:uid="{00000000-0005-0000-0000-000080810000}"/>
    <cellStyle name="Normal 5 10 2 6 5 9" xfId="33153" xr:uid="{00000000-0005-0000-0000-000081810000}"/>
    <cellStyle name="Normal 5 10 2 6 6" xfId="33154" xr:uid="{00000000-0005-0000-0000-000082810000}"/>
    <cellStyle name="Normal 5 10 2 6 7" xfId="33155" xr:uid="{00000000-0005-0000-0000-000083810000}"/>
    <cellStyle name="Normal 5 10 2 6 8" xfId="33156" xr:uid="{00000000-0005-0000-0000-000084810000}"/>
    <cellStyle name="Normal 5 10 2 6 9" xfId="33157" xr:uid="{00000000-0005-0000-0000-000085810000}"/>
    <cellStyle name="Normal 5 10 2 7" xfId="33158" xr:uid="{00000000-0005-0000-0000-000086810000}"/>
    <cellStyle name="Normal 5 10 2 7 10" xfId="33159" xr:uid="{00000000-0005-0000-0000-000087810000}"/>
    <cellStyle name="Normal 5 10 2 7 11" xfId="33160" xr:uid="{00000000-0005-0000-0000-000088810000}"/>
    <cellStyle name="Normal 5 10 2 7 12" xfId="33161" xr:uid="{00000000-0005-0000-0000-000089810000}"/>
    <cellStyle name="Normal 5 10 2 7 13" xfId="33162" xr:uid="{00000000-0005-0000-0000-00008A810000}"/>
    <cellStyle name="Normal 5 10 2 7 14" xfId="33163" xr:uid="{00000000-0005-0000-0000-00008B810000}"/>
    <cellStyle name="Normal 5 10 2 7 2" xfId="33164" xr:uid="{00000000-0005-0000-0000-00008C810000}"/>
    <cellStyle name="Normal 5 10 2 7 2 10" xfId="33165" xr:uid="{00000000-0005-0000-0000-00008D810000}"/>
    <cellStyle name="Normal 5 10 2 7 2 2" xfId="33166" xr:uid="{00000000-0005-0000-0000-00008E810000}"/>
    <cellStyle name="Normal 5 10 2 7 2 3" xfId="33167" xr:uid="{00000000-0005-0000-0000-00008F810000}"/>
    <cellStyle name="Normal 5 10 2 7 2 4" xfId="33168" xr:uid="{00000000-0005-0000-0000-000090810000}"/>
    <cellStyle name="Normal 5 10 2 7 2 5" xfId="33169" xr:uid="{00000000-0005-0000-0000-000091810000}"/>
    <cellStyle name="Normal 5 10 2 7 2 6" xfId="33170" xr:uid="{00000000-0005-0000-0000-000092810000}"/>
    <cellStyle name="Normal 5 10 2 7 2 7" xfId="33171" xr:uid="{00000000-0005-0000-0000-000093810000}"/>
    <cellStyle name="Normal 5 10 2 7 2 8" xfId="33172" xr:uid="{00000000-0005-0000-0000-000094810000}"/>
    <cellStyle name="Normal 5 10 2 7 2 9" xfId="33173" xr:uid="{00000000-0005-0000-0000-000095810000}"/>
    <cellStyle name="Normal 5 10 2 7 3" xfId="33174" xr:uid="{00000000-0005-0000-0000-000096810000}"/>
    <cellStyle name="Normal 5 10 2 7 3 10" xfId="33175" xr:uid="{00000000-0005-0000-0000-000097810000}"/>
    <cellStyle name="Normal 5 10 2 7 3 2" xfId="33176" xr:uid="{00000000-0005-0000-0000-000098810000}"/>
    <cellStyle name="Normal 5 10 2 7 3 3" xfId="33177" xr:uid="{00000000-0005-0000-0000-000099810000}"/>
    <cellStyle name="Normal 5 10 2 7 3 4" xfId="33178" xr:uid="{00000000-0005-0000-0000-00009A810000}"/>
    <cellStyle name="Normal 5 10 2 7 3 5" xfId="33179" xr:uid="{00000000-0005-0000-0000-00009B810000}"/>
    <cellStyle name="Normal 5 10 2 7 3 6" xfId="33180" xr:uid="{00000000-0005-0000-0000-00009C810000}"/>
    <cellStyle name="Normal 5 10 2 7 3 7" xfId="33181" xr:uid="{00000000-0005-0000-0000-00009D810000}"/>
    <cellStyle name="Normal 5 10 2 7 3 8" xfId="33182" xr:uid="{00000000-0005-0000-0000-00009E810000}"/>
    <cellStyle name="Normal 5 10 2 7 3 9" xfId="33183" xr:uid="{00000000-0005-0000-0000-00009F810000}"/>
    <cellStyle name="Normal 5 10 2 7 4" xfId="33184" xr:uid="{00000000-0005-0000-0000-0000A0810000}"/>
    <cellStyle name="Normal 5 10 2 7 4 10" xfId="33185" xr:uid="{00000000-0005-0000-0000-0000A1810000}"/>
    <cellStyle name="Normal 5 10 2 7 4 2" xfId="33186" xr:uid="{00000000-0005-0000-0000-0000A2810000}"/>
    <cellStyle name="Normal 5 10 2 7 4 3" xfId="33187" xr:uid="{00000000-0005-0000-0000-0000A3810000}"/>
    <cellStyle name="Normal 5 10 2 7 4 4" xfId="33188" xr:uid="{00000000-0005-0000-0000-0000A4810000}"/>
    <cellStyle name="Normal 5 10 2 7 4 5" xfId="33189" xr:uid="{00000000-0005-0000-0000-0000A5810000}"/>
    <cellStyle name="Normal 5 10 2 7 4 6" xfId="33190" xr:uid="{00000000-0005-0000-0000-0000A6810000}"/>
    <cellStyle name="Normal 5 10 2 7 4 7" xfId="33191" xr:uid="{00000000-0005-0000-0000-0000A7810000}"/>
    <cellStyle name="Normal 5 10 2 7 4 8" xfId="33192" xr:uid="{00000000-0005-0000-0000-0000A8810000}"/>
    <cellStyle name="Normal 5 10 2 7 4 9" xfId="33193" xr:uid="{00000000-0005-0000-0000-0000A9810000}"/>
    <cellStyle name="Normal 5 10 2 7 5" xfId="33194" xr:uid="{00000000-0005-0000-0000-0000AA810000}"/>
    <cellStyle name="Normal 5 10 2 7 5 10" xfId="33195" xr:uid="{00000000-0005-0000-0000-0000AB810000}"/>
    <cellStyle name="Normal 5 10 2 7 5 2" xfId="33196" xr:uid="{00000000-0005-0000-0000-0000AC810000}"/>
    <cellStyle name="Normal 5 10 2 7 5 3" xfId="33197" xr:uid="{00000000-0005-0000-0000-0000AD810000}"/>
    <cellStyle name="Normal 5 10 2 7 5 4" xfId="33198" xr:uid="{00000000-0005-0000-0000-0000AE810000}"/>
    <cellStyle name="Normal 5 10 2 7 5 5" xfId="33199" xr:uid="{00000000-0005-0000-0000-0000AF810000}"/>
    <cellStyle name="Normal 5 10 2 7 5 6" xfId="33200" xr:uid="{00000000-0005-0000-0000-0000B0810000}"/>
    <cellStyle name="Normal 5 10 2 7 5 7" xfId="33201" xr:uid="{00000000-0005-0000-0000-0000B1810000}"/>
    <cellStyle name="Normal 5 10 2 7 5 8" xfId="33202" xr:uid="{00000000-0005-0000-0000-0000B2810000}"/>
    <cellStyle name="Normal 5 10 2 7 5 9" xfId="33203" xr:uid="{00000000-0005-0000-0000-0000B3810000}"/>
    <cellStyle name="Normal 5 10 2 7 6" xfId="33204" xr:uid="{00000000-0005-0000-0000-0000B4810000}"/>
    <cellStyle name="Normal 5 10 2 7 7" xfId="33205" xr:uid="{00000000-0005-0000-0000-0000B5810000}"/>
    <cellStyle name="Normal 5 10 2 7 8" xfId="33206" xr:uid="{00000000-0005-0000-0000-0000B6810000}"/>
    <cellStyle name="Normal 5 10 2 7 9" xfId="33207" xr:uid="{00000000-0005-0000-0000-0000B7810000}"/>
    <cellStyle name="Normal 5 10 2 8" xfId="33208" xr:uid="{00000000-0005-0000-0000-0000B8810000}"/>
    <cellStyle name="Normal 5 10 2 8 10" xfId="33209" xr:uid="{00000000-0005-0000-0000-0000B9810000}"/>
    <cellStyle name="Normal 5 10 2 8 11" xfId="33210" xr:uid="{00000000-0005-0000-0000-0000BA810000}"/>
    <cellStyle name="Normal 5 10 2 8 12" xfId="33211" xr:uid="{00000000-0005-0000-0000-0000BB810000}"/>
    <cellStyle name="Normal 5 10 2 8 13" xfId="33212" xr:uid="{00000000-0005-0000-0000-0000BC810000}"/>
    <cellStyle name="Normal 5 10 2 8 14" xfId="33213" xr:uid="{00000000-0005-0000-0000-0000BD810000}"/>
    <cellStyle name="Normal 5 10 2 8 2" xfId="33214" xr:uid="{00000000-0005-0000-0000-0000BE810000}"/>
    <cellStyle name="Normal 5 10 2 8 2 10" xfId="33215" xr:uid="{00000000-0005-0000-0000-0000BF810000}"/>
    <cellStyle name="Normal 5 10 2 8 2 2" xfId="33216" xr:uid="{00000000-0005-0000-0000-0000C0810000}"/>
    <cellStyle name="Normal 5 10 2 8 2 3" xfId="33217" xr:uid="{00000000-0005-0000-0000-0000C1810000}"/>
    <cellStyle name="Normal 5 10 2 8 2 4" xfId="33218" xr:uid="{00000000-0005-0000-0000-0000C2810000}"/>
    <cellStyle name="Normal 5 10 2 8 2 5" xfId="33219" xr:uid="{00000000-0005-0000-0000-0000C3810000}"/>
    <cellStyle name="Normal 5 10 2 8 2 6" xfId="33220" xr:uid="{00000000-0005-0000-0000-0000C4810000}"/>
    <cellStyle name="Normal 5 10 2 8 2 7" xfId="33221" xr:uid="{00000000-0005-0000-0000-0000C5810000}"/>
    <cellStyle name="Normal 5 10 2 8 2 8" xfId="33222" xr:uid="{00000000-0005-0000-0000-0000C6810000}"/>
    <cellStyle name="Normal 5 10 2 8 2 9" xfId="33223" xr:uid="{00000000-0005-0000-0000-0000C7810000}"/>
    <cellStyle name="Normal 5 10 2 8 3" xfId="33224" xr:uid="{00000000-0005-0000-0000-0000C8810000}"/>
    <cellStyle name="Normal 5 10 2 8 3 10" xfId="33225" xr:uid="{00000000-0005-0000-0000-0000C9810000}"/>
    <cellStyle name="Normal 5 10 2 8 3 2" xfId="33226" xr:uid="{00000000-0005-0000-0000-0000CA810000}"/>
    <cellStyle name="Normal 5 10 2 8 3 3" xfId="33227" xr:uid="{00000000-0005-0000-0000-0000CB810000}"/>
    <cellStyle name="Normal 5 10 2 8 3 4" xfId="33228" xr:uid="{00000000-0005-0000-0000-0000CC810000}"/>
    <cellStyle name="Normal 5 10 2 8 3 5" xfId="33229" xr:uid="{00000000-0005-0000-0000-0000CD810000}"/>
    <cellStyle name="Normal 5 10 2 8 3 6" xfId="33230" xr:uid="{00000000-0005-0000-0000-0000CE810000}"/>
    <cellStyle name="Normal 5 10 2 8 3 7" xfId="33231" xr:uid="{00000000-0005-0000-0000-0000CF810000}"/>
    <cellStyle name="Normal 5 10 2 8 3 8" xfId="33232" xr:uid="{00000000-0005-0000-0000-0000D0810000}"/>
    <cellStyle name="Normal 5 10 2 8 3 9" xfId="33233" xr:uid="{00000000-0005-0000-0000-0000D1810000}"/>
    <cellStyle name="Normal 5 10 2 8 4" xfId="33234" xr:uid="{00000000-0005-0000-0000-0000D2810000}"/>
    <cellStyle name="Normal 5 10 2 8 4 10" xfId="33235" xr:uid="{00000000-0005-0000-0000-0000D3810000}"/>
    <cellStyle name="Normal 5 10 2 8 4 2" xfId="33236" xr:uid="{00000000-0005-0000-0000-0000D4810000}"/>
    <cellStyle name="Normal 5 10 2 8 4 3" xfId="33237" xr:uid="{00000000-0005-0000-0000-0000D5810000}"/>
    <cellStyle name="Normal 5 10 2 8 4 4" xfId="33238" xr:uid="{00000000-0005-0000-0000-0000D6810000}"/>
    <cellStyle name="Normal 5 10 2 8 4 5" xfId="33239" xr:uid="{00000000-0005-0000-0000-0000D7810000}"/>
    <cellStyle name="Normal 5 10 2 8 4 6" xfId="33240" xr:uid="{00000000-0005-0000-0000-0000D8810000}"/>
    <cellStyle name="Normal 5 10 2 8 4 7" xfId="33241" xr:uid="{00000000-0005-0000-0000-0000D9810000}"/>
    <cellStyle name="Normal 5 10 2 8 4 8" xfId="33242" xr:uid="{00000000-0005-0000-0000-0000DA810000}"/>
    <cellStyle name="Normal 5 10 2 8 4 9" xfId="33243" xr:uid="{00000000-0005-0000-0000-0000DB810000}"/>
    <cellStyle name="Normal 5 10 2 8 5" xfId="33244" xr:uid="{00000000-0005-0000-0000-0000DC810000}"/>
    <cellStyle name="Normal 5 10 2 8 5 10" xfId="33245" xr:uid="{00000000-0005-0000-0000-0000DD810000}"/>
    <cellStyle name="Normal 5 10 2 8 5 2" xfId="33246" xr:uid="{00000000-0005-0000-0000-0000DE810000}"/>
    <cellStyle name="Normal 5 10 2 8 5 3" xfId="33247" xr:uid="{00000000-0005-0000-0000-0000DF810000}"/>
    <cellStyle name="Normal 5 10 2 8 5 4" xfId="33248" xr:uid="{00000000-0005-0000-0000-0000E0810000}"/>
    <cellStyle name="Normal 5 10 2 8 5 5" xfId="33249" xr:uid="{00000000-0005-0000-0000-0000E1810000}"/>
    <cellStyle name="Normal 5 10 2 8 5 6" xfId="33250" xr:uid="{00000000-0005-0000-0000-0000E2810000}"/>
    <cellStyle name="Normal 5 10 2 8 5 7" xfId="33251" xr:uid="{00000000-0005-0000-0000-0000E3810000}"/>
    <cellStyle name="Normal 5 10 2 8 5 8" xfId="33252" xr:uid="{00000000-0005-0000-0000-0000E4810000}"/>
    <cellStyle name="Normal 5 10 2 8 5 9" xfId="33253" xr:uid="{00000000-0005-0000-0000-0000E5810000}"/>
    <cellStyle name="Normal 5 10 2 8 6" xfId="33254" xr:uid="{00000000-0005-0000-0000-0000E6810000}"/>
    <cellStyle name="Normal 5 10 2 8 7" xfId="33255" xr:uid="{00000000-0005-0000-0000-0000E7810000}"/>
    <cellStyle name="Normal 5 10 2 8 8" xfId="33256" xr:uid="{00000000-0005-0000-0000-0000E8810000}"/>
    <cellStyle name="Normal 5 10 2 8 9" xfId="33257" xr:uid="{00000000-0005-0000-0000-0000E9810000}"/>
    <cellStyle name="Normal 5 10 2 9" xfId="33258" xr:uid="{00000000-0005-0000-0000-0000EA810000}"/>
    <cellStyle name="Normal 5 10 2 9 10" xfId="33259" xr:uid="{00000000-0005-0000-0000-0000EB810000}"/>
    <cellStyle name="Normal 5 10 2 9 11" xfId="33260" xr:uid="{00000000-0005-0000-0000-0000EC810000}"/>
    <cellStyle name="Normal 5 10 2 9 12" xfId="33261" xr:uid="{00000000-0005-0000-0000-0000ED810000}"/>
    <cellStyle name="Normal 5 10 2 9 13" xfId="33262" xr:uid="{00000000-0005-0000-0000-0000EE810000}"/>
    <cellStyle name="Normal 5 10 2 9 14" xfId="33263" xr:uid="{00000000-0005-0000-0000-0000EF810000}"/>
    <cellStyle name="Normal 5 10 2 9 2" xfId="33264" xr:uid="{00000000-0005-0000-0000-0000F0810000}"/>
    <cellStyle name="Normal 5 10 2 9 2 10" xfId="33265" xr:uid="{00000000-0005-0000-0000-0000F1810000}"/>
    <cellStyle name="Normal 5 10 2 9 2 2" xfId="33266" xr:uid="{00000000-0005-0000-0000-0000F2810000}"/>
    <cellStyle name="Normal 5 10 2 9 2 3" xfId="33267" xr:uid="{00000000-0005-0000-0000-0000F3810000}"/>
    <cellStyle name="Normal 5 10 2 9 2 4" xfId="33268" xr:uid="{00000000-0005-0000-0000-0000F4810000}"/>
    <cellStyle name="Normal 5 10 2 9 2 5" xfId="33269" xr:uid="{00000000-0005-0000-0000-0000F5810000}"/>
    <cellStyle name="Normal 5 10 2 9 2 6" xfId="33270" xr:uid="{00000000-0005-0000-0000-0000F6810000}"/>
    <cellStyle name="Normal 5 10 2 9 2 7" xfId="33271" xr:uid="{00000000-0005-0000-0000-0000F7810000}"/>
    <cellStyle name="Normal 5 10 2 9 2 8" xfId="33272" xr:uid="{00000000-0005-0000-0000-0000F8810000}"/>
    <cellStyle name="Normal 5 10 2 9 2 9" xfId="33273" xr:uid="{00000000-0005-0000-0000-0000F9810000}"/>
    <cellStyle name="Normal 5 10 2 9 3" xfId="33274" xr:uid="{00000000-0005-0000-0000-0000FA810000}"/>
    <cellStyle name="Normal 5 10 2 9 3 10" xfId="33275" xr:uid="{00000000-0005-0000-0000-0000FB810000}"/>
    <cellStyle name="Normal 5 10 2 9 3 2" xfId="33276" xr:uid="{00000000-0005-0000-0000-0000FC810000}"/>
    <cellStyle name="Normal 5 10 2 9 3 3" xfId="33277" xr:uid="{00000000-0005-0000-0000-0000FD810000}"/>
    <cellStyle name="Normal 5 10 2 9 3 4" xfId="33278" xr:uid="{00000000-0005-0000-0000-0000FE810000}"/>
    <cellStyle name="Normal 5 10 2 9 3 5" xfId="33279" xr:uid="{00000000-0005-0000-0000-0000FF810000}"/>
    <cellStyle name="Normal 5 10 2 9 3 6" xfId="33280" xr:uid="{00000000-0005-0000-0000-000000820000}"/>
    <cellStyle name="Normal 5 10 2 9 3 7" xfId="33281" xr:uid="{00000000-0005-0000-0000-000001820000}"/>
    <cellStyle name="Normal 5 10 2 9 3 8" xfId="33282" xr:uid="{00000000-0005-0000-0000-000002820000}"/>
    <cellStyle name="Normal 5 10 2 9 3 9" xfId="33283" xr:uid="{00000000-0005-0000-0000-000003820000}"/>
    <cellStyle name="Normal 5 10 2 9 4" xfId="33284" xr:uid="{00000000-0005-0000-0000-000004820000}"/>
    <cellStyle name="Normal 5 10 2 9 4 10" xfId="33285" xr:uid="{00000000-0005-0000-0000-000005820000}"/>
    <cellStyle name="Normal 5 10 2 9 4 2" xfId="33286" xr:uid="{00000000-0005-0000-0000-000006820000}"/>
    <cellStyle name="Normal 5 10 2 9 4 3" xfId="33287" xr:uid="{00000000-0005-0000-0000-000007820000}"/>
    <cellStyle name="Normal 5 10 2 9 4 4" xfId="33288" xr:uid="{00000000-0005-0000-0000-000008820000}"/>
    <cellStyle name="Normal 5 10 2 9 4 5" xfId="33289" xr:uid="{00000000-0005-0000-0000-000009820000}"/>
    <cellStyle name="Normal 5 10 2 9 4 6" xfId="33290" xr:uid="{00000000-0005-0000-0000-00000A820000}"/>
    <cellStyle name="Normal 5 10 2 9 4 7" xfId="33291" xr:uid="{00000000-0005-0000-0000-00000B820000}"/>
    <cellStyle name="Normal 5 10 2 9 4 8" xfId="33292" xr:uid="{00000000-0005-0000-0000-00000C820000}"/>
    <cellStyle name="Normal 5 10 2 9 4 9" xfId="33293" xr:uid="{00000000-0005-0000-0000-00000D820000}"/>
    <cellStyle name="Normal 5 10 2 9 5" xfId="33294" xr:uid="{00000000-0005-0000-0000-00000E820000}"/>
    <cellStyle name="Normal 5 10 2 9 5 10" xfId="33295" xr:uid="{00000000-0005-0000-0000-00000F820000}"/>
    <cellStyle name="Normal 5 10 2 9 5 2" xfId="33296" xr:uid="{00000000-0005-0000-0000-000010820000}"/>
    <cellStyle name="Normal 5 10 2 9 5 3" xfId="33297" xr:uid="{00000000-0005-0000-0000-000011820000}"/>
    <cellStyle name="Normal 5 10 2 9 5 4" xfId="33298" xr:uid="{00000000-0005-0000-0000-000012820000}"/>
    <cellStyle name="Normal 5 10 2 9 5 5" xfId="33299" xr:uid="{00000000-0005-0000-0000-000013820000}"/>
    <cellStyle name="Normal 5 10 2 9 5 6" xfId="33300" xr:uid="{00000000-0005-0000-0000-000014820000}"/>
    <cellStyle name="Normal 5 10 2 9 5 7" xfId="33301" xr:uid="{00000000-0005-0000-0000-000015820000}"/>
    <cellStyle name="Normal 5 10 2 9 5 8" xfId="33302" xr:uid="{00000000-0005-0000-0000-000016820000}"/>
    <cellStyle name="Normal 5 10 2 9 5 9" xfId="33303" xr:uid="{00000000-0005-0000-0000-000017820000}"/>
    <cellStyle name="Normal 5 10 2 9 6" xfId="33304" xr:uid="{00000000-0005-0000-0000-000018820000}"/>
    <cellStyle name="Normal 5 10 2 9 7" xfId="33305" xr:uid="{00000000-0005-0000-0000-000019820000}"/>
    <cellStyle name="Normal 5 10 2 9 8" xfId="33306" xr:uid="{00000000-0005-0000-0000-00001A820000}"/>
    <cellStyle name="Normal 5 10 2 9 9" xfId="33307" xr:uid="{00000000-0005-0000-0000-00001B820000}"/>
    <cellStyle name="Normal 5 10 20" xfId="33308" xr:uid="{00000000-0005-0000-0000-00001C820000}"/>
    <cellStyle name="Normal 5 10 20 10" xfId="33309" xr:uid="{00000000-0005-0000-0000-00001D820000}"/>
    <cellStyle name="Normal 5 10 20 11" xfId="33310" xr:uid="{00000000-0005-0000-0000-00001E820000}"/>
    <cellStyle name="Normal 5 10 20 12" xfId="33311" xr:uid="{00000000-0005-0000-0000-00001F820000}"/>
    <cellStyle name="Normal 5 10 20 13" xfId="33312" xr:uid="{00000000-0005-0000-0000-000020820000}"/>
    <cellStyle name="Normal 5 10 20 14" xfId="33313" xr:uid="{00000000-0005-0000-0000-000021820000}"/>
    <cellStyle name="Normal 5 10 20 2" xfId="33314" xr:uid="{00000000-0005-0000-0000-000022820000}"/>
    <cellStyle name="Normal 5 10 20 2 10" xfId="33315" xr:uid="{00000000-0005-0000-0000-000023820000}"/>
    <cellStyle name="Normal 5 10 20 2 2" xfId="33316" xr:uid="{00000000-0005-0000-0000-000024820000}"/>
    <cellStyle name="Normal 5 10 20 2 3" xfId="33317" xr:uid="{00000000-0005-0000-0000-000025820000}"/>
    <cellStyle name="Normal 5 10 20 2 4" xfId="33318" xr:uid="{00000000-0005-0000-0000-000026820000}"/>
    <cellStyle name="Normal 5 10 20 2 5" xfId="33319" xr:uid="{00000000-0005-0000-0000-000027820000}"/>
    <cellStyle name="Normal 5 10 20 2 6" xfId="33320" xr:uid="{00000000-0005-0000-0000-000028820000}"/>
    <cellStyle name="Normal 5 10 20 2 7" xfId="33321" xr:uid="{00000000-0005-0000-0000-000029820000}"/>
    <cellStyle name="Normal 5 10 20 2 8" xfId="33322" xr:uid="{00000000-0005-0000-0000-00002A820000}"/>
    <cellStyle name="Normal 5 10 20 2 9" xfId="33323" xr:uid="{00000000-0005-0000-0000-00002B820000}"/>
    <cellStyle name="Normal 5 10 20 3" xfId="33324" xr:uid="{00000000-0005-0000-0000-00002C820000}"/>
    <cellStyle name="Normal 5 10 20 3 10" xfId="33325" xr:uid="{00000000-0005-0000-0000-00002D820000}"/>
    <cellStyle name="Normal 5 10 20 3 2" xfId="33326" xr:uid="{00000000-0005-0000-0000-00002E820000}"/>
    <cellStyle name="Normal 5 10 20 3 3" xfId="33327" xr:uid="{00000000-0005-0000-0000-00002F820000}"/>
    <cellStyle name="Normal 5 10 20 3 4" xfId="33328" xr:uid="{00000000-0005-0000-0000-000030820000}"/>
    <cellStyle name="Normal 5 10 20 3 5" xfId="33329" xr:uid="{00000000-0005-0000-0000-000031820000}"/>
    <cellStyle name="Normal 5 10 20 3 6" xfId="33330" xr:uid="{00000000-0005-0000-0000-000032820000}"/>
    <cellStyle name="Normal 5 10 20 3 7" xfId="33331" xr:uid="{00000000-0005-0000-0000-000033820000}"/>
    <cellStyle name="Normal 5 10 20 3 8" xfId="33332" xr:uid="{00000000-0005-0000-0000-000034820000}"/>
    <cellStyle name="Normal 5 10 20 3 9" xfId="33333" xr:uid="{00000000-0005-0000-0000-000035820000}"/>
    <cellStyle name="Normal 5 10 20 4" xfId="33334" xr:uid="{00000000-0005-0000-0000-000036820000}"/>
    <cellStyle name="Normal 5 10 20 4 10" xfId="33335" xr:uid="{00000000-0005-0000-0000-000037820000}"/>
    <cellStyle name="Normal 5 10 20 4 2" xfId="33336" xr:uid="{00000000-0005-0000-0000-000038820000}"/>
    <cellStyle name="Normal 5 10 20 4 3" xfId="33337" xr:uid="{00000000-0005-0000-0000-000039820000}"/>
    <cellStyle name="Normal 5 10 20 4 4" xfId="33338" xr:uid="{00000000-0005-0000-0000-00003A820000}"/>
    <cellStyle name="Normal 5 10 20 4 5" xfId="33339" xr:uid="{00000000-0005-0000-0000-00003B820000}"/>
    <cellStyle name="Normal 5 10 20 4 6" xfId="33340" xr:uid="{00000000-0005-0000-0000-00003C820000}"/>
    <cellStyle name="Normal 5 10 20 4 7" xfId="33341" xr:uid="{00000000-0005-0000-0000-00003D820000}"/>
    <cellStyle name="Normal 5 10 20 4 8" xfId="33342" xr:uid="{00000000-0005-0000-0000-00003E820000}"/>
    <cellStyle name="Normal 5 10 20 4 9" xfId="33343" xr:uid="{00000000-0005-0000-0000-00003F820000}"/>
    <cellStyle name="Normal 5 10 20 5" xfId="33344" xr:uid="{00000000-0005-0000-0000-000040820000}"/>
    <cellStyle name="Normal 5 10 20 5 10" xfId="33345" xr:uid="{00000000-0005-0000-0000-000041820000}"/>
    <cellStyle name="Normal 5 10 20 5 2" xfId="33346" xr:uid="{00000000-0005-0000-0000-000042820000}"/>
    <cellStyle name="Normal 5 10 20 5 3" xfId="33347" xr:uid="{00000000-0005-0000-0000-000043820000}"/>
    <cellStyle name="Normal 5 10 20 5 4" xfId="33348" xr:uid="{00000000-0005-0000-0000-000044820000}"/>
    <cellStyle name="Normal 5 10 20 5 5" xfId="33349" xr:uid="{00000000-0005-0000-0000-000045820000}"/>
    <cellStyle name="Normal 5 10 20 5 6" xfId="33350" xr:uid="{00000000-0005-0000-0000-000046820000}"/>
    <cellStyle name="Normal 5 10 20 5 7" xfId="33351" xr:uid="{00000000-0005-0000-0000-000047820000}"/>
    <cellStyle name="Normal 5 10 20 5 8" xfId="33352" xr:uid="{00000000-0005-0000-0000-000048820000}"/>
    <cellStyle name="Normal 5 10 20 5 9" xfId="33353" xr:uid="{00000000-0005-0000-0000-000049820000}"/>
    <cellStyle name="Normal 5 10 20 6" xfId="33354" xr:uid="{00000000-0005-0000-0000-00004A820000}"/>
    <cellStyle name="Normal 5 10 20 7" xfId="33355" xr:uid="{00000000-0005-0000-0000-00004B820000}"/>
    <cellStyle name="Normal 5 10 20 8" xfId="33356" xr:uid="{00000000-0005-0000-0000-00004C820000}"/>
    <cellStyle name="Normal 5 10 20 9" xfId="33357" xr:uid="{00000000-0005-0000-0000-00004D820000}"/>
    <cellStyle name="Normal 5 10 21" xfId="33358" xr:uid="{00000000-0005-0000-0000-00004E820000}"/>
    <cellStyle name="Normal 5 10 21 10" xfId="33359" xr:uid="{00000000-0005-0000-0000-00004F820000}"/>
    <cellStyle name="Normal 5 10 21 11" xfId="33360" xr:uid="{00000000-0005-0000-0000-000050820000}"/>
    <cellStyle name="Normal 5 10 21 12" xfId="33361" xr:uid="{00000000-0005-0000-0000-000051820000}"/>
    <cellStyle name="Normal 5 10 21 13" xfId="33362" xr:uid="{00000000-0005-0000-0000-000052820000}"/>
    <cellStyle name="Normal 5 10 21 14" xfId="33363" xr:uid="{00000000-0005-0000-0000-000053820000}"/>
    <cellStyle name="Normal 5 10 21 2" xfId="33364" xr:uid="{00000000-0005-0000-0000-000054820000}"/>
    <cellStyle name="Normal 5 10 21 2 10" xfId="33365" xr:uid="{00000000-0005-0000-0000-000055820000}"/>
    <cellStyle name="Normal 5 10 21 2 2" xfId="33366" xr:uid="{00000000-0005-0000-0000-000056820000}"/>
    <cellStyle name="Normal 5 10 21 2 3" xfId="33367" xr:uid="{00000000-0005-0000-0000-000057820000}"/>
    <cellStyle name="Normal 5 10 21 2 4" xfId="33368" xr:uid="{00000000-0005-0000-0000-000058820000}"/>
    <cellStyle name="Normal 5 10 21 2 5" xfId="33369" xr:uid="{00000000-0005-0000-0000-000059820000}"/>
    <cellStyle name="Normal 5 10 21 2 6" xfId="33370" xr:uid="{00000000-0005-0000-0000-00005A820000}"/>
    <cellStyle name="Normal 5 10 21 2 7" xfId="33371" xr:uid="{00000000-0005-0000-0000-00005B820000}"/>
    <cellStyle name="Normal 5 10 21 2 8" xfId="33372" xr:uid="{00000000-0005-0000-0000-00005C820000}"/>
    <cellStyle name="Normal 5 10 21 2 9" xfId="33373" xr:uid="{00000000-0005-0000-0000-00005D820000}"/>
    <cellStyle name="Normal 5 10 21 3" xfId="33374" xr:uid="{00000000-0005-0000-0000-00005E820000}"/>
    <cellStyle name="Normal 5 10 21 3 10" xfId="33375" xr:uid="{00000000-0005-0000-0000-00005F820000}"/>
    <cellStyle name="Normal 5 10 21 3 2" xfId="33376" xr:uid="{00000000-0005-0000-0000-000060820000}"/>
    <cellStyle name="Normal 5 10 21 3 3" xfId="33377" xr:uid="{00000000-0005-0000-0000-000061820000}"/>
    <cellStyle name="Normal 5 10 21 3 4" xfId="33378" xr:uid="{00000000-0005-0000-0000-000062820000}"/>
    <cellStyle name="Normal 5 10 21 3 5" xfId="33379" xr:uid="{00000000-0005-0000-0000-000063820000}"/>
    <cellStyle name="Normal 5 10 21 3 6" xfId="33380" xr:uid="{00000000-0005-0000-0000-000064820000}"/>
    <cellStyle name="Normal 5 10 21 3 7" xfId="33381" xr:uid="{00000000-0005-0000-0000-000065820000}"/>
    <cellStyle name="Normal 5 10 21 3 8" xfId="33382" xr:uid="{00000000-0005-0000-0000-000066820000}"/>
    <cellStyle name="Normal 5 10 21 3 9" xfId="33383" xr:uid="{00000000-0005-0000-0000-000067820000}"/>
    <cellStyle name="Normal 5 10 21 4" xfId="33384" xr:uid="{00000000-0005-0000-0000-000068820000}"/>
    <cellStyle name="Normal 5 10 21 4 10" xfId="33385" xr:uid="{00000000-0005-0000-0000-000069820000}"/>
    <cellStyle name="Normal 5 10 21 4 2" xfId="33386" xr:uid="{00000000-0005-0000-0000-00006A820000}"/>
    <cellStyle name="Normal 5 10 21 4 3" xfId="33387" xr:uid="{00000000-0005-0000-0000-00006B820000}"/>
    <cellStyle name="Normal 5 10 21 4 4" xfId="33388" xr:uid="{00000000-0005-0000-0000-00006C820000}"/>
    <cellStyle name="Normal 5 10 21 4 5" xfId="33389" xr:uid="{00000000-0005-0000-0000-00006D820000}"/>
    <cellStyle name="Normal 5 10 21 4 6" xfId="33390" xr:uid="{00000000-0005-0000-0000-00006E820000}"/>
    <cellStyle name="Normal 5 10 21 4 7" xfId="33391" xr:uid="{00000000-0005-0000-0000-00006F820000}"/>
    <cellStyle name="Normal 5 10 21 4 8" xfId="33392" xr:uid="{00000000-0005-0000-0000-000070820000}"/>
    <cellStyle name="Normal 5 10 21 4 9" xfId="33393" xr:uid="{00000000-0005-0000-0000-000071820000}"/>
    <cellStyle name="Normal 5 10 21 5" xfId="33394" xr:uid="{00000000-0005-0000-0000-000072820000}"/>
    <cellStyle name="Normal 5 10 21 5 10" xfId="33395" xr:uid="{00000000-0005-0000-0000-000073820000}"/>
    <cellStyle name="Normal 5 10 21 5 2" xfId="33396" xr:uid="{00000000-0005-0000-0000-000074820000}"/>
    <cellStyle name="Normal 5 10 21 5 3" xfId="33397" xr:uid="{00000000-0005-0000-0000-000075820000}"/>
    <cellStyle name="Normal 5 10 21 5 4" xfId="33398" xr:uid="{00000000-0005-0000-0000-000076820000}"/>
    <cellStyle name="Normal 5 10 21 5 5" xfId="33399" xr:uid="{00000000-0005-0000-0000-000077820000}"/>
    <cellStyle name="Normal 5 10 21 5 6" xfId="33400" xr:uid="{00000000-0005-0000-0000-000078820000}"/>
    <cellStyle name="Normal 5 10 21 5 7" xfId="33401" xr:uid="{00000000-0005-0000-0000-000079820000}"/>
    <cellStyle name="Normal 5 10 21 5 8" xfId="33402" xr:uid="{00000000-0005-0000-0000-00007A820000}"/>
    <cellStyle name="Normal 5 10 21 5 9" xfId="33403" xr:uid="{00000000-0005-0000-0000-00007B820000}"/>
    <cellStyle name="Normal 5 10 21 6" xfId="33404" xr:uid="{00000000-0005-0000-0000-00007C820000}"/>
    <cellStyle name="Normal 5 10 21 7" xfId="33405" xr:uid="{00000000-0005-0000-0000-00007D820000}"/>
    <cellStyle name="Normal 5 10 21 8" xfId="33406" xr:uid="{00000000-0005-0000-0000-00007E820000}"/>
    <cellStyle name="Normal 5 10 21 9" xfId="33407" xr:uid="{00000000-0005-0000-0000-00007F820000}"/>
    <cellStyle name="Normal 5 10 22" xfId="33408" xr:uid="{00000000-0005-0000-0000-000080820000}"/>
    <cellStyle name="Normal 5 10 22 10" xfId="33409" xr:uid="{00000000-0005-0000-0000-000081820000}"/>
    <cellStyle name="Normal 5 10 22 11" xfId="33410" xr:uid="{00000000-0005-0000-0000-000082820000}"/>
    <cellStyle name="Normal 5 10 22 12" xfId="33411" xr:uid="{00000000-0005-0000-0000-000083820000}"/>
    <cellStyle name="Normal 5 10 22 13" xfId="33412" xr:uid="{00000000-0005-0000-0000-000084820000}"/>
    <cellStyle name="Normal 5 10 22 14" xfId="33413" xr:uid="{00000000-0005-0000-0000-000085820000}"/>
    <cellStyle name="Normal 5 10 22 2" xfId="33414" xr:uid="{00000000-0005-0000-0000-000086820000}"/>
    <cellStyle name="Normal 5 10 22 2 10" xfId="33415" xr:uid="{00000000-0005-0000-0000-000087820000}"/>
    <cellStyle name="Normal 5 10 22 2 2" xfId="33416" xr:uid="{00000000-0005-0000-0000-000088820000}"/>
    <cellStyle name="Normal 5 10 22 2 3" xfId="33417" xr:uid="{00000000-0005-0000-0000-000089820000}"/>
    <cellStyle name="Normal 5 10 22 2 4" xfId="33418" xr:uid="{00000000-0005-0000-0000-00008A820000}"/>
    <cellStyle name="Normal 5 10 22 2 5" xfId="33419" xr:uid="{00000000-0005-0000-0000-00008B820000}"/>
    <cellStyle name="Normal 5 10 22 2 6" xfId="33420" xr:uid="{00000000-0005-0000-0000-00008C820000}"/>
    <cellStyle name="Normal 5 10 22 2 7" xfId="33421" xr:uid="{00000000-0005-0000-0000-00008D820000}"/>
    <cellStyle name="Normal 5 10 22 2 8" xfId="33422" xr:uid="{00000000-0005-0000-0000-00008E820000}"/>
    <cellStyle name="Normal 5 10 22 2 9" xfId="33423" xr:uid="{00000000-0005-0000-0000-00008F820000}"/>
    <cellStyle name="Normal 5 10 22 3" xfId="33424" xr:uid="{00000000-0005-0000-0000-000090820000}"/>
    <cellStyle name="Normal 5 10 22 3 10" xfId="33425" xr:uid="{00000000-0005-0000-0000-000091820000}"/>
    <cellStyle name="Normal 5 10 22 3 2" xfId="33426" xr:uid="{00000000-0005-0000-0000-000092820000}"/>
    <cellStyle name="Normal 5 10 22 3 3" xfId="33427" xr:uid="{00000000-0005-0000-0000-000093820000}"/>
    <cellStyle name="Normal 5 10 22 3 4" xfId="33428" xr:uid="{00000000-0005-0000-0000-000094820000}"/>
    <cellStyle name="Normal 5 10 22 3 5" xfId="33429" xr:uid="{00000000-0005-0000-0000-000095820000}"/>
    <cellStyle name="Normal 5 10 22 3 6" xfId="33430" xr:uid="{00000000-0005-0000-0000-000096820000}"/>
    <cellStyle name="Normal 5 10 22 3 7" xfId="33431" xr:uid="{00000000-0005-0000-0000-000097820000}"/>
    <cellStyle name="Normal 5 10 22 3 8" xfId="33432" xr:uid="{00000000-0005-0000-0000-000098820000}"/>
    <cellStyle name="Normal 5 10 22 3 9" xfId="33433" xr:uid="{00000000-0005-0000-0000-000099820000}"/>
    <cellStyle name="Normal 5 10 22 4" xfId="33434" xr:uid="{00000000-0005-0000-0000-00009A820000}"/>
    <cellStyle name="Normal 5 10 22 4 10" xfId="33435" xr:uid="{00000000-0005-0000-0000-00009B820000}"/>
    <cellStyle name="Normal 5 10 22 4 2" xfId="33436" xr:uid="{00000000-0005-0000-0000-00009C820000}"/>
    <cellStyle name="Normal 5 10 22 4 3" xfId="33437" xr:uid="{00000000-0005-0000-0000-00009D820000}"/>
    <cellStyle name="Normal 5 10 22 4 4" xfId="33438" xr:uid="{00000000-0005-0000-0000-00009E820000}"/>
    <cellStyle name="Normal 5 10 22 4 5" xfId="33439" xr:uid="{00000000-0005-0000-0000-00009F820000}"/>
    <cellStyle name="Normal 5 10 22 4 6" xfId="33440" xr:uid="{00000000-0005-0000-0000-0000A0820000}"/>
    <cellStyle name="Normal 5 10 22 4 7" xfId="33441" xr:uid="{00000000-0005-0000-0000-0000A1820000}"/>
    <cellStyle name="Normal 5 10 22 4 8" xfId="33442" xr:uid="{00000000-0005-0000-0000-0000A2820000}"/>
    <cellStyle name="Normal 5 10 22 4 9" xfId="33443" xr:uid="{00000000-0005-0000-0000-0000A3820000}"/>
    <cellStyle name="Normal 5 10 22 5" xfId="33444" xr:uid="{00000000-0005-0000-0000-0000A4820000}"/>
    <cellStyle name="Normal 5 10 22 5 10" xfId="33445" xr:uid="{00000000-0005-0000-0000-0000A5820000}"/>
    <cellStyle name="Normal 5 10 22 5 2" xfId="33446" xr:uid="{00000000-0005-0000-0000-0000A6820000}"/>
    <cellStyle name="Normal 5 10 22 5 3" xfId="33447" xr:uid="{00000000-0005-0000-0000-0000A7820000}"/>
    <cellStyle name="Normal 5 10 22 5 4" xfId="33448" xr:uid="{00000000-0005-0000-0000-0000A8820000}"/>
    <cellStyle name="Normal 5 10 22 5 5" xfId="33449" xr:uid="{00000000-0005-0000-0000-0000A9820000}"/>
    <cellStyle name="Normal 5 10 22 5 6" xfId="33450" xr:uid="{00000000-0005-0000-0000-0000AA820000}"/>
    <cellStyle name="Normal 5 10 22 5 7" xfId="33451" xr:uid="{00000000-0005-0000-0000-0000AB820000}"/>
    <cellStyle name="Normal 5 10 22 5 8" xfId="33452" xr:uid="{00000000-0005-0000-0000-0000AC820000}"/>
    <cellStyle name="Normal 5 10 22 5 9" xfId="33453" xr:uid="{00000000-0005-0000-0000-0000AD820000}"/>
    <cellStyle name="Normal 5 10 22 6" xfId="33454" xr:uid="{00000000-0005-0000-0000-0000AE820000}"/>
    <cellStyle name="Normal 5 10 22 7" xfId="33455" xr:uid="{00000000-0005-0000-0000-0000AF820000}"/>
    <cellStyle name="Normal 5 10 22 8" xfId="33456" xr:uid="{00000000-0005-0000-0000-0000B0820000}"/>
    <cellStyle name="Normal 5 10 22 9" xfId="33457" xr:uid="{00000000-0005-0000-0000-0000B1820000}"/>
    <cellStyle name="Normal 5 10 23" xfId="33458" xr:uid="{00000000-0005-0000-0000-0000B2820000}"/>
    <cellStyle name="Normal 5 10 23 10" xfId="33459" xr:uid="{00000000-0005-0000-0000-0000B3820000}"/>
    <cellStyle name="Normal 5 10 23 11" xfId="33460" xr:uid="{00000000-0005-0000-0000-0000B4820000}"/>
    <cellStyle name="Normal 5 10 23 12" xfId="33461" xr:uid="{00000000-0005-0000-0000-0000B5820000}"/>
    <cellStyle name="Normal 5 10 23 13" xfId="33462" xr:uid="{00000000-0005-0000-0000-0000B6820000}"/>
    <cellStyle name="Normal 5 10 23 14" xfId="33463" xr:uid="{00000000-0005-0000-0000-0000B7820000}"/>
    <cellStyle name="Normal 5 10 23 2" xfId="33464" xr:uid="{00000000-0005-0000-0000-0000B8820000}"/>
    <cellStyle name="Normal 5 10 23 2 10" xfId="33465" xr:uid="{00000000-0005-0000-0000-0000B9820000}"/>
    <cellStyle name="Normal 5 10 23 2 2" xfId="33466" xr:uid="{00000000-0005-0000-0000-0000BA820000}"/>
    <cellStyle name="Normal 5 10 23 2 3" xfId="33467" xr:uid="{00000000-0005-0000-0000-0000BB820000}"/>
    <cellStyle name="Normal 5 10 23 2 4" xfId="33468" xr:uid="{00000000-0005-0000-0000-0000BC820000}"/>
    <cellStyle name="Normal 5 10 23 2 5" xfId="33469" xr:uid="{00000000-0005-0000-0000-0000BD820000}"/>
    <cellStyle name="Normal 5 10 23 2 6" xfId="33470" xr:uid="{00000000-0005-0000-0000-0000BE820000}"/>
    <cellStyle name="Normal 5 10 23 2 7" xfId="33471" xr:uid="{00000000-0005-0000-0000-0000BF820000}"/>
    <cellStyle name="Normal 5 10 23 2 8" xfId="33472" xr:uid="{00000000-0005-0000-0000-0000C0820000}"/>
    <cellStyle name="Normal 5 10 23 2 9" xfId="33473" xr:uid="{00000000-0005-0000-0000-0000C1820000}"/>
    <cellStyle name="Normal 5 10 23 3" xfId="33474" xr:uid="{00000000-0005-0000-0000-0000C2820000}"/>
    <cellStyle name="Normal 5 10 23 3 10" xfId="33475" xr:uid="{00000000-0005-0000-0000-0000C3820000}"/>
    <cellStyle name="Normal 5 10 23 3 2" xfId="33476" xr:uid="{00000000-0005-0000-0000-0000C4820000}"/>
    <cellStyle name="Normal 5 10 23 3 3" xfId="33477" xr:uid="{00000000-0005-0000-0000-0000C5820000}"/>
    <cellStyle name="Normal 5 10 23 3 4" xfId="33478" xr:uid="{00000000-0005-0000-0000-0000C6820000}"/>
    <cellStyle name="Normal 5 10 23 3 5" xfId="33479" xr:uid="{00000000-0005-0000-0000-0000C7820000}"/>
    <cellStyle name="Normal 5 10 23 3 6" xfId="33480" xr:uid="{00000000-0005-0000-0000-0000C8820000}"/>
    <cellStyle name="Normal 5 10 23 3 7" xfId="33481" xr:uid="{00000000-0005-0000-0000-0000C9820000}"/>
    <cellStyle name="Normal 5 10 23 3 8" xfId="33482" xr:uid="{00000000-0005-0000-0000-0000CA820000}"/>
    <cellStyle name="Normal 5 10 23 3 9" xfId="33483" xr:uid="{00000000-0005-0000-0000-0000CB820000}"/>
    <cellStyle name="Normal 5 10 23 4" xfId="33484" xr:uid="{00000000-0005-0000-0000-0000CC820000}"/>
    <cellStyle name="Normal 5 10 23 4 10" xfId="33485" xr:uid="{00000000-0005-0000-0000-0000CD820000}"/>
    <cellStyle name="Normal 5 10 23 4 2" xfId="33486" xr:uid="{00000000-0005-0000-0000-0000CE820000}"/>
    <cellStyle name="Normal 5 10 23 4 3" xfId="33487" xr:uid="{00000000-0005-0000-0000-0000CF820000}"/>
    <cellStyle name="Normal 5 10 23 4 4" xfId="33488" xr:uid="{00000000-0005-0000-0000-0000D0820000}"/>
    <cellStyle name="Normal 5 10 23 4 5" xfId="33489" xr:uid="{00000000-0005-0000-0000-0000D1820000}"/>
    <cellStyle name="Normal 5 10 23 4 6" xfId="33490" xr:uid="{00000000-0005-0000-0000-0000D2820000}"/>
    <cellStyle name="Normal 5 10 23 4 7" xfId="33491" xr:uid="{00000000-0005-0000-0000-0000D3820000}"/>
    <cellStyle name="Normal 5 10 23 4 8" xfId="33492" xr:uid="{00000000-0005-0000-0000-0000D4820000}"/>
    <cellStyle name="Normal 5 10 23 4 9" xfId="33493" xr:uid="{00000000-0005-0000-0000-0000D5820000}"/>
    <cellStyle name="Normal 5 10 23 5" xfId="33494" xr:uid="{00000000-0005-0000-0000-0000D6820000}"/>
    <cellStyle name="Normal 5 10 23 5 10" xfId="33495" xr:uid="{00000000-0005-0000-0000-0000D7820000}"/>
    <cellStyle name="Normal 5 10 23 5 2" xfId="33496" xr:uid="{00000000-0005-0000-0000-0000D8820000}"/>
    <cellStyle name="Normal 5 10 23 5 3" xfId="33497" xr:uid="{00000000-0005-0000-0000-0000D9820000}"/>
    <cellStyle name="Normal 5 10 23 5 4" xfId="33498" xr:uid="{00000000-0005-0000-0000-0000DA820000}"/>
    <cellStyle name="Normal 5 10 23 5 5" xfId="33499" xr:uid="{00000000-0005-0000-0000-0000DB820000}"/>
    <cellStyle name="Normal 5 10 23 5 6" xfId="33500" xr:uid="{00000000-0005-0000-0000-0000DC820000}"/>
    <cellStyle name="Normal 5 10 23 5 7" xfId="33501" xr:uid="{00000000-0005-0000-0000-0000DD820000}"/>
    <cellStyle name="Normal 5 10 23 5 8" xfId="33502" xr:uid="{00000000-0005-0000-0000-0000DE820000}"/>
    <cellStyle name="Normal 5 10 23 5 9" xfId="33503" xr:uid="{00000000-0005-0000-0000-0000DF820000}"/>
    <cellStyle name="Normal 5 10 23 6" xfId="33504" xr:uid="{00000000-0005-0000-0000-0000E0820000}"/>
    <cellStyle name="Normal 5 10 23 7" xfId="33505" xr:uid="{00000000-0005-0000-0000-0000E1820000}"/>
    <cellStyle name="Normal 5 10 23 8" xfId="33506" xr:uid="{00000000-0005-0000-0000-0000E2820000}"/>
    <cellStyle name="Normal 5 10 23 9" xfId="33507" xr:uid="{00000000-0005-0000-0000-0000E3820000}"/>
    <cellStyle name="Normal 5 10 24" xfId="33508" xr:uid="{00000000-0005-0000-0000-0000E4820000}"/>
    <cellStyle name="Normal 5 10 24 10" xfId="33509" xr:uid="{00000000-0005-0000-0000-0000E5820000}"/>
    <cellStyle name="Normal 5 10 24 11" xfId="33510" xr:uid="{00000000-0005-0000-0000-0000E6820000}"/>
    <cellStyle name="Normal 5 10 24 12" xfId="33511" xr:uid="{00000000-0005-0000-0000-0000E7820000}"/>
    <cellStyle name="Normal 5 10 24 13" xfId="33512" xr:uid="{00000000-0005-0000-0000-0000E8820000}"/>
    <cellStyle name="Normal 5 10 24 14" xfId="33513" xr:uid="{00000000-0005-0000-0000-0000E9820000}"/>
    <cellStyle name="Normal 5 10 24 2" xfId="33514" xr:uid="{00000000-0005-0000-0000-0000EA820000}"/>
    <cellStyle name="Normal 5 10 24 2 10" xfId="33515" xr:uid="{00000000-0005-0000-0000-0000EB820000}"/>
    <cellStyle name="Normal 5 10 24 2 2" xfId="33516" xr:uid="{00000000-0005-0000-0000-0000EC820000}"/>
    <cellStyle name="Normal 5 10 24 2 3" xfId="33517" xr:uid="{00000000-0005-0000-0000-0000ED820000}"/>
    <cellStyle name="Normal 5 10 24 2 4" xfId="33518" xr:uid="{00000000-0005-0000-0000-0000EE820000}"/>
    <cellStyle name="Normal 5 10 24 2 5" xfId="33519" xr:uid="{00000000-0005-0000-0000-0000EF820000}"/>
    <cellStyle name="Normal 5 10 24 2 6" xfId="33520" xr:uid="{00000000-0005-0000-0000-0000F0820000}"/>
    <cellStyle name="Normal 5 10 24 2 7" xfId="33521" xr:uid="{00000000-0005-0000-0000-0000F1820000}"/>
    <cellStyle name="Normal 5 10 24 2 8" xfId="33522" xr:uid="{00000000-0005-0000-0000-0000F2820000}"/>
    <cellStyle name="Normal 5 10 24 2 9" xfId="33523" xr:uid="{00000000-0005-0000-0000-0000F3820000}"/>
    <cellStyle name="Normal 5 10 24 3" xfId="33524" xr:uid="{00000000-0005-0000-0000-0000F4820000}"/>
    <cellStyle name="Normal 5 10 24 3 10" xfId="33525" xr:uid="{00000000-0005-0000-0000-0000F5820000}"/>
    <cellStyle name="Normal 5 10 24 3 2" xfId="33526" xr:uid="{00000000-0005-0000-0000-0000F6820000}"/>
    <cellStyle name="Normal 5 10 24 3 3" xfId="33527" xr:uid="{00000000-0005-0000-0000-0000F7820000}"/>
    <cellStyle name="Normal 5 10 24 3 4" xfId="33528" xr:uid="{00000000-0005-0000-0000-0000F8820000}"/>
    <cellStyle name="Normal 5 10 24 3 5" xfId="33529" xr:uid="{00000000-0005-0000-0000-0000F9820000}"/>
    <cellStyle name="Normal 5 10 24 3 6" xfId="33530" xr:uid="{00000000-0005-0000-0000-0000FA820000}"/>
    <cellStyle name="Normal 5 10 24 3 7" xfId="33531" xr:uid="{00000000-0005-0000-0000-0000FB820000}"/>
    <cellStyle name="Normal 5 10 24 3 8" xfId="33532" xr:uid="{00000000-0005-0000-0000-0000FC820000}"/>
    <cellStyle name="Normal 5 10 24 3 9" xfId="33533" xr:uid="{00000000-0005-0000-0000-0000FD820000}"/>
    <cellStyle name="Normal 5 10 24 4" xfId="33534" xr:uid="{00000000-0005-0000-0000-0000FE820000}"/>
    <cellStyle name="Normal 5 10 24 4 10" xfId="33535" xr:uid="{00000000-0005-0000-0000-0000FF820000}"/>
    <cellStyle name="Normal 5 10 24 4 2" xfId="33536" xr:uid="{00000000-0005-0000-0000-000000830000}"/>
    <cellStyle name="Normal 5 10 24 4 3" xfId="33537" xr:uid="{00000000-0005-0000-0000-000001830000}"/>
    <cellStyle name="Normal 5 10 24 4 4" xfId="33538" xr:uid="{00000000-0005-0000-0000-000002830000}"/>
    <cellStyle name="Normal 5 10 24 4 5" xfId="33539" xr:uid="{00000000-0005-0000-0000-000003830000}"/>
    <cellStyle name="Normal 5 10 24 4 6" xfId="33540" xr:uid="{00000000-0005-0000-0000-000004830000}"/>
    <cellStyle name="Normal 5 10 24 4 7" xfId="33541" xr:uid="{00000000-0005-0000-0000-000005830000}"/>
    <cellStyle name="Normal 5 10 24 4 8" xfId="33542" xr:uid="{00000000-0005-0000-0000-000006830000}"/>
    <cellStyle name="Normal 5 10 24 4 9" xfId="33543" xr:uid="{00000000-0005-0000-0000-000007830000}"/>
    <cellStyle name="Normal 5 10 24 5" xfId="33544" xr:uid="{00000000-0005-0000-0000-000008830000}"/>
    <cellStyle name="Normal 5 10 24 5 10" xfId="33545" xr:uid="{00000000-0005-0000-0000-000009830000}"/>
    <cellStyle name="Normal 5 10 24 5 2" xfId="33546" xr:uid="{00000000-0005-0000-0000-00000A830000}"/>
    <cellStyle name="Normal 5 10 24 5 3" xfId="33547" xr:uid="{00000000-0005-0000-0000-00000B830000}"/>
    <cellStyle name="Normal 5 10 24 5 4" xfId="33548" xr:uid="{00000000-0005-0000-0000-00000C830000}"/>
    <cellStyle name="Normal 5 10 24 5 5" xfId="33549" xr:uid="{00000000-0005-0000-0000-00000D830000}"/>
    <cellStyle name="Normal 5 10 24 5 6" xfId="33550" xr:uid="{00000000-0005-0000-0000-00000E830000}"/>
    <cellStyle name="Normal 5 10 24 5 7" xfId="33551" xr:uid="{00000000-0005-0000-0000-00000F830000}"/>
    <cellStyle name="Normal 5 10 24 5 8" xfId="33552" xr:uid="{00000000-0005-0000-0000-000010830000}"/>
    <cellStyle name="Normal 5 10 24 5 9" xfId="33553" xr:uid="{00000000-0005-0000-0000-000011830000}"/>
    <cellStyle name="Normal 5 10 24 6" xfId="33554" xr:uid="{00000000-0005-0000-0000-000012830000}"/>
    <cellStyle name="Normal 5 10 24 7" xfId="33555" xr:uid="{00000000-0005-0000-0000-000013830000}"/>
    <cellStyle name="Normal 5 10 24 8" xfId="33556" xr:uid="{00000000-0005-0000-0000-000014830000}"/>
    <cellStyle name="Normal 5 10 24 9" xfId="33557" xr:uid="{00000000-0005-0000-0000-000015830000}"/>
    <cellStyle name="Normal 5 10 25" xfId="33558" xr:uid="{00000000-0005-0000-0000-000016830000}"/>
    <cellStyle name="Normal 5 10 25 10" xfId="33559" xr:uid="{00000000-0005-0000-0000-000017830000}"/>
    <cellStyle name="Normal 5 10 25 11" xfId="33560" xr:uid="{00000000-0005-0000-0000-000018830000}"/>
    <cellStyle name="Normal 5 10 25 12" xfId="33561" xr:uid="{00000000-0005-0000-0000-000019830000}"/>
    <cellStyle name="Normal 5 10 25 13" xfId="33562" xr:uid="{00000000-0005-0000-0000-00001A830000}"/>
    <cellStyle name="Normal 5 10 25 14" xfId="33563" xr:uid="{00000000-0005-0000-0000-00001B830000}"/>
    <cellStyle name="Normal 5 10 25 2" xfId="33564" xr:uid="{00000000-0005-0000-0000-00001C830000}"/>
    <cellStyle name="Normal 5 10 25 2 10" xfId="33565" xr:uid="{00000000-0005-0000-0000-00001D830000}"/>
    <cellStyle name="Normal 5 10 25 2 2" xfId="33566" xr:uid="{00000000-0005-0000-0000-00001E830000}"/>
    <cellStyle name="Normal 5 10 25 2 3" xfId="33567" xr:uid="{00000000-0005-0000-0000-00001F830000}"/>
    <cellStyle name="Normal 5 10 25 2 4" xfId="33568" xr:uid="{00000000-0005-0000-0000-000020830000}"/>
    <cellStyle name="Normal 5 10 25 2 5" xfId="33569" xr:uid="{00000000-0005-0000-0000-000021830000}"/>
    <cellStyle name="Normal 5 10 25 2 6" xfId="33570" xr:uid="{00000000-0005-0000-0000-000022830000}"/>
    <cellStyle name="Normal 5 10 25 2 7" xfId="33571" xr:uid="{00000000-0005-0000-0000-000023830000}"/>
    <cellStyle name="Normal 5 10 25 2 8" xfId="33572" xr:uid="{00000000-0005-0000-0000-000024830000}"/>
    <cellStyle name="Normal 5 10 25 2 9" xfId="33573" xr:uid="{00000000-0005-0000-0000-000025830000}"/>
    <cellStyle name="Normal 5 10 25 3" xfId="33574" xr:uid="{00000000-0005-0000-0000-000026830000}"/>
    <cellStyle name="Normal 5 10 25 3 10" xfId="33575" xr:uid="{00000000-0005-0000-0000-000027830000}"/>
    <cellStyle name="Normal 5 10 25 3 2" xfId="33576" xr:uid="{00000000-0005-0000-0000-000028830000}"/>
    <cellStyle name="Normal 5 10 25 3 3" xfId="33577" xr:uid="{00000000-0005-0000-0000-000029830000}"/>
    <cellStyle name="Normal 5 10 25 3 4" xfId="33578" xr:uid="{00000000-0005-0000-0000-00002A830000}"/>
    <cellStyle name="Normal 5 10 25 3 5" xfId="33579" xr:uid="{00000000-0005-0000-0000-00002B830000}"/>
    <cellStyle name="Normal 5 10 25 3 6" xfId="33580" xr:uid="{00000000-0005-0000-0000-00002C830000}"/>
    <cellStyle name="Normal 5 10 25 3 7" xfId="33581" xr:uid="{00000000-0005-0000-0000-00002D830000}"/>
    <cellStyle name="Normal 5 10 25 3 8" xfId="33582" xr:uid="{00000000-0005-0000-0000-00002E830000}"/>
    <cellStyle name="Normal 5 10 25 3 9" xfId="33583" xr:uid="{00000000-0005-0000-0000-00002F830000}"/>
    <cellStyle name="Normal 5 10 25 4" xfId="33584" xr:uid="{00000000-0005-0000-0000-000030830000}"/>
    <cellStyle name="Normal 5 10 25 4 10" xfId="33585" xr:uid="{00000000-0005-0000-0000-000031830000}"/>
    <cellStyle name="Normal 5 10 25 4 2" xfId="33586" xr:uid="{00000000-0005-0000-0000-000032830000}"/>
    <cellStyle name="Normal 5 10 25 4 3" xfId="33587" xr:uid="{00000000-0005-0000-0000-000033830000}"/>
    <cellStyle name="Normal 5 10 25 4 4" xfId="33588" xr:uid="{00000000-0005-0000-0000-000034830000}"/>
    <cellStyle name="Normal 5 10 25 4 5" xfId="33589" xr:uid="{00000000-0005-0000-0000-000035830000}"/>
    <cellStyle name="Normal 5 10 25 4 6" xfId="33590" xr:uid="{00000000-0005-0000-0000-000036830000}"/>
    <cellStyle name="Normal 5 10 25 4 7" xfId="33591" xr:uid="{00000000-0005-0000-0000-000037830000}"/>
    <cellStyle name="Normal 5 10 25 4 8" xfId="33592" xr:uid="{00000000-0005-0000-0000-000038830000}"/>
    <cellStyle name="Normal 5 10 25 4 9" xfId="33593" xr:uid="{00000000-0005-0000-0000-000039830000}"/>
    <cellStyle name="Normal 5 10 25 5" xfId="33594" xr:uid="{00000000-0005-0000-0000-00003A830000}"/>
    <cellStyle name="Normal 5 10 25 5 10" xfId="33595" xr:uid="{00000000-0005-0000-0000-00003B830000}"/>
    <cellStyle name="Normal 5 10 25 5 2" xfId="33596" xr:uid="{00000000-0005-0000-0000-00003C830000}"/>
    <cellStyle name="Normal 5 10 25 5 3" xfId="33597" xr:uid="{00000000-0005-0000-0000-00003D830000}"/>
    <cellStyle name="Normal 5 10 25 5 4" xfId="33598" xr:uid="{00000000-0005-0000-0000-00003E830000}"/>
    <cellStyle name="Normal 5 10 25 5 5" xfId="33599" xr:uid="{00000000-0005-0000-0000-00003F830000}"/>
    <cellStyle name="Normal 5 10 25 5 6" xfId="33600" xr:uid="{00000000-0005-0000-0000-000040830000}"/>
    <cellStyle name="Normal 5 10 25 5 7" xfId="33601" xr:uid="{00000000-0005-0000-0000-000041830000}"/>
    <cellStyle name="Normal 5 10 25 5 8" xfId="33602" xr:uid="{00000000-0005-0000-0000-000042830000}"/>
    <cellStyle name="Normal 5 10 25 5 9" xfId="33603" xr:uid="{00000000-0005-0000-0000-000043830000}"/>
    <cellStyle name="Normal 5 10 25 6" xfId="33604" xr:uid="{00000000-0005-0000-0000-000044830000}"/>
    <cellStyle name="Normal 5 10 25 7" xfId="33605" xr:uid="{00000000-0005-0000-0000-000045830000}"/>
    <cellStyle name="Normal 5 10 25 8" xfId="33606" xr:uid="{00000000-0005-0000-0000-000046830000}"/>
    <cellStyle name="Normal 5 10 25 9" xfId="33607" xr:uid="{00000000-0005-0000-0000-000047830000}"/>
    <cellStyle name="Normal 5 10 26" xfId="33608" xr:uid="{00000000-0005-0000-0000-000048830000}"/>
    <cellStyle name="Normal 5 10 26 10" xfId="33609" xr:uid="{00000000-0005-0000-0000-000049830000}"/>
    <cellStyle name="Normal 5 10 26 11" xfId="33610" xr:uid="{00000000-0005-0000-0000-00004A830000}"/>
    <cellStyle name="Normal 5 10 26 12" xfId="33611" xr:uid="{00000000-0005-0000-0000-00004B830000}"/>
    <cellStyle name="Normal 5 10 26 13" xfId="33612" xr:uid="{00000000-0005-0000-0000-00004C830000}"/>
    <cellStyle name="Normal 5 10 26 14" xfId="33613" xr:uid="{00000000-0005-0000-0000-00004D830000}"/>
    <cellStyle name="Normal 5 10 26 2" xfId="33614" xr:uid="{00000000-0005-0000-0000-00004E830000}"/>
    <cellStyle name="Normal 5 10 26 2 10" xfId="33615" xr:uid="{00000000-0005-0000-0000-00004F830000}"/>
    <cellStyle name="Normal 5 10 26 2 2" xfId="33616" xr:uid="{00000000-0005-0000-0000-000050830000}"/>
    <cellStyle name="Normal 5 10 26 2 3" xfId="33617" xr:uid="{00000000-0005-0000-0000-000051830000}"/>
    <cellStyle name="Normal 5 10 26 2 4" xfId="33618" xr:uid="{00000000-0005-0000-0000-000052830000}"/>
    <cellStyle name="Normal 5 10 26 2 5" xfId="33619" xr:uid="{00000000-0005-0000-0000-000053830000}"/>
    <cellStyle name="Normal 5 10 26 2 6" xfId="33620" xr:uid="{00000000-0005-0000-0000-000054830000}"/>
    <cellStyle name="Normal 5 10 26 2 7" xfId="33621" xr:uid="{00000000-0005-0000-0000-000055830000}"/>
    <cellStyle name="Normal 5 10 26 2 8" xfId="33622" xr:uid="{00000000-0005-0000-0000-000056830000}"/>
    <cellStyle name="Normal 5 10 26 2 9" xfId="33623" xr:uid="{00000000-0005-0000-0000-000057830000}"/>
    <cellStyle name="Normal 5 10 26 3" xfId="33624" xr:uid="{00000000-0005-0000-0000-000058830000}"/>
    <cellStyle name="Normal 5 10 26 3 10" xfId="33625" xr:uid="{00000000-0005-0000-0000-000059830000}"/>
    <cellStyle name="Normal 5 10 26 3 2" xfId="33626" xr:uid="{00000000-0005-0000-0000-00005A830000}"/>
    <cellStyle name="Normal 5 10 26 3 3" xfId="33627" xr:uid="{00000000-0005-0000-0000-00005B830000}"/>
    <cellStyle name="Normal 5 10 26 3 4" xfId="33628" xr:uid="{00000000-0005-0000-0000-00005C830000}"/>
    <cellStyle name="Normal 5 10 26 3 5" xfId="33629" xr:uid="{00000000-0005-0000-0000-00005D830000}"/>
    <cellStyle name="Normal 5 10 26 3 6" xfId="33630" xr:uid="{00000000-0005-0000-0000-00005E830000}"/>
    <cellStyle name="Normal 5 10 26 3 7" xfId="33631" xr:uid="{00000000-0005-0000-0000-00005F830000}"/>
    <cellStyle name="Normal 5 10 26 3 8" xfId="33632" xr:uid="{00000000-0005-0000-0000-000060830000}"/>
    <cellStyle name="Normal 5 10 26 3 9" xfId="33633" xr:uid="{00000000-0005-0000-0000-000061830000}"/>
    <cellStyle name="Normal 5 10 26 4" xfId="33634" xr:uid="{00000000-0005-0000-0000-000062830000}"/>
    <cellStyle name="Normal 5 10 26 4 10" xfId="33635" xr:uid="{00000000-0005-0000-0000-000063830000}"/>
    <cellStyle name="Normal 5 10 26 4 2" xfId="33636" xr:uid="{00000000-0005-0000-0000-000064830000}"/>
    <cellStyle name="Normal 5 10 26 4 3" xfId="33637" xr:uid="{00000000-0005-0000-0000-000065830000}"/>
    <cellStyle name="Normal 5 10 26 4 4" xfId="33638" xr:uid="{00000000-0005-0000-0000-000066830000}"/>
    <cellStyle name="Normal 5 10 26 4 5" xfId="33639" xr:uid="{00000000-0005-0000-0000-000067830000}"/>
    <cellStyle name="Normal 5 10 26 4 6" xfId="33640" xr:uid="{00000000-0005-0000-0000-000068830000}"/>
    <cellStyle name="Normal 5 10 26 4 7" xfId="33641" xr:uid="{00000000-0005-0000-0000-000069830000}"/>
    <cellStyle name="Normal 5 10 26 4 8" xfId="33642" xr:uid="{00000000-0005-0000-0000-00006A830000}"/>
    <cellStyle name="Normal 5 10 26 4 9" xfId="33643" xr:uid="{00000000-0005-0000-0000-00006B830000}"/>
    <cellStyle name="Normal 5 10 26 5" xfId="33644" xr:uid="{00000000-0005-0000-0000-00006C830000}"/>
    <cellStyle name="Normal 5 10 26 5 10" xfId="33645" xr:uid="{00000000-0005-0000-0000-00006D830000}"/>
    <cellStyle name="Normal 5 10 26 5 2" xfId="33646" xr:uid="{00000000-0005-0000-0000-00006E830000}"/>
    <cellStyle name="Normal 5 10 26 5 3" xfId="33647" xr:uid="{00000000-0005-0000-0000-00006F830000}"/>
    <cellStyle name="Normal 5 10 26 5 4" xfId="33648" xr:uid="{00000000-0005-0000-0000-000070830000}"/>
    <cellStyle name="Normal 5 10 26 5 5" xfId="33649" xr:uid="{00000000-0005-0000-0000-000071830000}"/>
    <cellStyle name="Normal 5 10 26 5 6" xfId="33650" xr:uid="{00000000-0005-0000-0000-000072830000}"/>
    <cellStyle name="Normal 5 10 26 5 7" xfId="33651" xr:uid="{00000000-0005-0000-0000-000073830000}"/>
    <cellStyle name="Normal 5 10 26 5 8" xfId="33652" xr:uid="{00000000-0005-0000-0000-000074830000}"/>
    <cellStyle name="Normal 5 10 26 5 9" xfId="33653" xr:uid="{00000000-0005-0000-0000-000075830000}"/>
    <cellStyle name="Normal 5 10 26 6" xfId="33654" xr:uid="{00000000-0005-0000-0000-000076830000}"/>
    <cellStyle name="Normal 5 10 26 7" xfId="33655" xr:uid="{00000000-0005-0000-0000-000077830000}"/>
    <cellStyle name="Normal 5 10 26 8" xfId="33656" xr:uid="{00000000-0005-0000-0000-000078830000}"/>
    <cellStyle name="Normal 5 10 26 9" xfId="33657" xr:uid="{00000000-0005-0000-0000-000079830000}"/>
    <cellStyle name="Normal 5 10 27" xfId="33658" xr:uid="{00000000-0005-0000-0000-00007A830000}"/>
    <cellStyle name="Normal 5 10 27 10" xfId="33659" xr:uid="{00000000-0005-0000-0000-00007B830000}"/>
    <cellStyle name="Normal 5 10 27 11" xfId="33660" xr:uid="{00000000-0005-0000-0000-00007C830000}"/>
    <cellStyle name="Normal 5 10 27 12" xfId="33661" xr:uid="{00000000-0005-0000-0000-00007D830000}"/>
    <cellStyle name="Normal 5 10 27 13" xfId="33662" xr:uid="{00000000-0005-0000-0000-00007E830000}"/>
    <cellStyle name="Normal 5 10 27 14" xfId="33663" xr:uid="{00000000-0005-0000-0000-00007F830000}"/>
    <cellStyle name="Normal 5 10 27 2" xfId="33664" xr:uid="{00000000-0005-0000-0000-000080830000}"/>
    <cellStyle name="Normal 5 10 27 2 10" xfId="33665" xr:uid="{00000000-0005-0000-0000-000081830000}"/>
    <cellStyle name="Normal 5 10 27 2 2" xfId="33666" xr:uid="{00000000-0005-0000-0000-000082830000}"/>
    <cellStyle name="Normal 5 10 27 2 3" xfId="33667" xr:uid="{00000000-0005-0000-0000-000083830000}"/>
    <cellStyle name="Normal 5 10 27 2 4" xfId="33668" xr:uid="{00000000-0005-0000-0000-000084830000}"/>
    <cellStyle name="Normal 5 10 27 2 5" xfId="33669" xr:uid="{00000000-0005-0000-0000-000085830000}"/>
    <cellStyle name="Normal 5 10 27 2 6" xfId="33670" xr:uid="{00000000-0005-0000-0000-000086830000}"/>
    <cellStyle name="Normal 5 10 27 2 7" xfId="33671" xr:uid="{00000000-0005-0000-0000-000087830000}"/>
    <cellStyle name="Normal 5 10 27 2 8" xfId="33672" xr:uid="{00000000-0005-0000-0000-000088830000}"/>
    <cellStyle name="Normal 5 10 27 2 9" xfId="33673" xr:uid="{00000000-0005-0000-0000-000089830000}"/>
    <cellStyle name="Normal 5 10 27 3" xfId="33674" xr:uid="{00000000-0005-0000-0000-00008A830000}"/>
    <cellStyle name="Normal 5 10 27 3 10" xfId="33675" xr:uid="{00000000-0005-0000-0000-00008B830000}"/>
    <cellStyle name="Normal 5 10 27 3 2" xfId="33676" xr:uid="{00000000-0005-0000-0000-00008C830000}"/>
    <cellStyle name="Normal 5 10 27 3 3" xfId="33677" xr:uid="{00000000-0005-0000-0000-00008D830000}"/>
    <cellStyle name="Normal 5 10 27 3 4" xfId="33678" xr:uid="{00000000-0005-0000-0000-00008E830000}"/>
    <cellStyle name="Normal 5 10 27 3 5" xfId="33679" xr:uid="{00000000-0005-0000-0000-00008F830000}"/>
    <cellStyle name="Normal 5 10 27 3 6" xfId="33680" xr:uid="{00000000-0005-0000-0000-000090830000}"/>
    <cellStyle name="Normal 5 10 27 3 7" xfId="33681" xr:uid="{00000000-0005-0000-0000-000091830000}"/>
    <cellStyle name="Normal 5 10 27 3 8" xfId="33682" xr:uid="{00000000-0005-0000-0000-000092830000}"/>
    <cellStyle name="Normal 5 10 27 3 9" xfId="33683" xr:uid="{00000000-0005-0000-0000-000093830000}"/>
    <cellStyle name="Normal 5 10 27 4" xfId="33684" xr:uid="{00000000-0005-0000-0000-000094830000}"/>
    <cellStyle name="Normal 5 10 27 4 10" xfId="33685" xr:uid="{00000000-0005-0000-0000-000095830000}"/>
    <cellStyle name="Normal 5 10 27 4 2" xfId="33686" xr:uid="{00000000-0005-0000-0000-000096830000}"/>
    <cellStyle name="Normal 5 10 27 4 3" xfId="33687" xr:uid="{00000000-0005-0000-0000-000097830000}"/>
    <cellStyle name="Normal 5 10 27 4 4" xfId="33688" xr:uid="{00000000-0005-0000-0000-000098830000}"/>
    <cellStyle name="Normal 5 10 27 4 5" xfId="33689" xr:uid="{00000000-0005-0000-0000-000099830000}"/>
    <cellStyle name="Normal 5 10 27 4 6" xfId="33690" xr:uid="{00000000-0005-0000-0000-00009A830000}"/>
    <cellStyle name="Normal 5 10 27 4 7" xfId="33691" xr:uid="{00000000-0005-0000-0000-00009B830000}"/>
    <cellStyle name="Normal 5 10 27 4 8" xfId="33692" xr:uid="{00000000-0005-0000-0000-00009C830000}"/>
    <cellStyle name="Normal 5 10 27 4 9" xfId="33693" xr:uid="{00000000-0005-0000-0000-00009D830000}"/>
    <cellStyle name="Normal 5 10 27 5" xfId="33694" xr:uid="{00000000-0005-0000-0000-00009E830000}"/>
    <cellStyle name="Normal 5 10 27 5 10" xfId="33695" xr:uid="{00000000-0005-0000-0000-00009F830000}"/>
    <cellStyle name="Normal 5 10 27 5 2" xfId="33696" xr:uid="{00000000-0005-0000-0000-0000A0830000}"/>
    <cellStyle name="Normal 5 10 27 5 3" xfId="33697" xr:uid="{00000000-0005-0000-0000-0000A1830000}"/>
    <cellStyle name="Normal 5 10 27 5 4" xfId="33698" xr:uid="{00000000-0005-0000-0000-0000A2830000}"/>
    <cellStyle name="Normal 5 10 27 5 5" xfId="33699" xr:uid="{00000000-0005-0000-0000-0000A3830000}"/>
    <cellStyle name="Normal 5 10 27 5 6" xfId="33700" xr:uid="{00000000-0005-0000-0000-0000A4830000}"/>
    <cellStyle name="Normal 5 10 27 5 7" xfId="33701" xr:uid="{00000000-0005-0000-0000-0000A5830000}"/>
    <cellStyle name="Normal 5 10 27 5 8" xfId="33702" xr:uid="{00000000-0005-0000-0000-0000A6830000}"/>
    <cellStyle name="Normal 5 10 27 5 9" xfId="33703" xr:uid="{00000000-0005-0000-0000-0000A7830000}"/>
    <cellStyle name="Normal 5 10 27 6" xfId="33704" xr:uid="{00000000-0005-0000-0000-0000A8830000}"/>
    <cellStyle name="Normal 5 10 27 7" xfId="33705" xr:uid="{00000000-0005-0000-0000-0000A9830000}"/>
    <cellStyle name="Normal 5 10 27 8" xfId="33706" xr:uid="{00000000-0005-0000-0000-0000AA830000}"/>
    <cellStyle name="Normal 5 10 27 9" xfId="33707" xr:uid="{00000000-0005-0000-0000-0000AB830000}"/>
    <cellStyle name="Normal 5 10 28" xfId="33708" xr:uid="{00000000-0005-0000-0000-0000AC830000}"/>
    <cellStyle name="Normal 5 10 28 10" xfId="33709" xr:uid="{00000000-0005-0000-0000-0000AD830000}"/>
    <cellStyle name="Normal 5 10 28 11" xfId="33710" xr:uid="{00000000-0005-0000-0000-0000AE830000}"/>
    <cellStyle name="Normal 5 10 28 12" xfId="33711" xr:uid="{00000000-0005-0000-0000-0000AF830000}"/>
    <cellStyle name="Normal 5 10 28 13" xfId="33712" xr:uid="{00000000-0005-0000-0000-0000B0830000}"/>
    <cellStyle name="Normal 5 10 28 14" xfId="33713" xr:uid="{00000000-0005-0000-0000-0000B1830000}"/>
    <cellStyle name="Normal 5 10 28 2" xfId="33714" xr:uid="{00000000-0005-0000-0000-0000B2830000}"/>
    <cellStyle name="Normal 5 10 28 2 10" xfId="33715" xr:uid="{00000000-0005-0000-0000-0000B3830000}"/>
    <cellStyle name="Normal 5 10 28 2 2" xfId="33716" xr:uid="{00000000-0005-0000-0000-0000B4830000}"/>
    <cellStyle name="Normal 5 10 28 2 3" xfId="33717" xr:uid="{00000000-0005-0000-0000-0000B5830000}"/>
    <cellStyle name="Normal 5 10 28 2 4" xfId="33718" xr:uid="{00000000-0005-0000-0000-0000B6830000}"/>
    <cellStyle name="Normal 5 10 28 2 5" xfId="33719" xr:uid="{00000000-0005-0000-0000-0000B7830000}"/>
    <cellStyle name="Normal 5 10 28 2 6" xfId="33720" xr:uid="{00000000-0005-0000-0000-0000B8830000}"/>
    <cellStyle name="Normal 5 10 28 2 7" xfId="33721" xr:uid="{00000000-0005-0000-0000-0000B9830000}"/>
    <cellStyle name="Normal 5 10 28 2 8" xfId="33722" xr:uid="{00000000-0005-0000-0000-0000BA830000}"/>
    <cellStyle name="Normal 5 10 28 2 9" xfId="33723" xr:uid="{00000000-0005-0000-0000-0000BB830000}"/>
    <cellStyle name="Normal 5 10 28 3" xfId="33724" xr:uid="{00000000-0005-0000-0000-0000BC830000}"/>
    <cellStyle name="Normal 5 10 28 3 10" xfId="33725" xr:uid="{00000000-0005-0000-0000-0000BD830000}"/>
    <cellStyle name="Normal 5 10 28 3 2" xfId="33726" xr:uid="{00000000-0005-0000-0000-0000BE830000}"/>
    <cellStyle name="Normal 5 10 28 3 3" xfId="33727" xr:uid="{00000000-0005-0000-0000-0000BF830000}"/>
    <cellStyle name="Normal 5 10 28 3 4" xfId="33728" xr:uid="{00000000-0005-0000-0000-0000C0830000}"/>
    <cellStyle name="Normal 5 10 28 3 5" xfId="33729" xr:uid="{00000000-0005-0000-0000-0000C1830000}"/>
    <cellStyle name="Normal 5 10 28 3 6" xfId="33730" xr:uid="{00000000-0005-0000-0000-0000C2830000}"/>
    <cellStyle name="Normal 5 10 28 3 7" xfId="33731" xr:uid="{00000000-0005-0000-0000-0000C3830000}"/>
    <cellStyle name="Normal 5 10 28 3 8" xfId="33732" xr:uid="{00000000-0005-0000-0000-0000C4830000}"/>
    <cellStyle name="Normal 5 10 28 3 9" xfId="33733" xr:uid="{00000000-0005-0000-0000-0000C5830000}"/>
    <cellStyle name="Normal 5 10 28 4" xfId="33734" xr:uid="{00000000-0005-0000-0000-0000C6830000}"/>
    <cellStyle name="Normal 5 10 28 4 10" xfId="33735" xr:uid="{00000000-0005-0000-0000-0000C7830000}"/>
    <cellStyle name="Normal 5 10 28 4 2" xfId="33736" xr:uid="{00000000-0005-0000-0000-0000C8830000}"/>
    <cellStyle name="Normal 5 10 28 4 3" xfId="33737" xr:uid="{00000000-0005-0000-0000-0000C9830000}"/>
    <cellStyle name="Normal 5 10 28 4 4" xfId="33738" xr:uid="{00000000-0005-0000-0000-0000CA830000}"/>
    <cellStyle name="Normal 5 10 28 4 5" xfId="33739" xr:uid="{00000000-0005-0000-0000-0000CB830000}"/>
    <cellStyle name="Normal 5 10 28 4 6" xfId="33740" xr:uid="{00000000-0005-0000-0000-0000CC830000}"/>
    <cellStyle name="Normal 5 10 28 4 7" xfId="33741" xr:uid="{00000000-0005-0000-0000-0000CD830000}"/>
    <cellStyle name="Normal 5 10 28 4 8" xfId="33742" xr:uid="{00000000-0005-0000-0000-0000CE830000}"/>
    <cellStyle name="Normal 5 10 28 4 9" xfId="33743" xr:uid="{00000000-0005-0000-0000-0000CF830000}"/>
    <cellStyle name="Normal 5 10 28 5" xfId="33744" xr:uid="{00000000-0005-0000-0000-0000D0830000}"/>
    <cellStyle name="Normal 5 10 28 5 10" xfId="33745" xr:uid="{00000000-0005-0000-0000-0000D1830000}"/>
    <cellStyle name="Normal 5 10 28 5 2" xfId="33746" xr:uid="{00000000-0005-0000-0000-0000D2830000}"/>
    <cellStyle name="Normal 5 10 28 5 3" xfId="33747" xr:uid="{00000000-0005-0000-0000-0000D3830000}"/>
    <cellStyle name="Normal 5 10 28 5 4" xfId="33748" xr:uid="{00000000-0005-0000-0000-0000D4830000}"/>
    <cellStyle name="Normal 5 10 28 5 5" xfId="33749" xr:uid="{00000000-0005-0000-0000-0000D5830000}"/>
    <cellStyle name="Normal 5 10 28 5 6" xfId="33750" xr:uid="{00000000-0005-0000-0000-0000D6830000}"/>
    <cellStyle name="Normal 5 10 28 5 7" xfId="33751" xr:uid="{00000000-0005-0000-0000-0000D7830000}"/>
    <cellStyle name="Normal 5 10 28 5 8" xfId="33752" xr:uid="{00000000-0005-0000-0000-0000D8830000}"/>
    <cellStyle name="Normal 5 10 28 5 9" xfId="33753" xr:uid="{00000000-0005-0000-0000-0000D9830000}"/>
    <cellStyle name="Normal 5 10 28 6" xfId="33754" xr:uid="{00000000-0005-0000-0000-0000DA830000}"/>
    <cellStyle name="Normal 5 10 28 7" xfId="33755" xr:uid="{00000000-0005-0000-0000-0000DB830000}"/>
    <cellStyle name="Normal 5 10 28 8" xfId="33756" xr:uid="{00000000-0005-0000-0000-0000DC830000}"/>
    <cellStyle name="Normal 5 10 28 9" xfId="33757" xr:uid="{00000000-0005-0000-0000-0000DD830000}"/>
    <cellStyle name="Normal 5 10 29" xfId="33758" xr:uid="{00000000-0005-0000-0000-0000DE830000}"/>
    <cellStyle name="Normal 5 10 29 10" xfId="33759" xr:uid="{00000000-0005-0000-0000-0000DF830000}"/>
    <cellStyle name="Normal 5 10 29 11" xfId="33760" xr:uid="{00000000-0005-0000-0000-0000E0830000}"/>
    <cellStyle name="Normal 5 10 29 12" xfId="33761" xr:uid="{00000000-0005-0000-0000-0000E1830000}"/>
    <cellStyle name="Normal 5 10 29 13" xfId="33762" xr:uid="{00000000-0005-0000-0000-0000E2830000}"/>
    <cellStyle name="Normal 5 10 29 14" xfId="33763" xr:uid="{00000000-0005-0000-0000-0000E3830000}"/>
    <cellStyle name="Normal 5 10 29 2" xfId="33764" xr:uid="{00000000-0005-0000-0000-0000E4830000}"/>
    <cellStyle name="Normal 5 10 29 2 10" xfId="33765" xr:uid="{00000000-0005-0000-0000-0000E5830000}"/>
    <cellStyle name="Normal 5 10 29 2 2" xfId="33766" xr:uid="{00000000-0005-0000-0000-0000E6830000}"/>
    <cellStyle name="Normal 5 10 29 2 3" xfId="33767" xr:uid="{00000000-0005-0000-0000-0000E7830000}"/>
    <cellStyle name="Normal 5 10 29 2 4" xfId="33768" xr:uid="{00000000-0005-0000-0000-0000E8830000}"/>
    <cellStyle name="Normal 5 10 29 2 5" xfId="33769" xr:uid="{00000000-0005-0000-0000-0000E9830000}"/>
    <cellStyle name="Normal 5 10 29 2 6" xfId="33770" xr:uid="{00000000-0005-0000-0000-0000EA830000}"/>
    <cellStyle name="Normal 5 10 29 2 7" xfId="33771" xr:uid="{00000000-0005-0000-0000-0000EB830000}"/>
    <cellStyle name="Normal 5 10 29 2 8" xfId="33772" xr:uid="{00000000-0005-0000-0000-0000EC830000}"/>
    <cellStyle name="Normal 5 10 29 2 9" xfId="33773" xr:uid="{00000000-0005-0000-0000-0000ED830000}"/>
    <cellStyle name="Normal 5 10 29 3" xfId="33774" xr:uid="{00000000-0005-0000-0000-0000EE830000}"/>
    <cellStyle name="Normal 5 10 29 3 10" xfId="33775" xr:uid="{00000000-0005-0000-0000-0000EF830000}"/>
    <cellStyle name="Normal 5 10 29 3 2" xfId="33776" xr:uid="{00000000-0005-0000-0000-0000F0830000}"/>
    <cellStyle name="Normal 5 10 29 3 3" xfId="33777" xr:uid="{00000000-0005-0000-0000-0000F1830000}"/>
    <cellStyle name="Normal 5 10 29 3 4" xfId="33778" xr:uid="{00000000-0005-0000-0000-0000F2830000}"/>
    <cellStyle name="Normal 5 10 29 3 5" xfId="33779" xr:uid="{00000000-0005-0000-0000-0000F3830000}"/>
    <cellStyle name="Normal 5 10 29 3 6" xfId="33780" xr:uid="{00000000-0005-0000-0000-0000F4830000}"/>
    <cellStyle name="Normal 5 10 29 3 7" xfId="33781" xr:uid="{00000000-0005-0000-0000-0000F5830000}"/>
    <cellStyle name="Normal 5 10 29 3 8" xfId="33782" xr:uid="{00000000-0005-0000-0000-0000F6830000}"/>
    <cellStyle name="Normal 5 10 29 3 9" xfId="33783" xr:uid="{00000000-0005-0000-0000-0000F7830000}"/>
    <cellStyle name="Normal 5 10 29 4" xfId="33784" xr:uid="{00000000-0005-0000-0000-0000F8830000}"/>
    <cellStyle name="Normal 5 10 29 4 10" xfId="33785" xr:uid="{00000000-0005-0000-0000-0000F9830000}"/>
    <cellStyle name="Normal 5 10 29 4 2" xfId="33786" xr:uid="{00000000-0005-0000-0000-0000FA830000}"/>
    <cellStyle name="Normal 5 10 29 4 3" xfId="33787" xr:uid="{00000000-0005-0000-0000-0000FB830000}"/>
    <cellStyle name="Normal 5 10 29 4 4" xfId="33788" xr:uid="{00000000-0005-0000-0000-0000FC830000}"/>
    <cellStyle name="Normal 5 10 29 4 5" xfId="33789" xr:uid="{00000000-0005-0000-0000-0000FD830000}"/>
    <cellStyle name="Normal 5 10 29 4 6" xfId="33790" xr:uid="{00000000-0005-0000-0000-0000FE830000}"/>
    <cellStyle name="Normal 5 10 29 4 7" xfId="33791" xr:uid="{00000000-0005-0000-0000-0000FF830000}"/>
    <cellStyle name="Normal 5 10 29 4 8" xfId="33792" xr:uid="{00000000-0005-0000-0000-000000840000}"/>
    <cellStyle name="Normal 5 10 29 4 9" xfId="33793" xr:uid="{00000000-0005-0000-0000-000001840000}"/>
    <cellStyle name="Normal 5 10 29 5" xfId="33794" xr:uid="{00000000-0005-0000-0000-000002840000}"/>
    <cellStyle name="Normal 5 10 29 5 10" xfId="33795" xr:uid="{00000000-0005-0000-0000-000003840000}"/>
    <cellStyle name="Normal 5 10 29 5 2" xfId="33796" xr:uid="{00000000-0005-0000-0000-000004840000}"/>
    <cellStyle name="Normal 5 10 29 5 3" xfId="33797" xr:uid="{00000000-0005-0000-0000-000005840000}"/>
    <cellStyle name="Normal 5 10 29 5 4" xfId="33798" xr:uid="{00000000-0005-0000-0000-000006840000}"/>
    <cellStyle name="Normal 5 10 29 5 5" xfId="33799" xr:uid="{00000000-0005-0000-0000-000007840000}"/>
    <cellStyle name="Normal 5 10 29 5 6" xfId="33800" xr:uid="{00000000-0005-0000-0000-000008840000}"/>
    <cellStyle name="Normal 5 10 29 5 7" xfId="33801" xr:uid="{00000000-0005-0000-0000-000009840000}"/>
    <cellStyle name="Normal 5 10 29 5 8" xfId="33802" xr:uid="{00000000-0005-0000-0000-00000A840000}"/>
    <cellStyle name="Normal 5 10 29 5 9" xfId="33803" xr:uid="{00000000-0005-0000-0000-00000B840000}"/>
    <cellStyle name="Normal 5 10 29 6" xfId="33804" xr:uid="{00000000-0005-0000-0000-00000C840000}"/>
    <cellStyle name="Normal 5 10 29 7" xfId="33805" xr:uid="{00000000-0005-0000-0000-00000D840000}"/>
    <cellStyle name="Normal 5 10 29 8" xfId="33806" xr:uid="{00000000-0005-0000-0000-00000E840000}"/>
    <cellStyle name="Normal 5 10 29 9" xfId="33807" xr:uid="{00000000-0005-0000-0000-00000F840000}"/>
    <cellStyle name="Normal 5 10 3" xfId="33808" xr:uid="{00000000-0005-0000-0000-000010840000}"/>
    <cellStyle name="Normal 5 10 3 10" xfId="33809" xr:uid="{00000000-0005-0000-0000-000011840000}"/>
    <cellStyle name="Normal 5 10 3 11" xfId="33810" xr:uid="{00000000-0005-0000-0000-000012840000}"/>
    <cellStyle name="Normal 5 10 3 12" xfId="33811" xr:uid="{00000000-0005-0000-0000-000013840000}"/>
    <cellStyle name="Normal 5 10 3 13" xfId="33812" xr:uid="{00000000-0005-0000-0000-000014840000}"/>
    <cellStyle name="Normal 5 10 3 14" xfId="33813" xr:uid="{00000000-0005-0000-0000-000015840000}"/>
    <cellStyle name="Normal 5 10 3 2" xfId="33814" xr:uid="{00000000-0005-0000-0000-000016840000}"/>
    <cellStyle name="Normal 5 10 3 2 10" xfId="33815" xr:uid="{00000000-0005-0000-0000-000017840000}"/>
    <cellStyle name="Normal 5 10 3 2 2" xfId="33816" xr:uid="{00000000-0005-0000-0000-000018840000}"/>
    <cellStyle name="Normal 5 10 3 2 3" xfId="33817" xr:uid="{00000000-0005-0000-0000-000019840000}"/>
    <cellStyle name="Normal 5 10 3 2 4" xfId="33818" xr:uid="{00000000-0005-0000-0000-00001A840000}"/>
    <cellStyle name="Normal 5 10 3 2 5" xfId="33819" xr:uid="{00000000-0005-0000-0000-00001B840000}"/>
    <cellStyle name="Normal 5 10 3 2 6" xfId="33820" xr:uid="{00000000-0005-0000-0000-00001C840000}"/>
    <cellStyle name="Normal 5 10 3 2 7" xfId="33821" xr:uid="{00000000-0005-0000-0000-00001D840000}"/>
    <cellStyle name="Normal 5 10 3 2 8" xfId="33822" xr:uid="{00000000-0005-0000-0000-00001E840000}"/>
    <cellStyle name="Normal 5 10 3 2 9" xfId="33823" xr:uid="{00000000-0005-0000-0000-00001F840000}"/>
    <cellStyle name="Normal 5 10 3 3" xfId="33824" xr:uid="{00000000-0005-0000-0000-000020840000}"/>
    <cellStyle name="Normal 5 10 3 3 10" xfId="33825" xr:uid="{00000000-0005-0000-0000-000021840000}"/>
    <cellStyle name="Normal 5 10 3 3 2" xfId="33826" xr:uid="{00000000-0005-0000-0000-000022840000}"/>
    <cellStyle name="Normal 5 10 3 3 3" xfId="33827" xr:uid="{00000000-0005-0000-0000-000023840000}"/>
    <cellStyle name="Normal 5 10 3 3 4" xfId="33828" xr:uid="{00000000-0005-0000-0000-000024840000}"/>
    <cellStyle name="Normal 5 10 3 3 5" xfId="33829" xr:uid="{00000000-0005-0000-0000-000025840000}"/>
    <cellStyle name="Normal 5 10 3 3 6" xfId="33830" xr:uid="{00000000-0005-0000-0000-000026840000}"/>
    <cellStyle name="Normal 5 10 3 3 7" xfId="33831" xr:uid="{00000000-0005-0000-0000-000027840000}"/>
    <cellStyle name="Normal 5 10 3 3 8" xfId="33832" xr:uid="{00000000-0005-0000-0000-000028840000}"/>
    <cellStyle name="Normal 5 10 3 3 9" xfId="33833" xr:uid="{00000000-0005-0000-0000-000029840000}"/>
    <cellStyle name="Normal 5 10 3 4" xfId="33834" xr:uid="{00000000-0005-0000-0000-00002A840000}"/>
    <cellStyle name="Normal 5 10 3 4 10" xfId="33835" xr:uid="{00000000-0005-0000-0000-00002B840000}"/>
    <cellStyle name="Normal 5 10 3 4 2" xfId="33836" xr:uid="{00000000-0005-0000-0000-00002C840000}"/>
    <cellStyle name="Normal 5 10 3 4 3" xfId="33837" xr:uid="{00000000-0005-0000-0000-00002D840000}"/>
    <cellStyle name="Normal 5 10 3 4 4" xfId="33838" xr:uid="{00000000-0005-0000-0000-00002E840000}"/>
    <cellStyle name="Normal 5 10 3 4 5" xfId="33839" xr:uid="{00000000-0005-0000-0000-00002F840000}"/>
    <cellStyle name="Normal 5 10 3 4 6" xfId="33840" xr:uid="{00000000-0005-0000-0000-000030840000}"/>
    <cellStyle name="Normal 5 10 3 4 7" xfId="33841" xr:uid="{00000000-0005-0000-0000-000031840000}"/>
    <cellStyle name="Normal 5 10 3 4 8" xfId="33842" xr:uid="{00000000-0005-0000-0000-000032840000}"/>
    <cellStyle name="Normal 5 10 3 4 9" xfId="33843" xr:uid="{00000000-0005-0000-0000-000033840000}"/>
    <cellStyle name="Normal 5 10 3 5" xfId="33844" xr:uid="{00000000-0005-0000-0000-000034840000}"/>
    <cellStyle name="Normal 5 10 3 5 10" xfId="33845" xr:uid="{00000000-0005-0000-0000-000035840000}"/>
    <cellStyle name="Normal 5 10 3 5 2" xfId="33846" xr:uid="{00000000-0005-0000-0000-000036840000}"/>
    <cellStyle name="Normal 5 10 3 5 3" xfId="33847" xr:uid="{00000000-0005-0000-0000-000037840000}"/>
    <cellStyle name="Normal 5 10 3 5 4" xfId="33848" xr:uid="{00000000-0005-0000-0000-000038840000}"/>
    <cellStyle name="Normal 5 10 3 5 5" xfId="33849" xr:uid="{00000000-0005-0000-0000-000039840000}"/>
    <cellStyle name="Normal 5 10 3 5 6" xfId="33850" xr:uid="{00000000-0005-0000-0000-00003A840000}"/>
    <cellStyle name="Normal 5 10 3 5 7" xfId="33851" xr:uid="{00000000-0005-0000-0000-00003B840000}"/>
    <cellStyle name="Normal 5 10 3 5 8" xfId="33852" xr:uid="{00000000-0005-0000-0000-00003C840000}"/>
    <cellStyle name="Normal 5 10 3 5 9" xfId="33853" xr:uid="{00000000-0005-0000-0000-00003D840000}"/>
    <cellStyle name="Normal 5 10 3 6" xfId="33854" xr:uid="{00000000-0005-0000-0000-00003E840000}"/>
    <cellStyle name="Normal 5 10 3 7" xfId="33855" xr:uid="{00000000-0005-0000-0000-00003F840000}"/>
    <cellStyle name="Normal 5 10 3 8" xfId="33856" xr:uid="{00000000-0005-0000-0000-000040840000}"/>
    <cellStyle name="Normal 5 10 3 9" xfId="33857" xr:uid="{00000000-0005-0000-0000-000041840000}"/>
    <cellStyle name="Normal 5 10 30" xfId="33858" xr:uid="{00000000-0005-0000-0000-000042840000}"/>
    <cellStyle name="Normal 5 10 30 10" xfId="33859" xr:uid="{00000000-0005-0000-0000-000043840000}"/>
    <cellStyle name="Normal 5 10 30 11" xfId="33860" xr:uid="{00000000-0005-0000-0000-000044840000}"/>
    <cellStyle name="Normal 5 10 30 12" xfId="33861" xr:uid="{00000000-0005-0000-0000-000045840000}"/>
    <cellStyle name="Normal 5 10 30 13" xfId="33862" xr:uid="{00000000-0005-0000-0000-000046840000}"/>
    <cellStyle name="Normal 5 10 30 14" xfId="33863" xr:uid="{00000000-0005-0000-0000-000047840000}"/>
    <cellStyle name="Normal 5 10 30 2" xfId="33864" xr:uid="{00000000-0005-0000-0000-000048840000}"/>
    <cellStyle name="Normal 5 10 30 2 10" xfId="33865" xr:uid="{00000000-0005-0000-0000-000049840000}"/>
    <cellStyle name="Normal 5 10 30 2 2" xfId="33866" xr:uid="{00000000-0005-0000-0000-00004A840000}"/>
    <cellStyle name="Normal 5 10 30 2 3" xfId="33867" xr:uid="{00000000-0005-0000-0000-00004B840000}"/>
    <cellStyle name="Normal 5 10 30 2 4" xfId="33868" xr:uid="{00000000-0005-0000-0000-00004C840000}"/>
    <cellStyle name="Normal 5 10 30 2 5" xfId="33869" xr:uid="{00000000-0005-0000-0000-00004D840000}"/>
    <cellStyle name="Normal 5 10 30 2 6" xfId="33870" xr:uid="{00000000-0005-0000-0000-00004E840000}"/>
    <cellStyle name="Normal 5 10 30 2 7" xfId="33871" xr:uid="{00000000-0005-0000-0000-00004F840000}"/>
    <cellStyle name="Normal 5 10 30 2 8" xfId="33872" xr:uid="{00000000-0005-0000-0000-000050840000}"/>
    <cellStyle name="Normal 5 10 30 2 9" xfId="33873" xr:uid="{00000000-0005-0000-0000-000051840000}"/>
    <cellStyle name="Normal 5 10 30 3" xfId="33874" xr:uid="{00000000-0005-0000-0000-000052840000}"/>
    <cellStyle name="Normal 5 10 30 3 10" xfId="33875" xr:uid="{00000000-0005-0000-0000-000053840000}"/>
    <cellStyle name="Normal 5 10 30 3 2" xfId="33876" xr:uid="{00000000-0005-0000-0000-000054840000}"/>
    <cellStyle name="Normal 5 10 30 3 3" xfId="33877" xr:uid="{00000000-0005-0000-0000-000055840000}"/>
    <cellStyle name="Normal 5 10 30 3 4" xfId="33878" xr:uid="{00000000-0005-0000-0000-000056840000}"/>
    <cellStyle name="Normal 5 10 30 3 5" xfId="33879" xr:uid="{00000000-0005-0000-0000-000057840000}"/>
    <cellStyle name="Normal 5 10 30 3 6" xfId="33880" xr:uid="{00000000-0005-0000-0000-000058840000}"/>
    <cellStyle name="Normal 5 10 30 3 7" xfId="33881" xr:uid="{00000000-0005-0000-0000-000059840000}"/>
    <cellStyle name="Normal 5 10 30 3 8" xfId="33882" xr:uid="{00000000-0005-0000-0000-00005A840000}"/>
    <cellStyle name="Normal 5 10 30 3 9" xfId="33883" xr:uid="{00000000-0005-0000-0000-00005B840000}"/>
    <cellStyle name="Normal 5 10 30 4" xfId="33884" xr:uid="{00000000-0005-0000-0000-00005C840000}"/>
    <cellStyle name="Normal 5 10 30 4 10" xfId="33885" xr:uid="{00000000-0005-0000-0000-00005D840000}"/>
    <cellStyle name="Normal 5 10 30 4 2" xfId="33886" xr:uid="{00000000-0005-0000-0000-00005E840000}"/>
    <cellStyle name="Normal 5 10 30 4 3" xfId="33887" xr:uid="{00000000-0005-0000-0000-00005F840000}"/>
    <cellStyle name="Normal 5 10 30 4 4" xfId="33888" xr:uid="{00000000-0005-0000-0000-000060840000}"/>
    <cellStyle name="Normal 5 10 30 4 5" xfId="33889" xr:uid="{00000000-0005-0000-0000-000061840000}"/>
    <cellStyle name="Normal 5 10 30 4 6" xfId="33890" xr:uid="{00000000-0005-0000-0000-000062840000}"/>
    <cellStyle name="Normal 5 10 30 4 7" xfId="33891" xr:uid="{00000000-0005-0000-0000-000063840000}"/>
    <cellStyle name="Normal 5 10 30 4 8" xfId="33892" xr:uid="{00000000-0005-0000-0000-000064840000}"/>
    <cellStyle name="Normal 5 10 30 4 9" xfId="33893" xr:uid="{00000000-0005-0000-0000-000065840000}"/>
    <cellStyle name="Normal 5 10 30 5" xfId="33894" xr:uid="{00000000-0005-0000-0000-000066840000}"/>
    <cellStyle name="Normal 5 10 30 5 10" xfId="33895" xr:uid="{00000000-0005-0000-0000-000067840000}"/>
    <cellStyle name="Normal 5 10 30 5 2" xfId="33896" xr:uid="{00000000-0005-0000-0000-000068840000}"/>
    <cellStyle name="Normal 5 10 30 5 3" xfId="33897" xr:uid="{00000000-0005-0000-0000-000069840000}"/>
    <cellStyle name="Normal 5 10 30 5 4" xfId="33898" xr:uid="{00000000-0005-0000-0000-00006A840000}"/>
    <cellStyle name="Normal 5 10 30 5 5" xfId="33899" xr:uid="{00000000-0005-0000-0000-00006B840000}"/>
    <cellStyle name="Normal 5 10 30 5 6" xfId="33900" xr:uid="{00000000-0005-0000-0000-00006C840000}"/>
    <cellStyle name="Normal 5 10 30 5 7" xfId="33901" xr:uid="{00000000-0005-0000-0000-00006D840000}"/>
    <cellStyle name="Normal 5 10 30 5 8" xfId="33902" xr:uid="{00000000-0005-0000-0000-00006E840000}"/>
    <cellStyle name="Normal 5 10 30 5 9" xfId="33903" xr:uid="{00000000-0005-0000-0000-00006F840000}"/>
    <cellStyle name="Normal 5 10 30 6" xfId="33904" xr:uid="{00000000-0005-0000-0000-000070840000}"/>
    <cellStyle name="Normal 5 10 30 7" xfId="33905" xr:uid="{00000000-0005-0000-0000-000071840000}"/>
    <cellStyle name="Normal 5 10 30 8" xfId="33906" xr:uid="{00000000-0005-0000-0000-000072840000}"/>
    <cellStyle name="Normal 5 10 30 9" xfId="33907" xr:uid="{00000000-0005-0000-0000-000073840000}"/>
    <cellStyle name="Normal 5 10 31" xfId="33908" xr:uid="{00000000-0005-0000-0000-000074840000}"/>
    <cellStyle name="Normal 5 10 31 10" xfId="33909" xr:uid="{00000000-0005-0000-0000-000075840000}"/>
    <cellStyle name="Normal 5 10 31 11" xfId="33910" xr:uid="{00000000-0005-0000-0000-000076840000}"/>
    <cellStyle name="Normal 5 10 31 12" xfId="33911" xr:uid="{00000000-0005-0000-0000-000077840000}"/>
    <cellStyle name="Normal 5 10 31 13" xfId="33912" xr:uid="{00000000-0005-0000-0000-000078840000}"/>
    <cellStyle name="Normal 5 10 31 14" xfId="33913" xr:uid="{00000000-0005-0000-0000-000079840000}"/>
    <cellStyle name="Normal 5 10 31 2" xfId="33914" xr:uid="{00000000-0005-0000-0000-00007A840000}"/>
    <cellStyle name="Normal 5 10 31 2 10" xfId="33915" xr:uid="{00000000-0005-0000-0000-00007B840000}"/>
    <cellStyle name="Normal 5 10 31 2 2" xfId="33916" xr:uid="{00000000-0005-0000-0000-00007C840000}"/>
    <cellStyle name="Normal 5 10 31 2 3" xfId="33917" xr:uid="{00000000-0005-0000-0000-00007D840000}"/>
    <cellStyle name="Normal 5 10 31 2 4" xfId="33918" xr:uid="{00000000-0005-0000-0000-00007E840000}"/>
    <cellStyle name="Normal 5 10 31 2 5" xfId="33919" xr:uid="{00000000-0005-0000-0000-00007F840000}"/>
    <cellStyle name="Normal 5 10 31 2 6" xfId="33920" xr:uid="{00000000-0005-0000-0000-000080840000}"/>
    <cellStyle name="Normal 5 10 31 2 7" xfId="33921" xr:uid="{00000000-0005-0000-0000-000081840000}"/>
    <cellStyle name="Normal 5 10 31 2 8" xfId="33922" xr:uid="{00000000-0005-0000-0000-000082840000}"/>
    <cellStyle name="Normal 5 10 31 2 9" xfId="33923" xr:uid="{00000000-0005-0000-0000-000083840000}"/>
    <cellStyle name="Normal 5 10 31 3" xfId="33924" xr:uid="{00000000-0005-0000-0000-000084840000}"/>
    <cellStyle name="Normal 5 10 31 3 10" xfId="33925" xr:uid="{00000000-0005-0000-0000-000085840000}"/>
    <cellStyle name="Normal 5 10 31 3 2" xfId="33926" xr:uid="{00000000-0005-0000-0000-000086840000}"/>
    <cellStyle name="Normal 5 10 31 3 3" xfId="33927" xr:uid="{00000000-0005-0000-0000-000087840000}"/>
    <cellStyle name="Normal 5 10 31 3 4" xfId="33928" xr:uid="{00000000-0005-0000-0000-000088840000}"/>
    <cellStyle name="Normal 5 10 31 3 5" xfId="33929" xr:uid="{00000000-0005-0000-0000-000089840000}"/>
    <cellStyle name="Normal 5 10 31 3 6" xfId="33930" xr:uid="{00000000-0005-0000-0000-00008A840000}"/>
    <cellStyle name="Normal 5 10 31 3 7" xfId="33931" xr:uid="{00000000-0005-0000-0000-00008B840000}"/>
    <cellStyle name="Normal 5 10 31 3 8" xfId="33932" xr:uid="{00000000-0005-0000-0000-00008C840000}"/>
    <cellStyle name="Normal 5 10 31 3 9" xfId="33933" xr:uid="{00000000-0005-0000-0000-00008D840000}"/>
    <cellStyle name="Normal 5 10 31 4" xfId="33934" xr:uid="{00000000-0005-0000-0000-00008E840000}"/>
    <cellStyle name="Normal 5 10 31 4 10" xfId="33935" xr:uid="{00000000-0005-0000-0000-00008F840000}"/>
    <cellStyle name="Normal 5 10 31 4 2" xfId="33936" xr:uid="{00000000-0005-0000-0000-000090840000}"/>
    <cellStyle name="Normal 5 10 31 4 3" xfId="33937" xr:uid="{00000000-0005-0000-0000-000091840000}"/>
    <cellStyle name="Normal 5 10 31 4 4" xfId="33938" xr:uid="{00000000-0005-0000-0000-000092840000}"/>
    <cellStyle name="Normal 5 10 31 4 5" xfId="33939" xr:uid="{00000000-0005-0000-0000-000093840000}"/>
    <cellStyle name="Normal 5 10 31 4 6" xfId="33940" xr:uid="{00000000-0005-0000-0000-000094840000}"/>
    <cellStyle name="Normal 5 10 31 4 7" xfId="33941" xr:uid="{00000000-0005-0000-0000-000095840000}"/>
    <cellStyle name="Normal 5 10 31 4 8" xfId="33942" xr:uid="{00000000-0005-0000-0000-000096840000}"/>
    <cellStyle name="Normal 5 10 31 4 9" xfId="33943" xr:uid="{00000000-0005-0000-0000-000097840000}"/>
    <cellStyle name="Normal 5 10 31 5" xfId="33944" xr:uid="{00000000-0005-0000-0000-000098840000}"/>
    <cellStyle name="Normal 5 10 31 5 10" xfId="33945" xr:uid="{00000000-0005-0000-0000-000099840000}"/>
    <cellStyle name="Normal 5 10 31 5 2" xfId="33946" xr:uid="{00000000-0005-0000-0000-00009A840000}"/>
    <cellStyle name="Normal 5 10 31 5 3" xfId="33947" xr:uid="{00000000-0005-0000-0000-00009B840000}"/>
    <cellStyle name="Normal 5 10 31 5 4" xfId="33948" xr:uid="{00000000-0005-0000-0000-00009C840000}"/>
    <cellStyle name="Normal 5 10 31 5 5" xfId="33949" xr:uid="{00000000-0005-0000-0000-00009D840000}"/>
    <cellStyle name="Normal 5 10 31 5 6" xfId="33950" xr:uid="{00000000-0005-0000-0000-00009E840000}"/>
    <cellStyle name="Normal 5 10 31 5 7" xfId="33951" xr:uid="{00000000-0005-0000-0000-00009F840000}"/>
    <cellStyle name="Normal 5 10 31 5 8" xfId="33952" xr:uid="{00000000-0005-0000-0000-0000A0840000}"/>
    <cellStyle name="Normal 5 10 31 5 9" xfId="33953" xr:uid="{00000000-0005-0000-0000-0000A1840000}"/>
    <cellStyle name="Normal 5 10 31 6" xfId="33954" xr:uid="{00000000-0005-0000-0000-0000A2840000}"/>
    <cellStyle name="Normal 5 10 31 7" xfId="33955" xr:uid="{00000000-0005-0000-0000-0000A3840000}"/>
    <cellStyle name="Normal 5 10 31 8" xfId="33956" xr:uid="{00000000-0005-0000-0000-0000A4840000}"/>
    <cellStyle name="Normal 5 10 31 9" xfId="33957" xr:uid="{00000000-0005-0000-0000-0000A5840000}"/>
    <cellStyle name="Normal 5 10 32" xfId="33958" xr:uid="{00000000-0005-0000-0000-0000A6840000}"/>
    <cellStyle name="Normal 5 10 32 10" xfId="33959" xr:uid="{00000000-0005-0000-0000-0000A7840000}"/>
    <cellStyle name="Normal 5 10 32 11" xfId="33960" xr:uid="{00000000-0005-0000-0000-0000A8840000}"/>
    <cellStyle name="Normal 5 10 32 12" xfId="33961" xr:uid="{00000000-0005-0000-0000-0000A9840000}"/>
    <cellStyle name="Normal 5 10 32 13" xfId="33962" xr:uid="{00000000-0005-0000-0000-0000AA840000}"/>
    <cellStyle name="Normal 5 10 32 14" xfId="33963" xr:uid="{00000000-0005-0000-0000-0000AB840000}"/>
    <cellStyle name="Normal 5 10 32 2" xfId="33964" xr:uid="{00000000-0005-0000-0000-0000AC840000}"/>
    <cellStyle name="Normal 5 10 32 2 10" xfId="33965" xr:uid="{00000000-0005-0000-0000-0000AD840000}"/>
    <cellStyle name="Normal 5 10 32 2 2" xfId="33966" xr:uid="{00000000-0005-0000-0000-0000AE840000}"/>
    <cellStyle name="Normal 5 10 32 2 3" xfId="33967" xr:uid="{00000000-0005-0000-0000-0000AF840000}"/>
    <cellStyle name="Normal 5 10 32 2 4" xfId="33968" xr:uid="{00000000-0005-0000-0000-0000B0840000}"/>
    <cellStyle name="Normal 5 10 32 2 5" xfId="33969" xr:uid="{00000000-0005-0000-0000-0000B1840000}"/>
    <cellStyle name="Normal 5 10 32 2 6" xfId="33970" xr:uid="{00000000-0005-0000-0000-0000B2840000}"/>
    <cellStyle name="Normal 5 10 32 2 7" xfId="33971" xr:uid="{00000000-0005-0000-0000-0000B3840000}"/>
    <cellStyle name="Normal 5 10 32 2 8" xfId="33972" xr:uid="{00000000-0005-0000-0000-0000B4840000}"/>
    <cellStyle name="Normal 5 10 32 2 9" xfId="33973" xr:uid="{00000000-0005-0000-0000-0000B5840000}"/>
    <cellStyle name="Normal 5 10 32 3" xfId="33974" xr:uid="{00000000-0005-0000-0000-0000B6840000}"/>
    <cellStyle name="Normal 5 10 32 3 10" xfId="33975" xr:uid="{00000000-0005-0000-0000-0000B7840000}"/>
    <cellStyle name="Normal 5 10 32 3 2" xfId="33976" xr:uid="{00000000-0005-0000-0000-0000B8840000}"/>
    <cellStyle name="Normal 5 10 32 3 3" xfId="33977" xr:uid="{00000000-0005-0000-0000-0000B9840000}"/>
    <cellStyle name="Normal 5 10 32 3 4" xfId="33978" xr:uid="{00000000-0005-0000-0000-0000BA840000}"/>
    <cellStyle name="Normal 5 10 32 3 5" xfId="33979" xr:uid="{00000000-0005-0000-0000-0000BB840000}"/>
    <cellStyle name="Normal 5 10 32 3 6" xfId="33980" xr:uid="{00000000-0005-0000-0000-0000BC840000}"/>
    <cellStyle name="Normal 5 10 32 3 7" xfId="33981" xr:uid="{00000000-0005-0000-0000-0000BD840000}"/>
    <cellStyle name="Normal 5 10 32 3 8" xfId="33982" xr:uid="{00000000-0005-0000-0000-0000BE840000}"/>
    <cellStyle name="Normal 5 10 32 3 9" xfId="33983" xr:uid="{00000000-0005-0000-0000-0000BF840000}"/>
    <cellStyle name="Normal 5 10 32 4" xfId="33984" xr:uid="{00000000-0005-0000-0000-0000C0840000}"/>
    <cellStyle name="Normal 5 10 32 4 10" xfId="33985" xr:uid="{00000000-0005-0000-0000-0000C1840000}"/>
    <cellStyle name="Normal 5 10 32 4 2" xfId="33986" xr:uid="{00000000-0005-0000-0000-0000C2840000}"/>
    <cellStyle name="Normal 5 10 32 4 3" xfId="33987" xr:uid="{00000000-0005-0000-0000-0000C3840000}"/>
    <cellStyle name="Normal 5 10 32 4 4" xfId="33988" xr:uid="{00000000-0005-0000-0000-0000C4840000}"/>
    <cellStyle name="Normal 5 10 32 4 5" xfId="33989" xr:uid="{00000000-0005-0000-0000-0000C5840000}"/>
    <cellStyle name="Normal 5 10 32 4 6" xfId="33990" xr:uid="{00000000-0005-0000-0000-0000C6840000}"/>
    <cellStyle name="Normal 5 10 32 4 7" xfId="33991" xr:uid="{00000000-0005-0000-0000-0000C7840000}"/>
    <cellStyle name="Normal 5 10 32 4 8" xfId="33992" xr:uid="{00000000-0005-0000-0000-0000C8840000}"/>
    <cellStyle name="Normal 5 10 32 4 9" xfId="33993" xr:uid="{00000000-0005-0000-0000-0000C9840000}"/>
    <cellStyle name="Normal 5 10 32 5" xfId="33994" xr:uid="{00000000-0005-0000-0000-0000CA840000}"/>
    <cellStyle name="Normal 5 10 32 5 10" xfId="33995" xr:uid="{00000000-0005-0000-0000-0000CB840000}"/>
    <cellStyle name="Normal 5 10 32 5 2" xfId="33996" xr:uid="{00000000-0005-0000-0000-0000CC840000}"/>
    <cellStyle name="Normal 5 10 32 5 3" xfId="33997" xr:uid="{00000000-0005-0000-0000-0000CD840000}"/>
    <cellStyle name="Normal 5 10 32 5 4" xfId="33998" xr:uid="{00000000-0005-0000-0000-0000CE840000}"/>
    <cellStyle name="Normal 5 10 32 5 5" xfId="33999" xr:uid="{00000000-0005-0000-0000-0000CF840000}"/>
    <cellStyle name="Normal 5 10 32 5 6" xfId="34000" xr:uid="{00000000-0005-0000-0000-0000D0840000}"/>
    <cellStyle name="Normal 5 10 32 5 7" xfId="34001" xr:uid="{00000000-0005-0000-0000-0000D1840000}"/>
    <cellStyle name="Normal 5 10 32 5 8" xfId="34002" xr:uid="{00000000-0005-0000-0000-0000D2840000}"/>
    <cellStyle name="Normal 5 10 32 5 9" xfId="34003" xr:uid="{00000000-0005-0000-0000-0000D3840000}"/>
    <cellStyle name="Normal 5 10 32 6" xfId="34004" xr:uid="{00000000-0005-0000-0000-0000D4840000}"/>
    <cellStyle name="Normal 5 10 32 7" xfId="34005" xr:uid="{00000000-0005-0000-0000-0000D5840000}"/>
    <cellStyle name="Normal 5 10 32 8" xfId="34006" xr:uid="{00000000-0005-0000-0000-0000D6840000}"/>
    <cellStyle name="Normal 5 10 32 9" xfId="34007" xr:uid="{00000000-0005-0000-0000-0000D7840000}"/>
    <cellStyle name="Normal 5 10 33" xfId="34008" xr:uid="{00000000-0005-0000-0000-0000D8840000}"/>
    <cellStyle name="Normal 5 10 33 10" xfId="34009" xr:uid="{00000000-0005-0000-0000-0000D9840000}"/>
    <cellStyle name="Normal 5 10 33 11" xfId="34010" xr:uid="{00000000-0005-0000-0000-0000DA840000}"/>
    <cellStyle name="Normal 5 10 33 12" xfId="34011" xr:uid="{00000000-0005-0000-0000-0000DB840000}"/>
    <cellStyle name="Normal 5 10 33 13" xfId="34012" xr:uid="{00000000-0005-0000-0000-0000DC840000}"/>
    <cellStyle name="Normal 5 10 33 14" xfId="34013" xr:uid="{00000000-0005-0000-0000-0000DD840000}"/>
    <cellStyle name="Normal 5 10 33 2" xfId="34014" xr:uid="{00000000-0005-0000-0000-0000DE840000}"/>
    <cellStyle name="Normal 5 10 33 2 10" xfId="34015" xr:uid="{00000000-0005-0000-0000-0000DF840000}"/>
    <cellStyle name="Normal 5 10 33 2 2" xfId="34016" xr:uid="{00000000-0005-0000-0000-0000E0840000}"/>
    <cellStyle name="Normal 5 10 33 2 3" xfId="34017" xr:uid="{00000000-0005-0000-0000-0000E1840000}"/>
    <cellStyle name="Normal 5 10 33 2 4" xfId="34018" xr:uid="{00000000-0005-0000-0000-0000E2840000}"/>
    <cellStyle name="Normal 5 10 33 2 5" xfId="34019" xr:uid="{00000000-0005-0000-0000-0000E3840000}"/>
    <cellStyle name="Normal 5 10 33 2 6" xfId="34020" xr:uid="{00000000-0005-0000-0000-0000E4840000}"/>
    <cellStyle name="Normal 5 10 33 2 7" xfId="34021" xr:uid="{00000000-0005-0000-0000-0000E5840000}"/>
    <cellStyle name="Normal 5 10 33 2 8" xfId="34022" xr:uid="{00000000-0005-0000-0000-0000E6840000}"/>
    <cellStyle name="Normal 5 10 33 2 9" xfId="34023" xr:uid="{00000000-0005-0000-0000-0000E7840000}"/>
    <cellStyle name="Normal 5 10 33 3" xfId="34024" xr:uid="{00000000-0005-0000-0000-0000E8840000}"/>
    <cellStyle name="Normal 5 10 33 3 10" xfId="34025" xr:uid="{00000000-0005-0000-0000-0000E9840000}"/>
    <cellStyle name="Normal 5 10 33 3 2" xfId="34026" xr:uid="{00000000-0005-0000-0000-0000EA840000}"/>
    <cellStyle name="Normal 5 10 33 3 3" xfId="34027" xr:uid="{00000000-0005-0000-0000-0000EB840000}"/>
    <cellStyle name="Normal 5 10 33 3 4" xfId="34028" xr:uid="{00000000-0005-0000-0000-0000EC840000}"/>
    <cellStyle name="Normal 5 10 33 3 5" xfId="34029" xr:uid="{00000000-0005-0000-0000-0000ED840000}"/>
    <cellStyle name="Normal 5 10 33 3 6" xfId="34030" xr:uid="{00000000-0005-0000-0000-0000EE840000}"/>
    <cellStyle name="Normal 5 10 33 3 7" xfId="34031" xr:uid="{00000000-0005-0000-0000-0000EF840000}"/>
    <cellStyle name="Normal 5 10 33 3 8" xfId="34032" xr:uid="{00000000-0005-0000-0000-0000F0840000}"/>
    <cellStyle name="Normal 5 10 33 3 9" xfId="34033" xr:uid="{00000000-0005-0000-0000-0000F1840000}"/>
    <cellStyle name="Normal 5 10 33 4" xfId="34034" xr:uid="{00000000-0005-0000-0000-0000F2840000}"/>
    <cellStyle name="Normal 5 10 33 4 10" xfId="34035" xr:uid="{00000000-0005-0000-0000-0000F3840000}"/>
    <cellStyle name="Normal 5 10 33 4 2" xfId="34036" xr:uid="{00000000-0005-0000-0000-0000F4840000}"/>
    <cellStyle name="Normal 5 10 33 4 3" xfId="34037" xr:uid="{00000000-0005-0000-0000-0000F5840000}"/>
    <cellStyle name="Normal 5 10 33 4 4" xfId="34038" xr:uid="{00000000-0005-0000-0000-0000F6840000}"/>
    <cellStyle name="Normal 5 10 33 4 5" xfId="34039" xr:uid="{00000000-0005-0000-0000-0000F7840000}"/>
    <cellStyle name="Normal 5 10 33 4 6" xfId="34040" xr:uid="{00000000-0005-0000-0000-0000F8840000}"/>
    <cellStyle name="Normal 5 10 33 4 7" xfId="34041" xr:uid="{00000000-0005-0000-0000-0000F9840000}"/>
    <cellStyle name="Normal 5 10 33 4 8" xfId="34042" xr:uid="{00000000-0005-0000-0000-0000FA840000}"/>
    <cellStyle name="Normal 5 10 33 4 9" xfId="34043" xr:uid="{00000000-0005-0000-0000-0000FB840000}"/>
    <cellStyle name="Normal 5 10 33 5" xfId="34044" xr:uid="{00000000-0005-0000-0000-0000FC840000}"/>
    <cellStyle name="Normal 5 10 33 5 10" xfId="34045" xr:uid="{00000000-0005-0000-0000-0000FD840000}"/>
    <cellStyle name="Normal 5 10 33 5 2" xfId="34046" xr:uid="{00000000-0005-0000-0000-0000FE840000}"/>
    <cellStyle name="Normal 5 10 33 5 3" xfId="34047" xr:uid="{00000000-0005-0000-0000-0000FF840000}"/>
    <cellStyle name="Normal 5 10 33 5 4" xfId="34048" xr:uid="{00000000-0005-0000-0000-000000850000}"/>
    <cellStyle name="Normal 5 10 33 5 5" xfId="34049" xr:uid="{00000000-0005-0000-0000-000001850000}"/>
    <cellStyle name="Normal 5 10 33 5 6" xfId="34050" xr:uid="{00000000-0005-0000-0000-000002850000}"/>
    <cellStyle name="Normal 5 10 33 5 7" xfId="34051" xr:uid="{00000000-0005-0000-0000-000003850000}"/>
    <cellStyle name="Normal 5 10 33 5 8" xfId="34052" xr:uid="{00000000-0005-0000-0000-000004850000}"/>
    <cellStyle name="Normal 5 10 33 5 9" xfId="34053" xr:uid="{00000000-0005-0000-0000-000005850000}"/>
    <cellStyle name="Normal 5 10 33 6" xfId="34054" xr:uid="{00000000-0005-0000-0000-000006850000}"/>
    <cellStyle name="Normal 5 10 33 7" xfId="34055" xr:uid="{00000000-0005-0000-0000-000007850000}"/>
    <cellStyle name="Normal 5 10 33 8" xfId="34056" xr:uid="{00000000-0005-0000-0000-000008850000}"/>
    <cellStyle name="Normal 5 10 33 9" xfId="34057" xr:uid="{00000000-0005-0000-0000-000009850000}"/>
    <cellStyle name="Normal 5 10 34" xfId="34058" xr:uid="{00000000-0005-0000-0000-00000A850000}"/>
    <cellStyle name="Normal 5 10 34 10" xfId="34059" xr:uid="{00000000-0005-0000-0000-00000B850000}"/>
    <cellStyle name="Normal 5 10 34 11" xfId="34060" xr:uid="{00000000-0005-0000-0000-00000C850000}"/>
    <cellStyle name="Normal 5 10 34 12" xfId="34061" xr:uid="{00000000-0005-0000-0000-00000D850000}"/>
    <cellStyle name="Normal 5 10 34 13" xfId="34062" xr:uid="{00000000-0005-0000-0000-00000E850000}"/>
    <cellStyle name="Normal 5 10 34 14" xfId="34063" xr:uid="{00000000-0005-0000-0000-00000F850000}"/>
    <cellStyle name="Normal 5 10 34 2" xfId="34064" xr:uid="{00000000-0005-0000-0000-000010850000}"/>
    <cellStyle name="Normal 5 10 34 2 10" xfId="34065" xr:uid="{00000000-0005-0000-0000-000011850000}"/>
    <cellStyle name="Normal 5 10 34 2 2" xfId="34066" xr:uid="{00000000-0005-0000-0000-000012850000}"/>
    <cellStyle name="Normal 5 10 34 2 3" xfId="34067" xr:uid="{00000000-0005-0000-0000-000013850000}"/>
    <cellStyle name="Normal 5 10 34 2 4" xfId="34068" xr:uid="{00000000-0005-0000-0000-000014850000}"/>
    <cellStyle name="Normal 5 10 34 2 5" xfId="34069" xr:uid="{00000000-0005-0000-0000-000015850000}"/>
    <cellStyle name="Normal 5 10 34 2 6" xfId="34070" xr:uid="{00000000-0005-0000-0000-000016850000}"/>
    <cellStyle name="Normal 5 10 34 2 7" xfId="34071" xr:uid="{00000000-0005-0000-0000-000017850000}"/>
    <cellStyle name="Normal 5 10 34 2 8" xfId="34072" xr:uid="{00000000-0005-0000-0000-000018850000}"/>
    <cellStyle name="Normal 5 10 34 2 9" xfId="34073" xr:uid="{00000000-0005-0000-0000-000019850000}"/>
    <cellStyle name="Normal 5 10 34 3" xfId="34074" xr:uid="{00000000-0005-0000-0000-00001A850000}"/>
    <cellStyle name="Normal 5 10 34 3 10" xfId="34075" xr:uid="{00000000-0005-0000-0000-00001B850000}"/>
    <cellStyle name="Normal 5 10 34 3 2" xfId="34076" xr:uid="{00000000-0005-0000-0000-00001C850000}"/>
    <cellStyle name="Normal 5 10 34 3 3" xfId="34077" xr:uid="{00000000-0005-0000-0000-00001D850000}"/>
    <cellStyle name="Normal 5 10 34 3 4" xfId="34078" xr:uid="{00000000-0005-0000-0000-00001E850000}"/>
    <cellStyle name="Normal 5 10 34 3 5" xfId="34079" xr:uid="{00000000-0005-0000-0000-00001F850000}"/>
    <cellStyle name="Normal 5 10 34 3 6" xfId="34080" xr:uid="{00000000-0005-0000-0000-000020850000}"/>
    <cellStyle name="Normal 5 10 34 3 7" xfId="34081" xr:uid="{00000000-0005-0000-0000-000021850000}"/>
    <cellStyle name="Normal 5 10 34 3 8" xfId="34082" xr:uid="{00000000-0005-0000-0000-000022850000}"/>
    <cellStyle name="Normal 5 10 34 3 9" xfId="34083" xr:uid="{00000000-0005-0000-0000-000023850000}"/>
    <cellStyle name="Normal 5 10 34 4" xfId="34084" xr:uid="{00000000-0005-0000-0000-000024850000}"/>
    <cellStyle name="Normal 5 10 34 4 10" xfId="34085" xr:uid="{00000000-0005-0000-0000-000025850000}"/>
    <cellStyle name="Normal 5 10 34 4 2" xfId="34086" xr:uid="{00000000-0005-0000-0000-000026850000}"/>
    <cellStyle name="Normal 5 10 34 4 3" xfId="34087" xr:uid="{00000000-0005-0000-0000-000027850000}"/>
    <cellStyle name="Normal 5 10 34 4 4" xfId="34088" xr:uid="{00000000-0005-0000-0000-000028850000}"/>
    <cellStyle name="Normal 5 10 34 4 5" xfId="34089" xr:uid="{00000000-0005-0000-0000-000029850000}"/>
    <cellStyle name="Normal 5 10 34 4 6" xfId="34090" xr:uid="{00000000-0005-0000-0000-00002A850000}"/>
    <cellStyle name="Normal 5 10 34 4 7" xfId="34091" xr:uid="{00000000-0005-0000-0000-00002B850000}"/>
    <cellStyle name="Normal 5 10 34 4 8" xfId="34092" xr:uid="{00000000-0005-0000-0000-00002C850000}"/>
    <cellStyle name="Normal 5 10 34 4 9" xfId="34093" xr:uid="{00000000-0005-0000-0000-00002D850000}"/>
    <cellStyle name="Normal 5 10 34 5" xfId="34094" xr:uid="{00000000-0005-0000-0000-00002E850000}"/>
    <cellStyle name="Normal 5 10 34 5 10" xfId="34095" xr:uid="{00000000-0005-0000-0000-00002F850000}"/>
    <cellStyle name="Normal 5 10 34 5 2" xfId="34096" xr:uid="{00000000-0005-0000-0000-000030850000}"/>
    <cellStyle name="Normal 5 10 34 5 3" xfId="34097" xr:uid="{00000000-0005-0000-0000-000031850000}"/>
    <cellStyle name="Normal 5 10 34 5 4" xfId="34098" xr:uid="{00000000-0005-0000-0000-000032850000}"/>
    <cellStyle name="Normal 5 10 34 5 5" xfId="34099" xr:uid="{00000000-0005-0000-0000-000033850000}"/>
    <cellStyle name="Normal 5 10 34 5 6" xfId="34100" xr:uid="{00000000-0005-0000-0000-000034850000}"/>
    <cellStyle name="Normal 5 10 34 5 7" xfId="34101" xr:uid="{00000000-0005-0000-0000-000035850000}"/>
    <cellStyle name="Normal 5 10 34 5 8" xfId="34102" xr:uid="{00000000-0005-0000-0000-000036850000}"/>
    <cellStyle name="Normal 5 10 34 5 9" xfId="34103" xr:uid="{00000000-0005-0000-0000-000037850000}"/>
    <cellStyle name="Normal 5 10 34 6" xfId="34104" xr:uid="{00000000-0005-0000-0000-000038850000}"/>
    <cellStyle name="Normal 5 10 34 7" xfId="34105" xr:uid="{00000000-0005-0000-0000-000039850000}"/>
    <cellStyle name="Normal 5 10 34 8" xfId="34106" xr:uid="{00000000-0005-0000-0000-00003A850000}"/>
    <cellStyle name="Normal 5 10 34 9" xfId="34107" xr:uid="{00000000-0005-0000-0000-00003B850000}"/>
    <cellStyle name="Normal 5 10 35" xfId="34108" xr:uid="{00000000-0005-0000-0000-00003C850000}"/>
    <cellStyle name="Normal 5 10 35 10" xfId="34109" xr:uid="{00000000-0005-0000-0000-00003D850000}"/>
    <cellStyle name="Normal 5 10 35 2" xfId="34110" xr:uid="{00000000-0005-0000-0000-00003E850000}"/>
    <cellStyle name="Normal 5 10 35 3" xfId="34111" xr:uid="{00000000-0005-0000-0000-00003F850000}"/>
    <cellStyle name="Normal 5 10 35 4" xfId="34112" xr:uid="{00000000-0005-0000-0000-000040850000}"/>
    <cellStyle name="Normal 5 10 35 5" xfId="34113" xr:uid="{00000000-0005-0000-0000-000041850000}"/>
    <cellStyle name="Normal 5 10 35 6" xfId="34114" xr:uid="{00000000-0005-0000-0000-000042850000}"/>
    <cellStyle name="Normal 5 10 35 7" xfId="34115" xr:uid="{00000000-0005-0000-0000-000043850000}"/>
    <cellStyle name="Normal 5 10 35 8" xfId="34116" xr:uid="{00000000-0005-0000-0000-000044850000}"/>
    <cellStyle name="Normal 5 10 35 9" xfId="34117" xr:uid="{00000000-0005-0000-0000-000045850000}"/>
    <cellStyle name="Normal 5 10 36" xfId="34118" xr:uid="{00000000-0005-0000-0000-000046850000}"/>
    <cellStyle name="Normal 5 10 36 10" xfId="34119" xr:uid="{00000000-0005-0000-0000-000047850000}"/>
    <cellStyle name="Normal 5 10 36 2" xfId="34120" xr:uid="{00000000-0005-0000-0000-000048850000}"/>
    <cellStyle name="Normal 5 10 36 3" xfId="34121" xr:uid="{00000000-0005-0000-0000-000049850000}"/>
    <cellStyle name="Normal 5 10 36 4" xfId="34122" xr:uid="{00000000-0005-0000-0000-00004A850000}"/>
    <cellStyle name="Normal 5 10 36 5" xfId="34123" xr:uid="{00000000-0005-0000-0000-00004B850000}"/>
    <cellStyle name="Normal 5 10 36 6" xfId="34124" xr:uid="{00000000-0005-0000-0000-00004C850000}"/>
    <cellStyle name="Normal 5 10 36 7" xfId="34125" xr:uid="{00000000-0005-0000-0000-00004D850000}"/>
    <cellStyle name="Normal 5 10 36 8" xfId="34126" xr:uid="{00000000-0005-0000-0000-00004E850000}"/>
    <cellStyle name="Normal 5 10 36 9" xfId="34127" xr:uid="{00000000-0005-0000-0000-00004F850000}"/>
    <cellStyle name="Normal 5 10 37" xfId="34128" xr:uid="{00000000-0005-0000-0000-000050850000}"/>
    <cellStyle name="Normal 5 10 37 10" xfId="34129" xr:uid="{00000000-0005-0000-0000-000051850000}"/>
    <cellStyle name="Normal 5 10 37 2" xfId="34130" xr:uid="{00000000-0005-0000-0000-000052850000}"/>
    <cellStyle name="Normal 5 10 37 3" xfId="34131" xr:uid="{00000000-0005-0000-0000-000053850000}"/>
    <cellStyle name="Normal 5 10 37 4" xfId="34132" xr:uid="{00000000-0005-0000-0000-000054850000}"/>
    <cellStyle name="Normal 5 10 37 5" xfId="34133" xr:uid="{00000000-0005-0000-0000-000055850000}"/>
    <cellStyle name="Normal 5 10 37 6" xfId="34134" xr:uid="{00000000-0005-0000-0000-000056850000}"/>
    <cellStyle name="Normal 5 10 37 7" xfId="34135" xr:uid="{00000000-0005-0000-0000-000057850000}"/>
    <cellStyle name="Normal 5 10 37 8" xfId="34136" xr:uid="{00000000-0005-0000-0000-000058850000}"/>
    <cellStyle name="Normal 5 10 37 9" xfId="34137" xr:uid="{00000000-0005-0000-0000-000059850000}"/>
    <cellStyle name="Normal 5 10 38" xfId="34138" xr:uid="{00000000-0005-0000-0000-00005A850000}"/>
    <cellStyle name="Normal 5 10 38 10" xfId="34139" xr:uid="{00000000-0005-0000-0000-00005B850000}"/>
    <cellStyle name="Normal 5 10 38 2" xfId="34140" xr:uid="{00000000-0005-0000-0000-00005C850000}"/>
    <cellStyle name="Normal 5 10 38 3" xfId="34141" xr:uid="{00000000-0005-0000-0000-00005D850000}"/>
    <cellStyle name="Normal 5 10 38 4" xfId="34142" xr:uid="{00000000-0005-0000-0000-00005E850000}"/>
    <cellStyle name="Normal 5 10 38 5" xfId="34143" xr:uid="{00000000-0005-0000-0000-00005F850000}"/>
    <cellStyle name="Normal 5 10 38 6" xfId="34144" xr:uid="{00000000-0005-0000-0000-000060850000}"/>
    <cellStyle name="Normal 5 10 38 7" xfId="34145" xr:uid="{00000000-0005-0000-0000-000061850000}"/>
    <cellStyle name="Normal 5 10 38 8" xfId="34146" xr:uid="{00000000-0005-0000-0000-000062850000}"/>
    <cellStyle name="Normal 5 10 38 9" xfId="34147" xr:uid="{00000000-0005-0000-0000-000063850000}"/>
    <cellStyle name="Normal 5 10 39" xfId="34148" xr:uid="{00000000-0005-0000-0000-000064850000}"/>
    <cellStyle name="Normal 5 10 4" xfId="34149" xr:uid="{00000000-0005-0000-0000-000065850000}"/>
    <cellStyle name="Normal 5 10 4 10" xfId="34150" xr:uid="{00000000-0005-0000-0000-000066850000}"/>
    <cellStyle name="Normal 5 10 4 11" xfId="34151" xr:uid="{00000000-0005-0000-0000-000067850000}"/>
    <cellStyle name="Normal 5 10 4 12" xfId="34152" xr:uid="{00000000-0005-0000-0000-000068850000}"/>
    <cellStyle name="Normal 5 10 4 13" xfId="34153" xr:uid="{00000000-0005-0000-0000-000069850000}"/>
    <cellStyle name="Normal 5 10 4 14" xfId="34154" xr:uid="{00000000-0005-0000-0000-00006A850000}"/>
    <cellStyle name="Normal 5 10 4 2" xfId="34155" xr:uid="{00000000-0005-0000-0000-00006B850000}"/>
    <cellStyle name="Normal 5 10 4 2 10" xfId="34156" xr:uid="{00000000-0005-0000-0000-00006C850000}"/>
    <cellStyle name="Normal 5 10 4 2 2" xfId="34157" xr:uid="{00000000-0005-0000-0000-00006D850000}"/>
    <cellStyle name="Normal 5 10 4 2 3" xfId="34158" xr:uid="{00000000-0005-0000-0000-00006E850000}"/>
    <cellStyle name="Normal 5 10 4 2 4" xfId="34159" xr:uid="{00000000-0005-0000-0000-00006F850000}"/>
    <cellStyle name="Normal 5 10 4 2 5" xfId="34160" xr:uid="{00000000-0005-0000-0000-000070850000}"/>
    <cellStyle name="Normal 5 10 4 2 6" xfId="34161" xr:uid="{00000000-0005-0000-0000-000071850000}"/>
    <cellStyle name="Normal 5 10 4 2 7" xfId="34162" xr:uid="{00000000-0005-0000-0000-000072850000}"/>
    <cellStyle name="Normal 5 10 4 2 8" xfId="34163" xr:uid="{00000000-0005-0000-0000-000073850000}"/>
    <cellStyle name="Normal 5 10 4 2 9" xfId="34164" xr:uid="{00000000-0005-0000-0000-000074850000}"/>
    <cellStyle name="Normal 5 10 4 3" xfId="34165" xr:uid="{00000000-0005-0000-0000-000075850000}"/>
    <cellStyle name="Normal 5 10 4 3 10" xfId="34166" xr:uid="{00000000-0005-0000-0000-000076850000}"/>
    <cellStyle name="Normal 5 10 4 3 2" xfId="34167" xr:uid="{00000000-0005-0000-0000-000077850000}"/>
    <cellStyle name="Normal 5 10 4 3 3" xfId="34168" xr:uid="{00000000-0005-0000-0000-000078850000}"/>
    <cellStyle name="Normal 5 10 4 3 4" xfId="34169" xr:uid="{00000000-0005-0000-0000-000079850000}"/>
    <cellStyle name="Normal 5 10 4 3 5" xfId="34170" xr:uid="{00000000-0005-0000-0000-00007A850000}"/>
    <cellStyle name="Normal 5 10 4 3 6" xfId="34171" xr:uid="{00000000-0005-0000-0000-00007B850000}"/>
    <cellStyle name="Normal 5 10 4 3 7" xfId="34172" xr:uid="{00000000-0005-0000-0000-00007C850000}"/>
    <cellStyle name="Normal 5 10 4 3 8" xfId="34173" xr:uid="{00000000-0005-0000-0000-00007D850000}"/>
    <cellStyle name="Normal 5 10 4 3 9" xfId="34174" xr:uid="{00000000-0005-0000-0000-00007E850000}"/>
    <cellStyle name="Normal 5 10 4 4" xfId="34175" xr:uid="{00000000-0005-0000-0000-00007F850000}"/>
    <cellStyle name="Normal 5 10 4 4 10" xfId="34176" xr:uid="{00000000-0005-0000-0000-000080850000}"/>
    <cellStyle name="Normal 5 10 4 4 2" xfId="34177" xr:uid="{00000000-0005-0000-0000-000081850000}"/>
    <cellStyle name="Normal 5 10 4 4 3" xfId="34178" xr:uid="{00000000-0005-0000-0000-000082850000}"/>
    <cellStyle name="Normal 5 10 4 4 4" xfId="34179" xr:uid="{00000000-0005-0000-0000-000083850000}"/>
    <cellStyle name="Normal 5 10 4 4 5" xfId="34180" xr:uid="{00000000-0005-0000-0000-000084850000}"/>
    <cellStyle name="Normal 5 10 4 4 6" xfId="34181" xr:uid="{00000000-0005-0000-0000-000085850000}"/>
    <cellStyle name="Normal 5 10 4 4 7" xfId="34182" xr:uid="{00000000-0005-0000-0000-000086850000}"/>
    <cellStyle name="Normal 5 10 4 4 8" xfId="34183" xr:uid="{00000000-0005-0000-0000-000087850000}"/>
    <cellStyle name="Normal 5 10 4 4 9" xfId="34184" xr:uid="{00000000-0005-0000-0000-000088850000}"/>
    <cellStyle name="Normal 5 10 4 5" xfId="34185" xr:uid="{00000000-0005-0000-0000-000089850000}"/>
    <cellStyle name="Normal 5 10 4 5 10" xfId="34186" xr:uid="{00000000-0005-0000-0000-00008A850000}"/>
    <cellStyle name="Normal 5 10 4 5 2" xfId="34187" xr:uid="{00000000-0005-0000-0000-00008B850000}"/>
    <cellStyle name="Normal 5 10 4 5 3" xfId="34188" xr:uid="{00000000-0005-0000-0000-00008C850000}"/>
    <cellStyle name="Normal 5 10 4 5 4" xfId="34189" xr:uid="{00000000-0005-0000-0000-00008D850000}"/>
    <cellStyle name="Normal 5 10 4 5 5" xfId="34190" xr:uid="{00000000-0005-0000-0000-00008E850000}"/>
    <cellStyle name="Normal 5 10 4 5 6" xfId="34191" xr:uid="{00000000-0005-0000-0000-00008F850000}"/>
    <cellStyle name="Normal 5 10 4 5 7" xfId="34192" xr:uid="{00000000-0005-0000-0000-000090850000}"/>
    <cellStyle name="Normal 5 10 4 5 8" xfId="34193" xr:uid="{00000000-0005-0000-0000-000091850000}"/>
    <cellStyle name="Normal 5 10 4 5 9" xfId="34194" xr:uid="{00000000-0005-0000-0000-000092850000}"/>
    <cellStyle name="Normal 5 10 4 6" xfId="34195" xr:uid="{00000000-0005-0000-0000-000093850000}"/>
    <cellStyle name="Normal 5 10 4 7" xfId="34196" xr:uid="{00000000-0005-0000-0000-000094850000}"/>
    <cellStyle name="Normal 5 10 4 8" xfId="34197" xr:uid="{00000000-0005-0000-0000-000095850000}"/>
    <cellStyle name="Normal 5 10 4 9" xfId="34198" xr:uid="{00000000-0005-0000-0000-000096850000}"/>
    <cellStyle name="Normal 5 10 40" xfId="34199" xr:uid="{00000000-0005-0000-0000-000097850000}"/>
    <cellStyle name="Normal 5 10 41" xfId="34200" xr:uid="{00000000-0005-0000-0000-000098850000}"/>
    <cellStyle name="Normal 5 10 42" xfId="34201" xr:uid="{00000000-0005-0000-0000-000099850000}"/>
    <cellStyle name="Normal 5 10 43" xfId="34202" xr:uid="{00000000-0005-0000-0000-00009A850000}"/>
    <cellStyle name="Normal 5 10 44" xfId="34203" xr:uid="{00000000-0005-0000-0000-00009B850000}"/>
    <cellStyle name="Normal 5 10 45" xfId="34204" xr:uid="{00000000-0005-0000-0000-00009C850000}"/>
    <cellStyle name="Normal 5 10 46" xfId="34205" xr:uid="{00000000-0005-0000-0000-00009D850000}"/>
    <cellStyle name="Normal 5 10 47" xfId="34206" xr:uid="{00000000-0005-0000-0000-00009E850000}"/>
    <cellStyle name="Normal 5 10 48" xfId="34207" xr:uid="{00000000-0005-0000-0000-00009F850000}"/>
    <cellStyle name="Normal 5 10 49" xfId="34208" xr:uid="{00000000-0005-0000-0000-0000A0850000}"/>
    <cellStyle name="Normal 5 10 5" xfId="34209" xr:uid="{00000000-0005-0000-0000-0000A1850000}"/>
    <cellStyle name="Normal 5 10 5 10" xfId="34210" xr:uid="{00000000-0005-0000-0000-0000A2850000}"/>
    <cellStyle name="Normal 5 10 5 11" xfId="34211" xr:uid="{00000000-0005-0000-0000-0000A3850000}"/>
    <cellStyle name="Normal 5 10 5 12" xfId="34212" xr:uid="{00000000-0005-0000-0000-0000A4850000}"/>
    <cellStyle name="Normal 5 10 5 13" xfId="34213" xr:uid="{00000000-0005-0000-0000-0000A5850000}"/>
    <cellStyle name="Normal 5 10 5 14" xfId="34214" xr:uid="{00000000-0005-0000-0000-0000A6850000}"/>
    <cellStyle name="Normal 5 10 5 2" xfId="34215" xr:uid="{00000000-0005-0000-0000-0000A7850000}"/>
    <cellStyle name="Normal 5 10 5 2 10" xfId="34216" xr:uid="{00000000-0005-0000-0000-0000A8850000}"/>
    <cellStyle name="Normal 5 10 5 2 2" xfId="34217" xr:uid="{00000000-0005-0000-0000-0000A9850000}"/>
    <cellStyle name="Normal 5 10 5 2 3" xfId="34218" xr:uid="{00000000-0005-0000-0000-0000AA850000}"/>
    <cellStyle name="Normal 5 10 5 2 4" xfId="34219" xr:uid="{00000000-0005-0000-0000-0000AB850000}"/>
    <cellStyle name="Normal 5 10 5 2 5" xfId="34220" xr:uid="{00000000-0005-0000-0000-0000AC850000}"/>
    <cellStyle name="Normal 5 10 5 2 6" xfId="34221" xr:uid="{00000000-0005-0000-0000-0000AD850000}"/>
    <cellStyle name="Normal 5 10 5 2 7" xfId="34222" xr:uid="{00000000-0005-0000-0000-0000AE850000}"/>
    <cellStyle name="Normal 5 10 5 2 8" xfId="34223" xr:uid="{00000000-0005-0000-0000-0000AF850000}"/>
    <cellStyle name="Normal 5 10 5 2 9" xfId="34224" xr:uid="{00000000-0005-0000-0000-0000B0850000}"/>
    <cellStyle name="Normal 5 10 5 3" xfId="34225" xr:uid="{00000000-0005-0000-0000-0000B1850000}"/>
    <cellStyle name="Normal 5 10 5 3 10" xfId="34226" xr:uid="{00000000-0005-0000-0000-0000B2850000}"/>
    <cellStyle name="Normal 5 10 5 3 2" xfId="34227" xr:uid="{00000000-0005-0000-0000-0000B3850000}"/>
    <cellStyle name="Normal 5 10 5 3 3" xfId="34228" xr:uid="{00000000-0005-0000-0000-0000B4850000}"/>
    <cellStyle name="Normal 5 10 5 3 4" xfId="34229" xr:uid="{00000000-0005-0000-0000-0000B5850000}"/>
    <cellStyle name="Normal 5 10 5 3 5" xfId="34230" xr:uid="{00000000-0005-0000-0000-0000B6850000}"/>
    <cellStyle name="Normal 5 10 5 3 6" xfId="34231" xr:uid="{00000000-0005-0000-0000-0000B7850000}"/>
    <cellStyle name="Normal 5 10 5 3 7" xfId="34232" xr:uid="{00000000-0005-0000-0000-0000B8850000}"/>
    <cellStyle name="Normal 5 10 5 3 8" xfId="34233" xr:uid="{00000000-0005-0000-0000-0000B9850000}"/>
    <cellStyle name="Normal 5 10 5 3 9" xfId="34234" xr:uid="{00000000-0005-0000-0000-0000BA850000}"/>
    <cellStyle name="Normal 5 10 5 4" xfId="34235" xr:uid="{00000000-0005-0000-0000-0000BB850000}"/>
    <cellStyle name="Normal 5 10 5 4 10" xfId="34236" xr:uid="{00000000-0005-0000-0000-0000BC850000}"/>
    <cellStyle name="Normal 5 10 5 4 2" xfId="34237" xr:uid="{00000000-0005-0000-0000-0000BD850000}"/>
    <cellStyle name="Normal 5 10 5 4 3" xfId="34238" xr:uid="{00000000-0005-0000-0000-0000BE850000}"/>
    <cellStyle name="Normal 5 10 5 4 4" xfId="34239" xr:uid="{00000000-0005-0000-0000-0000BF850000}"/>
    <cellStyle name="Normal 5 10 5 4 5" xfId="34240" xr:uid="{00000000-0005-0000-0000-0000C0850000}"/>
    <cellStyle name="Normal 5 10 5 4 6" xfId="34241" xr:uid="{00000000-0005-0000-0000-0000C1850000}"/>
    <cellStyle name="Normal 5 10 5 4 7" xfId="34242" xr:uid="{00000000-0005-0000-0000-0000C2850000}"/>
    <cellStyle name="Normal 5 10 5 4 8" xfId="34243" xr:uid="{00000000-0005-0000-0000-0000C3850000}"/>
    <cellStyle name="Normal 5 10 5 4 9" xfId="34244" xr:uid="{00000000-0005-0000-0000-0000C4850000}"/>
    <cellStyle name="Normal 5 10 5 5" xfId="34245" xr:uid="{00000000-0005-0000-0000-0000C5850000}"/>
    <cellStyle name="Normal 5 10 5 5 10" xfId="34246" xr:uid="{00000000-0005-0000-0000-0000C6850000}"/>
    <cellStyle name="Normal 5 10 5 5 2" xfId="34247" xr:uid="{00000000-0005-0000-0000-0000C7850000}"/>
    <cellStyle name="Normal 5 10 5 5 3" xfId="34248" xr:uid="{00000000-0005-0000-0000-0000C8850000}"/>
    <cellStyle name="Normal 5 10 5 5 4" xfId="34249" xr:uid="{00000000-0005-0000-0000-0000C9850000}"/>
    <cellStyle name="Normal 5 10 5 5 5" xfId="34250" xr:uid="{00000000-0005-0000-0000-0000CA850000}"/>
    <cellStyle name="Normal 5 10 5 5 6" xfId="34251" xr:uid="{00000000-0005-0000-0000-0000CB850000}"/>
    <cellStyle name="Normal 5 10 5 5 7" xfId="34252" xr:uid="{00000000-0005-0000-0000-0000CC850000}"/>
    <cellStyle name="Normal 5 10 5 5 8" xfId="34253" xr:uid="{00000000-0005-0000-0000-0000CD850000}"/>
    <cellStyle name="Normal 5 10 5 5 9" xfId="34254" xr:uid="{00000000-0005-0000-0000-0000CE850000}"/>
    <cellStyle name="Normal 5 10 5 6" xfId="34255" xr:uid="{00000000-0005-0000-0000-0000CF850000}"/>
    <cellStyle name="Normal 5 10 5 7" xfId="34256" xr:uid="{00000000-0005-0000-0000-0000D0850000}"/>
    <cellStyle name="Normal 5 10 5 8" xfId="34257" xr:uid="{00000000-0005-0000-0000-0000D1850000}"/>
    <cellStyle name="Normal 5 10 5 9" xfId="34258" xr:uid="{00000000-0005-0000-0000-0000D2850000}"/>
    <cellStyle name="Normal 5 10 6" xfId="34259" xr:uid="{00000000-0005-0000-0000-0000D3850000}"/>
    <cellStyle name="Normal 5 10 6 10" xfId="34260" xr:uid="{00000000-0005-0000-0000-0000D4850000}"/>
    <cellStyle name="Normal 5 10 6 11" xfId="34261" xr:uid="{00000000-0005-0000-0000-0000D5850000}"/>
    <cellStyle name="Normal 5 10 6 12" xfId="34262" xr:uid="{00000000-0005-0000-0000-0000D6850000}"/>
    <cellStyle name="Normal 5 10 6 13" xfId="34263" xr:uid="{00000000-0005-0000-0000-0000D7850000}"/>
    <cellStyle name="Normal 5 10 6 14" xfId="34264" xr:uid="{00000000-0005-0000-0000-0000D8850000}"/>
    <cellStyle name="Normal 5 10 6 2" xfId="34265" xr:uid="{00000000-0005-0000-0000-0000D9850000}"/>
    <cellStyle name="Normal 5 10 6 2 10" xfId="34266" xr:uid="{00000000-0005-0000-0000-0000DA850000}"/>
    <cellStyle name="Normal 5 10 6 2 2" xfId="34267" xr:uid="{00000000-0005-0000-0000-0000DB850000}"/>
    <cellStyle name="Normal 5 10 6 2 3" xfId="34268" xr:uid="{00000000-0005-0000-0000-0000DC850000}"/>
    <cellStyle name="Normal 5 10 6 2 4" xfId="34269" xr:uid="{00000000-0005-0000-0000-0000DD850000}"/>
    <cellStyle name="Normal 5 10 6 2 5" xfId="34270" xr:uid="{00000000-0005-0000-0000-0000DE850000}"/>
    <cellStyle name="Normal 5 10 6 2 6" xfId="34271" xr:uid="{00000000-0005-0000-0000-0000DF850000}"/>
    <cellStyle name="Normal 5 10 6 2 7" xfId="34272" xr:uid="{00000000-0005-0000-0000-0000E0850000}"/>
    <cellStyle name="Normal 5 10 6 2 8" xfId="34273" xr:uid="{00000000-0005-0000-0000-0000E1850000}"/>
    <cellStyle name="Normal 5 10 6 2 9" xfId="34274" xr:uid="{00000000-0005-0000-0000-0000E2850000}"/>
    <cellStyle name="Normal 5 10 6 3" xfId="34275" xr:uid="{00000000-0005-0000-0000-0000E3850000}"/>
    <cellStyle name="Normal 5 10 6 3 10" xfId="34276" xr:uid="{00000000-0005-0000-0000-0000E4850000}"/>
    <cellStyle name="Normal 5 10 6 3 2" xfId="34277" xr:uid="{00000000-0005-0000-0000-0000E5850000}"/>
    <cellStyle name="Normal 5 10 6 3 3" xfId="34278" xr:uid="{00000000-0005-0000-0000-0000E6850000}"/>
    <cellStyle name="Normal 5 10 6 3 4" xfId="34279" xr:uid="{00000000-0005-0000-0000-0000E7850000}"/>
    <cellStyle name="Normal 5 10 6 3 5" xfId="34280" xr:uid="{00000000-0005-0000-0000-0000E8850000}"/>
    <cellStyle name="Normal 5 10 6 3 6" xfId="34281" xr:uid="{00000000-0005-0000-0000-0000E9850000}"/>
    <cellStyle name="Normal 5 10 6 3 7" xfId="34282" xr:uid="{00000000-0005-0000-0000-0000EA850000}"/>
    <cellStyle name="Normal 5 10 6 3 8" xfId="34283" xr:uid="{00000000-0005-0000-0000-0000EB850000}"/>
    <cellStyle name="Normal 5 10 6 3 9" xfId="34284" xr:uid="{00000000-0005-0000-0000-0000EC850000}"/>
    <cellStyle name="Normal 5 10 6 4" xfId="34285" xr:uid="{00000000-0005-0000-0000-0000ED850000}"/>
    <cellStyle name="Normal 5 10 6 4 10" xfId="34286" xr:uid="{00000000-0005-0000-0000-0000EE850000}"/>
    <cellStyle name="Normal 5 10 6 4 2" xfId="34287" xr:uid="{00000000-0005-0000-0000-0000EF850000}"/>
    <cellStyle name="Normal 5 10 6 4 3" xfId="34288" xr:uid="{00000000-0005-0000-0000-0000F0850000}"/>
    <cellStyle name="Normal 5 10 6 4 4" xfId="34289" xr:uid="{00000000-0005-0000-0000-0000F1850000}"/>
    <cellStyle name="Normal 5 10 6 4 5" xfId="34290" xr:uid="{00000000-0005-0000-0000-0000F2850000}"/>
    <cellStyle name="Normal 5 10 6 4 6" xfId="34291" xr:uid="{00000000-0005-0000-0000-0000F3850000}"/>
    <cellStyle name="Normal 5 10 6 4 7" xfId="34292" xr:uid="{00000000-0005-0000-0000-0000F4850000}"/>
    <cellStyle name="Normal 5 10 6 4 8" xfId="34293" xr:uid="{00000000-0005-0000-0000-0000F5850000}"/>
    <cellStyle name="Normal 5 10 6 4 9" xfId="34294" xr:uid="{00000000-0005-0000-0000-0000F6850000}"/>
    <cellStyle name="Normal 5 10 6 5" xfId="34295" xr:uid="{00000000-0005-0000-0000-0000F7850000}"/>
    <cellStyle name="Normal 5 10 6 5 10" xfId="34296" xr:uid="{00000000-0005-0000-0000-0000F8850000}"/>
    <cellStyle name="Normal 5 10 6 5 2" xfId="34297" xr:uid="{00000000-0005-0000-0000-0000F9850000}"/>
    <cellStyle name="Normal 5 10 6 5 3" xfId="34298" xr:uid="{00000000-0005-0000-0000-0000FA850000}"/>
    <cellStyle name="Normal 5 10 6 5 4" xfId="34299" xr:uid="{00000000-0005-0000-0000-0000FB850000}"/>
    <cellStyle name="Normal 5 10 6 5 5" xfId="34300" xr:uid="{00000000-0005-0000-0000-0000FC850000}"/>
    <cellStyle name="Normal 5 10 6 5 6" xfId="34301" xr:uid="{00000000-0005-0000-0000-0000FD850000}"/>
    <cellStyle name="Normal 5 10 6 5 7" xfId="34302" xr:uid="{00000000-0005-0000-0000-0000FE850000}"/>
    <cellStyle name="Normal 5 10 6 5 8" xfId="34303" xr:uid="{00000000-0005-0000-0000-0000FF850000}"/>
    <cellStyle name="Normal 5 10 6 5 9" xfId="34304" xr:uid="{00000000-0005-0000-0000-000000860000}"/>
    <cellStyle name="Normal 5 10 6 6" xfId="34305" xr:uid="{00000000-0005-0000-0000-000001860000}"/>
    <cellStyle name="Normal 5 10 6 7" xfId="34306" xr:uid="{00000000-0005-0000-0000-000002860000}"/>
    <cellStyle name="Normal 5 10 6 8" xfId="34307" xr:uid="{00000000-0005-0000-0000-000003860000}"/>
    <cellStyle name="Normal 5 10 6 9" xfId="34308" xr:uid="{00000000-0005-0000-0000-000004860000}"/>
    <cellStyle name="Normal 5 10 7" xfId="34309" xr:uid="{00000000-0005-0000-0000-000005860000}"/>
    <cellStyle name="Normal 5 10 7 10" xfId="34310" xr:uid="{00000000-0005-0000-0000-000006860000}"/>
    <cellStyle name="Normal 5 10 7 11" xfId="34311" xr:uid="{00000000-0005-0000-0000-000007860000}"/>
    <cellStyle name="Normal 5 10 7 12" xfId="34312" xr:uid="{00000000-0005-0000-0000-000008860000}"/>
    <cellStyle name="Normal 5 10 7 13" xfId="34313" xr:uid="{00000000-0005-0000-0000-000009860000}"/>
    <cellStyle name="Normal 5 10 7 14" xfId="34314" xr:uid="{00000000-0005-0000-0000-00000A860000}"/>
    <cellStyle name="Normal 5 10 7 2" xfId="34315" xr:uid="{00000000-0005-0000-0000-00000B860000}"/>
    <cellStyle name="Normal 5 10 7 2 10" xfId="34316" xr:uid="{00000000-0005-0000-0000-00000C860000}"/>
    <cellStyle name="Normal 5 10 7 2 2" xfId="34317" xr:uid="{00000000-0005-0000-0000-00000D860000}"/>
    <cellStyle name="Normal 5 10 7 2 3" xfId="34318" xr:uid="{00000000-0005-0000-0000-00000E860000}"/>
    <cellStyle name="Normal 5 10 7 2 4" xfId="34319" xr:uid="{00000000-0005-0000-0000-00000F860000}"/>
    <cellStyle name="Normal 5 10 7 2 5" xfId="34320" xr:uid="{00000000-0005-0000-0000-000010860000}"/>
    <cellStyle name="Normal 5 10 7 2 6" xfId="34321" xr:uid="{00000000-0005-0000-0000-000011860000}"/>
    <cellStyle name="Normal 5 10 7 2 7" xfId="34322" xr:uid="{00000000-0005-0000-0000-000012860000}"/>
    <cellStyle name="Normal 5 10 7 2 8" xfId="34323" xr:uid="{00000000-0005-0000-0000-000013860000}"/>
    <cellStyle name="Normal 5 10 7 2 9" xfId="34324" xr:uid="{00000000-0005-0000-0000-000014860000}"/>
    <cellStyle name="Normal 5 10 7 3" xfId="34325" xr:uid="{00000000-0005-0000-0000-000015860000}"/>
    <cellStyle name="Normal 5 10 7 3 10" xfId="34326" xr:uid="{00000000-0005-0000-0000-000016860000}"/>
    <cellStyle name="Normal 5 10 7 3 2" xfId="34327" xr:uid="{00000000-0005-0000-0000-000017860000}"/>
    <cellStyle name="Normal 5 10 7 3 3" xfId="34328" xr:uid="{00000000-0005-0000-0000-000018860000}"/>
    <cellStyle name="Normal 5 10 7 3 4" xfId="34329" xr:uid="{00000000-0005-0000-0000-000019860000}"/>
    <cellStyle name="Normal 5 10 7 3 5" xfId="34330" xr:uid="{00000000-0005-0000-0000-00001A860000}"/>
    <cellStyle name="Normal 5 10 7 3 6" xfId="34331" xr:uid="{00000000-0005-0000-0000-00001B860000}"/>
    <cellStyle name="Normal 5 10 7 3 7" xfId="34332" xr:uid="{00000000-0005-0000-0000-00001C860000}"/>
    <cellStyle name="Normal 5 10 7 3 8" xfId="34333" xr:uid="{00000000-0005-0000-0000-00001D860000}"/>
    <cellStyle name="Normal 5 10 7 3 9" xfId="34334" xr:uid="{00000000-0005-0000-0000-00001E860000}"/>
    <cellStyle name="Normal 5 10 7 4" xfId="34335" xr:uid="{00000000-0005-0000-0000-00001F860000}"/>
    <cellStyle name="Normal 5 10 7 4 10" xfId="34336" xr:uid="{00000000-0005-0000-0000-000020860000}"/>
    <cellStyle name="Normal 5 10 7 4 2" xfId="34337" xr:uid="{00000000-0005-0000-0000-000021860000}"/>
    <cellStyle name="Normal 5 10 7 4 3" xfId="34338" xr:uid="{00000000-0005-0000-0000-000022860000}"/>
    <cellStyle name="Normal 5 10 7 4 4" xfId="34339" xr:uid="{00000000-0005-0000-0000-000023860000}"/>
    <cellStyle name="Normal 5 10 7 4 5" xfId="34340" xr:uid="{00000000-0005-0000-0000-000024860000}"/>
    <cellStyle name="Normal 5 10 7 4 6" xfId="34341" xr:uid="{00000000-0005-0000-0000-000025860000}"/>
    <cellStyle name="Normal 5 10 7 4 7" xfId="34342" xr:uid="{00000000-0005-0000-0000-000026860000}"/>
    <cellStyle name="Normal 5 10 7 4 8" xfId="34343" xr:uid="{00000000-0005-0000-0000-000027860000}"/>
    <cellStyle name="Normal 5 10 7 4 9" xfId="34344" xr:uid="{00000000-0005-0000-0000-000028860000}"/>
    <cellStyle name="Normal 5 10 7 5" xfId="34345" xr:uid="{00000000-0005-0000-0000-000029860000}"/>
    <cellStyle name="Normal 5 10 7 5 10" xfId="34346" xr:uid="{00000000-0005-0000-0000-00002A860000}"/>
    <cellStyle name="Normal 5 10 7 5 2" xfId="34347" xr:uid="{00000000-0005-0000-0000-00002B860000}"/>
    <cellStyle name="Normal 5 10 7 5 3" xfId="34348" xr:uid="{00000000-0005-0000-0000-00002C860000}"/>
    <cellStyle name="Normal 5 10 7 5 4" xfId="34349" xr:uid="{00000000-0005-0000-0000-00002D860000}"/>
    <cellStyle name="Normal 5 10 7 5 5" xfId="34350" xr:uid="{00000000-0005-0000-0000-00002E860000}"/>
    <cellStyle name="Normal 5 10 7 5 6" xfId="34351" xr:uid="{00000000-0005-0000-0000-00002F860000}"/>
    <cellStyle name="Normal 5 10 7 5 7" xfId="34352" xr:uid="{00000000-0005-0000-0000-000030860000}"/>
    <cellStyle name="Normal 5 10 7 5 8" xfId="34353" xr:uid="{00000000-0005-0000-0000-000031860000}"/>
    <cellStyle name="Normal 5 10 7 5 9" xfId="34354" xr:uid="{00000000-0005-0000-0000-000032860000}"/>
    <cellStyle name="Normal 5 10 7 6" xfId="34355" xr:uid="{00000000-0005-0000-0000-000033860000}"/>
    <cellStyle name="Normal 5 10 7 7" xfId="34356" xr:uid="{00000000-0005-0000-0000-000034860000}"/>
    <cellStyle name="Normal 5 10 7 8" xfId="34357" xr:uid="{00000000-0005-0000-0000-000035860000}"/>
    <cellStyle name="Normal 5 10 7 9" xfId="34358" xr:uid="{00000000-0005-0000-0000-000036860000}"/>
    <cellStyle name="Normal 5 10 8" xfId="34359" xr:uid="{00000000-0005-0000-0000-000037860000}"/>
    <cellStyle name="Normal 5 10 8 10" xfId="34360" xr:uid="{00000000-0005-0000-0000-000038860000}"/>
    <cellStyle name="Normal 5 10 8 11" xfId="34361" xr:uid="{00000000-0005-0000-0000-000039860000}"/>
    <cellStyle name="Normal 5 10 8 12" xfId="34362" xr:uid="{00000000-0005-0000-0000-00003A860000}"/>
    <cellStyle name="Normal 5 10 8 13" xfId="34363" xr:uid="{00000000-0005-0000-0000-00003B860000}"/>
    <cellStyle name="Normal 5 10 8 14" xfId="34364" xr:uid="{00000000-0005-0000-0000-00003C860000}"/>
    <cellStyle name="Normal 5 10 8 2" xfId="34365" xr:uid="{00000000-0005-0000-0000-00003D860000}"/>
    <cellStyle name="Normal 5 10 8 2 10" xfId="34366" xr:uid="{00000000-0005-0000-0000-00003E860000}"/>
    <cellStyle name="Normal 5 10 8 2 2" xfId="34367" xr:uid="{00000000-0005-0000-0000-00003F860000}"/>
    <cellStyle name="Normal 5 10 8 2 3" xfId="34368" xr:uid="{00000000-0005-0000-0000-000040860000}"/>
    <cellStyle name="Normal 5 10 8 2 4" xfId="34369" xr:uid="{00000000-0005-0000-0000-000041860000}"/>
    <cellStyle name="Normal 5 10 8 2 5" xfId="34370" xr:uid="{00000000-0005-0000-0000-000042860000}"/>
    <cellStyle name="Normal 5 10 8 2 6" xfId="34371" xr:uid="{00000000-0005-0000-0000-000043860000}"/>
    <cellStyle name="Normal 5 10 8 2 7" xfId="34372" xr:uid="{00000000-0005-0000-0000-000044860000}"/>
    <cellStyle name="Normal 5 10 8 2 8" xfId="34373" xr:uid="{00000000-0005-0000-0000-000045860000}"/>
    <cellStyle name="Normal 5 10 8 2 9" xfId="34374" xr:uid="{00000000-0005-0000-0000-000046860000}"/>
    <cellStyle name="Normal 5 10 8 3" xfId="34375" xr:uid="{00000000-0005-0000-0000-000047860000}"/>
    <cellStyle name="Normal 5 10 8 3 10" xfId="34376" xr:uid="{00000000-0005-0000-0000-000048860000}"/>
    <cellStyle name="Normal 5 10 8 3 2" xfId="34377" xr:uid="{00000000-0005-0000-0000-000049860000}"/>
    <cellStyle name="Normal 5 10 8 3 3" xfId="34378" xr:uid="{00000000-0005-0000-0000-00004A860000}"/>
    <cellStyle name="Normal 5 10 8 3 4" xfId="34379" xr:uid="{00000000-0005-0000-0000-00004B860000}"/>
    <cellStyle name="Normal 5 10 8 3 5" xfId="34380" xr:uid="{00000000-0005-0000-0000-00004C860000}"/>
    <cellStyle name="Normal 5 10 8 3 6" xfId="34381" xr:uid="{00000000-0005-0000-0000-00004D860000}"/>
    <cellStyle name="Normal 5 10 8 3 7" xfId="34382" xr:uid="{00000000-0005-0000-0000-00004E860000}"/>
    <cellStyle name="Normal 5 10 8 3 8" xfId="34383" xr:uid="{00000000-0005-0000-0000-00004F860000}"/>
    <cellStyle name="Normal 5 10 8 3 9" xfId="34384" xr:uid="{00000000-0005-0000-0000-000050860000}"/>
    <cellStyle name="Normal 5 10 8 4" xfId="34385" xr:uid="{00000000-0005-0000-0000-000051860000}"/>
    <cellStyle name="Normal 5 10 8 4 10" xfId="34386" xr:uid="{00000000-0005-0000-0000-000052860000}"/>
    <cellStyle name="Normal 5 10 8 4 2" xfId="34387" xr:uid="{00000000-0005-0000-0000-000053860000}"/>
    <cellStyle name="Normal 5 10 8 4 3" xfId="34388" xr:uid="{00000000-0005-0000-0000-000054860000}"/>
    <cellStyle name="Normal 5 10 8 4 4" xfId="34389" xr:uid="{00000000-0005-0000-0000-000055860000}"/>
    <cellStyle name="Normal 5 10 8 4 5" xfId="34390" xr:uid="{00000000-0005-0000-0000-000056860000}"/>
    <cellStyle name="Normal 5 10 8 4 6" xfId="34391" xr:uid="{00000000-0005-0000-0000-000057860000}"/>
    <cellStyle name="Normal 5 10 8 4 7" xfId="34392" xr:uid="{00000000-0005-0000-0000-000058860000}"/>
    <cellStyle name="Normal 5 10 8 4 8" xfId="34393" xr:uid="{00000000-0005-0000-0000-000059860000}"/>
    <cellStyle name="Normal 5 10 8 4 9" xfId="34394" xr:uid="{00000000-0005-0000-0000-00005A860000}"/>
    <cellStyle name="Normal 5 10 8 5" xfId="34395" xr:uid="{00000000-0005-0000-0000-00005B860000}"/>
    <cellStyle name="Normal 5 10 8 5 10" xfId="34396" xr:uid="{00000000-0005-0000-0000-00005C860000}"/>
    <cellStyle name="Normal 5 10 8 5 2" xfId="34397" xr:uid="{00000000-0005-0000-0000-00005D860000}"/>
    <cellStyle name="Normal 5 10 8 5 3" xfId="34398" xr:uid="{00000000-0005-0000-0000-00005E860000}"/>
    <cellStyle name="Normal 5 10 8 5 4" xfId="34399" xr:uid="{00000000-0005-0000-0000-00005F860000}"/>
    <cellStyle name="Normal 5 10 8 5 5" xfId="34400" xr:uid="{00000000-0005-0000-0000-000060860000}"/>
    <cellStyle name="Normal 5 10 8 5 6" xfId="34401" xr:uid="{00000000-0005-0000-0000-000061860000}"/>
    <cellStyle name="Normal 5 10 8 5 7" xfId="34402" xr:uid="{00000000-0005-0000-0000-000062860000}"/>
    <cellStyle name="Normal 5 10 8 5 8" xfId="34403" xr:uid="{00000000-0005-0000-0000-000063860000}"/>
    <cellStyle name="Normal 5 10 8 5 9" xfId="34404" xr:uid="{00000000-0005-0000-0000-000064860000}"/>
    <cellStyle name="Normal 5 10 8 6" xfId="34405" xr:uid="{00000000-0005-0000-0000-000065860000}"/>
    <cellStyle name="Normal 5 10 8 7" xfId="34406" xr:uid="{00000000-0005-0000-0000-000066860000}"/>
    <cellStyle name="Normal 5 10 8 8" xfId="34407" xr:uid="{00000000-0005-0000-0000-000067860000}"/>
    <cellStyle name="Normal 5 10 8 9" xfId="34408" xr:uid="{00000000-0005-0000-0000-000068860000}"/>
    <cellStyle name="Normal 5 10 9" xfId="34409" xr:uid="{00000000-0005-0000-0000-000069860000}"/>
    <cellStyle name="Normal 5 10 9 10" xfId="34410" xr:uid="{00000000-0005-0000-0000-00006A860000}"/>
    <cellStyle name="Normal 5 10 9 11" xfId="34411" xr:uid="{00000000-0005-0000-0000-00006B860000}"/>
    <cellStyle name="Normal 5 10 9 12" xfId="34412" xr:uid="{00000000-0005-0000-0000-00006C860000}"/>
    <cellStyle name="Normal 5 10 9 13" xfId="34413" xr:uid="{00000000-0005-0000-0000-00006D860000}"/>
    <cellStyle name="Normal 5 10 9 14" xfId="34414" xr:uid="{00000000-0005-0000-0000-00006E860000}"/>
    <cellStyle name="Normal 5 10 9 2" xfId="34415" xr:uid="{00000000-0005-0000-0000-00006F860000}"/>
    <cellStyle name="Normal 5 10 9 2 10" xfId="34416" xr:uid="{00000000-0005-0000-0000-000070860000}"/>
    <cellStyle name="Normal 5 10 9 2 2" xfId="34417" xr:uid="{00000000-0005-0000-0000-000071860000}"/>
    <cellStyle name="Normal 5 10 9 2 3" xfId="34418" xr:uid="{00000000-0005-0000-0000-000072860000}"/>
    <cellStyle name="Normal 5 10 9 2 4" xfId="34419" xr:uid="{00000000-0005-0000-0000-000073860000}"/>
    <cellStyle name="Normal 5 10 9 2 5" xfId="34420" xr:uid="{00000000-0005-0000-0000-000074860000}"/>
    <cellStyle name="Normal 5 10 9 2 6" xfId="34421" xr:uid="{00000000-0005-0000-0000-000075860000}"/>
    <cellStyle name="Normal 5 10 9 2 7" xfId="34422" xr:uid="{00000000-0005-0000-0000-000076860000}"/>
    <cellStyle name="Normal 5 10 9 2 8" xfId="34423" xr:uid="{00000000-0005-0000-0000-000077860000}"/>
    <cellStyle name="Normal 5 10 9 2 9" xfId="34424" xr:uid="{00000000-0005-0000-0000-000078860000}"/>
    <cellStyle name="Normal 5 10 9 3" xfId="34425" xr:uid="{00000000-0005-0000-0000-000079860000}"/>
    <cellStyle name="Normal 5 10 9 3 10" xfId="34426" xr:uid="{00000000-0005-0000-0000-00007A860000}"/>
    <cellStyle name="Normal 5 10 9 3 2" xfId="34427" xr:uid="{00000000-0005-0000-0000-00007B860000}"/>
    <cellStyle name="Normal 5 10 9 3 3" xfId="34428" xr:uid="{00000000-0005-0000-0000-00007C860000}"/>
    <cellStyle name="Normal 5 10 9 3 4" xfId="34429" xr:uid="{00000000-0005-0000-0000-00007D860000}"/>
    <cellStyle name="Normal 5 10 9 3 5" xfId="34430" xr:uid="{00000000-0005-0000-0000-00007E860000}"/>
    <cellStyle name="Normal 5 10 9 3 6" xfId="34431" xr:uid="{00000000-0005-0000-0000-00007F860000}"/>
    <cellStyle name="Normal 5 10 9 3 7" xfId="34432" xr:uid="{00000000-0005-0000-0000-000080860000}"/>
    <cellStyle name="Normal 5 10 9 3 8" xfId="34433" xr:uid="{00000000-0005-0000-0000-000081860000}"/>
    <cellStyle name="Normal 5 10 9 3 9" xfId="34434" xr:uid="{00000000-0005-0000-0000-000082860000}"/>
    <cellStyle name="Normal 5 10 9 4" xfId="34435" xr:uid="{00000000-0005-0000-0000-000083860000}"/>
    <cellStyle name="Normal 5 10 9 4 10" xfId="34436" xr:uid="{00000000-0005-0000-0000-000084860000}"/>
    <cellStyle name="Normal 5 10 9 4 2" xfId="34437" xr:uid="{00000000-0005-0000-0000-000085860000}"/>
    <cellStyle name="Normal 5 10 9 4 3" xfId="34438" xr:uid="{00000000-0005-0000-0000-000086860000}"/>
    <cellStyle name="Normal 5 10 9 4 4" xfId="34439" xr:uid="{00000000-0005-0000-0000-000087860000}"/>
    <cellStyle name="Normal 5 10 9 4 5" xfId="34440" xr:uid="{00000000-0005-0000-0000-000088860000}"/>
    <cellStyle name="Normal 5 10 9 4 6" xfId="34441" xr:uid="{00000000-0005-0000-0000-000089860000}"/>
    <cellStyle name="Normal 5 10 9 4 7" xfId="34442" xr:uid="{00000000-0005-0000-0000-00008A860000}"/>
    <cellStyle name="Normal 5 10 9 4 8" xfId="34443" xr:uid="{00000000-0005-0000-0000-00008B860000}"/>
    <cellStyle name="Normal 5 10 9 4 9" xfId="34444" xr:uid="{00000000-0005-0000-0000-00008C860000}"/>
    <cellStyle name="Normal 5 10 9 5" xfId="34445" xr:uid="{00000000-0005-0000-0000-00008D860000}"/>
    <cellStyle name="Normal 5 10 9 5 10" xfId="34446" xr:uid="{00000000-0005-0000-0000-00008E860000}"/>
    <cellStyle name="Normal 5 10 9 5 2" xfId="34447" xr:uid="{00000000-0005-0000-0000-00008F860000}"/>
    <cellStyle name="Normal 5 10 9 5 3" xfId="34448" xr:uid="{00000000-0005-0000-0000-000090860000}"/>
    <cellStyle name="Normal 5 10 9 5 4" xfId="34449" xr:uid="{00000000-0005-0000-0000-000091860000}"/>
    <cellStyle name="Normal 5 10 9 5 5" xfId="34450" xr:uid="{00000000-0005-0000-0000-000092860000}"/>
    <cellStyle name="Normal 5 10 9 5 6" xfId="34451" xr:uid="{00000000-0005-0000-0000-000093860000}"/>
    <cellStyle name="Normal 5 10 9 5 7" xfId="34452" xr:uid="{00000000-0005-0000-0000-000094860000}"/>
    <cellStyle name="Normal 5 10 9 5 8" xfId="34453" xr:uid="{00000000-0005-0000-0000-000095860000}"/>
    <cellStyle name="Normal 5 10 9 5 9" xfId="34454" xr:uid="{00000000-0005-0000-0000-000096860000}"/>
    <cellStyle name="Normal 5 10 9 6" xfId="34455" xr:uid="{00000000-0005-0000-0000-000097860000}"/>
    <cellStyle name="Normal 5 10 9 7" xfId="34456" xr:uid="{00000000-0005-0000-0000-000098860000}"/>
    <cellStyle name="Normal 5 10 9 8" xfId="34457" xr:uid="{00000000-0005-0000-0000-000099860000}"/>
    <cellStyle name="Normal 5 10 9 9" xfId="34458" xr:uid="{00000000-0005-0000-0000-00009A860000}"/>
    <cellStyle name="Normal 5 11" xfId="34459" xr:uid="{00000000-0005-0000-0000-00009B860000}"/>
    <cellStyle name="Normal 5 11 2" xfId="34460" xr:uid="{00000000-0005-0000-0000-00009C860000}"/>
    <cellStyle name="Normal 5 11 2 2" xfId="34461" xr:uid="{00000000-0005-0000-0000-00009D860000}"/>
    <cellStyle name="Normal 5 11 3" xfId="34462" xr:uid="{00000000-0005-0000-0000-00009E860000}"/>
    <cellStyle name="Normal 5 11 4" xfId="34463" xr:uid="{00000000-0005-0000-0000-00009F860000}"/>
    <cellStyle name="Normal 5 12" xfId="34464" xr:uid="{00000000-0005-0000-0000-0000A0860000}"/>
    <cellStyle name="Normal 5 12 2" xfId="34465" xr:uid="{00000000-0005-0000-0000-0000A1860000}"/>
    <cellStyle name="Normal 5 12 2 2" xfId="34466" xr:uid="{00000000-0005-0000-0000-0000A2860000}"/>
    <cellStyle name="Normal 5 12 3" xfId="34467" xr:uid="{00000000-0005-0000-0000-0000A3860000}"/>
    <cellStyle name="Normal 5 12 4" xfId="34468" xr:uid="{00000000-0005-0000-0000-0000A4860000}"/>
    <cellStyle name="Normal 5 13" xfId="34469" xr:uid="{00000000-0005-0000-0000-0000A5860000}"/>
    <cellStyle name="Normal 5 13 2" xfId="34470" xr:uid="{00000000-0005-0000-0000-0000A6860000}"/>
    <cellStyle name="Normal 5 13 2 2" xfId="34471" xr:uid="{00000000-0005-0000-0000-0000A7860000}"/>
    <cellStyle name="Normal 5 13 3" xfId="34472" xr:uid="{00000000-0005-0000-0000-0000A8860000}"/>
    <cellStyle name="Normal 5 13 4" xfId="34473" xr:uid="{00000000-0005-0000-0000-0000A9860000}"/>
    <cellStyle name="Normal 5 14" xfId="34474" xr:uid="{00000000-0005-0000-0000-0000AA860000}"/>
    <cellStyle name="Normal 5 14 2" xfId="34475" xr:uid="{00000000-0005-0000-0000-0000AB860000}"/>
    <cellStyle name="Normal 5 14 2 2" xfId="34476" xr:uid="{00000000-0005-0000-0000-0000AC860000}"/>
    <cellStyle name="Normal 5 14 3" xfId="34477" xr:uid="{00000000-0005-0000-0000-0000AD860000}"/>
    <cellStyle name="Normal 5 14 4" xfId="34478" xr:uid="{00000000-0005-0000-0000-0000AE860000}"/>
    <cellStyle name="Normal 5 15" xfId="34479" xr:uid="{00000000-0005-0000-0000-0000AF860000}"/>
    <cellStyle name="Normal 5 15 2" xfId="34480" xr:uid="{00000000-0005-0000-0000-0000B0860000}"/>
    <cellStyle name="Normal 5 15 2 2" xfId="34481" xr:uid="{00000000-0005-0000-0000-0000B1860000}"/>
    <cellStyle name="Normal 5 15 3" xfId="34482" xr:uid="{00000000-0005-0000-0000-0000B2860000}"/>
    <cellStyle name="Normal 5 15 4" xfId="34483" xr:uid="{00000000-0005-0000-0000-0000B3860000}"/>
    <cellStyle name="Normal 5 16" xfId="34484" xr:uid="{00000000-0005-0000-0000-0000B4860000}"/>
    <cellStyle name="Normal 5 16 2" xfId="34485" xr:uid="{00000000-0005-0000-0000-0000B5860000}"/>
    <cellStyle name="Normal 5 16 2 2" xfId="34486" xr:uid="{00000000-0005-0000-0000-0000B6860000}"/>
    <cellStyle name="Normal 5 16 3" xfId="34487" xr:uid="{00000000-0005-0000-0000-0000B7860000}"/>
    <cellStyle name="Normal 5 16 4" xfId="34488" xr:uid="{00000000-0005-0000-0000-0000B8860000}"/>
    <cellStyle name="Normal 5 17" xfId="34489" xr:uid="{00000000-0005-0000-0000-0000B9860000}"/>
    <cellStyle name="Normal 5 17 10" xfId="34490" xr:uid="{00000000-0005-0000-0000-0000BA860000}"/>
    <cellStyle name="Normal 5 17 10 10" xfId="34491" xr:uid="{00000000-0005-0000-0000-0000BB860000}"/>
    <cellStyle name="Normal 5 17 10 11" xfId="34492" xr:uid="{00000000-0005-0000-0000-0000BC860000}"/>
    <cellStyle name="Normal 5 17 10 12" xfId="34493" xr:uid="{00000000-0005-0000-0000-0000BD860000}"/>
    <cellStyle name="Normal 5 17 10 13" xfId="34494" xr:uid="{00000000-0005-0000-0000-0000BE860000}"/>
    <cellStyle name="Normal 5 17 10 14" xfId="34495" xr:uid="{00000000-0005-0000-0000-0000BF860000}"/>
    <cellStyle name="Normal 5 17 10 2" xfId="34496" xr:uid="{00000000-0005-0000-0000-0000C0860000}"/>
    <cellStyle name="Normal 5 17 10 2 10" xfId="34497" xr:uid="{00000000-0005-0000-0000-0000C1860000}"/>
    <cellStyle name="Normal 5 17 10 2 2" xfId="34498" xr:uid="{00000000-0005-0000-0000-0000C2860000}"/>
    <cellStyle name="Normal 5 17 10 2 3" xfId="34499" xr:uid="{00000000-0005-0000-0000-0000C3860000}"/>
    <cellStyle name="Normal 5 17 10 2 4" xfId="34500" xr:uid="{00000000-0005-0000-0000-0000C4860000}"/>
    <cellStyle name="Normal 5 17 10 2 5" xfId="34501" xr:uid="{00000000-0005-0000-0000-0000C5860000}"/>
    <cellStyle name="Normal 5 17 10 2 6" xfId="34502" xr:uid="{00000000-0005-0000-0000-0000C6860000}"/>
    <cellStyle name="Normal 5 17 10 2 7" xfId="34503" xr:uid="{00000000-0005-0000-0000-0000C7860000}"/>
    <cellStyle name="Normal 5 17 10 2 8" xfId="34504" xr:uid="{00000000-0005-0000-0000-0000C8860000}"/>
    <cellStyle name="Normal 5 17 10 2 9" xfId="34505" xr:uid="{00000000-0005-0000-0000-0000C9860000}"/>
    <cellStyle name="Normal 5 17 10 3" xfId="34506" xr:uid="{00000000-0005-0000-0000-0000CA860000}"/>
    <cellStyle name="Normal 5 17 10 3 10" xfId="34507" xr:uid="{00000000-0005-0000-0000-0000CB860000}"/>
    <cellStyle name="Normal 5 17 10 3 2" xfId="34508" xr:uid="{00000000-0005-0000-0000-0000CC860000}"/>
    <cellStyle name="Normal 5 17 10 3 3" xfId="34509" xr:uid="{00000000-0005-0000-0000-0000CD860000}"/>
    <cellStyle name="Normal 5 17 10 3 4" xfId="34510" xr:uid="{00000000-0005-0000-0000-0000CE860000}"/>
    <cellStyle name="Normal 5 17 10 3 5" xfId="34511" xr:uid="{00000000-0005-0000-0000-0000CF860000}"/>
    <cellStyle name="Normal 5 17 10 3 6" xfId="34512" xr:uid="{00000000-0005-0000-0000-0000D0860000}"/>
    <cellStyle name="Normal 5 17 10 3 7" xfId="34513" xr:uid="{00000000-0005-0000-0000-0000D1860000}"/>
    <cellStyle name="Normal 5 17 10 3 8" xfId="34514" xr:uid="{00000000-0005-0000-0000-0000D2860000}"/>
    <cellStyle name="Normal 5 17 10 3 9" xfId="34515" xr:uid="{00000000-0005-0000-0000-0000D3860000}"/>
    <cellStyle name="Normal 5 17 10 4" xfId="34516" xr:uid="{00000000-0005-0000-0000-0000D4860000}"/>
    <cellStyle name="Normal 5 17 10 4 10" xfId="34517" xr:uid="{00000000-0005-0000-0000-0000D5860000}"/>
    <cellStyle name="Normal 5 17 10 4 2" xfId="34518" xr:uid="{00000000-0005-0000-0000-0000D6860000}"/>
    <cellStyle name="Normal 5 17 10 4 3" xfId="34519" xr:uid="{00000000-0005-0000-0000-0000D7860000}"/>
    <cellStyle name="Normal 5 17 10 4 4" xfId="34520" xr:uid="{00000000-0005-0000-0000-0000D8860000}"/>
    <cellStyle name="Normal 5 17 10 4 5" xfId="34521" xr:uid="{00000000-0005-0000-0000-0000D9860000}"/>
    <cellStyle name="Normal 5 17 10 4 6" xfId="34522" xr:uid="{00000000-0005-0000-0000-0000DA860000}"/>
    <cellStyle name="Normal 5 17 10 4 7" xfId="34523" xr:uid="{00000000-0005-0000-0000-0000DB860000}"/>
    <cellStyle name="Normal 5 17 10 4 8" xfId="34524" xr:uid="{00000000-0005-0000-0000-0000DC860000}"/>
    <cellStyle name="Normal 5 17 10 4 9" xfId="34525" xr:uid="{00000000-0005-0000-0000-0000DD860000}"/>
    <cellStyle name="Normal 5 17 10 5" xfId="34526" xr:uid="{00000000-0005-0000-0000-0000DE860000}"/>
    <cellStyle name="Normal 5 17 10 5 10" xfId="34527" xr:uid="{00000000-0005-0000-0000-0000DF860000}"/>
    <cellStyle name="Normal 5 17 10 5 2" xfId="34528" xr:uid="{00000000-0005-0000-0000-0000E0860000}"/>
    <cellStyle name="Normal 5 17 10 5 3" xfId="34529" xr:uid="{00000000-0005-0000-0000-0000E1860000}"/>
    <cellStyle name="Normal 5 17 10 5 4" xfId="34530" xr:uid="{00000000-0005-0000-0000-0000E2860000}"/>
    <cellStyle name="Normal 5 17 10 5 5" xfId="34531" xr:uid="{00000000-0005-0000-0000-0000E3860000}"/>
    <cellStyle name="Normal 5 17 10 5 6" xfId="34532" xr:uid="{00000000-0005-0000-0000-0000E4860000}"/>
    <cellStyle name="Normal 5 17 10 5 7" xfId="34533" xr:uid="{00000000-0005-0000-0000-0000E5860000}"/>
    <cellStyle name="Normal 5 17 10 5 8" xfId="34534" xr:uid="{00000000-0005-0000-0000-0000E6860000}"/>
    <cellStyle name="Normal 5 17 10 5 9" xfId="34535" xr:uid="{00000000-0005-0000-0000-0000E7860000}"/>
    <cellStyle name="Normal 5 17 10 6" xfId="34536" xr:uid="{00000000-0005-0000-0000-0000E8860000}"/>
    <cellStyle name="Normal 5 17 10 7" xfId="34537" xr:uid="{00000000-0005-0000-0000-0000E9860000}"/>
    <cellStyle name="Normal 5 17 10 8" xfId="34538" xr:uid="{00000000-0005-0000-0000-0000EA860000}"/>
    <cellStyle name="Normal 5 17 10 9" xfId="34539" xr:uid="{00000000-0005-0000-0000-0000EB860000}"/>
    <cellStyle name="Normal 5 17 11" xfId="34540" xr:uid="{00000000-0005-0000-0000-0000EC860000}"/>
    <cellStyle name="Normal 5 17 11 10" xfId="34541" xr:uid="{00000000-0005-0000-0000-0000ED860000}"/>
    <cellStyle name="Normal 5 17 11 11" xfId="34542" xr:uid="{00000000-0005-0000-0000-0000EE860000}"/>
    <cellStyle name="Normal 5 17 11 12" xfId="34543" xr:uid="{00000000-0005-0000-0000-0000EF860000}"/>
    <cellStyle name="Normal 5 17 11 13" xfId="34544" xr:uid="{00000000-0005-0000-0000-0000F0860000}"/>
    <cellStyle name="Normal 5 17 11 14" xfId="34545" xr:uid="{00000000-0005-0000-0000-0000F1860000}"/>
    <cellStyle name="Normal 5 17 11 2" xfId="34546" xr:uid="{00000000-0005-0000-0000-0000F2860000}"/>
    <cellStyle name="Normal 5 17 11 2 10" xfId="34547" xr:uid="{00000000-0005-0000-0000-0000F3860000}"/>
    <cellStyle name="Normal 5 17 11 2 2" xfId="34548" xr:uid="{00000000-0005-0000-0000-0000F4860000}"/>
    <cellStyle name="Normal 5 17 11 2 3" xfId="34549" xr:uid="{00000000-0005-0000-0000-0000F5860000}"/>
    <cellStyle name="Normal 5 17 11 2 4" xfId="34550" xr:uid="{00000000-0005-0000-0000-0000F6860000}"/>
    <cellStyle name="Normal 5 17 11 2 5" xfId="34551" xr:uid="{00000000-0005-0000-0000-0000F7860000}"/>
    <cellStyle name="Normal 5 17 11 2 6" xfId="34552" xr:uid="{00000000-0005-0000-0000-0000F8860000}"/>
    <cellStyle name="Normal 5 17 11 2 7" xfId="34553" xr:uid="{00000000-0005-0000-0000-0000F9860000}"/>
    <cellStyle name="Normal 5 17 11 2 8" xfId="34554" xr:uid="{00000000-0005-0000-0000-0000FA860000}"/>
    <cellStyle name="Normal 5 17 11 2 9" xfId="34555" xr:uid="{00000000-0005-0000-0000-0000FB860000}"/>
    <cellStyle name="Normal 5 17 11 3" xfId="34556" xr:uid="{00000000-0005-0000-0000-0000FC860000}"/>
    <cellStyle name="Normal 5 17 11 3 10" xfId="34557" xr:uid="{00000000-0005-0000-0000-0000FD860000}"/>
    <cellStyle name="Normal 5 17 11 3 2" xfId="34558" xr:uid="{00000000-0005-0000-0000-0000FE860000}"/>
    <cellStyle name="Normal 5 17 11 3 3" xfId="34559" xr:uid="{00000000-0005-0000-0000-0000FF860000}"/>
    <cellStyle name="Normal 5 17 11 3 4" xfId="34560" xr:uid="{00000000-0005-0000-0000-000000870000}"/>
    <cellStyle name="Normal 5 17 11 3 5" xfId="34561" xr:uid="{00000000-0005-0000-0000-000001870000}"/>
    <cellStyle name="Normal 5 17 11 3 6" xfId="34562" xr:uid="{00000000-0005-0000-0000-000002870000}"/>
    <cellStyle name="Normal 5 17 11 3 7" xfId="34563" xr:uid="{00000000-0005-0000-0000-000003870000}"/>
    <cellStyle name="Normal 5 17 11 3 8" xfId="34564" xr:uid="{00000000-0005-0000-0000-000004870000}"/>
    <cellStyle name="Normal 5 17 11 3 9" xfId="34565" xr:uid="{00000000-0005-0000-0000-000005870000}"/>
    <cellStyle name="Normal 5 17 11 4" xfId="34566" xr:uid="{00000000-0005-0000-0000-000006870000}"/>
    <cellStyle name="Normal 5 17 11 4 10" xfId="34567" xr:uid="{00000000-0005-0000-0000-000007870000}"/>
    <cellStyle name="Normal 5 17 11 4 2" xfId="34568" xr:uid="{00000000-0005-0000-0000-000008870000}"/>
    <cellStyle name="Normal 5 17 11 4 3" xfId="34569" xr:uid="{00000000-0005-0000-0000-000009870000}"/>
    <cellStyle name="Normal 5 17 11 4 4" xfId="34570" xr:uid="{00000000-0005-0000-0000-00000A870000}"/>
    <cellStyle name="Normal 5 17 11 4 5" xfId="34571" xr:uid="{00000000-0005-0000-0000-00000B870000}"/>
    <cellStyle name="Normal 5 17 11 4 6" xfId="34572" xr:uid="{00000000-0005-0000-0000-00000C870000}"/>
    <cellStyle name="Normal 5 17 11 4 7" xfId="34573" xr:uid="{00000000-0005-0000-0000-00000D870000}"/>
    <cellStyle name="Normal 5 17 11 4 8" xfId="34574" xr:uid="{00000000-0005-0000-0000-00000E870000}"/>
    <cellStyle name="Normal 5 17 11 4 9" xfId="34575" xr:uid="{00000000-0005-0000-0000-00000F870000}"/>
    <cellStyle name="Normal 5 17 11 5" xfId="34576" xr:uid="{00000000-0005-0000-0000-000010870000}"/>
    <cellStyle name="Normal 5 17 11 5 10" xfId="34577" xr:uid="{00000000-0005-0000-0000-000011870000}"/>
    <cellStyle name="Normal 5 17 11 5 2" xfId="34578" xr:uid="{00000000-0005-0000-0000-000012870000}"/>
    <cellStyle name="Normal 5 17 11 5 3" xfId="34579" xr:uid="{00000000-0005-0000-0000-000013870000}"/>
    <cellStyle name="Normal 5 17 11 5 4" xfId="34580" xr:uid="{00000000-0005-0000-0000-000014870000}"/>
    <cellStyle name="Normal 5 17 11 5 5" xfId="34581" xr:uid="{00000000-0005-0000-0000-000015870000}"/>
    <cellStyle name="Normal 5 17 11 5 6" xfId="34582" xr:uid="{00000000-0005-0000-0000-000016870000}"/>
    <cellStyle name="Normal 5 17 11 5 7" xfId="34583" xr:uid="{00000000-0005-0000-0000-000017870000}"/>
    <cellStyle name="Normal 5 17 11 5 8" xfId="34584" xr:uid="{00000000-0005-0000-0000-000018870000}"/>
    <cellStyle name="Normal 5 17 11 5 9" xfId="34585" xr:uid="{00000000-0005-0000-0000-000019870000}"/>
    <cellStyle name="Normal 5 17 11 6" xfId="34586" xr:uid="{00000000-0005-0000-0000-00001A870000}"/>
    <cellStyle name="Normal 5 17 11 7" xfId="34587" xr:uid="{00000000-0005-0000-0000-00001B870000}"/>
    <cellStyle name="Normal 5 17 11 8" xfId="34588" xr:uid="{00000000-0005-0000-0000-00001C870000}"/>
    <cellStyle name="Normal 5 17 11 9" xfId="34589" xr:uid="{00000000-0005-0000-0000-00001D870000}"/>
    <cellStyle name="Normal 5 17 12" xfId="34590" xr:uid="{00000000-0005-0000-0000-00001E870000}"/>
    <cellStyle name="Normal 5 17 12 10" xfId="34591" xr:uid="{00000000-0005-0000-0000-00001F870000}"/>
    <cellStyle name="Normal 5 17 12 11" xfId="34592" xr:uid="{00000000-0005-0000-0000-000020870000}"/>
    <cellStyle name="Normal 5 17 12 12" xfId="34593" xr:uid="{00000000-0005-0000-0000-000021870000}"/>
    <cellStyle name="Normal 5 17 12 13" xfId="34594" xr:uid="{00000000-0005-0000-0000-000022870000}"/>
    <cellStyle name="Normal 5 17 12 14" xfId="34595" xr:uid="{00000000-0005-0000-0000-000023870000}"/>
    <cellStyle name="Normal 5 17 12 2" xfId="34596" xr:uid="{00000000-0005-0000-0000-000024870000}"/>
    <cellStyle name="Normal 5 17 12 2 10" xfId="34597" xr:uid="{00000000-0005-0000-0000-000025870000}"/>
    <cellStyle name="Normal 5 17 12 2 2" xfId="34598" xr:uid="{00000000-0005-0000-0000-000026870000}"/>
    <cellStyle name="Normal 5 17 12 2 3" xfId="34599" xr:uid="{00000000-0005-0000-0000-000027870000}"/>
    <cellStyle name="Normal 5 17 12 2 4" xfId="34600" xr:uid="{00000000-0005-0000-0000-000028870000}"/>
    <cellStyle name="Normal 5 17 12 2 5" xfId="34601" xr:uid="{00000000-0005-0000-0000-000029870000}"/>
    <cellStyle name="Normal 5 17 12 2 6" xfId="34602" xr:uid="{00000000-0005-0000-0000-00002A870000}"/>
    <cellStyle name="Normal 5 17 12 2 7" xfId="34603" xr:uid="{00000000-0005-0000-0000-00002B870000}"/>
    <cellStyle name="Normal 5 17 12 2 8" xfId="34604" xr:uid="{00000000-0005-0000-0000-00002C870000}"/>
    <cellStyle name="Normal 5 17 12 2 9" xfId="34605" xr:uid="{00000000-0005-0000-0000-00002D870000}"/>
    <cellStyle name="Normal 5 17 12 3" xfId="34606" xr:uid="{00000000-0005-0000-0000-00002E870000}"/>
    <cellStyle name="Normal 5 17 12 3 10" xfId="34607" xr:uid="{00000000-0005-0000-0000-00002F870000}"/>
    <cellStyle name="Normal 5 17 12 3 2" xfId="34608" xr:uid="{00000000-0005-0000-0000-000030870000}"/>
    <cellStyle name="Normal 5 17 12 3 3" xfId="34609" xr:uid="{00000000-0005-0000-0000-000031870000}"/>
    <cellStyle name="Normal 5 17 12 3 4" xfId="34610" xr:uid="{00000000-0005-0000-0000-000032870000}"/>
    <cellStyle name="Normal 5 17 12 3 5" xfId="34611" xr:uid="{00000000-0005-0000-0000-000033870000}"/>
    <cellStyle name="Normal 5 17 12 3 6" xfId="34612" xr:uid="{00000000-0005-0000-0000-000034870000}"/>
    <cellStyle name="Normal 5 17 12 3 7" xfId="34613" xr:uid="{00000000-0005-0000-0000-000035870000}"/>
    <cellStyle name="Normal 5 17 12 3 8" xfId="34614" xr:uid="{00000000-0005-0000-0000-000036870000}"/>
    <cellStyle name="Normal 5 17 12 3 9" xfId="34615" xr:uid="{00000000-0005-0000-0000-000037870000}"/>
    <cellStyle name="Normal 5 17 12 4" xfId="34616" xr:uid="{00000000-0005-0000-0000-000038870000}"/>
    <cellStyle name="Normal 5 17 12 4 10" xfId="34617" xr:uid="{00000000-0005-0000-0000-000039870000}"/>
    <cellStyle name="Normal 5 17 12 4 2" xfId="34618" xr:uid="{00000000-0005-0000-0000-00003A870000}"/>
    <cellStyle name="Normal 5 17 12 4 3" xfId="34619" xr:uid="{00000000-0005-0000-0000-00003B870000}"/>
    <cellStyle name="Normal 5 17 12 4 4" xfId="34620" xr:uid="{00000000-0005-0000-0000-00003C870000}"/>
    <cellStyle name="Normal 5 17 12 4 5" xfId="34621" xr:uid="{00000000-0005-0000-0000-00003D870000}"/>
    <cellStyle name="Normal 5 17 12 4 6" xfId="34622" xr:uid="{00000000-0005-0000-0000-00003E870000}"/>
    <cellStyle name="Normal 5 17 12 4 7" xfId="34623" xr:uid="{00000000-0005-0000-0000-00003F870000}"/>
    <cellStyle name="Normal 5 17 12 4 8" xfId="34624" xr:uid="{00000000-0005-0000-0000-000040870000}"/>
    <cellStyle name="Normal 5 17 12 4 9" xfId="34625" xr:uid="{00000000-0005-0000-0000-000041870000}"/>
    <cellStyle name="Normal 5 17 12 5" xfId="34626" xr:uid="{00000000-0005-0000-0000-000042870000}"/>
    <cellStyle name="Normal 5 17 12 5 10" xfId="34627" xr:uid="{00000000-0005-0000-0000-000043870000}"/>
    <cellStyle name="Normal 5 17 12 5 2" xfId="34628" xr:uid="{00000000-0005-0000-0000-000044870000}"/>
    <cellStyle name="Normal 5 17 12 5 3" xfId="34629" xr:uid="{00000000-0005-0000-0000-000045870000}"/>
    <cellStyle name="Normal 5 17 12 5 4" xfId="34630" xr:uid="{00000000-0005-0000-0000-000046870000}"/>
    <cellStyle name="Normal 5 17 12 5 5" xfId="34631" xr:uid="{00000000-0005-0000-0000-000047870000}"/>
    <cellStyle name="Normal 5 17 12 5 6" xfId="34632" xr:uid="{00000000-0005-0000-0000-000048870000}"/>
    <cellStyle name="Normal 5 17 12 5 7" xfId="34633" xr:uid="{00000000-0005-0000-0000-000049870000}"/>
    <cellStyle name="Normal 5 17 12 5 8" xfId="34634" xr:uid="{00000000-0005-0000-0000-00004A870000}"/>
    <cellStyle name="Normal 5 17 12 5 9" xfId="34635" xr:uid="{00000000-0005-0000-0000-00004B870000}"/>
    <cellStyle name="Normal 5 17 12 6" xfId="34636" xr:uid="{00000000-0005-0000-0000-00004C870000}"/>
    <cellStyle name="Normal 5 17 12 7" xfId="34637" xr:uid="{00000000-0005-0000-0000-00004D870000}"/>
    <cellStyle name="Normal 5 17 12 8" xfId="34638" xr:uid="{00000000-0005-0000-0000-00004E870000}"/>
    <cellStyle name="Normal 5 17 12 9" xfId="34639" xr:uid="{00000000-0005-0000-0000-00004F870000}"/>
    <cellStyle name="Normal 5 17 13" xfId="34640" xr:uid="{00000000-0005-0000-0000-000050870000}"/>
    <cellStyle name="Normal 5 17 13 10" xfId="34641" xr:uid="{00000000-0005-0000-0000-000051870000}"/>
    <cellStyle name="Normal 5 17 13 11" xfId="34642" xr:uid="{00000000-0005-0000-0000-000052870000}"/>
    <cellStyle name="Normal 5 17 13 12" xfId="34643" xr:uid="{00000000-0005-0000-0000-000053870000}"/>
    <cellStyle name="Normal 5 17 13 13" xfId="34644" xr:uid="{00000000-0005-0000-0000-000054870000}"/>
    <cellStyle name="Normal 5 17 13 14" xfId="34645" xr:uid="{00000000-0005-0000-0000-000055870000}"/>
    <cellStyle name="Normal 5 17 13 2" xfId="34646" xr:uid="{00000000-0005-0000-0000-000056870000}"/>
    <cellStyle name="Normal 5 17 13 2 10" xfId="34647" xr:uid="{00000000-0005-0000-0000-000057870000}"/>
    <cellStyle name="Normal 5 17 13 2 2" xfId="34648" xr:uid="{00000000-0005-0000-0000-000058870000}"/>
    <cellStyle name="Normal 5 17 13 2 3" xfId="34649" xr:uid="{00000000-0005-0000-0000-000059870000}"/>
    <cellStyle name="Normal 5 17 13 2 4" xfId="34650" xr:uid="{00000000-0005-0000-0000-00005A870000}"/>
    <cellStyle name="Normal 5 17 13 2 5" xfId="34651" xr:uid="{00000000-0005-0000-0000-00005B870000}"/>
    <cellStyle name="Normal 5 17 13 2 6" xfId="34652" xr:uid="{00000000-0005-0000-0000-00005C870000}"/>
    <cellStyle name="Normal 5 17 13 2 7" xfId="34653" xr:uid="{00000000-0005-0000-0000-00005D870000}"/>
    <cellStyle name="Normal 5 17 13 2 8" xfId="34654" xr:uid="{00000000-0005-0000-0000-00005E870000}"/>
    <cellStyle name="Normal 5 17 13 2 9" xfId="34655" xr:uid="{00000000-0005-0000-0000-00005F870000}"/>
    <cellStyle name="Normal 5 17 13 3" xfId="34656" xr:uid="{00000000-0005-0000-0000-000060870000}"/>
    <cellStyle name="Normal 5 17 13 3 10" xfId="34657" xr:uid="{00000000-0005-0000-0000-000061870000}"/>
    <cellStyle name="Normal 5 17 13 3 2" xfId="34658" xr:uid="{00000000-0005-0000-0000-000062870000}"/>
    <cellStyle name="Normal 5 17 13 3 3" xfId="34659" xr:uid="{00000000-0005-0000-0000-000063870000}"/>
    <cellStyle name="Normal 5 17 13 3 4" xfId="34660" xr:uid="{00000000-0005-0000-0000-000064870000}"/>
    <cellStyle name="Normal 5 17 13 3 5" xfId="34661" xr:uid="{00000000-0005-0000-0000-000065870000}"/>
    <cellStyle name="Normal 5 17 13 3 6" xfId="34662" xr:uid="{00000000-0005-0000-0000-000066870000}"/>
    <cellStyle name="Normal 5 17 13 3 7" xfId="34663" xr:uid="{00000000-0005-0000-0000-000067870000}"/>
    <cellStyle name="Normal 5 17 13 3 8" xfId="34664" xr:uid="{00000000-0005-0000-0000-000068870000}"/>
    <cellStyle name="Normal 5 17 13 3 9" xfId="34665" xr:uid="{00000000-0005-0000-0000-000069870000}"/>
    <cellStyle name="Normal 5 17 13 4" xfId="34666" xr:uid="{00000000-0005-0000-0000-00006A870000}"/>
    <cellStyle name="Normal 5 17 13 4 10" xfId="34667" xr:uid="{00000000-0005-0000-0000-00006B870000}"/>
    <cellStyle name="Normal 5 17 13 4 2" xfId="34668" xr:uid="{00000000-0005-0000-0000-00006C870000}"/>
    <cellStyle name="Normal 5 17 13 4 3" xfId="34669" xr:uid="{00000000-0005-0000-0000-00006D870000}"/>
    <cellStyle name="Normal 5 17 13 4 4" xfId="34670" xr:uid="{00000000-0005-0000-0000-00006E870000}"/>
    <cellStyle name="Normal 5 17 13 4 5" xfId="34671" xr:uid="{00000000-0005-0000-0000-00006F870000}"/>
    <cellStyle name="Normal 5 17 13 4 6" xfId="34672" xr:uid="{00000000-0005-0000-0000-000070870000}"/>
    <cellStyle name="Normal 5 17 13 4 7" xfId="34673" xr:uid="{00000000-0005-0000-0000-000071870000}"/>
    <cellStyle name="Normal 5 17 13 4 8" xfId="34674" xr:uid="{00000000-0005-0000-0000-000072870000}"/>
    <cellStyle name="Normal 5 17 13 4 9" xfId="34675" xr:uid="{00000000-0005-0000-0000-000073870000}"/>
    <cellStyle name="Normal 5 17 13 5" xfId="34676" xr:uid="{00000000-0005-0000-0000-000074870000}"/>
    <cellStyle name="Normal 5 17 13 5 10" xfId="34677" xr:uid="{00000000-0005-0000-0000-000075870000}"/>
    <cellStyle name="Normal 5 17 13 5 2" xfId="34678" xr:uid="{00000000-0005-0000-0000-000076870000}"/>
    <cellStyle name="Normal 5 17 13 5 3" xfId="34679" xr:uid="{00000000-0005-0000-0000-000077870000}"/>
    <cellStyle name="Normal 5 17 13 5 4" xfId="34680" xr:uid="{00000000-0005-0000-0000-000078870000}"/>
    <cellStyle name="Normal 5 17 13 5 5" xfId="34681" xr:uid="{00000000-0005-0000-0000-000079870000}"/>
    <cellStyle name="Normal 5 17 13 5 6" xfId="34682" xr:uid="{00000000-0005-0000-0000-00007A870000}"/>
    <cellStyle name="Normal 5 17 13 5 7" xfId="34683" xr:uid="{00000000-0005-0000-0000-00007B870000}"/>
    <cellStyle name="Normal 5 17 13 5 8" xfId="34684" xr:uid="{00000000-0005-0000-0000-00007C870000}"/>
    <cellStyle name="Normal 5 17 13 5 9" xfId="34685" xr:uid="{00000000-0005-0000-0000-00007D870000}"/>
    <cellStyle name="Normal 5 17 13 6" xfId="34686" xr:uid="{00000000-0005-0000-0000-00007E870000}"/>
    <cellStyle name="Normal 5 17 13 7" xfId="34687" xr:uid="{00000000-0005-0000-0000-00007F870000}"/>
    <cellStyle name="Normal 5 17 13 8" xfId="34688" xr:uid="{00000000-0005-0000-0000-000080870000}"/>
    <cellStyle name="Normal 5 17 13 9" xfId="34689" xr:uid="{00000000-0005-0000-0000-000081870000}"/>
    <cellStyle name="Normal 5 17 14" xfId="34690" xr:uid="{00000000-0005-0000-0000-000082870000}"/>
    <cellStyle name="Normal 5 17 14 10" xfId="34691" xr:uid="{00000000-0005-0000-0000-000083870000}"/>
    <cellStyle name="Normal 5 17 14 11" xfId="34692" xr:uid="{00000000-0005-0000-0000-000084870000}"/>
    <cellStyle name="Normal 5 17 14 12" xfId="34693" xr:uid="{00000000-0005-0000-0000-000085870000}"/>
    <cellStyle name="Normal 5 17 14 13" xfId="34694" xr:uid="{00000000-0005-0000-0000-000086870000}"/>
    <cellStyle name="Normal 5 17 14 14" xfId="34695" xr:uid="{00000000-0005-0000-0000-000087870000}"/>
    <cellStyle name="Normal 5 17 14 2" xfId="34696" xr:uid="{00000000-0005-0000-0000-000088870000}"/>
    <cellStyle name="Normal 5 17 14 2 10" xfId="34697" xr:uid="{00000000-0005-0000-0000-000089870000}"/>
    <cellStyle name="Normal 5 17 14 2 2" xfId="34698" xr:uid="{00000000-0005-0000-0000-00008A870000}"/>
    <cellStyle name="Normal 5 17 14 2 3" xfId="34699" xr:uid="{00000000-0005-0000-0000-00008B870000}"/>
    <cellStyle name="Normal 5 17 14 2 4" xfId="34700" xr:uid="{00000000-0005-0000-0000-00008C870000}"/>
    <cellStyle name="Normal 5 17 14 2 5" xfId="34701" xr:uid="{00000000-0005-0000-0000-00008D870000}"/>
    <cellStyle name="Normal 5 17 14 2 6" xfId="34702" xr:uid="{00000000-0005-0000-0000-00008E870000}"/>
    <cellStyle name="Normal 5 17 14 2 7" xfId="34703" xr:uid="{00000000-0005-0000-0000-00008F870000}"/>
    <cellStyle name="Normal 5 17 14 2 8" xfId="34704" xr:uid="{00000000-0005-0000-0000-000090870000}"/>
    <cellStyle name="Normal 5 17 14 2 9" xfId="34705" xr:uid="{00000000-0005-0000-0000-000091870000}"/>
    <cellStyle name="Normal 5 17 14 3" xfId="34706" xr:uid="{00000000-0005-0000-0000-000092870000}"/>
    <cellStyle name="Normal 5 17 14 3 10" xfId="34707" xr:uid="{00000000-0005-0000-0000-000093870000}"/>
    <cellStyle name="Normal 5 17 14 3 2" xfId="34708" xr:uid="{00000000-0005-0000-0000-000094870000}"/>
    <cellStyle name="Normal 5 17 14 3 3" xfId="34709" xr:uid="{00000000-0005-0000-0000-000095870000}"/>
    <cellStyle name="Normal 5 17 14 3 4" xfId="34710" xr:uid="{00000000-0005-0000-0000-000096870000}"/>
    <cellStyle name="Normal 5 17 14 3 5" xfId="34711" xr:uid="{00000000-0005-0000-0000-000097870000}"/>
    <cellStyle name="Normal 5 17 14 3 6" xfId="34712" xr:uid="{00000000-0005-0000-0000-000098870000}"/>
    <cellStyle name="Normal 5 17 14 3 7" xfId="34713" xr:uid="{00000000-0005-0000-0000-000099870000}"/>
    <cellStyle name="Normal 5 17 14 3 8" xfId="34714" xr:uid="{00000000-0005-0000-0000-00009A870000}"/>
    <cellStyle name="Normal 5 17 14 3 9" xfId="34715" xr:uid="{00000000-0005-0000-0000-00009B870000}"/>
    <cellStyle name="Normal 5 17 14 4" xfId="34716" xr:uid="{00000000-0005-0000-0000-00009C870000}"/>
    <cellStyle name="Normal 5 17 14 4 10" xfId="34717" xr:uid="{00000000-0005-0000-0000-00009D870000}"/>
    <cellStyle name="Normal 5 17 14 4 2" xfId="34718" xr:uid="{00000000-0005-0000-0000-00009E870000}"/>
    <cellStyle name="Normal 5 17 14 4 3" xfId="34719" xr:uid="{00000000-0005-0000-0000-00009F870000}"/>
    <cellStyle name="Normal 5 17 14 4 4" xfId="34720" xr:uid="{00000000-0005-0000-0000-0000A0870000}"/>
    <cellStyle name="Normal 5 17 14 4 5" xfId="34721" xr:uid="{00000000-0005-0000-0000-0000A1870000}"/>
    <cellStyle name="Normal 5 17 14 4 6" xfId="34722" xr:uid="{00000000-0005-0000-0000-0000A2870000}"/>
    <cellStyle name="Normal 5 17 14 4 7" xfId="34723" xr:uid="{00000000-0005-0000-0000-0000A3870000}"/>
    <cellStyle name="Normal 5 17 14 4 8" xfId="34724" xr:uid="{00000000-0005-0000-0000-0000A4870000}"/>
    <cellStyle name="Normal 5 17 14 4 9" xfId="34725" xr:uid="{00000000-0005-0000-0000-0000A5870000}"/>
    <cellStyle name="Normal 5 17 14 5" xfId="34726" xr:uid="{00000000-0005-0000-0000-0000A6870000}"/>
    <cellStyle name="Normal 5 17 14 5 10" xfId="34727" xr:uid="{00000000-0005-0000-0000-0000A7870000}"/>
    <cellStyle name="Normal 5 17 14 5 2" xfId="34728" xr:uid="{00000000-0005-0000-0000-0000A8870000}"/>
    <cellStyle name="Normal 5 17 14 5 3" xfId="34729" xr:uid="{00000000-0005-0000-0000-0000A9870000}"/>
    <cellStyle name="Normal 5 17 14 5 4" xfId="34730" xr:uid="{00000000-0005-0000-0000-0000AA870000}"/>
    <cellStyle name="Normal 5 17 14 5 5" xfId="34731" xr:uid="{00000000-0005-0000-0000-0000AB870000}"/>
    <cellStyle name="Normal 5 17 14 5 6" xfId="34732" xr:uid="{00000000-0005-0000-0000-0000AC870000}"/>
    <cellStyle name="Normal 5 17 14 5 7" xfId="34733" xr:uid="{00000000-0005-0000-0000-0000AD870000}"/>
    <cellStyle name="Normal 5 17 14 5 8" xfId="34734" xr:uid="{00000000-0005-0000-0000-0000AE870000}"/>
    <cellStyle name="Normal 5 17 14 5 9" xfId="34735" xr:uid="{00000000-0005-0000-0000-0000AF870000}"/>
    <cellStyle name="Normal 5 17 14 6" xfId="34736" xr:uid="{00000000-0005-0000-0000-0000B0870000}"/>
    <cellStyle name="Normal 5 17 14 7" xfId="34737" xr:uid="{00000000-0005-0000-0000-0000B1870000}"/>
    <cellStyle name="Normal 5 17 14 8" xfId="34738" xr:uid="{00000000-0005-0000-0000-0000B2870000}"/>
    <cellStyle name="Normal 5 17 14 9" xfId="34739" xr:uid="{00000000-0005-0000-0000-0000B3870000}"/>
    <cellStyle name="Normal 5 17 15" xfId="34740" xr:uid="{00000000-0005-0000-0000-0000B4870000}"/>
    <cellStyle name="Normal 5 17 15 10" xfId="34741" xr:uid="{00000000-0005-0000-0000-0000B5870000}"/>
    <cellStyle name="Normal 5 17 15 11" xfId="34742" xr:uid="{00000000-0005-0000-0000-0000B6870000}"/>
    <cellStyle name="Normal 5 17 15 12" xfId="34743" xr:uid="{00000000-0005-0000-0000-0000B7870000}"/>
    <cellStyle name="Normal 5 17 15 13" xfId="34744" xr:uid="{00000000-0005-0000-0000-0000B8870000}"/>
    <cellStyle name="Normal 5 17 15 14" xfId="34745" xr:uid="{00000000-0005-0000-0000-0000B9870000}"/>
    <cellStyle name="Normal 5 17 15 2" xfId="34746" xr:uid="{00000000-0005-0000-0000-0000BA870000}"/>
    <cellStyle name="Normal 5 17 15 2 10" xfId="34747" xr:uid="{00000000-0005-0000-0000-0000BB870000}"/>
    <cellStyle name="Normal 5 17 15 2 2" xfId="34748" xr:uid="{00000000-0005-0000-0000-0000BC870000}"/>
    <cellStyle name="Normal 5 17 15 2 3" xfId="34749" xr:uid="{00000000-0005-0000-0000-0000BD870000}"/>
    <cellStyle name="Normal 5 17 15 2 4" xfId="34750" xr:uid="{00000000-0005-0000-0000-0000BE870000}"/>
    <cellStyle name="Normal 5 17 15 2 5" xfId="34751" xr:uid="{00000000-0005-0000-0000-0000BF870000}"/>
    <cellStyle name="Normal 5 17 15 2 6" xfId="34752" xr:uid="{00000000-0005-0000-0000-0000C0870000}"/>
    <cellStyle name="Normal 5 17 15 2 7" xfId="34753" xr:uid="{00000000-0005-0000-0000-0000C1870000}"/>
    <cellStyle name="Normal 5 17 15 2 8" xfId="34754" xr:uid="{00000000-0005-0000-0000-0000C2870000}"/>
    <cellStyle name="Normal 5 17 15 2 9" xfId="34755" xr:uid="{00000000-0005-0000-0000-0000C3870000}"/>
    <cellStyle name="Normal 5 17 15 3" xfId="34756" xr:uid="{00000000-0005-0000-0000-0000C4870000}"/>
    <cellStyle name="Normal 5 17 15 3 10" xfId="34757" xr:uid="{00000000-0005-0000-0000-0000C5870000}"/>
    <cellStyle name="Normal 5 17 15 3 2" xfId="34758" xr:uid="{00000000-0005-0000-0000-0000C6870000}"/>
    <cellStyle name="Normal 5 17 15 3 3" xfId="34759" xr:uid="{00000000-0005-0000-0000-0000C7870000}"/>
    <cellStyle name="Normal 5 17 15 3 4" xfId="34760" xr:uid="{00000000-0005-0000-0000-0000C8870000}"/>
    <cellStyle name="Normal 5 17 15 3 5" xfId="34761" xr:uid="{00000000-0005-0000-0000-0000C9870000}"/>
    <cellStyle name="Normal 5 17 15 3 6" xfId="34762" xr:uid="{00000000-0005-0000-0000-0000CA870000}"/>
    <cellStyle name="Normal 5 17 15 3 7" xfId="34763" xr:uid="{00000000-0005-0000-0000-0000CB870000}"/>
    <cellStyle name="Normal 5 17 15 3 8" xfId="34764" xr:uid="{00000000-0005-0000-0000-0000CC870000}"/>
    <cellStyle name="Normal 5 17 15 3 9" xfId="34765" xr:uid="{00000000-0005-0000-0000-0000CD870000}"/>
    <cellStyle name="Normal 5 17 15 4" xfId="34766" xr:uid="{00000000-0005-0000-0000-0000CE870000}"/>
    <cellStyle name="Normal 5 17 15 4 10" xfId="34767" xr:uid="{00000000-0005-0000-0000-0000CF870000}"/>
    <cellStyle name="Normal 5 17 15 4 2" xfId="34768" xr:uid="{00000000-0005-0000-0000-0000D0870000}"/>
    <cellStyle name="Normal 5 17 15 4 3" xfId="34769" xr:uid="{00000000-0005-0000-0000-0000D1870000}"/>
    <cellStyle name="Normal 5 17 15 4 4" xfId="34770" xr:uid="{00000000-0005-0000-0000-0000D2870000}"/>
    <cellStyle name="Normal 5 17 15 4 5" xfId="34771" xr:uid="{00000000-0005-0000-0000-0000D3870000}"/>
    <cellStyle name="Normal 5 17 15 4 6" xfId="34772" xr:uid="{00000000-0005-0000-0000-0000D4870000}"/>
    <cellStyle name="Normal 5 17 15 4 7" xfId="34773" xr:uid="{00000000-0005-0000-0000-0000D5870000}"/>
    <cellStyle name="Normal 5 17 15 4 8" xfId="34774" xr:uid="{00000000-0005-0000-0000-0000D6870000}"/>
    <cellStyle name="Normal 5 17 15 4 9" xfId="34775" xr:uid="{00000000-0005-0000-0000-0000D7870000}"/>
    <cellStyle name="Normal 5 17 15 5" xfId="34776" xr:uid="{00000000-0005-0000-0000-0000D8870000}"/>
    <cellStyle name="Normal 5 17 15 5 10" xfId="34777" xr:uid="{00000000-0005-0000-0000-0000D9870000}"/>
    <cellStyle name="Normal 5 17 15 5 2" xfId="34778" xr:uid="{00000000-0005-0000-0000-0000DA870000}"/>
    <cellStyle name="Normal 5 17 15 5 3" xfId="34779" xr:uid="{00000000-0005-0000-0000-0000DB870000}"/>
    <cellStyle name="Normal 5 17 15 5 4" xfId="34780" xr:uid="{00000000-0005-0000-0000-0000DC870000}"/>
    <cellStyle name="Normal 5 17 15 5 5" xfId="34781" xr:uid="{00000000-0005-0000-0000-0000DD870000}"/>
    <cellStyle name="Normal 5 17 15 5 6" xfId="34782" xr:uid="{00000000-0005-0000-0000-0000DE870000}"/>
    <cellStyle name="Normal 5 17 15 5 7" xfId="34783" xr:uid="{00000000-0005-0000-0000-0000DF870000}"/>
    <cellStyle name="Normal 5 17 15 5 8" xfId="34784" xr:uid="{00000000-0005-0000-0000-0000E0870000}"/>
    <cellStyle name="Normal 5 17 15 5 9" xfId="34785" xr:uid="{00000000-0005-0000-0000-0000E1870000}"/>
    <cellStyle name="Normal 5 17 15 6" xfId="34786" xr:uid="{00000000-0005-0000-0000-0000E2870000}"/>
    <cellStyle name="Normal 5 17 15 7" xfId="34787" xr:uid="{00000000-0005-0000-0000-0000E3870000}"/>
    <cellStyle name="Normal 5 17 15 8" xfId="34788" xr:uid="{00000000-0005-0000-0000-0000E4870000}"/>
    <cellStyle name="Normal 5 17 15 9" xfId="34789" xr:uid="{00000000-0005-0000-0000-0000E5870000}"/>
    <cellStyle name="Normal 5 17 16" xfId="34790" xr:uid="{00000000-0005-0000-0000-0000E6870000}"/>
    <cellStyle name="Normal 5 17 16 10" xfId="34791" xr:uid="{00000000-0005-0000-0000-0000E7870000}"/>
    <cellStyle name="Normal 5 17 16 11" xfId="34792" xr:uid="{00000000-0005-0000-0000-0000E8870000}"/>
    <cellStyle name="Normal 5 17 16 12" xfId="34793" xr:uid="{00000000-0005-0000-0000-0000E9870000}"/>
    <cellStyle name="Normal 5 17 16 13" xfId="34794" xr:uid="{00000000-0005-0000-0000-0000EA870000}"/>
    <cellStyle name="Normal 5 17 16 14" xfId="34795" xr:uid="{00000000-0005-0000-0000-0000EB870000}"/>
    <cellStyle name="Normal 5 17 16 2" xfId="34796" xr:uid="{00000000-0005-0000-0000-0000EC870000}"/>
    <cellStyle name="Normal 5 17 16 2 10" xfId="34797" xr:uid="{00000000-0005-0000-0000-0000ED870000}"/>
    <cellStyle name="Normal 5 17 16 2 2" xfId="34798" xr:uid="{00000000-0005-0000-0000-0000EE870000}"/>
    <cellStyle name="Normal 5 17 16 2 3" xfId="34799" xr:uid="{00000000-0005-0000-0000-0000EF870000}"/>
    <cellStyle name="Normal 5 17 16 2 4" xfId="34800" xr:uid="{00000000-0005-0000-0000-0000F0870000}"/>
    <cellStyle name="Normal 5 17 16 2 5" xfId="34801" xr:uid="{00000000-0005-0000-0000-0000F1870000}"/>
    <cellStyle name="Normal 5 17 16 2 6" xfId="34802" xr:uid="{00000000-0005-0000-0000-0000F2870000}"/>
    <cellStyle name="Normal 5 17 16 2 7" xfId="34803" xr:uid="{00000000-0005-0000-0000-0000F3870000}"/>
    <cellStyle name="Normal 5 17 16 2 8" xfId="34804" xr:uid="{00000000-0005-0000-0000-0000F4870000}"/>
    <cellStyle name="Normal 5 17 16 2 9" xfId="34805" xr:uid="{00000000-0005-0000-0000-0000F5870000}"/>
    <cellStyle name="Normal 5 17 16 3" xfId="34806" xr:uid="{00000000-0005-0000-0000-0000F6870000}"/>
    <cellStyle name="Normal 5 17 16 3 10" xfId="34807" xr:uid="{00000000-0005-0000-0000-0000F7870000}"/>
    <cellStyle name="Normal 5 17 16 3 2" xfId="34808" xr:uid="{00000000-0005-0000-0000-0000F8870000}"/>
    <cellStyle name="Normal 5 17 16 3 3" xfId="34809" xr:uid="{00000000-0005-0000-0000-0000F9870000}"/>
    <cellStyle name="Normal 5 17 16 3 4" xfId="34810" xr:uid="{00000000-0005-0000-0000-0000FA870000}"/>
    <cellStyle name="Normal 5 17 16 3 5" xfId="34811" xr:uid="{00000000-0005-0000-0000-0000FB870000}"/>
    <cellStyle name="Normal 5 17 16 3 6" xfId="34812" xr:uid="{00000000-0005-0000-0000-0000FC870000}"/>
    <cellStyle name="Normal 5 17 16 3 7" xfId="34813" xr:uid="{00000000-0005-0000-0000-0000FD870000}"/>
    <cellStyle name="Normal 5 17 16 3 8" xfId="34814" xr:uid="{00000000-0005-0000-0000-0000FE870000}"/>
    <cellStyle name="Normal 5 17 16 3 9" xfId="34815" xr:uid="{00000000-0005-0000-0000-0000FF870000}"/>
    <cellStyle name="Normal 5 17 16 4" xfId="34816" xr:uid="{00000000-0005-0000-0000-000000880000}"/>
    <cellStyle name="Normal 5 17 16 4 10" xfId="34817" xr:uid="{00000000-0005-0000-0000-000001880000}"/>
    <cellStyle name="Normal 5 17 16 4 2" xfId="34818" xr:uid="{00000000-0005-0000-0000-000002880000}"/>
    <cellStyle name="Normal 5 17 16 4 3" xfId="34819" xr:uid="{00000000-0005-0000-0000-000003880000}"/>
    <cellStyle name="Normal 5 17 16 4 4" xfId="34820" xr:uid="{00000000-0005-0000-0000-000004880000}"/>
    <cellStyle name="Normal 5 17 16 4 5" xfId="34821" xr:uid="{00000000-0005-0000-0000-000005880000}"/>
    <cellStyle name="Normal 5 17 16 4 6" xfId="34822" xr:uid="{00000000-0005-0000-0000-000006880000}"/>
    <cellStyle name="Normal 5 17 16 4 7" xfId="34823" xr:uid="{00000000-0005-0000-0000-000007880000}"/>
    <cellStyle name="Normal 5 17 16 4 8" xfId="34824" xr:uid="{00000000-0005-0000-0000-000008880000}"/>
    <cellStyle name="Normal 5 17 16 4 9" xfId="34825" xr:uid="{00000000-0005-0000-0000-000009880000}"/>
    <cellStyle name="Normal 5 17 16 5" xfId="34826" xr:uid="{00000000-0005-0000-0000-00000A880000}"/>
    <cellStyle name="Normal 5 17 16 5 10" xfId="34827" xr:uid="{00000000-0005-0000-0000-00000B880000}"/>
    <cellStyle name="Normal 5 17 16 5 2" xfId="34828" xr:uid="{00000000-0005-0000-0000-00000C880000}"/>
    <cellStyle name="Normal 5 17 16 5 3" xfId="34829" xr:uid="{00000000-0005-0000-0000-00000D880000}"/>
    <cellStyle name="Normal 5 17 16 5 4" xfId="34830" xr:uid="{00000000-0005-0000-0000-00000E880000}"/>
    <cellStyle name="Normal 5 17 16 5 5" xfId="34831" xr:uid="{00000000-0005-0000-0000-00000F880000}"/>
    <cellStyle name="Normal 5 17 16 5 6" xfId="34832" xr:uid="{00000000-0005-0000-0000-000010880000}"/>
    <cellStyle name="Normal 5 17 16 5 7" xfId="34833" xr:uid="{00000000-0005-0000-0000-000011880000}"/>
    <cellStyle name="Normal 5 17 16 5 8" xfId="34834" xr:uid="{00000000-0005-0000-0000-000012880000}"/>
    <cellStyle name="Normal 5 17 16 5 9" xfId="34835" xr:uid="{00000000-0005-0000-0000-000013880000}"/>
    <cellStyle name="Normal 5 17 16 6" xfId="34836" xr:uid="{00000000-0005-0000-0000-000014880000}"/>
    <cellStyle name="Normal 5 17 16 7" xfId="34837" xr:uid="{00000000-0005-0000-0000-000015880000}"/>
    <cellStyle name="Normal 5 17 16 8" xfId="34838" xr:uid="{00000000-0005-0000-0000-000016880000}"/>
    <cellStyle name="Normal 5 17 16 9" xfId="34839" xr:uid="{00000000-0005-0000-0000-000017880000}"/>
    <cellStyle name="Normal 5 17 17" xfId="34840" xr:uid="{00000000-0005-0000-0000-000018880000}"/>
    <cellStyle name="Normal 5 17 17 10" xfId="34841" xr:uid="{00000000-0005-0000-0000-000019880000}"/>
    <cellStyle name="Normal 5 17 17 11" xfId="34842" xr:uid="{00000000-0005-0000-0000-00001A880000}"/>
    <cellStyle name="Normal 5 17 17 12" xfId="34843" xr:uid="{00000000-0005-0000-0000-00001B880000}"/>
    <cellStyle name="Normal 5 17 17 13" xfId="34844" xr:uid="{00000000-0005-0000-0000-00001C880000}"/>
    <cellStyle name="Normal 5 17 17 14" xfId="34845" xr:uid="{00000000-0005-0000-0000-00001D880000}"/>
    <cellStyle name="Normal 5 17 17 2" xfId="34846" xr:uid="{00000000-0005-0000-0000-00001E880000}"/>
    <cellStyle name="Normal 5 17 17 2 10" xfId="34847" xr:uid="{00000000-0005-0000-0000-00001F880000}"/>
    <cellStyle name="Normal 5 17 17 2 2" xfId="34848" xr:uid="{00000000-0005-0000-0000-000020880000}"/>
    <cellStyle name="Normal 5 17 17 2 3" xfId="34849" xr:uid="{00000000-0005-0000-0000-000021880000}"/>
    <cellStyle name="Normal 5 17 17 2 4" xfId="34850" xr:uid="{00000000-0005-0000-0000-000022880000}"/>
    <cellStyle name="Normal 5 17 17 2 5" xfId="34851" xr:uid="{00000000-0005-0000-0000-000023880000}"/>
    <cellStyle name="Normal 5 17 17 2 6" xfId="34852" xr:uid="{00000000-0005-0000-0000-000024880000}"/>
    <cellStyle name="Normal 5 17 17 2 7" xfId="34853" xr:uid="{00000000-0005-0000-0000-000025880000}"/>
    <cellStyle name="Normal 5 17 17 2 8" xfId="34854" xr:uid="{00000000-0005-0000-0000-000026880000}"/>
    <cellStyle name="Normal 5 17 17 2 9" xfId="34855" xr:uid="{00000000-0005-0000-0000-000027880000}"/>
    <cellStyle name="Normal 5 17 17 3" xfId="34856" xr:uid="{00000000-0005-0000-0000-000028880000}"/>
    <cellStyle name="Normal 5 17 17 3 10" xfId="34857" xr:uid="{00000000-0005-0000-0000-000029880000}"/>
    <cellStyle name="Normal 5 17 17 3 2" xfId="34858" xr:uid="{00000000-0005-0000-0000-00002A880000}"/>
    <cellStyle name="Normal 5 17 17 3 3" xfId="34859" xr:uid="{00000000-0005-0000-0000-00002B880000}"/>
    <cellStyle name="Normal 5 17 17 3 4" xfId="34860" xr:uid="{00000000-0005-0000-0000-00002C880000}"/>
    <cellStyle name="Normal 5 17 17 3 5" xfId="34861" xr:uid="{00000000-0005-0000-0000-00002D880000}"/>
    <cellStyle name="Normal 5 17 17 3 6" xfId="34862" xr:uid="{00000000-0005-0000-0000-00002E880000}"/>
    <cellStyle name="Normal 5 17 17 3 7" xfId="34863" xr:uid="{00000000-0005-0000-0000-00002F880000}"/>
    <cellStyle name="Normal 5 17 17 3 8" xfId="34864" xr:uid="{00000000-0005-0000-0000-000030880000}"/>
    <cellStyle name="Normal 5 17 17 3 9" xfId="34865" xr:uid="{00000000-0005-0000-0000-000031880000}"/>
    <cellStyle name="Normal 5 17 17 4" xfId="34866" xr:uid="{00000000-0005-0000-0000-000032880000}"/>
    <cellStyle name="Normal 5 17 17 4 10" xfId="34867" xr:uid="{00000000-0005-0000-0000-000033880000}"/>
    <cellStyle name="Normal 5 17 17 4 2" xfId="34868" xr:uid="{00000000-0005-0000-0000-000034880000}"/>
    <cellStyle name="Normal 5 17 17 4 3" xfId="34869" xr:uid="{00000000-0005-0000-0000-000035880000}"/>
    <cellStyle name="Normal 5 17 17 4 4" xfId="34870" xr:uid="{00000000-0005-0000-0000-000036880000}"/>
    <cellStyle name="Normal 5 17 17 4 5" xfId="34871" xr:uid="{00000000-0005-0000-0000-000037880000}"/>
    <cellStyle name="Normal 5 17 17 4 6" xfId="34872" xr:uid="{00000000-0005-0000-0000-000038880000}"/>
    <cellStyle name="Normal 5 17 17 4 7" xfId="34873" xr:uid="{00000000-0005-0000-0000-000039880000}"/>
    <cellStyle name="Normal 5 17 17 4 8" xfId="34874" xr:uid="{00000000-0005-0000-0000-00003A880000}"/>
    <cellStyle name="Normal 5 17 17 4 9" xfId="34875" xr:uid="{00000000-0005-0000-0000-00003B880000}"/>
    <cellStyle name="Normal 5 17 17 5" xfId="34876" xr:uid="{00000000-0005-0000-0000-00003C880000}"/>
    <cellStyle name="Normal 5 17 17 5 10" xfId="34877" xr:uid="{00000000-0005-0000-0000-00003D880000}"/>
    <cellStyle name="Normal 5 17 17 5 2" xfId="34878" xr:uid="{00000000-0005-0000-0000-00003E880000}"/>
    <cellStyle name="Normal 5 17 17 5 3" xfId="34879" xr:uid="{00000000-0005-0000-0000-00003F880000}"/>
    <cellStyle name="Normal 5 17 17 5 4" xfId="34880" xr:uid="{00000000-0005-0000-0000-000040880000}"/>
    <cellStyle name="Normal 5 17 17 5 5" xfId="34881" xr:uid="{00000000-0005-0000-0000-000041880000}"/>
    <cellStyle name="Normal 5 17 17 5 6" xfId="34882" xr:uid="{00000000-0005-0000-0000-000042880000}"/>
    <cellStyle name="Normal 5 17 17 5 7" xfId="34883" xr:uid="{00000000-0005-0000-0000-000043880000}"/>
    <cellStyle name="Normal 5 17 17 5 8" xfId="34884" xr:uid="{00000000-0005-0000-0000-000044880000}"/>
    <cellStyle name="Normal 5 17 17 5 9" xfId="34885" xr:uid="{00000000-0005-0000-0000-000045880000}"/>
    <cellStyle name="Normal 5 17 17 6" xfId="34886" xr:uid="{00000000-0005-0000-0000-000046880000}"/>
    <cellStyle name="Normal 5 17 17 7" xfId="34887" xr:uid="{00000000-0005-0000-0000-000047880000}"/>
    <cellStyle name="Normal 5 17 17 8" xfId="34888" xr:uid="{00000000-0005-0000-0000-000048880000}"/>
    <cellStyle name="Normal 5 17 17 9" xfId="34889" xr:uid="{00000000-0005-0000-0000-000049880000}"/>
    <cellStyle name="Normal 5 17 18" xfId="34890" xr:uid="{00000000-0005-0000-0000-00004A880000}"/>
    <cellStyle name="Normal 5 17 18 10" xfId="34891" xr:uid="{00000000-0005-0000-0000-00004B880000}"/>
    <cellStyle name="Normal 5 17 18 11" xfId="34892" xr:uid="{00000000-0005-0000-0000-00004C880000}"/>
    <cellStyle name="Normal 5 17 18 12" xfId="34893" xr:uid="{00000000-0005-0000-0000-00004D880000}"/>
    <cellStyle name="Normal 5 17 18 13" xfId="34894" xr:uid="{00000000-0005-0000-0000-00004E880000}"/>
    <cellStyle name="Normal 5 17 18 14" xfId="34895" xr:uid="{00000000-0005-0000-0000-00004F880000}"/>
    <cellStyle name="Normal 5 17 18 2" xfId="34896" xr:uid="{00000000-0005-0000-0000-000050880000}"/>
    <cellStyle name="Normal 5 17 18 2 10" xfId="34897" xr:uid="{00000000-0005-0000-0000-000051880000}"/>
    <cellStyle name="Normal 5 17 18 2 2" xfId="34898" xr:uid="{00000000-0005-0000-0000-000052880000}"/>
    <cellStyle name="Normal 5 17 18 2 3" xfId="34899" xr:uid="{00000000-0005-0000-0000-000053880000}"/>
    <cellStyle name="Normal 5 17 18 2 4" xfId="34900" xr:uid="{00000000-0005-0000-0000-000054880000}"/>
    <cellStyle name="Normal 5 17 18 2 5" xfId="34901" xr:uid="{00000000-0005-0000-0000-000055880000}"/>
    <cellStyle name="Normal 5 17 18 2 6" xfId="34902" xr:uid="{00000000-0005-0000-0000-000056880000}"/>
    <cellStyle name="Normal 5 17 18 2 7" xfId="34903" xr:uid="{00000000-0005-0000-0000-000057880000}"/>
    <cellStyle name="Normal 5 17 18 2 8" xfId="34904" xr:uid="{00000000-0005-0000-0000-000058880000}"/>
    <cellStyle name="Normal 5 17 18 2 9" xfId="34905" xr:uid="{00000000-0005-0000-0000-000059880000}"/>
    <cellStyle name="Normal 5 17 18 3" xfId="34906" xr:uid="{00000000-0005-0000-0000-00005A880000}"/>
    <cellStyle name="Normal 5 17 18 3 10" xfId="34907" xr:uid="{00000000-0005-0000-0000-00005B880000}"/>
    <cellStyle name="Normal 5 17 18 3 2" xfId="34908" xr:uid="{00000000-0005-0000-0000-00005C880000}"/>
    <cellStyle name="Normal 5 17 18 3 3" xfId="34909" xr:uid="{00000000-0005-0000-0000-00005D880000}"/>
    <cellStyle name="Normal 5 17 18 3 4" xfId="34910" xr:uid="{00000000-0005-0000-0000-00005E880000}"/>
    <cellStyle name="Normal 5 17 18 3 5" xfId="34911" xr:uid="{00000000-0005-0000-0000-00005F880000}"/>
    <cellStyle name="Normal 5 17 18 3 6" xfId="34912" xr:uid="{00000000-0005-0000-0000-000060880000}"/>
    <cellStyle name="Normal 5 17 18 3 7" xfId="34913" xr:uid="{00000000-0005-0000-0000-000061880000}"/>
    <cellStyle name="Normal 5 17 18 3 8" xfId="34914" xr:uid="{00000000-0005-0000-0000-000062880000}"/>
    <cellStyle name="Normal 5 17 18 3 9" xfId="34915" xr:uid="{00000000-0005-0000-0000-000063880000}"/>
    <cellStyle name="Normal 5 17 18 4" xfId="34916" xr:uid="{00000000-0005-0000-0000-000064880000}"/>
    <cellStyle name="Normal 5 17 18 4 10" xfId="34917" xr:uid="{00000000-0005-0000-0000-000065880000}"/>
    <cellStyle name="Normal 5 17 18 4 2" xfId="34918" xr:uid="{00000000-0005-0000-0000-000066880000}"/>
    <cellStyle name="Normal 5 17 18 4 3" xfId="34919" xr:uid="{00000000-0005-0000-0000-000067880000}"/>
    <cellStyle name="Normal 5 17 18 4 4" xfId="34920" xr:uid="{00000000-0005-0000-0000-000068880000}"/>
    <cellStyle name="Normal 5 17 18 4 5" xfId="34921" xr:uid="{00000000-0005-0000-0000-000069880000}"/>
    <cellStyle name="Normal 5 17 18 4 6" xfId="34922" xr:uid="{00000000-0005-0000-0000-00006A880000}"/>
    <cellStyle name="Normal 5 17 18 4 7" xfId="34923" xr:uid="{00000000-0005-0000-0000-00006B880000}"/>
    <cellStyle name="Normal 5 17 18 4 8" xfId="34924" xr:uid="{00000000-0005-0000-0000-00006C880000}"/>
    <cellStyle name="Normal 5 17 18 4 9" xfId="34925" xr:uid="{00000000-0005-0000-0000-00006D880000}"/>
    <cellStyle name="Normal 5 17 18 5" xfId="34926" xr:uid="{00000000-0005-0000-0000-00006E880000}"/>
    <cellStyle name="Normal 5 17 18 5 10" xfId="34927" xr:uid="{00000000-0005-0000-0000-00006F880000}"/>
    <cellStyle name="Normal 5 17 18 5 2" xfId="34928" xr:uid="{00000000-0005-0000-0000-000070880000}"/>
    <cellStyle name="Normal 5 17 18 5 3" xfId="34929" xr:uid="{00000000-0005-0000-0000-000071880000}"/>
    <cellStyle name="Normal 5 17 18 5 4" xfId="34930" xr:uid="{00000000-0005-0000-0000-000072880000}"/>
    <cellStyle name="Normal 5 17 18 5 5" xfId="34931" xr:uid="{00000000-0005-0000-0000-000073880000}"/>
    <cellStyle name="Normal 5 17 18 5 6" xfId="34932" xr:uid="{00000000-0005-0000-0000-000074880000}"/>
    <cellStyle name="Normal 5 17 18 5 7" xfId="34933" xr:uid="{00000000-0005-0000-0000-000075880000}"/>
    <cellStyle name="Normal 5 17 18 5 8" xfId="34934" xr:uid="{00000000-0005-0000-0000-000076880000}"/>
    <cellStyle name="Normal 5 17 18 5 9" xfId="34935" xr:uid="{00000000-0005-0000-0000-000077880000}"/>
    <cellStyle name="Normal 5 17 18 6" xfId="34936" xr:uid="{00000000-0005-0000-0000-000078880000}"/>
    <cellStyle name="Normal 5 17 18 7" xfId="34937" xr:uid="{00000000-0005-0000-0000-000079880000}"/>
    <cellStyle name="Normal 5 17 18 8" xfId="34938" xr:uid="{00000000-0005-0000-0000-00007A880000}"/>
    <cellStyle name="Normal 5 17 18 9" xfId="34939" xr:uid="{00000000-0005-0000-0000-00007B880000}"/>
    <cellStyle name="Normal 5 17 19" xfId="34940" xr:uid="{00000000-0005-0000-0000-00007C880000}"/>
    <cellStyle name="Normal 5 17 19 10" xfId="34941" xr:uid="{00000000-0005-0000-0000-00007D880000}"/>
    <cellStyle name="Normal 5 17 19 11" xfId="34942" xr:uid="{00000000-0005-0000-0000-00007E880000}"/>
    <cellStyle name="Normal 5 17 19 12" xfId="34943" xr:uid="{00000000-0005-0000-0000-00007F880000}"/>
    <cellStyle name="Normal 5 17 19 13" xfId="34944" xr:uid="{00000000-0005-0000-0000-000080880000}"/>
    <cellStyle name="Normal 5 17 19 14" xfId="34945" xr:uid="{00000000-0005-0000-0000-000081880000}"/>
    <cellStyle name="Normal 5 17 19 2" xfId="34946" xr:uid="{00000000-0005-0000-0000-000082880000}"/>
    <cellStyle name="Normal 5 17 19 2 10" xfId="34947" xr:uid="{00000000-0005-0000-0000-000083880000}"/>
    <cellStyle name="Normal 5 17 19 2 2" xfId="34948" xr:uid="{00000000-0005-0000-0000-000084880000}"/>
    <cellStyle name="Normal 5 17 19 2 3" xfId="34949" xr:uid="{00000000-0005-0000-0000-000085880000}"/>
    <cellStyle name="Normal 5 17 19 2 4" xfId="34950" xr:uid="{00000000-0005-0000-0000-000086880000}"/>
    <cellStyle name="Normal 5 17 19 2 5" xfId="34951" xr:uid="{00000000-0005-0000-0000-000087880000}"/>
    <cellStyle name="Normal 5 17 19 2 6" xfId="34952" xr:uid="{00000000-0005-0000-0000-000088880000}"/>
    <cellStyle name="Normal 5 17 19 2 7" xfId="34953" xr:uid="{00000000-0005-0000-0000-000089880000}"/>
    <cellStyle name="Normal 5 17 19 2 8" xfId="34954" xr:uid="{00000000-0005-0000-0000-00008A880000}"/>
    <cellStyle name="Normal 5 17 19 2 9" xfId="34955" xr:uid="{00000000-0005-0000-0000-00008B880000}"/>
    <cellStyle name="Normal 5 17 19 3" xfId="34956" xr:uid="{00000000-0005-0000-0000-00008C880000}"/>
    <cellStyle name="Normal 5 17 19 3 10" xfId="34957" xr:uid="{00000000-0005-0000-0000-00008D880000}"/>
    <cellStyle name="Normal 5 17 19 3 2" xfId="34958" xr:uid="{00000000-0005-0000-0000-00008E880000}"/>
    <cellStyle name="Normal 5 17 19 3 3" xfId="34959" xr:uid="{00000000-0005-0000-0000-00008F880000}"/>
    <cellStyle name="Normal 5 17 19 3 4" xfId="34960" xr:uid="{00000000-0005-0000-0000-000090880000}"/>
    <cellStyle name="Normal 5 17 19 3 5" xfId="34961" xr:uid="{00000000-0005-0000-0000-000091880000}"/>
    <cellStyle name="Normal 5 17 19 3 6" xfId="34962" xr:uid="{00000000-0005-0000-0000-000092880000}"/>
    <cellStyle name="Normal 5 17 19 3 7" xfId="34963" xr:uid="{00000000-0005-0000-0000-000093880000}"/>
    <cellStyle name="Normal 5 17 19 3 8" xfId="34964" xr:uid="{00000000-0005-0000-0000-000094880000}"/>
    <cellStyle name="Normal 5 17 19 3 9" xfId="34965" xr:uid="{00000000-0005-0000-0000-000095880000}"/>
    <cellStyle name="Normal 5 17 19 4" xfId="34966" xr:uid="{00000000-0005-0000-0000-000096880000}"/>
    <cellStyle name="Normal 5 17 19 4 10" xfId="34967" xr:uid="{00000000-0005-0000-0000-000097880000}"/>
    <cellStyle name="Normal 5 17 19 4 2" xfId="34968" xr:uid="{00000000-0005-0000-0000-000098880000}"/>
    <cellStyle name="Normal 5 17 19 4 3" xfId="34969" xr:uid="{00000000-0005-0000-0000-000099880000}"/>
    <cellStyle name="Normal 5 17 19 4 4" xfId="34970" xr:uid="{00000000-0005-0000-0000-00009A880000}"/>
    <cellStyle name="Normal 5 17 19 4 5" xfId="34971" xr:uid="{00000000-0005-0000-0000-00009B880000}"/>
    <cellStyle name="Normal 5 17 19 4 6" xfId="34972" xr:uid="{00000000-0005-0000-0000-00009C880000}"/>
    <cellStyle name="Normal 5 17 19 4 7" xfId="34973" xr:uid="{00000000-0005-0000-0000-00009D880000}"/>
    <cellStyle name="Normal 5 17 19 4 8" xfId="34974" xr:uid="{00000000-0005-0000-0000-00009E880000}"/>
    <cellStyle name="Normal 5 17 19 4 9" xfId="34975" xr:uid="{00000000-0005-0000-0000-00009F880000}"/>
    <cellStyle name="Normal 5 17 19 5" xfId="34976" xr:uid="{00000000-0005-0000-0000-0000A0880000}"/>
    <cellStyle name="Normal 5 17 19 5 10" xfId="34977" xr:uid="{00000000-0005-0000-0000-0000A1880000}"/>
    <cellStyle name="Normal 5 17 19 5 2" xfId="34978" xr:uid="{00000000-0005-0000-0000-0000A2880000}"/>
    <cellStyle name="Normal 5 17 19 5 3" xfId="34979" xr:uid="{00000000-0005-0000-0000-0000A3880000}"/>
    <cellStyle name="Normal 5 17 19 5 4" xfId="34980" xr:uid="{00000000-0005-0000-0000-0000A4880000}"/>
    <cellStyle name="Normal 5 17 19 5 5" xfId="34981" xr:uid="{00000000-0005-0000-0000-0000A5880000}"/>
    <cellStyle name="Normal 5 17 19 5 6" xfId="34982" xr:uid="{00000000-0005-0000-0000-0000A6880000}"/>
    <cellStyle name="Normal 5 17 19 5 7" xfId="34983" xr:uid="{00000000-0005-0000-0000-0000A7880000}"/>
    <cellStyle name="Normal 5 17 19 5 8" xfId="34984" xr:uid="{00000000-0005-0000-0000-0000A8880000}"/>
    <cellStyle name="Normal 5 17 19 5 9" xfId="34985" xr:uid="{00000000-0005-0000-0000-0000A9880000}"/>
    <cellStyle name="Normal 5 17 19 6" xfId="34986" xr:uid="{00000000-0005-0000-0000-0000AA880000}"/>
    <cellStyle name="Normal 5 17 19 7" xfId="34987" xr:uid="{00000000-0005-0000-0000-0000AB880000}"/>
    <cellStyle name="Normal 5 17 19 8" xfId="34988" xr:uid="{00000000-0005-0000-0000-0000AC880000}"/>
    <cellStyle name="Normal 5 17 19 9" xfId="34989" xr:uid="{00000000-0005-0000-0000-0000AD880000}"/>
    <cellStyle name="Normal 5 17 2" xfId="34990" xr:uid="{00000000-0005-0000-0000-0000AE880000}"/>
    <cellStyle name="Normal 5 17 2 10" xfId="34991" xr:uid="{00000000-0005-0000-0000-0000AF880000}"/>
    <cellStyle name="Normal 5 17 2 10 10" xfId="34992" xr:uid="{00000000-0005-0000-0000-0000B0880000}"/>
    <cellStyle name="Normal 5 17 2 10 11" xfId="34993" xr:uid="{00000000-0005-0000-0000-0000B1880000}"/>
    <cellStyle name="Normal 5 17 2 10 12" xfId="34994" xr:uid="{00000000-0005-0000-0000-0000B2880000}"/>
    <cellStyle name="Normal 5 17 2 10 13" xfId="34995" xr:uid="{00000000-0005-0000-0000-0000B3880000}"/>
    <cellStyle name="Normal 5 17 2 10 14" xfId="34996" xr:uid="{00000000-0005-0000-0000-0000B4880000}"/>
    <cellStyle name="Normal 5 17 2 10 2" xfId="34997" xr:uid="{00000000-0005-0000-0000-0000B5880000}"/>
    <cellStyle name="Normal 5 17 2 10 2 10" xfId="34998" xr:uid="{00000000-0005-0000-0000-0000B6880000}"/>
    <cellStyle name="Normal 5 17 2 10 2 2" xfId="34999" xr:uid="{00000000-0005-0000-0000-0000B7880000}"/>
    <cellStyle name="Normal 5 17 2 10 2 3" xfId="35000" xr:uid="{00000000-0005-0000-0000-0000B8880000}"/>
    <cellStyle name="Normal 5 17 2 10 2 4" xfId="35001" xr:uid="{00000000-0005-0000-0000-0000B9880000}"/>
    <cellStyle name="Normal 5 17 2 10 2 5" xfId="35002" xr:uid="{00000000-0005-0000-0000-0000BA880000}"/>
    <cellStyle name="Normal 5 17 2 10 2 6" xfId="35003" xr:uid="{00000000-0005-0000-0000-0000BB880000}"/>
    <cellStyle name="Normal 5 17 2 10 2 7" xfId="35004" xr:uid="{00000000-0005-0000-0000-0000BC880000}"/>
    <cellStyle name="Normal 5 17 2 10 2 8" xfId="35005" xr:uid="{00000000-0005-0000-0000-0000BD880000}"/>
    <cellStyle name="Normal 5 17 2 10 2 9" xfId="35006" xr:uid="{00000000-0005-0000-0000-0000BE880000}"/>
    <cellStyle name="Normal 5 17 2 10 3" xfId="35007" xr:uid="{00000000-0005-0000-0000-0000BF880000}"/>
    <cellStyle name="Normal 5 17 2 10 3 10" xfId="35008" xr:uid="{00000000-0005-0000-0000-0000C0880000}"/>
    <cellStyle name="Normal 5 17 2 10 3 2" xfId="35009" xr:uid="{00000000-0005-0000-0000-0000C1880000}"/>
    <cellStyle name="Normal 5 17 2 10 3 3" xfId="35010" xr:uid="{00000000-0005-0000-0000-0000C2880000}"/>
    <cellStyle name="Normal 5 17 2 10 3 4" xfId="35011" xr:uid="{00000000-0005-0000-0000-0000C3880000}"/>
    <cellStyle name="Normal 5 17 2 10 3 5" xfId="35012" xr:uid="{00000000-0005-0000-0000-0000C4880000}"/>
    <cellStyle name="Normal 5 17 2 10 3 6" xfId="35013" xr:uid="{00000000-0005-0000-0000-0000C5880000}"/>
    <cellStyle name="Normal 5 17 2 10 3 7" xfId="35014" xr:uid="{00000000-0005-0000-0000-0000C6880000}"/>
    <cellStyle name="Normal 5 17 2 10 3 8" xfId="35015" xr:uid="{00000000-0005-0000-0000-0000C7880000}"/>
    <cellStyle name="Normal 5 17 2 10 3 9" xfId="35016" xr:uid="{00000000-0005-0000-0000-0000C8880000}"/>
    <cellStyle name="Normal 5 17 2 10 4" xfId="35017" xr:uid="{00000000-0005-0000-0000-0000C9880000}"/>
    <cellStyle name="Normal 5 17 2 10 4 10" xfId="35018" xr:uid="{00000000-0005-0000-0000-0000CA880000}"/>
    <cellStyle name="Normal 5 17 2 10 4 2" xfId="35019" xr:uid="{00000000-0005-0000-0000-0000CB880000}"/>
    <cellStyle name="Normal 5 17 2 10 4 3" xfId="35020" xr:uid="{00000000-0005-0000-0000-0000CC880000}"/>
    <cellStyle name="Normal 5 17 2 10 4 4" xfId="35021" xr:uid="{00000000-0005-0000-0000-0000CD880000}"/>
    <cellStyle name="Normal 5 17 2 10 4 5" xfId="35022" xr:uid="{00000000-0005-0000-0000-0000CE880000}"/>
    <cellStyle name="Normal 5 17 2 10 4 6" xfId="35023" xr:uid="{00000000-0005-0000-0000-0000CF880000}"/>
    <cellStyle name="Normal 5 17 2 10 4 7" xfId="35024" xr:uid="{00000000-0005-0000-0000-0000D0880000}"/>
    <cellStyle name="Normal 5 17 2 10 4 8" xfId="35025" xr:uid="{00000000-0005-0000-0000-0000D1880000}"/>
    <cellStyle name="Normal 5 17 2 10 4 9" xfId="35026" xr:uid="{00000000-0005-0000-0000-0000D2880000}"/>
    <cellStyle name="Normal 5 17 2 10 5" xfId="35027" xr:uid="{00000000-0005-0000-0000-0000D3880000}"/>
    <cellStyle name="Normal 5 17 2 10 5 10" xfId="35028" xr:uid="{00000000-0005-0000-0000-0000D4880000}"/>
    <cellStyle name="Normal 5 17 2 10 5 2" xfId="35029" xr:uid="{00000000-0005-0000-0000-0000D5880000}"/>
    <cellStyle name="Normal 5 17 2 10 5 3" xfId="35030" xr:uid="{00000000-0005-0000-0000-0000D6880000}"/>
    <cellStyle name="Normal 5 17 2 10 5 4" xfId="35031" xr:uid="{00000000-0005-0000-0000-0000D7880000}"/>
    <cellStyle name="Normal 5 17 2 10 5 5" xfId="35032" xr:uid="{00000000-0005-0000-0000-0000D8880000}"/>
    <cellStyle name="Normal 5 17 2 10 5 6" xfId="35033" xr:uid="{00000000-0005-0000-0000-0000D9880000}"/>
    <cellStyle name="Normal 5 17 2 10 5 7" xfId="35034" xr:uid="{00000000-0005-0000-0000-0000DA880000}"/>
    <cellStyle name="Normal 5 17 2 10 5 8" xfId="35035" xr:uid="{00000000-0005-0000-0000-0000DB880000}"/>
    <cellStyle name="Normal 5 17 2 10 5 9" xfId="35036" xr:uid="{00000000-0005-0000-0000-0000DC880000}"/>
    <cellStyle name="Normal 5 17 2 10 6" xfId="35037" xr:uid="{00000000-0005-0000-0000-0000DD880000}"/>
    <cellStyle name="Normal 5 17 2 10 7" xfId="35038" xr:uid="{00000000-0005-0000-0000-0000DE880000}"/>
    <cellStyle name="Normal 5 17 2 10 8" xfId="35039" xr:uid="{00000000-0005-0000-0000-0000DF880000}"/>
    <cellStyle name="Normal 5 17 2 10 9" xfId="35040" xr:uid="{00000000-0005-0000-0000-0000E0880000}"/>
    <cellStyle name="Normal 5 17 2 11" xfId="35041" xr:uid="{00000000-0005-0000-0000-0000E1880000}"/>
    <cellStyle name="Normal 5 17 2 11 10" xfId="35042" xr:uid="{00000000-0005-0000-0000-0000E2880000}"/>
    <cellStyle name="Normal 5 17 2 11 11" xfId="35043" xr:uid="{00000000-0005-0000-0000-0000E3880000}"/>
    <cellStyle name="Normal 5 17 2 11 12" xfId="35044" xr:uid="{00000000-0005-0000-0000-0000E4880000}"/>
    <cellStyle name="Normal 5 17 2 11 13" xfId="35045" xr:uid="{00000000-0005-0000-0000-0000E5880000}"/>
    <cellStyle name="Normal 5 17 2 11 14" xfId="35046" xr:uid="{00000000-0005-0000-0000-0000E6880000}"/>
    <cellStyle name="Normal 5 17 2 11 2" xfId="35047" xr:uid="{00000000-0005-0000-0000-0000E7880000}"/>
    <cellStyle name="Normal 5 17 2 11 2 10" xfId="35048" xr:uid="{00000000-0005-0000-0000-0000E8880000}"/>
    <cellStyle name="Normal 5 17 2 11 2 2" xfId="35049" xr:uid="{00000000-0005-0000-0000-0000E9880000}"/>
    <cellStyle name="Normal 5 17 2 11 2 3" xfId="35050" xr:uid="{00000000-0005-0000-0000-0000EA880000}"/>
    <cellStyle name="Normal 5 17 2 11 2 4" xfId="35051" xr:uid="{00000000-0005-0000-0000-0000EB880000}"/>
    <cellStyle name="Normal 5 17 2 11 2 5" xfId="35052" xr:uid="{00000000-0005-0000-0000-0000EC880000}"/>
    <cellStyle name="Normal 5 17 2 11 2 6" xfId="35053" xr:uid="{00000000-0005-0000-0000-0000ED880000}"/>
    <cellStyle name="Normal 5 17 2 11 2 7" xfId="35054" xr:uid="{00000000-0005-0000-0000-0000EE880000}"/>
    <cellStyle name="Normal 5 17 2 11 2 8" xfId="35055" xr:uid="{00000000-0005-0000-0000-0000EF880000}"/>
    <cellStyle name="Normal 5 17 2 11 2 9" xfId="35056" xr:uid="{00000000-0005-0000-0000-0000F0880000}"/>
    <cellStyle name="Normal 5 17 2 11 3" xfId="35057" xr:uid="{00000000-0005-0000-0000-0000F1880000}"/>
    <cellStyle name="Normal 5 17 2 11 3 10" xfId="35058" xr:uid="{00000000-0005-0000-0000-0000F2880000}"/>
    <cellStyle name="Normal 5 17 2 11 3 2" xfId="35059" xr:uid="{00000000-0005-0000-0000-0000F3880000}"/>
    <cellStyle name="Normal 5 17 2 11 3 3" xfId="35060" xr:uid="{00000000-0005-0000-0000-0000F4880000}"/>
    <cellStyle name="Normal 5 17 2 11 3 4" xfId="35061" xr:uid="{00000000-0005-0000-0000-0000F5880000}"/>
    <cellStyle name="Normal 5 17 2 11 3 5" xfId="35062" xr:uid="{00000000-0005-0000-0000-0000F6880000}"/>
    <cellStyle name="Normal 5 17 2 11 3 6" xfId="35063" xr:uid="{00000000-0005-0000-0000-0000F7880000}"/>
    <cellStyle name="Normal 5 17 2 11 3 7" xfId="35064" xr:uid="{00000000-0005-0000-0000-0000F8880000}"/>
    <cellStyle name="Normal 5 17 2 11 3 8" xfId="35065" xr:uid="{00000000-0005-0000-0000-0000F9880000}"/>
    <cellStyle name="Normal 5 17 2 11 3 9" xfId="35066" xr:uid="{00000000-0005-0000-0000-0000FA880000}"/>
    <cellStyle name="Normal 5 17 2 11 4" xfId="35067" xr:uid="{00000000-0005-0000-0000-0000FB880000}"/>
    <cellStyle name="Normal 5 17 2 11 4 10" xfId="35068" xr:uid="{00000000-0005-0000-0000-0000FC880000}"/>
    <cellStyle name="Normal 5 17 2 11 4 2" xfId="35069" xr:uid="{00000000-0005-0000-0000-0000FD880000}"/>
    <cellStyle name="Normal 5 17 2 11 4 3" xfId="35070" xr:uid="{00000000-0005-0000-0000-0000FE880000}"/>
    <cellStyle name="Normal 5 17 2 11 4 4" xfId="35071" xr:uid="{00000000-0005-0000-0000-0000FF880000}"/>
    <cellStyle name="Normal 5 17 2 11 4 5" xfId="35072" xr:uid="{00000000-0005-0000-0000-000000890000}"/>
    <cellStyle name="Normal 5 17 2 11 4 6" xfId="35073" xr:uid="{00000000-0005-0000-0000-000001890000}"/>
    <cellStyle name="Normal 5 17 2 11 4 7" xfId="35074" xr:uid="{00000000-0005-0000-0000-000002890000}"/>
    <cellStyle name="Normal 5 17 2 11 4 8" xfId="35075" xr:uid="{00000000-0005-0000-0000-000003890000}"/>
    <cellStyle name="Normal 5 17 2 11 4 9" xfId="35076" xr:uid="{00000000-0005-0000-0000-000004890000}"/>
    <cellStyle name="Normal 5 17 2 11 5" xfId="35077" xr:uid="{00000000-0005-0000-0000-000005890000}"/>
    <cellStyle name="Normal 5 17 2 11 5 10" xfId="35078" xr:uid="{00000000-0005-0000-0000-000006890000}"/>
    <cellStyle name="Normal 5 17 2 11 5 2" xfId="35079" xr:uid="{00000000-0005-0000-0000-000007890000}"/>
    <cellStyle name="Normal 5 17 2 11 5 3" xfId="35080" xr:uid="{00000000-0005-0000-0000-000008890000}"/>
    <cellStyle name="Normal 5 17 2 11 5 4" xfId="35081" xr:uid="{00000000-0005-0000-0000-000009890000}"/>
    <cellStyle name="Normal 5 17 2 11 5 5" xfId="35082" xr:uid="{00000000-0005-0000-0000-00000A890000}"/>
    <cellStyle name="Normal 5 17 2 11 5 6" xfId="35083" xr:uid="{00000000-0005-0000-0000-00000B890000}"/>
    <cellStyle name="Normal 5 17 2 11 5 7" xfId="35084" xr:uid="{00000000-0005-0000-0000-00000C890000}"/>
    <cellStyle name="Normal 5 17 2 11 5 8" xfId="35085" xr:uid="{00000000-0005-0000-0000-00000D890000}"/>
    <cellStyle name="Normal 5 17 2 11 5 9" xfId="35086" xr:uid="{00000000-0005-0000-0000-00000E890000}"/>
    <cellStyle name="Normal 5 17 2 11 6" xfId="35087" xr:uid="{00000000-0005-0000-0000-00000F890000}"/>
    <cellStyle name="Normal 5 17 2 11 7" xfId="35088" xr:uid="{00000000-0005-0000-0000-000010890000}"/>
    <cellStyle name="Normal 5 17 2 11 8" xfId="35089" xr:uid="{00000000-0005-0000-0000-000011890000}"/>
    <cellStyle name="Normal 5 17 2 11 9" xfId="35090" xr:uid="{00000000-0005-0000-0000-000012890000}"/>
    <cellStyle name="Normal 5 17 2 12" xfId="35091" xr:uid="{00000000-0005-0000-0000-000013890000}"/>
    <cellStyle name="Normal 5 17 2 12 10" xfId="35092" xr:uid="{00000000-0005-0000-0000-000014890000}"/>
    <cellStyle name="Normal 5 17 2 12 11" xfId="35093" xr:uid="{00000000-0005-0000-0000-000015890000}"/>
    <cellStyle name="Normal 5 17 2 12 12" xfId="35094" xr:uid="{00000000-0005-0000-0000-000016890000}"/>
    <cellStyle name="Normal 5 17 2 12 13" xfId="35095" xr:uid="{00000000-0005-0000-0000-000017890000}"/>
    <cellStyle name="Normal 5 17 2 12 14" xfId="35096" xr:uid="{00000000-0005-0000-0000-000018890000}"/>
    <cellStyle name="Normal 5 17 2 12 2" xfId="35097" xr:uid="{00000000-0005-0000-0000-000019890000}"/>
    <cellStyle name="Normal 5 17 2 12 2 10" xfId="35098" xr:uid="{00000000-0005-0000-0000-00001A890000}"/>
    <cellStyle name="Normal 5 17 2 12 2 2" xfId="35099" xr:uid="{00000000-0005-0000-0000-00001B890000}"/>
    <cellStyle name="Normal 5 17 2 12 2 3" xfId="35100" xr:uid="{00000000-0005-0000-0000-00001C890000}"/>
    <cellStyle name="Normal 5 17 2 12 2 4" xfId="35101" xr:uid="{00000000-0005-0000-0000-00001D890000}"/>
    <cellStyle name="Normal 5 17 2 12 2 5" xfId="35102" xr:uid="{00000000-0005-0000-0000-00001E890000}"/>
    <cellStyle name="Normal 5 17 2 12 2 6" xfId="35103" xr:uid="{00000000-0005-0000-0000-00001F890000}"/>
    <cellStyle name="Normal 5 17 2 12 2 7" xfId="35104" xr:uid="{00000000-0005-0000-0000-000020890000}"/>
    <cellStyle name="Normal 5 17 2 12 2 8" xfId="35105" xr:uid="{00000000-0005-0000-0000-000021890000}"/>
    <cellStyle name="Normal 5 17 2 12 2 9" xfId="35106" xr:uid="{00000000-0005-0000-0000-000022890000}"/>
    <cellStyle name="Normal 5 17 2 12 3" xfId="35107" xr:uid="{00000000-0005-0000-0000-000023890000}"/>
    <cellStyle name="Normal 5 17 2 12 3 10" xfId="35108" xr:uid="{00000000-0005-0000-0000-000024890000}"/>
    <cellStyle name="Normal 5 17 2 12 3 2" xfId="35109" xr:uid="{00000000-0005-0000-0000-000025890000}"/>
    <cellStyle name="Normal 5 17 2 12 3 3" xfId="35110" xr:uid="{00000000-0005-0000-0000-000026890000}"/>
    <cellStyle name="Normal 5 17 2 12 3 4" xfId="35111" xr:uid="{00000000-0005-0000-0000-000027890000}"/>
    <cellStyle name="Normal 5 17 2 12 3 5" xfId="35112" xr:uid="{00000000-0005-0000-0000-000028890000}"/>
    <cellStyle name="Normal 5 17 2 12 3 6" xfId="35113" xr:uid="{00000000-0005-0000-0000-000029890000}"/>
    <cellStyle name="Normal 5 17 2 12 3 7" xfId="35114" xr:uid="{00000000-0005-0000-0000-00002A890000}"/>
    <cellStyle name="Normal 5 17 2 12 3 8" xfId="35115" xr:uid="{00000000-0005-0000-0000-00002B890000}"/>
    <cellStyle name="Normal 5 17 2 12 3 9" xfId="35116" xr:uid="{00000000-0005-0000-0000-00002C890000}"/>
    <cellStyle name="Normal 5 17 2 12 4" xfId="35117" xr:uid="{00000000-0005-0000-0000-00002D890000}"/>
    <cellStyle name="Normal 5 17 2 12 4 10" xfId="35118" xr:uid="{00000000-0005-0000-0000-00002E890000}"/>
    <cellStyle name="Normal 5 17 2 12 4 2" xfId="35119" xr:uid="{00000000-0005-0000-0000-00002F890000}"/>
    <cellStyle name="Normal 5 17 2 12 4 3" xfId="35120" xr:uid="{00000000-0005-0000-0000-000030890000}"/>
    <cellStyle name="Normal 5 17 2 12 4 4" xfId="35121" xr:uid="{00000000-0005-0000-0000-000031890000}"/>
    <cellStyle name="Normal 5 17 2 12 4 5" xfId="35122" xr:uid="{00000000-0005-0000-0000-000032890000}"/>
    <cellStyle name="Normal 5 17 2 12 4 6" xfId="35123" xr:uid="{00000000-0005-0000-0000-000033890000}"/>
    <cellStyle name="Normal 5 17 2 12 4 7" xfId="35124" xr:uid="{00000000-0005-0000-0000-000034890000}"/>
    <cellStyle name="Normal 5 17 2 12 4 8" xfId="35125" xr:uid="{00000000-0005-0000-0000-000035890000}"/>
    <cellStyle name="Normal 5 17 2 12 4 9" xfId="35126" xr:uid="{00000000-0005-0000-0000-000036890000}"/>
    <cellStyle name="Normal 5 17 2 12 5" xfId="35127" xr:uid="{00000000-0005-0000-0000-000037890000}"/>
    <cellStyle name="Normal 5 17 2 12 5 10" xfId="35128" xr:uid="{00000000-0005-0000-0000-000038890000}"/>
    <cellStyle name="Normal 5 17 2 12 5 2" xfId="35129" xr:uid="{00000000-0005-0000-0000-000039890000}"/>
    <cellStyle name="Normal 5 17 2 12 5 3" xfId="35130" xr:uid="{00000000-0005-0000-0000-00003A890000}"/>
    <cellStyle name="Normal 5 17 2 12 5 4" xfId="35131" xr:uid="{00000000-0005-0000-0000-00003B890000}"/>
    <cellStyle name="Normal 5 17 2 12 5 5" xfId="35132" xr:uid="{00000000-0005-0000-0000-00003C890000}"/>
    <cellStyle name="Normal 5 17 2 12 5 6" xfId="35133" xr:uid="{00000000-0005-0000-0000-00003D890000}"/>
    <cellStyle name="Normal 5 17 2 12 5 7" xfId="35134" xr:uid="{00000000-0005-0000-0000-00003E890000}"/>
    <cellStyle name="Normal 5 17 2 12 5 8" xfId="35135" xr:uid="{00000000-0005-0000-0000-00003F890000}"/>
    <cellStyle name="Normal 5 17 2 12 5 9" xfId="35136" xr:uid="{00000000-0005-0000-0000-000040890000}"/>
    <cellStyle name="Normal 5 17 2 12 6" xfId="35137" xr:uid="{00000000-0005-0000-0000-000041890000}"/>
    <cellStyle name="Normal 5 17 2 12 7" xfId="35138" xr:uid="{00000000-0005-0000-0000-000042890000}"/>
    <cellStyle name="Normal 5 17 2 12 8" xfId="35139" xr:uid="{00000000-0005-0000-0000-000043890000}"/>
    <cellStyle name="Normal 5 17 2 12 9" xfId="35140" xr:uid="{00000000-0005-0000-0000-000044890000}"/>
    <cellStyle name="Normal 5 17 2 13" xfId="35141" xr:uid="{00000000-0005-0000-0000-000045890000}"/>
    <cellStyle name="Normal 5 17 2 13 10" xfId="35142" xr:uid="{00000000-0005-0000-0000-000046890000}"/>
    <cellStyle name="Normal 5 17 2 13 11" xfId="35143" xr:uid="{00000000-0005-0000-0000-000047890000}"/>
    <cellStyle name="Normal 5 17 2 13 12" xfId="35144" xr:uid="{00000000-0005-0000-0000-000048890000}"/>
    <cellStyle name="Normal 5 17 2 13 13" xfId="35145" xr:uid="{00000000-0005-0000-0000-000049890000}"/>
    <cellStyle name="Normal 5 17 2 13 14" xfId="35146" xr:uid="{00000000-0005-0000-0000-00004A890000}"/>
    <cellStyle name="Normal 5 17 2 13 2" xfId="35147" xr:uid="{00000000-0005-0000-0000-00004B890000}"/>
    <cellStyle name="Normal 5 17 2 13 2 10" xfId="35148" xr:uid="{00000000-0005-0000-0000-00004C890000}"/>
    <cellStyle name="Normal 5 17 2 13 2 2" xfId="35149" xr:uid="{00000000-0005-0000-0000-00004D890000}"/>
    <cellStyle name="Normal 5 17 2 13 2 3" xfId="35150" xr:uid="{00000000-0005-0000-0000-00004E890000}"/>
    <cellStyle name="Normal 5 17 2 13 2 4" xfId="35151" xr:uid="{00000000-0005-0000-0000-00004F890000}"/>
    <cellStyle name="Normal 5 17 2 13 2 5" xfId="35152" xr:uid="{00000000-0005-0000-0000-000050890000}"/>
    <cellStyle name="Normal 5 17 2 13 2 6" xfId="35153" xr:uid="{00000000-0005-0000-0000-000051890000}"/>
    <cellStyle name="Normal 5 17 2 13 2 7" xfId="35154" xr:uid="{00000000-0005-0000-0000-000052890000}"/>
    <cellStyle name="Normal 5 17 2 13 2 8" xfId="35155" xr:uid="{00000000-0005-0000-0000-000053890000}"/>
    <cellStyle name="Normal 5 17 2 13 2 9" xfId="35156" xr:uid="{00000000-0005-0000-0000-000054890000}"/>
    <cellStyle name="Normal 5 17 2 13 3" xfId="35157" xr:uid="{00000000-0005-0000-0000-000055890000}"/>
    <cellStyle name="Normal 5 17 2 13 3 10" xfId="35158" xr:uid="{00000000-0005-0000-0000-000056890000}"/>
    <cellStyle name="Normal 5 17 2 13 3 2" xfId="35159" xr:uid="{00000000-0005-0000-0000-000057890000}"/>
    <cellStyle name="Normal 5 17 2 13 3 3" xfId="35160" xr:uid="{00000000-0005-0000-0000-000058890000}"/>
    <cellStyle name="Normal 5 17 2 13 3 4" xfId="35161" xr:uid="{00000000-0005-0000-0000-000059890000}"/>
    <cellStyle name="Normal 5 17 2 13 3 5" xfId="35162" xr:uid="{00000000-0005-0000-0000-00005A890000}"/>
    <cellStyle name="Normal 5 17 2 13 3 6" xfId="35163" xr:uid="{00000000-0005-0000-0000-00005B890000}"/>
    <cellStyle name="Normal 5 17 2 13 3 7" xfId="35164" xr:uid="{00000000-0005-0000-0000-00005C890000}"/>
    <cellStyle name="Normal 5 17 2 13 3 8" xfId="35165" xr:uid="{00000000-0005-0000-0000-00005D890000}"/>
    <cellStyle name="Normal 5 17 2 13 3 9" xfId="35166" xr:uid="{00000000-0005-0000-0000-00005E890000}"/>
    <cellStyle name="Normal 5 17 2 13 4" xfId="35167" xr:uid="{00000000-0005-0000-0000-00005F890000}"/>
    <cellStyle name="Normal 5 17 2 13 4 10" xfId="35168" xr:uid="{00000000-0005-0000-0000-000060890000}"/>
    <cellStyle name="Normal 5 17 2 13 4 2" xfId="35169" xr:uid="{00000000-0005-0000-0000-000061890000}"/>
    <cellStyle name="Normal 5 17 2 13 4 3" xfId="35170" xr:uid="{00000000-0005-0000-0000-000062890000}"/>
    <cellStyle name="Normal 5 17 2 13 4 4" xfId="35171" xr:uid="{00000000-0005-0000-0000-000063890000}"/>
    <cellStyle name="Normal 5 17 2 13 4 5" xfId="35172" xr:uid="{00000000-0005-0000-0000-000064890000}"/>
    <cellStyle name="Normal 5 17 2 13 4 6" xfId="35173" xr:uid="{00000000-0005-0000-0000-000065890000}"/>
    <cellStyle name="Normal 5 17 2 13 4 7" xfId="35174" xr:uid="{00000000-0005-0000-0000-000066890000}"/>
    <cellStyle name="Normal 5 17 2 13 4 8" xfId="35175" xr:uid="{00000000-0005-0000-0000-000067890000}"/>
    <cellStyle name="Normal 5 17 2 13 4 9" xfId="35176" xr:uid="{00000000-0005-0000-0000-000068890000}"/>
    <cellStyle name="Normal 5 17 2 13 5" xfId="35177" xr:uid="{00000000-0005-0000-0000-000069890000}"/>
    <cellStyle name="Normal 5 17 2 13 5 10" xfId="35178" xr:uid="{00000000-0005-0000-0000-00006A890000}"/>
    <cellStyle name="Normal 5 17 2 13 5 2" xfId="35179" xr:uid="{00000000-0005-0000-0000-00006B890000}"/>
    <cellStyle name="Normal 5 17 2 13 5 3" xfId="35180" xr:uid="{00000000-0005-0000-0000-00006C890000}"/>
    <cellStyle name="Normal 5 17 2 13 5 4" xfId="35181" xr:uid="{00000000-0005-0000-0000-00006D890000}"/>
    <cellStyle name="Normal 5 17 2 13 5 5" xfId="35182" xr:uid="{00000000-0005-0000-0000-00006E890000}"/>
    <cellStyle name="Normal 5 17 2 13 5 6" xfId="35183" xr:uid="{00000000-0005-0000-0000-00006F890000}"/>
    <cellStyle name="Normal 5 17 2 13 5 7" xfId="35184" xr:uid="{00000000-0005-0000-0000-000070890000}"/>
    <cellStyle name="Normal 5 17 2 13 5 8" xfId="35185" xr:uid="{00000000-0005-0000-0000-000071890000}"/>
    <cellStyle name="Normal 5 17 2 13 5 9" xfId="35186" xr:uid="{00000000-0005-0000-0000-000072890000}"/>
    <cellStyle name="Normal 5 17 2 13 6" xfId="35187" xr:uid="{00000000-0005-0000-0000-000073890000}"/>
    <cellStyle name="Normal 5 17 2 13 7" xfId="35188" xr:uid="{00000000-0005-0000-0000-000074890000}"/>
    <cellStyle name="Normal 5 17 2 13 8" xfId="35189" xr:uid="{00000000-0005-0000-0000-000075890000}"/>
    <cellStyle name="Normal 5 17 2 13 9" xfId="35190" xr:uid="{00000000-0005-0000-0000-000076890000}"/>
    <cellStyle name="Normal 5 17 2 14" xfId="35191" xr:uid="{00000000-0005-0000-0000-000077890000}"/>
    <cellStyle name="Normal 5 17 2 14 10" xfId="35192" xr:uid="{00000000-0005-0000-0000-000078890000}"/>
    <cellStyle name="Normal 5 17 2 14 11" xfId="35193" xr:uid="{00000000-0005-0000-0000-000079890000}"/>
    <cellStyle name="Normal 5 17 2 14 12" xfId="35194" xr:uid="{00000000-0005-0000-0000-00007A890000}"/>
    <cellStyle name="Normal 5 17 2 14 13" xfId="35195" xr:uid="{00000000-0005-0000-0000-00007B890000}"/>
    <cellStyle name="Normal 5 17 2 14 14" xfId="35196" xr:uid="{00000000-0005-0000-0000-00007C890000}"/>
    <cellStyle name="Normal 5 17 2 14 2" xfId="35197" xr:uid="{00000000-0005-0000-0000-00007D890000}"/>
    <cellStyle name="Normal 5 17 2 14 2 10" xfId="35198" xr:uid="{00000000-0005-0000-0000-00007E890000}"/>
    <cellStyle name="Normal 5 17 2 14 2 2" xfId="35199" xr:uid="{00000000-0005-0000-0000-00007F890000}"/>
    <cellStyle name="Normal 5 17 2 14 2 3" xfId="35200" xr:uid="{00000000-0005-0000-0000-000080890000}"/>
    <cellStyle name="Normal 5 17 2 14 2 4" xfId="35201" xr:uid="{00000000-0005-0000-0000-000081890000}"/>
    <cellStyle name="Normal 5 17 2 14 2 5" xfId="35202" xr:uid="{00000000-0005-0000-0000-000082890000}"/>
    <cellStyle name="Normal 5 17 2 14 2 6" xfId="35203" xr:uid="{00000000-0005-0000-0000-000083890000}"/>
    <cellStyle name="Normal 5 17 2 14 2 7" xfId="35204" xr:uid="{00000000-0005-0000-0000-000084890000}"/>
    <cellStyle name="Normal 5 17 2 14 2 8" xfId="35205" xr:uid="{00000000-0005-0000-0000-000085890000}"/>
    <cellStyle name="Normal 5 17 2 14 2 9" xfId="35206" xr:uid="{00000000-0005-0000-0000-000086890000}"/>
    <cellStyle name="Normal 5 17 2 14 3" xfId="35207" xr:uid="{00000000-0005-0000-0000-000087890000}"/>
    <cellStyle name="Normal 5 17 2 14 3 10" xfId="35208" xr:uid="{00000000-0005-0000-0000-000088890000}"/>
    <cellStyle name="Normal 5 17 2 14 3 2" xfId="35209" xr:uid="{00000000-0005-0000-0000-000089890000}"/>
    <cellStyle name="Normal 5 17 2 14 3 3" xfId="35210" xr:uid="{00000000-0005-0000-0000-00008A890000}"/>
    <cellStyle name="Normal 5 17 2 14 3 4" xfId="35211" xr:uid="{00000000-0005-0000-0000-00008B890000}"/>
    <cellStyle name="Normal 5 17 2 14 3 5" xfId="35212" xr:uid="{00000000-0005-0000-0000-00008C890000}"/>
    <cellStyle name="Normal 5 17 2 14 3 6" xfId="35213" xr:uid="{00000000-0005-0000-0000-00008D890000}"/>
    <cellStyle name="Normal 5 17 2 14 3 7" xfId="35214" xr:uid="{00000000-0005-0000-0000-00008E890000}"/>
    <cellStyle name="Normal 5 17 2 14 3 8" xfId="35215" xr:uid="{00000000-0005-0000-0000-00008F890000}"/>
    <cellStyle name="Normal 5 17 2 14 3 9" xfId="35216" xr:uid="{00000000-0005-0000-0000-000090890000}"/>
    <cellStyle name="Normal 5 17 2 14 4" xfId="35217" xr:uid="{00000000-0005-0000-0000-000091890000}"/>
    <cellStyle name="Normal 5 17 2 14 4 10" xfId="35218" xr:uid="{00000000-0005-0000-0000-000092890000}"/>
    <cellStyle name="Normal 5 17 2 14 4 2" xfId="35219" xr:uid="{00000000-0005-0000-0000-000093890000}"/>
    <cellStyle name="Normal 5 17 2 14 4 3" xfId="35220" xr:uid="{00000000-0005-0000-0000-000094890000}"/>
    <cellStyle name="Normal 5 17 2 14 4 4" xfId="35221" xr:uid="{00000000-0005-0000-0000-000095890000}"/>
    <cellStyle name="Normal 5 17 2 14 4 5" xfId="35222" xr:uid="{00000000-0005-0000-0000-000096890000}"/>
    <cellStyle name="Normal 5 17 2 14 4 6" xfId="35223" xr:uid="{00000000-0005-0000-0000-000097890000}"/>
    <cellStyle name="Normal 5 17 2 14 4 7" xfId="35224" xr:uid="{00000000-0005-0000-0000-000098890000}"/>
    <cellStyle name="Normal 5 17 2 14 4 8" xfId="35225" xr:uid="{00000000-0005-0000-0000-000099890000}"/>
    <cellStyle name="Normal 5 17 2 14 4 9" xfId="35226" xr:uid="{00000000-0005-0000-0000-00009A890000}"/>
    <cellStyle name="Normal 5 17 2 14 5" xfId="35227" xr:uid="{00000000-0005-0000-0000-00009B890000}"/>
    <cellStyle name="Normal 5 17 2 14 5 10" xfId="35228" xr:uid="{00000000-0005-0000-0000-00009C890000}"/>
    <cellStyle name="Normal 5 17 2 14 5 2" xfId="35229" xr:uid="{00000000-0005-0000-0000-00009D890000}"/>
    <cellStyle name="Normal 5 17 2 14 5 3" xfId="35230" xr:uid="{00000000-0005-0000-0000-00009E890000}"/>
    <cellStyle name="Normal 5 17 2 14 5 4" xfId="35231" xr:uid="{00000000-0005-0000-0000-00009F890000}"/>
    <cellStyle name="Normal 5 17 2 14 5 5" xfId="35232" xr:uid="{00000000-0005-0000-0000-0000A0890000}"/>
    <cellStyle name="Normal 5 17 2 14 5 6" xfId="35233" xr:uid="{00000000-0005-0000-0000-0000A1890000}"/>
    <cellStyle name="Normal 5 17 2 14 5 7" xfId="35234" xr:uid="{00000000-0005-0000-0000-0000A2890000}"/>
    <cellStyle name="Normal 5 17 2 14 5 8" xfId="35235" xr:uid="{00000000-0005-0000-0000-0000A3890000}"/>
    <cellStyle name="Normal 5 17 2 14 5 9" xfId="35236" xr:uid="{00000000-0005-0000-0000-0000A4890000}"/>
    <cellStyle name="Normal 5 17 2 14 6" xfId="35237" xr:uid="{00000000-0005-0000-0000-0000A5890000}"/>
    <cellStyle name="Normal 5 17 2 14 7" xfId="35238" xr:uid="{00000000-0005-0000-0000-0000A6890000}"/>
    <cellStyle name="Normal 5 17 2 14 8" xfId="35239" xr:uid="{00000000-0005-0000-0000-0000A7890000}"/>
    <cellStyle name="Normal 5 17 2 14 9" xfId="35240" xr:uid="{00000000-0005-0000-0000-0000A8890000}"/>
    <cellStyle name="Normal 5 17 2 15" xfId="35241" xr:uid="{00000000-0005-0000-0000-0000A9890000}"/>
    <cellStyle name="Normal 5 17 2 15 10" xfId="35242" xr:uid="{00000000-0005-0000-0000-0000AA890000}"/>
    <cellStyle name="Normal 5 17 2 15 11" xfId="35243" xr:uid="{00000000-0005-0000-0000-0000AB890000}"/>
    <cellStyle name="Normal 5 17 2 15 12" xfId="35244" xr:uid="{00000000-0005-0000-0000-0000AC890000}"/>
    <cellStyle name="Normal 5 17 2 15 13" xfId="35245" xr:uid="{00000000-0005-0000-0000-0000AD890000}"/>
    <cellStyle name="Normal 5 17 2 15 14" xfId="35246" xr:uid="{00000000-0005-0000-0000-0000AE890000}"/>
    <cellStyle name="Normal 5 17 2 15 2" xfId="35247" xr:uid="{00000000-0005-0000-0000-0000AF890000}"/>
    <cellStyle name="Normal 5 17 2 15 2 10" xfId="35248" xr:uid="{00000000-0005-0000-0000-0000B0890000}"/>
    <cellStyle name="Normal 5 17 2 15 2 2" xfId="35249" xr:uid="{00000000-0005-0000-0000-0000B1890000}"/>
    <cellStyle name="Normal 5 17 2 15 2 3" xfId="35250" xr:uid="{00000000-0005-0000-0000-0000B2890000}"/>
    <cellStyle name="Normal 5 17 2 15 2 4" xfId="35251" xr:uid="{00000000-0005-0000-0000-0000B3890000}"/>
    <cellStyle name="Normal 5 17 2 15 2 5" xfId="35252" xr:uid="{00000000-0005-0000-0000-0000B4890000}"/>
    <cellStyle name="Normal 5 17 2 15 2 6" xfId="35253" xr:uid="{00000000-0005-0000-0000-0000B5890000}"/>
    <cellStyle name="Normal 5 17 2 15 2 7" xfId="35254" xr:uid="{00000000-0005-0000-0000-0000B6890000}"/>
    <cellStyle name="Normal 5 17 2 15 2 8" xfId="35255" xr:uid="{00000000-0005-0000-0000-0000B7890000}"/>
    <cellStyle name="Normal 5 17 2 15 2 9" xfId="35256" xr:uid="{00000000-0005-0000-0000-0000B8890000}"/>
    <cellStyle name="Normal 5 17 2 15 3" xfId="35257" xr:uid="{00000000-0005-0000-0000-0000B9890000}"/>
    <cellStyle name="Normal 5 17 2 15 3 10" xfId="35258" xr:uid="{00000000-0005-0000-0000-0000BA890000}"/>
    <cellStyle name="Normal 5 17 2 15 3 2" xfId="35259" xr:uid="{00000000-0005-0000-0000-0000BB890000}"/>
    <cellStyle name="Normal 5 17 2 15 3 3" xfId="35260" xr:uid="{00000000-0005-0000-0000-0000BC890000}"/>
    <cellStyle name="Normal 5 17 2 15 3 4" xfId="35261" xr:uid="{00000000-0005-0000-0000-0000BD890000}"/>
    <cellStyle name="Normal 5 17 2 15 3 5" xfId="35262" xr:uid="{00000000-0005-0000-0000-0000BE890000}"/>
    <cellStyle name="Normal 5 17 2 15 3 6" xfId="35263" xr:uid="{00000000-0005-0000-0000-0000BF890000}"/>
    <cellStyle name="Normal 5 17 2 15 3 7" xfId="35264" xr:uid="{00000000-0005-0000-0000-0000C0890000}"/>
    <cellStyle name="Normal 5 17 2 15 3 8" xfId="35265" xr:uid="{00000000-0005-0000-0000-0000C1890000}"/>
    <cellStyle name="Normal 5 17 2 15 3 9" xfId="35266" xr:uid="{00000000-0005-0000-0000-0000C2890000}"/>
    <cellStyle name="Normal 5 17 2 15 4" xfId="35267" xr:uid="{00000000-0005-0000-0000-0000C3890000}"/>
    <cellStyle name="Normal 5 17 2 15 4 10" xfId="35268" xr:uid="{00000000-0005-0000-0000-0000C4890000}"/>
    <cellStyle name="Normal 5 17 2 15 4 2" xfId="35269" xr:uid="{00000000-0005-0000-0000-0000C5890000}"/>
    <cellStyle name="Normal 5 17 2 15 4 3" xfId="35270" xr:uid="{00000000-0005-0000-0000-0000C6890000}"/>
    <cellStyle name="Normal 5 17 2 15 4 4" xfId="35271" xr:uid="{00000000-0005-0000-0000-0000C7890000}"/>
    <cellStyle name="Normal 5 17 2 15 4 5" xfId="35272" xr:uid="{00000000-0005-0000-0000-0000C8890000}"/>
    <cellStyle name="Normal 5 17 2 15 4 6" xfId="35273" xr:uid="{00000000-0005-0000-0000-0000C9890000}"/>
    <cellStyle name="Normal 5 17 2 15 4 7" xfId="35274" xr:uid="{00000000-0005-0000-0000-0000CA890000}"/>
    <cellStyle name="Normal 5 17 2 15 4 8" xfId="35275" xr:uid="{00000000-0005-0000-0000-0000CB890000}"/>
    <cellStyle name="Normal 5 17 2 15 4 9" xfId="35276" xr:uid="{00000000-0005-0000-0000-0000CC890000}"/>
    <cellStyle name="Normal 5 17 2 15 5" xfId="35277" xr:uid="{00000000-0005-0000-0000-0000CD890000}"/>
    <cellStyle name="Normal 5 17 2 15 5 10" xfId="35278" xr:uid="{00000000-0005-0000-0000-0000CE890000}"/>
    <cellStyle name="Normal 5 17 2 15 5 2" xfId="35279" xr:uid="{00000000-0005-0000-0000-0000CF890000}"/>
    <cellStyle name="Normal 5 17 2 15 5 3" xfId="35280" xr:uid="{00000000-0005-0000-0000-0000D0890000}"/>
    <cellStyle name="Normal 5 17 2 15 5 4" xfId="35281" xr:uid="{00000000-0005-0000-0000-0000D1890000}"/>
    <cellStyle name="Normal 5 17 2 15 5 5" xfId="35282" xr:uid="{00000000-0005-0000-0000-0000D2890000}"/>
    <cellStyle name="Normal 5 17 2 15 5 6" xfId="35283" xr:uid="{00000000-0005-0000-0000-0000D3890000}"/>
    <cellStyle name="Normal 5 17 2 15 5 7" xfId="35284" xr:uid="{00000000-0005-0000-0000-0000D4890000}"/>
    <cellStyle name="Normal 5 17 2 15 5 8" xfId="35285" xr:uid="{00000000-0005-0000-0000-0000D5890000}"/>
    <cellStyle name="Normal 5 17 2 15 5 9" xfId="35286" xr:uid="{00000000-0005-0000-0000-0000D6890000}"/>
    <cellStyle name="Normal 5 17 2 15 6" xfId="35287" xr:uid="{00000000-0005-0000-0000-0000D7890000}"/>
    <cellStyle name="Normal 5 17 2 15 7" xfId="35288" xr:uid="{00000000-0005-0000-0000-0000D8890000}"/>
    <cellStyle name="Normal 5 17 2 15 8" xfId="35289" xr:uid="{00000000-0005-0000-0000-0000D9890000}"/>
    <cellStyle name="Normal 5 17 2 15 9" xfId="35290" xr:uid="{00000000-0005-0000-0000-0000DA890000}"/>
    <cellStyle name="Normal 5 17 2 16" xfId="35291" xr:uid="{00000000-0005-0000-0000-0000DB890000}"/>
    <cellStyle name="Normal 5 17 2 16 10" xfId="35292" xr:uid="{00000000-0005-0000-0000-0000DC890000}"/>
    <cellStyle name="Normal 5 17 2 16 11" xfId="35293" xr:uid="{00000000-0005-0000-0000-0000DD890000}"/>
    <cellStyle name="Normal 5 17 2 16 12" xfId="35294" xr:uid="{00000000-0005-0000-0000-0000DE890000}"/>
    <cellStyle name="Normal 5 17 2 16 13" xfId="35295" xr:uid="{00000000-0005-0000-0000-0000DF890000}"/>
    <cellStyle name="Normal 5 17 2 16 14" xfId="35296" xr:uid="{00000000-0005-0000-0000-0000E0890000}"/>
    <cellStyle name="Normal 5 17 2 16 2" xfId="35297" xr:uid="{00000000-0005-0000-0000-0000E1890000}"/>
    <cellStyle name="Normal 5 17 2 16 2 10" xfId="35298" xr:uid="{00000000-0005-0000-0000-0000E2890000}"/>
    <cellStyle name="Normal 5 17 2 16 2 2" xfId="35299" xr:uid="{00000000-0005-0000-0000-0000E3890000}"/>
    <cellStyle name="Normal 5 17 2 16 2 3" xfId="35300" xr:uid="{00000000-0005-0000-0000-0000E4890000}"/>
    <cellStyle name="Normal 5 17 2 16 2 4" xfId="35301" xr:uid="{00000000-0005-0000-0000-0000E5890000}"/>
    <cellStyle name="Normal 5 17 2 16 2 5" xfId="35302" xr:uid="{00000000-0005-0000-0000-0000E6890000}"/>
    <cellStyle name="Normal 5 17 2 16 2 6" xfId="35303" xr:uid="{00000000-0005-0000-0000-0000E7890000}"/>
    <cellStyle name="Normal 5 17 2 16 2 7" xfId="35304" xr:uid="{00000000-0005-0000-0000-0000E8890000}"/>
    <cellStyle name="Normal 5 17 2 16 2 8" xfId="35305" xr:uid="{00000000-0005-0000-0000-0000E9890000}"/>
    <cellStyle name="Normal 5 17 2 16 2 9" xfId="35306" xr:uid="{00000000-0005-0000-0000-0000EA890000}"/>
    <cellStyle name="Normal 5 17 2 16 3" xfId="35307" xr:uid="{00000000-0005-0000-0000-0000EB890000}"/>
    <cellStyle name="Normal 5 17 2 16 3 10" xfId="35308" xr:uid="{00000000-0005-0000-0000-0000EC890000}"/>
    <cellStyle name="Normal 5 17 2 16 3 2" xfId="35309" xr:uid="{00000000-0005-0000-0000-0000ED890000}"/>
    <cellStyle name="Normal 5 17 2 16 3 3" xfId="35310" xr:uid="{00000000-0005-0000-0000-0000EE890000}"/>
    <cellStyle name="Normal 5 17 2 16 3 4" xfId="35311" xr:uid="{00000000-0005-0000-0000-0000EF890000}"/>
    <cellStyle name="Normal 5 17 2 16 3 5" xfId="35312" xr:uid="{00000000-0005-0000-0000-0000F0890000}"/>
    <cellStyle name="Normal 5 17 2 16 3 6" xfId="35313" xr:uid="{00000000-0005-0000-0000-0000F1890000}"/>
    <cellStyle name="Normal 5 17 2 16 3 7" xfId="35314" xr:uid="{00000000-0005-0000-0000-0000F2890000}"/>
    <cellStyle name="Normal 5 17 2 16 3 8" xfId="35315" xr:uid="{00000000-0005-0000-0000-0000F3890000}"/>
    <cellStyle name="Normal 5 17 2 16 3 9" xfId="35316" xr:uid="{00000000-0005-0000-0000-0000F4890000}"/>
    <cellStyle name="Normal 5 17 2 16 4" xfId="35317" xr:uid="{00000000-0005-0000-0000-0000F5890000}"/>
    <cellStyle name="Normal 5 17 2 16 4 10" xfId="35318" xr:uid="{00000000-0005-0000-0000-0000F6890000}"/>
    <cellStyle name="Normal 5 17 2 16 4 2" xfId="35319" xr:uid="{00000000-0005-0000-0000-0000F7890000}"/>
    <cellStyle name="Normal 5 17 2 16 4 3" xfId="35320" xr:uid="{00000000-0005-0000-0000-0000F8890000}"/>
    <cellStyle name="Normal 5 17 2 16 4 4" xfId="35321" xr:uid="{00000000-0005-0000-0000-0000F9890000}"/>
    <cellStyle name="Normal 5 17 2 16 4 5" xfId="35322" xr:uid="{00000000-0005-0000-0000-0000FA890000}"/>
    <cellStyle name="Normal 5 17 2 16 4 6" xfId="35323" xr:uid="{00000000-0005-0000-0000-0000FB890000}"/>
    <cellStyle name="Normal 5 17 2 16 4 7" xfId="35324" xr:uid="{00000000-0005-0000-0000-0000FC890000}"/>
    <cellStyle name="Normal 5 17 2 16 4 8" xfId="35325" xr:uid="{00000000-0005-0000-0000-0000FD890000}"/>
    <cellStyle name="Normal 5 17 2 16 4 9" xfId="35326" xr:uid="{00000000-0005-0000-0000-0000FE890000}"/>
    <cellStyle name="Normal 5 17 2 16 5" xfId="35327" xr:uid="{00000000-0005-0000-0000-0000FF890000}"/>
    <cellStyle name="Normal 5 17 2 16 5 10" xfId="35328" xr:uid="{00000000-0005-0000-0000-0000008A0000}"/>
    <cellStyle name="Normal 5 17 2 16 5 2" xfId="35329" xr:uid="{00000000-0005-0000-0000-0000018A0000}"/>
    <cellStyle name="Normal 5 17 2 16 5 3" xfId="35330" xr:uid="{00000000-0005-0000-0000-0000028A0000}"/>
    <cellStyle name="Normal 5 17 2 16 5 4" xfId="35331" xr:uid="{00000000-0005-0000-0000-0000038A0000}"/>
    <cellStyle name="Normal 5 17 2 16 5 5" xfId="35332" xr:uid="{00000000-0005-0000-0000-0000048A0000}"/>
    <cellStyle name="Normal 5 17 2 16 5 6" xfId="35333" xr:uid="{00000000-0005-0000-0000-0000058A0000}"/>
    <cellStyle name="Normal 5 17 2 16 5 7" xfId="35334" xr:uid="{00000000-0005-0000-0000-0000068A0000}"/>
    <cellStyle name="Normal 5 17 2 16 5 8" xfId="35335" xr:uid="{00000000-0005-0000-0000-0000078A0000}"/>
    <cellStyle name="Normal 5 17 2 16 5 9" xfId="35336" xr:uid="{00000000-0005-0000-0000-0000088A0000}"/>
    <cellStyle name="Normal 5 17 2 16 6" xfId="35337" xr:uid="{00000000-0005-0000-0000-0000098A0000}"/>
    <cellStyle name="Normal 5 17 2 16 7" xfId="35338" xr:uid="{00000000-0005-0000-0000-00000A8A0000}"/>
    <cellStyle name="Normal 5 17 2 16 8" xfId="35339" xr:uid="{00000000-0005-0000-0000-00000B8A0000}"/>
    <cellStyle name="Normal 5 17 2 16 9" xfId="35340" xr:uid="{00000000-0005-0000-0000-00000C8A0000}"/>
    <cellStyle name="Normal 5 17 2 17" xfId="35341" xr:uid="{00000000-0005-0000-0000-00000D8A0000}"/>
    <cellStyle name="Normal 5 17 2 17 10" xfId="35342" xr:uid="{00000000-0005-0000-0000-00000E8A0000}"/>
    <cellStyle name="Normal 5 17 2 17 11" xfId="35343" xr:uid="{00000000-0005-0000-0000-00000F8A0000}"/>
    <cellStyle name="Normal 5 17 2 17 12" xfId="35344" xr:uid="{00000000-0005-0000-0000-0000108A0000}"/>
    <cellStyle name="Normal 5 17 2 17 13" xfId="35345" xr:uid="{00000000-0005-0000-0000-0000118A0000}"/>
    <cellStyle name="Normal 5 17 2 17 14" xfId="35346" xr:uid="{00000000-0005-0000-0000-0000128A0000}"/>
    <cellStyle name="Normal 5 17 2 17 2" xfId="35347" xr:uid="{00000000-0005-0000-0000-0000138A0000}"/>
    <cellStyle name="Normal 5 17 2 17 2 10" xfId="35348" xr:uid="{00000000-0005-0000-0000-0000148A0000}"/>
    <cellStyle name="Normal 5 17 2 17 2 2" xfId="35349" xr:uid="{00000000-0005-0000-0000-0000158A0000}"/>
    <cellStyle name="Normal 5 17 2 17 2 3" xfId="35350" xr:uid="{00000000-0005-0000-0000-0000168A0000}"/>
    <cellStyle name="Normal 5 17 2 17 2 4" xfId="35351" xr:uid="{00000000-0005-0000-0000-0000178A0000}"/>
    <cellStyle name="Normal 5 17 2 17 2 5" xfId="35352" xr:uid="{00000000-0005-0000-0000-0000188A0000}"/>
    <cellStyle name="Normal 5 17 2 17 2 6" xfId="35353" xr:uid="{00000000-0005-0000-0000-0000198A0000}"/>
    <cellStyle name="Normal 5 17 2 17 2 7" xfId="35354" xr:uid="{00000000-0005-0000-0000-00001A8A0000}"/>
    <cellStyle name="Normal 5 17 2 17 2 8" xfId="35355" xr:uid="{00000000-0005-0000-0000-00001B8A0000}"/>
    <cellStyle name="Normal 5 17 2 17 2 9" xfId="35356" xr:uid="{00000000-0005-0000-0000-00001C8A0000}"/>
    <cellStyle name="Normal 5 17 2 17 3" xfId="35357" xr:uid="{00000000-0005-0000-0000-00001D8A0000}"/>
    <cellStyle name="Normal 5 17 2 17 3 10" xfId="35358" xr:uid="{00000000-0005-0000-0000-00001E8A0000}"/>
    <cellStyle name="Normal 5 17 2 17 3 2" xfId="35359" xr:uid="{00000000-0005-0000-0000-00001F8A0000}"/>
    <cellStyle name="Normal 5 17 2 17 3 3" xfId="35360" xr:uid="{00000000-0005-0000-0000-0000208A0000}"/>
    <cellStyle name="Normal 5 17 2 17 3 4" xfId="35361" xr:uid="{00000000-0005-0000-0000-0000218A0000}"/>
    <cellStyle name="Normal 5 17 2 17 3 5" xfId="35362" xr:uid="{00000000-0005-0000-0000-0000228A0000}"/>
    <cellStyle name="Normal 5 17 2 17 3 6" xfId="35363" xr:uid="{00000000-0005-0000-0000-0000238A0000}"/>
    <cellStyle name="Normal 5 17 2 17 3 7" xfId="35364" xr:uid="{00000000-0005-0000-0000-0000248A0000}"/>
    <cellStyle name="Normal 5 17 2 17 3 8" xfId="35365" xr:uid="{00000000-0005-0000-0000-0000258A0000}"/>
    <cellStyle name="Normal 5 17 2 17 3 9" xfId="35366" xr:uid="{00000000-0005-0000-0000-0000268A0000}"/>
    <cellStyle name="Normal 5 17 2 17 4" xfId="35367" xr:uid="{00000000-0005-0000-0000-0000278A0000}"/>
    <cellStyle name="Normal 5 17 2 17 4 10" xfId="35368" xr:uid="{00000000-0005-0000-0000-0000288A0000}"/>
    <cellStyle name="Normal 5 17 2 17 4 2" xfId="35369" xr:uid="{00000000-0005-0000-0000-0000298A0000}"/>
    <cellStyle name="Normal 5 17 2 17 4 3" xfId="35370" xr:uid="{00000000-0005-0000-0000-00002A8A0000}"/>
    <cellStyle name="Normal 5 17 2 17 4 4" xfId="35371" xr:uid="{00000000-0005-0000-0000-00002B8A0000}"/>
    <cellStyle name="Normal 5 17 2 17 4 5" xfId="35372" xr:uid="{00000000-0005-0000-0000-00002C8A0000}"/>
    <cellStyle name="Normal 5 17 2 17 4 6" xfId="35373" xr:uid="{00000000-0005-0000-0000-00002D8A0000}"/>
    <cellStyle name="Normal 5 17 2 17 4 7" xfId="35374" xr:uid="{00000000-0005-0000-0000-00002E8A0000}"/>
    <cellStyle name="Normal 5 17 2 17 4 8" xfId="35375" xr:uid="{00000000-0005-0000-0000-00002F8A0000}"/>
    <cellStyle name="Normal 5 17 2 17 4 9" xfId="35376" xr:uid="{00000000-0005-0000-0000-0000308A0000}"/>
    <cellStyle name="Normal 5 17 2 17 5" xfId="35377" xr:uid="{00000000-0005-0000-0000-0000318A0000}"/>
    <cellStyle name="Normal 5 17 2 17 5 10" xfId="35378" xr:uid="{00000000-0005-0000-0000-0000328A0000}"/>
    <cellStyle name="Normal 5 17 2 17 5 2" xfId="35379" xr:uid="{00000000-0005-0000-0000-0000338A0000}"/>
    <cellStyle name="Normal 5 17 2 17 5 3" xfId="35380" xr:uid="{00000000-0005-0000-0000-0000348A0000}"/>
    <cellStyle name="Normal 5 17 2 17 5 4" xfId="35381" xr:uid="{00000000-0005-0000-0000-0000358A0000}"/>
    <cellStyle name="Normal 5 17 2 17 5 5" xfId="35382" xr:uid="{00000000-0005-0000-0000-0000368A0000}"/>
    <cellStyle name="Normal 5 17 2 17 5 6" xfId="35383" xr:uid="{00000000-0005-0000-0000-0000378A0000}"/>
    <cellStyle name="Normal 5 17 2 17 5 7" xfId="35384" xr:uid="{00000000-0005-0000-0000-0000388A0000}"/>
    <cellStyle name="Normal 5 17 2 17 5 8" xfId="35385" xr:uid="{00000000-0005-0000-0000-0000398A0000}"/>
    <cellStyle name="Normal 5 17 2 17 5 9" xfId="35386" xr:uid="{00000000-0005-0000-0000-00003A8A0000}"/>
    <cellStyle name="Normal 5 17 2 17 6" xfId="35387" xr:uid="{00000000-0005-0000-0000-00003B8A0000}"/>
    <cellStyle name="Normal 5 17 2 17 7" xfId="35388" xr:uid="{00000000-0005-0000-0000-00003C8A0000}"/>
    <cellStyle name="Normal 5 17 2 17 8" xfId="35389" xr:uid="{00000000-0005-0000-0000-00003D8A0000}"/>
    <cellStyle name="Normal 5 17 2 17 9" xfId="35390" xr:uid="{00000000-0005-0000-0000-00003E8A0000}"/>
    <cellStyle name="Normal 5 17 2 18" xfId="35391" xr:uid="{00000000-0005-0000-0000-00003F8A0000}"/>
    <cellStyle name="Normal 5 17 2 18 10" xfId="35392" xr:uid="{00000000-0005-0000-0000-0000408A0000}"/>
    <cellStyle name="Normal 5 17 2 18 11" xfId="35393" xr:uid="{00000000-0005-0000-0000-0000418A0000}"/>
    <cellStyle name="Normal 5 17 2 18 12" xfId="35394" xr:uid="{00000000-0005-0000-0000-0000428A0000}"/>
    <cellStyle name="Normal 5 17 2 18 13" xfId="35395" xr:uid="{00000000-0005-0000-0000-0000438A0000}"/>
    <cellStyle name="Normal 5 17 2 18 14" xfId="35396" xr:uid="{00000000-0005-0000-0000-0000448A0000}"/>
    <cellStyle name="Normal 5 17 2 18 2" xfId="35397" xr:uid="{00000000-0005-0000-0000-0000458A0000}"/>
    <cellStyle name="Normal 5 17 2 18 2 10" xfId="35398" xr:uid="{00000000-0005-0000-0000-0000468A0000}"/>
    <cellStyle name="Normal 5 17 2 18 2 2" xfId="35399" xr:uid="{00000000-0005-0000-0000-0000478A0000}"/>
    <cellStyle name="Normal 5 17 2 18 2 3" xfId="35400" xr:uid="{00000000-0005-0000-0000-0000488A0000}"/>
    <cellStyle name="Normal 5 17 2 18 2 4" xfId="35401" xr:uid="{00000000-0005-0000-0000-0000498A0000}"/>
    <cellStyle name="Normal 5 17 2 18 2 5" xfId="35402" xr:uid="{00000000-0005-0000-0000-00004A8A0000}"/>
    <cellStyle name="Normal 5 17 2 18 2 6" xfId="35403" xr:uid="{00000000-0005-0000-0000-00004B8A0000}"/>
    <cellStyle name="Normal 5 17 2 18 2 7" xfId="35404" xr:uid="{00000000-0005-0000-0000-00004C8A0000}"/>
    <cellStyle name="Normal 5 17 2 18 2 8" xfId="35405" xr:uid="{00000000-0005-0000-0000-00004D8A0000}"/>
    <cellStyle name="Normal 5 17 2 18 2 9" xfId="35406" xr:uid="{00000000-0005-0000-0000-00004E8A0000}"/>
    <cellStyle name="Normal 5 17 2 18 3" xfId="35407" xr:uid="{00000000-0005-0000-0000-00004F8A0000}"/>
    <cellStyle name="Normal 5 17 2 18 3 10" xfId="35408" xr:uid="{00000000-0005-0000-0000-0000508A0000}"/>
    <cellStyle name="Normal 5 17 2 18 3 2" xfId="35409" xr:uid="{00000000-0005-0000-0000-0000518A0000}"/>
    <cellStyle name="Normal 5 17 2 18 3 3" xfId="35410" xr:uid="{00000000-0005-0000-0000-0000528A0000}"/>
    <cellStyle name="Normal 5 17 2 18 3 4" xfId="35411" xr:uid="{00000000-0005-0000-0000-0000538A0000}"/>
    <cellStyle name="Normal 5 17 2 18 3 5" xfId="35412" xr:uid="{00000000-0005-0000-0000-0000548A0000}"/>
    <cellStyle name="Normal 5 17 2 18 3 6" xfId="35413" xr:uid="{00000000-0005-0000-0000-0000558A0000}"/>
    <cellStyle name="Normal 5 17 2 18 3 7" xfId="35414" xr:uid="{00000000-0005-0000-0000-0000568A0000}"/>
    <cellStyle name="Normal 5 17 2 18 3 8" xfId="35415" xr:uid="{00000000-0005-0000-0000-0000578A0000}"/>
    <cellStyle name="Normal 5 17 2 18 3 9" xfId="35416" xr:uid="{00000000-0005-0000-0000-0000588A0000}"/>
    <cellStyle name="Normal 5 17 2 18 4" xfId="35417" xr:uid="{00000000-0005-0000-0000-0000598A0000}"/>
    <cellStyle name="Normal 5 17 2 18 4 10" xfId="35418" xr:uid="{00000000-0005-0000-0000-00005A8A0000}"/>
    <cellStyle name="Normal 5 17 2 18 4 2" xfId="35419" xr:uid="{00000000-0005-0000-0000-00005B8A0000}"/>
    <cellStyle name="Normal 5 17 2 18 4 3" xfId="35420" xr:uid="{00000000-0005-0000-0000-00005C8A0000}"/>
    <cellStyle name="Normal 5 17 2 18 4 4" xfId="35421" xr:uid="{00000000-0005-0000-0000-00005D8A0000}"/>
    <cellStyle name="Normal 5 17 2 18 4 5" xfId="35422" xr:uid="{00000000-0005-0000-0000-00005E8A0000}"/>
    <cellStyle name="Normal 5 17 2 18 4 6" xfId="35423" xr:uid="{00000000-0005-0000-0000-00005F8A0000}"/>
    <cellStyle name="Normal 5 17 2 18 4 7" xfId="35424" xr:uid="{00000000-0005-0000-0000-0000608A0000}"/>
    <cellStyle name="Normal 5 17 2 18 4 8" xfId="35425" xr:uid="{00000000-0005-0000-0000-0000618A0000}"/>
    <cellStyle name="Normal 5 17 2 18 4 9" xfId="35426" xr:uid="{00000000-0005-0000-0000-0000628A0000}"/>
    <cellStyle name="Normal 5 17 2 18 5" xfId="35427" xr:uid="{00000000-0005-0000-0000-0000638A0000}"/>
    <cellStyle name="Normal 5 17 2 18 5 10" xfId="35428" xr:uid="{00000000-0005-0000-0000-0000648A0000}"/>
    <cellStyle name="Normal 5 17 2 18 5 2" xfId="35429" xr:uid="{00000000-0005-0000-0000-0000658A0000}"/>
    <cellStyle name="Normal 5 17 2 18 5 3" xfId="35430" xr:uid="{00000000-0005-0000-0000-0000668A0000}"/>
    <cellStyle name="Normal 5 17 2 18 5 4" xfId="35431" xr:uid="{00000000-0005-0000-0000-0000678A0000}"/>
    <cellStyle name="Normal 5 17 2 18 5 5" xfId="35432" xr:uid="{00000000-0005-0000-0000-0000688A0000}"/>
    <cellStyle name="Normal 5 17 2 18 5 6" xfId="35433" xr:uid="{00000000-0005-0000-0000-0000698A0000}"/>
    <cellStyle name="Normal 5 17 2 18 5 7" xfId="35434" xr:uid="{00000000-0005-0000-0000-00006A8A0000}"/>
    <cellStyle name="Normal 5 17 2 18 5 8" xfId="35435" xr:uid="{00000000-0005-0000-0000-00006B8A0000}"/>
    <cellStyle name="Normal 5 17 2 18 5 9" xfId="35436" xr:uid="{00000000-0005-0000-0000-00006C8A0000}"/>
    <cellStyle name="Normal 5 17 2 18 6" xfId="35437" xr:uid="{00000000-0005-0000-0000-00006D8A0000}"/>
    <cellStyle name="Normal 5 17 2 18 7" xfId="35438" xr:uid="{00000000-0005-0000-0000-00006E8A0000}"/>
    <cellStyle name="Normal 5 17 2 18 8" xfId="35439" xr:uid="{00000000-0005-0000-0000-00006F8A0000}"/>
    <cellStyle name="Normal 5 17 2 18 9" xfId="35440" xr:uid="{00000000-0005-0000-0000-0000708A0000}"/>
    <cellStyle name="Normal 5 17 2 19" xfId="35441" xr:uid="{00000000-0005-0000-0000-0000718A0000}"/>
    <cellStyle name="Normal 5 17 2 19 10" xfId="35442" xr:uid="{00000000-0005-0000-0000-0000728A0000}"/>
    <cellStyle name="Normal 5 17 2 19 11" xfId="35443" xr:uid="{00000000-0005-0000-0000-0000738A0000}"/>
    <cellStyle name="Normal 5 17 2 19 12" xfId="35444" xr:uid="{00000000-0005-0000-0000-0000748A0000}"/>
    <cellStyle name="Normal 5 17 2 19 13" xfId="35445" xr:uid="{00000000-0005-0000-0000-0000758A0000}"/>
    <cellStyle name="Normal 5 17 2 19 14" xfId="35446" xr:uid="{00000000-0005-0000-0000-0000768A0000}"/>
    <cellStyle name="Normal 5 17 2 19 2" xfId="35447" xr:uid="{00000000-0005-0000-0000-0000778A0000}"/>
    <cellStyle name="Normal 5 17 2 19 2 10" xfId="35448" xr:uid="{00000000-0005-0000-0000-0000788A0000}"/>
    <cellStyle name="Normal 5 17 2 19 2 2" xfId="35449" xr:uid="{00000000-0005-0000-0000-0000798A0000}"/>
    <cellStyle name="Normal 5 17 2 19 2 3" xfId="35450" xr:uid="{00000000-0005-0000-0000-00007A8A0000}"/>
    <cellStyle name="Normal 5 17 2 19 2 4" xfId="35451" xr:uid="{00000000-0005-0000-0000-00007B8A0000}"/>
    <cellStyle name="Normal 5 17 2 19 2 5" xfId="35452" xr:uid="{00000000-0005-0000-0000-00007C8A0000}"/>
    <cellStyle name="Normal 5 17 2 19 2 6" xfId="35453" xr:uid="{00000000-0005-0000-0000-00007D8A0000}"/>
    <cellStyle name="Normal 5 17 2 19 2 7" xfId="35454" xr:uid="{00000000-0005-0000-0000-00007E8A0000}"/>
    <cellStyle name="Normal 5 17 2 19 2 8" xfId="35455" xr:uid="{00000000-0005-0000-0000-00007F8A0000}"/>
    <cellStyle name="Normal 5 17 2 19 2 9" xfId="35456" xr:uid="{00000000-0005-0000-0000-0000808A0000}"/>
    <cellStyle name="Normal 5 17 2 19 3" xfId="35457" xr:uid="{00000000-0005-0000-0000-0000818A0000}"/>
    <cellStyle name="Normal 5 17 2 19 3 10" xfId="35458" xr:uid="{00000000-0005-0000-0000-0000828A0000}"/>
    <cellStyle name="Normal 5 17 2 19 3 2" xfId="35459" xr:uid="{00000000-0005-0000-0000-0000838A0000}"/>
    <cellStyle name="Normal 5 17 2 19 3 3" xfId="35460" xr:uid="{00000000-0005-0000-0000-0000848A0000}"/>
    <cellStyle name="Normal 5 17 2 19 3 4" xfId="35461" xr:uid="{00000000-0005-0000-0000-0000858A0000}"/>
    <cellStyle name="Normal 5 17 2 19 3 5" xfId="35462" xr:uid="{00000000-0005-0000-0000-0000868A0000}"/>
    <cellStyle name="Normal 5 17 2 19 3 6" xfId="35463" xr:uid="{00000000-0005-0000-0000-0000878A0000}"/>
    <cellStyle name="Normal 5 17 2 19 3 7" xfId="35464" xr:uid="{00000000-0005-0000-0000-0000888A0000}"/>
    <cellStyle name="Normal 5 17 2 19 3 8" xfId="35465" xr:uid="{00000000-0005-0000-0000-0000898A0000}"/>
    <cellStyle name="Normal 5 17 2 19 3 9" xfId="35466" xr:uid="{00000000-0005-0000-0000-00008A8A0000}"/>
    <cellStyle name="Normal 5 17 2 19 4" xfId="35467" xr:uid="{00000000-0005-0000-0000-00008B8A0000}"/>
    <cellStyle name="Normal 5 17 2 19 4 10" xfId="35468" xr:uid="{00000000-0005-0000-0000-00008C8A0000}"/>
    <cellStyle name="Normal 5 17 2 19 4 2" xfId="35469" xr:uid="{00000000-0005-0000-0000-00008D8A0000}"/>
    <cellStyle name="Normal 5 17 2 19 4 3" xfId="35470" xr:uid="{00000000-0005-0000-0000-00008E8A0000}"/>
    <cellStyle name="Normal 5 17 2 19 4 4" xfId="35471" xr:uid="{00000000-0005-0000-0000-00008F8A0000}"/>
    <cellStyle name="Normal 5 17 2 19 4 5" xfId="35472" xr:uid="{00000000-0005-0000-0000-0000908A0000}"/>
    <cellStyle name="Normal 5 17 2 19 4 6" xfId="35473" xr:uid="{00000000-0005-0000-0000-0000918A0000}"/>
    <cellStyle name="Normal 5 17 2 19 4 7" xfId="35474" xr:uid="{00000000-0005-0000-0000-0000928A0000}"/>
    <cellStyle name="Normal 5 17 2 19 4 8" xfId="35475" xr:uid="{00000000-0005-0000-0000-0000938A0000}"/>
    <cellStyle name="Normal 5 17 2 19 4 9" xfId="35476" xr:uid="{00000000-0005-0000-0000-0000948A0000}"/>
    <cellStyle name="Normal 5 17 2 19 5" xfId="35477" xr:uid="{00000000-0005-0000-0000-0000958A0000}"/>
    <cellStyle name="Normal 5 17 2 19 5 10" xfId="35478" xr:uid="{00000000-0005-0000-0000-0000968A0000}"/>
    <cellStyle name="Normal 5 17 2 19 5 2" xfId="35479" xr:uid="{00000000-0005-0000-0000-0000978A0000}"/>
    <cellStyle name="Normal 5 17 2 19 5 3" xfId="35480" xr:uid="{00000000-0005-0000-0000-0000988A0000}"/>
    <cellStyle name="Normal 5 17 2 19 5 4" xfId="35481" xr:uid="{00000000-0005-0000-0000-0000998A0000}"/>
    <cellStyle name="Normal 5 17 2 19 5 5" xfId="35482" xr:uid="{00000000-0005-0000-0000-00009A8A0000}"/>
    <cellStyle name="Normal 5 17 2 19 5 6" xfId="35483" xr:uid="{00000000-0005-0000-0000-00009B8A0000}"/>
    <cellStyle name="Normal 5 17 2 19 5 7" xfId="35484" xr:uid="{00000000-0005-0000-0000-00009C8A0000}"/>
    <cellStyle name="Normal 5 17 2 19 5 8" xfId="35485" xr:uid="{00000000-0005-0000-0000-00009D8A0000}"/>
    <cellStyle name="Normal 5 17 2 19 5 9" xfId="35486" xr:uid="{00000000-0005-0000-0000-00009E8A0000}"/>
    <cellStyle name="Normal 5 17 2 19 6" xfId="35487" xr:uid="{00000000-0005-0000-0000-00009F8A0000}"/>
    <cellStyle name="Normal 5 17 2 19 7" xfId="35488" xr:uid="{00000000-0005-0000-0000-0000A08A0000}"/>
    <cellStyle name="Normal 5 17 2 19 8" xfId="35489" xr:uid="{00000000-0005-0000-0000-0000A18A0000}"/>
    <cellStyle name="Normal 5 17 2 19 9" xfId="35490" xr:uid="{00000000-0005-0000-0000-0000A28A0000}"/>
    <cellStyle name="Normal 5 17 2 2" xfId="35491" xr:uid="{00000000-0005-0000-0000-0000A38A0000}"/>
    <cellStyle name="Normal 5 17 2 2 10" xfId="35492" xr:uid="{00000000-0005-0000-0000-0000A48A0000}"/>
    <cellStyle name="Normal 5 17 2 2 11" xfId="35493" xr:uid="{00000000-0005-0000-0000-0000A58A0000}"/>
    <cellStyle name="Normal 5 17 2 2 12" xfId="35494" xr:uid="{00000000-0005-0000-0000-0000A68A0000}"/>
    <cellStyle name="Normal 5 17 2 2 13" xfId="35495" xr:uid="{00000000-0005-0000-0000-0000A78A0000}"/>
    <cellStyle name="Normal 5 17 2 2 14" xfId="35496" xr:uid="{00000000-0005-0000-0000-0000A88A0000}"/>
    <cellStyle name="Normal 5 17 2 2 15" xfId="35497" xr:uid="{00000000-0005-0000-0000-0000A98A0000}"/>
    <cellStyle name="Normal 5 17 2 2 16" xfId="35498" xr:uid="{00000000-0005-0000-0000-0000AA8A0000}"/>
    <cellStyle name="Normal 5 17 2 2 2" xfId="35499" xr:uid="{00000000-0005-0000-0000-0000AB8A0000}"/>
    <cellStyle name="Normal 5 17 2 2 2 10" xfId="35500" xr:uid="{00000000-0005-0000-0000-0000AC8A0000}"/>
    <cellStyle name="Normal 5 17 2 2 2 2" xfId="35501" xr:uid="{00000000-0005-0000-0000-0000AD8A0000}"/>
    <cellStyle name="Normal 5 17 2 2 2 3" xfId="35502" xr:uid="{00000000-0005-0000-0000-0000AE8A0000}"/>
    <cellStyle name="Normal 5 17 2 2 2 4" xfId="35503" xr:uid="{00000000-0005-0000-0000-0000AF8A0000}"/>
    <cellStyle name="Normal 5 17 2 2 2 5" xfId="35504" xr:uid="{00000000-0005-0000-0000-0000B08A0000}"/>
    <cellStyle name="Normal 5 17 2 2 2 6" xfId="35505" xr:uid="{00000000-0005-0000-0000-0000B18A0000}"/>
    <cellStyle name="Normal 5 17 2 2 2 7" xfId="35506" xr:uid="{00000000-0005-0000-0000-0000B28A0000}"/>
    <cellStyle name="Normal 5 17 2 2 2 8" xfId="35507" xr:uid="{00000000-0005-0000-0000-0000B38A0000}"/>
    <cellStyle name="Normal 5 17 2 2 2 9" xfId="35508" xr:uid="{00000000-0005-0000-0000-0000B48A0000}"/>
    <cellStyle name="Normal 5 17 2 2 3" xfId="35509" xr:uid="{00000000-0005-0000-0000-0000B58A0000}"/>
    <cellStyle name="Normal 5 17 2 2 3 10" xfId="35510" xr:uid="{00000000-0005-0000-0000-0000B68A0000}"/>
    <cellStyle name="Normal 5 17 2 2 3 2" xfId="35511" xr:uid="{00000000-0005-0000-0000-0000B78A0000}"/>
    <cellStyle name="Normal 5 17 2 2 3 3" xfId="35512" xr:uid="{00000000-0005-0000-0000-0000B88A0000}"/>
    <cellStyle name="Normal 5 17 2 2 3 4" xfId="35513" xr:uid="{00000000-0005-0000-0000-0000B98A0000}"/>
    <cellStyle name="Normal 5 17 2 2 3 5" xfId="35514" xr:uid="{00000000-0005-0000-0000-0000BA8A0000}"/>
    <cellStyle name="Normal 5 17 2 2 3 6" xfId="35515" xr:uid="{00000000-0005-0000-0000-0000BB8A0000}"/>
    <cellStyle name="Normal 5 17 2 2 3 7" xfId="35516" xr:uid="{00000000-0005-0000-0000-0000BC8A0000}"/>
    <cellStyle name="Normal 5 17 2 2 3 8" xfId="35517" xr:uid="{00000000-0005-0000-0000-0000BD8A0000}"/>
    <cellStyle name="Normal 5 17 2 2 3 9" xfId="35518" xr:uid="{00000000-0005-0000-0000-0000BE8A0000}"/>
    <cellStyle name="Normal 5 17 2 2 4" xfId="35519" xr:uid="{00000000-0005-0000-0000-0000BF8A0000}"/>
    <cellStyle name="Normal 5 17 2 2 4 10" xfId="35520" xr:uid="{00000000-0005-0000-0000-0000C08A0000}"/>
    <cellStyle name="Normal 5 17 2 2 4 2" xfId="35521" xr:uid="{00000000-0005-0000-0000-0000C18A0000}"/>
    <cellStyle name="Normal 5 17 2 2 4 3" xfId="35522" xr:uid="{00000000-0005-0000-0000-0000C28A0000}"/>
    <cellStyle name="Normal 5 17 2 2 4 4" xfId="35523" xr:uid="{00000000-0005-0000-0000-0000C38A0000}"/>
    <cellStyle name="Normal 5 17 2 2 4 5" xfId="35524" xr:uid="{00000000-0005-0000-0000-0000C48A0000}"/>
    <cellStyle name="Normal 5 17 2 2 4 6" xfId="35525" xr:uid="{00000000-0005-0000-0000-0000C58A0000}"/>
    <cellStyle name="Normal 5 17 2 2 4 7" xfId="35526" xr:uid="{00000000-0005-0000-0000-0000C68A0000}"/>
    <cellStyle name="Normal 5 17 2 2 4 8" xfId="35527" xr:uid="{00000000-0005-0000-0000-0000C78A0000}"/>
    <cellStyle name="Normal 5 17 2 2 4 9" xfId="35528" xr:uid="{00000000-0005-0000-0000-0000C88A0000}"/>
    <cellStyle name="Normal 5 17 2 2 5" xfId="35529" xr:uid="{00000000-0005-0000-0000-0000C98A0000}"/>
    <cellStyle name="Normal 5 17 2 2 5 10" xfId="35530" xr:uid="{00000000-0005-0000-0000-0000CA8A0000}"/>
    <cellStyle name="Normal 5 17 2 2 5 2" xfId="35531" xr:uid="{00000000-0005-0000-0000-0000CB8A0000}"/>
    <cellStyle name="Normal 5 17 2 2 5 3" xfId="35532" xr:uid="{00000000-0005-0000-0000-0000CC8A0000}"/>
    <cellStyle name="Normal 5 17 2 2 5 4" xfId="35533" xr:uid="{00000000-0005-0000-0000-0000CD8A0000}"/>
    <cellStyle name="Normal 5 17 2 2 5 5" xfId="35534" xr:uid="{00000000-0005-0000-0000-0000CE8A0000}"/>
    <cellStyle name="Normal 5 17 2 2 5 6" xfId="35535" xr:uid="{00000000-0005-0000-0000-0000CF8A0000}"/>
    <cellStyle name="Normal 5 17 2 2 5 7" xfId="35536" xr:uid="{00000000-0005-0000-0000-0000D08A0000}"/>
    <cellStyle name="Normal 5 17 2 2 5 8" xfId="35537" xr:uid="{00000000-0005-0000-0000-0000D18A0000}"/>
    <cellStyle name="Normal 5 17 2 2 5 9" xfId="35538" xr:uid="{00000000-0005-0000-0000-0000D28A0000}"/>
    <cellStyle name="Normal 5 17 2 2 6" xfId="35539" xr:uid="{00000000-0005-0000-0000-0000D38A0000}"/>
    <cellStyle name="Normal 5 17 2 2 7" xfId="35540" xr:uid="{00000000-0005-0000-0000-0000D48A0000}"/>
    <cellStyle name="Normal 5 17 2 2 8" xfId="35541" xr:uid="{00000000-0005-0000-0000-0000D58A0000}"/>
    <cellStyle name="Normal 5 17 2 2 9" xfId="35542" xr:uid="{00000000-0005-0000-0000-0000D68A0000}"/>
    <cellStyle name="Normal 5 17 2 20" xfId="35543" xr:uid="{00000000-0005-0000-0000-0000D78A0000}"/>
    <cellStyle name="Normal 5 17 2 20 10" xfId="35544" xr:uid="{00000000-0005-0000-0000-0000D88A0000}"/>
    <cellStyle name="Normal 5 17 2 20 11" xfId="35545" xr:uid="{00000000-0005-0000-0000-0000D98A0000}"/>
    <cellStyle name="Normal 5 17 2 20 12" xfId="35546" xr:uid="{00000000-0005-0000-0000-0000DA8A0000}"/>
    <cellStyle name="Normal 5 17 2 20 13" xfId="35547" xr:uid="{00000000-0005-0000-0000-0000DB8A0000}"/>
    <cellStyle name="Normal 5 17 2 20 14" xfId="35548" xr:uid="{00000000-0005-0000-0000-0000DC8A0000}"/>
    <cellStyle name="Normal 5 17 2 20 2" xfId="35549" xr:uid="{00000000-0005-0000-0000-0000DD8A0000}"/>
    <cellStyle name="Normal 5 17 2 20 2 10" xfId="35550" xr:uid="{00000000-0005-0000-0000-0000DE8A0000}"/>
    <cellStyle name="Normal 5 17 2 20 2 2" xfId="35551" xr:uid="{00000000-0005-0000-0000-0000DF8A0000}"/>
    <cellStyle name="Normal 5 17 2 20 2 3" xfId="35552" xr:uid="{00000000-0005-0000-0000-0000E08A0000}"/>
    <cellStyle name="Normal 5 17 2 20 2 4" xfId="35553" xr:uid="{00000000-0005-0000-0000-0000E18A0000}"/>
    <cellStyle name="Normal 5 17 2 20 2 5" xfId="35554" xr:uid="{00000000-0005-0000-0000-0000E28A0000}"/>
    <cellStyle name="Normal 5 17 2 20 2 6" xfId="35555" xr:uid="{00000000-0005-0000-0000-0000E38A0000}"/>
    <cellStyle name="Normal 5 17 2 20 2 7" xfId="35556" xr:uid="{00000000-0005-0000-0000-0000E48A0000}"/>
    <cellStyle name="Normal 5 17 2 20 2 8" xfId="35557" xr:uid="{00000000-0005-0000-0000-0000E58A0000}"/>
    <cellStyle name="Normal 5 17 2 20 2 9" xfId="35558" xr:uid="{00000000-0005-0000-0000-0000E68A0000}"/>
    <cellStyle name="Normal 5 17 2 20 3" xfId="35559" xr:uid="{00000000-0005-0000-0000-0000E78A0000}"/>
    <cellStyle name="Normal 5 17 2 20 3 10" xfId="35560" xr:uid="{00000000-0005-0000-0000-0000E88A0000}"/>
    <cellStyle name="Normal 5 17 2 20 3 2" xfId="35561" xr:uid="{00000000-0005-0000-0000-0000E98A0000}"/>
    <cellStyle name="Normal 5 17 2 20 3 3" xfId="35562" xr:uid="{00000000-0005-0000-0000-0000EA8A0000}"/>
    <cellStyle name="Normal 5 17 2 20 3 4" xfId="35563" xr:uid="{00000000-0005-0000-0000-0000EB8A0000}"/>
    <cellStyle name="Normal 5 17 2 20 3 5" xfId="35564" xr:uid="{00000000-0005-0000-0000-0000EC8A0000}"/>
    <cellStyle name="Normal 5 17 2 20 3 6" xfId="35565" xr:uid="{00000000-0005-0000-0000-0000ED8A0000}"/>
    <cellStyle name="Normal 5 17 2 20 3 7" xfId="35566" xr:uid="{00000000-0005-0000-0000-0000EE8A0000}"/>
    <cellStyle name="Normal 5 17 2 20 3 8" xfId="35567" xr:uid="{00000000-0005-0000-0000-0000EF8A0000}"/>
    <cellStyle name="Normal 5 17 2 20 3 9" xfId="35568" xr:uid="{00000000-0005-0000-0000-0000F08A0000}"/>
    <cellStyle name="Normal 5 17 2 20 4" xfId="35569" xr:uid="{00000000-0005-0000-0000-0000F18A0000}"/>
    <cellStyle name="Normal 5 17 2 20 4 10" xfId="35570" xr:uid="{00000000-0005-0000-0000-0000F28A0000}"/>
    <cellStyle name="Normal 5 17 2 20 4 2" xfId="35571" xr:uid="{00000000-0005-0000-0000-0000F38A0000}"/>
    <cellStyle name="Normal 5 17 2 20 4 3" xfId="35572" xr:uid="{00000000-0005-0000-0000-0000F48A0000}"/>
    <cellStyle name="Normal 5 17 2 20 4 4" xfId="35573" xr:uid="{00000000-0005-0000-0000-0000F58A0000}"/>
    <cellStyle name="Normal 5 17 2 20 4 5" xfId="35574" xr:uid="{00000000-0005-0000-0000-0000F68A0000}"/>
    <cellStyle name="Normal 5 17 2 20 4 6" xfId="35575" xr:uid="{00000000-0005-0000-0000-0000F78A0000}"/>
    <cellStyle name="Normal 5 17 2 20 4 7" xfId="35576" xr:uid="{00000000-0005-0000-0000-0000F88A0000}"/>
    <cellStyle name="Normal 5 17 2 20 4 8" xfId="35577" xr:uid="{00000000-0005-0000-0000-0000F98A0000}"/>
    <cellStyle name="Normal 5 17 2 20 4 9" xfId="35578" xr:uid="{00000000-0005-0000-0000-0000FA8A0000}"/>
    <cellStyle name="Normal 5 17 2 20 5" xfId="35579" xr:uid="{00000000-0005-0000-0000-0000FB8A0000}"/>
    <cellStyle name="Normal 5 17 2 20 5 10" xfId="35580" xr:uid="{00000000-0005-0000-0000-0000FC8A0000}"/>
    <cellStyle name="Normal 5 17 2 20 5 2" xfId="35581" xr:uid="{00000000-0005-0000-0000-0000FD8A0000}"/>
    <cellStyle name="Normal 5 17 2 20 5 3" xfId="35582" xr:uid="{00000000-0005-0000-0000-0000FE8A0000}"/>
    <cellStyle name="Normal 5 17 2 20 5 4" xfId="35583" xr:uid="{00000000-0005-0000-0000-0000FF8A0000}"/>
    <cellStyle name="Normal 5 17 2 20 5 5" xfId="35584" xr:uid="{00000000-0005-0000-0000-0000008B0000}"/>
    <cellStyle name="Normal 5 17 2 20 5 6" xfId="35585" xr:uid="{00000000-0005-0000-0000-0000018B0000}"/>
    <cellStyle name="Normal 5 17 2 20 5 7" xfId="35586" xr:uid="{00000000-0005-0000-0000-0000028B0000}"/>
    <cellStyle name="Normal 5 17 2 20 5 8" xfId="35587" xr:uid="{00000000-0005-0000-0000-0000038B0000}"/>
    <cellStyle name="Normal 5 17 2 20 5 9" xfId="35588" xr:uid="{00000000-0005-0000-0000-0000048B0000}"/>
    <cellStyle name="Normal 5 17 2 20 6" xfId="35589" xr:uid="{00000000-0005-0000-0000-0000058B0000}"/>
    <cellStyle name="Normal 5 17 2 20 7" xfId="35590" xr:uid="{00000000-0005-0000-0000-0000068B0000}"/>
    <cellStyle name="Normal 5 17 2 20 8" xfId="35591" xr:uid="{00000000-0005-0000-0000-0000078B0000}"/>
    <cellStyle name="Normal 5 17 2 20 9" xfId="35592" xr:uid="{00000000-0005-0000-0000-0000088B0000}"/>
    <cellStyle name="Normal 5 17 2 21" xfId="35593" xr:uid="{00000000-0005-0000-0000-0000098B0000}"/>
    <cellStyle name="Normal 5 17 2 21 10" xfId="35594" xr:uid="{00000000-0005-0000-0000-00000A8B0000}"/>
    <cellStyle name="Normal 5 17 2 21 11" xfId="35595" xr:uid="{00000000-0005-0000-0000-00000B8B0000}"/>
    <cellStyle name="Normal 5 17 2 21 12" xfId="35596" xr:uid="{00000000-0005-0000-0000-00000C8B0000}"/>
    <cellStyle name="Normal 5 17 2 21 13" xfId="35597" xr:uid="{00000000-0005-0000-0000-00000D8B0000}"/>
    <cellStyle name="Normal 5 17 2 21 14" xfId="35598" xr:uid="{00000000-0005-0000-0000-00000E8B0000}"/>
    <cellStyle name="Normal 5 17 2 21 2" xfId="35599" xr:uid="{00000000-0005-0000-0000-00000F8B0000}"/>
    <cellStyle name="Normal 5 17 2 21 2 10" xfId="35600" xr:uid="{00000000-0005-0000-0000-0000108B0000}"/>
    <cellStyle name="Normal 5 17 2 21 2 2" xfId="35601" xr:uid="{00000000-0005-0000-0000-0000118B0000}"/>
    <cellStyle name="Normal 5 17 2 21 2 3" xfId="35602" xr:uid="{00000000-0005-0000-0000-0000128B0000}"/>
    <cellStyle name="Normal 5 17 2 21 2 4" xfId="35603" xr:uid="{00000000-0005-0000-0000-0000138B0000}"/>
    <cellStyle name="Normal 5 17 2 21 2 5" xfId="35604" xr:uid="{00000000-0005-0000-0000-0000148B0000}"/>
    <cellStyle name="Normal 5 17 2 21 2 6" xfId="35605" xr:uid="{00000000-0005-0000-0000-0000158B0000}"/>
    <cellStyle name="Normal 5 17 2 21 2 7" xfId="35606" xr:uid="{00000000-0005-0000-0000-0000168B0000}"/>
    <cellStyle name="Normal 5 17 2 21 2 8" xfId="35607" xr:uid="{00000000-0005-0000-0000-0000178B0000}"/>
    <cellStyle name="Normal 5 17 2 21 2 9" xfId="35608" xr:uid="{00000000-0005-0000-0000-0000188B0000}"/>
    <cellStyle name="Normal 5 17 2 21 3" xfId="35609" xr:uid="{00000000-0005-0000-0000-0000198B0000}"/>
    <cellStyle name="Normal 5 17 2 21 3 10" xfId="35610" xr:uid="{00000000-0005-0000-0000-00001A8B0000}"/>
    <cellStyle name="Normal 5 17 2 21 3 2" xfId="35611" xr:uid="{00000000-0005-0000-0000-00001B8B0000}"/>
    <cellStyle name="Normal 5 17 2 21 3 3" xfId="35612" xr:uid="{00000000-0005-0000-0000-00001C8B0000}"/>
    <cellStyle name="Normal 5 17 2 21 3 4" xfId="35613" xr:uid="{00000000-0005-0000-0000-00001D8B0000}"/>
    <cellStyle name="Normal 5 17 2 21 3 5" xfId="35614" xr:uid="{00000000-0005-0000-0000-00001E8B0000}"/>
    <cellStyle name="Normal 5 17 2 21 3 6" xfId="35615" xr:uid="{00000000-0005-0000-0000-00001F8B0000}"/>
    <cellStyle name="Normal 5 17 2 21 3 7" xfId="35616" xr:uid="{00000000-0005-0000-0000-0000208B0000}"/>
    <cellStyle name="Normal 5 17 2 21 3 8" xfId="35617" xr:uid="{00000000-0005-0000-0000-0000218B0000}"/>
    <cellStyle name="Normal 5 17 2 21 3 9" xfId="35618" xr:uid="{00000000-0005-0000-0000-0000228B0000}"/>
    <cellStyle name="Normal 5 17 2 21 4" xfId="35619" xr:uid="{00000000-0005-0000-0000-0000238B0000}"/>
    <cellStyle name="Normal 5 17 2 21 4 10" xfId="35620" xr:uid="{00000000-0005-0000-0000-0000248B0000}"/>
    <cellStyle name="Normal 5 17 2 21 4 2" xfId="35621" xr:uid="{00000000-0005-0000-0000-0000258B0000}"/>
    <cellStyle name="Normal 5 17 2 21 4 3" xfId="35622" xr:uid="{00000000-0005-0000-0000-0000268B0000}"/>
    <cellStyle name="Normal 5 17 2 21 4 4" xfId="35623" xr:uid="{00000000-0005-0000-0000-0000278B0000}"/>
    <cellStyle name="Normal 5 17 2 21 4 5" xfId="35624" xr:uid="{00000000-0005-0000-0000-0000288B0000}"/>
    <cellStyle name="Normal 5 17 2 21 4 6" xfId="35625" xr:uid="{00000000-0005-0000-0000-0000298B0000}"/>
    <cellStyle name="Normal 5 17 2 21 4 7" xfId="35626" xr:uid="{00000000-0005-0000-0000-00002A8B0000}"/>
    <cellStyle name="Normal 5 17 2 21 4 8" xfId="35627" xr:uid="{00000000-0005-0000-0000-00002B8B0000}"/>
    <cellStyle name="Normal 5 17 2 21 4 9" xfId="35628" xr:uid="{00000000-0005-0000-0000-00002C8B0000}"/>
    <cellStyle name="Normal 5 17 2 21 5" xfId="35629" xr:uid="{00000000-0005-0000-0000-00002D8B0000}"/>
    <cellStyle name="Normal 5 17 2 21 5 10" xfId="35630" xr:uid="{00000000-0005-0000-0000-00002E8B0000}"/>
    <cellStyle name="Normal 5 17 2 21 5 2" xfId="35631" xr:uid="{00000000-0005-0000-0000-00002F8B0000}"/>
    <cellStyle name="Normal 5 17 2 21 5 3" xfId="35632" xr:uid="{00000000-0005-0000-0000-0000308B0000}"/>
    <cellStyle name="Normal 5 17 2 21 5 4" xfId="35633" xr:uid="{00000000-0005-0000-0000-0000318B0000}"/>
    <cellStyle name="Normal 5 17 2 21 5 5" xfId="35634" xr:uid="{00000000-0005-0000-0000-0000328B0000}"/>
    <cellStyle name="Normal 5 17 2 21 5 6" xfId="35635" xr:uid="{00000000-0005-0000-0000-0000338B0000}"/>
    <cellStyle name="Normal 5 17 2 21 5 7" xfId="35636" xr:uid="{00000000-0005-0000-0000-0000348B0000}"/>
    <cellStyle name="Normal 5 17 2 21 5 8" xfId="35637" xr:uid="{00000000-0005-0000-0000-0000358B0000}"/>
    <cellStyle name="Normal 5 17 2 21 5 9" xfId="35638" xr:uid="{00000000-0005-0000-0000-0000368B0000}"/>
    <cellStyle name="Normal 5 17 2 21 6" xfId="35639" xr:uid="{00000000-0005-0000-0000-0000378B0000}"/>
    <cellStyle name="Normal 5 17 2 21 7" xfId="35640" xr:uid="{00000000-0005-0000-0000-0000388B0000}"/>
    <cellStyle name="Normal 5 17 2 21 8" xfId="35641" xr:uid="{00000000-0005-0000-0000-0000398B0000}"/>
    <cellStyle name="Normal 5 17 2 21 9" xfId="35642" xr:uid="{00000000-0005-0000-0000-00003A8B0000}"/>
    <cellStyle name="Normal 5 17 2 22" xfId="35643" xr:uid="{00000000-0005-0000-0000-00003B8B0000}"/>
    <cellStyle name="Normal 5 17 2 22 10" xfId="35644" xr:uid="{00000000-0005-0000-0000-00003C8B0000}"/>
    <cellStyle name="Normal 5 17 2 22 11" xfId="35645" xr:uid="{00000000-0005-0000-0000-00003D8B0000}"/>
    <cellStyle name="Normal 5 17 2 22 12" xfId="35646" xr:uid="{00000000-0005-0000-0000-00003E8B0000}"/>
    <cellStyle name="Normal 5 17 2 22 13" xfId="35647" xr:uid="{00000000-0005-0000-0000-00003F8B0000}"/>
    <cellStyle name="Normal 5 17 2 22 14" xfId="35648" xr:uid="{00000000-0005-0000-0000-0000408B0000}"/>
    <cellStyle name="Normal 5 17 2 22 2" xfId="35649" xr:uid="{00000000-0005-0000-0000-0000418B0000}"/>
    <cellStyle name="Normal 5 17 2 22 2 10" xfId="35650" xr:uid="{00000000-0005-0000-0000-0000428B0000}"/>
    <cellStyle name="Normal 5 17 2 22 2 2" xfId="35651" xr:uid="{00000000-0005-0000-0000-0000438B0000}"/>
    <cellStyle name="Normal 5 17 2 22 2 3" xfId="35652" xr:uid="{00000000-0005-0000-0000-0000448B0000}"/>
    <cellStyle name="Normal 5 17 2 22 2 4" xfId="35653" xr:uid="{00000000-0005-0000-0000-0000458B0000}"/>
    <cellStyle name="Normal 5 17 2 22 2 5" xfId="35654" xr:uid="{00000000-0005-0000-0000-0000468B0000}"/>
    <cellStyle name="Normal 5 17 2 22 2 6" xfId="35655" xr:uid="{00000000-0005-0000-0000-0000478B0000}"/>
    <cellStyle name="Normal 5 17 2 22 2 7" xfId="35656" xr:uid="{00000000-0005-0000-0000-0000488B0000}"/>
    <cellStyle name="Normal 5 17 2 22 2 8" xfId="35657" xr:uid="{00000000-0005-0000-0000-0000498B0000}"/>
    <cellStyle name="Normal 5 17 2 22 2 9" xfId="35658" xr:uid="{00000000-0005-0000-0000-00004A8B0000}"/>
    <cellStyle name="Normal 5 17 2 22 3" xfId="35659" xr:uid="{00000000-0005-0000-0000-00004B8B0000}"/>
    <cellStyle name="Normal 5 17 2 22 3 10" xfId="35660" xr:uid="{00000000-0005-0000-0000-00004C8B0000}"/>
    <cellStyle name="Normal 5 17 2 22 3 2" xfId="35661" xr:uid="{00000000-0005-0000-0000-00004D8B0000}"/>
    <cellStyle name="Normal 5 17 2 22 3 3" xfId="35662" xr:uid="{00000000-0005-0000-0000-00004E8B0000}"/>
    <cellStyle name="Normal 5 17 2 22 3 4" xfId="35663" xr:uid="{00000000-0005-0000-0000-00004F8B0000}"/>
    <cellStyle name="Normal 5 17 2 22 3 5" xfId="35664" xr:uid="{00000000-0005-0000-0000-0000508B0000}"/>
    <cellStyle name="Normal 5 17 2 22 3 6" xfId="35665" xr:uid="{00000000-0005-0000-0000-0000518B0000}"/>
    <cellStyle name="Normal 5 17 2 22 3 7" xfId="35666" xr:uid="{00000000-0005-0000-0000-0000528B0000}"/>
    <cellStyle name="Normal 5 17 2 22 3 8" xfId="35667" xr:uid="{00000000-0005-0000-0000-0000538B0000}"/>
    <cellStyle name="Normal 5 17 2 22 3 9" xfId="35668" xr:uid="{00000000-0005-0000-0000-0000548B0000}"/>
    <cellStyle name="Normal 5 17 2 22 4" xfId="35669" xr:uid="{00000000-0005-0000-0000-0000558B0000}"/>
    <cellStyle name="Normal 5 17 2 22 4 10" xfId="35670" xr:uid="{00000000-0005-0000-0000-0000568B0000}"/>
    <cellStyle name="Normal 5 17 2 22 4 2" xfId="35671" xr:uid="{00000000-0005-0000-0000-0000578B0000}"/>
    <cellStyle name="Normal 5 17 2 22 4 3" xfId="35672" xr:uid="{00000000-0005-0000-0000-0000588B0000}"/>
    <cellStyle name="Normal 5 17 2 22 4 4" xfId="35673" xr:uid="{00000000-0005-0000-0000-0000598B0000}"/>
    <cellStyle name="Normal 5 17 2 22 4 5" xfId="35674" xr:uid="{00000000-0005-0000-0000-00005A8B0000}"/>
    <cellStyle name="Normal 5 17 2 22 4 6" xfId="35675" xr:uid="{00000000-0005-0000-0000-00005B8B0000}"/>
    <cellStyle name="Normal 5 17 2 22 4 7" xfId="35676" xr:uid="{00000000-0005-0000-0000-00005C8B0000}"/>
    <cellStyle name="Normal 5 17 2 22 4 8" xfId="35677" xr:uid="{00000000-0005-0000-0000-00005D8B0000}"/>
    <cellStyle name="Normal 5 17 2 22 4 9" xfId="35678" xr:uid="{00000000-0005-0000-0000-00005E8B0000}"/>
    <cellStyle name="Normal 5 17 2 22 5" xfId="35679" xr:uid="{00000000-0005-0000-0000-00005F8B0000}"/>
    <cellStyle name="Normal 5 17 2 22 5 10" xfId="35680" xr:uid="{00000000-0005-0000-0000-0000608B0000}"/>
    <cellStyle name="Normal 5 17 2 22 5 2" xfId="35681" xr:uid="{00000000-0005-0000-0000-0000618B0000}"/>
    <cellStyle name="Normal 5 17 2 22 5 3" xfId="35682" xr:uid="{00000000-0005-0000-0000-0000628B0000}"/>
    <cellStyle name="Normal 5 17 2 22 5 4" xfId="35683" xr:uid="{00000000-0005-0000-0000-0000638B0000}"/>
    <cellStyle name="Normal 5 17 2 22 5 5" xfId="35684" xr:uid="{00000000-0005-0000-0000-0000648B0000}"/>
    <cellStyle name="Normal 5 17 2 22 5 6" xfId="35685" xr:uid="{00000000-0005-0000-0000-0000658B0000}"/>
    <cellStyle name="Normal 5 17 2 22 5 7" xfId="35686" xr:uid="{00000000-0005-0000-0000-0000668B0000}"/>
    <cellStyle name="Normal 5 17 2 22 5 8" xfId="35687" xr:uid="{00000000-0005-0000-0000-0000678B0000}"/>
    <cellStyle name="Normal 5 17 2 22 5 9" xfId="35688" xr:uid="{00000000-0005-0000-0000-0000688B0000}"/>
    <cellStyle name="Normal 5 17 2 22 6" xfId="35689" xr:uid="{00000000-0005-0000-0000-0000698B0000}"/>
    <cellStyle name="Normal 5 17 2 22 7" xfId="35690" xr:uid="{00000000-0005-0000-0000-00006A8B0000}"/>
    <cellStyle name="Normal 5 17 2 22 8" xfId="35691" xr:uid="{00000000-0005-0000-0000-00006B8B0000}"/>
    <cellStyle name="Normal 5 17 2 22 9" xfId="35692" xr:uid="{00000000-0005-0000-0000-00006C8B0000}"/>
    <cellStyle name="Normal 5 17 2 23" xfId="35693" xr:uid="{00000000-0005-0000-0000-00006D8B0000}"/>
    <cellStyle name="Normal 5 17 2 23 10" xfId="35694" xr:uid="{00000000-0005-0000-0000-00006E8B0000}"/>
    <cellStyle name="Normal 5 17 2 23 11" xfId="35695" xr:uid="{00000000-0005-0000-0000-00006F8B0000}"/>
    <cellStyle name="Normal 5 17 2 23 12" xfId="35696" xr:uid="{00000000-0005-0000-0000-0000708B0000}"/>
    <cellStyle name="Normal 5 17 2 23 13" xfId="35697" xr:uid="{00000000-0005-0000-0000-0000718B0000}"/>
    <cellStyle name="Normal 5 17 2 23 14" xfId="35698" xr:uid="{00000000-0005-0000-0000-0000728B0000}"/>
    <cellStyle name="Normal 5 17 2 23 2" xfId="35699" xr:uid="{00000000-0005-0000-0000-0000738B0000}"/>
    <cellStyle name="Normal 5 17 2 23 2 10" xfId="35700" xr:uid="{00000000-0005-0000-0000-0000748B0000}"/>
    <cellStyle name="Normal 5 17 2 23 2 2" xfId="35701" xr:uid="{00000000-0005-0000-0000-0000758B0000}"/>
    <cellStyle name="Normal 5 17 2 23 2 3" xfId="35702" xr:uid="{00000000-0005-0000-0000-0000768B0000}"/>
    <cellStyle name="Normal 5 17 2 23 2 4" xfId="35703" xr:uid="{00000000-0005-0000-0000-0000778B0000}"/>
    <cellStyle name="Normal 5 17 2 23 2 5" xfId="35704" xr:uid="{00000000-0005-0000-0000-0000788B0000}"/>
    <cellStyle name="Normal 5 17 2 23 2 6" xfId="35705" xr:uid="{00000000-0005-0000-0000-0000798B0000}"/>
    <cellStyle name="Normal 5 17 2 23 2 7" xfId="35706" xr:uid="{00000000-0005-0000-0000-00007A8B0000}"/>
    <cellStyle name="Normal 5 17 2 23 2 8" xfId="35707" xr:uid="{00000000-0005-0000-0000-00007B8B0000}"/>
    <cellStyle name="Normal 5 17 2 23 2 9" xfId="35708" xr:uid="{00000000-0005-0000-0000-00007C8B0000}"/>
    <cellStyle name="Normal 5 17 2 23 3" xfId="35709" xr:uid="{00000000-0005-0000-0000-00007D8B0000}"/>
    <cellStyle name="Normal 5 17 2 23 3 10" xfId="35710" xr:uid="{00000000-0005-0000-0000-00007E8B0000}"/>
    <cellStyle name="Normal 5 17 2 23 3 2" xfId="35711" xr:uid="{00000000-0005-0000-0000-00007F8B0000}"/>
    <cellStyle name="Normal 5 17 2 23 3 3" xfId="35712" xr:uid="{00000000-0005-0000-0000-0000808B0000}"/>
    <cellStyle name="Normal 5 17 2 23 3 4" xfId="35713" xr:uid="{00000000-0005-0000-0000-0000818B0000}"/>
    <cellStyle name="Normal 5 17 2 23 3 5" xfId="35714" xr:uid="{00000000-0005-0000-0000-0000828B0000}"/>
    <cellStyle name="Normal 5 17 2 23 3 6" xfId="35715" xr:uid="{00000000-0005-0000-0000-0000838B0000}"/>
    <cellStyle name="Normal 5 17 2 23 3 7" xfId="35716" xr:uid="{00000000-0005-0000-0000-0000848B0000}"/>
    <cellStyle name="Normal 5 17 2 23 3 8" xfId="35717" xr:uid="{00000000-0005-0000-0000-0000858B0000}"/>
    <cellStyle name="Normal 5 17 2 23 3 9" xfId="35718" xr:uid="{00000000-0005-0000-0000-0000868B0000}"/>
    <cellStyle name="Normal 5 17 2 23 4" xfId="35719" xr:uid="{00000000-0005-0000-0000-0000878B0000}"/>
    <cellStyle name="Normal 5 17 2 23 4 10" xfId="35720" xr:uid="{00000000-0005-0000-0000-0000888B0000}"/>
    <cellStyle name="Normal 5 17 2 23 4 2" xfId="35721" xr:uid="{00000000-0005-0000-0000-0000898B0000}"/>
    <cellStyle name="Normal 5 17 2 23 4 3" xfId="35722" xr:uid="{00000000-0005-0000-0000-00008A8B0000}"/>
    <cellStyle name="Normal 5 17 2 23 4 4" xfId="35723" xr:uid="{00000000-0005-0000-0000-00008B8B0000}"/>
    <cellStyle name="Normal 5 17 2 23 4 5" xfId="35724" xr:uid="{00000000-0005-0000-0000-00008C8B0000}"/>
    <cellStyle name="Normal 5 17 2 23 4 6" xfId="35725" xr:uid="{00000000-0005-0000-0000-00008D8B0000}"/>
    <cellStyle name="Normal 5 17 2 23 4 7" xfId="35726" xr:uid="{00000000-0005-0000-0000-00008E8B0000}"/>
    <cellStyle name="Normal 5 17 2 23 4 8" xfId="35727" xr:uid="{00000000-0005-0000-0000-00008F8B0000}"/>
    <cellStyle name="Normal 5 17 2 23 4 9" xfId="35728" xr:uid="{00000000-0005-0000-0000-0000908B0000}"/>
    <cellStyle name="Normal 5 17 2 23 5" xfId="35729" xr:uid="{00000000-0005-0000-0000-0000918B0000}"/>
    <cellStyle name="Normal 5 17 2 23 5 10" xfId="35730" xr:uid="{00000000-0005-0000-0000-0000928B0000}"/>
    <cellStyle name="Normal 5 17 2 23 5 2" xfId="35731" xr:uid="{00000000-0005-0000-0000-0000938B0000}"/>
    <cellStyle name="Normal 5 17 2 23 5 3" xfId="35732" xr:uid="{00000000-0005-0000-0000-0000948B0000}"/>
    <cellStyle name="Normal 5 17 2 23 5 4" xfId="35733" xr:uid="{00000000-0005-0000-0000-0000958B0000}"/>
    <cellStyle name="Normal 5 17 2 23 5 5" xfId="35734" xr:uid="{00000000-0005-0000-0000-0000968B0000}"/>
    <cellStyle name="Normal 5 17 2 23 5 6" xfId="35735" xr:uid="{00000000-0005-0000-0000-0000978B0000}"/>
    <cellStyle name="Normal 5 17 2 23 5 7" xfId="35736" xr:uid="{00000000-0005-0000-0000-0000988B0000}"/>
    <cellStyle name="Normal 5 17 2 23 5 8" xfId="35737" xr:uid="{00000000-0005-0000-0000-0000998B0000}"/>
    <cellStyle name="Normal 5 17 2 23 5 9" xfId="35738" xr:uid="{00000000-0005-0000-0000-00009A8B0000}"/>
    <cellStyle name="Normal 5 17 2 23 6" xfId="35739" xr:uid="{00000000-0005-0000-0000-00009B8B0000}"/>
    <cellStyle name="Normal 5 17 2 23 7" xfId="35740" xr:uid="{00000000-0005-0000-0000-00009C8B0000}"/>
    <cellStyle name="Normal 5 17 2 23 8" xfId="35741" xr:uid="{00000000-0005-0000-0000-00009D8B0000}"/>
    <cellStyle name="Normal 5 17 2 23 9" xfId="35742" xr:uid="{00000000-0005-0000-0000-00009E8B0000}"/>
    <cellStyle name="Normal 5 17 2 24" xfId="35743" xr:uid="{00000000-0005-0000-0000-00009F8B0000}"/>
    <cellStyle name="Normal 5 17 2 24 10" xfId="35744" xr:uid="{00000000-0005-0000-0000-0000A08B0000}"/>
    <cellStyle name="Normal 5 17 2 24 11" xfId="35745" xr:uid="{00000000-0005-0000-0000-0000A18B0000}"/>
    <cellStyle name="Normal 5 17 2 24 12" xfId="35746" xr:uid="{00000000-0005-0000-0000-0000A28B0000}"/>
    <cellStyle name="Normal 5 17 2 24 13" xfId="35747" xr:uid="{00000000-0005-0000-0000-0000A38B0000}"/>
    <cellStyle name="Normal 5 17 2 24 14" xfId="35748" xr:uid="{00000000-0005-0000-0000-0000A48B0000}"/>
    <cellStyle name="Normal 5 17 2 24 2" xfId="35749" xr:uid="{00000000-0005-0000-0000-0000A58B0000}"/>
    <cellStyle name="Normal 5 17 2 24 2 10" xfId="35750" xr:uid="{00000000-0005-0000-0000-0000A68B0000}"/>
    <cellStyle name="Normal 5 17 2 24 2 2" xfId="35751" xr:uid="{00000000-0005-0000-0000-0000A78B0000}"/>
    <cellStyle name="Normal 5 17 2 24 2 3" xfId="35752" xr:uid="{00000000-0005-0000-0000-0000A88B0000}"/>
    <cellStyle name="Normal 5 17 2 24 2 4" xfId="35753" xr:uid="{00000000-0005-0000-0000-0000A98B0000}"/>
    <cellStyle name="Normal 5 17 2 24 2 5" xfId="35754" xr:uid="{00000000-0005-0000-0000-0000AA8B0000}"/>
    <cellStyle name="Normal 5 17 2 24 2 6" xfId="35755" xr:uid="{00000000-0005-0000-0000-0000AB8B0000}"/>
    <cellStyle name="Normal 5 17 2 24 2 7" xfId="35756" xr:uid="{00000000-0005-0000-0000-0000AC8B0000}"/>
    <cellStyle name="Normal 5 17 2 24 2 8" xfId="35757" xr:uid="{00000000-0005-0000-0000-0000AD8B0000}"/>
    <cellStyle name="Normal 5 17 2 24 2 9" xfId="35758" xr:uid="{00000000-0005-0000-0000-0000AE8B0000}"/>
    <cellStyle name="Normal 5 17 2 24 3" xfId="35759" xr:uid="{00000000-0005-0000-0000-0000AF8B0000}"/>
    <cellStyle name="Normal 5 17 2 24 3 10" xfId="35760" xr:uid="{00000000-0005-0000-0000-0000B08B0000}"/>
    <cellStyle name="Normal 5 17 2 24 3 2" xfId="35761" xr:uid="{00000000-0005-0000-0000-0000B18B0000}"/>
    <cellStyle name="Normal 5 17 2 24 3 3" xfId="35762" xr:uid="{00000000-0005-0000-0000-0000B28B0000}"/>
    <cellStyle name="Normal 5 17 2 24 3 4" xfId="35763" xr:uid="{00000000-0005-0000-0000-0000B38B0000}"/>
    <cellStyle name="Normal 5 17 2 24 3 5" xfId="35764" xr:uid="{00000000-0005-0000-0000-0000B48B0000}"/>
    <cellStyle name="Normal 5 17 2 24 3 6" xfId="35765" xr:uid="{00000000-0005-0000-0000-0000B58B0000}"/>
    <cellStyle name="Normal 5 17 2 24 3 7" xfId="35766" xr:uid="{00000000-0005-0000-0000-0000B68B0000}"/>
    <cellStyle name="Normal 5 17 2 24 3 8" xfId="35767" xr:uid="{00000000-0005-0000-0000-0000B78B0000}"/>
    <cellStyle name="Normal 5 17 2 24 3 9" xfId="35768" xr:uid="{00000000-0005-0000-0000-0000B88B0000}"/>
    <cellStyle name="Normal 5 17 2 24 4" xfId="35769" xr:uid="{00000000-0005-0000-0000-0000B98B0000}"/>
    <cellStyle name="Normal 5 17 2 24 4 10" xfId="35770" xr:uid="{00000000-0005-0000-0000-0000BA8B0000}"/>
    <cellStyle name="Normal 5 17 2 24 4 2" xfId="35771" xr:uid="{00000000-0005-0000-0000-0000BB8B0000}"/>
    <cellStyle name="Normal 5 17 2 24 4 3" xfId="35772" xr:uid="{00000000-0005-0000-0000-0000BC8B0000}"/>
    <cellStyle name="Normal 5 17 2 24 4 4" xfId="35773" xr:uid="{00000000-0005-0000-0000-0000BD8B0000}"/>
    <cellStyle name="Normal 5 17 2 24 4 5" xfId="35774" xr:uid="{00000000-0005-0000-0000-0000BE8B0000}"/>
    <cellStyle name="Normal 5 17 2 24 4 6" xfId="35775" xr:uid="{00000000-0005-0000-0000-0000BF8B0000}"/>
    <cellStyle name="Normal 5 17 2 24 4 7" xfId="35776" xr:uid="{00000000-0005-0000-0000-0000C08B0000}"/>
    <cellStyle name="Normal 5 17 2 24 4 8" xfId="35777" xr:uid="{00000000-0005-0000-0000-0000C18B0000}"/>
    <cellStyle name="Normal 5 17 2 24 4 9" xfId="35778" xr:uid="{00000000-0005-0000-0000-0000C28B0000}"/>
    <cellStyle name="Normal 5 17 2 24 5" xfId="35779" xr:uid="{00000000-0005-0000-0000-0000C38B0000}"/>
    <cellStyle name="Normal 5 17 2 24 5 10" xfId="35780" xr:uid="{00000000-0005-0000-0000-0000C48B0000}"/>
    <cellStyle name="Normal 5 17 2 24 5 2" xfId="35781" xr:uid="{00000000-0005-0000-0000-0000C58B0000}"/>
    <cellStyle name="Normal 5 17 2 24 5 3" xfId="35782" xr:uid="{00000000-0005-0000-0000-0000C68B0000}"/>
    <cellStyle name="Normal 5 17 2 24 5 4" xfId="35783" xr:uid="{00000000-0005-0000-0000-0000C78B0000}"/>
    <cellStyle name="Normal 5 17 2 24 5 5" xfId="35784" xr:uid="{00000000-0005-0000-0000-0000C88B0000}"/>
    <cellStyle name="Normal 5 17 2 24 5 6" xfId="35785" xr:uid="{00000000-0005-0000-0000-0000C98B0000}"/>
    <cellStyle name="Normal 5 17 2 24 5 7" xfId="35786" xr:uid="{00000000-0005-0000-0000-0000CA8B0000}"/>
    <cellStyle name="Normal 5 17 2 24 5 8" xfId="35787" xr:uid="{00000000-0005-0000-0000-0000CB8B0000}"/>
    <cellStyle name="Normal 5 17 2 24 5 9" xfId="35788" xr:uid="{00000000-0005-0000-0000-0000CC8B0000}"/>
    <cellStyle name="Normal 5 17 2 24 6" xfId="35789" xr:uid="{00000000-0005-0000-0000-0000CD8B0000}"/>
    <cellStyle name="Normal 5 17 2 24 7" xfId="35790" xr:uid="{00000000-0005-0000-0000-0000CE8B0000}"/>
    <cellStyle name="Normal 5 17 2 24 8" xfId="35791" xr:uid="{00000000-0005-0000-0000-0000CF8B0000}"/>
    <cellStyle name="Normal 5 17 2 24 9" xfId="35792" xr:uid="{00000000-0005-0000-0000-0000D08B0000}"/>
    <cellStyle name="Normal 5 17 2 25" xfId="35793" xr:uid="{00000000-0005-0000-0000-0000D18B0000}"/>
    <cellStyle name="Normal 5 17 2 25 10" xfId="35794" xr:uid="{00000000-0005-0000-0000-0000D28B0000}"/>
    <cellStyle name="Normal 5 17 2 25 11" xfId="35795" xr:uid="{00000000-0005-0000-0000-0000D38B0000}"/>
    <cellStyle name="Normal 5 17 2 25 12" xfId="35796" xr:uid="{00000000-0005-0000-0000-0000D48B0000}"/>
    <cellStyle name="Normal 5 17 2 25 13" xfId="35797" xr:uid="{00000000-0005-0000-0000-0000D58B0000}"/>
    <cellStyle name="Normal 5 17 2 25 14" xfId="35798" xr:uid="{00000000-0005-0000-0000-0000D68B0000}"/>
    <cellStyle name="Normal 5 17 2 25 2" xfId="35799" xr:uid="{00000000-0005-0000-0000-0000D78B0000}"/>
    <cellStyle name="Normal 5 17 2 25 2 10" xfId="35800" xr:uid="{00000000-0005-0000-0000-0000D88B0000}"/>
    <cellStyle name="Normal 5 17 2 25 2 2" xfId="35801" xr:uid="{00000000-0005-0000-0000-0000D98B0000}"/>
    <cellStyle name="Normal 5 17 2 25 2 3" xfId="35802" xr:uid="{00000000-0005-0000-0000-0000DA8B0000}"/>
    <cellStyle name="Normal 5 17 2 25 2 4" xfId="35803" xr:uid="{00000000-0005-0000-0000-0000DB8B0000}"/>
    <cellStyle name="Normal 5 17 2 25 2 5" xfId="35804" xr:uid="{00000000-0005-0000-0000-0000DC8B0000}"/>
    <cellStyle name="Normal 5 17 2 25 2 6" xfId="35805" xr:uid="{00000000-0005-0000-0000-0000DD8B0000}"/>
    <cellStyle name="Normal 5 17 2 25 2 7" xfId="35806" xr:uid="{00000000-0005-0000-0000-0000DE8B0000}"/>
    <cellStyle name="Normal 5 17 2 25 2 8" xfId="35807" xr:uid="{00000000-0005-0000-0000-0000DF8B0000}"/>
    <cellStyle name="Normal 5 17 2 25 2 9" xfId="35808" xr:uid="{00000000-0005-0000-0000-0000E08B0000}"/>
    <cellStyle name="Normal 5 17 2 25 3" xfId="35809" xr:uid="{00000000-0005-0000-0000-0000E18B0000}"/>
    <cellStyle name="Normal 5 17 2 25 3 10" xfId="35810" xr:uid="{00000000-0005-0000-0000-0000E28B0000}"/>
    <cellStyle name="Normal 5 17 2 25 3 2" xfId="35811" xr:uid="{00000000-0005-0000-0000-0000E38B0000}"/>
    <cellStyle name="Normal 5 17 2 25 3 3" xfId="35812" xr:uid="{00000000-0005-0000-0000-0000E48B0000}"/>
    <cellStyle name="Normal 5 17 2 25 3 4" xfId="35813" xr:uid="{00000000-0005-0000-0000-0000E58B0000}"/>
    <cellStyle name="Normal 5 17 2 25 3 5" xfId="35814" xr:uid="{00000000-0005-0000-0000-0000E68B0000}"/>
    <cellStyle name="Normal 5 17 2 25 3 6" xfId="35815" xr:uid="{00000000-0005-0000-0000-0000E78B0000}"/>
    <cellStyle name="Normal 5 17 2 25 3 7" xfId="35816" xr:uid="{00000000-0005-0000-0000-0000E88B0000}"/>
    <cellStyle name="Normal 5 17 2 25 3 8" xfId="35817" xr:uid="{00000000-0005-0000-0000-0000E98B0000}"/>
    <cellStyle name="Normal 5 17 2 25 3 9" xfId="35818" xr:uid="{00000000-0005-0000-0000-0000EA8B0000}"/>
    <cellStyle name="Normal 5 17 2 25 4" xfId="35819" xr:uid="{00000000-0005-0000-0000-0000EB8B0000}"/>
    <cellStyle name="Normal 5 17 2 25 4 10" xfId="35820" xr:uid="{00000000-0005-0000-0000-0000EC8B0000}"/>
    <cellStyle name="Normal 5 17 2 25 4 2" xfId="35821" xr:uid="{00000000-0005-0000-0000-0000ED8B0000}"/>
    <cellStyle name="Normal 5 17 2 25 4 3" xfId="35822" xr:uid="{00000000-0005-0000-0000-0000EE8B0000}"/>
    <cellStyle name="Normal 5 17 2 25 4 4" xfId="35823" xr:uid="{00000000-0005-0000-0000-0000EF8B0000}"/>
    <cellStyle name="Normal 5 17 2 25 4 5" xfId="35824" xr:uid="{00000000-0005-0000-0000-0000F08B0000}"/>
    <cellStyle name="Normal 5 17 2 25 4 6" xfId="35825" xr:uid="{00000000-0005-0000-0000-0000F18B0000}"/>
    <cellStyle name="Normal 5 17 2 25 4 7" xfId="35826" xr:uid="{00000000-0005-0000-0000-0000F28B0000}"/>
    <cellStyle name="Normal 5 17 2 25 4 8" xfId="35827" xr:uid="{00000000-0005-0000-0000-0000F38B0000}"/>
    <cellStyle name="Normal 5 17 2 25 4 9" xfId="35828" xr:uid="{00000000-0005-0000-0000-0000F48B0000}"/>
    <cellStyle name="Normal 5 17 2 25 5" xfId="35829" xr:uid="{00000000-0005-0000-0000-0000F58B0000}"/>
    <cellStyle name="Normal 5 17 2 25 5 10" xfId="35830" xr:uid="{00000000-0005-0000-0000-0000F68B0000}"/>
    <cellStyle name="Normal 5 17 2 25 5 2" xfId="35831" xr:uid="{00000000-0005-0000-0000-0000F78B0000}"/>
    <cellStyle name="Normal 5 17 2 25 5 3" xfId="35832" xr:uid="{00000000-0005-0000-0000-0000F88B0000}"/>
    <cellStyle name="Normal 5 17 2 25 5 4" xfId="35833" xr:uid="{00000000-0005-0000-0000-0000F98B0000}"/>
    <cellStyle name="Normal 5 17 2 25 5 5" xfId="35834" xr:uid="{00000000-0005-0000-0000-0000FA8B0000}"/>
    <cellStyle name="Normal 5 17 2 25 5 6" xfId="35835" xr:uid="{00000000-0005-0000-0000-0000FB8B0000}"/>
    <cellStyle name="Normal 5 17 2 25 5 7" xfId="35836" xr:uid="{00000000-0005-0000-0000-0000FC8B0000}"/>
    <cellStyle name="Normal 5 17 2 25 5 8" xfId="35837" xr:uid="{00000000-0005-0000-0000-0000FD8B0000}"/>
    <cellStyle name="Normal 5 17 2 25 5 9" xfId="35838" xr:uid="{00000000-0005-0000-0000-0000FE8B0000}"/>
    <cellStyle name="Normal 5 17 2 25 6" xfId="35839" xr:uid="{00000000-0005-0000-0000-0000FF8B0000}"/>
    <cellStyle name="Normal 5 17 2 25 7" xfId="35840" xr:uid="{00000000-0005-0000-0000-0000008C0000}"/>
    <cellStyle name="Normal 5 17 2 25 8" xfId="35841" xr:uid="{00000000-0005-0000-0000-0000018C0000}"/>
    <cellStyle name="Normal 5 17 2 25 9" xfId="35842" xr:uid="{00000000-0005-0000-0000-0000028C0000}"/>
    <cellStyle name="Normal 5 17 2 26" xfId="35843" xr:uid="{00000000-0005-0000-0000-0000038C0000}"/>
    <cellStyle name="Normal 5 17 2 26 10" xfId="35844" xr:uid="{00000000-0005-0000-0000-0000048C0000}"/>
    <cellStyle name="Normal 5 17 2 26 11" xfId="35845" xr:uid="{00000000-0005-0000-0000-0000058C0000}"/>
    <cellStyle name="Normal 5 17 2 26 12" xfId="35846" xr:uid="{00000000-0005-0000-0000-0000068C0000}"/>
    <cellStyle name="Normal 5 17 2 26 13" xfId="35847" xr:uid="{00000000-0005-0000-0000-0000078C0000}"/>
    <cellStyle name="Normal 5 17 2 26 14" xfId="35848" xr:uid="{00000000-0005-0000-0000-0000088C0000}"/>
    <cellStyle name="Normal 5 17 2 26 2" xfId="35849" xr:uid="{00000000-0005-0000-0000-0000098C0000}"/>
    <cellStyle name="Normal 5 17 2 26 2 10" xfId="35850" xr:uid="{00000000-0005-0000-0000-00000A8C0000}"/>
    <cellStyle name="Normal 5 17 2 26 2 2" xfId="35851" xr:uid="{00000000-0005-0000-0000-00000B8C0000}"/>
    <cellStyle name="Normal 5 17 2 26 2 3" xfId="35852" xr:uid="{00000000-0005-0000-0000-00000C8C0000}"/>
    <cellStyle name="Normal 5 17 2 26 2 4" xfId="35853" xr:uid="{00000000-0005-0000-0000-00000D8C0000}"/>
    <cellStyle name="Normal 5 17 2 26 2 5" xfId="35854" xr:uid="{00000000-0005-0000-0000-00000E8C0000}"/>
    <cellStyle name="Normal 5 17 2 26 2 6" xfId="35855" xr:uid="{00000000-0005-0000-0000-00000F8C0000}"/>
    <cellStyle name="Normal 5 17 2 26 2 7" xfId="35856" xr:uid="{00000000-0005-0000-0000-0000108C0000}"/>
    <cellStyle name="Normal 5 17 2 26 2 8" xfId="35857" xr:uid="{00000000-0005-0000-0000-0000118C0000}"/>
    <cellStyle name="Normal 5 17 2 26 2 9" xfId="35858" xr:uid="{00000000-0005-0000-0000-0000128C0000}"/>
    <cellStyle name="Normal 5 17 2 26 3" xfId="35859" xr:uid="{00000000-0005-0000-0000-0000138C0000}"/>
    <cellStyle name="Normal 5 17 2 26 3 10" xfId="35860" xr:uid="{00000000-0005-0000-0000-0000148C0000}"/>
    <cellStyle name="Normal 5 17 2 26 3 2" xfId="35861" xr:uid="{00000000-0005-0000-0000-0000158C0000}"/>
    <cellStyle name="Normal 5 17 2 26 3 3" xfId="35862" xr:uid="{00000000-0005-0000-0000-0000168C0000}"/>
    <cellStyle name="Normal 5 17 2 26 3 4" xfId="35863" xr:uid="{00000000-0005-0000-0000-0000178C0000}"/>
    <cellStyle name="Normal 5 17 2 26 3 5" xfId="35864" xr:uid="{00000000-0005-0000-0000-0000188C0000}"/>
    <cellStyle name="Normal 5 17 2 26 3 6" xfId="35865" xr:uid="{00000000-0005-0000-0000-0000198C0000}"/>
    <cellStyle name="Normal 5 17 2 26 3 7" xfId="35866" xr:uid="{00000000-0005-0000-0000-00001A8C0000}"/>
    <cellStyle name="Normal 5 17 2 26 3 8" xfId="35867" xr:uid="{00000000-0005-0000-0000-00001B8C0000}"/>
    <cellStyle name="Normal 5 17 2 26 3 9" xfId="35868" xr:uid="{00000000-0005-0000-0000-00001C8C0000}"/>
    <cellStyle name="Normal 5 17 2 26 4" xfId="35869" xr:uid="{00000000-0005-0000-0000-00001D8C0000}"/>
    <cellStyle name="Normal 5 17 2 26 4 10" xfId="35870" xr:uid="{00000000-0005-0000-0000-00001E8C0000}"/>
    <cellStyle name="Normal 5 17 2 26 4 2" xfId="35871" xr:uid="{00000000-0005-0000-0000-00001F8C0000}"/>
    <cellStyle name="Normal 5 17 2 26 4 3" xfId="35872" xr:uid="{00000000-0005-0000-0000-0000208C0000}"/>
    <cellStyle name="Normal 5 17 2 26 4 4" xfId="35873" xr:uid="{00000000-0005-0000-0000-0000218C0000}"/>
    <cellStyle name="Normal 5 17 2 26 4 5" xfId="35874" xr:uid="{00000000-0005-0000-0000-0000228C0000}"/>
    <cellStyle name="Normal 5 17 2 26 4 6" xfId="35875" xr:uid="{00000000-0005-0000-0000-0000238C0000}"/>
    <cellStyle name="Normal 5 17 2 26 4 7" xfId="35876" xr:uid="{00000000-0005-0000-0000-0000248C0000}"/>
    <cellStyle name="Normal 5 17 2 26 4 8" xfId="35877" xr:uid="{00000000-0005-0000-0000-0000258C0000}"/>
    <cellStyle name="Normal 5 17 2 26 4 9" xfId="35878" xr:uid="{00000000-0005-0000-0000-0000268C0000}"/>
    <cellStyle name="Normal 5 17 2 26 5" xfId="35879" xr:uid="{00000000-0005-0000-0000-0000278C0000}"/>
    <cellStyle name="Normal 5 17 2 26 5 10" xfId="35880" xr:uid="{00000000-0005-0000-0000-0000288C0000}"/>
    <cellStyle name="Normal 5 17 2 26 5 2" xfId="35881" xr:uid="{00000000-0005-0000-0000-0000298C0000}"/>
    <cellStyle name="Normal 5 17 2 26 5 3" xfId="35882" xr:uid="{00000000-0005-0000-0000-00002A8C0000}"/>
    <cellStyle name="Normal 5 17 2 26 5 4" xfId="35883" xr:uid="{00000000-0005-0000-0000-00002B8C0000}"/>
    <cellStyle name="Normal 5 17 2 26 5 5" xfId="35884" xr:uid="{00000000-0005-0000-0000-00002C8C0000}"/>
    <cellStyle name="Normal 5 17 2 26 5 6" xfId="35885" xr:uid="{00000000-0005-0000-0000-00002D8C0000}"/>
    <cellStyle name="Normal 5 17 2 26 5 7" xfId="35886" xr:uid="{00000000-0005-0000-0000-00002E8C0000}"/>
    <cellStyle name="Normal 5 17 2 26 5 8" xfId="35887" xr:uid="{00000000-0005-0000-0000-00002F8C0000}"/>
    <cellStyle name="Normal 5 17 2 26 5 9" xfId="35888" xr:uid="{00000000-0005-0000-0000-0000308C0000}"/>
    <cellStyle name="Normal 5 17 2 26 6" xfId="35889" xr:uid="{00000000-0005-0000-0000-0000318C0000}"/>
    <cellStyle name="Normal 5 17 2 26 7" xfId="35890" xr:uid="{00000000-0005-0000-0000-0000328C0000}"/>
    <cellStyle name="Normal 5 17 2 26 8" xfId="35891" xr:uid="{00000000-0005-0000-0000-0000338C0000}"/>
    <cellStyle name="Normal 5 17 2 26 9" xfId="35892" xr:uid="{00000000-0005-0000-0000-0000348C0000}"/>
    <cellStyle name="Normal 5 17 2 27" xfId="35893" xr:uid="{00000000-0005-0000-0000-0000358C0000}"/>
    <cellStyle name="Normal 5 17 2 27 10" xfId="35894" xr:uid="{00000000-0005-0000-0000-0000368C0000}"/>
    <cellStyle name="Normal 5 17 2 27 11" xfId="35895" xr:uid="{00000000-0005-0000-0000-0000378C0000}"/>
    <cellStyle name="Normal 5 17 2 27 12" xfId="35896" xr:uid="{00000000-0005-0000-0000-0000388C0000}"/>
    <cellStyle name="Normal 5 17 2 27 13" xfId="35897" xr:uid="{00000000-0005-0000-0000-0000398C0000}"/>
    <cellStyle name="Normal 5 17 2 27 14" xfId="35898" xr:uid="{00000000-0005-0000-0000-00003A8C0000}"/>
    <cellStyle name="Normal 5 17 2 27 2" xfId="35899" xr:uid="{00000000-0005-0000-0000-00003B8C0000}"/>
    <cellStyle name="Normal 5 17 2 27 2 10" xfId="35900" xr:uid="{00000000-0005-0000-0000-00003C8C0000}"/>
    <cellStyle name="Normal 5 17 2 27 2 2" xfId="35901" xr:uid="{00000000-0005-0000-0000-00003D8C0000}"/>
    <cellStyle name="Normal 5 17 2 27 2 3" xfId="35902" xr:uid="{00000000-0005-0000-0000-00003E8C0000}"/>
    <cellStyle name="Normal 5 17 2 27 2 4" xfId="35903" xr:uid="{00000000-0005-0000-0000-00003F8C0000}"/>
    <cellStyle name="Normal 5 17 2 27 2 5" xfId="35904" xr:uid="{00000000-0005-0000-0000-0000408C0000}"/>
    <cellStyle name="Normal 5 17 2 27 2 6" xfId="35905" xr:uid="{00000000-0005-0000-0000-0000418C0000}"/>
    <cellStyle name="Normal 5 17 2 27 2 7" xfId="35906" xr:uid="{00000000-0005-0000-0000-0000428C0000}"/>
    <cellStyle name="Normal 5 17 2 27 2 8" xfId="35907" xr:uid="{00000000-0005-0000-0000-0000438C0000}"/>
    <cellStyle name="Normal 5 17 2 27 2 9" xfId="35908" xr:uid="{00000000-0005-0000-0000-0000448C0000}"/>
    <cellStyle name="Normal 5 17 2 27 3" xfId="35909" xr:uid="{00000000-0005-0000-0000-0000458C0000}"/>
    <cellStyle name="Normal 5 17 2 27 3 10" xfId="35910" xr:uid="{00000000-0005-0000-0000-0000468C0000}"/>
    <cellStyle name="Normal 5 17 2 27 3 2" xfId="35911" xr:uid="{00000000-0005-0000-0000-0000478C0000}"/>
    <cellStyle name="Normal 5 17 2 27 3 3" xfId="35912" xr:uid="{00000000-0005-0000-0000-0000488C0000}"/>
    <cellStyle name="Normal 5 17 2 27 3 4" xfId="35913" xr:uid="{00000000-0005-0000-0000-0000498C0000}"/>
    <cellStyle name="Normal 5 17 2 27 3 5" xfId="35914" xr:uid="{00000000-0005-0000-0000-00004A8C0000}"/>
    <cellStyle name="Normal 5 17 2 27 3 6" xfId="35915" xr:uid="{00000000-0005-0000-0000-00004B8C0000}"/>
    <cellStyle name="Normal 5 17 2 27 3 7" xfId="35916" xr:uid="{00000000-0005-0000-0000-00004C8C0000}"/>
    <cellStyle name="Normal 5 17 2 27 3 8" xfId="35917" xr:uid="{00000000-0005-0000-0000-00004D8C0000}"/>
    <cellStyle name="Normal 5 17 2 27 3 9" xfId="35918" xr:uid="{00000000-0005-0000-0000-00004E8C0000}"/>
    <cellStyle name="Normal 5 17 2 27 4" xfId="35919" xr:uid="{00000000-0005-0000-0000-00004F8C0000}"/>
    <cellStyle name="Normal 5 17 2 27 4 10" xfId="35920" xr:uid="{00000000-0005-0000-0000-0000508C0000}"/>
    <cellStyle name="Normal 5 17 2 27 4 2" xfId="35921" xr:uid="{00000000-0005-0000-0000-0000518C0000}"/>
    <cellStyle name="Normal 5 17 2 27 4 3" xfId="35922" xr:uid="{00000000-0005-0000-0000-0000528C0000}"/>
    <cellStyle name="Normal 5 17 2 27 4 4" xfId="35923" xr:uid="{00000000-0005-0000-0000-0000538C0000}"/>
    <cellStyle name="Normal 5 17 2 27 4 5" xfId="35924" xr:uid="{00000000-0005-0000-0000-0000548C0000}"/>
    <cellStyle name="Normal 5 17 2 27 4 6" xfId="35925" xr:uid="{00000000-0005-0000-0000-0000558C0000}"/>
    <cellStyle name="Normal 5 17 2 27 4 7" xfId="35926" xr:uid="{00000000-0005-0000-0000-0000568C0000}"/>
    <cellStyle name="Normal 5 17 2 27 4 8" xfId="35927" xr:uid="{00000000-0005-0000-0000-0000578C0000}"/>
    <cellStyle name="Normal 5 17 2 27 4 9" xfId="35928" xr:uid="{00000000-0005-0000-0000-0000588C0000}"/>
    <cellStyle name="Normal 5 17 2 27 5" xfId="35929" xr:uid="{00000000-0005-0000-0000-0000598C0000}"/>
    <cellStyle name="Normal 5 17 2 27 5 10" xfId="35930" xr:uid="{00000000-0005-0000-0000-00005A8C0000}"/>
    <cellStyle name="Normal 5 17 2 27 5 2" xfId="35931" xr:uid="{00000000-0005-0000-0000-00005B8C0000}"/>
    <cellStyle name="Normal 5 17 2 27 5 3" xfId="35932" xr:uid="{00000000-0005-0000-0000-00005C8C0000}"/>
    <cellStyle name="Normal 5 17 2 27 5 4" xfId="35933" xr:uid="{00000000-0005-0000-0000-00005D8C0000}"/>
    <cellStyle name="Normal 5 17 2 27 5 5" xfId="35934" xr:uid="{00000000-0005-0000-0000-00005E8C0000}"/>
    <cellStyle name="Normal 5 17 2 27 5 6" xfId="35935" xr:uid="{00000000-0005-0000-0000-00005F8C0000}"/>
    <cellStyle name="Normal 5 17 2 27 5 7" xfId="35936" xr:uid="{00000000-0005-0000-0000-0000608C0000}"/>
    <cellStyle name="Normal 5 17 2 27 5 8" xfId="35937" xr:uid="{00000000-0005-0000-0000-0000618C0000}"/>
    <cellStyle name="Normal 5 17 2 27 5 9" xfId="35938" xr:uid="{00000000-0005-0000-0000-0000628C0000}"/>
    <cellStyle name="Normal 5 17 2 27 6" xfId="35939" xr:uid="{00000000-0005-0000-0000-0000638C0000}"/>
    <cellStyle name="Normal 5 17 2 27 7" xfId="35940" xr:uid="{00000000-0005-0000-0000-0000648C0000}"/>
    <cellStyle name="Normal 5 17 2 27 8" xfId="35941" xr:uid="{00000000-0005-0000-0000-0000658C0000}"/>
    <cellStyle name="Normal 5 17 2 27 9" xfId="35942" xr:uid="{00000000-0005-0000-0000-0000668C0000}"/>
    <cellStyle name="Normal 5 17 2 28" xfId="35943" xr:uid="{00000000-0005-0000-0000-0000678C0000}"/>
    <cellStyle name="Normal 5 17 2 28 10" xfId="35944" xr:uid="{00000000-0005-0000-0000-0000688C0000}"/>
    <cellStyle name="Normal 5 17 2 28 11" xfId="35945" xr:uid="{00000000-0005-0000-0000-0000698C0000}"/>
    <cellStyle name="Normal 5 17 2 28 12" xfId="35946" xr:uid="{00000000-0005-0000-0000-00006A8C0000}"/>
    <cellStyle name="Normal 5 17 2 28 13" xfId="35947" xr:uid="{00000000-0005-0000-0000-00006B8C0000}"/>
    <cellStyle name="Normal 5 17 2 28 14" xfId="35948" xr:uid="{00000000-0005-0000-0000-00006C8C0000}"/>
    <cellStyle name="Normal 5 17 2 28 2" xfId="35949" xr:uid="{00000000-0005-0000-0000-00006D8C0000}"/>
    <cellStyle name="Normal 5 17 2 28 2 10" xfId="35950" xr:uid="{00000000-0005-0000-0000-00006E8C0000}"/>
    <cellStyle name="Normal 5 17 2 28 2 2" xfId="35951" xr:uid="{00000000-0005-0000-0000-00006F8C0000}"/>
    <cellStyle name="Normal 5 17 2 28 2 3" xfId="35952" xr:uid="{00000000-0005-0000-0000-0000708C0000}"/>
    <cellStyle name="Normal 5 17 2 28 2 4" xfId="35953" xr:uid="{00000000-0005-0000-0000-0000718C0000}"/>
    <cellStyle name="Normal 5 17 2 28 2 5" xfId="35954" xr:uid="{00000000-0005-0000-0000-0000728C0000}"/>
    <cellStyle name="Normal 5 17 2 28 2 6" xfId="35955" xr:uid="{00000000-0005-0000-0000-0000738C0000}"/>
    <cellStyle name="Normal 5 17 2 28 2 7" xfId="35956" xr:uid="{00000000-0005-0000-0000-0000748C0000}"/>
    <cellStyle name="Normal 5 17 2 28 2 8" xfId="35957" xr:uid="{00000000-0005-0000-0000-0000758C0000}"/>
    <cellStyle name="Normal 5 17 2 28 2 9" xfId="35958" xr:uid="{00000000-0005-0000-0000-0000768C0000}"/>
    <cellStyle name="Normal 5 17 2 28 3" xfId="35959" xr:uid="{00000000-0005-0000-0000-0000778C0000}"/>
    <cellStyle name="Normal 5 17 2 28 3 10" xfId="35960" xr:uid="{00000000-0005-0000-0000-0000788C0000}"/>
    <cellStyle name="Normal 5 17 2 28 3 2" xfId="35961" xr:uid="{00000000-0005-0000-0000-0000798C0000}"/>
    <cellStyle name="Normal 5 17 2 28 3 3" xfId="35962" xr:uid="{00000000-0005-0000-0000-00007A8C0000}"/>
    <cellStyle name="Normal 5 17 2 28 3 4" xfId="35963" xr:uid="{00000000-0005-0000-0000-00007B8C0000}"/>
    <cellStyle name="Normal 5 17 2 28 3 5" xfId="35964" xr:uid="{00000000-0005-0000-0000-00007C8C0000}"/>
    <cellStyle name="Normal 5 17 2 28 3 6" xfId="35965" xr:uid="{00000000-0005-0000-0000-00007D8C0000}"/>
    <cellStyle name="Normal 5 17 2 28 3 7" xfId="35966" xr:uid="{00000000-0005-0000-0000-00007E8C0000}"/>
    <cellStyle name="Normal 5 17 2 28 3 8" xfId="35967" xr:uid="{00000000-0005-0000-0000-00007F8C0000}"/>
    <cellStyle name="Normal 5 17 2 28 3 9" xfId="35968" xr:uid="{00000000-0005-0000-0000-0000808C0000}"/>
    <cellStyle name="Normal 5 17 2 28 4" xfId="35969" xr:uid="{00000000-0005-0000-0000-0000818C0000}"/>
    <cellStyle name="Normal 5 17 2 28 4 10" xfId="35970" xr:uid="{00000000-0005-0000-0000-0000828C0000}"/>
    <cellStyle name="Normal 5 17 2 28 4 2" xfId="35971" xr:uid="{00000000-0005-0000-0000-0000838C0000}"/>
    <cellStyle name="Normal 5 17 2 28 4 3" xfId="35972" xr:uid="{00000000-0005-0000-0000-0000848C0000}"/>
    <cellStyle name="Normal 5 17 2 28 4 4" xfId="35973" xr:uid="{00000000-0005-0000-0000-0000858C0000}"/>
    <cellStyle name="Normal 5 17 2 28 4 5" xfId="35974" xr:uid="{00000000-0005-0000-0000-0000868C0000}"/>
    <cellStyle name="Normal 5 17 2 28 4 6" xfId="35975" xr:uid="{00000000-0005-0000-0000-0000878C0000}"/>
    <cellStyle name="Normal 5 17 2 28 4 7" xfId="35976" xr:uid="{00000000-0005-0000-0000-0000888C0000}"/>
    <cellStyle name="Normal 5 17 2 28 4 8" xfId="35977" xr:uid="{00000000-0005-0000-0000-0000898C0000}"/>
    <cellStyle name="Normal 5 17 2 28 4 9" xfId="35978" xr:uid="{00000000-0005-0000-0000-00008A8C0000}"/>
    <cellStyle name="Normal 5 17 2 28 5" xfId="35979" xr:uid="{00000000-0005-0000-0000-00008B8C0000}"/>
    <cellStyle name="Normal 5 17 2 28 5 10" xfId="35980" xr:uid="{00000000-0005-0000-0000-00008C8C0000}"/>
    <cellStyle name="Normal 5 17 2 28 5 2" xfId="35981" xr:uid="{00000000-0005-0000-0000-00008D8C0000}"/>
    <cellStyle name="Normal 5 17 2 28 5 3" xfId="35982" xr:uid="{00000000-0005-0000-0000-00008E8C0000}"/>
    <cellStyle name="Normal 5 17 2 28 5 4" xfId="35983" xr:uid="{00000000-0005-0000-0000-00008F8C0000}"/>
    <cellStyle name="Normal 5 17 2 28 5 5" xfId="35984" xr:uid="{00000000-0005-0000-0000-0000908C0000}"/>
    <cellStyle name="Normal 5 17 2 28 5 6" xfId="35985" xr:uid="{00000000-0005-0000-0000-0000918C0000}"/>
    <cellStyle name="Normal 5 17 2 28 5 7" xfId="35986" xr:uid="{00000000-0005-0000-0000-0000928C0000}"/>
    <cellStyle name="Normal 5 17 2 28 5 8" xfId="35987" xr:uid="{00000000-0005-0000-0000-0000938C0000}"/>
    <cellStyle name="Normal 5 17 2 28 5 9" xfId="35988" xr:uid="{00000000-0005-0000-0000-0000948C0000}"/>
    <cellStyle name="Normal 5 17 2 28 6" xfId="35989" xr:uid="{00000000-0005-0000-0000-0000958C0000}"/>
    <cellStyle name="Normal 5 17 2 28 7" xfId="35990" xr:uid="{00000000-0005-0000-0000-0000968C0000}"/>
    <cellStyle name="Normal 5 17 2 28 8" xfId="35991" xr:uid="{00000000-0005-0000-0000-0000978C0000}"/>
    <cellStyle name="Normal 5 17 2 28 9" xfId="35992" xr:uid="{00000000-0005-0000-0000-0000988C0000}"/>
    <cellStyle name="Normal 5 17 2 29" xfId="35993" xr:uid="{00000000-0005-0000-0000-0000998C0000}"/>
    <cellStyle name="Normal 5 17 2 29 10" xfId="35994" xr:uid="{00000000-0005-0000-0000-00009A8C0000}"/>
    <cellStyle name="Normal 5 17 2 29 11" xfId="35995" xr:uid="{00000000-0005-0000-0000-00009B8C0000}"/>
    <cellStyle name="Normal 5 17 2 29 12" xfId="35996" xr:uid="{00000000-0005-0000-0000-00009C8C0000}"/>
    <cellStyle name="Normal 5 17 2 29 13" xfId="35997" xr:uid="{00000000-0005-0000-0000-00009D8C0000}"/>
    <cellStyle name="Normal 5 17 2 29 14" xfId="35998" xr:uid="{00000000-0005-0000-0000-00009E8C0000}"/>
    <cellStyle name="Normal 5 17 2 29 2" xfId="35999" xr:uid="{00000000-0005-0000-0000-00009F8C0000}"/>
    <cellStyle name="Normal 5 17 2 29 2 10" xfId="36000" xr:uid="{00000000-0005-0000-0000-0000A08C0000}"/>
    <cellStyle name="Normal 5 17 2 29 2 2" xfId="36001" xr:uid="{00000000-0005-0000-0000-0000A18C0000}"/>
    <cellStyle name="Normal 5 17 2 29 2 3" xfId="36002" xr:uid="{00000000-0005-0000-0000-0000A28C0000}"/>
    <cellStyle name="Normal 5 17 2 29 2 4" xfId="36003" xr:uid="{00000000-0005-0000-0000-0000A38C0000}"/>
    <cellStyle name="Normal 5 17 2 29 2 5" xfId="36004" xr:uid="{00000000-0005-0000-0000-0000A48C0000}"/>
    <cellStyle name="Normal 5 17 2 29 2 6" xfId="36005" xr:uid="{00000000-0005-0000-0000-0000A58C0000}"/>
    <cellStyle name="Normal 5 17 2 29 2 7" xfId="36006" xr:uid="{00000000-0005-0000-0000-0000A68C0000}"/>
    <cellStyle name="Normal 5 17 2 29 2 8" xfId="36007" xr:uid="{00000000-0005-0000-0000-0000A78C0000}"/>
    <cellStyle name="Normal 5 17 2 29 2 9" xfId="36008" xr:uid="{00000000-0005-0000-0000-0000A88C0000}"/>
    <cellStyle name="Normal 5 17 2 29 3" xfId="36009" xr:uid="{00000000-0005-0000-0000-0000A98C0000}"/>
    <cellStyle name="Normal 5 17 2 29 3 10" xfId="36010" xr:uid="{00000000-0005-0000-0000-0000AA8C0000}"/>
    <cellStyle name="Normal 5 17 2 29 3 2" xfId="36011" xr:uid="{00000000-0005-0000-0000-0000AB8C0000}"/>
    <cellStyle name="Normal 5 17 2 29 3 3" xfId="36012" xr:uid="{00000000-0005-0000-0000-0000AC8C0000}"/>
    <cellStyle name="Normal 5 17 2 29 3 4" xfId="36013" xr:uid="{00000000-0005-0000-0000-0000AD8C0000}"/>
    <cellStyle name="Normal 5 17 2 29 3 5" xfId="36014" xr:uid="{00000000-0005-0000-0000-0000AE8C0000}"/>
    <cellStyle name="Normal 5 17 2 29 3 6" xfId="36015" xr:uid="{00000000-0005-0000-0000-0000AF8C0000}"/>
    <cellStyle name="Normal 5 17 2 29 3 7" xfId="36016" xr:uid="{00000000-0005-0000-0000-0000B08C0000}"/>
    <cellStyle name="Normal 5 17 2 29 3 8" xfId="36017" xr:uid="{00000000-0005-0000-0000-0000B18C0000}"/>
    <cellStyle name="Normal 5 17 2 29 3 9" xfId="36018" xr:uid="{00000000-0005-0000-0000-0000B28C0000}"/>
    <cellStyle name="Normal 5 17 2 29 4" xfId="36019" xr:uid="{00000000-0005-0000-0000-0000B38C0000}"/>
    <cellStyle name="Normal 5 17 2 29 4 10" xfId="36020" xr:uid="{00000000-0005-0000-0000-0000B48C0000}"/>
    <cellStyle name="Normal 5 17 2 29 4 2" xfId="36021" xr:uid="{00000000-0005-0000-0000-0000B58C0000}"/>
    <cellStyle name="Normal 5 17 2 29 4 3" xfId="36022" xr:uid="{00000000-0005-0000-0000-0000B68C0000}"/>
    <cellStyle name="Normal 5 17 2 29 4 4" xfId="36023" xr:uid="{00000000-0005-0000-0000-0000B78C0000}"/>
    <cellStyle name="Normal 5 17 2 29 4 5" xfId="36024" xr:uid="{00000000-0005-0000-0000-0000B88C0000}"/>
    <cellStyle name="Normal 5 17 2 29 4 6" xfId="36025" xr:uid="{00000000-0005-0000-0000-0000B98C0000}"/>
    <cellStyle name="Normal 5 17 2 29 4 7" xfId="36026" xr:uid="{00000000-0005-0000-0000-0000BA8C0000}"/>
    <cellStyle name="Normal 5 17 2 29 4 8" xfId="36027" xr:uid="{00000000-0005-0000-0000-0000BB8C0000}"/>
    <cellStyle name="Normal 5 17 2 29 4 9" xfId="36028" xr:uid="{00000000-0005-0000-0000-0000BC8C0000}"/>
    <cellStyle name="Normal 5 17 2 29 5" xfId="36029" xr:uid="{00000000-0005-0000-0000-0000BD8C0000}"/>
    <cellStyle name="Normal 5 17 2 29 5 10" xfId="36030" xr:uid="{00000000-0005-0000-0000-0000BE8C0000}"/>
    <cellStyle name="Normal 5 17 2 29 5 2" xfId="36031" xr:uid="{00000000-0005-0000-0000-0000BF8C0000}"/>
    <cellStyle name="Normal 5 17 2 29 5 3" xfId="36032" xr:uid="{00000000-0005-0000-0000-0000C08C0000}"/>
    <cellStyle name="Normal 5 17 2 29 5 4" xfId="36033" xr:uid="{00000000-0005-0000-0000-0000C18C0000}"/>
    <cellStyle name="Normal 5 17 2 29 5 5" xfId="36034" xr:uid="{00000000-0005-0000-0000-0000C28C0000}"/>
    <cellStyle name="Normal 5 17 2 29 5 6" xfId="36035" xr:uid="{00000000-0005-0000-0000-0000C38C0000}"/>
    <cellStyle name="Normal 5 17 2 29 5 7" xfId="36036" xr:uid="{00000000-0005-0000-0000-0000C48C0000}"/>
    <cellStyle name="Normal 5 17 2 29 5 8" xfId="36037" xr:uid="{00000000-0005-0000-0000-0000C58C0000}"/>
    <cellStyle name="Normal 5 17 2 29 5 9" xfId="36038" xr:uid="{00000000-0005-0000-0000-0000C68C0000}"/>
    <cellStyle name="Normal 5 17 2 29 6" xfId="36039" xr:uid="{00000000-0005-0000-0000-0000C78C0000}"/>
    <cellStyle name="Normal 5 17 2 29 7" xfId="36040" xr:uid="{00000000-0005-0000-0000-0000C88C0000}"/>
    <cellStyle name="Normal 5 17 2 29 8" xfId="36041" xr:uid="{00000000-0005-0000-0000-0000C98C0000}"/>
    <cellStyle name="Normal 5 17 2 29 9" xfId="36042" xr:uid="{00000000-0005-0000-0000-0000CA8C0000}"/>
    <cellStyle name="Normal 5 17 2 3" xfId="36043" xr:uid="{00000000-0005-0000-0000-0000CB8C0000}"/>
    <cellStyle name="Normal 5 17 2 3 10" xfId="36044" xr:uid="{00000000-0005-0000-0000-0000CC8C0000}"/>
    <cellStyle name="Normal 5 17 2 3 11" xfId="36045" xr:uid="{00000000-0005-0000-0000-0000CD8C0000}"/>
    <cellStyle name="Normal 5 17 2 3 12" xfId="36046" xr:uid="{00000000-0005-0000-0000-0000CE8C0000}"/>
    <cellStyle name="Normal 5 17 2 3 13" xfId="36047" xr:uid="{00000000-0005-0000-0000-0000CF8C0000}"/>
    <cellStyle name="Normal 5 17 2 3 14" xfId="36048" xr:uid="{00000000-0005-0000-0000-0000D08C0000}"/>
    <cellStyle name="Normal 5 17 2 3 2" xfId="36049" xr:uid="{00000000-0005-0000-0000-0000D18C0000}"/>
    <cellStyle name="Normal 5 17 2 3 2 10" xfId="36050" xr:uid="{00000000-0005-0000-0000-0000D28C0000}"/>
    <cellStyle name="Normal 5 17 2 3 2 2" xfId="36051" xr:uid="{00000000-0005-0000-0000-0000D38C0000}"/>
    <cellStyle name="Normal 5 17 2 3 2 3" xfId="36052" xr:uid="{00000000-0005-0000-0000-0000D48C0000}"/>
    <cellStyle name="Normal 5 17 2 3 2 4" xfId="36053" xr:uid="{00000000-0005-0000-0000-0000D58C0000}"/>
    <cellStyle name="Normal 5 17 2 3 2 5" xfId="36054" xr:uid="{00000000-0005-0000-0000-0000D68C0000}"/>
    <cellStyle name="Normal 5 17 2 3 2 6" xfId="36055" xr:uid="{00000000-0005-0000-0000-0000D78C0000}"/>
    <cellStyle name="Normal 5 17 2 3 2 7" xfId="36056" xr:uid="{00000000-0005-0000-0000-0000D88C0000}"/>
    <cellStyle name="Normal 5 17 2 3 2 8" xfId="36057" xr:uid="{00000000-0005-0000-0000-0000D98C0000}"/>
    <cellStyle name="Normal 5 17 2 3 2 9" xfId="36058" xr:uid="{00000000-0005-0000-0000-0000DA8C0000}"/>
    <cellStyle name="Normal 5 17 2 3 3" xfId="36059" xr:uid="{00000000-0005-0000-0000-0000DB8C0000}"/>
    <cellStyle name="Normal 5 17 2 3 3 10" xfId="36060" xr:uid="{00000000-0005-0000-0000-0000DC8C0000}"/>
    <cellStyle name="Normal 5 17 2 3 3 2" xfId="36061" xr:uid="{00000000-0005-0000-0000-0000DD8C0000}"/>
    <cellStyle name="Normal 5 17 2 3 3 3" xfId="36062" xr:uid="{00000000-0005-0000-0000-0000DE8C0000}"/>
    <cellStyle name="Normal 5 17 2 3 3 4" xfId="36063" xr:uid="{00000000-0005-0000-0000-0000DF8C0000}"/>
    <cellStyle name="Normal 5 17 2 3 3 5" xfId="36064" xr:uid="{00000000-0005-0000-0000-0000E08C0000}"/>
    <cellStyle name="Normal 5 17 2 3 3 6" xfId="36065" xr:uid="{00000000-0005-0000-0000-0000E18C0000}"/>
    <cellStyle name="Normal 5 17 2 3 3 7" xfId="36066" xr:uid="{00000000-0005-0000-0000-0000E28C0000}"/>
    <cellStyle name="Normal 5 17 2 3 3 8" xfId="36067" xr:uid="{00000000-0005-0000-0000-0000E38C0000}"/>
    <cellStyle name="Normal 5 17 2 3 3 9" xfId="36068" xr:uid="{00000000-0005-0000-0000-0000E48C0000}"/>
    <cellStyle name="Normal 5 17 2 3 4" xfId="36069" xr:uid="{00000000-0005-0000-0000-0000E58C0000}"/>
    <cellStyle name="Normal 5 17 2 3 4 10" xfId="36070" xr:uid="{00000000-0005-0000-0000-0000E68C0000}"/>
    <cellStyle name="Normal 5 17 2 3 4 2" xfId="36071" xr:uid="{00000000-0005-0000-0000-0000E78C0000}"/>
    <cellStyle name="Normal 5 17 2 3 4 3" xfId="36072" xr:uid="{00000000-0005-0000-0000-0000E88C0000}"/>
    <cellStyle name="Normal 5 17 2 3 4 4" xfId="36073" xr:uid="{00000000-0005-0000-0000-0000E98C0000}"/>
    <cellStyle name="Normal 5 17 2 3 4 5" xfId="36074" xr:uid="{00000000-0005-0000-0000-0000EA8C0000}"/>
    <cellStyle name="Normal 5 17 2 3 4 6" xfId="36075" xr:uid="{00000000-0005-0000-0000-0000EB8C0000}"/>
    <cellStyle name="Normal 5 17 2 3 4 7" xfId="36076" xr:uid="{00000000-0005-0000-0000-0000EC8C0000}"/>
    <cellStyle name="Normal 5 17 2 3 4 8" xfId="36077" xr:uid="{00000000-0005-0000-0000-0000ED8C0000}"/>
    <cellStyle name="Normal 5 17 2 3 4 9" xfId="36078" xr:uid="{00000000-0005-0000-0000-0000EE8C0000}"/>
    <cellStyle name="Normal 5 17 2 3 5" xfId="36079" xr:uid="{00000000-0005-0000-0000-0000EF8C0000}"/>
    <cellStyle name="Normal 5 17 2 3 5 10" xfId="36080" xr:uid="{00000000-0005-0000-0000-0000F08C0000}"/>
    <cellStyle name="Normal 5 17 2 3 5 2" xfId="36081" xr:uid="{00000000-0005-0000-0000-0000F18C0000}"/>
    <cellStyle name="Normal 5 17 2 3 5 3" xfId="36082" xr:uid="{00000000-0005-0000-0000-0000F28C0000}"/>
    <cellStyle name="Normal 5 17 2 3 5 4" xfId="36083" xr:uid="{00000000-0005-0000-0000-0000F38C0000}"/>
    <cellStyle name="Normal 5 17 2 3 5 5" xfId="36084" xr:uid="{00000000-0005-0000-0000-0000F48C0000}"/>
    <cellStyle name="Normal 5 17 2 3 5 6" xfId="36085" xr:uid="{00000000-0005-0000-0000-0000F58C0000}"/>
    <cellStyle name="Normal 5 17 2 3 5 7" xfId="36086" xr:uid="{00000000-0005-0000-0000-0000F68C0000}"/>
    <cellStyle name="Normal 5 17 2 3 5 8" xfId="36087" xr:uid="{00000000-0005-0000-0000-0000F78C0000}"/>
    <cellStyle name="Normal 5 17 2 3 5 9" xfId="36088" xr:uid="{00000000-0005-0000-0000-0000F88C0000}"/>
    <cellStyle name="Normal 5 17 2 3 6" xfId="36089" xr:uid="{00000000-0005-0000-0000-0000F98C0000}"/>
    <cellStyle name="Normal 5 17 2 3 7" xfId="36090" xr:uid="{00000000-0005-0000-0000-0000FA8C0000}"/>
    <cellStyle name="Normal 5 17 2 3 8" xfId="36091" xr:uid="{00000000-0005-0000-0000-0000FB8C0000}"/>
    <cellStyle name="Normal 5 17 2 3 9" xfId="36092" xr:uid="{00000000-0005-0000-0000-0000FC8C0000}"/>
    <cellStyle name="Normal 5 17 2 30" xfId="36093" xr:uid="{00000000-0005-0000-0000-0000FD8C0000}"/>
    <cellStyle name="Normal 5 17 2 30 10" xfId="36094" xr:uid="{00000000-0005-0000-0000-0000FE8C0000}"/>
    <cellStyle name="Normal 5 17 2 30 11" xfId="36095" xr:uid="{00000000-0005-0000-0000-0000FF8C0000}"/>
    <cellStyle name="Normal 5 17 2 30 12" xfId="36096" xr:uid="{00000000-0005-0000-0000-0000008D0000}"/>
    <cellStyle name="Normal 5 17 2 30 13" xfId="36097" xr:uid="{00000000-0005-0000-0000-0000018D0000}"/>
    <cellStyle name="Normal 5 17 2 30 14" xfId="36098" xr:uid="{00000000-0005-0000-0000-0000028D0000}"/>
    <cellStyle name="Normal 5 17 2 30 2" xfId="36099" xr:uid="{00000000-0005-0000-0000-0000038D0000}"/>
    <cellStyle name="Normal 5 17 2 30 2 10" xfId="36100" xr:uid="{00000000-0005-0000-0000-0000048D0000}"/>
    <cellStyle name="Normal 5 17 2 30 2 2" xfId="36101" xr:uid="{00000000-0005-0000-0000-0000058D0000}"/>
    <cellStyle name="Normal 5 17 2 30 2 3" xfId="36102" xr:uid="{00000000-0005-0000-0000-0000068D0000}"/>
    <cellStyle name="Normal 5 17 2 30 2 4" xfId="36103" xr:uid="{00000000-0005-0000-0000-0000078D0000}"/>
    <cellStyle name="Normal 5 17 2 30 2 5" xfId="36104" xr:uid="{00000000-0005-0000-0000-0000088D0000}"/>
    <cellStyle name="Normal 5 17 2 30 2 6" xfId="36105" xr:uid="{00000000-0005-0000-0000-0000098D0000}"/>
    <cellStyle name="Normal 5 17 2 30 2 7" xfId="36106" xr:uid="{00000000-0005-0000-0000-00000A8D0000}"/>
    <cellStyle name="Normal 5 17 2 30 2 8" xfId="36107" xr:uid="{00000000-0005-0000-0000-00000B8D0000}"/>
    <cellStyle name="Normal 5 17 2 30 2 9" xfId="36108" xr:uid="{00000000-0005-0000-0000-00000C8D0000}"/>
    <cellStyle name="Normal 5 17 2 30 3" xfId="36109" xr:uid="{00000000-0005-0000-0000-00000D8D0000}"/>
    <cellStyle name="Normal 5 17 2 30 3 10" xfId="36110" xr:uid="{00000000-0005-0000-0000-00000E8D0000}"/>
    <cellStyle name="Normal 5 17 2 30 3 2" xfId="36111" xr:uid="{00000000-0005-0000-0000-00000F8D0000}"/>
    <cellStyle name="Normal 5 17 2 30 3 3" xfId="36112" xr:uid="{00000000-0005-0000-0000-0000108D0000}"/>
    <cellStyle name="Normal 5 17 2 30 3 4" xfId="36113" xr:uid="{00000000-0005-0000-0000-0000118D0000}"/>
    <cellStyle name="Normal 5 17 2 30 3 5" xfId="36114" xr:uid="{00000000-0005-0000-0000-0000128D0000}"/>
    <cellStyle name="Normal 5 17 2 30 3 6" xfId="36115" xr:uid="{00000000-0005-0000-0000-0000138D0000}"/>
    <cellStyle name="Normal 5 17 2 30 3 7" xfId="36116" xr:uid="{00000000-0005-0000-0000-0000148D0000}"/>
    <cellStyle name="Normal 5 17 2 30 3 8" xfId="36117" xr:uid="{00000000-0005-0000-0000-0000158D0000}"/>
    <cellStyle name="Normal 5 17 2 30 3 9" xfId="36118" xr:uid="{00000000-0005-0000-0000-0000168D0000}"/>
    <cellStyle name="Normal 5 17 2 30 4" xfId="36119" xr:uid="{00000000-0005-0000-0000-0000178D0000}"/>
    <cellStyle name="Normal 5 17 2 30 4 10" xfId="36120" xr:uid="{00000000-0005-0000-0000-0000188D0000}"/>
    <cellStyle name="Normal 5 17 2 30 4 2" xfId="36121" xr:uid="{00000000-0005-0000-0000-0000198D0000}"/>
    <cellStyle name="Normal 5 17 2 30 4 3" xfId="36122" xr:uid="{00000000-0005-0000-0000-00001A8D0000}"/>
    <cellStyle name="Normal 5 17 2 30 4 4" xfId="36123" xr:uid="{00000000-0005-0000-0000-00001B8D0000}"/>
    <cellStyle name="Normal 5 17 2 30 4 5" xfId="36124" xr:uid="{00000000-0005-0000-0000-00001C8D0000}"/>
    <cellStyle name="Normal 5 17 2 30 4 6" xfId="36125" xr:uid="{00000000-0005-0000-0000-00001D8D0000}"/>
    <cellStyle name="Normal 5 17 2 30 4 7" xfId="36126" xr:uid="{00000000-0005-0000-0000-00001E8D0000}"/>
    <cellStyle name="Normal 5 17 2 30 4 8" xfId="36127" xr:uid="{00000000-0005-0000-0000-00001F8D0000}"/>
    <cellStyle name="Normal 5 17 2 30 4 9" xfId="36128" xr:uid="{00000000-0005-0000-0000-0000208D0000}"/>
    <cellStyle name="Normal 5 17 2 30 5" xfId="36129" xr:uid="{00000000-0005-0000-0000-0000218D0000}"/>
    <cellStyle name="Normal 5 17 2 30 5 10" xfId="36130" xr:uid="{00000000-0005-0000-0000-0000228D0000}"/>
    <cellStyle name="Normal 5 17 2 30 5 2" xfId="36131" xr:uid="{00000000-0005-0000-0000-0000238D0000}"/>
    <cellStyle name="Normal 5 17 2 30 5 3" xfId="36132" xr:uid="{00000000-0005-0000-0000-0000248D0000}"/>
    <cellStyle name="Normal 5 17 2 30 5 4" xfId="36133" xr:uid="{00000000-0005-0000-0000-0000258D0000}"/>
    <cellStyle name="Normal 5 17 2 30 5 5" xfId="36134" xr:uid="{00000000-0005-0000-0000-0000268D0000}"/>
    <cellStyle name="Normal 5 17 2 30 5 6" xfId="36135" xr:uid="{00000000-0005-0000-0000-0000278D0000}"/>
    <cellStyle name="Normal 5 17 2 30 5 7" xfId="36136" xr:uid="{00000000-0005-0000-0000-0000288D0000}"/>
    <cellStyle name="Normal 5 17 2 30 5 8" xfId="36137" xr:uid="{00000000-0005-0000-0000-0000298D0000}"/>
    <cellStyle name="Normal 5 17 2 30 5 9" xfId="36138" xr:uid="{00000000-0005-0000-0000-00002A8D0000}"/>
    <cellStyle name="Normal 5 17 2 30 6" xfId="36139" xr:uid="{00000000-0005-0000-0000-00002B8D0000}"/>
    <cellStyle name="Normal 5 17 2 30 7" xfId="36140" xr:uid="{00000000-0005-0000-0000-00002C8D0000}"/>
    <cellStyle name="Normal 5 17 2 30 8" xfId="36141" xr:uid="{00000000-0005-0000-0000-00002D8D0000}"/>
    <cellStyle name="Normal 5 17 2 30 9" xfId="36142" xr:uid="{00000000-0005-0000-0000-00002E8D0000}"/>
    <cellStyle name="Normal 5 17 2 31" xfId="36143" xr:uid="{00000000-0005-0000-0000-00002F8D0000}"/>
    <cellStyle name="Normal 5 17 2 31 10" xfId="36144" xr:uid="{00000000-0005-0000-0000-0000308D0000}"/>
    <cellStyle name="Normal 5 17 2 31 11" xfId="36145" xr:uid="{00000000-0005-0000-0000-0000318D0000}"/>
    <cellStyle name="Normal 5 17 2 31 12" xfId="36146" xr:uid="{00000000-0005-0000-0000-0000328D0000}"/>
    <cellStyle name="Normal 5 17 2 31 13" xfId="36147" xr:uid="{00000000-0005-0000-0000-0000338D0000}"/>
    <cellStyle name="Normal 5 17 2 31 14" xfId="36148" xr:uid="{00000000-0005-0000-0000-0000348D0000}"/>
    <cellStyle name="Normal 5 17 2 31 2" xfId="36149" xr:uid="{00000000-0005-0000-0000-0000358D0000}"/>
    <cellStyle name="Normal 5 17 2 31 2 10" xfId="36150" xr:uid="{00000000-0005-0000-0000-0000368D0000}"/>
    <cellStyle name="Normal 5 17 2 31 2 2" xfId="36151" xr:uid="{00000000-0005-0000-0000-0000378D0000}"/>
    <cellStyle name="Normal 5 17 2 31 2 3" xfId="36152" xr:uid="{00000000-0005-0000-0000-0000388D0000}"/>
    <cellStyle name="Normal 5 17 2 31 2 4" xfId="36153" xr:uid="{00000000-0005-0000-0000-0000398D0000}"/>
    <cellStyle name="Normal 5 17 2 31 2 5" xfId="36154" xr:uid="{00000000-0005-0000-0000-00003A8D0000}"/>
    <cellStyle name="Normal 5 17 2 31 2 6" xfId="36155" xr:uid="{00000000-0005-0000-0000-00003B8D0000}"/>
    <cellStyle name="Normal 5 17 2 31 2 7" xfId="36156" xr:uid="{00000000-0005-0000-0000-00003C8D0000}"/>
    <cellStyle name="Normal 5 17 2 31 2 8" xfId="36157" xr:uid="{00000000-0005-0000-0000-00003D8D0000}"/>
    <cellStyle name="Normal 5 17 2 31 2 9" xfId="36158" xr:uid="{00000000-0005-0000-0000-00003E8D0000}"/>
    <cellStyle name="Normal 5 17 2 31 3" xfId="36159" xr:uid="{00000000-0005-0000-0000-00003F8D0000}"/>
    <cellStyle name="Normal 5 17 2 31 3 10" xfId="36160" xr:uid="{00000000-0005-0000-0000-0000408D0000}"/>
    <cellStyle name="Normal 5 17 2 31 3 2" xfId="36161" xr:uid="{00000000-0005-0000-0000-0000418D0000}"/>
    <cellStyle name="Normal 5 17 2 31 3 3" xfId="36162" xr:uid="{00000000-0005-0000-0000-0000428D0000}"/>
    <cellStyle name="Normal 5 17 2 31 3 4" xfId="36163" xr:uid="{00000000-0005-0000-0000-0000438D0000}"/>
    <cellStyle name="Normal 5 17 2 31 3 5" xfId="36164" xr:uid="{00000000-0005-0000-0000-0000448D0000}"/>
    <cellStyle name="Normal 5 17 2 31 3 6" xfId="36165" xr:uid="{00000000-0005-0000-0000-0000458D0000}"/>
    <cellStyle name="Normal 5 17 2 31 3 7" xfId="36166" xr:uid="{00000000-0005-0000-0000-0000468D0000}"/>
    <cellStyle name="Normal 5 17 2 31 3 8" xfId="36167" xr:uid="{00000000-0005-0000-0000-0000478D0000}"/>
    <cellStyle name="Normal 5 17 2 31 3 9" xfId="36168" xr:uid="{00000000-0005-0000-0000-0000488D0000}"/>
    <cellStyle name="Normal 5 17 2 31 4" xfId="36169" xr:uid="{00000000-0005-0000-0000-0000498D0000}"/>
    <cellStyle name="Normal 5 17 2 31 4 10" xfId="36170" xr:uid="{00000000-0005-0000-0000-00004A8D0000}"/>
    <cellStyle name="Normal 5 17 2 31 4 2" xfId="36171" xr:uid="{00000000-0005-0000-0000-00004B8D0000}"/>
    <cellStyle name="Normal 5 17 2 31 4 3" xfId="36172" xr:uid="{00000000-0005-0000-0000-00004C8D0000}"/>
    <cellStyle name="Normal 5 17 2 31 4 4" xfId="36173" xr:uid="{00000000-0005-0000-0000-00004D8D0000}"/>
    <cellStyle name="Normal 5 17 2 31 4 5" xfId="36174" xr:uid="{00000000-0005-0000-0000-00004E8D0000}"/>
    <cellStyle name="Normal 5 17 2 31 4 6" xfId="36175" xr:uid="{00000000-0005-0000-0000-00004F8D0000}"/>
    <cellStyle name="Normal 5 17 2 31 4 7" xfId="36176" xr:uid="{00000000-0005-0000-0000-0000508D0000}"/>
    <cellStyle name="Normal 5 17 2 31 4 8" xfId="36177" xr:uid="{00000000-0005-0000-0000-0000518D0000}"/>
    <cellStyle name="Normal 5 17 2 31 4 9" xfId="36178" xr:uid="{00000000-0005-0000-0000-0000528D0000}"/>
    <cellStyle name="Normal 5 17 2 31 5" xfId="36179" xr:uid="{00000000-0005-0000-0000-0000538D0000}"/>
    <cellStyle name="Normal 5 17 2 31 5 10" xfId="36180" xr:uid="{00000000-0005-0000-0000-0000548D0000}"/>
    <cellStyle name="Normal 5 17 2 31 5 2" xfId="36181" xr:uid="{00000000-0005-0000-0000-0000558D0000}"/>
    <cellStyle name="Normal 5 17 2 31 5 3" xfId="36182" xr:uid="{00000000-0005-0000-0000-0000568D0000}"/>
    <cellStyle name="Normal 5 17 2 31 5 4" xfId="36183" xr:uid="{00000000-0005-0000-0000-0000578D0000}"/>
    <cellStyle name="Normal 5 17 2 31 5 5" xfId="36184" xr:uid="{00000000-0005-0000-0000-0000588D0000}"/>
    <cellStyle name="Normal 5 17 2 31 5 6" xfId="36185" xr:uid="{00000000-0005-0000-0000-0000598D0000}"/>
    <cellStyle name="Normal 5 17 2 31 5 7" xfId="36186" xr:uid="{00000000-0005-0000-0000-00005A8D0000}"/>
    <cellStyle name="Normal 5 17 2 31 5 8" xfId="36187" xr:uid="{00000000-0005-0000-0000-00005B8D0000}"/>
    <cellStyle name="Normal 5 17 2 31 5 9" xfId="36188" xr:uid="{00000000-0005-0000-0000-00005C8D0000}"/>
    <cellStyle name="Normal 5 17 2 31 6" xfId="36189" xr:uid="{00000000-0005-0000-0000-00005D8D0000}"/>
    <cellStyle name="Normal 5 17 2 31 7" xfId="36190" xr:uid="{00000000-0005-0000-0000-00005E8D0000}"/>
    <cellStyle name="Normal 5 17 2 31 8" xfId="36191" xr:uid="{00000000-0005-0000-0000-00005F8D0000}"/>
    <cellStyle name="Normal 5 17 2 31 9" xfId="36192" xr:uid="{00000000-0005-0000-0000-0000608D0000}"/>
    <cellStyle name="Normal 5 17 2 32" xfId="36193" xr:uid="{00000000-0005-0000-0000-0000618D0000}"/>
    <cellStyle name="Normal 5 17 2 32 10" xfId="36194" xr:uid="{00000000-0005-0000-0000-0000628D0000}"/>
    <cellStyle name="Normal 5 17 2 32 11" xfId="36195" xr:uid="{00000000-0005-0000-0000-0000638D0000}"/>
    <cellStyle name="Normal 5 17 2 32 12" xfId="36196" xr:uid="{00000000-0005-0000-0000-0000648D0000}"/>
    <cellStyle name="Normal 5 17 2 32 13" xfId="36197" xr:uid="{00000000-0005-0000-0000-0000658D0000}"/>
    <cellStyle name="Normal 5 17 2 32 14" xfId="36198" xr:uid="{00000000-0005-0000-0000-0000668D0000}"/>
    <cellStyle name="Normal 5 17 2 32 2" xfId="36199" xr:uid="{00000000-0005-0000-0000-0000678D0000}"/>
    <cellStyle name="Normal 5 17 2 32 2 10" xfId="36200" xr:uid="{00000000-0005-0000-0000-0000688D0000}"/>
    <cellStyle name="Normal 5 17 2 32 2 2" xfId="36201" xr:uid="{00000000-0005-0000-0000-0000698D0000}"/>
    <cellStyle name="Normal 5 17 2 32 2 3" xfId="36202" xr:uid="{00000000-0005-0000-0000-00006A8D0000}"/>
    <cellStyle name="Normal 5 17 2 32 2 4" xfId="36203" xr:uid="{00000000-0005-0000-0000-00006B8D0000}"/>
    <cellStyle name="Normal 5 17 2 32 2 5" xfId="36204" xr:uid="{00000000-0005-0000-0000-00006C8D0000}"/>
    <cellStyle name="Normal 5 17 2 32 2 6" xfId="36205" xr:uid="{00000000-0005-0000-0000-00006D8D0000}"/>
    <cellStyle name="Normal 5 17 2 32 2 7" xfId="36206" xr:uid="{00000000-0005-0000-0000-00006E8D0000}"/>
    <cellStyle name="Normal 5 17 2 32 2 8" xfId="36207" xr:uid="{00000000-0005-0000-0000-00006F8D0000}"/>
    <cellStyle name="Normal 5 17 2 32 2 9" xfId="36208" xr:uid="{00000000-0005-0000-0000-0000708D0000}"/>
    <cellStyle name="Normal 5 17 2 32 3" xfId="36209" xr:uid="{00000000-0005-0000-0000-0000718D0000}"/>
    <cellStyle name="Normal 5 17 2 32 3 10" xfId="36210" xr:uid="{00000000-0005-0000-0000-0000728D0000}"/>
    <cellStyle name="Normal 5 17 2 32 3 2" xfId="36211" xr:uid="{00000000-0005-0000-0000-0000738D0000}"/>
    <cellStyle name="Normal 5 17 2 32 3 3" xfId="36212" xr:uid="{00000000-0005-0000-0000-0000748D0000}"/>
    <cellStyle name="Normal 5 17 2 32 3 4" xfId="36213" xr:uid="{00000000-0005-0000-0000-0000758D0000}"/>
    <cellStyle name="Normal 5 17 2 32 3 5" xfId="36214" xr:uid="{00000000-0005-0000-0000-0000768D0000}"/>
    <cellStyle name="Normal 5 17 2 32 3 6" xfId="36215" xr:uid="{00000000-0005-0000-0000-0000778D0000}"/>
    <cellStyle name="Normal 5 17 2 32 3 7" xfId="36216" xr:uid="{00000000-0005-0000-0000-0000788D0000}"/>
    <cellStyle name="Normal 5 17 2 32 3 8" xfId="36217" xr:uid="{00000000-0005-0000-0000-0000798D0000}"/>
    <cellStyle name="Normal 5 17 2 32 3 9" xfId="36218" xr:uid="{00000000-0005-0000-0000-00007A8D0000}"/>
    <cellStyle name="Normal 5 17 2 32 4" xfId="36219" xr:uid="{00000000-0005-0000-0000-00007B8D0000}"/>
    <cellStyle name="Normal 5 17 2 32 4 10" xfId="36220" xr:uid="{00000000-0005-0000-0000-00007C8D0000}"/>
    <cellStyle name="Normal 5 17 2 32 4 2" xfId="36221" xr:uid="{00000000-0005-0000-0000-00007D8D0000}"/>
    <cellStyle name="Normal 5 17 2 32 4 3" xfId="36222" xr:uid="{00000000-0005-0000-0000-00007E8D0000}"/>
    <cellStyle name="Normal 5 17 2 32 4 4" xfId="36223" xr:uid="{00000000-0005-0000-0000-00007F8D0000}"/>
    <cellStyle name="Normal 5 17 2 32 4 5" xfId="36224" xr:uid="{00000000-0005-0000-0000-0000808D0000}"/>
    <cellStyle name="Normal 5 17 2 32 4 6" xfId="36225" xr:uid="{00000000-0005-0000-0000-0000818D0000}"/>
    <cellStyle name="Normal 5 17 2 32 4 7" xfId="36226" xr:uid="{00000000-0005-0000-0000-0000828D0000}"/>
    <cellStyle name="Normal 5 17 2 32 4 8" xfId="36227" xr:uid="{00000000-0005-0000-0000-0000838D0000}"/>
    <cellStyle name="Normal 5 17 2 32 4 9" xfId="36228" xr:uid="{00000000-0005-0000-0000-0000848D0000}"/>
    <cellStyle name="Normal 5 17 2 32 5" xfId="36229" xr:uid="{00000000-0005-0000-0000-0000858D0000}"/>
    <cellStyle name="Normal 5 17 2 32 5 10" xfId="36230" xr:uid="{00000000-0005-0000-0000-0000868D0000}"/>
    <cellStyle name="Normal 5 17 2 32 5 2" xfId="36231" xr:uid="{00000000-0005-0000-0000-0000878D0000}"/>
    <cellStyle name="Normal 5 17 2 32 5 3" xfId="36232" xr:uid="{00000000-0005-0000-0000-0000888D0000}"/>
    <cellStyle name="Normal 5 17 2 32 5 4" xfId="36233" xr:uid="{00000000-0005-0000-0000-0000898D0000}"/>
    <cellStyle name="Normal 5 17 2 32 5 5" xfId="36234" xr:uid="{00000000-0005-0000-0000-00008A8D0000}"/>
    <cellStyle name="Normal 5 17 2 32 5 6" xfId="36235" xr:uid="{00000000-0005-0000-0000-00008B8D0000}"/>
    <cellStyle name="Normal 5 17 2 32 5 7" xfId="36236" xr:uid="{00000000-0005-0000-0000-00008C8D0000}"/>
    <cellStyle name="Normal 5 17 2 32 5 8" xfId="36237" xr:uid="{00000000-0005-0000-0000-00008D8D0000}"/>
    <cellStyle name="Normal 5 17 2 32 5 9" xfId="36238" xr:uid="{00000000-0005-0000-0000-00008E8D0000}"/>
    <cellStyle name="Normal 5 17 2 32 6" xfId="36239" xr:uid="{00000000-0005-0000-0000-00008F8D0000}"/>
    <cellStyle name="Normal 5 17 2 32 7" xfId="36240" xr:uid="{00000000-0005-0000-0000-0000908D0000}"/>
    <cellStyle name="Normal 5 17 2 32 8" xfId="36241" xr:uid="{00000000-0005-0000-0000-0000918D0000}"/>
    <cellStyle name="Normal 5 17 2 32 9" xfId="36242" xr:uid="{00000000-0005-0000-0000-0000928D0000}"/>
    <cellStyle name="Normal 5 17 2 33" xfId="36243" xr:uid="{00000000-0005-0000-0000-0000938D0000}"/>
    <cellStyle name="Normal 5 17 2 33 10" xfId="36244" xr:uid="{00000000-0005-0000-0000-0000948D0000}"/>
    <cellStyle name="Normal 5 17 2 33 11" xfId="36245" xr:uid="{00000000-0005-0000-0000-0000958D0000}"/>
    <cellStyle name="Normal 5 17 2 33 12" xfId="36246" xr:uid="{00000000-0005-0000-0000-0000968D0000}"/>
    <cellStyle name="Normal 5 17 2 33 13" xfId="36247" xr:uid="{00000000-0005-0000-0000-0000978D0000}"/>
    <cellStyle name="Normal 5 17 2 33 14" xfId="36248" xr:uid="{00000000-0005-0000-0000-0000988D0000}"/>
    <cellStyle name="Normal 5 17 2 33 2" xfId="36249" xr:uid="{00000000-0005-0000-0000-0000998D0000}"/>
    <cellStyle name="Normal 5 17 2 33 2 10" xfId="36250" xr:uid="{00000000-0005-0000-0000-00009A8D0000}"/>
    <cellStyle name="Normal 5 17 2 33 2 2" xfId="36251" xr:uid="{00000000-0005-0000-0000-00009B8D0000}"/>
    <cellStyle name="Normal 5 17 2 33 2 3" xfId="36252" xr:uid="{00000000-0005-0000-0000-00009C8D0000}"/>
    <cellStyle name="Normal 5 17 2 33 2 4" xfId="36253" xr:uid="{00000000-0005-0000-0000-00009D8D0000}"/>
    <cellStyle name="Normal 5 17 2 33 2 5" xfId="36254" xr:uid="{00000000-0005-0000-0000-00009E8D0000}"/>
    <cellStyle name="Normal 5 17 2 33 2 6" xfId="36255" xr:uid="{00000000-0005-0000-0000-00009F8D0000}"/>
    <cellStyle name="Normal 5 17 2 33 2 7" xfId="36256" xr:uid="{00000000-0005-0000-0000-0000A08D0000}"/>
    <cellStyle name="Normal 5 17 2 33 2 8" xfId="36257" xr:uid="{00000000-0005-0000-0000-0000A18D0000}"/>
    <cellStyle name="Normal 5 17 2 33 2 9" xfId="36258" xr:uid="{00000000-0005-0000-0000-0000A28D0000}"/>
    <cellStyle name="Normal 5 17 2 33 3" xfId="36259" xr:uid="{00000000-0005-0000-0000-0000A38D0000}"/>
    <cellStyle name="Normal 5 17 2 33 3 10" xfId="36260" xr:uid="{00000000-0005-0000-0000-0000A48D0000}"/>
    <cellStyle name="Normal 5 17 2 33 3 2" xfId="36261" xr:uid="{00000000-0005-0000-0000-0000A58D0000}"/>
    <cellStyle name="Normal 5 17 2 33 3 3" xfId="36262" xr:uid="{00000000-0005-0000-0000-0000A68D0000}"/>
    <cellStyle name="Normal 5 17 2 33 3 4" xfId="36263" xr:uid="{00000000-0005-0000-0000-0000A78D0000}"/>
    <cellStyle name="Normal 5 17 2 33 3 5" xfId="36264" xr:uid="{00000000-0005-0000-0000-0000A88D0000}"/>
    <cellStyle name="Normal 5 17 2 33 3 6" xfId="36265" xr:uid="{00000000-0005-0000-0000-0000A98D0000}"/>
    <cellStyle name="Normal 5 17 2 33 3 7" xfId="36266" xr:uid="{00000000-0005-0000-0000-0000AA8D0000}"/>
    <cellStyle name="Normal 5 17 2 33 3 8" xfId="36267" xr:uid="{00000000-0005-0000-0000-0000AB8D0000}"/>
    <cellStyle name="Normal 5 17 2 33 3 9" xfId="36268" xr:uid="{00000000-0005-0000-0000-0000AC8D0000}"/>
    <cellStyle name="Normal 5 17 2 33 4" xfId="36269" xr:uid="{00000000-0005-0000-0000-0000AD8D0000}"/>
    <cellStyle name="Normal 5 17 2 33 4 10" xfId="36270" xr:uid="{00000000-0005-0000-0000-0000AE8D0000}"/>
    <cellStyle name="Normal 5 17 2 33 4 2" xfId="36271" xr:uid="{00000000-0005-0000-0000-0000AF8D0000}"/>
    <cellStyle name="Normal 5 17 2 33 4 3" xfId="36272" xr:uid="{00000000-0005-0000-0000-0000B08D0000}"/>
    <cellStyle name="Normal 5 17 2 33 4 4" xfId="36273" xr:uid="{00000000-0005-0000-0000-0000B18D0000}"/>
    <cellStyle name="Normal 5 17 2 33 4 5" xfId="36274" xr:uid="{00000000-0005-0000-0000-0000B28D0000}"/>
    <cellStyle name="Normal 5 17 2 33 4 6" xfId="36275" xr:uid="{00000000-0005-0000-0000-0000B38D0000}"/>
    <cellStyle name="Normal 5 17 2 33 4 7" xfId="36276" xr:uid="{00000000-0005-0000-0000-0000B48D0000}"/>
    <cellStyle name="Normal 5 17 2 33 4 8" xfId="36277" xr:uid="{00000000-0005-0000-0000-0000B58D0000}"/>
    <cellStyle name="Normal 5 17 2 33 4 9" xfId="36278" xr:uid="{00000000-0005-0000-0000-0000B68D0000}"/>
    <cellStyle name="Normal 5 17 2 33 5" xfId="36279" xr:uid="{00000000-0005-0000-0000-0000B78D0000}"/>
    <cellStyle name="Normal 5 17 2 33 5 10" xfId="36280" xr:uid="{00000000-0005-0000-0000-0000B88D0000}"/>
    <cellStyle name="Normal 5 17 2 33 5 2" xfId="36281" xr:uid="{00000000-0005-0000-0000-0000B98D0000}"/>
    <cellStyle name="Normal 5 17 2 33 5 3" xfId="36282" xr:uid="{00000000-0005-0000-0000-0000BA8D0000}"/>
    <cellStyle name="Normal 5 17 2 33 5 4" xfId="36283" xr:uid="{00000000-0005-0000-0000-0000BB8D0000}"/>
    <cellStyle name="Normal 5 17 2 33 5 5" xfId="36284" xr:uid="{00000000-0005-0000-0000-0000BC8D0000}"/>
    <cellStyle name="Normal 5 17 2 33 5 6" xfId="36285" xr:uid="{00000000-0005-0000-0000-0000BD8D0000}"/>
    <cellStyle name="Normal 5 17 2 33 5 7" xfId="36286" xr:uid="{00000000-0005-0000-0000-0000BE8D0000}"/>
    <cellStyle name="Normal 5 17 2 33 5 8" xfId="36287" xr:uid="{00000000-0005-0000-0000-0000BF8D0000}"/>
    <cellStyle name="Normal 5 17 2 33 5 9" xfId="36288" xr:uid="{00000000-0005-0000-0000-0000C08D0000}"/>
    <cellStyle name="Normal 5 17 2 33 6" xfId="36289" xr:uid="{00000000-0005-0000-0000-0000C18D0000}"/>
    <cellStyle name="Normal 5 17 2 33 7" xfId="36290" xr:uid="{00000000-0005-0000-0000-0000C28D0000}"/>
    <cellStyle name="Normal 5 17 2 33 8" xfId="36291" xr:uid="{00000000-0005-0000-0000-0000C38D0000}"/>
    <cellStyle name="Normal 5 17 2 33 9" xfId="36292" xr:uid="{00000000-0005-0000-0000-0000C48D0000}"/>
    <cellStyle name="Normal 5 17 2 34" xfId="36293" xr:uid="{00000000-0005-0000-0000-0000C58D0000}"/>
    <cellStyle name="Normal 5 17 2 34 10" xfId="36294" xr:uid="{00000000-0005-0000-0000-0000C68D0000}"/>
    <cellStyle name="Normal 5 17 2 34 2" xfId="36295" xr:uid="{00000000-0005-0000-0000-0000C78D0000}"/>
    <cellStyle name="Normal 5 17 2 34 3" xfId="36296" xr:uid="{00000000-0005-0000-0000-0000C88D0000}"/>
    <cellStyle name="Normal 5 17 2 34 4" xfId="36297" xr:uid="{00000000-0005-0000-0000-0000C98D0000}"/>
    <cellStyle name="Normal 5 17 2 34 5" xfId="36298" xr:uid="{00000000-0005-0000-0000-0000CA8D0000}"/>
    <cellStyle name="Normal 5 17 2 34 6" xfId="36299" xr:uid="{00000000-0005-0000-0000-0000CB8D0000}"/>
    <cellStyle name="Normal 5 17 2 34 7" xfId="36300" xr:uid="{00000000-0005-0000-0000-0000CC8D0000}"/>
    <cellStyle name="Normal 5 17 2 34 8" xfId="36301" xr:uid="{00000000-0005-0000-0000-0000CD8D0000}"/>
    <cellStyle name="Normal 5 17 2 34 9" xfId="36302" xr:uid="{00000000-0005-0000-0000-0000CE8D0000}"/>
    <cellStyle name="Normal 5 17 2 35" xfId="36303" xr:uid="{00000000-0005-0000-0000-0000CF8D0000}"/>
    <cellStyle name="Normal 5 17 2 35 10" xfId="36304" xr:uid="{00000000-0005-0000-0000-0000D08D0000}"/>
    <cellStyle name="Normal 5 17 2 35 2" xfId="36305" xr:uid="{00000000-0005-0000-0000-0000D18D0000}"/>
    <cellStyle name="Normal 5 17 2 35 3" xfId="36306" xr:uid="{00000000-0005-0000-0000-0000D28D0000}"/>
    <cellStyle name="Normal 5 17 2 35 4" xfId="36307" xr:uid="{00000000-0005-0000-0000-0000D38D0000}"/>
    <cellStyle name="Normal 5 17 2 35 5" xfId="36308" xr:uid="{00000000-0005-0000-0000-0000D48D0000}"/>
    <cellStyle name="Normal 5 17 2 35 6" xfId="36309" xr:uid="{00000000-0005-0000-0000-0000D58D0000}"/>
    <cellStyle name="Normal 5 17 2 35 7" xfId="36310" xr:uid="{00000000-0005-0000-0000-0000D68D0000}"/>
    <cellStyle name="Normal 5 17 2 35 8" xfId="36311" xr:uid="{00000000-0005-0000-0000-0000D78D0000}"/>
    <cellStyle name="Normal 5 17 2 35 9" xfId="36312" xr:uid="{00000000-0005-0000-0000-0000D88D0000}"/>
    <cellStyle name="Normal 5 17 2 36" xfId="36313" xr:uid="{00000000-0005-0000-0000-0000D98D0000}"/>
    <cellStyle name="Normal 5 17 2 36 10" xfId="36314" xr:uid="{00000000-0005-0000-0000-0000DA8D0000}"/>
    <cellStyle name="Normal 5 17 2 36 2" xfId="36315" xr:uid="{00000000-0005-0000-0000-0000DB8D0000}"/>
    <cellStyle name="Normal 5 17 2 36 3" xfId="36316" xr:uid="{00000000-0005-0000-0000-0000DC8D0000}"/>
    <cellStyle name="Normal 5 17 2 36 4" xfId="36317" xr:uid="{00000000-0005-0000-0000-0000DD8D0000}"/>
    <cellStyle name="Normal 5 17 2 36 5" xfId="36318" xr:uid="{00000000-0005-0000-0000-0000DE8D0000}"/>
    <cellStyle name="Normal 5 17 2 36 6" xfId="36319" xr:uid="{00000000-0005-0000-0000-0000DF8D0000}"/>
    <cellStyle name="Normal 5 17 2 36 7" xfId="36320" xr:uid="{00000000-0005-0000-0000-0000E08D0000}"/>
    <cellStyle name="Normal 5 17 2 36 8" xfId="36321" xr:uid="{00000000-0005-0000-0000-0000E18D0000}"/>
    <cellStyle name="Normal 5 17 2 36 9" xfId="36322" xr:uid="{00000000-0005-0000-0000-0000E28D0000}"/>
    <cellStyle name="Normal 5 17 2 37" xfId="36323" xr:uid="{00000000-0005-0000-0000-0000E38D0000}"/>
    <cellStyle name="Normal 5 17 2 37 10" xfId="36324" xr:uid="{00000000-0005-0000-0000-0000E48D0000}"/>
    <cellStyle name="Normal 5 17 2 37 2" xfId="36325" xr:uid="{00000000-0005-0000-0000-0000E58D0000}"/>
    <cellStyle name="Normal 5 17 2 37 3" xfId="36326" xr:uid="{00000000-0005-0000-0000-0000E68D0000}"/>
    <cellStyle name="Normal 5 17 2 37 4" xfId="36327" xr:uid="{00000000-0005-0000-0000-0000E78D0000}"/>
    <cellStyle name="Normal 5 17 2 37 5" xfId="36328" xr:uid="{00000000-0005-0000-0000-0000E88D0000}"/>
    <cellStyle name="Normal 5 17 2 37 6" xfId="36329" xr:uid="{00000000-0005-0000-0000-0000E98D0000}"/>
    <cellStyle name="Normal 5 17 2 37 7" xfId="36330" xr:uid="{00000000-0005-0000-0000-0000EA8D0000}"/>
    <cellStyle name="Normal 5 17 2 37 8" xfId="36331" xr:uid="{00000000-0005-0000-0000-0000EB8D0000}"/>
    <cellStyle name="Normal 5 17 2 37 9" xfId="36332" xr:uid="{00000000-0005-0000-0000-0000EC8D0000}"/>
    <cellStyle name="Normal 5 17 2 38" xfId="36333" xr:uid="{00000000-0005-0000-0000-0000ED8D0000}"/>
    <cellStyle name="Normal 5 17 2 39" xfId="36334" xr:uid="{00000000-0005-0000-0000-0000EE8D0000}"/>
    <cellStyle name="Normal 5 17 2 4" xfId="36335" xr:uid="{00000000-0005-0000-0000-0000EF8D0000}"/>
    <cellStyle name="Normal 5 17 2 4 10" xfId="36336" xr:uid="{00000000-0005-0000-0000-0000F08D0000}"/>
    <cellStyle name="Normal 5 17 2 4 11" xfId="36337" xr:uid="{00000000-0005-0000-0000-0000F18D0000}"/>
    <cellStyle name="Normal 5 17 2 4 12" xfId="36338" xr:uid="{00000000-0005-0000-0000-0000F28D0000}"/>
    <cellStyle name="Normal 5 17 2 4 13" xfId="36339" xr:uid="{00000000-0005-0000-0000-0000F38D0000}"/>
    <cellStyle name="Normal 5 17 2 4 14" xfId="36340" xr:uid="{00000000-0005-0000-0000-0000F48D0000}"/>
    <cellStyle name="Normal 5 17 2 4 2" xfId="36341" xr:uid="{00000000-0005-0000-0000-0000F58D0000}"/>
    <cellStyle name="Normal 5 17 2 4 2 10" xfId="36342" xr:uid="{00000000-0005-0000-0000-0000F68D0000}"/>
    <cellStyle name="Normal 5 17 2 4 2 2" xfId="36343" xr:uid="{00000000-0005-0000-0000-0000F78D0000}"/>
    <cellStyle name="Normal 5 17 2 4 2 3" xfId="36344" xr:uid="{00000000-0005-0000-0000-0000F88D0000}"/>
    <cellStyle name="Normal 5 17 2 4 2 4" xfId="36345" xr:uid="{00000000-0005-0000-0000-0000F98D0000}"/>
    <cellStyle name="Normal 5 17 2 4 2 5" xfId="36346" xr:uid="{00000000-0005-0000-0000-0000FA8D0000}"/>
    <cellStyle name="Normal 5 17 2 4 2 6" xfId="36347" xr:uid="{00000000-0005-0000-0000-0000FB8D0000}"/>
    <cellStyle name="Normal 5 17 2 4 2 7" xfId="36348" xr:uid="{00000000-0005-0000-0000-0000FC8D0000}"/>
    <cellStyle name="Normal 5 17 2 4 2 8" xfId="36349" xr:uid="{00000000-0005-0000-0000-0000FD8D0000}"/>
    <cellStyle name="Normal 5 17 2 4 2 9" xfId="36350" xr:uid="{00000000-0005-0000-0000-0000FE8D0000}"/>
    <cellStyle name="Normal 5 17 2 4 3" xfId="36351" xr:uid="{00000000-0005-0000-0000-0000FF8D0000}"/>
    <cellStyle name="Normal 5 17 2 4 3 10" xfId="36352" xr:uid="{00000000-0005-0000-0000-0000008E0000}"/>
    <cellStyle name="Normal 5 17 2 4 3 2" xfId="36353" xr:uid="{00000000-0005-0000-0000-0000018E0000}"/>
    <cellStyle name="Normal 5 17 2 4 3 3" xfId="36354" xr:uid="{00000000-0005-0000-0000-0000028E0000}"/>
    <cellStyle name="Normal 5 17 2 4 3 4" xfId="36355" xr:uid="{00000000-0005-0000-0000-0000038E0000}"/>
    <cellStyle name="Normal 5 17 2 4 3 5" xfId="36356" xr:uid="{00000000-0005-0000-0000-0000048E0000}"/>
    <cellStyle name="Normal 5 17 2 4 3 6" xfId="36357" xr:uid="{00000000-0005-0000-0000-0000058E0000}"/>
    <cellStyle name="Normal 5 17 2 4 3 7" xfId="36358" xr:uid="{00000000-0005-0000-0000-0000068E0000}"/>
    <cellStyle name="Normal 5 17 2 4 3 8" xfId="36359" xr:uid="{00000000-0005-0000-0000-0000078E0000}"/>
    <cellStyle name="Normal 5 17 2 4 3 9" xfId="36360" xr:uid="{00000000-0005-0000-0000-0000088E0000}"/>
    <cellStyle name="Normal 5 17 2 4 4" xfId="36361" xr:uid="{00000000-0005-0000-0000-0000098E0000}"/>
    <cellStyle name="Normal 5 17 2 4 4 10" xfId="36362" xr:uid="{00000000-0005-0000-0000-00000A8E0000}"/>
    <cellStyle name="Normal 5 17 2 4 4 2" xfId="36363" xr:uid="{00000000-0005-0000-0000-00000B8E0000}"/>
    <cellStyle name="Normal 5 17 2 4 4 3" xfId="36364" xr:uid="{00000000-0005-0000-0000-00000C8E0000}"/>
    <cellStyle name="Normal 5 17 2 4 4 4" xfId="36365" xr:uid="{00000000-0005-0000-0000-00000D8E0000}"/>
    <cellStyle name="Normal 5 17 2 4 4 5" xfId="36366" xr:uid="{00000000-0005-0000-0000-00000E8E0000}"/>
    <cellStyle name="Normal 5 17 2 4 4 6" xfId="36367" xr:uid="{00000000-0005-0000-0000-00000F8E0000}"/>
    <cellStyle name="Normal 5 17 2 4 4 7" xfId="36368" xr:uid="{00000000-0005-0000-0000-0000108E0000}"/>
    <cellStyle name="Normal 5 17 2 4 4 8" xfId="36369" xr:uid="{00000000-0005-0000-0000-0000118E0000}"/>
    <cellStyle name="Normal 5 17 2 4 4 9" xfId="36370" xr:uid="{00000000-0005-0000-0000-0000128E0000}"/>
    <cellStyle name="Normal 5 17 2 4 5" xfId="36371" xr:uid="{00000000-0005-0000-0000-0000138E0000}"/>
    <cellStyle name="Normal 5 17 2 4 5 10" xfId="36372" xr:uid="{00000000-0005-0000-0000-0000148E0000}"/>
    <cellStyle name="Normal 5 17 2 4 5 2" xfId="36373" xr:uid="{00000000-0005-0000-0000-0000158E0000}"/>
    <cellStyle name="Normal 5 17 2 4 5 3" xfId="36374" xr:uid="{00000000-0005-0000-0000-0000168E0000}"/>
    <cellStyle name="Normal 5 17 2 4 5 4" xfId="36375" xr:uid="{00000000-0005-0000-0000-0000178E0000}"/>
    <cellStyle name="Normal 5 17 2 4 5 5" xfId="36376" xr:uid="{00000000-0005-0000-0000-0000188E0000}"/>
    <cellStyle name="Normal 5 17 2 4 5 6" xfId="36377" xr:uid="{00000000-0005-0000-0000-0000198E0000}"/>
    <cellStyle name="Normal 5 17 2 4 5 7" xfId="36378" xr:uid="{00000000-0005-0000-0000-00001A8E0000}"/>
    <cellStyle name="Normal 5 17 2 4 5 8" xfId="36379" xr:uid="{00000000-0005-0000-0000-00001B8E0000}"/>
    <cellStyle name="Normal 5 17 2 4 5 9" xfId="36380" xr:uid="{00000000-0005-0000-0000-00001C8E0000}"/>
    <cellStyle name="Normal 5 17 2 4 6" xfId="36381" xr:uid="{00000000-0005-0000-0000-00001D8E0000}"/>
    <cellStyle name="Normal 5 17 2 4 7" xfId="36382" xr:uid="{00000000-0005-0000-0000-00001E8E0000}"/>
    <cellStyle name="Normal 5 17 2 4 8" xfId="36383" xr:uid="{00000000-0005-0000-0000-00001F8E0000}"/>
    <cellStyle name="Normal 5 17 2 4 9" xfId="36384" xr:uid="{00000000-0005-0000-0000-0000208E0000}"/>
    <cellStyle name="Normal 5 17 2 40" xfId="36385" xr:uid="{00000000-0005-0000-0000-0000218E0000}"/>
    <cellStyle name="Normal 5 17 2 41" xfId="36386" xr:uid="{00000000-0005-0000-0000-0000228E0000}"/>
    <cellStyle name="Normal 5 17 2 42" xfId="36387" xr:uid="{00000000-0005-0000-0000-0000238E0000}"/>
    <cellStyle name="Normal 5 17 2 43" xfId="36388" xr:uid="{00000000-0005-0000-0000-0000248E0000}"/>
    <cellStyle name="Normal 5 17 2 44" xfId="36389" xr:uid="{00000000-0005-0000-0000-0000258E0000}"/>
    <cellStyle name="Normal 5 17 2 45" xfId="36390" xr:uid="{00000000-0005-0000-0000-0000268E0000}"/>
    <cellStyle name="Normal 5 17 2 46" xfId="36391" xr:uid="{00000000-0005-0000-0000-0000278E0000}"/>
    <cellStyle name="Normal 5 17 2 47" xfId="36392" xr:uid="{00000000-0005-0000-0000-0000288E0000}"/>
    <cellStyle name="Normal 5 17 2 48" xfId="36393" xr:uid="{00000000-0005-0000-0000-0000298E0000}"/>
    <cellStyle name="Normal 5 17 2 5" xfId="36394" xr:uid="{00000000-0005-0000-0000-00002A8E0000}"/>
    <cellStyle name="Normal 5 17 2 5 10" xfId="36395" xr:uid="{00000000-0005-0000-0000-00002B8E0000}"/>
    <cellStyle name="Normal 5 17 2 5 11" xfId="36396" xr:uid="{00000000-0005-0000-0000-00002C8E0000}"/>
    <cellStyle name="Normal 5 17 2 5 12" xfId="36397" xr:uid="{00000000-0005-0000-0000-00002D8E0000}"/>
    <cellStyle name="Normal 5 17 2 5 13" xfId="36398" xr:uid="{00000000-0005-0000-0000-00002E8E0000}"/>
    <cellStyle name="Normal 5 17 2 5 14" xfId="36399" xr:uid="{00000000-0005-0000-0000-00002F8E0000}"/>
    <cellStyle name="Normal 5 17 2 5 2" xfId="36400" xr:uid="{00000000-0005-0000-0000-0000308E0000}"/>
    <cellStyle name="Normal 5 17 2 5 2 10" xfId="36401" xr:uid="{00000000-0005-0000-0000-0000318E0000}"/>
    <cellStyle name="Normal 5 17 2 5 2 2" xfId="36402" xr:uid="{00000000-0005-0000-0000-0000328E0000}"/>
    <cellStyle name="Normal 5 17 2 5 2 3" xfId="36403" xr:uid="{00000000-0005-0000-0000-0000338E0000}"/>
    <cellStyle name="Normal 5 17 2 5 2 4" xfId="36404" xr:uid="{00000000-0005-0000-0000-0000348E0000}"/>
    <cellStyle name="Normal 5 17 2 5 2 5" xfId="36405" xr:uid="{00000000-0005-0000-0000-0000358E0000}"/>
    <cellStyle name="Normal 5 17 2 5 2 6" xfId="36406" xr:uid="{00000000-0005-0000-0000-0000368E0000}"/>
    <cellStyle name="Normal 5 17 2 5 2 7" xfId="36407" xr:uid="{00000000-0005-0000-0000-0000378E0000}"/>
    <cellStyle name="Normal 5 17 2 5 2 8" xfId="36408" xr:uid="{00000000-0005-0000-0000-0000388E0000}"/>
    <cellStyle name="Normal 5 17 2 5 2 9" xfId="36409" xr:uid="{00000000-0005-0000-0000-0000398E0000}"/>
    <cellStyle name="Normal 5 17 2 5 3" xfId="36410" xr:uid="{00000000-0005-0000-0000-00003A8E0000}"/>
    <cellStyle name="Normal 5 17 2 5 3 10" xfId="36411" xr:uid="{00000000-0005-0000-0000-00003B8E0000}"/>
    <cellStyle name="Normal 5 17 2 5 3 2" xfId="36412" xr:uid="{00000000-0005-0000-0000-00003C8E0000}"/>
    <cellStyle name="Normal 5 17 2 5 3 3" xfId="36413" xr:uid="{00000000-0005-0000-0000-00003D8E0000}"/>
    <cellStyle name="Normal 5 17 2 5 3 4" xfId="36414" xr:uid="{00000000-0005-0000-0000-00003E8E0000}"/>
    <cellStyle name="Normal 5 17 2 5 3 5" xfId="36415" xr:uid="{00000000-0005-0000-0000-00003F8E0000}"/>
    <cellStyle name="Normal 5 17 2 5 3 6" xfId="36416" xr:uid="{00000000-0005-0000-0000-0000408E0000}"/>
    <cellStyle name="Normal 5 17 2 5 3 7" xfId="36417" xr:uid="{00000000-0005-0000-0000-0000418E0000}"/>
    <cellStyle name="Normal 5 17 2 5 3 8" xfId="36418" xr:uid="{00000000-0005-0000-0000-0000428E0000}"/>
    <cellStyle name="Normal 5 17 2 5 3 9" xfId="36419" xr:uid="{00000000-0005-0000-0000-0000438E0000}"/>
    <cellStyle name="Normal 5 17 2 5 4" xfId="36420" xr:uid="{00000000-0005-0000-0000-0000448E0000}"/>
    <cellStyle name="Normal 5 17 2 5 4 10" xfId="36421" xr:uid="{00000000-0005-0000-0000-0000458E0000}"/>
    <cellStyle name="Normal 5 17 2 5 4 2" xfId="36422" xr:uid="{00000000-0005-0000-0000-0000468E0000}"/>
    <cellStyle name="Normal 5 17 2 5 4 3" xfId="36423" xr:uid="{00000000-0005-0000-0000-0000478E0000}"/>
    <cellStyle name="Normal 5 17 2 5 4 4" xfId="36424" xr:uid="{00000000-0005-0000-0000-0000488E0000}"/>
    <cellStyle name="Normal 5 17 2 5 4 5" xfId="36425" xr:uid="{00000000-0005-0000-0000-0000498E0000}"/>
    <cellStyle name="Normal 5 17 2 5 4 6" xfId="36426" xr:uid="{00000000-0005-0000-0000-00004A8E0000}"/>
    <cellStyle name="Normal 5 17 2 5 4 7" xfId="36427" xr:uid="{00000000-0005-0000-0000-00004B8E0000}"/>
    <cellStyle name="Normal 5 17 2 5 4 8" xfId="36428" xr:uid="{00000000-0005-0000-0000-00004C8E0000}"/>
    <cellStyle name="Normal 5 17 2 5 4 9" xfId="36429" xr:uid="{00000000-0005-0000-0000-00004D8E0000}"/>
    <cellStyle name="Normal 5 17 2 5 5" xfId="36430" xr:uid="{00000000-0005-0000-0000-00004E8E0000}"/>
    <cellStyle name="Normal 5 17 2 5 5 10" xfId="36431" xr:uid="{00000000-0005-0000-0000-00004F8E0000}"/>
    <cellStyle name="Normal 5 17 2 5 5 2" xfId="36432" xr:uid="{00000000-0005-0000-0000-0000508E0000}"/>
    <cellStyle name="Normal 5 17 2 5 5 3" xfId="36433" xr:uid="{00000000-0005-0000-0000-0000518E0000}"/>
    <cellStyle name="Normal 5 17 2 5 5 4" xfId="36434" xr:uid="{00000000-0005-0000-0000-0000528E0000}"/>
    <cellStyle name="Normal 5 17 2 5 5 5" xfId="36435" xr:uid="{00000000-0005-0000-0000-0000538E0000}"/>
    <cellStyle name="Normal 5 17 2 5 5 6" xfId="36436" xr:uid="{00000000-0005-0000-0000-0000548E0000}"/>
    <cellStyle name="Normal 5 17 2 5 5 7" xfId="36437" xr:uid="{00000000-0005-0000-0000-0000558E0000}"/>
    <cellStyle name="Normal 5 17 2 5 5 8" xfId="36438" xr:uid="{00000000-0005-0000-0000-0000568E0000}"/>
    <cellStyle name="Normal 5 17 2 5 5 9" xfId="36439" xr:uid="{00000000-0005-0000-0000-0000578E0000}"/>
    <cellStyle name="Normal 5 17 2 5 6" xfId="36440" xr:uid="{00000000-0005-0000-0000-0000588E0000}"/>
    <cellStyle name="Normal 5 17 2 5 7" xfId="36441" xr:uid="{00000000-0005-0000-0000-0000598E0000}"/>
    <cellStyle name="Normal 5 17 2 5 8" xfId="36442" xr:uid="{00000000-0005-0000-0000-00005A8E0000}"/>
    <cellStyle name="Normal 5 17 2 5 9" xfId="36443" xr:uid="{00000000-0005-0000-0000-00005B8E0000}"/>
    <cellStyle name="Normal 5 17 2 6" xfId="36444" xr:uid="{00000000-0005-0000-0000-00005C8E0000}"/>
    <cellStyle name="Normal 5 17 2 6 10" xfId="36445" xr:uid="{00000000-0005-0000-0000-00005D8E0000}"/>
    <cellStyle name="Normal 5 17 2 6 11" xfId="36446" xr:uid="{00000000-0005-0000-0000-00005E8E0000}"/>
    <cellStyle name="Normal 5 17 2 6 12" xfId="36447" xr:uid="{00000000-0005-0000-0000-00005F8E0000}"/>
    <cellStyle name="Normal 5 17 2 6 13" xfId="36448" xr:uid="{00000000-0005-0000-0000-0000608E0000}"/>
    <cellStyle name="Normal 5 17 2 6 14" xfId="36449" xr:uid="{00000000-0005-0000-0000-0000618E0000}"/>
    <cellStyle name="Normal 5 17 2 6 2" xfId="36450" xr:uid="{00000000-0005-0000-0000-0000628E0000}"/>
    <cellStyle name="Normal 5 17 2 6 2 10" xfId="36451" xr:uid="{00000000-0005-0000-0000-0000638E0000}"/>
    <cellStyle name="Normal 5 17 2 6 2 2" xfId="36452" xr:uid="{00000000-0005-0000-0000-0000648E0000}"/>
    <cellStyle name="Normal 5 17 2 6 2 3" xfId="36453" xr:uid="{00000000-0005-0000-0000-0000658E0000}"/>
    <cellStyle name="Normal 5 17 2 6 2 4" xfId="36454" xr:uid="{00000000-0005-0000-0000-0000668E0000}"/>
    <cellStyle name="Normal 5 17 2 6 2 5" xfId="36455" xr:uid="{00000000-0005-0000-0000-0000678E0000}"/>
    <cellStyle name="Normal 5 17 2 6 2 6" xfId="36456" xr:uid="{00000000-0005-0000-0000-0000688E0000}"/>
    <cellStyle name="Normal 5 17 2 6 2 7" xfId="36457" xr:uid="{00000000-0005-0000-0000-0000698E0000}"/>
    <cellStyle name="Normal 5 17 2 6 2 8" xfId="36458" xr:uid="{00000000-0005-0000-0000-00006A8E0000}"/>
    <cellStyle name="Normal 5 17 2 6 2 9" xfId="36459" xr:uid="{00000000-0005-0000-0000-00006B8E0000}"/>
    <cellStyle name="Normal 5 17 2 6 3" xfId="36460" xr:uid="{00000000-0005-0000-0000-00006C8E0000}"/>
    <cellStyle name="Normal 5 17 2 6 3 10" xfId="36461" xr:uid="{00000000-0005-0000-0000-00006D8E0000}"/>
    <cellStyle name="Normal 5 17 2 6 3 2" xfId="36462" xr:uid="{00000000-0005-0000-0000-00006E8E0000}"/>
    <cellStyle name="Normal 5 17 2 6 3 3" xfId="36463" xr:uid="{00000000-0005-0000-0000-00006F8E0000}"/>
    <cellStyle name="Normal 5 17 2 6 3 4" xfId="36464" xr:uid="{00000000-0005-0000-0000-0000708E0000}"/>
    <cellStyle name="Normal 5 17 2 6 3 5" xfId="36465" xr:uid="{00000000-0005-0000-0000-0000718E0000}"/>
    <cellStyle name="Normal 5 17 2 6 3 6" xfId="36466" xr:uid="{00000000-0005-0000-0000-0000728E0000}"/>
    <cellStyle name="Normal 5 17 2 6 3 7" xfId="36467" xr:uid="{00000000-0005-0000-0000-0000738E0000}"/>
    <cellStyle name="Normal 5 17 2 6 3 8" xfId="36468" xr:uid="{00000000-0005-0000-0000-0000748E0000}"/>
    <cellStyle name="Normal 5 17 2 6 3 9" xfId="36469" xr:uid="{00000000-0005-0000-0000-0000758E0000}"/>
    <cellStyle name="Normal 5 17 2 6 4" xfId="36470" xr:uid="{00000000-0005-0000-0000-0000768E0000}"/>
    <cellStyle name="Normal 5 17 2 6 4 10" xfId="36471" xr:uid="{00000000-0005-0000-0000-0000778E0000}"/>
    <cellStyle name="Normal 5 17 2 6 4 2" xfId="36472" xr:uid="{00000000-0005-0000-0000-0000788E0000}"/>
    <cellStyle name="Normal 5 17 2 6 4 3" xfId="36473" xr:uid="{00000000-0005-0000-0000-0000798E0000}"/>
    <cellStyle name="Normal 5 17 2 6 4 4" xfId="36474" xr:uid="{00000000-0005-0000-0000-00007A8E0000}"/>
    <cellStyle name="Normal 5 17 2 6 4 5" xfId="36475" xr:uid="{00000000-0005-0000-0000-00007B8E0000}"/>
    <cellStyle name="Normal 5 17 2 6 4 6" xfId="36476" xr:uid="{00000000-0005-0000-0000-00007C8E0000}"/>
    <cellStyle name="Normal 5 17 2 6 4 7" xfId="36477" xr:uid="{00000000-0005-0000-0000-00007D8E0000}"/>
    <cellStyle name="Normal 5 17 2 6 4 8" xfId="36478" xr:uid="{00000000-0005-0000-0000-00007E8E0000}"/>
    <cellStyle name="Normal 5 17 2 6 4 9" xfId="36479" xr:uid="{00000000-0005-0000-0000-00007F8E0000}"/>
    <cellStyle name="Normal 5 17 2 6 5" xfId="36480" xr:uid="{00000000-0005-0000-0000-0000808E0000}"/>
    <cellStyle name="Normal 5 17 2 6 5 10" xfId="36481" xr:uid="{00000000-0005-0000-0000-0000818E0000}"/>
    <cellStyle name="Normal 5 17 2 6 5 2" xfId="36482" xr:uid="{00000000-0005-0000-0000-0000828E0000}"/>
    <cellStyle name="Normal 5 17 2 6 5 3" xfId="36483" xr:uid="{00000000-0005-0000-0000-0000838E0000}"/>
    <cellStyle name="Normal 5 17 2 6 5 4" xfId="36484" xr:uid="{00000000-0005-0000-0000-0000848E0000}"/>
    <cellStyle name="Normal 5 17 2 6 5 5" xfId="36485" xr:uid="{00000000-0005-0000-0000-0000858E0000}"/>
    <cellStyle name="Normal 5 17 2 6 5 6" xfId="36486" xr:uid="{00000000-0005-0000-0000-0000868E0000}"/>
    <cellStyle name="Normal 5 17 2 6 5 7" xfId="36487" xr:uid="{00000000-0005-0000-0000-0000878E0000}"/>
    <cellStyle name="Normal 5 17 2 6 5 8" xfId="36488" xr:uid="{00000000-0005-0000-0000-0000888E0000}"/>
    <cellStyle name="Normal 5 17 2 6 5 9" xfId="36489" xr:uid="{00000000-0005-0000-0000-0000898E0000}"/>
    <cellStyle name="Normal 5 17 2 6 6" xfId="36490" xr:uid="{00000000-0005-0000-0000-00008A8E0000}"/>
    <cellStyle name="Normal 5 17 2 6 7" xfId="36491" xr:uid="{00000000-0005-0000-0000-00008B8E0000}"/>
    <cellStyle name="Normal 5 17 2 6 8" xfId="36492" xr:uid="{00000000-0005-0000-0000-00008C8E0000}"/>
    <cellStyle name="Normal 5 17 2 6 9" xfId="36493" xr:uid="{00000000-0005-0000-0000-00008D8E0000}"/>
    <cellStyle name="Normal 5 17 2 7" xfId="36494" xr:uid="{00000000-0005-0000-0000-00008E8E0000}"/>
    <cellStyle name="Normal 5 17 2 7 10" xfId="36495" xr:uid="{00000000-0005-0000-0000-00008F8E0000}"/>
    <cellStyle name="Normal 5 17 2 7 11" xfId="36496" xr:uid="{00000000-0005-0000-0000-0000908E0000}"/>
    <cellStyle name="Normal 5 17 2 7 12" xfId="36497" xr:uid="{00000000-0005-0000-0000-0000918E0000}"/>
    <cellStyle name="Normal 5 17 2 7 13" xfId="36498" xr:uid="{00000000-0005-0000-0000-0000928E0000}"/>
    <cellStyle name="Normal 5 17 2 7 14" xfId="36499" xr:uid="{00000000-0005-0000-0000-0000938E0000}"/>
    <cellStyle name="Normal 5 17 2 7 2" xfId="36500" xr:uid="{00000000-0005-0000-0000-0000948E0000}"/>
    <cellStyle name="Normal 5 17 2 7 2 10" xfId="36501" xr:uid="{00000000-0005-0000-0000-0000958E0000}"/>
    <cellStyle name="Normal 5 17 2 7 2 2" xfId="36502" xr:uid="{00000000-0005-0000-0000-0000968E0000}"/>
    <cellStyle name="Normal 5 17 2 7 2 3" xfId="36503" xr:uid="{00000000-0005-0000-0000-0000978E0000}"/>
    <cellStyle name="Normal 5 17 2 7 2 4" xfId="36504" xr:uid="{00000000-0005-0000-0000-0000988E0000}"/>
    <cellStyle name="Normal 5 17 2 7 2 5" xfId="36505" xr:uid="{00000000-0005-0000-0000-0000998E0000}"/>
    <cellStyle name="Normal 5 17 2 7 2 6" xfId="36506" xr:uid="{00000000-0005-0000-0000-00009A8E0000}"/>
    <cellStyle name="Normal 5 17 2 7 2 7" xfId="36507" xr:uid="{00000000-0005-0000-0000-00009B8E0000}"/>
    <cellStyle name="Normal 5 17 2 7 2 8" xfId="36508" xr:uid="{00000000-0005-0000-0000-00009C8E0000}"/>
    <cellStyle name="Normal 5 17 2 7 2 9" xfId="36509" xr:uid="{00000000-0005-0000-0000-00009D8E0000}"/>
    <cellStyle name="Normal 5 17 2 7 3" xfId="36510" xr:uid="{00000000-0005-0000-0000-00009E8E0000}"/>
    <cellStyle name="Normal 5 17 2 7 3 10" xfId="36511" xr:uid="{00000000-0005-0000-0000-00009F8E0000}"/>
    <cellStyle name="Normal 5 17 2 7 3 2" xfId="36512" xr:uid="{00000000-0005-0000-0000-0000A08E0000}"/>
    <cellStyle name="Normal 5 17 2 7 3 3" xfId="36513" xr:uid="{00000000-0005-0000-0000-0000A18E0000}"/>
    <cellStyle name="Normal 5 17 2 7 3 4" xfId="36514" xr:uid="{00000000-0005-0000-0000-0000A28E0000}"/>
    <cellStyle name="Normal 5 17 2 7 3 5" xfId="36515" xr:uid="{00000000-0005-0000-0000-0000A38E0000}"/>
    <cellStyle name="Normal 5 17 2 7 3 6" xfId="36516" xr:uid="{00000000-0005-0000-0000-0000A48E0000}"/>
    <cellStyle name="Normal 5 17 2 7 3 7" xfId="36517" xr:uid="{00000000-0005-0000-0000-0000A58E0000}"/>
    <cellStyle name="Normal 5 17 2 7 3 8" xfId="36518" xr:uid="{00000000-0005-0000-0000-0000A68E0000}"/>
    <cellStyle name="Normal 5 17 2 7 3 9" xfId="36519" xr:uid="{00000000-0005-0000-0000-0000A78E0000}"/>
    <cellStyle name="Normal 5 17 2 7 4" xfId="36520" xr:uid="{00000000-0005-0000-0000-0000A88E0000}"/>
    <cellStyle name="Normal 5 17 2 7 4 10" xfId="36521" xr:uid="{00000000-0005-0000-0000-0000A98E0000}"/>
    <cellStyle name="Normal 5 17 2 7 4 2" xfId="36522" xr:uid="{00000000-0005-0000-0000-0000AA8E0000}"/>
    <cellStyle name="Normal 5 17 2 7 4 3" xfId="36523" xr:uid="{00000000-0005-0000-0000-0000AB8E0000}"/>
    <cellStyle name="Normal 5 17 2 7 4 4" xfId="36524" xr:uid="{00000000-0005-0000-0000-0000AC8E0000}"/>
    <cellStyle name="Normal 5 17 2 7 4 5" xfId="36525" xr:uid="{00000000-0005-0000-0000-0000AD8E0000}"/>
    <cellStyle name="Normal 5 17 2 7 4 6" xfId="36526" xr:uid="{00000000-0005-0000-0000-0000AE8E0000}"/>
    <cellStyle name="Normal 5 17 2 7 4 7" xfId="36527" xr:uid="{00000000-0005-0000-0000-0000AF8E0000}"/>
    <cellStyle name="Normal 5 17 2 7 4 8" xfId="36528" xr:uid="{00000000-0005-0000-0000-0000B08E0000}"/>
    <cellStyle name="Normal 5 17 2 7 4 9" xfId="36529" xr:uid="{00000000-0005-0000-0000-0000B18E0000}"/>
    <cellStyle name="Normal 5 17 2 7 5" xfId="36530" xr:uid="{00000000-0005-0000-0000-0000B28E0000}"/>
    <cellStyle name="Normal 5 17 2 7 5 10" xfId="36531" xr:uid="{00000000-0005-0000-0000-0000B38E0000}"/>
    <cellStyle name="Normal 5 17 2 7 5 2" xfId="36532" xr:uid="{00000000-0005-0000-0000-0000B48E0000}"/>
    <cellStyle name="Normal 5 17 2 7 5 3" xfId="36533" xr:uid="{00000000-0005-0000-0000-0000B58E0000}"/>
    <cellStyle name="Normal 5 17 2 7 5 4" xfId="36534" xr:uid="{00000000-0005-0000-0000-0000B68E0000}"/>
    <cellStyle name="Normal 5 17 2 7 5 5" xfId="36535" xr:uid="{00000000-0005-0000-0000-0000B78E0000}"/>
    <cellStyle name="Normal 5 17 2 7 5 6" xfId="36536" xr:uid="{00000000-0005-0000-0000-0000B88E0000}"/>
    <cellStyle name="Normal 5 17 2 7 5 7" xfId="36537" xr:uid="{00000000-0005-0000-0000-0000B98E0000}"/>
    <cellStyle name="Normal 5 17 2 7 5 8" xfId="36538" xr:uid="{00000000-0005-0000-0000-0000BA8E0000}"/>
    <cellStyle name="Normal 5 17 2 7 5 9" xfId="36539" xr:uid="{00000000-0005-0000-0000-0000BB8E0000}"/>
    <cellStyle name="Normal 5 17 2 7 6" xfId="36540" xr:uid="{00000000-0005-0000-0000-0000BC8E0000}"/>
    <cellStyle name="Normal 5 17 2 7 7" xfId="36541" xr:uid="{00000000-0005-0000-0000-0000BD8E0000}"/>
    <cellStyle name="Normal 5 17 2 7 8" xfId="36542" xr:uid="{00000000-0005-0000-0000-0000BE8E0000}"/>
    <cellStyle name="Normal 5 17 2 7 9" xfId="36543" xr:uid="{00000000-0005-0000-0000-0000BF8E0000}"/>
    <cellStyle name="Normal 5 17 2 8" xfId="36544" xr:uid="{00000000-0005-0000-0000-0000C08E0000}"/>
    <cellStyle name="Normal 5 17 2 8 10" xfId="36545" xr:uid="{00000000-0005-0000-0000-0000C18E0000}"/>
    <cellStyle name="Normal 5 17 2 8 11" xfId="36546" xr:uid="{00000000-0005-0000-0000-0000C28E0000}"/>
    <cellStyle name="Normal 5 17 2 8 12" xfId="36547" xr:uid="{00000000-0005-0000-0000-0000C38E0000}"/>
    <cellStyle name="Normal 5 17 2 8 13" xfId="36548" xr:uid="{00000000-0005-0000-0000-0000C48E0000}"/>
    <cellStyle name="Normal 5 17 2 8 14" xfId="36549" xr:uid="{00000000-0005-0000-0000-0000C58E0000}"/>
    <cellStyle name="Normal 5 17 2 8 2" xfId="36550" xr:uid="{00000000-0005-0000-0000-0000C68E0000}"/>
    <cellStyle name="Normal 5 17 2 8 2 10" xfId="36551" xr:uid="{00000000-0005-0000-0000-0000C78E0000}"/>
    <cellStyle name="Normal 5 17 2 8 2 2" xfId="36552" xr:uid="{00000000-0005-0000-0000-0000C88E0000}"/>
    <cellStyle name="Normal 5 17 2 8 2 3" xfId="36553" xr:uid="{00000000-0005-0000-0000-0000C98E0000}"/>
    <cellStyle name="Normal 5 17 2 8 2 4" xfId="36554" xr:uid="{00000000-0005-0000-0000-0000CA8E0000}"/>
    <cellStyle name="Normal 5 17 2 8 2 5" xfId="36555" xr:uid="{00000000-0005-0000-0000-0000CB8E0000}"/>
    <cellStyle name="Normal 5 17 2 8 2 6" xfId="36556" xr:uid="{00000000-0005-0000-0000-0000CC8E0000}"/>
    <cellStyle name="Normal 5 17 2 8 2 7" xfId="36557" xr:uid="{00000000-0005-0000-0000-0000CD8E0000}"/>
    <cellStyle name="Normal 5 17 2 8 2 8" xfId="36558" xr:uid="{00000000-0005-0000-0000-0000CE8E0000}"/>
    <cellStyle name="Normal 5 17 2 8 2 9" xfId="36559" xr:uid="{00000000-0005-0000-0000-0000CF8E0000}"/>
    <cellStyle name="Normal 5 17 2 8 3" xfId="36560" xr:uid="{00000000-0005-0000-0000-0000D08E0000}"/>
    <cellStyle name="Normal 5 17 2 8 3 10" xfId="36561" xr:uid="{00000000-0005-0000-0000-0000D18E0000}"/>
    <cellStyle name="Normal 5 17 2 8 3 2" xfId="36562" xr:uid="{00000000-0005-0000-0000-0000D28E0000}"/>
    <cellStyle name="Normal 5 17 2 8 3 3" xfId="36563" xr:uid="{00000000-0005-0000-0000-0000D38E0000}"/>
    <cellStyle name="Normal 5 17 2 8 3 4" xfId="36564" xr:uid="{00000000-0005-0000-0000-0000D48E0000}"/>
    <cellStyle name="Normal 5 17 2 8 3 5" xfId="36565" xr:uid="{00000000-0005-0000-0000-0000D58E0000}"/>
    <cellStyle name="Normal 5 17 2 8 3 6" xfId="36566" xr:uid="{00000000-0005-0000-0000-0000D68E0000}"/>
    <cellStyle name="Normal 5 17 2 8 3 7" xfId="36567" xr:uid="{00000000-0005-0000-0000-0000D78E0000}"/>
    <cellStyle name="Normal 5 17 2 8 3 8" xfId="36568" xr:uid="{00000000-0005-0000-0000-0000D88E0000}"/>
    <cellStyle name="Normal 5 17 2 8 3 9" xfId="36569" xr:uid="{00000000-0005-0000-0000-0000D98E0000}"/>
    <cellStyle name="Normal 5 17 2 8 4" xfId="36570" xr:uid="{00000000-0005-0000-0000-0000DA8E0000}"/>
    <cellStyle name="Normal 5 17 2 8 4 10" xfId="36571" xr:uid="{00000000-0005-0000-0000-0000DB8E0000}"/>
    <cellStyle name="Normal 5 17 2 8 4 2" xfId="36572" xr:uid="{00000000-0005-0000-0000-0000DC8E0000}"/>
    <cellStyle name="Normal 5 17 2 8 4 3" xfId="36573" xr:uid="{00000000-0005-0000-0000-0000DD8E0000}"/>
    <cellStyle name="Normal 5 17 2 8 4 4" xfId="36574" xr:uid="{00000000-0005-0000-0000-0000DE8E0000}"/>
    <cellStyle name="Normal 5 17 2 8 4 5" xfId="36575" xr:uid="{00000000-0005-0000-0000-0000DF8E0000}"/>
    <cellStyle name="Normal 5 17 2 8 4 6" xfId="36576" xr:uid="{00000000-0005-0000-0000-0000E08E0000}"/>
    <cellStyle name="Normal 5 17 2 8 4 7" xfId="36577" xr:uid="{00000000-0005-0000-0000-0000E18E0000}"/>
    <cellStyle name="Normal 5 17 2 8 4 8" xfId="36578" xr:uid="{00000000-0005-0000-0000-0000E28E0000}"/>
    <cellStyle name="Normal 5 17 2 8 4 9" xfId="36579" xr:uid="{00000000-0005-0000-0000-0000E38E0000}"/>
    <cellStyle name="Normal 5 17 2 8 5" xfId="36580" xr:uid="{00000000-0005-0000-0000-0000E48E0000}"/>
    <cellStyle name="Normal 5 17 2 8 5 10" xfId="36581" xr:uid="{00000000-0005-0000-0000-0000E58E0000}"/>
    <cellStyle name="Normal 5 17 2 8 5 2" xfId="36582" xr:uid="{00000000-0005-0000-0000-0000E68E0000}"/>
    <cellStyle name="Normal 5 17 2 8 5 3" xfId="36583" xr:uid="{00000000-0005-0000-0000-0000E78E0000}"/>
    <cellStyle name="Normal 5 17 2 8 5 4" xfId="36584" xr:uid="{00000000-0005-0000-0000-0000E88E0000}"/>
    <cellStyle name="Normal 5 17 2 8 5 5" xfId="36585" xr:uid="{00000000-0005-0000-0000-0000E98E0000}"/>
    <cellStyle name="Normal 5 17 2 8 5 6" xfId="36586" xr:uid="{00000000-0005-0000-0000-0000EA8E0000}"/>
    <cellStyle name="Normal 5 17 2 8 5 7" xfId="36587" xr:uid="{00000000-0005-0000-0000-0000EB8E0000}"/>
    <cellStyle name="Normal 5 17 2 8 5 8" xfId="36588" xr:uid="{00000000-0005-0000-0000-0000EC8E0000}"/>
    <cellStyle name="Normal 5 17 2 8 5 9" xfId="36589" xr:uid="{00000000-0005-0000-0000-0000ED8E0000}"/>
    <cellStyle name="Normal 5 17 2 8 6" xfId="36590" xr:uid="{00000000-0005-0000-0000-0000EE8E0000}"/>
    <cellStyle name="Normal 5 17 2 8 7" xfId="36591" xr:uid="{00000000-0005-0000-0000-0000EF8E0000}"/>
    <cellStyle name="Normal 5 17 2 8 8" xfId="36592" xr:uid="{00000000-0005-0000-0000-0000F08E0000}"/>
    <cellStyle name="Normal 5 17 2 8 9" xfId="36593" xr:uid="{00000000-0005-0000-0000-0000F18E0000}"/>
    <cellStyle name="Normal 5 17 2 9" xfId="36594" xr:uid="{00000000-0005-0000-0000-0000F28E0000}"/>
    <cellStyle name="Normal 5 17 2 9 10" xfId="36595" xr:uid="{00000000-0005-0000-0000-0000F38E0000}"/>
    <cellStyle name="Normal 5 17 2 9 11" xfId="36596" xr:uid="{00000000-0005-0000-0000-0000F48E0000}"/>
    <cellStyle name="Normal 5 17 2 9 12" xfId="36597" xr:uid="{00000000-0005-0000-0000-0000F58E0000}"/>
    <cellStyle name="Normal 5 17 2 9 13" xfId="36598" xr:uid="{00000000-0005-0000-0000-0000F68E0000}"/>
    <cellStyle name="Normal 5 17 2 9 14" xfId="36599" xr:uid="{00000000-0005-0000-0000-0000F78E0000}"/>
    <cellStyle name="Normal 5 17 2 9 2" xfId="36600" xr:uid="{00000000-0005-0000-0000-0000F88E0000}"/>
    <cellStyle name="Normal 5 17 2 9 2 10" xfId="36601" xr:uid="{00000000-0005-0000-0000-0000F98E0000}"/>
    <cellStyle name="Normal 5 17 2 9 2 2" xfId="36602" xr:uid="{00000000-0005-0000-0000-0000FA8E0000}"/>
    <cellStyle name="Normal 5 17 2 9 2 3" xfId="36603" xr:uid="{00000000-0005-0000-0000-0000FB8E0000}"/>
    <cellStyle name="Normal 5 17 2 9 2 4" xfId="36604" xr:uid="{00000000-0005-0000-0000-0000FC8E0000}"/>
    <cellStyle name="Normal 5 17 2 9 2 5" xfId="36605" xr:uid="{00000000-0005-0000-0000-0000FD8E0000}"/>
    <cellStyle name="Normal 5 17 2 9 2 6" xfId="36606" xr:uid="{00000000-0005-0000-0000-0000FE8E0000}"/>
    <cellStyle name="Normal 5 17 2 9 2 7" xfId="36607" xr:uid="{00000000-0005-0000-0000-0000FF8E0000}"/>
    <cellStyle name="Normal 5 17 2 9 2 8" xfId="36608" xr:uid="{00000000-0005-0000-0000-0000008F0000}"/>
    <cellStyle name="Normal 5 17 2 9 2 9" xfId="36609" xr:uid="{00000000-0005-0000-0000-0000018F0000}"/>
    <cellStyle name="Normal 5 17 2 9 3" xfId="36610" xr:uid="{00000000-0005-0000-0000-0000028F0000}"/>
    <cellStyle name="Normal 5 17 2 9 3 10" xfId="36611" xr:uid="{00000000-0005-0000-0000-0000038F0000}"/>
    <cellStyle name="Normal 5 17 2 9 3 2" xfId="36612" xr:uid="{00000000-0005-0000-0000-0000048F0000}"/>
    <cellStyle name="Normal 5 17 2 9 3 3" xfId="36613" xr:uid="{00000000-0005-0000-0000-0000058F0000}"/>
    <cellStyle name="Normal 5 17 2 9 3 4" xfId="36614" xr:uid="{00000000-0005-0000-0000-0000068F0000}"/>
    <cellStyle name="Normal 5 17 2 9 3 5" xfId="36615" xr:uid="{00000000-0005-0000-0000-0000078F0000}"/>
    <cellStyle name="Normal 5 17 2 9 3 6" xfId="36616" xr:uid="{00000000-0005-0000-0000-0000088F0000}"/>
    <cellStyle name="Normal 5 17 2 9 3 7" xfId="36617" xr:uid="{00000000-0005-0000-0000-0000098F0000}"/>
    <cellStyle name="Normal 5 17 2 9 3 8" xfId="36618" xr:uid="{00000000-0005-0000-0000-00000A8F0000}"/>
    <cellStyle name="Normal 5 17 2 9 3 9" xfId="36619" xr:uid="{00000000-0005-0000-0000-00000B8F0000}"/>
    <cellStyle name="Normal 5 17 2 9 4" xfId="36620" xr:uid="{00000000-0005-0000-0000-00000C8F0000}"/>
    <cellStyle name="Normal 5 17 2 9 4 10" xfId="36621" xr:uid="{00000000-0005-0000-0000-00000D8F0000}"/>
    <cellStyle name="Normal 5 17 2 9 4 2" xfId="36622" xr:uid="{00000000-0005-0000-0000-00000E8F0000}"/>
    <cellStyle name="Normal 5 17 2 9 4 3" xfId="36623" xr:uid="{00000000-0005-0000-0000-00000F8F0000}"/>
    <cellStyle name="Normal 5 17 2 9 4 4" xfId="36624" xr:uid="{00000000-0005-0000-0000-0000108F0000}"/>
    <cellStyle name="Normal 5 17 2 9 4 5" xfId="36625" xr:uid="{00000000-0005-0000-0000-0000118F0000}"/>
    <cellStyle name="Normal 5 17 2 9 4 6" xfId="36626" xr:uid="{00000000-0005-0000-0000-0000128F0000}"/>
    <cellStyle name="Normal 5 17 2 9 4 7" xfId="36627" xr:uid="{00000000-0005-0000-0000-0000138F0000}"/>
    <cellStyle name="Normal 5 17 2 9 4 8" xfId="36628" xr:uid="{00000000-0005-0000-0000-0000148F0000}"/>
    <cellStyle name="Normal 5 17 2 9 4 9" xfId="36629" xr:uid="{00000000-0005-0000-0000-0000158F0000}"/>
    <cellStyle name="Normal 5 17 2 9 5" xfId="36630" xr:uid="{00000000-0005-0000-0000-0000168F0000}"/>
    <cellStyle name="Normal 5 17 2 9 5 10" xfId="36631" xr:uid="{00000000-0005-0000-0000-0000178F0000}"/>
    <cellStyle name="Normal 5 17 2 9 5 2" xfId="36632" xr:uid="{00000000-0005-0000-0000-0000188F0000}"/>
    <cellStyle name="Normal 5 17 2 9 5 3" xfId="36633" xr:uid="{00000000-0005-0000-0000-0000198F0000}"/>
    <cellStyle name="Normal 5 17 2 9 5 4" xfId="36634" xr:uid="{00000000-0005-0000-0000-00001A8F0000}"/>
    <cellStyle name="Normal 5 17 2 9 5 5" xfId="36635" xr:uid="{00000000-0005-0000-0000-00001B8F0000}"/>
    <cellStyle name="Normal 5 17 2 9 5 6" xfId="36636" xr:uid="{00000000-0005-0000-0000-00001C8F0000}"/>
    <cellStyle name="Normal 5 17 2 9 5 7" xfId="36637" xr:uid="{00000000-0005-0000-0000-00001D8F0000}"/>
    <cellStyle name="Normal 5 17 2 9 5 8" xfId="36638" xr:uid="{00000000-0005-0000-0000-00001E8F0000}"/>
    <cellStyle name="Normal 5 17 2 9 5 9" xfId="36639" xr:uid="{00000000-0005-0000-0000-00001F8F0000}"/>
    <cellStyle name="Normal 5 17 2 9 6" xfId="36640" xr:uid="{00000000-0005-0000-0000-0000208F0000}"/>
    <cellStyle name="Normal 5 17 2 9 7" xfId="36641" xr:uid="{00000000-0005-0000-0000-0000218F0000}"/>
    <cellStyle name="Normal 5 17 2 9 8" xfId="36642" xr:uid="{00000000-0005-0000-0000-0000228F0000}"/>
    <cellStyle name="Normal 5 17 2 9 9" xfId="36643" xr:uid="{00000000-0005-0000-0000-0000238F0000}"/>
    <cellStyle name="Normal 5 17 20" xfId="36644" xr:uid="{00000000-0005-0000-0000-0000248F0000}"/>
    <cellStyle name="Normal 5 17 20 10" xfId="36645" xr:uid="{00000000-0005-0000-0000-0000258F0000}"/>
    <cellStyle name="Normal 5 17 20 11" xfId="36646" xr:uid="{00000000-0005-0000-0000-0000268F0000}"/>
    <cellStyle name="Normal 5 17 20 12" xfId="36647" xr:uid="{00000000-0005-0000-0000-0000278F0000}"/>
    <cellStyle name="Normal 5 17 20 13" xfId="36648" xr:uid="{00000000-0005-0000-0000-0000288F0000}"/>
    <cellStyle name="Normal 5 17 20 14" xfId="36649" xr:uid="{00000000-0005-0000-0000-0000298F0000}"/>
    <cellStyle name="Normal 5 17 20 2" xfId="36650" xr:uid="{00000000-0005-0000-0000-00002A8F0000}"/>
    <cellStyle name="Normal 5 17 20 2 10" xfId="36651" xr:uid="{00000000-0005-0000-0000-00002B8F0000}"/>
    <cellStyle name="Normal 5 17 20 2 2" xfId="36652" xr:uid="{00000000-0005-0000-0000-00002C8F0000}"/>
    <cellStyle name="Normal 5 17 20 2 3" xfId="36653" xr:uid="{00000000-0005-0000-0000-00002D8F0000}"/>
    <cellStyle name="Normal 5 17 20 2 4" xfId="36654" xr:uid="{00000000-0005-0000-0000-00002E8F0000}"/>
    <cellStyle name="Normal 5 17 20 2 5" xfId="36655" xr:uid="{00000000-0005-0000-0000-00002F8F0000}"/>
    <cellStyle name="Normal 5 17 20 2 6" xfId="36656" xr:uid="{00000000-0005-0000-0000-0000308F0000}"/>
    <cellStyle name="Normal 5 17 20 2 7" xfId="36657" xr:uid="{00000000-0005-0000-0000-0000318F0000}"/>
    <cellStyle name="Normal 5 17 20 2 8" xfId="36658" xr:uid="{00000000-0005-0000-0000-0000328F0000}"/>
    <cellStyle name="Normal 5 17 20 2 9" xfId="36659" xr:uid="{00000000-0005-0000-0000-0000338F0000}"/>
    <cellStyle name="Normal 5 17 20 3" xfId="36660" xr:uid="{00000000-0005-0000-0000-0000348F0000}"/>
    <cellStyle name="Normal 5 17 20 3 10" xfId="36661" xr:uid="{00000000-0005-0000-0000-0000358F0000}"/>
    <cellStyle name="Normal 5 17 20 3 2" xfId="36662" xr:uid="{00000000-0005-0000-0000-0000368F0000}"/>
    <cellStyle name="Normal 5 17 20 3 3" xfId="36663" xr:uid="{00000000-0005-0000-0000-0000378F0000}"/>
    <cellStyle name="Normal 5 17 20 3 4" xfId="36664" xr:uid="{00000000-0005-0000-0000-0000388F0000}"/>
    <cellStyle name="Normal 5 17 20 3 5" xfId="36665" xr:uid="{00000000-0005-0000-0000-0000398F0000}"/>
    <cellStyle name="Normal 5 17 20 3 6" xfId="36666" xr:uid="{00000000-0005-0000-0000-00003A8F0000}"/>
    <cellStyle name="Normal 5 17 20 3 7" xfId="36667" xr:uid="{00000000-0005-0000-0000-00003B8F0000}"/>
    <cellStyle name="Normal 5 17 20 3 8" xfId="36668" xr:uid="{00000000-0005-0000-0000-00003C8F0000}"/>
    <cellStyle name="Normal 5 17 20 3 9" xfId="36669" xr:uid="{00000000-0005-0000-0000-00003D8F0000}"/>
    <cellStyle name="Normal 5 17 20 4" xfId="36670" xr:uid="{00000000-0005-0000-0000-00003E8F0000}"/>
    <cellStyle name="Normal 5 17 20 4 10" xfId="36671" xr:uid="{00000000-0005-0000-0000-00003F8F0000}"/>
    <cellStyle name="Normal 5 17 20 4 2" xfId="36672" xr:uid="{00000000-0005-0000-0000-0000408F0000}"/>
    <cellStyle name="Normal 5 17 20 4 3" xfId="36673" xr:uid="{00000000-0005-0000-0000-0000418F0000}"/>
    <cellStyle name="Normal 5 17 20 4 4" xfId="36674" xr:uid="{00000000-0005-0000-0000-0000428F0000}"/>
    <cellStyle name="Normal 5 17 20 4 5" xfId="36675" xr:uid="{00000000-0005-0000-0000-0000438F0000}"/>
    <cellStyle name="Normal 5 17 20 4 6" xfId="36676" xr:uid="{00000000-0005-0000-0000-0000448F0000}"/>
    <cellStyle name="Normal 5 17 20 4 7" xfId="36677" xr:uid="{00000000-0005-0000-0000-0000458F0000}"/>
    <cellStyle name="Normal 5 17 20 4 8" xfId="36678" xr:uid="{00000000-0005-0000-0000-0000468F0000}"/>
    <cellStyle name="Normal 5 17 20 4 9" xfId="36679" xr:uid="{00000000-0005-0000-0000-0000478F0000}"/>
    <cellStyle name="Normal 5 17 20 5" xfId="36680" xr:uid="{00000000-0005-0000-0000-0000488F0000}"/>
    <cellStyle name="Normal 5 17 20 5 10" xfId="36681" xr:uid="{00000000-0005-0000-0000-0000498F0000}"/>
    <cellStyle name="Normal 5 17 20 5 2" xfId="36682" xr:uid="{00000000-0005-0000-0000-00004A8F0000}"/>
    <cellStyle name="Normal 5 17 20 5 3" xfId="36683" xr:uid="{00000000-0005-0000-0000-00004B8F0000}"/>
    <cellStyle name="Normal 5 17 20 5 4" xfId="36684" xr:uid="{00000000-0005-0000-0000-00004C8F0000}"/>
    <cellStyle name="Normal 5 17 20 5 5" xfId="36685" xr:uid="{00000000-0005-0000-0000-00004D8F0000}"/>
    <cellStyle name="Normal 5 17 20 5 6" xfId="36686" xr:uid="{00000000-0005-0000-0000-00004E8F0000}"/>
    <cellStyle name="Normal 5 17 20 5 7" xfId="36687" xr:uid="{00000000-0005-0000-0000-00004F8F0000}"/>
    <cellStyle name="Normal 5 17 20 5 8" xfId="36688" xr:uid="{00000000-0005-0000-0000-0000508F0000}"/>
    <cellStyle name="Normal 5 17 20 5 9" xfId="36689" xr:uid="{00000000-0005-0000-0000-0000518F0000}"/>
    <cellStyle name="Normal 5 17 20 6" xfId="36690" xr:uid="{00000000-0005-0000-0000-0000528F0000}"/>
    <cellStyle name="Normal 5 17 20 7" xfId="36691" xr:uid="{00000000-0005-0000-0000-0000538F0000}"/>
    <cellStyle name="Normal 5 17 20 8" xfId="36692" xr:uid="{00000000-0005-0000-0000-0000548F0000}"/>
    <cellStyle name="Normal 5 17 20 9" xfId="36693" xr:uid="{00000000-0005-0000-0000-0000558F0000}"/>
    <cellStyle name="Normal 5 17 21" xfId="36694" xr:uid="{00000000-0005-0000-0000-0000568F0000}"/>
    <cellStyle name="Normal 5 17 21 10" xfId="36695" xr:uid="{00000000-0005-0000-0000-0000578F0000}"/>
    <cellStyle name="Normal 5 17 21 11" xfId="36696" xr:uid="{00000000-0005-0000-0000-0000588F0000}"/>
    <cellStyle name="Normal 5 17 21 12" xfId="36697" xr:uid="{00000000-0005-0000-0000-0000598F0000}"/>
    <cellStyle name="Normal 5 17 21 13" xfId="36698" xr:uid="{00000000-0005-0000-0000-00005A8F0000}"/>
    <cellStyle name="Normal 5 17 21 14" xfId="36699" xr:uid="{00000000-0005-0000-0000-00005B8F0000}"/>
    <cellStyle name="Normal 5 17 21 2" xfId="36700" xr:uid="{00000000-0005-0000-0000-00005C8F0000}"/>
    <cellStyle name="Normal 5 17 21 2 10" xfId="36701" xr:uid="{00000000-0005-0000-0000-00005D8F0000}"/>
    <cellStyle name="Normal 5 17 21 2 2" xfId="36702" xr:uid="{00000000-0005-0000-0000-00005E8F0000}"/>
    <cellStyle name="Normal 5 17 21 2 3" xfId="36703" xr:uid="{00000000-0005-0000-0000-00005F8F0000}"/>
    <cellStyle name="Normal 5 17 21 2 4" xfId="36704" xr:uid="{00000000-0005-0000-0000-0000608F0000}"/>
    <cellStyle name="Normal 5 17 21 2 5" xfId="36705" xr:uid="{00000000-0005-0000-0000-0000618F0000}"/>
    <cellStyle name="Normal 5 17 21 2 6" xfId="36706" xr:uid="{00000000-0005-0000-0000-0000628F0000}"/>
    <cellStyle name="Normal 5 17 21 2 7" xfId="36707" xr:uid="{00000000-0005-0000-0000-0000638F0000}"/>
    <cellStyle name="Normal 5 17 21 2 8" xfId="36708" xr:uid="{00000000-0005-0000-0000-0000648F0000}"/>
    <cellStyle name="Normal 5 17 21 2 9" xfId="36709" xr:uid="{00000000-0005-0000-0000-0000658F0000}"/>
    <cellStyle name="Normal 5 17 21 3" xfId="36710" xr:uid="{00000000-0005-0000-0000-0000668F0000}"/>
    <cellStyle name="Normal 5 17 21 3 10" xfId="36711" xr:uid="{00000000-0005-0000-0000-0000678F0000}"/>
    <cellStyle name="Normal 5 17 21 3 2" xfId="36712" xr:uid="{00000000-0005-0000-0000-0000688F0000}"/>
    <cellStyle name="Normal 5 17 21 3 3" xfId="36713" xr:uid="{00000000-0005-0000-0000-0000698F0000}"/>
    <cellStyle name="Normal 5 17 21 3 4" xfId="36714" xr:uid="{00000000-0005-0000-0000-00006A8F0000}"/>
    <cellStyle name="Normal 5 17 21 3 5" xfId="36715" xr:uid="{00000000-0005-0000-0000-00006B8F0000}"/>
    <cellStyle name="Normal 5 17 21 3 6" xfId="36716" xr:uid="{00000000-0005-0000-0000-00006C8F0000}"/>
    <cellStyle name="Normal 5 17 21 3 7" xfId="36717" xr:uid="{00000000-0005-0000-0000-00006D8F0000}"/>
    <cellStyle name="Normal 5 17 21 3 8" xfId="36718" xr:uid="{00000000-0005-0000-0000-00006E8F0000}"/>
    <cellStyle name="Normal 5 17 21 3 9" xfId="36719" xr:uid="{00000000-0005-0000-0000-00006F8F0000}"/>
    <cellStyle name="Normal 5 17 21 4" xfId="36720" xr:uid="{00000000-0005-0000-0000-0000708F0000}"/>
    <cellStyle name="Normal 5 17 21 4 10" xfId="36721" xr:uid="{00000000-0005-0000-0000-0000718F0000}"/>
    <cellStyle name="Normal 5 17 21 4 2" xfId="36722" xr:uid="{00000000-0005-0000-0000-0000728F0000}"/>
    <cellStyle name="Normal 5 17 21 4 3" xfId="36723" xr:uid="{00000000-0005-0000-0000-0000738F0000}"/>
    <cellStyle name="Normal 5 17 21 4 4" xfId="36724" xr:uid="{00000000-0005-0000-0000-0000748F0000}"/>
    <cellStyle name="Normal 5 17 21 4 5" xfId="36725" xr:uid="{00000000-0005-0000-0000-0000758F0000}"/>
    <cellStyle name="Normal 5 17 21 4 6" xfId="36726" xr:uid="{00000000-0005-0000-0000-0000768F0000}"/>
    <cellStyle name="Normal 5 17 21 4 7" xfId="36727" xr:uid="{00000000-0005-0000-0000-0000778F0000}"/>
    <cellStyle name="Normal 5 17 21 4 8" xfId="36728" xr:uid="{00000000-0005-0000-0000-0000788F0000}"/>
    <cellStyle name="Normal 5 17 21 4 9" xfId="36729" xr:uid="{00000000-0005-0000-0000-0000798F0000}"/>
    <cellStyle name="Normal 5 17 21 5" xfId="36730" xr:uid="{00000000-0005-0000-0000-00007A8F0000}"/>
    <cellStyle name="Normal 5 17 21 5 10" xfId="36731" xr:uid="{00000000-0005-0000-0000-00007B8F0000}"/>
    <cellStyle name="Normal 5 17 21 5 2" xfId="36732" xr:uid="{00000000-0005-0000-0000-00007C8F0000}"/>
    <cellStyle name="Normal 5 17 21 5 3" xfId="36733" xr:uid="{00000000-0005-0000-0000-00007D8F0000}"/>
    <cellStyle name="Normal 5 17 21 5 4" xfId="36734" xr:uid="{00000000-0005-0000-0000-00007E8F0000}"/>
    <cellStyle name="Normal 5 17 21 5 5" xfId="36735" xr:uid="{00000000-0005-0000-0000-00007F8F0000}"/>
    <cellStyle name="Normal 5 17 21 5 6" xfId="36736" xr:uid="{00000000-0005-0000-0000-0000808F0000}"/>
    <cellStyle name="Normal 5 17 21 5 7" xfId="36737" xr:uid="{00000000-0005-0000-0000-0000818F0000}"/>
    <cellStyle name="Normal 5 17 21 5 8" xfId="36738" xr:uid="{00000000-0005-0000-0000-0000828F0000}"/>
    <cellStyle name="Normal 5 17 21 5 9" xfId="36739" xr:uid="{00000000-0005-0000-0000-0000838F0000}"/>
    <cellStyle name="Normal 5 17 21 6" xfId="36740" xr:uid="{00000000-0005-0000-0000-0000848F0000}"/>
    <cellStyle name="Normal 5 17 21 7" xfId="36741" xr:uid="{00000000-0005-0000-0000-0000858F0000}"/>
    <cellStyle name="Normal 5 17 21 8" xfId="36742" xr:uid="{00000000-0005-0000-0000-0000868F0000}"/>
    <cellStyle name="Normal 5 17 21 9" xfId="36743" xr:uid="{00000000-0005-0000-0000-0000878F0000}"/>
    <cellStyle name="Normal 5 17 22" xfId="36744" xr:uid="{00000000-0005-0000-0000-0000888F0000}"/>
    <cellStyle name="Normal 5 17 22 10" xfId="36745" xr:uid="{00000000-0005-0000-0000-0000898F0000}"/>
    <cellStyle name="Normal 5 17 22 11" xfId="36746" xr:uid="{00000000-0005-0000-0000-00008A8F0000}"/>
    <cellStyle name="Normal 5 17 22 12" xfId="36747" xr:uid="{00000000-0005-0000-0000-00008B8F0000}"/>
    <cellStyle name="Normal 5 17 22 13" xfId="36748" xr:uid="{00000000-0005-0000-0000-00008C8F0000}"/>
    <cellStyle name="Normal 5 17 22 14" xfId="36749" xr:uid="{00000000-0005-0000-0000-00008D8F0000}"/>
    <cellStyle name="Normal 5 17 22 2" xfId="36750" xr:uid="{00000000-0005-0000-0000-00008E8F0000}"/>
    <cellStyle name="Normal 5 17 22 2 10" xfId="36751" xr:uid="{00000000-0005-0000-0000-00008F8F0000}"/>
    <cellStyle name="Normal 5 17 22 2 2" xfId="36752" xr:uid="{00000000-0005-0000-0000-0000908F0000}"/>
    <cellStyle name="Normal 5 17 22 2 3" xfId="36753" xr:uid="{00000000-0005-0000-0000-0000918F0000}"/>
    <cellStyle name="Normal 5 17 22 2 4" xfId="36754" xr:uid="{00000000-0005-0000-0000-0000928F0000}"/>
    <cellStyle name="Normal 5 17 22 2 5" xfId="36755" xr:uid="{00000000-0005-0000-0000-0000938F0000}"/>
    <cellStyle name="Normal 5 17 22 2 6" xfId="36756" xr:uid="{00000000-0005-0000-0000-0000948F0000}"/>
    <cellStyle name="Normal 5 17 22 2 7" xfId="36757" xr:uid="{00000000-0005-0000-0000-0000958F0000}"/>
    <cellStyle name="Normal 5 17 22 2 8" xfId="36758" xr:uid="{00000000-0005-0000-0000-0000968F0000}"/>
    <cellStyle name="Normal 5 17 22 2 9" xfId="36759" xr:uid="{00000000-0005-0000-0000-0000978F0000}"/>
    <cellStyle name="Normal 5 17 22 3" xfId="36760" xr:uid="{00000000-0005-0000-0000-0000988F0000}"/>
    <cellStyle name="Normal 5 17 22 3 10" xfId="36761" xr:uid="{00000000-0005-0000-0000-0000998F0000}"/>
    <cellStyle name="Normal 5 17 22 3 2" xfId="36762" xr:uid="{00000000-0005-0000-0000-00009A8F0000}"/>
    <cellStyle name="Normal 5 17 22 3 3" xfId="36763" xr:uid="{00000000-0005-0000-0000-00009B8F0000}"/>
    <cellStyle name="Normal 5 17 22 3 4" xfId="36764" xr:uid="{00000000-0005-0000-0000-00009C8F0000}"/>
    <cellStyle name="Normal 5 17 22 3 5" xfId="36765" xr:uid="{00000000-0005-0000-0000-00009D8F0000}"/>
    <cellStyle name="Normal 5 17 22 3 6" xfId="36766" xr:uid="{00000000-0005-0000-0000-00009E8F0000}"/>
    <cellStyle name="Normal 5 17 22 3 7" xfId="36767" xr:uid="{00000000-0005-0000-0000-00009F8F0000}"/>
    <cellStyle name="Normal 5 17 22 3 8" xfId="36768" xr:uid="{00000000-0005-0000-0000-0000A08F0000}"/>
    <cellStyle name="Normal 5 17 22 3 9" xfId="36769" xr:uid="{00000000-0005-0000-0000-0000A18F0000}"/>
    <cellStyle name="Normal 5 17 22 4" xfId="36770" xr:uid="{00000000-0005-0000-0000-0000A28F0000}"/>
    <cellStyle name="Normal 5 17 22 4 10" xfId="36771" xr:uid="{00000000-0005-0000-0000-0000A38F0000}"/>
    <cellStyle name="Normal 5 17 22 4 2" xfId="36772" xr:uid="{00000000-0005-0000-0000-0000A48F0000}"/>
    <cellStyle name="Normal 5 17 22 4 3" xfId="36773" xr:uid="{00000000-0005-0000-0000-0000A58F0000}"/>
    <cellStyle name="Normal 5 17 22 4 4" xfId="36774" xr:uid="{00000000-0005-0000-0000-0000A68F0000}"/>
    <cellStyle name="Normal 5 17 22 4 5" xfId="36775" xr:uid="{00000000-0005-0000-0000-0000A78F0000}"/>
    <cellStyle name="Normal 5 17 22 4 6" xfId="36776" xr:uid="{00000000-0005-0000-0000-0000A88F0000}"/>
    <cellStyle name="Normal 5 17 22 4 7" xfId="36777" xr:uid="{00000000-0005-0000-0000-0000A98F0000}"/>
    <cellStyle name="Normal 5 17 22 4 8" xfId="36778" xr:uid="{00000000-0005-0000-0000-0000AA8F0000}"/>
    <cellStyle name="Normal 5 17 22 4 9" xfId="36779" xr:uid="{00000000-0005-0000-0000-0000AB8F0000}"/>
    <cellStyle name="Normal 5 17 22 5" xfId="36780" xr:uid="{00000000-0005-0000-0000-0000AC8F0000}"/>
    <cellStyle name="Normal 5 17 22 5 10" xfId="36781" xr:uid="{00000000-0005-0000-0000-0000AD8F0000}"/>
    <cellStyle name="Normal 5 17 22 5 2" xfId="36782" xr:uid="{00000000-0005-0000-0000-0000AE8F0000}"/>
    <cellStyle name="Normal 5 17 22 5 3" xfId="36783" xr:uid="{00000000-0005-0000-0000-0000AF8F0000}"/>
    <cellStyle name="Normal 5 17 22 5 4" xfId="36784" xr:uid="{00000000-0005-0000-0000-0000B08F0000}"/>
    <cellStyle name="Normal 5 17 22 5 5" xfId="36785" xr:uid="{00000000-0005-0000-0000-0000B18F0000}"/>
    <cellStyle name="Normal 5 17 22 5 6" xfId="36786" xr:uid="{00000000-0005-0000-0000-0000B28F0000}"/>
    <cellStyle name="Normal 5 17 22 5 7" xfId="36787" xr:uid="{00000000-0005-0000-0000-0000B38F0000}"/>
    <cellStyle name="Normal 5 17 22 5 8" xfId="36788" xr:uid="{00000000-0005-0000-0000-0000B48F0000}"/>
    <cellStyle name="Normal 5 17 22 5 9" xfId="36789" xr:uid="{00000000-0005-0000-0000-0000B58F0000}"/>
    <cellStyle name="Normal 5 17 22 6" xfId="36790" xr:uid="{00000000-0005-0000-0000-0000B68F0000}"/>
    <cellStyle name="Normal 5 17 22 7" xfId="36791" xr:uid="{00000000-0005-0000-0000-0000B78F0000}"/>
    <cellStyle name="Normal 5 17 22 8" xfId="36792" xr:uid="{00000000-0005-0000-0000-0000B88F0000}"/>
    <cellStyle name="Normal 5 17 22 9" xfId="36793" xr:uid="{00000000-0005-0000-0000-0000B98F0000}"/>
    <cellStyle name="Normal 5 17 23" xfId="36794" xr:uid="{00000000-0005-0000-0000-0000BA8F0000}"/>
    <cellStyle name="Normal 5 17 23 10" xfId="36795" xr:uid="{00000000-0005-0000-0000-0000BB8F0000}"/>
    <cellStyle name="Normal 5 17 23 11" xfId="36796" xr:uid="{00000000-0005-0000-0000-0000BC8F0000}"/>
    <cellStyle name="Normal 5 17 23 12" xfId="36797" xr:uid="{00000000-0005-0000-0000-0000BD8F0000}"/>
    <cellStyle name="Normal 5 17 23 13" xfId="36798" xr:uid="{00000000-0005-0000-0000-0000BE8F0000}"/>
    <cellStyle name="Normal 5 17 23 14" xfId="36799" xr:uid="{00000000-0005-0000-0000-0000BF8F0000}"/>
    <cellStyle name="Normal 5 17 23 2" xfId="36800" xr:uid="{00000000-0005-0000-0000-0000C08F0000}"/>
    <cellStyle name="Normal 5 17 23 2 10" xfId="36801" xr:uid="{00000000-0005-0000-0000-0000C18F0000}"/>
    <cellStyle name="Normal 5 17 23 2 2" xfId="36802" xr:uid="{00000000-0005-0000-0000-0000C28F0000}"/>
    <cellStyle name="Normal 5 17 23 2 3" xfId="36803" xr:uid="{00000000-0005-0000-0000-0000C38F0000}"/>
    <cellStyle name="Normal 5 17 23 2 4" xfId="36804" xr:uid="{00000000-0005-0000-0000-0000C48F0000}"/>
    <cellStyle name="Normal 5 17 23 2 5" xfId="36805" xr:uid="{00000000-0005-0000-0000-0000C58F0000}"/>
    <cellStyle name="Normal 5 17 23 2 6" xfId="36806" xr:uid="{00000000-0005-0000-0000-0000C68F0000}"/>
    <cellStyle name="Normal 5 17 23 2 7" xfId="36807" xr:uid="{00000000-0005-0000-0000-0000C78F0000}"/>
    <cellStyle name="Normal 5 17 23 2 8" xfId="36808" xr:uid="{00000000-0005-0000-0000-0000C88F0000}"/>
    <cellStyle name="Normal 5 17 23 2 9" xfId="36809" xr:uid="{00000000-0005-0000-0000-0000C98F0000}"/>
    <cellStyle name="Normal 5 17 23 3" xfId="36810" xr:uid="{00000000-0005-0000-0000-0000CA8F0000}"/>
    <cellStyle name="Normal 5 17 23 3 10" xfId="36811" xr:uid="{00000000-0005-0000-0000-0000CB8F0000}"/>
    <cellStyle name="Normal 5 17 23 3 2" xfId="36812" xr:uid="{00000000-0005-0000-0000-0000CC8F0000}"/>
    <cellStyle name="Normal 5 17 23 3 3" xfId="36813" xr:uid="{00000000-0005-0000-0000-0000CD8F0000}"/>
    <cellStyle name="Normal 5 17 23 3 4" xfId="36814" xr:uid="{00000000-0005-0000-0000-0000CE8F0000}"/>
    <cellStyle name="Normal 5 17 23 3 5" xfId="36815" xr:uid="{00000000-0005-0000-0000-0000CF8F0000}"/>
    <cellStyle name="Normal 5 17 23 3 6" xfId="36816" xr:uid="{00000000-0005-0000-0000-0000D08F0000}"/>
    <cellStyle name="Normal 5 17 23 3 7" xfId="36817" xr:uid="{00000000-0005-0000-0000-0000D18F0000}"/>
    <cellStyle name="Normal 5 17 23 3 8" xfId="36818" xr:uid="{00000000-0005-0000-0000-0000D28F0000}"/>
    <cellStyle name="Normal 5 17 23 3 9" xfId="36819" xr:uid="{00000000-0005-0000-0000-0000D38F0000}"/>
    <cellStyle name="Normal 5 17 23 4" xfId="36820" xr:uid="{00000000-0005-0000-0000-0000D48F0000}"/>
    <cellStyle name="Normal 5 17 23 4 10" xfId="36821" xr:uid="{00000000-0005-0000-0000-0000D58F0000}"/>
    <cellStyle name="Normal 5 17 23 4 2" xfId="36822" xr:uid="{00000000-0005-0000-0000-0000D68F0000}"/>
    <cellStyle name="Normal 5 17 23 4 3" xfId="36823" xr:uid="{00000000-0005-0000-0000-0000D78F0000}"/>
    <cellStyle name="Normal 5 17 23 4 4" xfId="36824" xr:uid="{00000000-0005-0000-0000-0000D88F0000}"/>
    <cellStyle name="Normal 5 17 23 4 5" xfId="36825" xr:uid="{00000000-0005-0000-0000-0000D98F0000}"/>
    <cellStyle name="Normal 5 17 23 4 6" xfId="36826" xr:uid="{00000000-0005-0000-0000-0000DA8F0000}"/>
    <cellStyle name="Normal 5 17 23 4 7" xfId="36827" xr:uid="{00000000-0005-0000-0000-0000DB8F0000}"/>
    <cellStyle name="Normal 5 17 23 4 8" xfId="36828" xr:uid="{00000000-0005-0000-0000-0000DC8F0000}"/>
    <cellStyle name="Normal 5 17 23 4 9" xfId="36829" xr:uid="{00000000-0005-0000-0000-0000DD8F0000}"/>
    <cellStyle name="Normal 5 17 23 5" xfId="36830" xr:uid="{00000000-0005-0000-0000-0000DE8F0000}"/>
    <cellStyle name="Normal 5 17 23 5 10" xfId="36831" xr:uid="{00000000-0005-0000-0000-0000DF8F0000}"/>
    <cellStyle name="Normal 5 17 23 5 2" xfId="36832" xr:uid="{00000000-0005-0000-0000-0000E08F0000}"/>
    <cellStyle name="Normal 5 17 23 5 3" xfId="36833" xr:uid="{00000000-0005-0000-0000-0000E18F0000}"/>
    <cellStyle name="Normal 5 17 23 5 4" xfId="36834" xr:uid="{00000000-0005-0000-0000-0000E28F0000}"/>
    <cellStyle name="Normal 5 17 23 5 5" xfId="36835" xr:uid="{00000000-0005-0000-0000-0000E38F0000}"/>
    <cellStyle name="Normal 5 17 23 5 6" xfId="36836" xr:uid="{00000000-0005-0000-0000-0000E48F0000}"/>
    <cellStyle name="Normal 5 17 23 5 7" xfId="36837" xr:uid="{00000000-0005-0000-0000-0000E58F0000}"/>
    <cellStyle name="Normal 5 17 23 5 8" xfId="36838" xr:uid="{00000000-0005-0000-0000-0000E68F0000}"/>
    <cellStyle name="Normal 5 17 23 5 9" xfId="36839" xr:uid="{00000000-0005-0000-0000-0000E78F0000}"/>
    <cellStyle name="Normal 5 17 23 6" xfId="36840" xr:uid="{00000000-0005-0000-0000-0000E88F0000}"/>
    <cellStyle name="Normal 5 17 23 7" xfId="36841" xr:uid="{00000000-0005-0000-0000-0000E98F0000}"/>
    <cellStyle name="Normal 5 17 23 8" xfId="36842" xr:uid="{00000000-0005-0000-0000-0000EA8F0000}"/>
    <cellStyle name="Normal 5 17 23 9" xfId="36843" xr:uid="{00000000-0005-0000-0000-0000EB8F0000}"/>
    <cellStyle name="Normal 5 17 24" xfId="36844" xr:uid="{00000000-0005-0000-0000-0000EC8F0000}"/>
    <cellStyle name="Normal 5 17 24 10" xfId="36845" xr:uid="{00000000-0005-0000-0000-0000ED8F0000}"/>
    <cellStyle name="Normal 5 17 24 11" xfId="36846" xr:uid="{00000000-0005-0000-0000-0000EE8F0000}"/>
    <cellStyle name="Normal 5 17 24 12" xfId="36847" xr:uid="{00000000-0005-0000-0000-0000EF8F0000}"/>
    <cellStyle name="Normal 5 17 24 13" xfId="36848" xr:uid="{00000000-0005-0000-0000-0000F08F0000}"/>
    <cellStyle name="Normal 5 17 24 14" xfId="36849" xr:uid="{00000000-0005-0000-0000-0000F18F0000}"/>
    <cellStyle name="Normal 5 17 24 2" xfId="36850" xr:uid="{00000000-0005-0000-0000-0000F28F0000}"/>
    <cellStyle name="Normal 5 17 24 2 10" xfId="36851" xr:uid="{00000000-0005-0000-0000-0000F38F0000}"/>
    <cellStyle name="Normal 5 17 24 2 2" xfId="36852" xr:uid="{00000000-0005-0000-0000-0000F48F0000}"/>
    <cellStyle name="Normal 5 17 24 2 3" xfId="36853" xr:uid="{00000000-0005-0000-0000-0000F58F0000}"/>
    <cellStyle name="Normal 5 17 24 2 4" xfId="36854" xr:uid="{00000000-0005-0000-0000-0000F68F0000}"/>
    <cellStyle name="Normal 5 17 24 2 5" xfId="36855" xr:uid="{00000000-0005-0000-0000-0000F78F0000}"/>
    <cellStyle name="Normal 5 17 24 2 6" xfId="36856" xr:uid="{00000000-0005-0000-0000-0000F88F0000}"/>
    <cellStyle name="Normal 5 17 24 2 7" xfId="36857" xr:uid="{00000000-0005-0000-0000-0000F98F0000}"/>
    <cellStyle name="Normal 5 17 24 2 8" xfId="36858" xr:uid="{00000000-0005-0000-0000-0000FA8F0000}"/>
    <cellStyle name="Normal 5 17 24 2 9" xfId="36859" xr:uid="{00000000-0005-0000-0000-0000FB8F0000}"/>
    <cellStyle name="Normal 5 17 24 3" xfId="36860" xr:uid="{00000000-0005-0000-0000-0000FC8F0000}"/>
    <cellStyle name="Normal 5 17 24 3 10" xfId="36861" xr:uid="{00000000-0005-0000-0000-0000FD8F0000}"/>
    <cellStyle name="Normal 5 17 24 3 2" xfId="36862" xr:uid="{00000000-0005-0000-0000-0000FE8F0000}"/>
    <cellStyle name="Normal 5 17 24 3 3" xfId="36863" xr:uid="{00000000-0005-0000-0000-0000FF8F0000}"/>
    <cellStyle name="Normal 5 17 24 3 4" xfId="36864" xr:uid="{00000000-0005-0000-0000-000000900000}"/>
    <cellStyle name="Normal 5 17 24 3 5" xfId="36865" xr:uid="{00000000-0005-0000-0000-000001900000}"/>
    <cellStyle name="Normal 5 17 24 3 6" xfId="36866" xr:uid="{00000000-0005-0000-0000-000002900000}"/>
    <cellStyle name="Normal 5 17 24 3 7" xfId="36867" xr:uid="{00000000-0005-0000-0000-000003900000}"/>
    <cellStyle name="Normal 5 17 24 3 8" xfId="36868" xr:uid="{00000000-0005-0000-0000-000004900000}"/>
    <cellStyle name="Normal 5 17 24 3 9" xfId="36869" xr:uid="{00000000-0005-0000-0000-000005900000}"/>
    <cellStyle name="Normal 5 17 24 4" xfId="36870" xr:uid="{00000000-0005-0000-0000-000006900000}"/>
    <cellStyle name="Normal 5 17 24 4 10" xfId="36871" xr:uid="{00000000-0005-0000-0000-000007900000}"/>
    <cellStyle name="Normal 5 17 24 4 2" xfId="36872" xr:uid="{00000000-0005-0000-0000-000008900000}"/>
    <cellStyle name="Normal 5 17 24 4 3" xfId="36873" xr:uid="{00000000-0005-0000-0000-000009900000}"/>
    <cellStyle name="Normal 5 17 24 4 4" xfId="36874" xr:uid="{00000000-0005-0000-0000-00000A900000}"/>
    <cellStyle name="Normal 5 17 24 4 5" xfId="36875" xr:uid="{00000000-0005-0000-0000-00000B900000}"/>
    <cellStyle name="Normal 5 17 24 4 6" xfId="36876" xr:uid="{00000000-0005-0000-0000-00000C900000}"/>
    <cellStyle name="Normal 5 17 24 4 7" xfId="36877" xr:uid="{00000000-0005-0000-0000-00000D900000}"/>
    <cellStyle name="Normal 5 17 24 4 8" xfId="36878" xr:uid="{00000000-0005-0000-0000-00000E900000}"/>
    <cellStyle name="Normal 5 17 24 4 9" xfId="36879" xr:uid="{00000000-0005-0000-0000-00000F900000}"/>
    <cellStyle name="Normal 5 17 24 5" xfId="36880" xr:uid="{00000000-0005-0000-0000-000010900000}"/>
    <cellStyle name="Normal 5 17 24 5 10" xfId="36881" xr:uid="{00000000-0005-0000-0000-000011900000}"/>
    <cellStyle name="Normal 5 17 24 5 2" xfId="36882" xr:uid="{00000000-0005-0000-0000-000012900000}"/>
    <cellStyle name="Normal 5 17 24 5 3" xfId="36883" xr:uid="{00000000-0005-0000-0000-000013900000}"/>
    <cellStyle name="Normal 5 17 24 5 4" xfId="36884" xr:uid="{00000000-0005-0000-0000-000014900000}"/>
    <cellStyle name="Normal 5 17 24 5 5" xfId="36885" xr:uid="{00000000-0005-0000-0000-000015900000}"/>
    <cellStyle name="Normal 5 17 24 5 6" xfId="36886" xr:uid="{00000000-0005-0000-0000-000016900000}"/>
    <cellStyle name="Normal 5 17 24 5 7" xfId="36887" xr:uid="{00000000-0005-0000-0000-000017900000}"/>
    <cellStyle name="Normal 5 17 24 5 8" xfId="36888" xr:uid="{00000000-0005-0000-0000-000018900000}"/>
    <cellStyle name="Normal 5 17 24 5 9" xfId="36889" xr:uid="{00000000-0005-0000-0000-000019900000}"/>
    <cellStyle name="Normal 5 17 24 6" xfId="36890" xr:uid="{00000000-0005-0000-0000-00001A900000}"/>
    <cellStyle name="Normal 5 17 24 7" xfId="36891" xr:uid="{00000000-0005-0000-0000-00001B900000}"/>
    <cellStyle name="Normal 5 17 24 8" xfId="36892" xr:uid="{00000000-0005-0000-0000-00001C900000}"/>
    <cellStyle name="Normal 5 17 24 9" xfId="36893" xr:uid="{00000000-0005-0000-0000-00001D900000}"/>
    <cellStyle name="Normal 5 17 25" xfId="36894" xr:uid="{00000000-0005-0000-0000-00001E900000}"/>
    <cellStyle name="Normal 5 17 25 10" xfId="36895" xr:uid="{00000000-0005-0000-0000-00001F900000}"/>
    <cellStyle name="Normal 5 17 25 11" xfId="36896" xr:uid="{00000000-0005-0000-0000-000020900000}"/>
    <cellStyle name="Normal 5 17 25 12" xfId="36897" xr:uid="{00000000-0005-0000-0000-000021900000}"/>
    <cellStyle name="Normal 5 17 25 13" xfId="36898" xr:uid="{00000000-0005-0000-0000-000022900000}"/>
    <cellStyle name="Normal 5 17 25 14" xfId="36899" xr:uid="{00000000-0005-0000-0000-000023900000}"/>
    <cellStyle name="Normal 5 17 25 2" xfId="36900" xr:uid="{00000000-0005-0000-0000-000024900000}"/>
    <cellStyle name="Normal 5 17 25 2 10" xfId="36901" xr:uid="{00000000-0005-0000-0000-000025900000}"/>
    <cellStyle name="Normal 5 17 25 2 2" xfId="36902" xr:uid="{00000000-0005-0000-0000-000026900000}"/>
    <cellStyle name="Normal 5 17 25 2 3" xfId="36903" xr:uid="{00000000-0005-0000-0000-000027900000}"/>
    <cellStyle name="Normal 5 17 25 2 4" xfId="36904" xr:uid="{00000000-0005-0000-0000-000028900000}"/>
    <cellStyle name="Normal 5 17 25 2 5" xfId="36905" xr:uid="{00000000-0005-0000-0000-000029900000}"/>
    <cellStyle name="Normal 5 17 25 2 6" xfId="36906" xr:uid="{00000000-0005-0000-0000-00002A900000}"/>
    <cellStyle name="Normal 5 17 25 2 7" xfId="36907" xr:uid="{00000000-0005-0000-0000-00002B900000}"/>
    <cellStyle name="Normal 5 17 25 2 8" xfId="36908" xr:uid="{00000000-0005-0000-0000-00002C900000}"/>
    <cellStyle name="Normal 5 17 25 2 9" xfId="36909" xr:uid="{00000000-0005-0000-0000-00002D900000}"/>
    <cellStyle name="Normal 5 17 25 3" xfId="36910" xr:uid="{00000000-0005-0000-0000-00002E900000}"/>
    <cellStyle name="Normal 5 17 25 3 10" xfId="36911" xr:uid="{00000000-0005-0000-0000-00002F900000}"/>
    <cellStyle name="Normal 5 17 25 3 2" xfId="36912" xr:uid="{00000000-0005-0000-0000-000030900000}"/>
    <cellStyle name="Normal 5 17 25 3 3" xfId="36913" xr:uid="{00000000-0005-0000-0000-000031900000}"/>
    <cellStyle name="Normal 5 17 25 3 4" xfId="36914" xr:uid="{00000000-0005-0000-0000-000032900000}"/>
    <cellStyle name="Normal 5 17 25 3 5" xfId="36915" xr:uid="{00000000-0005-0000-0000-000033900000}"/>
    <cellStyle name="Normal 5 17 25 3 6" xfId="36916" xr:uid="{00000000-0005-0000-0000-000034900000}"/>
    <cellStyle name="Normal 5 17 25 3 7" xfId="36917" xr:uid="{00000000-0005-0000-0000-000035900000}"/>
    <cellStyle name="Normal 5 17 25 3 8" xfId="36918" xr:uid="{00000000-0005-0000-0000-000036900000}"/>
    <cellStyle name="Normal 5 17 25 3 9" xfId="36919" xr:uid="{00000000-0005-0000-0000-000037900000}"/>
    <cellStyle name="Normal 5 17 25 4" xfId="36920" xr:uid="{00000000-0005-0000-0000-000038900000}"/>
    <cellStyle name="Normal 5 17 25 4 10" xfId="36921" xr:uid="{00000000-0005-0000-0000-000039900000}"/>
    <cellStyle name="Normal 5 17 25 4 2" xfId="36922" xr:uid="{00000000-0005-0000-0000-00003A900000}"/>
    <cellStyle name="Normal 5 17 25 4 3" xfId="36923" xr:uid="{00000000-0005-0000-0000-00003B900000}"/>
    <cellStyle name="Normal 5 17 25 4 4" xfId="36924" xr:uid="{00000000-0005-0000-0000-00003C900000}"/>
    <cellStyle name="Normal 5 17 25 4 5" xfId="36925" xr:uid="{00000000-0005-0000-0000-00003D900000}"/>
    <cellStyle name="Normal 5 17 25 4 6" xfId="36926" xr:uid="{00000000-0005-0000-0000-00003E900000}"/>
    <cellStyle name="Normal 5 17 25 4 7" xfId="36927" xr:uid="{00000000-0005-0000-0000-00003F900000}"/>
    <cellStyle name="Normal 5 17 25 4 8" xfId="36928" xr:uid="{00000000-0005-0000-0000-000040900000}"/>
    <cellStyle name="Normal 5 17 25 4 9" xfId="36929" xr:uid="{00000000-0005-0000-0000-000041900000}"/>
    <cellStyle name="Normal 5 17 25 5" xfId="36930" xr:uid="{00000000-0005-0000-0000-000042900000}"/>
    <cellStyle name="Normal 5 17 25 5 10" xfId="36931" xr:uid="{00000000-0005-0000-0000-000043900000}"/>
    <cellStyle name="Normal 5 17 25 5 2" xfId="36932" xr:uid="{00000000-0005-0000-0000-000044900000}"/>
    <cellStyle name="Normal 5 17 25 5 3" xfId="36933" xr:uid="{00000000-0005-0000-0000-000045900000}"/>
    <cellStyle name="Normal 5 17 25 5 4" xfId="36934" xr:uid="{00000000-0005-0000-0000-000046900000}"/>
    <cellStyle name="Normal 5 17 25 5 5" xfId="36935" xr:uid="{00000000-0005-0000-0000-000047900000}"/>
    <cellStyle name="Normal 5 17 25 5 6" xfId="36936" xr:uid="{00000000-0005-0000-0000-000048900000}"/>
    <cellStyle name="Normal 5 17 25 5 7" xfId="36937" xr:uid="{00000000-0005-0000-0000-000049900000}"/>
    <cellStyle name="Normal 5 17 25 5 8" xfId="36938" xr:uid="{00000000-0005-0000-0000-00004A900000}"/>
    <cellStyle name="Normal 5 17 25 5 9" xfId="36939" xr:uid="{00000000-0005-0000-0000-00004B900000}"/>
    <cellStyle name="Normal 5 17 25 6" xfId="36940" xr:uid="{00000000-0005-0000-0000-00004C900000}"/>
    <cellStyle name="Normal 5 17 25 7" xfId="36941" xr:uid="{00000000-0005-0000-0000-00004D900000}"/>
    <cellStyle name="Normal 5 17 25 8" xfId="36942" xr:uid="{00000000-0005-0000-0000-00004E900000}"/>
    <cellStyle name="Normal 5 17 25 9" xfId="36943" xr:uid="{00000000-0005-0000-0000-00004F900000}"/>
    <cellStyle name="Normal 5 17 26" xfId="36944" xr:uid="{00000000-0005-0000-0000-000050900000}"/>
    <cellStyle name="Normal 5 17 26 10" xfId="36945" xr:uid="{00000000-0005-0000-0000-000051900000}"/>
    <cellStyle name="Normal 5 17 26 11" xfId="36946" xr:uid="{00000000-0005-0000-0000-000052900000}"/>
    <cellStyle name="Normal 5 17 26 12" xfId="36947" xr:uid="{00000000-0005-0000-0000-000053900000}"/>
    <cellStyle name="Normal 5 17 26 13" xfId="36948" xr:uid="{00000000-0005-0000-0000-000054900000}"/>
    <cellStyle name="Normal 5 17 26 14" xfId="36949" xr:uid="{00000000-0005-0000-0000-000055900000}"/>
    <cellStyle name="Normal 5 17 26 2" xfId="36950" xr:uid="{00000000-0005-0000-0000-000056900000}"/>
    <cellStyle name="Normal 5 17 26 2 10" xfId="36951" xr:uid="{00000000-0005-0000-0000-000057900000}"/>
    <cellStyle name="Normal 5 17 26 2 2" xfId="36952" xr:uid="{00000000-0005-0000-0000-000058900000}"/>
    <cellStyle name="Normal 5 17 26 2 3" xfId="36953" xr:uid="{00000000-0005-0000-0000-000059900000}"/>
    <cellStyle name="Normal 5 17 26 2 4" xfId="36954" xr:uid="{00000000-0005-0000-0000-00005A900000}"/>
    <cellStyle name="Normal 5 17 26 2 5" xfId="36955" xr:uid="{00000000-0005-0000-0000-00005B900000}"/>
    <cellStyle name="Normal 5 17 26 2 6" xfId="36956" xr:uid="{00000000-0005-0000-0000-00005C900000}"/>
    <cellStyle name="Normal 5 17 26 2 7" xfId="36957" xr:uid="{00000000-0005-0000-0000-00005D900000}"/>
    <cellStyle name="Normal 5 17 26 2 8" xfId="36958" xr:uid="{00000000-0005-0000-0000-00005E900000}"/>
    <cellStyle name="Normal 5 17 26 2 9" xfId="36959" xr:uid="{00000000-0005-0000-0000-00005F900000}"/>
    <cellStyle name="Normal 5 17 26 3" xfId="36960" xr:uid="{00000000-0005-0000-0000-000060900000}"/>
    <cellStyle name="Normal 5 17 26 3 10" xfId="36961" xr:uid="{00000000-0005-0000-0000-000061900000}"/>
    <cellStyle name="Normal 5 17 26 3 2" xfId="36962" xr:uid="{00000000-0005-0000-0000-000062900000}"/>
    <cellStyle name="Normal 5 17 26 3 3" xfId="36963" xr:uid="{00000000-0005-0000-0000-000063900000}"/>
    <cellStyle name="Normal 5 17 26 3 4" xfId="36964" xr:uid="{00000000-0005-0000-0000-000064900000}"/>
    <cellStyle name="Normal 5 17 26 3 5" xfId="36965" xr:uid="{00000000-0005-0000-0000-000065900000}"/>
    <cellStyle name="Normal 5 17 26 3 6" xfId="36966" xr:uid="{00000000-0005-0000-0000-000066900000}"/>
    <cellStyle name="Normal 5 17 26 3 7" xfId="36967" xr:uid="{00000000-0005-0000-0000-000067900000}"/>
    <cellStyle name="Normal 5 17 26 3 8" xfId="36968" xr:uid="{00000000-0005-0000-0000-000068900000}"/>
    <cellStyle name="Normal 5 17 26 3 9" xfId="36969" xr:uid="{00000000-0005-0000-0000-000069900000}"/>
    <cellStyle name="Normal 5 17 26 4" xfId="36970" xr:uid="{00000000-0005-0000-0000-00006A900000}"/>
    <cellStyle name="Normal 5 17 26 4 10" xfId="36971" xr:uid="{00000000-0005-0000-0000-00006B900000}"/>
    <cellStyle name="Normal 5 17 26 4 2" xfId="36972" xr:uid="{00000000-0005-0000-0000-00006C900000}"/>
    <cellStyle name="Normal 5 17 26 4 3" xfId="36973" xr:uid="{00000000-0005-0000-0000-00006D900000}"/>
    <cellStyle name="Normal 5 17 26 4 4" xfId="36974" xr:uid="{00000000-0005-0000-0000-00006E900000}"/>
    <cellStyle name="Normal 5 17 26 4 5" xfId="36975" xr:uid="{00000000-0005-0000-0000-00006F900000}"/>
    <cellStyle name="Normal 5 17 26 4 6" xfId="36976" xr:uid="{00000000-0005-0000-0000-000070900000}"/>
    <cellStyle name="Normal 5 17 26 4 7" xfId="36977" xr:uid="{00000000-0005-0000-0000-000071900000}"/>
    <cellStyle name="Normal 5 17 26 4 8" xfId="36978" xr:uid="{00000000-0005-0000-0000-000072900000}"/>
    <cellStyle name="Normal 5 17 26 4 9" xfId="36979" xr:uid="{00000000-0005-0000-0000-000073900000}"/>
    <cellStyle name="Normal 5 17 26 5" xfId="36980" xr:uid="{00000000-0005-0000-0000-000074900000}"/>
    <cellStyle name="Normal 5 17 26 5 10" xfId="36981" xr:uid="{00000000-0005-0000-0000-000075900000}"/>
    <cellStyle name="Normal 5 17 26 5 2" xfId="36982" xr:uid="{00000000-0005-0000-0000-000076900000}"/>
    <cellStyle name="Normal 5 17 26 5 3" xfId="36983" xr:uid="{00000000-0005-0000-0000-000077900000}"/>
    <cellStyle name="Normal 5 17 26 5 4" xfId="36984" xr:uid="{00000000-0005-0000-0000-000078900000}"/>
    <cellStyle name="Normal 5 17 26 5 5" xfId="36985" xr:uid="{00000000-0005-0000-0000-000079900000}"/>
    <cellStyle name="Normal 5 17 26 5 6" xfId="36986" xr:uid="{00000000-0005-0000-0000-00007A900000}"/>
    <cellStyle name="Normal 5 17 26 5 7" xfId="36987" xr:uid="{00000000-0005-0000-0000-00007B900000}"/>
    <cellStyle name="Normal 5 17 26 5 8" xfId="36988" xr:uid="{00000000-0005-0000-0000-00007C900000}"/>
    <cellStyle name="Normal 5 17 26 5 9" xfId="36989" xr:uid="{00000000-0005-0000-0000-00007D900000}"/>
    <cellStyle name="Normal 5 17 26 6" xfId="36990" xr:uid="{00000000-0005-0000-0000-00007E900000}"/>
    <cellStyle name="Normal 5 17 26 7" xfId="36991" xr:uid="{00000000-0005-0000-0000-00007F900000}"/>
    <cellStyle name="Normal 5 17 26 8" xfId="36992" xr:uid="{00000000-0005-0000-0000-000080900000}"/>
    <cellStyle name="Normal 5 17 26 9" xfId="36993" xr:uid="{00000000-0005-0000-0000-000081900000}"/>
    <cellStyle name="Normal 5 17 27" xfId="36994" xr:uid="{00000000-0005-0000-0000-000082900000}"/>
    <cellStyle name="Normal 5 17 27 10" xfId="36995" xr:uid="{00000000-0005-0000-0000-000083900000}"/>
    <cellStyle name="Normal 5 17 27 11" xfId="36996" xr:uid="{00000000-0005-0000-0000-000084900000}"/>
    <cellStyle name="Normal 5 17 27 12" xfId="36997" xr:uid="{00000000-0005-0000-0000-000085900000}"/>
    <cellStyle name="Normal 5 17 27 13" xfId="36998" xr:uid="{00000000-0005-0000-0000-000086900000}"/>
    <cellStyle name="Normal 5 17 27 14" xfId="36999" xr:uid="{00000000-0005-0000-0000-000087900000}"/>
    <cellStyle name="Normal 5 17 27 2" xfId="37000" xr:uid="{00000000-0005-0000-0000-000088900000}"/>
    <cellStyle name="Normal 5 17 27 2 10" xfId="37001" xr:uid="{00000000-0005-0000-0000-000089900000}"/>
    <cellStyle name="Normal 5 17 27 2 2" xfId="37002" xr:uid="{00000000-0005-0000-0000-00008A900000}"/>
    <cellStyle name="Normal 5 17 27 2 3" xfId="37003" xr:uid="{00000000-0005-0000-0000-00008B900000}"/>
    <cellStyle name="Normal 5 17 27 2 4" xfId="37004" xr:uid="{00000000-0005-0000-0000-00008C900000}"/>
    <cellStyle name="Normal 5 17 27 2 5" xfId="37005" xr:uid="{00000000-0005-0000-0000-00008D900000}"/>
    <cellStyle name="Normal 5 17 27 2 6" xfId="37006" xr:uid="{00000000-0005-0000-0000-00008E900000}"/>
    <cellStyle name="Normal 5 17 27 2 7" xfId="37007" xr:uid="{00000000-0005-0000-0000-00008F900000}"/>
    <cellStyle name="Normal 5 17 27 2 8" xfId="37008" xr:uid="{00000000-0005-0000-0000-000090900000}"/>
    <cellStyle name="Normal 5 17 27 2 9" xfId="37009" xr:uid="{00000000-0005-0000-0000-000091900000}"/>
    <cellStyle name="Normal 5 17 27 3" xfId="37010" xr:uid="{00000000-0005-0000-0000-000092900000}"/>
    <cellStyle name="Normal 5 17 27 3 10" xfId="37011" xr:uid="{00000000-0005-0000-0000-000093900000}"/>
    <cellStyle name="Normal 5 17 27 3 2" xfId="37012" xr:uid="{00000000-0005-0000-0000-000094900000}"/>
    <cellStyle name="Normal 5 17 27 3 3" xfId="37013" xr:uid="{00000000-0005-0000-0000-000095900000}"/>
    <cellStyle name="Normal 5 17 27 3 4" xfId="37014" xr:uid="{00000000-0005-0000-0000-000096900000}"/>
    <cellStyle name="Normal 5 17 27 3 5" xfId="37015" xr:uid="{00000000-0005-0000-0000-000097900000}"/>
    <cellStyle name="Normal 5 17 27 3 6" xfId="37016" xr:uid="{00000000-0005-0000-0000-000098900000}"/>
    <cellStyle name="Normal 5 17 27 3 7" xfId="37017" xr:uid="{00000000-0005-0000-0000-000099900000}"/>
    <cellStyle name="Normal 5 17 27 3 8" xfId="37018" xr:uid="{00000000-0005-0000-0000-00009A900000}"/>
    <cellStyle name="Normal 5 17 27 3 9" xfId="37019" xr:uid="{00000000-0005-0000-0000-00009B900000}"/>
    <cellStyle name="Normal 5 17 27 4" xfId="37020" xr:uid="{00000000-0005-0000-0000-00009C900000}"/>
    <cellStyle name="Normal 5 17 27 4 10" xfId="37021" xr:uid="{00000000-0005-0000-0000-00009D900000}"/>
    <cellStyle name="Normal 5 17 27 4 2" xfId="37022" xr:uid="{00000000-0005-0000-0000-00009E900000}"/>
    <cellStyle name="Normal 5 17 27 4 3" xfId="37023" xr:uid="{00000000-0005-0000-0000-00009F900000}"/>
    <cellStyle name="Normal 5 17 27 4 4" xfId="37024" xr:uid="{00000000-0005-0000-0000-0000A0900000}"/>
    <cellStyle name="Normal 5 17 27 4 5" xfId="37025" xr:uid="{00000000-0005-0000-0000-0000A1900000}"/>
    <cellStyle name="Normal 5 17 27 4 6" xfId="37026" xr:uid="{00000000-0005-0000-0000-0000A2900000}"/>
    <cellStyle name="Normal 5 17 27 4 7" xfId="37027" xr:uid="{00000000-0005-0000-0000-0000A3900000}"/>
    <cellStyle name="Normal 5 17 27 4 8" xfId="37028" xr:uid="{00000000-0005-0000-0000-0000A4900000}"/>
    <cellStyle name="Normal 5 17 27 4 9" xfId="37029" xr:uid="{00000000-0005-0000-0000-0000A5900000}"/>
    <cellStyle name="Normal 5 17 27 5" xfId="37030" xr:uid="{00000000-0005-0000-0000-0000A6900000}"/>
    <cellStyle name="Normal 5 17 27 5 10" xfId="37031" xr:uid="{00000000-0005-0000-0000-0000A7900000}"/>
    <cellStyle name="Normal 5 17 27 5 2" xfId="37032" xr:uid="{00000000-0005-0000-0000-0000A8900000}"/>
    <cellStyle name="Normal 5 17 27 5 3" xfId="37033" xr:uid="{00000000-0005-0000-0000-0000A9900000}"/>
    <cellStyle name="Normal 5 17 27 5 4" xfId="37034" xr:uid="{00000000-0005-0000-0000-0000AA900000}"/>
    <cellStyle name="Normal 5 17 27 5 5" xfId="37035" xr:uid="{00000000-0005-0000-0000-0000AB900000}"/>
    <cellStyle name="Normal 5 17 27 5 6" xfId="37036" xr:uid="{00000000-0005-0000-0000-0000AC900000}"/>
    <cellStyle name="Normal 5 17 27 5 7" xfId="37037" xr:uid="{00000000-0005-0000-0000-0000AD900000}"/>
    <cellStyle name="Normal 5 17 27 5 8" xfId="37038" xr:uid="{00000000-0005-0000-0000-0000AE900000}"/>
    <cellStyle name="Normal 5 17 27 5 9" xfId="37039" xr:uid="{00000000-0005-0000-0000-0000AF900000}"/>
    <cellStyle name="Normal 5 17 27 6" xfId="37040" xr:uid="{00000000-0005-0000-0000-0000B0900000}"/>
    <cellStyle name="Normal 5 17 27 7" xfId="37041" xr:uid="{00000000-0005-0000-0000-0000B1900000}"/>
    <cellStyle name="Normal 5 17 27 8" xfId="37042" xr:uid="{00000000-0005-0000-0000-0000B2900000}"/>
    <cellStyle name="Normal 5 17 27 9" xfId="37043" xr:uid="{00000000-0005-0000-0000-0000B3900000}"/>
    <cellStyle name="Normal 5 17 28" xfId="37044" xr:uid="{00000000-0005-0000-0000-0000B4900000}"/>
    <cellStyle name="Normal 5 17 28 10" xfId="37045" xr:uid="{00000000-0005-0000-0000-0000B5900000}"/>
    <cellStyle name="Normal 5 17 28 11" xfId="37046" xr:uid="{00000000-0005-0000-0000-0000B6900000}"/>
    <cellStyle name="Normal 5 17 28 12" xfId="37047" xr:uid="{00000000-0005-0000-0000-0000B7900000}"/>
    <cellStyle name="Normal 5 17 28 13" xfId="37048" xr:uid="{00000000-0005-0000-0000-0000B8900000}"/>
    <cellStyle name="Normal 5 17 28 14" xfId="37049" xr:uid="{00000000-0005-0000-0000-0000B9900000}"/>
    <cellStyle name="Normal 5 17 28 2" xfId="37050" xr:uid="{00000000-0005-0000-0000-0000BA900000}"/>
    <cellStyle name="Normal 5 17 28 2 10" xfId="37051" xr:uid="{00000000-0005-0000-0000-0000BB900000}"/>
    <cellStyle name="Normal 5 17 28 2 2" xfId="37052" xr:uid="{00000000-0005-0000-0000-0000BC900000}"/>
    <cellStyle name="Normal 5 17 28 2 3" xfId="37053" xr:uid="{00000000-0005-0000-0000-0000BD900000}"/>
    <cellStyle name="Normal 5 17 28 2 4" xfId="37054" xr:uid="{00000000-0005-0000-0000-0000BE900000}"/>
    <cellStyle name="Normal 5 17 28 2 5" xfId="37055" xr:uid="{00000000-0005-0000-0000-0000BF900000}"/>
    <cellStyle name="Normal 5 17 28 2 6" xfId="37056" xr:uid="{00000000-0005-0000-0000-0000C0900000}"/>
    <cellStyle name="Normal 5 17 28 2 7" xfId="37057" xr:uid="{00000000-0005-0000-0000-0000C1900000}"/>
    <cellStyle name="Normal 5 17 28 2 8" xfId="37058" xr:uid="{00000000-0005-0000-0000-0000C2900000}"/>
    <cellStyle name="Normal 5 17 28 2 9" xfId="37059" xr:uid="{00000000-0005-0000-0000-0000C3900000}"/>
    <cellStyle name="Normal 5 17 28 3" xfId="37060" xr:uid="{00000000-0005-0000-0000-0000C4900000}"/>
    <cellStyle name="Normal 5 17 28 3 10" xfId="37061" xr:uid="{00000000-0005-0000-0000-0000C5900000}"/>
    <cellStyle name="Normal 5 17 28 3 2" xfId="37062" xr:uid="{00000000-0005-0000-0000-0000C6900000}"/>
    <cellStyle name="Normal 5 17 28 3 3" xfId="37063" xr:uid="{00000000-0005-0000-0000-0000C7900000}"/>
    <cellStyle name="Normal 5 17 28 3 4" xfId="37064" xr:uid="{00000000-0005-0000-0000-0000C8900000}"/>
    <cellStyle name="Normal 5 17 28 3 5" xfId="37065" xr:uid="{00000000-0005-0000-0000-0000C9900000}"/>
    <cellStyle name="Normal 5 17 28 3 6" xfId="37066" xr:uid="{00000000-0005-0000-0000-0000CA900000}"/>
    <cellStyle name="Normal 5 17 28 3 7" xfId="37067" xr:uid="{00000000-0005-0000-0000-0000CB900000}"/>
    <cellStyle name="Normal 5 17 28 3 8" xfId="37068" xr:uid="{00000000-0005-0000-0000-0000CC900000}"/>
    <cellStyle name="Normal 5 17 28 3 9" xfId="37069" xr:uid="{00000000-0005-0000-0000-0000CD900000}"/>
    <cellStyle name="Normal 5 17 28 4" xfId="37070" xr:uid="{00000000-0005-0000-0000-0000CE900000}"/>
    <cellStyle name="Normal 5 17 28 4 10" xfId="37071" xr:uid="{00000000-0005-0000-0000-0000CF900000}"/>
    <cellStyle name="Normal 5 17 28 4 2" xfId="37072" xr:uid="{00000000-0005-0000-0000-0000D0900000}"/>
    <cellStyle name="Normal 5 17 28 4 3" xfId="37073" xr:uid="{00000000-0005-0000-0000-0000D1900000}"/>
    <cellStyle name="Normal 5 17 28 4 4" xfId="37074" xr:uid="{00000000-0005-0000-0000-0000D2900000}"/>
    <cellStyle name="Normal 5 17 28 4 5" xfId="37075" xr:uid="{00000000-0005-0000-0000-0000D3900000}"/>
    <cellStyle name="Normal 5 17 28 4 6" xfId="37076" xr:uid="{00000000-0005-0000-0000-0000D4900000}"/>
    <cellStyle name="Normal 5 17 28 4 7" xfId="37077" xr:uid="{00000000-0005-0000-0000-0000D5900000}"/>
    <cellStyle name="Normal 5 17 28 4 8" xfId="37078" xr:uid="{00000000-0005-0000-0000-0000D6900000}"/>
    <cellStyle name="Normal 5 17 28 4 9" xfId="37079" xr:uid="{00000000-0005-0000-0000-0000D7900000}"/>
    <cellStyle name="Normal 5 17 28 5" xfId="37080" xr:uid="{00000000-0005-0000-0000-0000D8900000}"/>
    <cellStyle name="Normal 5 17 28 5 10" xfId="37081" xr:uid="{00000000-0005-0000-0000-0000D9900000}"/>
    <cellStyle name="Normal 5 17 28 5 2" xfId="37082" xr:uid="{00000000-0005-0000-0000-0000DA900000}"/>
    <cellStyle name="Normal 5 17 28 5 3" xfId="37083" xr:uid="{00000000-0005-0000-0000-0000DB900000}"/>
    <cellStyle name="Normal 5 17 28 5 4" xfId="37084" xr:uid="{00000000-0005-0000-0000-0000DC900000}"/>
    <cellStyle name="Normal 5 17 28 5 5" xfId="37085" xr:uid="{00000000-0005-0000-0000-0000DD900000}"/>
    <cellStyle name="Normal 5 17 28 5 6" xfId="37086" xr:uid="{00000000-0005-0000-0000-0000DE900000}"/>
    <cellStyle name="Normal 5 17 28 5 7" xfId="37087" xr:uid="{00000000-0005-0000-0000-0000DF900000}"/>
    <cellStyle name="Normal 5 17 28 5 8" xfId="37088" xr:uid="{00000000-0005-0000-0000-0000E0900000}"/>
    <cellStyle name="Normal 5 17 28 5 9" xfId="37089" xr:uid="{00000000-0005-0000-0000-0000E1900000}"/>
    <cellStyle name="Normal 5 17 28 6" xfId="37090" xr:uid="{00000000-0005-0000-0000-0000E2900000}"/>
    <cellStyle name="Normal 5 17 28 7" xfId="37091" xr:uid="{00000000-0005-0000-0000-0000E3900000}"/>
    <cellStyle name="Normal 5 17 28 8" xfId="37092" xr:uid="{00000000-0005-0000-0000-0000E4900000}"/>
    <cellStyle name="Normal 5 17 28 9" xfId="37093" xr:uid="{00000000-0005-0000-0000-0000E5900000}"/>
    <cellStyle name="Normal 5 17 29" xfId="37094" xr:uid="{00000000-0005-0000-0000-0000E6900000}"/>
    <cellStyle name="Normal 5 17 29 10" xfId="37095" xr:uid="{00000000-0005-0000-0000-0000E7900000}"/>
    <cellStyle name="Normal 5 17 29 11" xfId="37096" xr:uid="{00000000-0005-0000-0000-0000E8900000}"/>
    <cellStyle name="Normal 5 17 29 12" xfId="37097" xr:uid="{00000000-0005-0000-0000-0000E9900000}"/>
    <cellStyle name="Normal 5 17 29 13" xfId="37098" xr:uid="{00000000-0005-0000-0000-0000EA900000}"/>
    <cellStyle name="Normal 5 17 29 14" xfId="37099" xr:uid="{00000000-0005-0000-0000-0000EB900000}"/>
    <cellStyle name="Normal 5 17 29 2" xfId="37100" xr:uid="{00000000-0005-0000-0000-0000EC900000}"/>
    <cellStyle name="Normal 5 17 29 2 10" xfId="37101" xr:uid="{00000000-0005-0000-0000-0000ED900000}"/>
    <cellStyle name="Normal 5 17 29 2 2" xfId="37102" xr:uid="{00000000-0005-0000-0000-0000EE900000}"/>
    <cellStyle name="Normal 5 17 29 2 3" xfId="37103" xr:uid="{00000000-0005-0000-0000-0000EF900000}"/>
    <cellStyle name="Normal 5 17 29 2 4" xfId="37104" xr:uid="{00000000-0005-0000-0000-0000F0900000}"/>
    <cellStyle name="Normal 5 17 29 2 5" xfId="37105" xr:uid="{00000000-0005-0000-0000-0000F1900000}"/>
    <cellStyle name="Normal 5 17 29 2 6" xfId="37106" xr:uid="{00000000-0005-0000-0000-0000F2900000}"/>
    <cellStyle name="Normal 5 17 29 2 7" xfId="37107" xr:uid="{00000000-0005-0000-0000-0000F3900000}"/>
    <cellStyle name="Normal 5 17 29 2 8" xfId="37108" xr:uid="{00000000-0005-0000-0000-0000F4900000}"/>
    <cellStyle name="Normal 5 17 29 2 9" xfId="37109" xr:uid="{00000000-0005-0000-0000-0000F5900000}"/>
    <cellStyle name="Normal 5 17 29 3" xfId="37110" xr:uid="{00000000-0005-0000-0000-0000F6900000}"/>
    <cellStyle name="Normal 5 17 29 3 10" xfId="37111" xr:uid="{00000000-0005-0000-0000-0000F7900000}"/>
    <cellStyle name="Normal 5 17 29 3 2" xfId="37112" xr:uid="{00000000-0005-0000-0000-0000F8900000}"/>
    <cellStyle name="Normal 5 17 29 3 3" xfId="37113" xr:uid="{00000000-0005-0000-0000-0000F9900000}"/>
    <cellStyle name="Normal 5 17 29 3 4" xfId="37114" xr:uid="{00000000-0005-0000-0000-0000FA900000}"/>
    <cellStyle name="Normal 5 17 29 3 5" xfId="37115" xr:uid="{00000000-0005-0000-0000-0000FB900000}"/>
    <cellStyle name="Normal 5 17 29 3 6" xfId="37116" xr:uid="{00000000-0005-0000-0000-0000FC900000}"/>
    <cellStyle name="Normal 5 17 29 3 7" xfId="37117" xr:uid="{00000000-0005-0000-0000-0000FD900000}"/>
    <cellStyle name="Normal 5 17 29 3 8" xfId="37118" xr:uid="{00000000-0005-0000-0000-0000FE900000}"/>
    <cellStyle name="Normal 5 17 29 3 9" xfId="37119" xr:uid="{00000000-0005-0000-0000-0000FF900000}"/>
    <cellStyle name="Normal 5 17 29 4" xfId="37120" xr:uid="{00000000-0005-0000-0000-000000910000}"/>
    <cellStyle name="Normal 5 17 29 4 10" xfId="37121" xr:uid="{00000000-0005-0000-0000-000001910000}"/>
    <cellStyle name="Normal 5 17 29 4 2" xfId="37122" xr:uid="{00000000-0005-0000-0000-000002910000}"/>
    <cellStyle name="Normal 5 17 29 4 3" xfId="37123" xr:uid="{00000000-0005-0000-0000-000003910000}"/>
    <cellStyle name="Normal 5 17 29 4 4" xfId="37124" xr:uid="{00000000-0005-0000-0000-000004910000}"/>
    <cellStyle name="Normal 5 17 29 4 5" xfId="37125" xr:uid="{00000000-0005-0000-0000-000005910000}"/>
    <cellStyle name="Normal 5 17 29 4 6" xfId="37126" xr:uid="{00000000-0005-0000-0000-000006910000}"/>
    <cellStyle name="Normal 5 17 29 4 7" xfId="37127" xr:uid="{00000000-0005-0000-0000-000007910000}"/>
    <cellStyle name="Normal 5 17 29 4 8" xfId="37128" xr:uid="{00000000-0005-0000-0000-000008910000}"/>
    <cellStyle name="Normal 5 17 29 4 9" xfId="37129" xr:uid="{00000000-0005-0000-0000-000009910000}"/>
    <cellStyle name="Normal 5 17 29 5" xfId="37130" xr:uid="{00000000-0005-0000-0000-00000A910000}"/>
    <cellStyle name="Normal 5 17 29 5 10" xfId="37131" xr:uid="{00000000-0005-0000-0000-00000B910000}"/>
    <cellStyle name="Normal 5 17 29 5 2" xfId="37132" xr:uid="{00000000-0005-0000-0000-00000C910000}"/>
    <cellStyle name="Normal 5 17 29 5 3" xfId="37133" xr:uid="{00000000-0005-0000-0000-00000D910000}"/>
    <cellStyle name="Normal 5 17 29 5 4" xfId="37134" xr:uid="{00000000-0005-0000-0000-00000E910000}"/>
    <cellStyle name="Normal 5 17 29 5 5" xfId="37135" xr:uid="{00000000-0005-0000-0000-00000F910000}"/>
    <cellStyle name="Normal 5 17 29 5 6" xfId="37136" xr:uid="{00000000-0005-0000-0000-000010910000}"/>
    <cellStyle name="Normal 5 17 29 5 7" xfId="37137" xr:uid="{00000000-0005-0000-0000-000011910000}"/>
    <cellStyle name="Normal 5 17 29 5 8" xfId="37138" xr:uid="{00000000-0005-0000-0000-000012910000}"/>
    <cellStyle name="Normal 5 17 29 5 9" xfId="37139" xr:uid="{00000000-0005-0000-0000-000013910000}"/>
    <cellStyle name="Normal 5 17 29 6" xfId="37140" xr:uid="{00000000-0005-0000-0000-000014910000}"/>
    <cellStyle name="Normal 5 17 29 7" xfId="37141" xr:uid="{00000000-0005-0000-0000-000015910000}"/>
    <cellStyle name="Normal 5 17 29 8" xfId="37142" xr:uid="{00000000-0005-0000-0000-000016910000}"/>
    <cellStyle name="Normal 5 17 29 9" xfId="37143" xr:uid="{00000000-0005-0000-0000-000017910000}"/>
    <cellStyle name="Normal 5 17 3" xfId="37144" xr:uid="{00000000-0005-0000-0000-000018910000}"/>
    <cellStyle name="Normal 5 17 3 10" xfId="37145" xr:uid="{00000000-0005-0000-0000-000019910000}"/>
    <cellStyle name="Normal 5 17 3 11" xfId="37146" xr:uid="{00000000-0005-0000-0000-00001A910000}"/>
    <cellStyle name="Normal 5 17 3 12" xfId="37147" xr:uid="{00000000-0005-0000-0000-00001B910000}"/>
    <cellStyle name="Normal 5 17 3 13" xfId="37148" xr:uid="{00000000-0005-0000-0000-00001C910000}"/>
    <cellStyle name="Normal 5 17 3 14" xfId="37149" xr:uid="{00000000-0005-0000-0000-00001D910000}"/>
    <cellStyle name="Normal 5 17 3 2" xfId="37150" xr:uid="{00000000-0005-0000-0000-00001E910000}"/>
    <cellStyle name="Normal 5 17 3 2 10" xfId="37151" xr:uid="{00000000-0005-0000-0000-00001F910000}"/>
    <cellStyle name="Normal 5 17 3 2 2" xfId="37152" xr:uid="{00000000-0005-0000-0000-000020910000}"/>
    <cellStyle name="Normal 5 17 3 2 3" xfId="37153" xr:uid="{00000000-0005-0000-0000-000021910000}"/>
    <cellStyle name="Normal 5 17 3 2 4" xfId="37154" xr:uid="{00000000-0005-0000-0000-000022910000}"/>
    <cellStyle name="Normal 5 17 3 2 5" xfId="37155" xr:uid="{00000000-0005-0000-0000-000023910000}"/>
    <cellStyle name="Normal 5 17 3 2 6" xfId="37156" xr:uid="{00000000-0005-0000-0000-000024910000}"/>
    <cellStyle name="Normal 5 17 3 2 7" xfId="37157" xr:uid="{00000000-0005-0000-0000-000025910000}"/>
    <cellStyle name="Normal 5 17 3 2 8" xfId="37158" xr:uid="{00000000-0005-0000-0000-000026910000}"/>
    <cellStyle name="Normal 5 17 3 2 9" xfId="37159" xr:uid="{00000000-0005-0000-0000-000027910000}"/>
    <cellStyle name="Normal 5 17 3 3" xfId="37160" xr:uid="{00000000-0005-0000-0000-000028910000}"/>
    <cellStyle name="Normal 5 17 3 3 10" xfId="37161" xr:uid="{00000000-0005-0000-0000-000029910000}"/>
    <cellStyle name="Normal 5 17 3 3 2" xfId="37162" xr:uid="{00000000-0005-0000-0000-00002A910000}"/>
    <cellStyle name="Normal 5 17 3 3 3" xfId="37163" xr:uid="{00000000-0005-0000-0000-00002B910000}"/>
    <cellStyle name="Normal 5 17 3 3 4" xfId="37164" xr:uid="{00000000-0005-0000-0000-00002C910000}"/>
    <cellStyle name="Normal 5 17 3 3 5" xfId="37165" xr:uid="{00000000-0005-0000-0000-00002D910000}"/>
    <cellStyle name="Normal 5 17 3 3 6" xfId="37166" xr:uid="{00000000-0005-0000-0000-00002E910000}"/>
    <cellStyle name="Normal 5 17 3 3 7" xfId="37167" xr:uid="{00000000-0005-0000-0000-00002F910000}"/>
    <cellStyle name="Normal 5 17 3 3 8" xfId="37168" xr:uid="{00000000-0005-0000-0000-000030910000}"/>
    <cellStyle name="Normal 5 17 3 3 9" xfId="37169" xr:uid="{00000000-0005-0000-0000-000031910000}"/>
    <cellStyle name="Normal 5 17 3 4" xfId="37170" xr:uid="{00000000-0005-0000-0000-000032910000}"/>
    <cellStyle name="Normal 5 17 3 4 10" xfId="37171" xr:uid="{00000000-0005-0000-0000-000033910000}"/>
    <cellStyle name="Normal 5 17 3 4 2" xfId="37172" xr:uid="{00000000-0005-0000-0000-000034910000}"/>
    <cellStyle name="Normal 5 17 3 4 3" xfId="37173" xr:uid="{00000000-0005-0000-0000-000035910000}"/>
    <cellStyle name="Normal 5 17 3 4 4" xfId="37174" xr:uid="{00000000-0005-0000-0000-000036910000}"/>
    <cellStyle name="Normal 5 17 3 4 5" xfId="37175" xr:uid="{00000000-0005-0000-0000-000037910000}"/>
    <cellStyle name="Normal 5 17 3 4 6" xfId="37176" xr:uid="{00000000-0005-0000-0000-000038910000}"/>
    <cellStyle name="Normal 5 17 3 4 7" xfId="37177" xr:uid="{00000000-0005-0000-0000-000039910000}"/>
    <cellStyle name="Normal 5 17 3 4 8" xfId="37178" xr:uid="{00000000-0005-0000-0000-00003A910000}"/>
    <cellStyle name="Normal 5 17 3 4 9" xfId="37179" xr:uid="{00000000-0005-0000-0000-00003B910000}"/>
    <cellStyle name="Normal 5 17 3 5" xfId="37180" xr:uid="{00000000-0005-0000-0000-00003C910000}"/>
    <cellStyle name="Normal 5 17 3 5 10" xfId="37181" xr:uid="{00000000-0005-0000-0000-00003D910000}"/>
    <cellStyle name="Normal 5 17 3 5 2" xfId="37182" xr:uid="{00000000-0005-0000-0000-00003E910000}"/>
    <cellStyle name="Normal 5 17 3 5 3" xfId="37183" xr:uid="{00000000-0005-0000-0000-00003F910000}"/>
    <cellStyle name="Normal 5 17 3 5 4" xfId="37184" xr:uid="{00000000-0005-0000-0000-000040910000}"/>
    <cellStyle name="Normal 5 17 3 5 5" xfId="37185" xr:uid="{00000000-0005-0000-0000-000041910000}"/>
    <cellStyle name="Normal 5 17 3 5 6" xfId="37186" xr:uid="{00000000-0005-0000-0000-000042910000}"/>
    <cellStyle name="Normal 5 17 3 5 7" xfId="37187" xr:uid="{00000000-0005-0000-0000-000043910000}"/>
    <cellStyle name="Normal 5 17 3 5 8" xfId="37188" xr:uid="{00000000-0005-0000-0000-000044910000}"/>
    <cellStyle name="Normal 5 17 3 5 9" xfId="37189" xr:uid="{00000000-0005-0000-0000-000045910000}"/>
    <cellStyle name="Normal 5 17 3 6" xfId="37190" xr:uid="{00000000-0005-0000-0000-000046910000}"/>
    <cellStyle name="Normal 5 17 3 7" xfId="37191" xr:uid="{00000000-0005-0000-0000-000047910000}"/>
    <cellStyle name="Normal 5 17 3 8" xfId="37192" xr:uid="{00000000-0005-0000-0000-000048910000}"/>
    <cellStyle name="Normal 5 17 3 9" xfId="37193" xr:uid="{00000000-0005-0000-0000-000049910000}"/>
    <cellStyle name="Normal 5 17 30" xfId="37194" xr:uid="{00000000-0005-0000-0000-00004A910000}"/>
    <cellStyle name="Normal 5 17 30 10" xfId="37195" xr:uid="{00000000-0005-0000-0000-00004B910000}"/>
    <cellStyle name="Normal 5 17 30 11" xfId="37196" xr:uid="{00000000-0005-0000-0000-00004C910000}"/>
    <cellStyle name="Normal 5 17 30 12" xfId="37197" xr:uid="{00000000-0005-0000-0000-00004D910000}"/>
    <cellStyle name="Normal 5 17 30 13" xfId="37198" xr:uid="{00000000-0005-0000-0000-00004E910000}"/>
    <cellStyle name="Normal 5 17 30 14" xfId="37199" xr:uid="{00000000-0005-0000-0000-00004F910000}"/>
    <cellStyle name="Normal 5 17 30 2" xfId="37200" xr:uid="{00000000-0005-0000-0000-000050910000}"/>
    <cellStyle name="Normal 5 17 30 2 10" xfId="37201" xr:uid="{00000000-0005-0000-0000-000051910000}"/>
    <cellStyle name="Normal 5 17 30 2 2" xfId="37202" xr:uid="{00000000-0005-0000-0000-000052910000}"/>
    <cellStyle name="Normal 5 17 30 2 3" xfId="37203" xr:uid="{00000000-0005-0000-0000-000053910000}"/>
    <cellStyle name="Normal 5 17 30 2 4" xfId="37204" xr:uid="{00000000-0005-0000-0000-000054910000}"/>
    <cellStyle name="Normal 5 17 30 2 5" xfId="37205" xr:uid="{00000000-0005-0000-0000-000055910000}"/>
    <cellStyle name="Normal 5 17 30 2 6" xfId="37206" xr:uid="{00000000-0005-0000-0000-000056910000}"/>
    <cellStyle name="Normal 5 17 30 2 7" xfId="37207" xr:uid="{00000000-0005-0000-0000-000057910000}"/>
    <cellStyle name="Normal 5 17 30 2 8" xfId="37208" xr:uid="{00000000-0005-0000-0000-000058910000}"/>
    <cellStyle name="Normal 5 17 30 2 9" xfId="37209" xr:uid="{00000000-0005-0000-0000-000059910000}"/>
    <cellStyle name="Normal 5 17 30 3" xfId="37210" xr:uid="{00000000-0005-0000-0000-00005A910000}"/>
    <cellStyle name="Normal 5 17 30 3 10" xfId="37211" xr:uid="{00000000-0005-0000-0000-00005B910000}"/>
    <cellStyle name="Normal 5 17 30 3 2" xfId="37212" xr:uid="{00000000-0005-0000-0000-00005C910000}"/>
    <cellStyle name="Normal 5 17 30 3 3" xfId="37213" xr:uid="{00000000-0005-0000-0000-00005D910000}"/>
    <cellStyle name="Normal 5 17 30 3 4" xfId="37214" xr:uid="{00000000-0005-0000-0000-00005E910000}"/>
    <cellStyle name="Normal 5 17 30 3 5" xfId="37215" xr:uid="{00000000-0005-0000-0000-00005F910000}"/>
    <cellStyle name="Normal 5 17 30 3 6" xfId="37216" xr:uid="{00000000-0005-0000-0000-000060910000}"/>
    <cellStyle name="Normal 5 17 30 3 7" xfId="37217" xr:uid="{00000000-0005-0000-0000-000061910000}"/>
    <cellStyle name="Normal 5 17 30 3 8" xfId="37218" xr:uid="{00000000-0005-0000-0000-000062910000}"/>
    <cellStyle name="Normal 5 17 30 3 9" xfId="37219" xr:uid="{00000000-0005-0000-0000-000063910000}"/>
    <cellStyle name="Normal 5 17 30 4" xfId="37220" xr:uid="{00000000-0005-0000-0000-000064910000}"/>
    <cellStyle name="Normal 5 17 30 4 10" xfId="37221" xr:uid="{00000000-0005-0000-0000-000065910000}"/>
    <cellStyle name="Normal 5 17 30 4 2" xfId="37222" xr:uid="{00000000-0005-0000-0000-000066910000}"/>
    <cellStyle name="Normal 5 17 30 4 3" xfId="37223" xr:uid="{00000000-0005-0000-0000-000067910000}"/>
    <cellStyle name="Normal 5 17 30 4 4" xfId="37224" xr:uid="{00000000-0005-0000-0000-000068910000}"/>
    <cellStyle name="Normal 5 17 30 4 5" xfId="37225" xr:uid="{00000000-0005-0000-0000-000069910000}"/>
    <cellStyle name="Normal 5 17 30 4 6" xfId="37226" xr:uid="{00000000-0005-0000-0000-00006A910000}"/>
    <cellStyle name="Normal 5 17 30 4 7" xfId="37227" xr:uid="{00000000-0005-0000-0000-00006B910000}"/>
    <cellStyle name="Normal 5 17 30 4 8" xfId="37228" xr:uid="{00000000-0005-0000-0000-00006C910000}"/>
    <cellStyle name="Normal 5 17 30 4 9" xfId="37229" xr:uid="{00000000-0005-0000-0000-00006D910000}"/>
    <cellStyle name="Normal 5 17 30 5" xfId="37230" xr:uid="{00000000-0005-0000-0000-00006E910000}"/>
    <cellStyle name="Normal 5 17 30 5 10" xfId="37231" xr:uid="{00000000-0005-0000-0000-00006F910000}"/>
    <cellStyle name="Normal 5 17 30 5 2" xfId="37232" xr:uid="{00000000-0005-0000-0000-000070910000}"/>
    <cellStyle name="Normal 5 17 30 5 3" xfId="37233" xr:uid="{00000000-0005-0000-0000-000071910000}"/>
    <cellStyle name="Normal 5 17 30 5 4" xfId="37234" xr:uid="{00000000-0005-0000-0000-000072910000}"/>
    <cellStyle name="Normal 5 17 30 5 5" xfId="37235" xr:uid="{00000000-0005-0000-0000-000073910000}"/>
    <cellStyle name="Normal 5 17 30 5 6" xfId="37236" xr:uid="{00000000-0005-0000-0000-000074910000}"/>
    <cellStyle name="Normal 5 17 30 5 7" xfId="37237" xr:uid="{00000000-0005-0000-0000-000075910000}"/>
    <cellStyle name="Normal 5 17 30 5 8" xfId="37238" xr:uid="{00000000-0005-0000-0000-000076910000}"/>
    <cellStyle name="Normal 5 17 30 5 9" xfId="37239" xr:uid="{00000000-0005-0000-0000-000077910000}"/>
    <cellStyle name="Normal 5 17 30 6" xfId="37240" xr:uid="{00000000-0005-0000-0000-000078910000}"/>
    <cellStyle name="Normal 5 17 30 7" xfId="37241" xr:uid="{00000000-0005-0000-0000-000079910000}"/>
    <cellStyle name="Normal 5 17 30 8" xfId="37242" xr:uid="{00000000-0005-0000-0000-00007A910000}"/>
    <cellStyle name="Normal 5 17 30 9" xfId="37243" xr:uid="{00000000-0005-0000-0000-00007B910000}"/>
    <cellStyle name="Normal 5 17 31" xfId="37244" xr:uid="{00000000-0005-0000-0000-00007C910000}"/>
    <cellStyle name="Normal 5 17 31 10" xfId="37245" xr:uid="{00000000-0005-0000-0000-00007D910000}"/>
    <cellStyle name="Normal 5 17 31 11" xfId="37246" xr:uid="{00000000-0005-0000-0000-00007E910000}"/>
    <cellStyle name="Normal 5 17 31 12" xfId="37247" xr:uid="{00000000-0005-0000-0000-00007F910000}"/>
    <cellStyle name="Normal 5 17 31 13" xfId="37248" xr:uid="{00000000-0005-0000-0000-000080910000}"/>
    <cellStyle name="Normal 5 17 31 14" xfId="37249" xr:uid="{00000000-0005-0000-0000-000081910000}"/>
    <cellStyle name="Normal 5 17 31 2" xfId="37250" xr:uid="{00000000-0005-0000-0000-000082910000}"/>
    <cellStyle name="Normal 5 17 31 2 10" xfId="37251" xr:uid="{00000000-0005-0000-0000-000083910000}"/>
    <cellStyle name="Normal 5 17 31 2 2" xfId="37252" xr:uid="{00000000-0005-0000-0000-000084910000}"/>
    <cellStyle name="Normal 5 17 31 2 3" xfId="37253" xr:uid="{00000000-0005-0000-0000-000085910000}"/>
    <cellStyle name="Normal 5 17 31 2 4" xfId="37254" xr:uid="{00000000-0005-0000-0000-000086910000}"/>
    <cellStyle name="Normal 5 17 31 2 5" xfId="37255" xr:uid="{00000000-0005-0000-0000-000087910000}"/>
    <cellStyle name="Normal 5 17 31 2 6" xfId="37256" xr:uid="{00000000-0005-0000-0000-000088910000}"/>
    <cellStyle name="Normal 5 17 31 2 7" xfId="37257" xr:uid="{00000000-0005-0000-0000-000089910000}"/>
    <cellStyle name="Normal 5 17 31 2 8" xfId="37258" xr:uid="{00000000-0005-0000-0000-00008A910000}"/>
    <cellStyle name="Normal 5 17 31 2 9" xfId="37259" xr:uid="{00000000-0005-0000-0000-00008B910000}"/>
    <cellStyle name="Normal 5 17 31 3" xfId="37260" xr:uid="{00000000-0005-0000-0000-00008C910000}"/>
    <cellStyle name="Normal 5 17 31 3 10" xfId="37261" xr:uid="{00000000-0005-0000-0000-00008D910000}"/>
    <cellStyle name="Normal 5 17 31 3 2" xfId="37262" xr:uid="{00000000-0005-0000-0000-00008E910000}"/>
    <cellStyle name="Normal 5 17 31 3 3" xfId="37263" xr:uid="{00000000-0005-0000-0000-00008F910000}"/>
    <cellStyle name="Normal 5 17 31 3 4" xfId="37264" xr:uid="{00000000-0005-0000-0000-000090910000}"/>
    <cellStyle name="Normal 5 17 31 3 5" xfId="37265" xr:uid="{00000000-0005-0000-0000-000091910000}"/>
    <cellStyle name="Normal 5 17 31 3 6" xfId="37266" xr:uid="{00000000-0005-0000-0000-000092910000}"/>
    <cellStyle name="Normal 5 17 31 3 7" xfId="37267" xr:uid="{00000000-0005-0000-0000-000093910000}"/>
    <cellStyle name="Normal 5 17 31 3 8" xfId="37268" xr:uid="{00000000-0005-0000-0000-000094910000}"/>
    <cellStyle name="Normal 5 17 31 3 9" xfId="37269" xr:uid="{00000000-0005-0000-0000-000095910000}"/>
    <cellStyle name="Normal 5 17 31 4" xfId="37270" xr:uid="{00000000-0005-0000-0000-000096910000}"/>
    <cellStyle name="Normal 5 17 31 4 10" xfId="37271" xr:uid="{00000000-0005-0000-0000-000097910000}"/>
    <cellStyle name="Normal 5 17 31 4 2" xfId="37272" xr:uid="{00000000-0005-0000-0000-000098910000}"/>
    <cellStyle name="Normal 5 17 31 4 3" xfId="37273" xr:uid="{00000000-0005-0000-0000-000099910000}"/>
    <cellStyle name="Normal 5 17 31 4 4" xfId="37274" xr:uid="{00000000-0005-0000-0000-00009A910000}"/>
    <cellStyle name="Normal 5 17 31 4 5" xfId="37275" xr:uid="{00000000-0005-0000-0000-00009B910000}"/>
    <cellStyle name="Normal 5 17 31 4 6" xfId="37276" xr:uid="{00000000-0005-0000-0000-00009C910000}"/>
    <cellStyle name="Normal 5 17 31 4 7" xfId="37277" xr:uid="{00000000-0005-0000-0000-00009D910000}"/>
    <cellStyle name="Normal 5 17 31 4 8" xfId="37278" xr:uid="{00000000-0005-0000-0000-00009E910000}"/>
    <cellStyle name="Normal 5 17 31 4 9" xfId="37279" xr:uid="{00000000-0005-0000-0000-00009F910000}"/>
    <cellStyle name="Normal 5 17 31 5" xfId="37280" xr:uid="{00000000-0005-0000-0000-0000A0910000}"/>
    <cellStyle name="Normal 5 17 31 5 10" xfId="37281" xr:uid="{00000000-0005-0000-0000-0000A1910000}"/>
    <cellStyle name="Normal 5 17 31 5 2" xfId="37282" xr:uid="{00000000-0005-0000-0000-0000A2910000}"/>
    <cellStyle name="Normal 5 17 31 5 3" xfId="37283" xr:uid="{00000000-0005-0000-0000-0000A3910000}"/>
    <cellStyle name="Normal 5 17 31 5 4" xfId="37284" xr:uid="{00000000-0005-0000-0000-0000A4910000}"/>
    <cellStyle name="Normal 5 17 31 5 5" xfId="37285" xr:uid="{00000000-0005-0000-0000-0000A5910000}"/>
    <cellStyle name="Normal 5 17 31 5 6" xfId="37286" xr:uid="{00000000-0005-0000-0000-0000A6910000}"/>
    <cellStyle name="Normal 5 17 31 5 7" xfId="37287" xr:uid="{00000000-0005-0000-0000-0000A7910000}"/>
    <cellStyle name="Normal 5 17 31 5 8" xfId="37288" xr:uid="{00000000-0005-0000-0000-0000A8910000}"/>
    <cellStyle name="Normal 5 17 31 5 9" xfId="37289" xr:uid="{00000000-0005-0000-0000-0000A9910000}"/>
    <cellStyle name="Normal 5 17 31 6" xfId="37290" xr:uid="{00000000-0005-0000-0000-0000AA910000}"/>
    <cellStyle name="Normal 5 17 31 7" xfId="37291" xr:uid="{00000000-0005-0000-0000-0000AB910000}"/>
    <cellStyle name="Normal 5 17 31 8" xfId="37292" xr:uid="{00000000-0005-0000-0000-0000AC910000}"/>
    <cellStyle name="Normal 5 17 31 9" xfId="37293" xr:uid="{00000000-0005-0000-0000-0000AD910000}"/>
    <cellStyle name="Normal 5 17 32" xfId="37294" xr:uid="{00000000-0005-0000-0000-0000AE910000}"/>
    <cellStyle name="Normal 5 17 32 10" xfId="37295" xr:uid="{00000000-0005-0000-0000-0000AF910000}"/>
    <cellStyle name="Normal 5 17 32 11" xfId="37296" xr:uid="{00000000-0005-0000-0000-0000B0910000}"/>
    <cellStyle name="Normal 5 17 32 12" xfId="37297" xr:uid="{00000000-0005-0000-0000-0000B1910000}"/>
    <cellStyle name="Normal 5 17 32 13" xfId="37298" xr:uid="{00000000-0005-0000-0000-0000B2910000}"/>
    <cellStyle name="Normal 5 17 32 14" xfId="37299" xr:uid="{00000000-0005-0000-0000-0000B3910000}"/>
    <cellStyle name="Normal 5 17 32 2" xfId="37300" xr:uid="{00000000-0005-0000-0000-0000B4910000}"/>
    <cellStyle name="Normal 5 17 32 2 10" xfId="37301" xr:uid="{00000000-0005-0000-0000-0000B5910000}"/>
    <cellStyle name="Normal 5 17 32 2 2" xfId="37302" xr:uid="{00000000-0005-0000-0000-0000B6910000}"/>
    <cellStyle name="Normal 5 17 32 2 3" xfId="37303" xr:uid="{00000000-0005-0000-0000-0000B7910000}"/>
    <cellStyle name="Normal 5 17 32 2 4" xfId="37304" xr:uid="{00000000-0005-0000-0000-0000B8910000}"/>
    <cellStyle name="Normal 5 17 32 2 5" xfId="37305" xr:uid="{00000000-0005-0000-0000-0000B9910000}"/>
    <cellStyle name="Normal 5 17 32 2 6" xfId="37306" xr:uid="{00000000-0005-0000-0000-0000BA910000}"/>
    <cellStyle name="Normal 5 17 32 2 7" xfId="37307" xr:uid="{00000000-0005-0000-0000-0000BB910000}"/>
    <cellStyle name="Normal 5 17 32 2 8" xfId="37308" xr:uid="{00000000-0005-0000-0000-0000BC910000}"/>
    <cellStyle name="Normal 5 17 32 2 9" xfId="37309" xr:uid="{00000000-0005-0000-0000-0000BD910000}"/>
    <cellStyle name="Normal 5 17 32 3" xfId="37310" xr:uid="{00000000-0005-0000-0000-0000BE910000}"/>
    <cellStyle name="Normal 5 17 32 3 10" xfId="37311" xr:uid="{00000000-0005-0000-0000-0000BF910000}"/>
    <cellStyle name="Normal 5 17 32 3 2" xfId="37312" xr:uid="{00000000-0005-0000-0000-0000C0910000}"/>
    <cellStyle name="Normal 5 17 32 3 3" xfId="37313" xr:uid="{00000000-0005-0000-0000-0000C1910000}"/>
    <cellStyle name="Normal 5 17 32 3 4" xfId="37314" xr:uid="{00000000-0005-0000-0000-0000C2910000}"/>
    <cellStyle name="Normal 5 17 32 3 5" xfId="37315" xr:uid="{00000000-0005-0000-0000-0000C3910000}"/>
    <cellStyle name="Normal 5 17 32 3 6" xfId="37316" xr:uid="{00000000-0005-0000-0000-0000C4910000}"/>
    <cellStyle name="Normal 5 17 32 3 7" xfId="37317" xr:uid="{00000000-0005-0000-0000-0000C5910000}"/>
    <cellStyle name="Normal 5 17 32 3 8" xfId="37318" xr:uid="{00000000-0005-0000-0000-0000C6910000}"/>
    <cellStyle name="Normal 5 17 32 3 9" xfId="37319" xr:uid="{00000000-0005-0000-0000-0000C7910000}"/>
    <cellStyle name="Normal 5 17 32 4" xfId="37320" xr:uid="{00000000-0005-0000-0000-0000C8910000}"/>
    <cellStyle name="Normal 5 17 32 4 10" xfId="37321" xr:uid="{00000000-0005-0000-0000-0000C9910000}"/>
    <cellStyle name="Normal 5 17 32 4 2" xfId="37322" xr:uid="{00000000-0005-0000-0000-0000CA910000}"/>
    <cellStyle name="Normal 5 17 32 4 3" xfId="37323" xr:uid="{00000000-0005-0000-0000-0000CB910000}"/>
    <cellStyle name="Normal 5 17 32 4 4" xfId="37324" xr:uid="{00000000-0005-0000-0000-0000CC910000}"/>
    <cellStyle name="Normal 5 17 32 4 5" xfId="37325" xr:uid="{00000000-0005-0000-0000-0000CD910000}"/>
    <cellStyle name="Normal 5 17 32 4 6" xfId="37326" xr:uid="{00000000-0005-0000-0000-0000CE910000}"/>
    <cellStyle name="Normal 5 17 32 4 7" xfId="37327" xr:uid="{00000000-0005-0000-0000-0000CF910000}"/>
    <cellStyle name="Normal 5 17 32 4 8" xfId="37328" xr:uid="{00000000-0005-0000-0000-0000D0910000}"/>
    <cellStyle name="Normal 5 17 32 4 9" xfId="37329" xr:uid="{00000000-0005-0000-0000-0000D1910000}"/>
    <cellStyle name="Normal 5 17 32 5" xfId="37330" xr:uid="{00000000-0005-0000-0000-0000D2910000}"/>
    <cellStyle name="Normal 5 17 32 5 10" xfId="37331" xr:uid="{00000000-0005-0000-0000-0000D3910000}"/>
    <cellStyle name="Normal 5 17 32 5 2" xfId="37332" xr:uid="{00000000-0005-0000-0000-0000D4910000}"/>
    <cellStyle name="Normal 5 17 32 5 3" xfId="37333" xr:uid="{00000000-0005-0000-0000-0000D5910000}"/>
    <cellStyle name="Normal 5 17 32 5 4" xfId="37334" xr:uid="{00000000-0005-0000-0000-0000D6910000}"/>
    <cellStyle name="Normal 5 17 32 5 5" xfId="37335" xr:uid="{00000000-0005-0000-0000-0000D7910000}"/>
    <cellStyle name="Normal 5 17 32 5 6" xfId="37336" xr:uid="{00000000-0005-0000-0000-0000D8910000}"/>
    <cellStyle name="Normal 5 17 32 5 7" xfId="37337" xr:uid="{00000000-0005-0000-0000-0000D9910000}"/>
    <cellStyle name="Normal 5 17 32 5 8" xfId="37338" xr:uid="{00000000-0005-0000-0000-0000DA910000}"/>
    <cellStyle name="Normal 5 17 32 5 9" xfId="37339" xr:uid="{00000000-0005-0000-0000-0000DB910000}"/>
    <cellStyle name="Normal 5 17 32 6" xfId="37340" xr:uid="{00000000-0005-0000-0000-0000DC910000}"/>
    <cellStyle name="Normal 5 17 32 7" xfId="37341" xr:uid="{00000000-0005-0000-0000-0000DD910000}"/>
    <cellStyle name="Normal 5 17 32 8" xfId="37342" xr:uid="{00000000-0005-0000-0000-0000DE910000}"/>
    <cellStyle name="Normal 5 17 32 9" xfId="37343" xr:uid="{00000000-0005-0000-0000-0000DF910000}"/>
    <cellStyle name="Normal 5 17 33" xfId="37344" xr:uid="{00000000-0005-0000-0000-0000E0910000}"/>
    <cellStyle name="Normal 5 17 33 10" xfId="37345" xr:uid="{00000000-0005-0000-0000-0000E1910000}"/>
    <cellStyle name="Normal 5 17 33 11" xfId="37346" xr:uid="{00000000-0005-0000-0000-0000E2910000}"/>
    <cellStyle name="Normal 5 17 33 12" xfId="37347" xr:uid="{00000000-0005-0000-0000-0000E3910000}"/>
    <cellStyle name="Normal 5 17 33 13" xfId="37348" xr:uid="{00000000-0005-0000-0000-0000E4910000}"/>
    <cellStyle name="Normal 5 17 33 14" xfId="37349" xr:uid="{00000000-0005-0000-0000-0000E5910000}"/>
    <cellStyle name="Normal 5 17 33 2" xfId="37350" xr:uid="{00000000-0005-0000-0000-0000E6910000}"/>
    <cellStyle name="Normal 5 17 33 2 10" xfId="37351" xr:uid="{00000000-0005-0000-0000-0000E7910000}"/>
    <cellStyle name="Normal 5 17 33 2 2" xfId="37352" xr:uid="{00000000-0005-0000-0000-0000E8910000}"/>
    <cellStyle name="Normal 5 17 33 2 3" xfId="37353" xr:uid="{00000000-0005-0000-0000-0000E9910000}"/>
    <cellStyle name="Normal 5 17 33 2 4" xfId="37354" xr:uid="{00000000-0005-0000-0000-0000EA910000}"/>
    <cellStyle name="Normal 5 17 33 2 5" xfId="37355" xr:uid="{00000000-0005-0000-0000-0000EB910000}"/>
    <cellStyle name="Normal 5 17 33 2 6" xfId="37356" xr:uid="{00000000-0005-0000-0000-0000EC910000}"/>
    <cellStyle name="Normal 5 17 33 2 7" xfId="37357" xr:uid="{00000000-0005-0000-0000-0000ED910000}"/>
    <cellStyle name="Normal 5 17 33 2 8" xfId="37358" xr:uid="{00000000-0005-0000-0000-0000EE910000}"/>
    <cellStyle name="Normal 5 17 33 2 9" xfId="37359" xr:uid="{00000000-0005-0000-0000-0000EF910000}"/>
    <cellStyle name="Normal 5 17 33 3" xfId="37360" xr:uid="{00000000-0005-0000-0000-0000F0910000}"/>
    <cellStyle name="Normal 5 17 33 3 10" xfId="37361" xr:uid="{00000000-0005-0000-0000-0000F1910000}"/>
    <cellStyle name="Normal 5 17 33 3 2" xfId="37362" xr:uid="{00000000-0005-0000-0000-0000F2910000}"/>
    <cellStyle name="Normal 5 17 33 3 3" xfId="37363" xr:uid="{00000000-0005-0000-0000-0000F3910000}"/>
    <cellStyle name="Normal 5 17 33 3 4" xfId="37364" xr:uid="{00000000-0005-0000-0000-0000F4910000}"/>
    <cellStyle name="Normal 5 17 33 3 5" xfId="37365" xr:uid="{00000000-0005-0000-0000-0000F5910000}"/>
    <cellStyle name="Normal 5 17 33 3 6" xfId="37366" xr:uid="{00000000-0005-0000-0000-0000F6910000}"/>
    <cellStyle name="Normal 5 17 33 3 7" xfId="37367" xr:uid="{00000000-0005-0000-0000-0000F7910000}"/>
    <cellStyle name="Normal 5 17 33 3 8" xfId="37368" xr:uid="{00000000-0005-0000-0000-0000F8910000}"/>
    <cellStyle name="Normal 5 17 33 3 9" xfId="37369" xr:uid="{00000000-0005-0000-0000-0000F9910000}"/>
    <cellStyle name="Normal 5 17 33 4" xfId="37370" xr:uid="{00000000-0005-0000-0000-0000FA910000}"/>
    <cellStyle name="Normal 5 17 33 4 10" xfId="37371" xr:uid="{00000000-0005-0000-0000-0000FB910000}"/>
    <cellStyle name="Normal 5 17 33 4 2" xfId="37372" xr:uid="{00000000-0005-0000-0000-0000FC910000}"/>
    <cellStyle name="Normal 5 17 33 4 3" xfId="37373" xr:uid="{00000000-0005-0000-0000-0000FD910000}"/>
    <cellStyle name="Normal 5 17 33 4 4" xfId="37374" xr:uid="{00000000-0005-0000-0000-0000FE910000}"/>
    <cellStyle name="Normal 5 17 33 4 5" xfId="37375" xr:uid="{00000000-0005-0000-0000-0000FF910000}"/>
    <cellStyle name="Normal 5 17 33 4 6" xfId="37376" xr:uid="{00000000-0005-0000-0000-000000920000}"/>
    <cellStyle name="Normal 5 17 33 4 7" xfId="37377" xr:uid="{00000000-0005-0000-0000-000001920000}"/>
    <cellStyle name="Normal 5 17 33 4 8" xfId="37378" xr:uid="{00000000-0005-0000-0000-000002920000}"/>
    <cellStyle name="Normal 5 17 33 4 9" xfId="37379" xr:uid="{00000000-0005-0000-0000-000003920000}"/>
    <cellStyle name="Normal 5 17 33 5" xfId="37380" xr:uid="{00000000-0005-0000-0000-000004920000}"/>
    <cellStyle name="Normal 5 17 33 5 10" xfId="37381" xr:uid="{00000000-0005-0000-0000-000005920000}"/>
    <cellStyle name="Normal 5 17 33 5 2" xfId="37382" xr:uid="{00000000-0005-0000-0000-000006920000}"/>
    <cellStyle name="Normal 5 17 33 5 3" xfId="37383" xr:uid="{00000000-0005-0000-0000-000007920000}"/>
    <cellStyle name="Normal 5 17 33 5 4" xfId="37384" xr:uid="{00000000-0005-0000-0000-000008920000}"/>
    <cellStyle name="Normal 5 17 33 5 5" xfId="37385" xr:uid="{00000000-0005-0000-0000-000009920000}"/>
    <cellStyle name="Normal 5 17 33 5 6" xfId="37386" xr:uid="{00000000-0005-0000-0000-00000A920000}"/>
    <cellStyle name="Normal 5 17 33 5 7" xfId="37387" xr:uid="{00000000-0005-0000-0000-00000B920000}"/>
    <cellStyle name="Normal 5 17 33 5 8" xfId="37388" xr:uid="{00000000-0005-0000-0000-00000C920000}"/>
    <cellStyle name="Normal 5 17 33 5 9" xfId="37389" xr:uid="{00000000-0005-0000-0000-00000D920000}"/>
    <cellStyle name="Normal 5 17 33 6" xfId="37390" xr:uid="{00000000-0005-0000-0000-00000E920000}"/>
    <cellStyle name="Normal 5 17 33 7" xfId="37391" xr:uid="{00000000-0005-0000-0000-00000F920000}"/>
    <cellStyle name="Normal 5 17 33 8" xfId="37392" xr:uid="{00000000-0005-0000-0000-000010920000}"/>
    <cellStyle name="Normal 5 17 33 9" xfId="37393" xr:uid="{00000000-0005-0000-0000-000011920000}"/>
    <cellStyle name="Normal 5 17 34" xfId="37394" xr:uid="{00000000-0005-0000-0000-000012920000}"/>
    <cellStyle name="Normal 5 17 34 10" xfId="37395" xr:uid="{00000000-0005-0000-0000-000013920000}"/>
    <cellStyle name="Normal 5 17 34 11" xfId="37396" xr:uid="{00000000-0005-0000-0000-000014920000}"/>
    <cellStyle name="Normal 5 17 34 12" xfId="37397" xr:uid="{00000000-0005-0000-0000-000015920000}"/>
    <cellStyle name="Normal 5 17 34 13" xfId="37398" xr:uid="{00000000-0005-0000-0000-000016920000}"/>
    <cellStyle name="Normal 5 17 34 14" xfId="37399" xr:uid="{00000000-0005-0000-0000-000017920000}"/>
    <cellStyle name="Normal 5 17 34 2" xfId="37400" xr:uid="{00000000-0005-0000-0000-000018920000}"/>
    <cellStyle name="Normal 5 17 34 2 10" xfId="37401" xr:uid="{00000000-0005-0000-0000-000019920000}"/>
    <cellStyle name="Normal 5 17 34 2 2" xfId="37402" xr:uid="{00000000-0005-0000-0000-00001A920000}"/>
    <cellStyle name="Normal 5 17 34 2 3" xfId="37403" xr:uid="{00000000-0005-0000-0000-00001B920000}"/>
    <cellStyle name="Normal 5 17 34 2 4" xfId="37404" xr:uid="{00000000-0005-0000-0000-00001C920000}"/>
    <cellStyle name="Normal 5 17 34 2 5" xfId="37405" xr:uid="{00000000-0005-0000-0000-00001D920000}"/>
    <cellStyle name="Normal 5 17 34 2 6" xfId="37406" xr:uid="{00000000-0005-0000-0000-00001E920000}"/>
    <cellStyle name="Normal 5 17 34 2 7" xfId="37407" xr:uid="{00000000-0005-0000-0000-00001F920000}"/>
    <cellStyle name="Normal 5 17 34 2 8" xfId="37408" xr:uid="{00000000-0005-0000-0000-000020920000}"/>
    <cellStyle name="Normal 5 17 34 2 9" xfId="37409" xr:uid="{00000000-0005-0000-0000-000021920000}"/>
    <cellStyle name="Normal 5 17 34 3" xfId="37410" xr:uid="{00000000-0005-0000-0000-000022920000}"/>
    <cellStyle name="Normal 5 17 34 3 10" xfId="37411" xr:uid="{00000000-0005-0000-0000-000023920000}"/>
    <cellStyle name="Normal 5 17 34 3 2" xfId="37412" xr:uid="{00000000-0005-0000-0000-000024920000}"/>
    <cellStyle name="Normal 5 17 34 3 3" xfId="37413" xr:uid="{00000000-0005-0000-0000-000025920000}"/>
    <cellStyle name="Normal 5 17 34 3 4" xfId="37414" xr:uid="{00000000-0005-0000-0000-000026920000}"/>
    <cellStyle name="Normal 5 17 34 3 5" xfId="37415" xr:uid="{00000000-0005-0000-0000-000027920000}"/>
    <cellStyle name="Normal 5 17 34 3 6" xfId="37416" xr:uid="{00000000-0005-0000-0000-000028920000}"/>
    <cellStyle name="Normal 5 17 34 3 7" xfId="37417" xr:uid="{00000000-0005-0000-0000-000029920000}"/>
    <cellStyle name="Normal 5 17 34 3 8" xfId="37418" xr:uid="{00000000-0005-0000-0000-00002A920000}"/>
    <cellStyle name="Normal 5 17 34 3 9" xfId="37419" xr:uid="{00000000-0005-0000-0000-00002B920000}"/>
    <cellStyle name="Normal 5 17 34 4" xfId="37420" xr:uid="{00000000-0005-0000-0000-00002C920000}"/>
    <cellStyle name="Normal 5 17 34 4 10" xfId="37421" xr:uid="{00000000-0005-0000-0000-00002D920000}"/>
    <cellStyle name="Normal 5 17 34 4 2" xfId="37422" xr:uid="{00000000-0005-0000-0000-00002E920000}"/>
    <cellStyle name="Normal 5 17 34 4 3" xfId="37423" xr:uid="{00000000-0005-0000-0000-00002F920000}"/>
    <cellStyle name="Normal 5 17 34 4 4" xfId="37424" xr:uid="{00000000-0005-0000-0000-000030920000}"/>
    <cellStyle name="Normal 5 17 34 4 5" xfId="37425" xr:uid="{00000000-0005-0000-0000-000031920000}"/>
    <cellStyle name="Normal 5 17 34 4 6" xfId="37426" xr:uid="{00000000-0005-0000-0000-000032920000}"/>
    <cellStyle name="Normal 5 17 34 4 7" xfId="37427" xr:uid="{00000000-0005-0000-0000-000033920000}"/>
    <cellStyle name="Normal 5 17 34 4 8" xfId="37428" xr:uid="{00000000-0005-0000-0000-000034920000}"/>
    <cellStyle name="Normal 5 17 34 4 9" xfId="37429" xr:uid="{00000000-0005-0000-0000-000035920000}"/>
    <cellStyle name="Normal 5 17 34 5" xfId="37430" xr:uid="{00000000-0005-0000-0000-000036920000}"/>
    <cellStyle name="Normal 5 17 34 5 10" xfId="37431" xr:uid="{00000000-0005-0000-0000-000037920000}"/>
    <cellStyle name="Normal 5 17 34 5 2" xfId="37432" xr:uid="{00000000-0005-0000-0000-000038920000}"/>
    <cellStyle name="Normal 5 17 34 5 3" xfId="37433" xr:uid="{00000000-0005-0000-0000-000039920000}"/>
    <cellStyle name="Normal 5 17 34 5 4" xfId="37434" xr:uid="{00000000-0005-0000-0000-00003A920000}"/>
    <cellStyle name="Normal 5 17 34 5 5" xfId="37435" xr:uid="{00000000-0005-0000-0000-00003B920000}"/>
    <cellStyle name="Normal 5 17 34 5 6" xfId="37436" xr:uid="{00000000-0005-0000-0000-00003C920000}"/>
    <cellStyle name="Normal 5 17 34 5 7" xfId="37437" xr:uid="{00000000-0005-0000-0000-00003D920000}"/>
    <cellStyle name="Normal 5 17 34 5 8" xfId="37438" xr:uid="{00000000-0005-0000-0000-00003E920000}"/>
    <cellStyle name="Normal 5 17 34 5 9" xfId="37439" xr:uid="{00000000-0005-0000-0000-00003F920000}"/>
    <cellStyle name="Normal 5 17 34 6" xfId="37440" xr:uid="{00000000-0005-0000-0000-000040920000}"/>
    <cellStyle name="Normal 5 17 34 7" xfId="37441" xr:uid="{00000000-0005-0000-0000-000041920000}"/>
    <cellStyle name="Normal 5 17 34 8" xfId="37442" xr:uid="{00000000-0005-0000-0000-000042920000}"/>
    <cellStyle name="Normal 5 17 34 9" xfId="37443" xr:uid="{00000000-0005-0000-0000-000043920000}"/>
    <cellStyle name="Normal 5 17 35" xfId="37444" xr:uid="{00000000-0005-0000-0000-000044920000}"/>
    <cellStyle name="Normal 5 17 35 10" xfId="37445" xr:uid="{00000000-0005-0000-0000-000045920000}"/>
    <cellStyle name="Normal 5 17 35 2" xfId="37446" xr:uid="{00000000-0005-0000-0000-000046920000}"/>
    <cellStyle name="Normal 5 17 35 3" xfId="37447" xr:uid="{00000000-0005-0000-0000-000047920000}"/>
    <cellStyle name="Normal 5 17 35 4" xfId="37448" xr:uid="{00000000-0005-0000-0000-000048920000}"/>
    <cellStyle name="Normal 5 17 35 5" xfId="37449" xr:uid="{00000000-0005-0000-0000-000049920000}"/>
    <cellStyle name="Normal 5 17 35 6" xfId="37450" xr:uid="{00000000-0005-0000-0000-00004A920000}"/>
    <cellStyle name="Normal 5 17 35 7" xfId="37451" xr:uid="{00000000-0005-0000-0000-00004B920000}"/>
    <cellStyle name="Normal 5 17 35 8" xfId="37452" xr:uid="{00000000-0005-0000-0000-00004C920000}"/>
    <cellStyle name="Normal 5 17 35 9" xfId="37453" xr:uid="{00000000-0005-0000-0000-00004D920000}"/>
    <cellStyle name="Normal 5 17 36" xfId="37454" xr:uid="{00000000-0005-0000-0000-00004E920000}"/>
    <cellStyle name="Normal 5 17 36 10" xfId="37455" xr:uid="{00000000-0005-0000-0000-00004F920000}"/>
    <cellStyle name="Normal 5 17 36 2" xfId="37456" xr:uid="{00000000-0005-0000-0000-000050920000}"/>
    <cellStyle name="Normal 5 17 36 3" xfId="37457" xr:uid="{00000000-0005-0000-0000-000051920000}"/>
    <cellStyle name="Normal 5 17 36 4" xfId="37458" xr:uid="{00000000-0005-0000-0000-000052920000}"/>
    <cellStyle name="Normal 5 17 36 5" xfId="37459" xr:uid="{00000000-0005-0000-0000-000053920000}"/>
    <cellStyle name="Normal 5 17 36 6" xfId="37460" xr:uid="{00000000-0005-0000-0000-000054920000}"/>
    <cellStyle name="Normal 5 17 36 7" xfId="37461" xr:uid="{00000000-0005-0000-0000-000055920000}"/>
    <cellStyle name="Normal 5 17 36 8" xfId="37462" xr:uid="{00000000-0005-0000-0000-000056920000}"/>
    <cellStyle name="Normal 5 17 36 9" xfId="37463" xr:uid="{00000000-0005-0000-0000-000057920000}"/>
    <cellStyle name="Normal 5 17 37" xfId="37464" xr:uid="{00000000-0005-0000-0000-000058920000}"/>
    <cellStyle name="Normal 5 17 37 10" xfId="37465" xr:uid="{00000000-0005-0000-0000-000059920000}"/>
    <cellStyle name="Normal 5 17 37 2" xfId="37466" xr:uid="{00000000-0005-0000-0000-00005A920000}"/>
    <cellStyle name="Normal 5 17 37 3" xfId="37467" xr:uid="{00000000-0005-0000-0000-00005B920000}"/>
    <cellStyle name="Normal 5 17 37 4" xfId="37468" xr:uid="{00000000-0005-0000-0000-00005C920000}"/>
    <cellStyle name="Normal 5 17 37 5" xfId="37469" xr:uid="{00000000-0005-0000-0000-00005D920000}"/>
    <cellStyle name="Normal 5 17 37 6" xfId="37470" xr:uid="{00000000-0005-0000-0000-00005E920000}"/>
    <cellStyle name="Normal 5 17 37 7" xfId="37471" xr:uid="{00000000-0005-0000-0000-00005F920000}"/>
    <cellStyle name="Normal 5 17 37 8" xfId="37472" xr:uid="{00000000-0005-0000-0000-000060920000}"/>
    <cellStyle name="Normal 5 17 37 9" xfId="37473" xr:uid="{00000000-0005-0000-0000-000061920000}"/>
    <cellStyle name="Normal 5 17 38" xfId="37474" xr:uid="{00000000-0005-0000-0000-000062920000}"/>
    <cellStyle name="Normal 5 17 38 10" xfId="37475" xr:uid="{00000000-0005-0000-0000-000063920000}"/>
    <cellStyle name="Normal 5 17 38 2" xfId="37476" xr:uid="{00000000-0005-0000-0000-000064920000}"/>
    <cellStyle name="Normal 5 17 38 3" xfId="37477" xr:uid="{00000000-0005-0000-0000-000065920000}"/>
    <cellStyle name="Normal 5 17 38 4" xfId="37478" xr:uid="{00000000-0005-0000-0000-000066920000}"/>
    <cellStyle name="Normal 5 17 38 5" xfId="37479" xr:uid="{00000000-0005-0000-0000-000067920000}"/>
    <cellStyle name="Normal 5 17 38 6" xfId="37480" xr:uid="{00000000-0005-0000-0000-000068920000}"/>
    <cellStyle name="Normal 5 17 38 7" xfId="37481" xr:uid="{00000000-0005-0000-0000-000069920000}"/>
    <cellStyle name="Normal 5 17 38 8" xfId="37482" xr:uid="{00000000-0005-0000-0000-00006A920000}"/>
    <cellStyle name="Normal 5 17 38 9" xfId="37483" xr:uid="{00000000-0005-0000-0000-00006B920000}"/>
    <cellStyle name="Normal 5 17 39" xfId="37484" xr:uid="{00000000-0005-0000-0000-00006C920000}"/>
    <cellStyle name="Normal 5 17 4" xfId="37485" xr:uid="{00000000-0005-0000-0000-00006D920000}"/>
    <cellStyle name="Normal 5 17 4 10" xfId="37486" xr:uid="{00000000-0005-0000-0000-00006E920000}"/>
    <cellStyle name="Normal 5 17 4 11" xfId="37487" xr:uid="{00000000-0005-0000-0000-00006F920000}"/>
    <cellStyle name="Normal 5 17 4 12" xfId="37488" xr:uid="{00000000-0005-0000-0000-000070920000}"/>
    <cellStyle name="Normal 5 17 4 13" xfId="37489" xr:uid="{00000000-0005-0000-0000-000071920000}"/>
    <cellStyle name="Normal 5 17 4 14" xfId="37490" xr:uid="{00000000-0005-0000-0000-000072920000}"/>
    <cellStyle name="Normal 5 17 4 2" xfId="37491" xr:uid="{00000000-0005-0000-0000-000073920000}"/>
    <cellStyle name="Normal 5 17 4 2 10" xfId="37492" xr:uid="{00000000-0005-0000-0000-000074920000}"/>
    <cellStyle name="Normal 5 17 4 2 2" xfId="37493" xr:uid="{00000000-0005-0000-0000-000075920000}"/>
    <cellStyle name="Normal 5 17 4 2 3" xfId="37494" xr:uid="{00000000-0005-0000-0000-000076920000}"/>
    <cellStyle name="Normal 5 17 4 2 4" xfId="37495" xr:uid="{00000000-0005-0000-0000-000077920000}"/>
    <cellStyle name="Normal 5 17 4 2 5" xfId="37496" xr:uid="{00000000-0005-0000-0000-000078920000}"/>
    <cellStyle name="Normal 5 17 4 2 6" xfId="37497" xr:uid="{00000000-0005-0000-0000-000079920000}"/>
    <cellStyle name="Normal 5 17 4 2 7" xfId="37498" xr:uid="{00000000-0005-0000-0000-00007A920000}"/>
    <cellStyle name="Normal 5 17 4 2 8" xfId="37499" xr:uid="{00000000-0005-0000-0000-00007B920000}"/>
    <cellStyle name="Normal 5 17 4 2 9" xfId="37500" xr:uid="{00000000-0005-0000-0000-00007C920000}"/>
    <cellStyle name="Normal 5 17 4 3" xfId="37501" xr:uid="{00000000-0005-0000-0000-00007D920000}"/>
    <cellStyle name="Normal 5 17 4 3 10" xfId="37502" xr:uid="{00000000-0005-0000-0000-00007E920000}"/>
    <cellStyle name="Normal 5 17 4 3 2" xfId="37503" xr:uid="{00000000-0005-0000-0000-00007F920000}"/>
    <cellStyle name="Normal 5 17 4 3 3" xfId="37504" xr:uid="{00000000-0005-0000-0000-000080920000}"/>
    <cellStyle name="Normal 5 17 4 3 4" xfId="37505" xr:uid="{00000000-0005-0000-0000-000081920000}"/>
    <cellStyle name="Normal 5 17 4 3 5" xfId="37506" xr:uid="{00000000-0005-0000-0000-000082920000}"/>
    <cellStyle name="Normal 5 17 4 3 6" xfId="37507" xr:uid="{00000000-0005-0000-0000-000083920000}"/>
    <cellStyle name="Normal 5 17 4 3 7" xfId="37508" xr:uid="{00000000-0005-0000-0000-000084920000}"/>
    <cellStyle name="Normal 5 17 4 3 8" xfId="37509" xr:uid="{00000000-0005-0000-0000-000085920000}"/>
    <cellStyle name="Normal 5 17 4 3 9" xfId="37510" xr:uid="{00000000-0005-0000-0000-000086920000}"/>
    <cellStyle name="Normal 5 17 4 4" xfId="37511" xr:uid="{00000000-0005-0000-0000-000087920000}"/>
    <cellStyle name="Normal 5 17 4 4 10" xfId="37512" xr:uid="{00000000-0005-0000-0000-000088920000}"/>
    <cellStyle name="Normal 5 17 4 4 2" xfId="37513" xr:uid="{00000000-0005-0000-0000-000089920000}"/>
    <cellStyle name="Normal 5 17 4 4 3" xfId="37514" xr:uid="{00000000-0005-0000-0000-00008A920000}"/>
    <cellStyle name="Normal 5 17 4 4 4" xfId="37515" xr:uid="{00000000-0005-0000-0000-00008B920000}"/>
    <cellStyle name="Normal 5 17 4 4 5" xfId="37516" xr:uid="{00000000-0005-0000-0000-00008C920000}"/>
    <cellStyle name="Normal 5 17 4 4 6" xfId="37517" xr:uid="{00000000-0005-0000-0000-00008D920000}"/>
    <cellStyle name="Normal 5 17 4 4 7" xfId="37518" xr:uid="{00000000-0005-0000-0000-00008E920000}"/>
    <cellStyle name="Normal 5 17 4 4 8" xfId="37519" xr:uid="{00000000-0005-0000-0000-00008F920000}"/>
    <cellStyle name="Normal 5 17 4 4 9" xfId="37520" xr:uid="{00000000-0005-0000-0000-000090920000}"/>
    <cellStyle name="Normal 5 17 4 5" xfId="37521" xr:uid="{00000000-0005-0000-0000-000091920000}"/>
    <cellStyle name="Normal 5 17 4 5 10" xfId="37522" xr:uid="{00000000-0005-0000-0000-000092920000}"/>
    <cellStyle name="Normal 5 17 4 5 2" xfId="37523" xr:uid="{00000000-0005-0000-0000-000093920000}"/>
    <cellStyle name="Normal 5 17 4 5 3" xfId="37524" xr:uid="{00000000-0005-0000-0000-000094920000}"/>
    <cellStyle name="Normal 5 17 4 5 4" xfId="37525" xr:uid="{00000000-0005-0000-0000-000095920000}"/>
    <cellStyle name="Normal 5 17 4 5 5" xfId="37526" xr:uid="{00000000-0005-0000-0000-000096920000}"/>
    <cellStyle name="Normal 5 17 4 5 6" xfId="37527" xr:uid="{00000000-0005-0000-0000-000097920000}"/>
    <cellStyle name="Normal 5 17 4 5 7" xfId="37528" xr:uid="{00000000-0005-0000-0000-000098920000}"/>
    <cellStyle name="Normal 5 17 4 5 8" xfId="37529" xr:uid="{00000000-0005-0000-0000-000099920000}"/>
    <cellStyle name="Normal 5 17 4 5 9" xfId="37530" xr:uid="{00000000-0005-0000-0000-00009A920000}"/>
    <cellStyle name="Normal 5 17 4 6" xfId="37531" xr:uid="{00000000-0005-0000-0000-00009B920000}"/>
    <cellStyle name="Normal 5 17 4 7" xfId="37532" xr:uid="{00000000-0005-0000-0000-00009C920000}"/>
    <cellStyle name="Normal 5 17 4 8" xfId="37533" xr:uid="{00000000-0005-0000-0000-00009D920000}"/>
    <cellStyle name="Normal 5 17 4 9" xfId="37534" xr:uid="{00000000-0005-0000-0000-00009E920000}"/>
    <cellStyle name="Normal 5 17 40" xfId="37535" xr:uid="{00000000-0005-0000-0000-00009F920000}"/>
    <cellStyle name="Normal 5 17 41" xfId="37536" xr:uid="{00000000-0005-0000-0000-0000A0920000}"/>
    <cellStyle name="Normal 5 17 42" xfId="37537" xr:uid="{00000000-0005-0000-0000-0000A1920000}"/>
    <cellStyle name="Normal 5 17 43" xfId="37538" xr:uid="{00000000-0005-0000-0000-0000A2920000}"/>
    <cellStyle name="Normal 5 17 44" xfId="37539" xr:uid="{00000000-0005-0000-0000-0000A3920000}"/>
    <cellStyle name="Normal 5 17 45" xfId="37540" xr:uid="{00000000-0005-0000-0000-0000A4920000}"/>
    <cellStyle name="Normal 5 17 46" xfId="37541" xr:uid="{00000000-0005-0000-0000-0000A5920000}"/>
    <cellStyle name="Normal 5 17 47" xfId="37542" xr:uid="{00000000-0005-0000-0000-0000A6920000}"/>
    <cellStyle name="Normal 5 17 48" xfId="37543" xr:uid="{00000000-0005-0000-0000-0000A7920000}"/>
    <cellStyle name="Normal 5 17 49" xfId="37544" xr:uid="{00000000-0005-0000-0000-0000A8920000}"/>
    <cellStyle name="Normal 5 17 5" xfId="37545" xr:uid="{00000000-0005-0000-0000-0000A9920000}"/>
    <cellStyle name="Normal 5 17 5 10" xfId="37546" xr:uid="{00000000-0005-0000-0000-0000AA920000}"/>
    <cellStyle name="Normal 5 17 5 11" xfId="37547" xr:uid="{00000000-0005-0000-0000-0000AB920000}"/>
    <cellStyle name="Normal 5 17 5 12" xfId="37548" xr:uid="{00000000-0005-0000-0000-0000AC920000}"/>
    <cellStyle name="Normal 5 17 5 13" xfId="37549" xr:uid="{00000000-0005-0000-0000-0000AD920000}"/>
    <cellStyle name="Normal 5 17 5 14" xfId="37550" xr:uid="{00000000-0005-0000-0000-0000AE920000}"/>
    <cellStyle name="Normal 5 17 5 2" xfId="37551" xr:uid="{00000000-0005-0000-0000-0000AF920000}"/>
    <cellStyle name="Normal 5 17 5 2 10" xfId="37552" xr:uid="{00000000-0005-0000-0000-0000B0920000}"/>
    <cellStyle name="Normal 5 17 5 2 2" xfId="37553" xr:uid="{00000000-0005-0000-0000-0000B1920000}"/>
    <cellStyle name="Normal 5 17 5 2 3" xfId="37554" xr:uid="{00000000-0005-0000-0000-0000B2920000}"/>
    <cellStyle name="Normal 5 17 5 2 4" xfId="37555" xr:uid="{00000000-0005-0000-0000-0000B3920000}"/>
    <cellStyle name="Normal 5 17 5 2 5" xfId="37556" xr:uid="{00000000-0005-0000-0000-0000B4920000}"/>
    <cellStyle name="Normal 5 17 5 2 6" xfId="37557" xr:uid="{00000000-0005-0000-0000-0000B5920000}"/>
    <cellStyle name="Normal 5 17 5 2 7" xfId="37558" xr:uid="{00000000-0005-0000-0000-0000B6920000}"/>
    <cellStyle name="Normal 5 17 5 2 8" xfId="37559" xr:uid="{00000000-0005-0000-0000-0000B7920000}"/>
    <cellStyle name="Normal 5 17 5 2 9" xfId="37560" xr:uid="{00000000-0005-0000-0000-0000B8920000}"/>
    <cellStyle name="Normal 5 17 5 3" xfId="37561" xr:uid="{00000000-0005-0000-0000-0000B9920000}"/>
    <cellStyle name="Normal 5 17 5 3 10" xfId="37562" xr:uid="{00000000-0005-0000-0000-0000BA920000}"/>
    <cellStyle name="Normal 5 17 5 3 2" xfId="37563" xr:uid="{00000000-0005-0000-0000-0000BB920000}"/>
    <cellStyle name="Normal 5 17 5 3 3" xfId="37564" xr:uid="{00000000-0005-0000-0000-0000BC920000}"/>
    <cellStyle name="Normal 5 17 5 3 4" xfId="37565" xr:uid="{00000000-0005-0000-0000-0000BD920000}"/>
    <cellStyle name="Normal 5 17 5 3 5" xfId="37566" xr:uid="{00000000-0005-0000-0000-0000BE920000}"/>
    <cellStyle name="Normal 5 17 5 3 6" xfId="37567" xr:uid="{00000000-0005-0000-0000-0000BF920000}"/>
    <cellStyle name="Normal 5 17 5 3 7" xfId="37568" xr:uid="{00000000-0005-0000-0000-0000C0920000}"/>
    <cellStyle name="Normal 5 17 5 3 8" xfId="37569" xr:uid="{00000000-0005-0000-0000-0000C1920000}"/>
    <cellStyle name="Normal 5 17 5 3 9" xfId="37570" xr:uid="{00000000-0005-0000-0000-0000C2920000}"/>
    <cellStyle name="Normal 5 17 5 4" xfId="37571" xr:uid="{00000000-0005-0000-0000-0000C3920000}"/>
    <cellStyle name="Normal 5 17 5 4 10" xfId="37572" xr:uid="{00000000-0005-0000-0000-0000C4920000}"/>
    <cellStyle name="Normal 5 17 5 4 2" xfId="37573" xr:uid="{00000000-0005-0000-0000-0000C5920000}"/>
    <cellStyle name="Normal 5 17 5 4 3" xfId="37574" xr:uid="{00000000-0005-0000-0000-0000C6920000}"/>
    <cellStyle name="Normal 5 17 5 4 4" xfId="37575" xr:uid="{00000000-0005-0000-0000-0000C7920000}"/>
    <cellStyle name="Normal 5 17 5 4 5" xfId="37576" xr:uid="{00000000-0005-0000-0000-0000C8920000}"/>
    <cellStyle name="Normal 5 17 5 4 6" xfId="37577" xr:uid="{00000000-0005-0000-0000-0000C9920000}"/>
    <cellStyle name="Normal 5 17 5 4 7" xfId="37578" xr:uid="{00000000-0005-0000-0000-0000CA920000}"/>
    <cellStyle name="Normal 5 17 5 4 8" xfId="37579" xr:uid="{00000000-0005-0000-0000-0000CB920000}"/>
    <cellStyle name="Normal 5 17 5 4 9" xfId="37580" xr:uid="{00000000-0005-0000-0000-0000CC920000}"/>
    <cellStyle name="Normal 5 17 5 5" xfId="37581" xr:uid="{00000000-0005-0000-0000-0000CD920000}"/>
    <cellStyle name="Normal 5 17 5 5 10" xfId="37582" xr:uid="{00000000-0005-0000-0000-0000CE920000}"/>
    <cellStyle name="Normal 5 17 5 5 2" xfId="37583" xr:uid="{00000000-0005-0000-0000-0000CF920000}"/>
    <cellStyle name="Normal 5 17 5 5 3" xfId="37584" xr:uid="{00000000-0005-0000-0000-0000D0920000}"/>
    <cellStyle name="Normal 5 17 5 5 4" xfId="37585" xr:uid="{00000000-0005-0000-0000-0000D1920000}"/>
    <cellStyle name="Normal 5 17 5 5 5" xfId="37586" xr:uid="{00000000-0005-0000-0000-0000D2920000}"/>
    <cellStyle name="Normal 5 17 5 5 6" xfId="37587" xr:uid="{00000000-0005-0000-0000-0000D3920000}"/>
    <cellStyle name="Normal 5 17 5 5 7" xfId="37588" xr:uid="{00000000-0005-0000-0000-0000D4920000}"/>
    <cellStyle name="Normal 5 17 5 5 8" xfId="37589" xr:uid="{00000000-0005-0000-0000-0000D5920000}"/>
    <cellStyle name="Normal 5 17 5 5 9" xfId="37590" xr:uid="{00000000-0005-0000-0000-0000D6920000}"/>
    <cellStyle name="Normal 5 17 5 6" xfId="37591" xr:uid="{00000000-0005-0000-0000-0000D7920000}"/>
    <cellStyle name="Normal 5 17 5 7" xfId="37592" xr:uid="{00000000-0005-0000-0000-0000D8920000}"/>
    <cellStyle name="Normal 5 17 5 8" xfId="37593" xr:uid="{00000000-0005-0000-0000-0000D9920000}"/>
    <cellStyle name="Normal 5 17 5 9" xfId="37594" xr:uid="{00000000-0005-0000-0000-0000DA920000}"/>
    <cellStyle name="Normal 5 17 6" xfId="37595" xr:uid="{00000000-0005-0000-0000-0000DB920000}"/>
    <cellStyle name="Normal 5 17 6 10" xfId="37596" xr:uid="{00000000-0005-0000-0000-0000DC920000}"/>
    <cellStyle name="Normal 5 17 6 11" xfId="37597" xr:uid="{00000000-0005-0000-0000-0000DD920000}"/>
    <cellStyle name="Normal 5 17 6 12" xfId="37598" xr:uid="{00000000-0005-0000-0000-0000DE920000}"/>
    <cellStyle name="Normal 5 17 6 13" xfId="37599" xr:uid="{00000000-0005-0000-0000-0000DF920000}"/>
    <cellStyle name="Normal 5 17 6 14" xfId="37600" xr:uid="{00000000-0005-0000-0000-0000E0920000}"/>
    <cellStyle name="Normal 5 17 6 2" xfId="37601" xr:uid="{00000000-0005-0000-0000-0000E1920000}"/>
    <cellStyle name="Normal 5 17 6 2 10" xfId="37602" xr:uid="{00000000-0005-0000-0000-0000E2920000}"/>
    <cellStyle name="Normal 5 17 6 2 2" xfId="37603" xr:uid="{00000000-0005-0000-0000-0000E3920000}"/>
    <cellStyle name="Normal 5 17 6 2 3" xfId="37604" xr:uid="{00000000-0005-0000-0000-0000E4920000}"/>
    <cellStyle name="Normal 5 17 6 2 4" xfId="37605" xr:uid="{00000000-0005-0000-0000-0000E5920000}"/>
    <cellStyle name="Normal 5 17 6 2 5" xfId="37606" xr:uid="{00000000-0005-0000-0000-0000E6920000}"/>
    <cellStyle name="Normal 5 17 6 2 6" xfId="37607" xr:uid="{00000000-0005-0000-0000-0000E7920000}"/>
    <cellStyle name="Normal 5 17 6 2 7" xfId="37608" xr:uid="{00000000-0005-0000-0000-0000E8920000}"/>
    <cellStyle name="Normal 5 17 6 2 8" xfId="37609" xr:uid="{00000000-0005-0000-0000-0000E9920000}"/>
    <cellStyle name="Normal 5 17 6 2 9" xfId="37610" xr:uid="{00000000-0005-0000-0000-0000EA920000}"/>
    <cellStyle name="Normal 5 17 6 3" xfId="37611" xr:uid="{00000000-0005-0000-0000-0000EB920000}"/>
    <cellStyle name="Normal 5 17 6 3 10" xfId="37612" xr:uid="{00000000-0005-0000-0000-0000EC920000}"/>
    <cellStyle name="Normal 5 17 6 3 2" xfId="37613" xr:uid="{00000000-0005-0000-0000-0000ED920000}"/>
    <cellStyle name="Normal 5 17 6 3 3" xfId="37614" xr:uid="{00000000-0005-0000-0000-0000EE920000}"/>
    <cellStyle name="Normal 5 17 6 3 4" xfId="37615" xr:uid="{00000000-0005-0000-0000-0000EF920000}"/>
    <cellStyle name="Normal 5 17 6 3 5" xfId="37616" xr:uid="{00000000-0005-0000-0000-0000F0920000}"/>
    <cellStyle name="Normal 5 17 6 3 6" xfId="37617" xr:uid="{00000000-0005-0000-0000-0000F1920000}"/>
    <cellStyle name="Normal 5 17 6 3 7" xfId="37618" xr:uid="{00000000-0005-0000-0000-0000F2920000}"/>
    <cellStyle name="Normal 5 17 6 3 8" xfId="37619" xr:uid="{00000000-0005-0000-0000-0000F3920000}"/>
    <cellStyle name="Normal 5 17 6 3 9" xfId="37620" xr:uid="{00000000-0005-0000-0000-0000F4920000}"/>
    <cellStyle name="Normal 5 17 6 4" xfId="37621" xr:uid="{00000000-0005-0000-0000-0000F5920000}"/>
    <cellStyle name="Normal 5 17 6 4 10" xfId="37622" xr:uid="{00000000-0005-0000-0000-0000F6920000}"/>
    <cellStyle name="Normal 5 17 6 4 2" xfId="37623" xr:uid="{00000000-0005-0000-0000-0000F7920000}"/>
    <cellStyle name="Normal 5 17 6 4 3" xfId="37624" xr:uid="{00000000-0005-0000-0000-0000F8920000}"/>
    <cellStyle name="Normal 5 17 6 4 4" xfId="37625" xr:uid="{00000000-0005-0000-0000-0000F9920000}"/>
    <cellStyle name="Normal 5 17 6 4 5" xfId="37626" xr:uid="{00000000-0005-0000-0000-0000FA920000}"/>
    <cellStyle name="Normal 5 17 6 4 6" xfId="37627" xr:uid="{00000000-0005-0000-0000-0000FB920000}"/>
    <cellStyle name="Normal 5 17 6 4 7" xfId="37628" xr:uid="{00000000-0005-0000-0000-0000FC920000}"/>
    <cellStyle name="Normal 5 17 6 4 8" xfId="37629" xr:uid="{00000000-0005-0000-0000-0000FD920000}"/>
    <cellStyle name="Normal 5 17 6 4 9" xfId="37630" xr:uid="{00000000-0005-0000-0000-0000FE920000}"/>
    <cellStyle name="Normal 5 17 6 5" xfId="37631" xr:uid="{00000000-0005-0000-0000-0000FF920000}"/>
    <cellStyle name="Normal 5 17 6 5 10" xfId="37632" xr:uid="{00000000-0005-0000-0000-000000930000}"/>
    <cellStyle name="Normal 5 17 6 5 2" xfId="37633" xr:uid="{00000000-0005-0000-0000-000001930000}"/>
    <cellStyle name="Normal 5 17 6 5 3" xfId="37634" xr:uid="{00000000-0005-0000-0000-000002930000}"/>
    <cellStyle name="Normal 5 17 6 5 4" xfId="37635" xr:uid="{00000000-0005-0000-0000-000003930000}"/>
    <cellStyle name="Normal 5 17 6 5 5" xfId="37636" xr:uid="{00000000-0005-0000-0000-000004930000}"/>
    <cellStyle name="Normal 5 17 6 5 6" xfId="37637" xr:uid="{00000000-0005-0000-0000-000005930000}"/>
    <cellStyle name="Normal 5 17 6 5 7" xfId="37638" xr:uid="{00000000-0005-0000-0000-000006930000}"/>
    <cellStyle name="Normal 5 17 6 5 8" xfId="37639" xr:uid="{00000000-0005-0000-0000-000007930000}"/>
    <cellStyle name="Normal 5 17 6 5 9" xfId="37640" xr:uid="{00000000-0005-0000-0000-000008930000}"/>
    <cellStyle name="Normal 5 17 6 6" xfId="37641" xr:uid="{00000000-0005-0000-0000-000009930000}"/>
    <cellStyle name="Normal 5 17 6 7" xfId="37642" xr:uid="{00000000-0005-0000-0000-00000A930000}"/>
    <cellStyle name="Normal 5 17 6 8" xfId="37643" xr:uid="{00000000-0005-0000-0000-00000B930000}"/>
    <cellStyle name="Normal 5 17 6 9" xfId="37644" xr:uid="{00000000-0005-0000-0000-00000C930000}"/>
    <cellStyle name="Normal 5 17 7" xfId="37645" xr:uid="{00000000-0005-0000-0000-00000D930000}"/>
    <cellStyle name="Normal 5 17 7 10" xfId="37646" xr:uid="{00000000-0005-0000-0000-00000E930000}"/>
    <cellStyle name="Normal 5 17 7 11" xfId="37647" xr:uid="{00000000-0005-0000-0000-00000F930000}"/>
    <cellStyle name="Normal 5 17 7 12" xfId="37648" xr:uid="{00000000-0005-0000-0000-000010930000}"/>
    <cellStyle name="Normal 5 17 7 13" xfId="37649" xr:uid="{00000000-0005-0000-0000-000011930000}"/>
    <cellStyle name="Normal 5 17 7 14" xfId="37650" xr:uid="{00000000-0005-0000-0000-000012930000}"/>
    <cellStyle name="Normal 5 17 7 2" xfId="37651" xr:uid="{00000000-0005-0000-0000-000013930000}"/>
    <cellStyle name="Normal 5 17 7 2 10" xfId="37652" xr:uid="{00000000-0005-0000-0000-000014930000}"/>
    <cellStyle name="Normal 5 17 7 2 2" xfId="37653" xr:uid="{00000000-0005-0000-0000-000015930000}"/>
    <cellStyle name="Normal 5 17 7 2 3" xfId="37654" xr:uid="{00000000-0005-0000-0000-000016930000}"/>
    <cellStyle name="Normal 5 17 7 2 4" xfId="37655" xr:uid="{00000000-0005-0000-0000-000017930000}"/>
    <cellStyle name="Normal 5 17 7 2 5" xfId="37656" xr:uid="{00000000-0005-0000-0000-000018930000}"/>
    <cellStyle name="Normal 5 17 7 2 6" xfId="37657" xr:uid="{00000000-0005-0000-0000-000019930000}"/>
    <cellStyle name="Normal 5 17 7 2 7" xfId="37658" xr:uid="{00000000-0005-0000-0000-00001A930000}"/>
    <cellStyle name="Normal 5 17 7 2 8" xfId="37659" xr:uid="{00000000-0005-0000-0000-00001B930000}"/>
    <cellStyle name="Normal 5 17 7 2 9" xfId="37660" xr:uid="{00000000-0005-0000-0000-00001C930000}"/>
    <cellStyle name="Normal 5 17 7 3" xfId="37661" xr:uid="{00000000-0005-0000-0000-00001D930000}"/>
    <cellStyle name="Normal 5 17 7 3 10" xfId="37662" xr:uid="{00000000-0005-0000-0000-00001E930000}"/>
    <cellStyle name="Normal 5 17 7 3 2" xfId="37663" xr:uid="{00000000-0005-0000-0000-00001F930000}"/>
    <cellStyle name="Normal 5 17 7 3 3" xfId="37664" xr:uid="{00000000-0005-0000-0000-000020930000}"/>
    <cellStyle name="Normal 5 17 7 3 4" xfId="37665" xr:uid="{00000000-0005-0000-0000-000021930000}"/>
    <cellStyle name="Normal 5 17 7 3 5" xfId="37666" xr:uid="{00000000-0005-0000-0000-000022930000}"/>
    <cellStyle name="Normal 5 17 7 3 6" xfId="37667" xr:uid="{00000000-0005-0000-0000-000023930000}"/>
    <cellStyle name="Normal 5 17 7 3 7" xfId="37668" xr:uid="{00000000-0005-0000-0000-000024930000}"/>
    <cellStyle name="Normal 5 17 7 3 8" xfId="37669" xr:uid="{00000000-0005-0000-0000-000025930000}"/>
    <cellStyle name="Normal 5 17 7 3 9" xfId="37670" xr:uid="{00000000-0005-0000-0000-000026930000}"/>
    <cellStyle name="Normal 5 17 7 4" xfId="37671" xr:uid="{00000000-0005-0000-0000-000027930000}"/>
    <cellStyle name="Normal 5 17 7 4 10" xfId="37672" xr:uid="{00000000-0005-0000-0000-000028930000}"/>
    <cellStyle name="Normal 5 17 7 4 2" xfId="37673" xr:uid="{00000000-0005-0000-0000-000029930000}"/>
    <cellStyle name="Normal 5 17 7 4 3" xfId="37674" xr:uid="{00000000-0005-0000-0000-00002A930000}"/>
    <cellStyle name="Normal 5 17 7 4 4" xfId="37675" xr:uid="{00000000-0005-0000-0000-00002B930000}"/>
    <cellStyle name="Normal 5 17 7 4 5" xfId="37676" xr:uid="{00000000-0005-0000-0000-00002C930000}"/>
    <cellStyle name="Normal 5 17 7 4 6" xfId="37677" xr:uid="{00000000-0005-0000-0000-00002D930000}"/>
    <cellStyle name="Normal 5 17 7 4 7" xfId="37678" xr:uid="{00000000-0005-0000-0000-00002E930000}"/>
    <cellStyle name="Normal 5 17 7 4 8" xfId="37679" xr:uid="{00000000-0005-0000-0000-00002F930000}"/>
    <cellStyle name="Normal 5 17 7 4 9" xfId="37680" xr:uid="{00000000-0005-0000-0000-000030930000}"/>
    <cellStyle name="Normal 5 17 7 5" xfId="37681" xr:uid="{00000000-0005-0000-0000-000031930000}"/>
    <cellStyle name="Normal 5 17 7 5 10" xfId="37682" xr:uid="{00000000-0005-0000-0000-000032930000}"/>
    <cellStyle name="Normal 5 17 7 5 2" xfId="37683" xr:uid="{00000000-0005-0000-0000-000033930000}"/>
    <cellStyle name="Normal 5 17 7 5 3" xfId="37684" xr:uid="{00000000-0005-0000-0000-000034930000}"/>
    <cellStyle name="Normal 5 17 7 5 4" xfId="37685" xr:uid="{00000000-0005-0000-0000-000035930000}"/>
    <cellStyle name="Normal 5 17 7 5 5" xfId="37686" xr:uid="{00000000-0005-0000-0000-000036930000}"/>
    <cellStyle name="Normal 5 17 7 5 6" xfId="37687" xr:uid="{00000000-0005-0000-0000-000037930000}"/>
    <cellStyle name="Normal 5 17 7 5 7" xfId="37688" xr:uid="{00000000-0005-0000-0000-000038930000}"/>
    <cellStyle name="Normal 5 17 7 5 8" xfId="37689" xr:uid="{00000000-0005-0000-0000-000039930000}"/>
    <cellStyle name="Normal 5 17 7 5 9" xfId="37690" xr:uid="{00000000-0005-0000-0000-00003A930000}"/>
    <cellStyle name="Normal 5 17 7 6" xfId="37691" xr:uid="{00000000-0005-0000-0000-00003B930000}"/>
    <cellStyle name="Normal 5 17 7 7" xfId="37692" xr:uid="{00000000-0005-0000-0000-00003C930000}"/>
    <cellStyle name="Normal 5 17 7 8" xfId="37693" xr:uid="{00000000-0005-0000-0000-00003D930000}"/>
    <cellStyle name="Normal 5 17 7 9" xfId="37694" xr:uid="{00000000-0005-0000-0000-00003E930000}"/>
    <cellStyle name="Normal 5 17 8" xfId="37695" xr:uid="{00000000-0005-0000-0000-00003F930000}"/>
    <cellStyle name="Normal 5 17 8 10" xfId="37696" xr:uid="{00000000-0005-0000-0000-000040930000}"/>
    <cellStyle name="Normal 5 17 8 11" xfId="37697" xr:uid="{00000000-0005-0000-0000-000041930000}"/>
    <cellStyle name="Normal 5 17 8 12" xfId="37698" xr:uid="{00000000-0005-0000-0000-000042930000}"/>
    <cellStyle name="Normal 5 17 8 13" xfId="37699" xr:uid="{00000000-0005-0000-0000-000043930000}"/>
    <cellStyle name="Normal 5 17 8 14" xfId="37700" xr:uid="{00000000-0005-0000-0000-000044930000}"/>
    <cellStyle name="Normal 5 17 8 2" xfId="37701" xr:uid="{00000000-0005-0000-0000-000045930000}"/>
    <cellStyle name="Normal 5 17 8 2 10" xfId="37702" xr:uid="{00000000-0005-0000-0000-000046930000}"/>
    <cellStyle name="Normal 5 17 8 2 2" xfId="37703" xr:uid="{00000000-0005-0000-0000-000047930000}"/>
    <cellStyle name="Normal 5 17 8 2 3" xfId="37704" xr:uid="{00000000-0005-0000-0000-000048930000}"/>
    <cellStyle name="Normal 5 17 8 2 4" xfId="37705" xr:uid="{00000000-0005-0000-0000-000049930000}"/>
    <cellStyle name="Normal 5 17 8 2 5" xfId="37706" xr:uid="{00000000-0005-0000-0000-00004A930000}"/>
    <cellStyle name="Normal 5 17 8 2 6" xfId="37707" xr:uid="{00000000-0005-0000-0000-00004B930000}"/>
    <cellStyle name="Normal 5 17 8 2 7" xfId="37708" xr:uid="{00000000-0005-0000-0000-00004C930000}"/>
    <cellStyle name="Normal 5 17 8 2 8" xfId="37709" xr:uid="{00000000-0005-0000-0000-00004D930000}"/>
    <cellStyle name="Normal 5 17 8 2 9" xfId="37710" xr:uid="{00000000-0005-0000-0000-00004E930000}"/>
    <cellStyle name="Normal 5 17 8 3" xfId="37711" xr:uid="{00000000-0005-0000-0000-00004F930000}"/>
    <cellStyle name="Normal 5 17 8 3 10" xfId="37712" xr:uid="{00000000-0005-0000-0000-000050930000}"/>
    <cellStyle name="Normal 5 17 8 3 2" xfId="37713" xr:uid="{00000000-0005-0000-0000-000051930000}"/>
    <cellStyle name="Normal 5 17 8 3 3" xfId="37714" xr:uid="{00000000-0005-0000-0000-000052930000}"/>
    <cellStyle name="Normal 5 17 8 3 4" xfId="37715" xr:uid="{00000000-0005-0000-0000-000053930000}"/>
    <cellStyle name="Normal 5 17 8 3 5" xfId="37716" xr:uid="{00000000-0005-0000-0000-000054930000}"/>
    <cellStyle name="Normal 5 17 8 3 6" xfId="37717" xr:uid="{00000000-0005-0000-0000-000055930000}"/>
    <cellStyle name="Normal 5 17 8 3 7" xfId="37718" xr:uid="{00000000-0005-0000-0000-000056930000}"/>
    <cellStyle name="Normal 5 17 8 3 8" xfId="37719" xr:uid="{00000000-0005-0000-0000-000057930000}"/>
    <cellStyle name="Normal 5 17 8 3 9" xfId="37720" xr:uid="{00000000-0005-0000-0000-000058930000}"/>
    <cellStyle name="Normal 5 17 8 4" xfId="37721" xr:uid="{00000000-0005-0000-0000-000059930000}"/>
    <cellStyle name="Normal 5 17 8 4 10" xfId="37722" xr:uid="{00000000-0005-0000-0000-00005A930000}"/>
    <cellStyle name="Normal 5 17 8 4 2" xfId="37723" xr:uid="{00000000-0005-0000-0000-00005B930000}"/>
    <cellStyle name="Normal 5 17 8 4 3" xfId="37724" xr:uid="{00000000-0005-0000-0000-00005C930000}"/>
    <cellStyle name="Normal 5 17 8 4 4" xfId="37725" xr:uid="{00000000-0005-0000-0000-00005D930000}"/>
    <cellStyle name="Normal 5 17 8 4 5" xfId="37726" xr:uid="{00000000-0005-0000-0000-00005E930000}"/>
    <cellStyle name="Normal 5 17 8 4 6" xfId="37727" xr:uid="{00000000-0005-0000-0000-00005F930000}"/>
    <cellStyle name="Normal 5 17 8 4 7" xfId="37728" xr:uid="{00000000-0005-0000-0000-000060930000}"/>
    <cellStyle name="Normal 5 17 8 4 8" xfId="37729" xr:uid="{00000000-0005-0000-0000-000061930000}"/>
    <cellStyle name="Normal 5 17 8 4 9" xfId="37730" xr:uid="{00000000-0005-0000-0000-000062930000}"/>
    <cellStyle name="Normal 5 17 8 5" xfId="37731" xr:uid="{00000000-0005-0000-0000-000063930000}"/>
    <cellStyle name="Normal 5 17 8 5 10" xfId="37732" xr:uid="{00000000-0005-0000-0000-000064930000}"/>
    <cellStyle name="Normal 5 17 8 5 2" xfId="37733" xr:uid="{00000000-0005-0000-0000-000065930000}"/>
    <cellStyle name="Normal 5 17 8 5 3" xfId="37734" xr:uid="{00000000-0005-0000-0000-000066930000}"/>
    <cellStyle name="Normal 5 17 8 5 4" xfId="37735" xr:uid="{00000000-0005-0000-0000-000067930000}"/>
    <cellStyle name="Normal 5 17 8 5 5" xfId="37736" xr:uid="{00000000-0005-0000-0000-000068930000}"/>
    <cellStyle name="Normal 5 17 8 5 6" xfId="37737" xr:uid="{00000000-0005-0000-0000-000069930000}"/>
    <cellStyle name="Normal 5 17 8 5 7" xfId="37738" xr:uid="{00000000-0005-0000-0000-00006A930000}"/>
    <cellStyle name="Normal 5 17 8 5 8" xfId="37739" xr:uid="{00000000-0005-0000-0000-00006B930000}"/>
    <cellStyle name="Normal 5 17 8 5 9" xfId="37740" xr:uid="{00000000-0005-0000-0000-00006C930000}"/>
    <cellStyle name="Normal 5 17 8 6" xfId="37741" xr:uid="{00000000-0005-0000-0000-00006D930000}"/>
    <cellStyle name="Normal 5 17 8 7" xfId="37742" xr:uid="{00000000-0005-0000-0000-00006E930000}"/>
    <cellStyle name="Normal 5 17 8 8" xfId="37743" xr:uid="{00000000-0005-0000-0000-00006F930000}"/>
    <cellStyle name="Normal 5 17 8 9" xfId="37744" xr:uid="{00000000-0005-0000-0000-000070930000}"/>
    <cellStyle name="Normal 5 17 9" xfId="37745" xr:uid="{00000000-0005-0000-0000-000071930000}"/>
    <cellStyle name="Normal 5 17 9 10" xfId="37746" xr:uid="{00000000-0005-0000-0000-000072930000}"/>
    <cellStyle name="Normal 5 17 9 11" xfId="37747" xr:uid="{00000000-0005-0000-0000-000073930000}"/>
    <cellStyle name="Normal 5 17 9 12" xfId="37748" xr:uid="{00000000-0005-0000-0000-000074930000}"/>
    <cellStyle name="Normal 5 17 9 13" xfId="37749" xr:uid="{00000000-0005-0000-0000-000075930000}"/>
    <cellStyle name="Normal 5 17 9 14" xfId="37750" xr:uid="{00000000-0005-0000-0000-000076930000}"/>
    <cellStyle name="Normal 5 17 9 2" xfId="37751" xr:uid="{00000000-0005-0000-0000-000077930000}"/>
    <cellStyle name="Normal 5 17 9 2 10" xfId="37752" xr:uid="{00000000-0005-0000-0000-000078930000}"/>
    <cellStyle name="Normal 5 17 9 2 2" xfId="37753" xr:uid="{00000000-0005-0000-0000-000079930000}"/>
    <cellStyle name="Normal 5 17 9 2 3" xfId="37754" xr:uid="{00000000-0005-0000-0000-00007A930000}"/>
    <cellStyle name="Normal 5 17 9 2 4" xfId="37755" xr:uid="{00000000-0005-0000-0000-00007B930000}"/>
    <cellStyle name="Normal 5 17 9 2 5" xfId="37756" xr:uid="{00000000-0005-0000-0000-00007C930000}"/>
    <cellStyle name="Normal 5 17 9 2 6" xfId="37757" xr:uid="{00000000-0005-0000-0000-00007D930000}"/>
    <cellStyle name="Normal 5 17 9 2 7" xfId="37758" xr:uid="{00000000-0005-0000-0000-00007E930000}"/>
    <cellStyle name="Normal 5 17 9 2 8" xfId="37759" xr:uid="{00000000-0005-0000-0000-00007F930000}"/>
    <cellStyle name="Normal 5 17 9 2 9" xfId="37760" xr:uid="{00000000-0005-0000-0000-000080930000}"/>
    <cellStyle name="Normal 5 17 9 3" xfId="37761" xr:uid="{00000000-0005-0000-0000-000081930000}"/>
    <cellStyle name="Normal 5 17 9 3 10" xfId="37762" xr:uid="{00000000-0005-0000-0000-000082930000}"/>
    <cellStyle name="Normal 5 17 9 3 2" xfId="37763" xr:uid="{00000000-0005-0000-0000-000083930000}"/>
    <cellStyle name="Normal 5 17 9 3 3" xfId="37764" xr:uid="{00000000-0005-0000-0000-000084930000}"/>
    <cellStyle name="Normal 5 17 9 3 4" xfId="37765" xr:uid="{00000000-0005-0000-0000-000085930000}"/>
    <cellStyle name="Normal 5 17 9 3 5" xfId="37766" xr:uid="{00000000-0005-0000-0000-000086930000}"/>
    <cellStyle name="Normal 5 17 9 3 6" xfId="37767" xr:uid="{00000000-0005-0000-0000-000087930000}"/>
    <cellStyle name="Normal 5 17 9 3 7" xfId="37768" xr:uid="{00000000-0005-0000-0000-000088930000}"/>
    <cellStyle name="Normal 5 17 9 3 8" xfId="37769" xr:uid="{00000000-0005-0000-0000-000089930000}"/>
    <cellStyle name="Normal 5 17 9 3 9" xfId="37770" xr:uid="{00000000-0005-0000-0000-00008A930000}"/>
    <cellStyle name="Normal 5 17 9 4" xfId="37771" xr:uid="{00000000-0005-0000-0000-00008B930000}"/>
    <cellStyle name="Normal 5 17 9 4 10" xfId="37772" xr:uid="{00000000-0005-0000-0000-00008C930000}"/>
    <cellStyle name="Normal 5 17 9 4 2" xfId="37773" xr:uid="{00000000-0005-0000-0000-00008D930000}"/>
    <cellStyle name="Normal 5 17 9 4 3" xfId="37774" xr:uid="{00000000-0005-0000-0000-00008E930000}"/>
    <cellStyle name="Normal 5 17 9 4 4" xfId="37775" xr:uid="{00000000-0005-0000-0000-00008F930000}"/>
    <cellStyle name="Normal 5 17 9 4 5" xfId="37776" xr:uid="{00000000-0005-0000-0000-000090930000}"/>
    <cellStyle name="Normal 5 17 9 4 6" xfId="37777" xr:uid="{00000000-0005-0000-0000-000091930000}"/>
    <cellStyle name="Normal 5 17 9 4 7" xfId="37778" xr:uid="{00000000-0005-0000-0000-000092930000}"/>
    <cellStyle name="Normal 5 17 9 4 8" xfId="37779" xr:uid="{00000000-0005-0000-0000-000093930000}"/>
    <cellStyle name="Normal 5 17 9 4 9" xfId="37780" xr:uid="{00000000-0005-0000-0000-000094930000}"/>
    <cellStyle name="Normal 5 17 9 5" xfId="37781" xr:uid="{00000000-0005-0000-0000-000095930000}"/>
    <cellStyle name="Normal 5 17 9 5 10" xfId="37782" xr:uid="{00000000-0005-0000-0000-000096930000}"/>
    <cellStyle name="Normal 5 17 9 5 2" xfId="37783" xr:uid="{00000000-0005-0000-0000-000097930000}"/>
    <cellStyle name="Normal 5 17 9 5 3" xfId="37784" xr:uid="{00000000-0005-0000-0000-000098930000}"/>
    <cellStyle name="Normal 5 17 9 5 4" xfId="37785" xr:uid="{00000000-0005-0000-0000-000099930000}"/>
    <cellStyle name="Normal 5 17 9 5 5" xfId="37786" xr:uid="{00000000-0005-0000-0000-00009A930000}"/>
    <cellStyle name="Normal 5 17 9 5 6" xfId="37787" xr:uid="{00000000-0005-0000-0000-00009B930000}"/>
    <cellStyle name="Normal 5 17 9 5 7" xfId="37788" xr:uid="{00000000-0005-0000-0000-00009C930000}"/>
    <cellStyle name="Normal 5 17 9 5 8" xfId="37789" xr:uid="{00000000-0005-0000-0000-00009D930000}"/>
    <cellStyle name="Normal 5 17 9 5 9" xfId="37790" xr:uid="{00000000-0005-0000-0000-00009E930000}"/>
    <cellStyle name="Normal 5 17 9 6" xfId="37791" xr:uid="{00000000-0005-0000-0000-00009F930000}"/>
    <cellStyle name="Normal 5 17 9 7" xfId="37792" xr:uid="{00000000-0005-0000-0000-0000A0930000}"/>
    <cellStyle name="Normal 5 17 9 8" xfId="37793" xr:uid="{00000000-0005-0000-0000-0000A1930000}"/>
    <cellStyle name="Normal 5 17 9 9" xfId="37794" xr:uid="{00000000-0005-0000-0000-0000A2930000}"/>
    <cellStyle name="Normal 5 18" xfId="37795" xr:uid="{00000000-0005-0000-0000-0000A3930000}"/>
    <cellStyle name="Normal 5 18 2" xfId="37796" xr:uid="{00000000-0005-0000-0000-0000A4930000}"/>
    <cellStyle name="Normal 5 18 2 2" xfId="37797" xr:uid="{00000000-0005-0000-0000-0000A5930000}"/>
    <cellStyle name="Normal 5 18 3" xfId="37798" xr:uid="{00000000-0005-0000-0000-0000A6930000}"/>
    <cellStyle name="Normal 5 18 4" xfId="37799" xr:uid="{00000000-0005-0000-0000-0000A7930000}"/>
    <cellStyle name="Normal 5 19" xfId="37800" xr:uid="{00000000-0005-0000-0000-0000A8930000}"/>
    <cellStyle name="Normal 5 19 2" xfId="37801" xr:uid="{00000000-0005-0000-0000-0000A9930000}"/>
    <cellStyle name="Normal 5 19 2 2" xfId="37802" xr:uid="{00000000-0005-0000-0000-0000AA930000}"/>
    <cellStyle name="Normal 5 19 3" xfId="37803" xr:uid="{00000000-0005-0000-0000-0000AB930000}"/>
    <cellStyle name="Normal 5 19 4" xfId="37804" xr:uid="{00000000-0005-0000-0000-0000AC930000}"/>
    <cellStyle name="Normal 5 2" xfId="439" xr:uid="{00000000-0005-0000-0000-0000B7010000}"/>
    <cellStyle name="Normal 5 2 10" xfId="37806" xr:uid="{00000000-0005-0000-0000-0000AE930000}"/>
    <cellStyle name="Normal 5 2 11" xfId="37807" xr:uid="{00000000-0005-0000-0000-0000AF930000}"/>
    <cellStyle name="Normal 5 2 12" xfId="37808" xr:uid="{00000000-0005-0000-0000-0000B0930000}"/>
    <cellStyle name="Normal 5 2 13" xfId="37809" xr:uid="{00000000-0005-0000-0000-0000B1930000}"/>
    <cellStyle name="Normal 5 2 14" xfId="37810" xr:uid="{00000000-0005-0000-0000-0000B2930000}"/>
    <cellStyle name="Normal 5 2 15" xfId="37811" xr:uid="{00000000-0005-0000-0000-0000B3930000}"/>
    <cellStyle name="Normal 5 2 16" xfId="37812" xr:uid="{00000000-0005-0000-0000-0000B4930000}"/>
    <cellStyle name="Normal 5 2 17" xfId="37813" xr:uid="{00000000-0005-0000-0000-0000B5930000}"/>
    <cellStyle name="Normal 5 2 18" xfId="37814" xr:uid="{00000000-0005-0000-0000-0000B6930000}"/>
    <cellStyle name="Normal 5 2 19" xfId="37815" xr:uid="{00000000-0005-0000-0000-0000B7930000}"/>
    <cellStyle name="Normal 5 2 2" xfId="37816" xr:uid="{00000000-0005-0000-0000-0000B8930000}"/>
    <cellStyle name="Normal 5 2 2 2" xfId="37817" xr:uid="{00000000-0005-0000-0000-0000B9930000}"/>
    <cellStyle name="Normal 5 2 2 2 2" xfId="37818" xr:uid="{00000000-0005-0000-0000-0000BA930000}"/>
    <cellStyle name="Normal 5 2 20" xfId="37819" xr:uid="{00000000-0005-0000-0000-0000BB930000}"/>
    <cellStyle name="Normal 5 2 21" xfId="37820" xr:uid="{00000000-0005-0000-0000-0000BC930000}"/>
    <cellStyle name="Normal 5 2 22" xfId="37821" xr:uid="{00000000-0005-0000-0000-0000BD930000}"/>
    <cellStyle name="Normal 5 2 23" xfId="37822" xr:uid="{00000000-0005-0000-0000-0000BE930000}"/>
    <cellStyle name="Normal 5 2 24" xfId="37823" xr:uid="{00000000-0005-0000-0000-0000BF930000}"/>
    <cellStyle name="Normal 5 2 25" xfId="37824" xr:uid="{00000000-0005-0000-0000-0000C0930000}"/>
    <cellStyle name="Normal 5 2 26" xfId="37825" xr:uid="{00000000-0005-0000-0000-0000C1930000}"/>
    <cellStyle name="Normal 5 2 27" xfId="37826" xr:uid="{00000000-0005-0000-0000-0000C2930000}"/>
    <cellStyle name="Normal 5 2 28" xfId="37827" xr:uid="{00000000-0005-0000-0000-0000C3930000}"/>
    <cellStyle name="Normal 5 2 29" xfId="37828" xr:uid="{00000000-0005-0000-0000-0000C4930000}"/>
    <cellStyle name="Normal 5 2 3" xfId="37829" xr:uid="{00000000-0005-0000-0000-0000C5930000}"/>
    <cellStyle name="Normal 5 2 30" xfId="37830" xr:uid="{00000000-0005-0000-0000-0000C6930000}"/>
    <cellStyle name="Normal 5 2 31" xfId="37831" xr:uid="{00000000-0005-0000-0000-0000C7930000}"/>
    <cellStyle name="Normal 5 2 32" xfId="37832" xr:uid="{00000000-0005-0000-0000-0000C8930000}"/>
    <cellStyle name="Normal 5 2 33" xfId="37833" xr:uid="{00000000-0005-0000-0000-0000C9930000}"/>
    <cellStyle name="Normal 5 2 34" xfId="37834" xr:uid="{00000000-0005-0000-0000-0000CA930000}"/>
    <cellStyle name="Normal 5 2 35" xfId="37835" xr:uid="{00000000-0005-0000-0000-0000CB930000}"/>
    <cellStyle name="Normal 5 2 36" xfId="37836" xr:uid="{00000000-0005-0000-0000-0000CC930000}"/>
    <cellStyle name="Normal 5 2 37" xfId="37837" xr:uid="{00000000-0005-0000-0000-0000CD930000}"/>
    <cellStyle name="Normal 5 2 38" xfId="37838" xr:uid="{00000000-0005-0000-0000-0000CE930000}"/>
    <cellStyle name="Normal 5 2 39" xfId="37839" xr:uid="{00000000-0005-0000-0000-0000CF930000}"/>
    <cellStyle name="Normal 5 2 4" xfId="37840" xr:uid="{00000000-0005-0000-0000-0000D0930000}"/>
    <cellStyle name="Normal 5 2 40" xfId="37841" xr:uid="{00000000-0005-0000-0000-0000D1930000}"/>
    <cellStyle name="Normal 5 2 41" xfId="37842" xr:uid="{00000000-0005-0000-0000-0000D2930000}"/>
    <cellStyle name="Normal 5 2 42" xfId="37843" xr:uid="{00000000-0005-0000-0000-0000D3930000}"/>
    <cellStyle name="Normal 5 2 43" xfId="37844" xr:uid="{00000000-0005-0000-0000-0000D4930000}"/>
    <cellStyle name="Normal 5 2 44" xfId="37845" xr:uid="{00000000-0005-0000-0000-0000D5930000}"/>
    <cellStyle name="Normal 5 2 45" xfId="37846" xr:uid="{00000000-0005-0000-0000-0000D6930000}"/>
    <cellStyle name="Normal 5 2 46" xfId="37847" xr:uid="{00000000-0005-0000-0000-0000D7930000}"/>
    <cellStyle name="Normal 5 2 47" xfId="37848" xr:uid="{00000000-0005-0000-0000-0000D8930000}"/>
    <cellStyle name="Normal 5 2 48" xfId="37849" xr:uid="{00000000-0005-0000-0000-0000D9930000}"/>
    <cellStyle name="Normal 5 2 49" xfId="37850" xr:uid="{00000000-0005-0000-0000-0000DA930000}"/>
    <cellStyle name="Normal 5 2 5" xfId="37851" xr:uid="{00000000-0005-0000-0000-0000DB930000}"/>
    <cellStyle name="Normal 5 2 50" xfId="37852" xr:uid="{00000000-0005-0000-0000-0000DC930000}"/>
    <cellStyle name="Normal 5 2 51" xfId="37853" xr:uid="{00000000-0005-0000-0000-0000DD930000}"/>
    <cellStyle name="Normal 5 2 52" xfId="37854" xr:uid="{00000000-0005-0000-0000-0000DE930000}"/>
    <cellStyle name="Normal 5 2 53" xfId="37855" xr:uid="{00000000-0005-0000-0000-0000DF930000}"/>
    <cellStyle name="Normal 5 2 54" xfId="37856" xr:uid="{00000000-0005-0000-0000-0000E0930000}"/>
    <cellStyle name="Normal 5 2 55" xfId="37857" xr:uid="{00000000-0005-0000-0000-0000E1930000}"/>
    <cellStyle name="Normal 5 2 56" xfId="37858" xr:uid="{00000000-0005-0000-0000-0000E2930000}"/>
    <cellStyle name="Normal 5 2 57" xfId="37859" xr:uid="{00000000-0005-0000-0000-0000E3930000}"/>
    <cellStyle name="Normal 5 2 58" xfId="37860" xr:uid="{00000000-0005-0000-0000-0000E4930000}"/>
    <cellStyle name="Normal 5 2 59" xfId="37861" xr:uid="{00000000-0005-0000-0000-0000E5930000}"/>
    <cellStyle name="Normal 5 2 6" xfId="37862" xr:uid="{00000000-0005-0000-0000-0000E6930000}"/>
    <cellStyle name="Normal 5 2 60" xfId="37863" xr:uid="{00000000-0005-0000-0000-0000E7930000}"/>
    <cellStyle name="Normal 5 2 61" xfId="37864" xr:uid="{00000000-0005-0000-0000-0000E8930000}"/>
    <cellStyle name="Normal 5 2 62" xfId="37865" xr:uid="{00000000-0005-0000-0000-0000E9930000}"/>
    <cellStyle name="Normal 5 2 63" xfId="37866" xr:uid="{00000000-0005-0000-0000-0000EA930000}"/>
    <cellStyle name="Normal 5 2 64" xfId="37867" xr:uid="{00000000-0005-0000-0000-0000EB930000}"/>
    <cellStyle name="Normal 5 2 65" xfId="37868" xr:uid="{00000000-0005-0000-0000-0000EC930000}"/>
    <cellStyle name="Normal 5 2 66" xfId="37869" xr:uid="{00000000-0005-0000-0000-0000ED930000}"/>
    <cellStyle name="Normal 5 2 67" xfId="37870" xr:uid="{00000000-0005-0000-0000-0000EE930000}"/>
    <cellStyle name="Normal 5 2 68" xfId="37871" xr:uid="{00000000-0005-0000-0000-0000EF930000}"/>
    <cellStyle name="Normal 5 2 69" xfId="37872" xr:uid="{00000000-0005-0000-0000-0000F0930000}"/>
    <cellStyle name="Normal 5 2 7" xfId="37873" xr:uid="{00000000-0005-0000-0000-0000F1930000}"/>
    <cellStyle name="Normal 5 2 70" xfId="37874" xr:uid="{00000000-0005-0000-0000-0000F2930000}"/>
    <cellStyle name="Normal 5 2 71" xfId="37875" xr:uid="{00000000-0005-0000-0000-0000F3930000}"/>
    <cellStyle name="Normal 5 2 72" xfId="37876" xr:uid="{00000000-0005-0000-0000-0000F4930000}"/>
    <cellStyle name="Normal 5 2 73" xfId="37877" xr:uid="{00000000-0005-0000-0000-0000F5930000}"/>
    <cellStyle name="Normal 5 2 74" xfId="37878" xr:uid="{00000000-0005-0000-0000-0000F6930000}"/>
    <cellStyle name="Normal 5 2 75" xfId="37879" xr:uid="{00000000-0005-0000-0000-0000F7930000}"/>
    <cellStyle name="Normal 5 2 76" xfId="37880" xr:uid="{00000000-0005-0000-0000-0000F8930000}"/>
    <cellStyle name="Normal 5 2 77" xfId="37881" xr:uid="{00000000-0005-0000-0000-0000F9930000}"/>
    <cellStyle name="Normal 5 2 78" xfId="37882" xr:uid="{00000000-0005-0000-0000-0000FA930000}"/>
    <cellStyle name="Normal 5 2 79" xfId="37883" xr:uid="{00000000-0005-0000-0000-0000FB930000}"/>
    <cellStyle name="Normal 5 2 8" xfId="37884" xr:uid="{00000000-0005-0000-0000-0000FC930000}"/>
    <cellStyle name="Normal 5 2 80" xfId="37885" xr:uid="{00000000-0005-0000-0000-0000FD930000}"/>
    <cellStyle name="Normal 5 2 81" xfId="37886" xr:uid="{00000000-0005-0000-0000-0000FE930000}"/>
    <cellStyle name="Normal 5 2 82" xfId="37887" xr:uid="{00000000-0005-0000-0000-0000FF930000}"/>
    <cellStyle name="Normal 5 2 83" xfId="37805" xr:uid="{00000000-0005-0000-0000-0000AD930000}"/>
    <cellStyle name="Normal 5 2 9" xfId="37888" xr:uid="{00000000-0005-0000-0000-000000940000}"/>
    <cellStyle name="Normal 5 2_Enlaces" xfId="37889" xr:uid="{00000000-0005-0000-0000-000001940000}"/>
    <cellStyle name="Normal 5 20" xfId="37890" xr:uid="{00000000-0005-0000-0000-000002940000}"/>
    <cellStyle name="Normal 5 20 2" xfId="37891" xr:uid="{00000000-0005-0000-0000-000003940000}"/>
    <cellStyle name="Normal 5 20 2 2" xfId="37892" xr:uid="{00000000-0005-0000-0000-000004940000}"/>
    <cellStyle name="Normal 5 20 3" xfId="37893" xr:uid="{00000000-0005-0000-0000-000005940000}"/>
    <cellStyle name="Normal 5 20 4" xfId="37894" xr:uid="{00000000-0005-0000-0000-000006940000}"/>
    <cellStyle name="Normal 5 21" xfId="37895" xr:uid="{00000000-0005-0000-0000-000007940000}"/>
    <cellStyle name="Normal 5 21 2" xfId="37896" xr:uid="{00000000-0005-0000-0000-000008940000}"/>
    <cellStyle name="Normal 5 21 2 2" xfId="37897" xr:uid="{00000000-0005-0000-0000-000009940000}"/>
    <cellStyle name="Normal 5 21 3" xfId="37898" xr:uid="{00000000-0005-0000-0000-00000A940000}"/>
    <cellStyle name="Normal 5 21 4" xfId="37899" xr:uid="{00000000-0005-0000-0000-00000B940000}"/>
    <cellStyle name="Normal 5 22" xfId="37900" xr:uid="{00000000-0005-0000-0000-00000C940000}"/>
    <cellStyle name="Normal 5 22 2" xfId="37901" xr:uid="{00000000-0005-0000-0000-00000D940000}"/>
    <cellStyle name="Normal 5 22 3" xfId="37902" xr:uid="{00000000-0005-0000-0000-00000E940000}"/>
    <cellStyle name="Normal 5 23" xfId="37903" xr:uid="{00000000-0005-0000-0000-00000F940000}"/>
    <cellStyle name="Normal 5 24" xfId="37904" xr:uid="{00000000-0005-0000-0000-000010940000}"/>
    <cellStyle name="Normal 5 25" xfId="37905" xr:uid="{00000000-0005-0000-0000-000011940000}"/>
    <cellStyle name="Normal 5 26" xfId="37906" xr:uid="{00000000-0005-0000-0000-000012940000}"/>
    <cellStyle name="Normal 5 27" xfId="37907" xr:uid="{00000000-0005-0000-0000-000013940000}"/>
    <cellStyle name="Normal 5 28" xfId="37908" xr:uid="{00000000-0005-0000-0000-000014940000}"/>
    <cellStyle name="Normal 5 29" xfId="37909" xr:uid="{00000000-0005-0000-0000-000015940000}"/>
    <cellStyle name="Normal 5 3" xfId="549" xr:uid="{00000000-0005-0000-0000-000025020000}"/>
    <cellStyle name="Normal 5 3 10" xfId="37911" xr:uid="{00000000-0005-0000-0000-000017940000}"/>
    <cellStyle name="Normal 5 3 11" xfId="37912" xr:uid="{00000000-0005-0000-0000-000018940000}"/>
    <cellStyle name="Normal 5 3 12" xfId="37913" xr:uid="{00000000-0005-0000-0000-000019940000}"/>
    <cellStyle name="Normal 5 3 13" xfId="37910" xr:uid="{00000000-0005-0000-0000-000016940000}"/>
    <cellStyle name="Normal 5 3 2" xfId="37914" xr:uid="{00000000-0005-0000-0000-00001A940000}"/>
    <cellStyle name="Normal 5 3 3" xfId="37915" xr:uid="{00000000-0005-0000-0000-00001B940000}"/>
    <cellStyle name="Normal 5 3 4" xfId="37916" xr:uid="{00000000-0005-0000-0000-00001C940000}"/>
    <cellStyle name="Normal 5 3 4 2" xfId="37917" xr:uid="{00000000-0005-0000-0000-00001D940000}"/>
    <cellStyle name="Normal 5 3 4 2 2" xfId="37918" xr:uid="{00000000-0005-0000-0000-00001E940000}"/>
    <cellStyle name="Normal 5 3 4 3" xfId="37919" xr:uid="{00000000-0005-0000-0000-00001F940000}"/>
    <cellStyle name="Normal 5 3 5" xfId="37920" xr:uid="{00000000-0005-0000-0000-000020940000}"/>
    <cellStyle name="Normal 5 3 6" xfId="37921" xr:uid="{00000000-0005-0000-0000-000021940000}"/>
    <cellStyle name="Normal 5 3 7" xfId="37922" xr:uid="{00000000-0005-0000-0000-000022940000}"/>
    <cellStyle name="Normal 5 3 7 2" xfId="37923" xr:uid="{00000000-0005-0000-0000-000023940000}"/>
    <cellStyle name="Normal 5 3 8" xfId="37924" xr:uid="{00000000-0005-0000-0000-000024940000}"/>
    <cellStyle name="Normal 5 3 9" xfId="37925" xr:uid="{00000000-0005-0000-0000-000025940000}"/>
    <cellStyle name="Normal 5 3_Implem" xfId="37926" xr:uid="{00000000-0005-0000-0000-000026940000}"/>
    <cellStyle name="Normal 5 30" xfId="37927" xr:uid="{00000000-0005-0000-0000-000027940000}"/>
    <cellStyle name="Normal 5 31" xfId="37928" xr:uid="{00000000-0005-0000-0000-000028940000}"/>
    <cellStyle name="Normal 5 32" xfId="37929" xr:uid="{00000000-0005-0000-0000-000029940000}"/>
    <cellStyle name="Normal 5 33" xfId="37930" xr:uid="{00000000-0005-0000-0000-00002A940000}"/>
    <cellStyle name="Normal 5 34" xfId="37931" xr:uid="{00000000-0005-0000-0000-00002B940000}"/>
    <cellStyle name="Normal 5 35" xfId="37932" xr:uid="{00000000-0005-0000-0000-00002C940000}"/>
    <cellStyle name="Normal 5 36" xfId="37933" xr:uid="{00000000-0005-0000-0000-00002D940000}"/>
    <cellStyle name="Normal 5 37" xfId="37934" xr:uid="{00000000-0005-0000-0000-00002E940000}"/>
    <cellStyle name="Normal 5 38" xfId="37935" xr:uid="{00000000-0005-0000-0000-00002F940000}"/>
    <cellStyle name="Normal 5 39" xfId="37936" xr:uid="{00000000-0005-0000-0000-000030940000}"/>
    <cellStyle name="Normal 5 4" xfId="37937" xr:uid="{00000000-0005-0000-0000-000031940000}"/>
    <cellStyle name="Normal 5 4 2" xfId="37938" xr:uid="{00000000-0005-0000-0000-000032940000}"/>
    <cellStyle name="Normal 5 4 2 2" xfId="37939" xr:uid="{00000000-0005-0000-0000-000033940000}"/>
    <cellStyle name="Normal 5 4 3" xfId="37940" xr:uid="{00000000-0005-0000-0000-000034940000}"/>
    <cellStyle name="Normal 5 4 4" xfId="37941" xr:uid="{00000000-0005-0000-0000-000035940000}"/>
    <cellStyle name="Normal 5 40" xfId="37942" xr:uid="{00000000-0005-0000-0000-000036940000}"/>
    <cellStyle name="Normal 5 41" xfId="37943" xr:uid="{00000000-0005-0000-0000-000037940000}"/>
    <cellStyle name="Normal 5 42" xfId="37944" xr:uid="{00000000-0005-0000-0000-000038940000}"/>
    <cellStyle name="Normal 5 43" xfId="37945" xr:uid="{00000000-0005-0000-0000-000039940000}"/>
    <cellStyle name="Normal 5 44" xfId="37946" xr:uid="{00000000-0005-0000-0000-00003A940000}"/>
    <cellStyle name="Normal 5 45" xfId="37947" xr:uid="{00000000-0005-0000-0000-00003B940000}"/>
    <cellStyle name="Normal 5 46" xfId="37948" xr:uid="{00000000-0005-0000-0000-00003C940000}"/>
    <cellStyle name="Normal 5 47" xfId="37949" xr:uid="{00000000-0005-0000-0000-00003D940000}"/>
    <cellStyle name="Normal 5 48" xfId="37950" xr:uid="{00000000-0005-0000-0000-00003E940000}"/>
    <cellStyle name="Normal 5 49" xfId="37951" xr:uid="{00000000-0005-0000-0000-00003F940000}"/>
    <cellStyle name="Normal 5 5" xfId="37952" xr:uid="{00000000-0005-0000-0000-000040940000}"/>
    <cellStyle name="Normal 5 5 2" xfId="37953" xr:uid="{00000000-0005-0000-0000-000041940000}"/>
    <cellStyle name="Normal 5 5 2 2" xfId="37954" xr:uid="{00000000-0005-0000-0000-000042940000}"/>
    <cellStyle name="Normal 5 5 3" xfId="37955" xr:uid="{00000000-0005-0000-0000-000043940000}"/>
    <cellStyle name="Normal 5 5 4" xfId="37956" xr:uid="{00000000-0005-0000-0000-000044940000}"/>
    <cellStyle name="Normal 5 50" xfId="37957" xr:uid="{00000000-0005-0000-0000-000045940000}"/>
    <cellStyle name="Normal 5 51" xfId="37958" xr:uid="{00000000-0005-0000-0000-000046940000}"/>
    <cellStyle name="Normal 5 52" xfId="37959" xr:uid="{00000000-0005-0000-0000-000047940000}"/>
    <cellStyle name="Normal 5 53" xfId="37960" xr:uid="{00000000-0005-0000-0000-000048940000}"/>
    <cellStyle name="Normal 5 54" xfId="37961" xr:uid="{00000000-0005-0000-0000-000049940000}"/>
    <cellStyle name="Normal 5 55" xfId="37962" xr:uid="{00000000-0005-0000-0000-00004A940000}"/>
    <cellStyle name="Normal 5 56" xfId="37963" xr:uid="{00000000-0005-0000-0000-00004B940000}"/>
    <cellStyle name="Normal 5 57" xfId="37964" xr:uid="{00000000-0005-0000-0000-00004C940000}"/>
    <cellStyle name="Normal 5 58" xfId="37965" xr:uid="{00000000-0005-0000-0000-00004D940000}"/>
    <cellStyle name="Normal 5 59" xfId="37966" xr:uid="{00000000-0005-0000-0000-00004E940000}"/>
    <cellStyle name="Normal 5 6" xfId="37967" xr:uid="{00000000-0005-0000-0000-00004F940000}"/>
    <cellStyle name="Normal 5 6 2" xfId="37968" xr:uid="{00000000-0005-0000-0000-000050940000}"/>
    <cellStyle name="Normal 5 6 2 2" xfId="37969" xr:uid="{00000000-0005-0000-0000-000051940000}"/>
    <cellStyle name="Normal 5 6 3" xfId="37970" xr:uid="{00000000-0005-0000-0000-000052940000}"/>
    <cellStyle name="Normal 5 6 4" xfId="37971" xr:uid="{00000000-0005-0000-0000-000053940000}"/>
    <cellStyle name="Normal 5 60" xfId="37972" xr:uid="{00000000-0005-0000-0000-000054940000}"/>
    <cellStyle name="Normal 5 7" xfId="37973" xr:uid="{00000000-0005-0000-0000-000055940000}"/>
    <cellStyle name="Normal 5 7 2" xfId="37974" xr:uid="{00000000-0005-0000-0000-000056940000}"/>
    <cellStyle name="Normal 5 7 2 2" xfId="37975" xr:uid="{00000000-0005-0000-0000-000057940000}"/>
    <cellStyle name="Normal 5 7 3" xfId="37976" xr:uid="{00000000-0005-0000-0000-000058940000}"/>
    <cellStyle name="Normal 5 7 4" xfId="37977" xr:uid="{00000000-0005-0000-0000-000059940000}"/>
    <cellStyle name="Normal 5 8" xfId="37978" xr:uid="{00000000-0005-0000-0000-00005A940000}"/>
    <cellStyle name="Normal 5 8 2" xfId="37979" xr:uid="{00000000-0005-0000-0000-00005B940000}"/>
    <cellStyle name="Normal 5 8 2 2" xfId="37980" xr:uid="{00000000-0005-0000-0000-00005C940000}"/>
    <cellStyle name="Normal 5 8 3" xfId="37981" xr:uid="{00000000-0005-0000-0000-00005D940000}"/>
    <cellStyle name="Normal 5 8 4" xfId="37982" xr:uid="{00000000-0005-0000-0000-00005E940000}"/>
    <cellStyle name="Normal 5 9" xfId="37983" xr:uid="{00000000-0005-0000-0000-00005F940000}"/>
    <cellStyle name="Normal 5 9 2" xfId="37984" xr:uid="{00000000-0005-0000-0000-000060940000}"/>
    <cellStyle name="Normal 5 9 2 2" xfId="37985" xr:uid="{00000000-0005-0000-0000-000061940000}"/>
    <cellStyle name="Normal 5 9 3" xfId="37986" xr:uid="{00000000-0005-0000-0000-000062940000}"/>
    <cellStyle name="Normal 5 9 4" xfId="37987" xr:uid="{00000000-0005-0000-0000-000063940000}"/>
    <cellStyle name="Normal 50" xfId="37988" xr:uid="{00000000-0005-0000-0000-000064940000}"/>
    <cellStyle name="Normal 50 10" xfId="37989" xr:uid="{00000000-0005-0000-0000-000065940000}"/>
    <cellStyle name="Normal 50 11" xfId="37990" xr:uid="{00000000-0005-0000-0000-000066940000}"/>
    <cellStyle name="Normal 50 12" xfId="37991" xr:uid="{00000000-0005-0000-0000-000067940000}"/>
    <cellStyle name="Normal 50 13" xfId="37992" xr:uid="{00000000-0005-0000-0000-000068940000}"/>
    <cellStyle name="Normal 50 14" xfId="37993" xr:uid="{00000000-0005-0000-0000-000069940000}"/>
    <cellStyle name="Normal 50 15" xfId="37994" xr:uid="{00000000-0005-0000-0000-00006A940000}"/>
    <cellStyle name="Normal 50 16" xfId="37995" xr:uid="{00000000-0005-0000-0000-00006B940000}"/>
    <cellStyle name="Normal 50 17" xfId="37996" xr:uid="{00000000-0005-0000-0000-00006C940000}"/>
    <cellStyle name="Normal 50 18" xfId="37997" xr:uid="{00000000-0005-0000-0000-00006D940000}"/>
    <cellStyle name="Normal 50 19" xfId="37998" xr:uid="{00000000-0005-0000-0000-00006E940000}"/>
    <cellStyle name="Normal 50 2" xfId="37999" xr:uid="{00000000-0005-0000-0000-00006F940000}"/>
    <cellStyle name="Normal 50 2 2" xfId="38000" xr:uid="{00000000-0005-0000-0000-000070940000}"/>
    <cellStyle name="Normal 50 20" xfId="38001" xr:uid="{00000000-0005-0000-0000-000071940000}"/>
    <cellStyle name="Normal 50 21" xfId="38002" xr:uid="{00000000-0005-0000-0000-000072940000}"/>
    <cellStyle name="Normal 50 22" xfId="38003" xr:uid="{00000000-0005-0000-0000-000073940000}"/>
    <cellStyle name="Normal 50 23" xfId="38004" xr:uid="{00000000-0005-0000-0000-000074940000}"/>
    <cellStyle name="Normal 50 24" xfId="38005" xr:uid="{00000000-0005-0000-0000-000075940000}"/>
    <cellStyle name="Normal 50 25" xfId="38006" xr:uid="{00000000-0005-0000-0000-000076940000}"/>
    <cellStyle name="Normal 50 26" xfId="38007" xr:uid="{00000000-0005-0000-0000-000077940000}"/>
    <cellStyle name="Normal 50 3" xfId="38008" xr:uid="{00000000-0005-0000-0000-000078940000}"/>
    <cellStyle name="Normal 50 3 2" xfId="38009" xr:uid="{00000000-0005-0000-0000-000079940000}"/>
    <cellStyle name="Normal 50 4" xfId="38010" xr:uid="{00000000-0005-0000-0000-00007A940000}"/>
    <cellStyle name="Normal 50 4 2" xfId="38011" xr:uid="{00000000-0005-0000-0000-00007B940000}"/>
    <cellStyle name="Normal 50 5" xfId="38012" xr:uid="{00000000-0005-0000-0000-00007C940000}"/>
    <cellStyle name="Normal 50 5 2" xfId="38013" xr:uid="{00000000-0005-0000-0000-00007D940000}"/>
    <cellStyle name="Normal 50 6" xfId="38014" xr:uid="{00000000-0005-0000-0000-00007E940000}"/>
    <cellStyle name="Normal 50 7" xfId="38015" xr:uid="{00000000-0005-0000-0000-00007F940000}"/>
    <cellStyle name="Normal 50 8" xfId="38016" xr:uid="{00000000-0005-0000-0000-000080940000}"/>
    <cellStyle name="Normal 50 9" xfId="38017" xr:uid="{00000000-0005-0000-0000-000081940000}"/>
    <cellStyle name="Normal 51" xfId="38018" xr:uid="{00000000-0005-0000-0000-000082940000}"/>
    <cellStyle name="Normal 52" xfId="38019" xr:uid="{00000000-0005-0000-0000-000083940000}"/>
    <cellStyle name="Normal 53" xfId="38020" xr:uid="{00000000-0005-0000-0000-000084940000}"/>
    <cellStyle name="Normal 54" xfId="38021" xr:uid="{00000000-0005-0000-0000-000085940000}"/>
    <cellStyle name="Normal 55" xfId="38022" xr:uid="{00000000-0005-0000-0000-000086940000}"/>
    <cellStyle name="Normal 56" xfId="38023" xr:uid="{00000000-0005-0000-0000-000087940000}"/>
    <cellStyle name="Normal 57" xfId="38024" xr:uid="{00000000-0005-0000-0000-000088940000}"/>
    <cellStyle name="Normal 58" xfId="38025" xr:uid="{00000000-0005-0000-0000-000089940000}"/>
    <cellStyle name="Normal 59" xfId="38026" xr:uid="{00000000-0005-0000-0000-00008A940000}"/>
    <cellStyle name="Normal 6" xfId="440" xr:uid="{00000000-0005-0000-0000-0000B8010000}"/>
    <cellStyle name="Normal 6 10" xfId="38027" xr:uid="{00000000-0005-0000-0000-00008B940000}"/>
    <cellStyle name="Normal 6 11" xfId="38028" xr:uid="{00000000-0005-0000-0000-00008C940000}"/>
    <cellStyle name="Normal 6 12" xfId="38029" xr:uid="{00000000-0005-0000-0000-00008D940000}"/>
    <cellStyle name="Normal 6 13" xfId="38030" xr:uid="{00000000-0005-0000-0000-00008E940000}"/>
    <cellStyle name="Normal 6 14" xfId="38031" xr:uid="{00000000-0005-0000-0000-00008F940000}"/>
    <cellStyle name="Normal 6 15" xfId="38032" xr:uid="{00000000-0005-0000-0000-000090940000}"/>
    <cellStyle name="Normal 6 16" xfId="38033" xr:uid="{00000000-0005-0000-0000-000091940000}"/>
    <cellStyle name="Normal 6 17" xfId="38034" xr:uid="{00000000-0005-0000-0000-000092940000}"/>
    <cellStyle name="Normal 6 18" xfId="38035" xr:uid="{00000000-0005-0000-0000-000093940000}"/>
    <cellStyle name="Normal 6 19" xfId="38036" xr:uid="{00000000-0005-0000-0000-000094940000}"/>
    <cellStyle name="Normal 6 2" xfId="38037" xr:uid="{00000000-0005-0000-0000-000095940000}"/>
    <cellStyle name="Normal 6 2 10" xfId="38038" xr:uid="{00000000-0005-0000-0000-000096940000}"/>
    <cellStyle name="Normal 6 2 11" xfId="38039" xr:uid="{00000000-0005-0000-0000-000097940000}"/>
    <cellStyle name="Normal 6 2 12" xfId="38040" xr:uid="{00000000-0005-0000-0000-000098940000}"/>
    <cellStyle name="Normal 6 2 13" xfId="38041" xr:uid="{00000000-0005-0000-0000-000099940000}"/>
    <cellStyle name="Normal 6 2 14" xfId="38042" xr:uid="{00000000-0005-0000-0000-00009A940000}"/>
    <cellStyle name="Normal 6 2 15" xfId="38043" xr:uid="{00000000-0005-0000-0000-00009B940000}"/>
    <cellStyle name="Normal 6 2 16" xfId="38044" xr:uid="{00000000-0005-0000-0000-00009C940000}"/>
    <cellStyle name="Normal 6 2 17" xfId="38045" xr:uid="{00000000-0005-0000-0000-00009D940000}"/>
    <cellStyle name="Normal 6 2 18" xfId="38046" xr:uid="{00000000-0005-0000-0000-00009E940000}"/>
    <cellStyle name="Normal 6 2 19" xfId="38047" xr:uid="{00000000-0005-0000-0000-00009F940000}"/>
    <cellStyle name="Normal 6 2 2" xfId="38048" xr:uid="{00000000-0005-0000-0000-0000A0940000}"/>
    <cellStyle name="Normal 6 2 20" xfId="38049" xr:uid="{00000000-0005-0000-0000-0000A1940000}"/>
    <cellStyle name="Normal 6 2 21" xfId="38050" xr:uid="{00000000-0005-0000-0000-0000A2940000}"/>
    <cellStyle name="Normal 6 2 22" xfId="38051" xr:uid="{00000000-0005-0000-0000-0000A3940000}"/>
    <cellStyle name="Normal 6 2 23" xfId="38052" xr:uid="{00000000-0005-0000-0000-0000A4940000}"/>
    <cellStyle name="Normal 6 2 24" xfId="38053" xr:uid="{00000000-0005-0000-0000-0000A5940000}"/>
    <cellStyle name="Normal 6 2 25" xfId="38054" xr:uid="{00000000-0005-0000-0000-0000A6940000}"/>
    <cellStyle name="Normal 6 2 26" xfId="38055" xr:uid="{00000000-0005-0000-0000-0000A7940000}"/>
    <cellStyle name="Normal 6 2 27" xfId="38056" xr:uid="{00000000-0005-0000-0000-0000A8940000}"/>
    <cellStyle name="Normal 6 2 28" xfId="38057" xr:uid="{00000000-0005-0000-0000-0000A9940000}"/>
    <cellStyle name="Normal 6 2 29" xfId="38058" xr:uid="{00000000-0005-0000-0000-0000AA940000}"/>
    <cellStyle name="Normal 6 2 3" xfId="38059" xr:uid="{00000000-0005-0000-0000-0000AB940000}"/>
    <cellStyle name="Normal 6 2 30" xfId="38060" xr:uid="{00000000-0005-0000-0000-0000AC940000}"/>
    <cellStyle name="Normal 6 2 31" xfId="38061" xr:uid="{00000000-0005-0000-0000-0000AD940000}"/>
    <cellStyle name="Normal 6 2 32" xfId="38062" xr:uid="{00000000-0005-0000-0000-0000AE940000}"/>
    <cellStyle name="Normal 6 2 33" xfId="38063" xr:uid="{00000000-0005-0000-0000-0000AF940000}"/>
    <cellStyle name="Normal 6 2 34" xfId="38064" xr:uid="{00000000-0005-0000-0000-0000B0940000}"/>
    <cellStyle name="Normal 6 2 35" xfId="38065" xr:uid="{00000000-0005-0000-0000-0000B1940000}"/>
    <cellStyle name="Normal 6 2 36" xfId="38066" xr:uid="{00000000-0005-0000-0000-0000B2940000}"/>
    <cellStyle name="Normal 6 2 37" xfId="38067" xr:uid="{00000000-0005-0000-0000-0000B3940000}"/>
    <cellStyle name="Normal 6 2 38" xfId="38068" xr:uid="{00000000-0005-0000-0000-0000B4940000}"/>
    <cellStyle name="Normal 6 2 39" xfId="38069" xr:uid="{00000000-0005-0000-0000-0000B5940000}"/>
    <cellStyle name="Normal 6 2 4" xfId="38070" xr:uid="{00000000-0005-0000-0000-0000B6940000}"/>
    <cellStyle name="Normal 6 2 40" xfId="38071" xr:uid="{00000000-0005-0000-0000-0000B7940000}"/>
    <cellStyle name="Normal 6 2 41" xfId="38072" xr:uid="{00000000-0005-0000-0000-0000B8940000}"/>
    <cellStyle name="Normal 6 2 42" xfId="38073" xr:uid="{00000000-0005-0000-0000-0000B9940000}"/>
    <cellStyle name="Normal 6 2 43" xfId="38074" xr:uid="{00000000-0005-0000-0000-0000BA940000}"/>
    <cellStyle name="Normal 6 2 44" xfId="38075" xr:uid="{00000000-0005-0000-0000-0000BB940000}"/>
    <cellStyle name="Normal 6 2 45" xfId="38076" xr:uid="{00000000-0005-0000-0000-0000BC940000}"/>
    <cellStyle name="Normal 6 2 46" xfId="38077" xr:uid="{00000000-0005-0000-0000-0000BD940000}"/>
    <cellStyle name="Normal 6 2 47" xfId="38078" xr:uid="{00000000-0005-0000-0000-0000BE940000}"/>
    <cellStyle name="Normal 6 2 48" xfId="38079" xr:uid="{00000000-0005-0000-0000-0000BF940000}"/>
    <cellStyle name="Normal 6 2 49" xfId="38080" xr:uid="{00000000-0005-0000-0000-0000C0940000}"/>
    <cellStyle name="Normal 6 2 5" xfId="38081" xr:uid="{00000000-0005-0000-0000-0000C1940000}"/>
    <cellStyle name="Normal 6 2 50" xfId="38082" xr:uid="{00000000-0005-0000-0000-0000C2940000}"/>
    <cellStyle name="Normal 6 2 51" xfId="38083" xr:uid="{00000000-0005-0000-0000-0000C3940000}"/>
    <cellStyle name="Normal 6 2 52" xfId="38084" xr:uid="{00000000-0005-0000-0000-0000C4940000}"/>
    <cellStyle name="Normal 6 2 53" xfId="38085" xr:uid="{00000000-0005-0000-0000-0000C5940000}"/>
    <cellStyle name="Normal 6 2 54" xfId="38086" xr:uid="{00000000-0005-0000-0000-0000C6940000}"/>
    <cellStyle name="Normal 6 2 55" xfId="38087" xr:uid="{00000000-0005-0000-0000-0000C7940000}"/>
    <cellStyle name="Normal 6 2 56" xfId="38088" xr:uid="{00000000-0005-0000-0000-0000C8940000}"/>
    <cellStyle name="Normal 6 2 57" xfId="38089" xr:uid="{00000000-0005-0000-0000-0000C9940000}"/>
    <cellStyle name="Normal 6 2 58" xfId="38090" xr:uid="{00000000-0005-0000-0000-0000CA940000}"/>
    <cellStyle name="Normal 6 2 59" xfId="38091" xr:uid="{00000000-0005-0000-0000-0000CB940000}"/>
    <cellStyle name="Normal 6 2 6" xfId="38092" xr:uid="{00000000-0005-0000-0000-0000CC940000}"/>
    <cellStyle name="Normal 6 2 60" xfId="38093" xr:uid="{00000000-0005-0000-0000-0000CD940000}"/>
    <cellStyle name="Normal 6 2 61" xfId="38094" xr:uid="{00000000-0005-0000-0000-0000CE940000}"/>
    <cellStyle name="Normal 6 2 62" xfId="38095" xr:uid="{00000000-0005-0000-0000-0000CF940000}"/>
    <cellStyle name="Normal 6 2 63" xfId="38096" xr:uid="{00000000-0005-0000-0000-0000D0940000}"/>
    <cellStyle name="Normal 6 2 64" xfId="38097" xr:uid="{00000000-0005-0000-0000-0000D1940000}"/>
    <cellStyle name="Normal 6 2 65" xfId="38098" xr:uid="{00000000-0005-0000-0000-0000D2940000}"/>
    <cellStyle name="Normal 6 2 66" xfId="38099" xr:uid="{00000000-0005-0000-0000-0000D3940000}"/>
    <cellStyle name="Normal 6 2 67" xfId="38100" xr:uid="{00000000-0005-0000-0000-0000D4940000}"/>
    <cellStyle name="Normal 6 2 68" xfId="38101" xr:uid="{00000000-0005-0000-0000-0000D5940000}"/>
    <cellStyle name="Normal 6 2 69" xfId="38102" xr:uid="{00000000-0005-0000-0000-0000D6940000}"/>
    <cellStyle name="Normal 6 2 7" xfId="38103" xr:uid="{00000000-0005-0000-0000-0000D7940000}"/>
    <cellStyle name="Normal 6 2 70" xfId="38104" xr:uid="{00000000-0005-0000-0000-0000D8940000}"/>
    <cellStyle name="Normal 6 2 71" xfId="38105" xr:uid="{00000000-0005-0000-0000-0000D9940000}"/>
    <cellStyle name="Normal 6 2 72" xfId="38106" xr:uid="{00000000-0005-0000-0000-0000DA940000}"/>
    <cellStyle name="Normal 6 2 73" xfId="38107" xr:uid="{00000000-0005-0000-0000-0000DB940000}"/>
    <cellStyle name="Normal 6 2 74" xfId="38108" xr:uid="{00000000-0005-0000-0000-0000DC940000}"/>
    <cellStyle name="Normal 6 2 75" xfId="38109" xr:uid="{00000000-0005-0000-0000-0000DD940000}"/>
    <cellStyle name="Normal 6 2 76" xfId="38110" xr:uid="{00000000-0005-0000-0000-0000DE940000}"/>
    <cellStyle name="Normal 6 2 77" xfId="38111" xr:uid="{00000000-0005-0000-0000-0000DF940000}"/>
    <cellStyle name="Normal 6 2 78" xfId="38112" xr:uid="{00000000-0005-0000-0000-0000E0940000}"/>
    <cellStyle name="Normal 6 2 79" xfId="38113" xr:uid="{00000000-0005-0000-0000-0000E1940000}"/>
    <cellStyle name="Normal 6 2 8" xfId="38114" xr:uid="{00000000-0005-0000-0000-0000E2940000}"/>
    <cellStyle name="Normal 6 2 80" xfId="38115" xr:uid="{00000000-0005-0000-0000-0000E3940000}"/>
    <cellStyle name="Normal 6 2 81" xfId="38116" xr:uid="{00000000-0005-0000-0000-0000E4940000}"/>
    <cellStyle name="Normal 6 2 82" xfId="38117" xr:uid="{00000000-0005-0000-0000-0000E5940000}"/>
    <cellStyle name="Normal 6 2 83" xfId="38118" xr:uid="{00000000-0005-0000-0000-0000E6940000}"/>
    <cellStyle name="Normal 6 2 84" xfId="38119" xr:uid="{00000000-0005-0000-0000-0000E7940000}"/>
    <cellStyle name="Normal 6 2 85" xfId="38120" xr:uid="{00000000-0005-0000-0000-0000E8940000}"/>
    <cellStyle name="Normal 6 2 86" xfId="38121" xr:uid="{00000000-0005-0000-0000-0000E9940000}"/>
    <cellStyle name="Normal 6 2 9" xfId="38122" xr:uid="{00000000-0005-0000-0000-0000EA940000}"/>
    <cellStyle name="Normal 6 2_Xa Parametrización de Usuarios" xfId="38123" xr:uid="{00000000-0005-0000-0000-0000EB940000}"/>
    <cellStyle name="Normal 6 20" xfId="38124" xr:uid="{00000000-0005-0000-0000-0000EC940000}"/>
    <cellStyle name="Normal 6 21" xfId="38125" xr:uid="{00000000-0005-0000-0000-0000ED940000}"/>
    <cellStyle name="Normal 6 22" xfId="38126" xr:uid="{00000000-0005-0000-0000-0000EE940000}"/>
    <cellStyle name="Normal 6 23" xfId="38127" xr:uid="{00000000-0005-0000-0000-0000EF940000}"/>
    <cellStyle name="Normal 6 24" xfId="38128" xr:uid="{00000000-0005-0000-0000-0000F0940000}"/>
    <cellStyle name="Normal 6 25" xfId="38129" xr:uid="{00000000-0005-0000-0000-0000F1940000}"/>
    <cellStyle name="Normal 6 26" xfId="38130" xr:uid="{00000000-0005-0000-0000-0000F2940000}"/>
    <cellStyle name="Normal 6 27" xfId="38131" xr:uid="{00000000-0005-0000-0000-0000F3940000}"/>
    <cellStyle name="Normal 6 28" xfId="38132" xr:uid="{00000000-0005-0000-0000-0000F4940000}"/>
    <cellStyle name="Normal 6 29" xfId="38133" xr:uid="{00000000-0005-0000-0000-0000F5940000}"/>
    <cellStyle name="Normal 6 3" xfId="38134" xr:uid="{00000000-0005-0000-0000-0000F6940000}"/>
    <cellStyle name="Normal 6 3 10" xfId="38135" xr:uid="{00000000-0005-0000-0000-0000F7940000}"/>
    <cellStyle name="Normal 6 3 11" xfId="38136" xr:uid="{00000000-0005-0000-0000-0000F8940000}"/>
    <cellStyle name="Normal 6 3 12" xfId="38137" xr:uid="{00000000-0005-0000-0000-0000F9940000}"/>
    <cellStyle name="Normal 6 3 2" xfId="38138" xr:uid="{00000000-0005-0000-0000-0000FA940000}"/>
    <cellStyle name="Normal 6 3 3" xfId="38139" xr:uid="{00000000-0005-0000-0000-0000FB940000}"/>
    <cellStyle name="Normal 6 3 4" xfId="38140" xr:uid="{00000000-0005-0000-0000-0000FC940000}"/>
    <cellStyle name="Normal 6 3 5" xfId="38141" xr:uid="{00000000-0005-0000-0000-0000FD940000}"/>
    <cellStyle name="Normal 6 3 6" xfId="38142" xr:uid="{00000000-0005-0000-0000-0000FE940000}"/>
    <cellStyle name="Normal 6 3 7" xfId="38143" xr:uid="{00000000-0005-0000-0000-0000FF940000}"/>
    <cellStyle name="Normal 6 3 8" xfId="38144" xr:uid="{00000000-0005-0000-0000-000000950000}"/>
    <cellStyle name="Normal 6 3 9" xfId="38145" xr:uid="{00000000-0005-0000-0000-000001950000}"/>
    <cellStyle name="Normal 6 3_Xa Parametrización de Usuarios" xfId="38146" xr:uid="{00000000-0005-0000-0000-000002950000}"/>
    <cellStyle name="Normal 6 30" xfId="39521" xr:uid="{00000000-0005-0000-0000-0000619A0000}"/>
    <cellStyle name="Normal 6 4" xfId="38147" xr:uid="{00000000-0005-0000-0000-000003950000}"/>
    <cellStyle name="Normal 6 5" xfId="38148" xr:uid="{00000000-0005-0000-0000-000004950000}"/>
    <cellStyle name="Normal 6 6" xfId="38149" xr:uid="{00000000-0005-0000-0000-000005950000}"/>
    <cellStyle name="Normal 6 7" xfId="38150" xr:uid="{00000000-0005-0000-0000-000006950000}"/>
    <cellStyle name="Normal 6 8" xfId="38151" xr:uid="{00000000-0005-0000-0000-000007950000}"/>
    <cellStyle name="Normal 6 9" xfId="38152" xr:uid="{00000000-0005-0000-0000-000008950000}"/>
    <cellStyle name="Normal 60" xfId="38153" xr:uid="{00000000-0005-0000-0000-000009950000}"/>
    <cellStyle name="Normal 61" xfId="38154" xr:uid="{00000000-0005-0000-0000-00000A950000}"/>
    <cellStyle name="Normal 61 2" xfId="38155" xr:uid="{00000000-0005-0000-0000-00000B950000}"/>
    <cellStyle name="Normal 61 2 2" xfId="38156" xr:uid="{00000000-0005-0000-0000-00000C950000}"/>
    <cellStyle name="Normal 61 2 3" xfId="38157" xr:uid="{00000000-0005-0000-0000-00000D950000}"/>
    <cellStyle name="Normal 61 3" xfId="38158" xr:uid="{00000000-0005-0000-0000-00000E950000}"/>
    <cellStyle name="Normal 62" xfId="38159" xr:uid="{00000000-0005-0000-0000-00000F950000}"/>
    <cellStyle name="Normal 62 2" xfId="38160" xr:uid="{00000000-0005-0000-0000-000010950000}"/>
    <cellStyle name="Normal 62 3" xfId="38161" xr:uid="{00000000-0005-0000-0000-000011950000}"/>
    <cellStyle name="Normal 62 4" xfId="39522" xr:uid="{00000000-0005-0000-0000-0000629A0000}"/>
    <cellStyle name="Normal 63" xfId="38162" xr:uid="{00000000-0005-0000-0000-000012950000}"/>
    <cellStyle name="Normal 63 2" xfId="38163" xr:uid="{00000000-0005-0000-0000-000013950000}"/>
    <cellStyle name="Normal 63 3" xfId="38164" xr:uid="{00000000-0005-0000-0000-000014950000}"/>
    <cellStyle name="Normal 63 4" xfId="38165" xr:uid="{00000000-0005-0000-0000-000015950000}"/>
    <cellStyle name="Normal 63 5" xfId="39523" xr:uid="{00000000-0005-0000-0000-0000639A0000}"/>
    <cellStyle name="Normal 64" xfId="38166" xr:uid="{00000000-0005-0000-0000-000016950000}"/>
    <cellStyle name="Normal 64 2" xfId="38167" xr:uid="{00000000-0005-0000-0000-000017950000}"/>
    <cellStyle name="Normal 64 3" xfId="38168" xr:uid="{00000000-0005-0000-0000-000018950000}"/>
    <cellStyle name="Normal 64 4" xfId="38169" xr:uid="{00000000-0005-0000-0000-000019950000}"/>
    <cellStyle name="Normal 64 5" xfId="39524" xr:uid="{00000000-0005-0000-0000-0000649A0000}"/>
    <cellStyle name="Normal 65" xfId="38170" xr:uid="{00000000-0005-0000-0000-00001A950000}"/>
    <cellStyle name="Normal 65 2" xfId="38171" xr:uid="{00000000-0005-0000-0000-00001B950000}"/>
    <cellStyle name="Normal 65 3" xfId="38172" xr:uid="{00000000-0005-0000-0000-00001C950000}"/>
    <cellStyle name="Normal 66" xfId="38173" xr:uid="{00000000-0005-0000-0000-00001D950000}"/>
    <cellStyle name="Normal 66 2" xfId="38174" xr:uid="{00000000-0005-0000-0000-00001E950000}"/>
    <cellStyle name="Normal 66 3" xfId="38175" xr:uid="{00000000-0005-0000-0000-00001F950000}"/>
    <cellStyle name="Normal 66 4" xfId="39525" xr:uid="{00000000-0005-0000-0000-0000659A0000}"/>
    <cellStyle name="Normal 67" xfId="38176" xr:uid="{00000000-0005-0000-0000-000020950000}"/>
    <cellStyle name="Normal 67 2" xfId="38177" xr:uid="{00000000-0005-0000-0000-000021950000}"/>
    <cellStyle name="Normal 67 3" xfId="39526" xr:uid="{00000000-0005-0000-0000-0000669A0000}"/>
    <cellStyle name="Normal 68" xfId="38178" xr:uid="{00000000-0005-0000-0000-000022950000}"/>
    <cellStyle name="Normal 68 2" xfId="38179" xr:uid="{00000000-0005-0000-0000-000023950000}"/>
    <cellStyle name="Normal 68 3" xfId="39527" xr:uid="{00000000-0005-0000-0000-0000679A0000}"/>
    <cellStyle name="Normal 69" xfId="38180" xr:uid="{00000000-0005-0000-0000-000024950000}"/>
    <cellStyle name="Normal 69 2" xfId="38181" xr:uid="{00000000-0005-0000-0000-000025950000}"/>
    <cellStyle name="Normal 69 3" xfId="38182" xr:uid="{00000000-0005-0000-0000-000026950000}"/>
    <cellStyle name="Normal 69 4" xfId="39528" xr:uid="{00000000-0005-0000-0000-0000689A0000}"/>
    <cellStyle name="Normal 7" xfId="441" xr:uid="{00000000-0005-0000-0000-0000B9010000}"/>
    <cellStyle name="Normal 7 10" xfId="38183" xr:uid="{00000000-0005-0000-0000-000027950000}"/>
    <cellStyle name="Normal 7 11" xfId="38184" xr:uid="{00000000-0005-0000-0000-000028950000}"/>
    <cellStyle name="Normal 7 12" xfId="38185" xr:uid="{00000000-0005-0000-0000-000029950000}"/>
    <cellStyle name="Normal 7 13" xfId="38186" xr:uid="{00000000-0005-0000-0000-00002A950000}"/>
    <cellStyle name="Normal 7 14" xfId="38187" xr:uid="{00000000-0005-0000-0000-00002B950000}"/>
    <cellStyle name="Normal 7 15" xfId="38188" xr:uid="{00000000-0005-0000-0000-00002C950000}"/>
    <cellStyle name="Normal 7 16" xfId="38189" xr:uid="{00000000-0005-0000-0000-00002D950000}"/>
    <cellStyle name="Normal 7 17" xfId="38190" xr:uid="{00000000-0005-0000-0000-00002E950000}"/>
    <cellStyle name="Normal 7 18" xfId="38191" xr:uid="{00000000-0005-0000-0000-00002F950000}"/>
    <cellStyle name="Normal 7 19" xfId="38192" xr:uid="{00000000-0005-0000-0000-000030950000}"/>
    <cellStyle name="Normal 7 2" xfId="442" xr:uid="{00000000-0005-0000-0000-0000BA010000}"/>
    <cellStyle name="Normal 7 2 10" xfId="38193" xr:uid="{00000000-0005-0000-0000-000031950000}"/>
    <cellStyle name="Normal 7 2 11" xfId="38194" xr:uid="{00000000-0005-0000-0000-000032950000}"/>
    <cellStyle name="Normal 7 2 12" xfId="38195" xr:uid="{00000000-0005-0000-0000-000033950000}"/>
    <cellStyle name="Normal 7 2 13" xfId="38196" xr:uid="{00000000-0005-0000-0000-000034950000}"/>
    <cellStyle name="Normal 7 2 14" xfId="38197" xr:uid="{00000000-0005-0000-0000-000035950000}"/>
    <cellStyle name="Normal 7 2 15" xfId="38198" xr:uid="{00000000-0005-0000-0000-000036950000}"/>
    <cellStyle name="Normal 7 2 16" xfId="38199" xr:uid="{00000000-0005-0000-0000-000037950000}"/>
    <cellStyle name="Normal 7 2 17" xfId="38200" xr:uid="{00000000-0005-0000-0000-000038950000}"/>
    <cellStyle name="Normal 7 2 18" xfId="38201" xr:uid="{00000000-0005-0000-0000-000039950000}"/>
    <cellStyle name="Normal 7 2 19" xfId="38202" xr:uid="{00000000-0005-0000-0000-00003A950000}"/>
    <cellStyle name="Normal 7 2 2" xfId="38203" xr:uid="{00000000-0005-0000-0000-00003B950000}"/>
    <cellStyle name="Normal 7 2 2 2" xfId="38204" xr:uid="{00000000-0005-0000-0000-00003C950000}"/>
    <cellStyle name="Normal 7 2 2 2 2" xfId="38205" xr:uid="{00000000-0005-0000-0000-00003D950000}"/>
    <cellStyle name="Normal 7 2 20" xfId="38206" xr:uid="{00000000-0005-0000-0000-00003E950000}"/>
    <cellStyle name="Normal 7 2 21" xfId="38207" xr:uid="{00000000-0005-0000-0000-00003F950000}"/>
    <cellStyle name="Normal 7 2 22" xfId="38208" xr:uid="{00000000-0005-0000-0000-000040950000}"/>
    <cellStyle name="Normal 7 2 23" xfId="38209" xr:uid="{00000000-0005-0000-0000-000041950000}"/>
    <cellStyle name="Normal 7 2 24" xfId="38210" xr:uid="{00000000-0005-0000-0000-000042950000}"/>
    <cellStyle name="Normal 7 2 25" xfId="38211" xr:uid="{00000000-0005-0000-0000-000043950000}"/>
    <cellStyle name="Normal 7 2 26" xfId="38212" xr:uid="{00000000-0005-0000-0000-000044950000}"/>
    <cellStyle name="Normal 7 2 27" xfId="38213" xr:uid="{00000000-0005-0000-0000-000045950000}"/>
    <cellStyle name="Normal 7 2 28" xfId="38214" xr:uid="{00000000-0005-0000-0000-000046950000}"/>
    <cellStyle name="Normal 7 2 29" xfId="38215" xr:uid="{00000000-0005-0000-0000-000047950000}"/>
    <cellStyle name="Normal 7 2 3" xfId="38216" xr:uid="{00000000-0005-0000-0000-000048950000}"/>
    <cellStyle name="Normal 7 2 30" xfId="38217" xr:uid="{00000000-0005-0000-0000-000049950000}"/>
    <cellStyle name="Normal 7 2 31" xfId="38218" xr:uid="{00000000-0005-0000-0000-00004A950000}"/>
    <cellStyle name="Normal 7 2 32" xfId="38219" xr:uid="{00000000-0005-0000-0000-00004B950000}"/>
    <cellStyle name="Normal 7 2 33" xfId="38220" xr:uid="{00000000-0005-0000-0000-00004C950000}"/>
    <cellStyle name="Normal 7 2 34" xfId="38221" xr:uid="{00000000-0005-0000-0000-00004D950000}"/>
    <cellStyle name="Normal 7 2 35" xfId="38222" xr:uid="{00000000-0005-0000-0000-00004E950000}"/>
    <cellStyle name="Normal 7 2 36" xfId="38223" xr:uid="{00000000-0005-0000-0000-00004F950000}"/>
    <cellStyle name="Normal 7 2 37" xfId="38224" xr:uid="{00000000-0005-0000-0000-000050950000}"/>
    <cellStyle name="Normal 7 2 38" xfId="38225" xr:uid="{00000000-0005-0000-0000-000051950000}"/>
    <cellStyle name="Normal 7 2 39" xfId="38226" xr:uid="{00000000-0005-0000-0000-000052950000}"/>
    <cellStyle name="Normal 7 2 4" xfId="38227" xr:uid="{00000000-0005-0000-0000-000053950000}"/>
    <cellStyle name="Normal 7 2 40" xfId="38228" xr:uid="{00000000-0005-0000-0000-000054950000}"/>
    <cellStyle name="Normal 7 2 41" xfId="38229" xr:uid="{00000000-0005-0000-0000-000055950000}"/>
    <cellStyle name="Normal 7 2 42" xfId="38230" xr:uid="{00000000-0005-0000-0000-000056950000}"/>
    <cellStyle name="Normal 7 2 43" xfId="38231" xr:uid="{00000000-0005-0000-0000-000057950000}"/>
    <cellStyle name="Normal 7 2 44" xfId="38232" xr:uid="{00000000-0005-0000-0000-000058950000}"/>
    <cellStyle name="Normal 7 2 45" xfId="38233" xr:uid="{00000000-0005-0000-0000-000059950000}"/>
    <cellStyle name="Normal 7 2 46" xfId="38234" xr:uid="{00000000-0005-0000-0000-00005A950000}"/>
    <cellStyle name="Normal 7 2 47" xfId="38235" xr:uid="{00000000-0005-0000-0000-00005B950000}"/>
    <cellStyle name="Normal 7 2 48" xfId="38236" xr:uid="{00000000-0005-0000-0000-00005C950000}"/>
    <cellStyle name="Normal 7 2 49" xfId="38237" xr:uid="{00000000-0005-0000-0000-00005D950000}"/>
    <cellStyle name="Normal 7 2 5" xfId="38238" xr:uid="{00000000-0005-0000-0000-00005E950000}"/>
    <cellStyle name="Normal 7 2 50" xfId="38239" xr:uid="{00000000-0005-0000-0000-00005F950000}"/>
    <cellStyle name="Normal 7 2 51" xfId="38240" xr:uid="{00000000-0005-0000-0000-000060950000}"/>
    <cellStyle name="Normal 7 2 52" xfId="38241" xr:uid="{00000000-0005-0000-0000-000061950000}"/>
    <cellStyle name="Normal 7 2 53" xfId="38242" xr:uid="{00000000-0005-0000-0000-000062950000}"/>
    <cellStyle name="Normal 7 2 54" xfId="38243" xr:uid="{00000000-0005-0000-0000-000063950000}"/>
    <cellStyle name="Normal 7 2 55" xfId="38244" xr:uid="{00000000-0005-0000-0000-000064950000}"/>
    <cellStyle name="Normal 7 2 56" xfId="38245" xr:uid="{00000000-0005-0000-0000-000065950000}"/>
    <cellStyle name="Normal 7 2 57" xfId="38246" xr:uid="{00000000-0005-0000-0000-000066950000}"/>
    <cellStyle name="Normal 7 2 58" xfId="38247" xr:uid="{00000000-0005-0000-0000-000067950000}"/>
    <cellStyle name="Normal 7 2 59" xfId="38248" xr:uid="{00000000-0005-0000-0000-000068950000}"/>
    <cellStyle name="Normal 7 2 6" xfId="38249" xr:uid="{00000000-0005-0000-0000-000069950000}"/>
    <cellStyle name="Normal 7 2 60" xfId="38250" xr:uid="{00000000-0005-0000-0000-00006A950000}"/>
    <cellStyle name="Normal 7 2 61" xfId="38251" xr:uid="{00000000-0005-0000-0000-00006B950000}"/>
    <cellStyle name="Normal 7 2 62" xfId="38252" xr:uid="{00000000-0005-0000-0000-00006C950000}"/>
    <cellStyle name="Normal 7 2 63" xfId="38253" xr:uid="{00000000-0005-0000-0000-00006D950000}"/>
    <cellStyle name="Normal 7 2 64" xfId="38254" xr:uid="{00000000-0005-0000-0000-00006E950000}"/>
    <cellStyle name="Normal 7 2 65" xfId="38255" xr:uid="{00000000-0005-0000-0000-00006F950000}"/>
    <cellStyle name="Normal 7 2 66" xfId="38256" xr:uid="{00000000-0005-0000-0000-000070950000}"/>
    <cellStyle name="Normal 7 2 67" xfId="38257" xr:uid="{00000000-0005-0000-0000-000071950000}"/>
    <cellStyle name="Normal 7 2 68" xfId="38258" xr:uid="{00000000-0005-0000-0000-000072950000}"/>
    <cellStyle name="Normal 7 2 69" xfId="38259" xr:uid="{00000000-0005-0000-0000-000073950000}"/>
    <cellStyle name="Normal 7 2 7" xfId="38260" xr:uid="{00000000-0005-0000-0000-000074950000}"/>
    <cellStyle name="Normal 7 2 70" xfId="38261" xr:uid="{00000000-0005-0000-0000-000075950000}"/>
    <cellStyle name="Normal 7 2 71" xfId="38262" xr:uid="{00000000-0005-0000-0000-000076950000}"/>
    <cellStyle name="Normal 7 2 72" xfId="38263" xr:uid="{00000000-0005-0000-0000-000077950000}"/>
    <cellStyle name="Normal 7 2 73" xfId="38264" xr:uid="{00000000-0005-0000-0000-000078950000}"/>
    <cellStyle name="Normal 7 2 74" xfId="38265" xr:uid="{00000000-0005-0000-0000-000079950000}"/>
    <cellStyle name="Normal 7 2 75" xfId="38266" xr:uid="{00000000-0005-0000-0000-00007A950000}"/>
    <cellStyle name="Normal 7 2 76" xfId="38267" xr:uid="{00000000-0005-0000-0000-00007B950000}"/>
    <cellStyle name="Normal 7 2 77" xfId="38268" xr:uid="{00000000-0005-0000-0000-00007C950000}"/>
    <cellStyle name="Normal 7 2 78" xfId="38269" xr:uid="{00000000-0005-0000-0000-00007D950000}"/>
    <cellStyle name="Normal 7 2 79" xfId="38270" xr:uid="{00000000-0005-0000-0000-00007E950000}"/>
    <cellStyle name="Normal 7 2 8" xfId="38271" xr:uid="{00000000-0005-0000-0000-00007F950000}"/>
    <cellStyle name="Normal 7 2 80" xfId="38272" xr:uid="{00000000-0005-0000-0000-000080950000}"/>
    <cellStyle name="Normal 7 2 81" xfId="38273" xr:uid="{00000000-0005-0000-0000-000081950000}"/>
    <cellStyle name="Normal 7 2 9" xfId="38274" xr:uid="{00000000-0005-0000-0000-000082950000}"/>
    <cellStyle name="Normal 7 2_Enlaces" xfId="38275" xr:uid="{00000000-0005-0000-0000-000083950000}"/>
    <cellStyle name="Normal 7 20" xfId="38276" xr:uid="{00000000-0005-0000-0000-000084950000}"/>
    <cellStyle name="Normal 7 21" xfId="38277" xr:uid="{00000000-0005-0000-0000-000085950000}"/>
    <cellStyle name="Normal 7 22" xfId="38278" xr:uid="{00000000-0005-0000-0000-000086950000}"/>
    <cellStyle name="Normal 7 23" xfId="38279" xr:uid="{00000000-0005-0000-0000-000087950000}"/>
    <cellStyle name="Normal 7 24" xfId="38280" xr:uid="{00000000-0005-0000-0000-000088950000}"/>
    <cellStyle name="Normal 7 25" xfId="38281" xr:uid="{00000000-0005-0000-0000-000089950000}"/>
    <cellStyle name="Normal 7 26" xfId="38282" xr:uid="{00000000-0005-0000-0000-00008A950000}"/>
    <cellStyle name="Normal 7 27" xfId="38283" xr:uid="{00000000-0005-0000-0000-00008B950000}"/>
    <cellStyle name="Normal 7 28" xfId="38284" xr:uid="{00000000-0005-0000-0000-00008C950000}"/>
    <cellStyle name="Normal 7 29" xfId="38285" xr:uid="{00000000-0005-0000-0000-00008D950000}"/>
    <cellStyle name="Normal 7 3" xfId="38286" xr:uid="{00000000-0005-0000-0000-00008E950000}"/>
    <cellStyle name="Normal 7 3 2" xfId="38287" xr:uid="{00000000-0005-0000-0000-00008F950000}"/>
    <cellStyle name="Normal 7 3 3" xfId="38288" xr:uid="{00000000-0005-0000-0000-000090950000}"/>
    <cellStyle name="Normal 7 3 4" xfId="38289" xr:uid="{00000000-0005-0000-0000-000091950000}"/>
    <cellStyle name="Normal 7 3 4 2" xfId="38290" xr:uid="{00000000-0005-0000-0000-000092950000}"/>
    <cellStyle name="Normal 7 3 4 2 2" xfId="38291" xr:uid="{00000000-0005-0000-0000-000093950000}"/>
    <cellStyle name="Normal 7 3 4 3" xfId="38292" xr:uid="{00000000-0005-0000-0000-000094950000}"/>
    <cellStyle name="Normal 7 3 5" xfId="38293" xr:uid="{00000000-0005-0000-0000-000095950000}"/>
    <cellStyle name="Normal 7 3 6" xfId="38294" xr:uid="{00000000-0005-0000-0000-000096950000}"/>
    <cellStyle name="Normal 7 3 7" xfId="38295" xr:uid="{00000000-0005-0000-0000-000097950000}"/>
    <cellStyle name="Normal 7 3 7 2" xfId="38296" xr:uid="{00000000-0005-0000-0000-000098950000}"/>
    <cellStyle name="Normal 7 3_Implem" xfId="38297" xr:uid="{00000000-0005-0000-0000-000099950000}"/>
    <cellStyle name="Normal 7 30" xfId="38298" xr:uid="{00000000-0005-0000-0000-00009A950000}"/>
    <cellStyle name="Normal 7 30 2" xfId="38299" xr:uid="{00000000-0005-0000-0000-00009B950000}"/>
    <cellStyle name="Normal 7 31" xfId="38300" xr:uid="{00000000-0005-0000-0000-00009C950000}"/>
    <cellStyle name="Normal 7 32" xfId="38301" xr:uid="{00000000-0005-0000-0000-00009D950000}"/>
    <cellStyle name="Normal 7 33" xfId="38302" xr:uid="{00000000-0005-0000-0000-00009E950000}"/>
    <cellStyle name="Normal 7 34" xfId="38303" xr:uid="{00000000-0005-0000-0000-00009F950000}"/>
    <cellStyle name="Normal 7 35" xfId="38304" xr:uid="{00000000-0005-0000-0000-0000A0950000}"/>
    <cellStyle name="Normal 7 36" xfId="38305" xr:uid="{00000000-0005-0000-0000-0000A1950000}"/>
    <cellStyle name="Normal 7 37" xfId="38306" xr:uid="{00000000-0005-0000-0000-0000A2950000}"/>
    <cellStyle name="Normal 7 38" xfId="38307" xr:uid="{00000000-0005-0000-0000-0000A3950000}"/>
    <cellStyle name="Normal 7 39" xfId="38308" xr:uid="{00000000-0005-0000-0000-0000A4950000}"/>
    <cellStyle name="Normal 7 4" xfId="443" xr:uid="{00000000-0005-0000-0000-0000BB010000}"/>
    <cellStyle name="Normal 7 4 2" xfId="38309" xr:uid="{00000000-0005-0000-0000-0000A5950000}"/>
    <cellStyle name="Normal 7 40" xfId="38310" xr:uid="{00000000-0005-0000-0000-0000A6950000}"/>
    <cellStyle name="Normal 7 41" xfId="38311" xr:uid="{00000000-0005-0000-0000-0000A7950000}"/>
    <cellStyle name="Normal 7 42" xfId="38312" xr:uid="{00000000-0005-0000-0000-0000A8950000}"/>
    <cellStyle name="Normal 7 43" xfId="38313" xr:uid="{00000000-0005-0000-0000-0000A9950000}"/>
    <cellStyle name="Normal 7 44" xfId="38314" xr:uid="{00000000-0005-0000-0000-0000AA950000}"/>
    <cellStyle name="Normal 7 45" xfId="38315" xr:uid="{00000000-0005-0000-0000-0000AB950000}"/>
    <cellStyle name="Normal 7 46" xfId="38316" xr:uid="{00000000-0005-0000-0000-0000AC950000}"/>
    <cellStyle name="Normal 7 5" xfId="38317" xr:uid="{00000000-0005-0000-0000-0000AD950000}"/>
    <cellStyle name="Normal 7 6" xfId="38318" xr:uid="{00000000-0005-0000-0000-0000AE950000}"/>
    <cellStyle name="Normal 7 7" xfId="38319" xr:uid="{00000000-0005-0000-0000-0000AF950000}"/>
    <cellStyle name="Normal 7 8" xfId="38320" xr:uid="{00000000-0005-0000-0000-0000B0950000}"/>
    <cellStyle name="Normal 7 9" xfId="38321" xr:uid="{00000000-0005-0000-0000-0000B1950000}"/>
    <cellStyle name="Normal 70" xfId="38322" xr:uid="{00000000-0005-0000-0000-0000B2950000}"/>
    <cellStyle name="Normal 70 2" xfId="38323" xr:uid="{00000000-0005-0000-0000-0000B3950000}"/>
    <cellStyle name="Normal 71" xfId="38324" xr:uid="{00000000-0005-0000-0000-0000B4950000}"/>
    <cellStyle name="Normal 71 2" xfId="38325" xr:uid="{00000000-0005-0000-0000-0000B5950000}"/>
    <cellStyle name="Normal 72" xfId="38326" xr:uid="{00000000-0005-0000-0000-0000B6950000}"/>
    <cellStyle name="Normal 72 2" xfId="38327" xr:uid="{00000000-0005-0000-0000-0000B7950000}"/>
    <cellStyle name="Normal 72 3" xfId="38328" xr:uid="{00000000-0005-0000-0000-0000B8950000}"/>
    <cellStyle name="Normal 72 4" xfId="39529" xr:uid="{00000000-0005-0000-0000-0000699A0000}"/>
    <cellStyle name="Normal 73" xfId="38329" xr:uid="{00000000-0005-0000-0000-0000B9950000}"/>
    <cellStyle name="Normal 73 2" xfId="38330" xr:uid="{00000000-0005-0000-0000-0000BA950000}"/>
    <cellStyle name="Normal 74" xfId="38331" xr:uid="{00000000-0005-0000-0000-0000BB950000}"/>
    <cellStyle name="Normal 74 2" xfId="38332" xr:uid="{00000000-0005-0000-0000-0000BC950000}"/>
    <cellStyle name="Normal 75" xfId="38333" xr:uid="{00000000-0005-0000-0000-0000BD950000}"/>
    <cellStyle name="Normal 75 2" xfId="38334" xr:uid="{00000000-0005-0000-0000-0000BE950000}"/>
    <cellStyle name="Normal 75 3" xfId="38335" xr:uid="{00000000-0005-0000-0000-0000BF950000}"/>
    <cellStyle name="Normal 75 4" xfId="39530" xr:uid="{00000000-0005-0000-0000-00006A9A0000}"/>
    <cellStyle name="Normal 76" xfId="38336" xr:uid="{00000000-0005-0000-0000-0000C0950000}"/>
    <cellStyle name="Normal 76 2" xfId="38337" xr:uid="{00000000-0005-0000-0000-0000C1950000}"/>
    <cellStyle name="Normal 76 3" xfId="38338" xr:uid="{00000000-0005-0000-0000-0000C2950000}"/>
    <cellStyle name="Normal 76 4" xfId="39531" xr:uid="{00000000-0005-0000-0000-00006B9A0000}"/>
    <cellStyle name="Normal 77" xfId="38339" xr:uid="{00000000-0005-0000-0000-0000C3950000}"/>
    <cellStyle name="Normal 77 2" xfId="38340" xr:uid="{00000000-0005-0000-0000-0000C4950000}"/>
    <cellStyle name="Normal 77 3" xfId="38341" xr:uid="{00000000-0005-0000-0000-0000C5950000}"/>
    <cellStyle name="Normal 77 4" xfId="39532" xr:uid="{00000000-0005-0000-0000-00006C9A0000}"/>
    <cellStyle name="Normal 78" xfId="38342" xr:uid="{00000000-0005-0000-0000-0000C6950000}"/>
    <cellStyle name="Normal 78 2" xfId="38343" xr:uid="{00000000-0005-0000-0000-0000C7950000}"/>
    <cellStyle name="Normal 79" xfId="38344" xr:uid="{00000000-0005-0000-0000-0000C8950000}"/>
    <cellStyle name="Normal 79 2" xfId="38345" xr:uid="{00000000-0005-0000-0000-0000C9950000}"/>
    <cellStyle name="Normal 8" xfId="444" xr:uid="{00000000-0005-0000-0000-0000BC010000}"/>
    <cellStyle name="Normal 8 2" xfId="445" xr:uid="{00000000-0005-0000-0000-0000BD010000}"/>
    <cellStyle name="Normal 8 2 2" xfId="38347" xr:uid="{00000000-0005-0000-0000-0000CB950000}"/>
    <cellStyle name="Normal 8 2 2 2" xfId="38348" xr:uid="{00000000-0005-0000-0000-0000CC950000}"/>
    <cellStyle name="Normal 8 2 3" xfId="38349" xr:uid="{00000000-0005-0000-0000-0000CD950000}"/>
    <cellStyle name="Normal 8 2 3 2" xfId="38350" xr:uid="{00000000-0005-0000-0000-0000CE950000}"/>
    <cellStyle name="Normal 8 2 4" xfId="38346" xr:uid="{00000000-0005-0000-0000-0000CA950000}"/>
    <cellStyle name="Normal 8 3" xfId="38351" xr:uid="{00000000-0005-0000-0000-0000CF950000}"/>
    <cellStyle name="Normal 8 4" xfId="38352" xr:uid="{00000000-0005-0000-0000-0000D0950000}"/>
    <cellStyle name="Normal 8 5" xfId="38353" xr:uid="{00000000-0005-0000-0000-0000D1950000}"/>
    <cellStyle name="Normal 8 6" xfId="38354" xr:uid="{00000000-0005-0000-0000-0000D2950000}"/>
    <cellStyle name="Normal 8 7" xfId="38355" xr:uid="{00000000-0005-0000-0000-0000D3950000}"/>
    <cellStyle name="Normal 8 8" xfId="38356" xr:uid="{00000000-0005-0000-0000-0000D4950000}"/>
    <cellStyle name="Normal 8 8 2" xfId="38357" xr:uid="{00000000-0005-0000-0000-0000D5950000}"/>
    <cellStyle name="Normal 80" xfId="38358" xr:uid="{00000000-0005-0000-0000-0000D6950000}"/>
    <cellStyle name="Normal 80 2" xfId="38359" xr:uid="{00000000-0005-0000-0000-0000D7950000}"/>
    <cellStyle name="Normal 80 3" xfId="38360" xr:uid="{00000000-0005-0000-0000-0000D8950000}"/>
    <cellStyle name="Normal 80 4" xfId="39533" xr:uid="{00000000-0005-0000-0000-00006D9A0000}"/>
    <cellStyle name="Normal 81" xfId="446" xr:uid="{00000000-0005-0000-0000-0000BE010000}"/>
    <cellStyle name="Normal 81 2" xfId="38362" xr:uid="{00000000-0005-0000-0000-0000DA950000}"/>
    <cellStyle name="Normal 81 3" xfId="39534" xr:uid="{00000000-0005-0000-0000-00006E9A0000}"/>
    <cellStyle name="Normal 81 4" xfId="38361" xr:uid="{00000000-0005-0000-0000-0000D9950000}"/>
    <cellStyle name="Normal 82" xfId="38363" xr:uid="{00000000-0005-0000-0000-0000DB950000}"/>
    <cellStyle name="Normal 82 2" xfId="38364" xr:uid="{00000000-0005-0000-0000-0000DC950000}"/>
    <cellStyle name="Normal 83" xfId="38365" xr:uid="{00000000-0005-0000-0000-0000DD950000}"/>
    <cellStyle name="Normal 83 2" xfId="38366" xr:uid="{00000000-0005-0000-0000-0000DE950000}"/>
    <cellStyle name="Normal 83 3" xfId="38367" xr:uid="{00000000-0005-0000-0000-0000DF950000}"/>
    <cellStyle name="Normal 83 4" xfId="39535" xr:uid="{00000000-0005-0000-0000-00006F9A0000}"/>
    <cellStyle name="Normal 84" xfId="38368" xr:uid="{00000000-0005-0000-0000-0000E0950000}"/>
    <cellStyle name="Normal 84 2" xfId="38369" xr:uid="{00000000-0005-0000-0000-0000E1950000}"/>
    <cellStyle name="Normal 85" xfId="38370" xr:uid="{00000000-0005-0000-0000-0000E2950000}"/>
    <cellStyle name="Normal 85 2" xfId="38371" xr:uid="{00000000-0005-0000-0000-0000E3950000}"/>
    <cellStyle name="Normal 85 3" xfId="38372" xr:uid="{00000000-0005-0000-0000-0000E4950000}"/>
    <cellStyle name="Normal 86" xfId="38373" xr:uid="{00000000-0005-0000-0000-0000E5950000}"/>
    <cellStyle name="Normal 86 2" xfId="38374" xr:uid="{00000000-0005-0000-0000-0000E6950000}"/>
    <cellStyle name="Normal 86 3" xfId="38375" xr:uid="{00000000-0005-0000-0000-0000E7950000}"/>
    <cellStyle name="Normal 86 4" xfId="39536" xr:uid="{00000000-0005-0000-0000-0000709A0000}"/>
    <cellStyle name="Normal 87" xfId="38376" xr:uid="{00000000-0005-0000-0000-0000E8950000}"/>
    <cellStyle name="Normal 87 2" xfId="38377" xr:uid="{00000000-0005-0000-0000-0000E9950000}"/>
    <cellStyle name="Normal 88" xfId="38378" xr:uid="{00000000-0005-0000-0000-0000EA950000}"/>
    <cellStyle name="Normal 88 2" xfId="38379" xr:uid="{00000000-0005-0000-0000-0000EB950000}"/>
    <cellStyle name="Normal 88 3" xfId="38380" xr:uid="{00000000-0005-0000-0000-0000EC950000}"/>
    <cellStyle name="Normal 88 4" xfId="39537" xr:uid="{00000000-0005-0000-0000-0000719A0000}"/>
    <cellStyle name="Normal 89" xfId="38381" xr:uid="{00000000-0005-0000-0000-0000ED950000}"/>
    <cellStyle name="Normal 89 2" xfId="38382" xr:uid="{00000000-0005-0000-0000-0000EE950000}"/>
    <cellStyle name="Normal 9" xfId="447" xr:uid="{00000000-0005-0000-0000-0000BF010000}"/>
    <cellStyle name="Normal 9 10" xfId="38384" xr:uid="{00000000-0005-0000-0000-0000F0950000}"/>
    <cellStyle name="Normal 9 11" xfId="38385" xr:uid="{00000000-0005-0000-0000-0000F1950000}"/>
    <cellStyle name="Normal 9 12" xfId="38386" xr:uid="{00000000-0005-0000-0000-0000F2950000}"/>
    <cellStyle name="Normal 9 13" xfId="38387" xr:uid="{00000000-0005-0000-0000-0000F3950000}"/>
    <cellStyle name="Normal 9 14" xfId="38388" xr:uid="{00000000-0005-0000-0000-0000F4950000}"/>
    <cellStyle name="Normal 9 15" xfId="38389" xr:uid="{00000000-0005-0000-0000-0000F5950000}"/>
    <cellStyle name="Normal 9 16" xfId="38390" xr:uid="{00000000-0005-0000-0000-0000F6950000}"/>
    <cellStyle name="Normal 9 17" xfId="38391" xr:uid="{00000000-0005-0000-0000-0000F7950000}"/>
    <cellStyle name="Normal 9 18" xfId="38392" xr:uid="{00000000-0005-0000-0000-0000F8950000}"/>
    <cellStyle name="Normal 9 19" xfId="38393" xr:uid="{00000000-0005-0000-0000-0000F9950000}"/>
    <cellStyle name="Normal 9 2" xfId="38394" xr:uid="{00000000-0005-0000-0000-0000FA950000}"/>
    <cellStyle name="Normal 9 2 10" xfId="38395" xr:uid="{00000000-0005-0000-0000-0000FB950000}"/>
    <cellStyle name="Normal 9 2 11" xfId="38396" xr:uid="{00000000-0005-0000-0000-0000FC950000}"/>
    <cellStyle name="Normal 9 2 12" xfId="38397" xr:uid="{00000000-0005-0000-0000-0000FD950000}"/>
    <cellStyle name="Normal 9 2 13" xfId="38398" xr:uid="{00000000-0005-0000-0000-0000FE950000}"/>
    <cellStyle name="Normal 9 2 14" xfId="38399" xr:uid="{00000000-0005-0000-0000-0000FF950000}"/>
    <cellStyle name="Normal 9 2 15" xfId="38400" xr:uid="{00000000-0005-0000-0000-000000960000}"/>
    <cellStyle name="Normal 9 2 16" xfId="38401" xr:uid="{00000000-0005-0000-0000-000001960000}"/>
    <cellStyle name="Normal 9 2 17" xfId="38402" xr:uid="{00000000-0005-0000-0000-000002960000}"/>
    <cellStyle name="Normal 9 2 18" xfId="38403" xr:uid="{00000000-0005-0000-0000-000003960000}"/>
    <cellStyle name="Normal 9 2 19" xfId="38404" xr:uid="{00000000-0005-0000-0000-000004960000}"/>
    <cellStyle name="Normal 9 2 2" xfId="38405" xr:uid="{00000000-0005-0000-0000-000005960000}"/>
    <cellStyle name="Normal 9 2 2 2" xfId="38406" xr:uid="{00000000-0005-0000-0000-000006960000}"/>
    <cellStyle name="Normal 9 2 2 2 2" xfId="38407" xr:uid="{00000000-0005-0000-0000-000007960000}"/>
    <cellStyle name="Normal 9 2 20" xfId="38408" xr:uid="{00000000-0005-0000-0000-000008960000}"/>
    <cellStyle name="Normal 9 2 21" xfId="38409" xr:uid="{00000000-0005-0000-0000-000009960000}"/>
    <cellStyle name="Normal 9 2 22" xfId="38410" xr:uid="{00000000-0005-0000-0000-00000A960000}"/>
    <cellStyle name="Normal 9 2 23" xfId="38411" xr:uid="{00000000-0005-0000-0000-00000B960000}"/>
    <cellStyle name="Normal 9 2 24" xfId="38412" xr:uid="{00000000-0005-0000-0000-00000C960000}"/>
    <cellStyle name="Normal 9 2 25" xfId="38413" xr:uid="{00000000-0005-0000-0000-00000D960000}"/>
    <cellStyle name="Normal 9 2 26" xfId="38414" xr:uid="{00000000-0005-0000-0000-00000E960000}"/>
    <cellStyle name="Normal 9 2 27" xfId="38415" xr:uid="{00000000-0005-0000-0000-00000F960000}"/>
    <cellStyle name="Normal 9 2 28" xfId="38416" xr:uid="{00000000-0005-0000-0000-000010960000}"/>
    <cellStyle name="Normal 9 2 29" xfId="38417" xr:uid="{00000000-0005-0000-0000-000011960000}"/>
    <cellStyle name="Normal 9 2 3" xfId="38418" xr:uid="{00000000-0005-0000-0000-000012960000}"/>
    <cellStyle name="Normal 9 2 30" xfId="38419" xr:uid="{00000000-0005-0000-0000-000013960000}"/>
    <cellStyle name="Normal 9 2 31" xfId="38420" xr:uid="{00000000-0005-0000-0000-000014960000}"/>
    <cellStyle name="Normal 9 2 32" xfId="38421" xr:uid="{00000000-0005-0000-0000-000015960000}"/>
    <cellStyle name="Normal 9 2 33" xfId="38422" xr:uid="{00000000-0005-0000-0000-000016960000}"/>
    <cellStyle name="Normal 9 2 34" xfId="38423" xr:uid="{00000000-0005-0000-0000-000017960000}"/>
    <cellStyle name="Normal 9 2 35" xfId="38424" xr:uid="{00000000-0005-0000-0000-000018960000}"/>
    <cellStyle name="Normal 9 2 36" xfId="38425" xr:uid="{00000000-0005-0000-0000-000019960000}"/>
    <cellStyle name="Normal 9 2 37" xfId="38426" xr:uid="{00000000-0005-0000-0000-00001A960000}"/>
    <cellStyle name="Normal 9 2 38" xfId="38427" xr:uid="{00000000-0005-0000-0000-00001B960000}"/>
    <cellStyle name="Normal 9 2 39" xfId="38428" xr:uid="{00000000-0005-0000-0000-00001C960000}"/>
    <cellStyle name="Normal 9 2 4" xfId="38429" xr:uid="{00000000-0005-0000-0000-00001D960000}"/>
    <cellStyle name="Normal 9 2 40" xfId="38430" xr:uid="{00000000-0005-0000-0000-00001E960000}"/>
    <cellStyle name="Normal 9 2 41" xfId="38431" xr:uid="{00000000-0005-0000-0000-00001F960000}"/>
    <cellStyle name="Normal 9 2 42" xfId="38432" xr:uid="{00000000-0005-0000-0000-000020960000}"/>
    <cellStyle name="Normal 9 2 43" xfId="38433" xr:uid="{00000000-0005-0000-0000-000021960000}"/>
    <cellStyle name="Normal 9 2 44" xfId="38434" xr:uid="{00000000-0005-0000-0000-000022960000}"/>
    <cellStyle name="Normal 9 2 45" xfId="38435" xr:uid="{00000000-0005-0000-0000-000023960000}"/>
    <cellStyle name="Normal 9 2 46" xfId="38436" xr:uid="{00000000-0005-0000-0000-000024960000}"/>
    <cellStyle name="Normal 9 2 47" xfId="38437" xr:uid="{00000000-0005-0000-0000-000025960000}"/>
    <cellStyle name="Normal 9 2 48" xfId="38438" xr:uid="{00000000-0005-0000-0000-000026960000}"/>
    <cellStyle name="Normal 9 2 49" xfId="38439" xr:uid="{00000000-0005-0000-0000-000027960000}"/>
    <cellStyle name="Normal 9 2 5" xfId="38440" xr:uid="{00000000-0005-0000-0000-000028960000}"/>
    <cellStyle name="Normal 9 2 50" xfId="38441" xr:uid="{00000000-0005-0000-0000-000029960000}"/>
    <cellStyle name="Normal 9 2 51" xfId="38442" xr:uid="{00000000-0005-0000-0000-00002A960000}"/>
    <cellStyle name="Normal 9 2 52" xfId="38443" xr:uid="{00000000-0005-0000-0000-00002B960000}"/>
    <cellStyle name="Normal 9 2 53" xfId="38444" xr:uid="{00000000-0005-0000-0000-00002C960000}"/>
    <cellStyle name="Normal 9 2 54" xfId="38445" xr:uid="{00000000-0005-0000-0000-00002D960000}"/>
    <cellStyle name="Normal 9 2 55" xfId="38446" xr:uid="{00000000-0005-0000-0000-00002E960000}"/>
    <cellStyle name="Normal 9 2 56" xfId="38447" xr:uid="{00000000-0005-0000-0000-00002F960000}"/>
    <cellStyle name="Normal 9 2 57" xfId="38448" xr:uid="{00000000-0005-0000-0000-000030960000}"/>
    <cellStyle name="Normal 9 2 58" xfId="38449" xr:uid="{00000000-0005-0000-0000-000031960000}"/>
    <cellStyle name="Normal 9 2 59" xfId="38450" xr:uid="{00000000-0005-0000-0000-000032960000}"/>
    <cellStyle name="Normal 9 2 6" xfId="38451" xr:uid="{00000000-0005-0000-0000-000033960000}"/>
    <cellStyle name="Normal 9 2 60" xfId="38452" xr:uid="{00000000-0005-0000-0000-000034960000}"/>
    <cellStyle name="Normal 9 2 61" xfId="38453" xr:uid="{00000000-0005-0000-0000-000035960000}"/>
    <cellStyle name="Normal 9 2 62" xfId="38454" xr:uid="{00000000-0005-0000-0000-000036960000}"/>
    <cellStyle name="Normal 9 2 63" xfId="38455" xr:uid="{00000000-0005-0000-0000-000037960000}"/>
    <cellStyle name="Normal 9 2 64" xfId="38456" xr:uid="{00000000-0005-0000-0000-000038960000}"/>
    <cellStyle name="Normal 9 2 65" xfId="38457" xr:uid="{00000000-0005-0000-0000-000039960000}"/>
    <cellStyle name="Normal 9 2 66" xfId="38458" xr:uid="{00000000-0005-0000-0000-00003A960000}"/>
    <cellStyle name="Normal 9 2 67" xfId="38459" xr:uid="{00000000-0005-0000-0000-00003B960000}"/>
    <cellStyle name="Normal 9 2 68" xfId="38460" xr:uid="{00000000-0005-0000-0000-00003C960000}"/>
    <cellStyle name="Normal 9 2 69" xfId="38461" xr:uid="{00000000-0005-0000-0000-00003D960000}"/>
    <cellStyle name="Normal 9 2 7" xfId="38462" xr:uid="{00000000-0005-0000-0000-00003E960000}"/>
    <cellStyle name="Normal 9 2 70" xfId="38463" xr:uid="{00000000-0005-0000-0000-00003F960000}"/>
    <cellStyle name="Normal 9 2 71" xfId="38464" xr:uid="{00000000-0005-0000-0000-000040960000}"/>
    <cellStyle name="Normal 9 2 72" xfId="38465" xr:uid="{00000000-0005-0000-0000-000041960000}"/>
    <cellStyle name="Normal 9 2 73" xfId="38466" xr:uid="{00000000-0005-0000-0000-000042960000}"/>
    <cellStyle name="Normal 9 2 74" xfId="38467" xr:uid="{00000000-0005-0000-0000-000043960000}"/>
    <cellStyle name="Normal 9 2 75" xfId="38468" xr:uid="{00000000-0005-0000-0000-000044960000}"/>
    <cellStyle name="Normal 9 2 76" xfId="38469" xr:uid="{00000000-0005-0000-0000-000045960000}"/>
    <cellStyle name="Normal 9 2 77" xfId="38470" xr:uid="{00000000-0005-0000-0000-000046960000}"/>
    <cellStyle name="Normal 9 2 78" xfId="38471" xr:uid="{00000000-0005-0000-0000-000047960000}"/>
    <cellStyle name="Normal 9 2 79" xfId="38472" xr:uid="{00000000-0005-0000-0000-000048960000}"/>
    <cellStyle name="Normal 9 2 8" xfId="38473" xr:uid="{00000000-0005-0000-0000-000049960000}"/>
    <cellStyle name="Normal 9 2 9" xfId="38474" xr:uid="{00000000-0005-0000-0000-00004A960000}"/>
    <cellStyle name="Normal 9 2_Enlaces" xfId="38475" xr:uid="{00000000-0005-0000-0000-00004B960000}"/>
    <cellStyle name="Normal 9 20" xfId="38476" xr:uid="{00000000-0005-0000-0000-00004C960000}"/>
    <cellStyle name="Normal 9 20 2" xfId="38477" xr:uid="{00000000-0005-0000-0000-00004D960000}"/>
    <cellStyle name="Normal 9 20 2 2" xfId="38478" xr:uid="{00000000-0005-0000-0000-00004E960000}"/>
    <cellStyle name="Normal 9 20 2 3" xfId="38479" xr:uid="{00000000-0005-0000-0000-00004F960000}"/>
    <cellStyle name="Normal 9 20 3" xfId="38480" xr:uid="{00000000-0005-0000-0000-000050960000}"/>
    <cellStyle name="Normal 9 20 4" xfId="38481" xr:uid="{00000000-0005-0000-0000-000051960000}"/>
    <cellStyle name="Normal 9 21" xfId="38482" xr:uid="{00000000-0005-0000-0000-000052960000}"/>
    <cellStyle name="Normal 9 21 2" xfId="38483" xr:uid="{00000000-0005-0000-0000-000053960000}"/>
    <cellStyle name="Normal 9 21 2 2" xfId="38484" xr:uid="{00000000-0005-0000-0000-000054960000}"/>
    <cellStyle name="Normal 9 21 2 3" xfId="38485" xr:uid="{00000000-0005-0000-0000-000055960000}"/>
    <cellStyle name="Normal 9 21 3" xfId="38486" xr:uid="{00000000-0005-0000-0000-000056960000}"/>
    <cellStyle name="Normal 9 21 4" xfId="38487" xr:uid="{00000000-0005-0000-0000-000057960000}"/>
    <cellStyle name="Normal 9 22" xfId="38488" xr:uid="{00000000-0005-0000-0000-000058960000}"/>
    <cellStyle name="Normal 9 22 2" xfId="38489" xr:uid="{00000000-0005-0000-0000-000059960000}"/>
    <cellStyle name="Normal 9 22 2 2" xfId="38490" xr:uid="{00000000-0005-0000-0000-00005A960000}"/>
    <cellStyle name="Normal 9 22 2 3" xfId="38491" xr:uid="{00000000-0005-0000-0000-00005B960000}"/>
    <cellStyle name="Normal 9 22 3" xfId="38492" xr:uid="{00000000-0005-0000-0000-00005C960000}"/>
    <cellStyle name="Normal 9 22 4" xfId="38493" xr:uid="{00000000-0005-0000-0000-00005D960000}"/>
    <cellStyle name="Normal 9 23" xfId="38494" xr:uid="{00000000-0005-0000-0000-00005E960000}"/>
    <cellStyle name="Normal 9 23 2" xfId="38495" xr:uid="{00000000-0005-0000-0000-00005F960000}"/>
    <cellStyle name="Normal 9 23 2 2" xfId="38496" xr:uid="{00000000-0005-0000-0000-000060960000}"/>
    <cellStyle name="Normal 9 23 2 3" xfId="38497" xr:uid="{00000000-0005-0000-0000-000061960000}"/>
    <cellStyle name="Normal 9 23 3" xfId="38498" xr:uid="{00000000-0005-0000-0000-000062960000}"/>
    <cellStyle name="Normal 9 23 4" xfId="38499" xr:uid="{00000000-0005-0000-0000-000063960000}"/>
    <cellStyle name="Normal 9 24" xfId="38500" xr:uid="{00000000-0005-0000-0000-000064960000}"/>
    <cellStyle name="Normal 9 24 2" xfId="38501" xr:uid="{00000000-0005-0000-0000-000065960000}"/>
    <cellStyle name="Normal 9 24 2 2" xfId="38502" xr:uid="{00000000-0005-0000-0000-000066960000}"/>
    <cellStyle name="Normal 9 24 2 3" xfId="38503" xr:uid="{00000000-0005-0000-0000-000067960000}"/>
    <cellStyle name="Normal 9 24 3" xfId="38504" xr:uid="{00000000-0005-0000-0000-000068960000}"/>
    <cellStyle name="Normal 9 24 4" xfId="38505" xr:uid="{00000000-0005-0000-0000-000069960000}"/>
    <cellStyle name="Normal 9 25" xfId="38506" xr:uid="{00000000-0005-0000-0000-00006A960000}"/>
    <cellStyle name="Normal 9 25 2" xfId="38507" xr:uid="{00000000-0005-0000-0000-00006B960000}"/>
    <cellStyle name="Normal 9 25 2 2" xfId="38508" xr:uid="{00000000-0005-0000-0000-00006C960000}"/>
    <cellStyle name="Normal 9 25 2 3" xfId="38509" xr:uid="{00000000-0005-0000-0000-00006D960000}"/>
    <cellStyle name="Normal 9 25 3" xfId="38510" xr:uid="{00000000-0005-0000-0000-00006E960000}"/>
    <cellStyle name="Normal 9 25 4" xfId="38511" xr:uid="{00000000-0005-0000-0000-00006F960000}"/>
    <cellStyle name="Normal 9 26" xfId="38512" xr:uid="{00000000-0005-0000-0000-000070960000}"/>
    <cellStyle name="Normal 9 26 2" xfId="38513" xr:uid="{00000000-0005-0000-0000-000071960000}"/>
    <cellStyle name="Normal 9 26 2 2" xfId="38514" xr:uid="{00000000-0005-0000-0000-000072960000}"/>
    <cellStyle name="Normal 9 26 2 3" xfId="38515" xr:uid="{00000000-0005-0000-0000-000073960000}"/>
    <cellStyle name="Normal 9 26 3" xfId="38516" xr:uid="{00000000-0005-0000-0000-000074960000}"/>
    <cellStyle name="Normal 9 26 4" xfId="38517" xr:uid="{00000000-0005-0000-0000-000075960000}"/>
    <cellStyle name="Normal 9 27" xfId="38518" xr:uid="{00000000-0005-0000-0000-000076960000}"/>
    <cellStyle name="Normal 9 27 2" xfId="38519" xr:uid="{00000000-0005-0000-0000-000077960000}"/>
    <cellStyle name="Normal 9 27 2 2" xfId="38520" xr:uid="{00000000-0005-0000-0000-000078960000}"/>
    <cellStyle name="Normal 9 27 2 3" xfId="38521" xr:uid="{00000000-0005-0000-0000-000079960000}"/>
    <cellStyle name="Normal 9 27 3" xfId="38522" xr:uid="{00000000-0005-0000-0000-00007A960000}"/>
    <cellStyle name="Normal 9 27 4" xfId="38523" xr:uid="{00000000-0005-0000-0000-00007B960000}"/>
    <cellStyle name="Normal 9 28" xfId="38524" xr:uid="{00000000-0005-0000-0000-00007C960000}"/>
    <cellStyle name="Normal 9 28 2" xfId="38525" xr:uid="{00000000-0005-0000-0000-00007D960000}"/>
    <cellStyle name="Normal 9 28 2 2" xfId="38526" xr:uid="{00000000-0005-0000-0000-00007E960000}"/>
    <cellStyle name="Normal 9 28 2 3" xfId="38527" xr:uid="{00000000-0005-0000-0000-00007F960000}"/>
    <cellStyle name="Normal 9 28 3" xfId="38528" xr:uid="{00000000-0005-0000-0000-000080960000}"/>
    <cellStyle name="Normal 9 28 4" xfId="38529" xr:uid="{00000000-0005-0000-0000-000081960000}"/>
    <cellStyle name="Normal 9 29" xfId="38530" xr:uid="{00000000-0005-0000-0000-000082960000}"/>
    <cellStyle name="Normal 9 29 2" xfId="38531" xr:uid="{00000000-0005-0000-0000-000083960000}"/>
    <cellStyle name="Normal 9 29 2 2" xfId="38532" xr:uid="{00000000-0005-0000-0000-000084960000}"/>
    <cellStyle name="Normal 9 29 2 3" xfId="38533" xr:uid="{00000000-0005-0000-0000-000085960000}"/>
    <cellStyle name="Normal 9 29 3" xfId="38534" xr:uid="{00000000-0005-0000-0000-000086960000}"/>
    <cellStyle name="Normal 9 29 4" xfId="38535" xr:uid="{00000000-0005-0000-0000-000087960000}"/>
    <cellStyle name="Normal 9 3" xfId="38536" xr:uid="{00000000-0005-0000-0000-000088960000}"/>
    <cellStyle name="Normal 9 3 2" xfId="38537" xr:uid="{00000000-0005-0000-0000-000089960000}"/>
    <cellStyle name="Normal 9 3 2 2" xfId="38538" xr:uid="{00000000-0005-0000-0000-00008A960000}"/>
    <cellStyle name="Normal 9 3 2 2 2" xfId="38539" xr:uid="{00000000-0005-0000-0000-00008B960000}"/>
    <cellStyle name="Normal 9 3 2 2 3" xfId="38540" xr:uid="{00000000-0005-0000-0000-00008C960000}"/>
    <cellStyle name="Normal 9 3 2 3" xfId="38541" xr:uid="{00000000-0005-0000-0000-00008D960000}"/>
    <cellStyle name="Normal 9 3 2 4" xfId="38542" xr:uid="{00000000-0005-0000-0000-00008E960000}"/>
    <cellStyle name="Normal 9 3 3" xfId="38543" xr:uid="{00000000-0005-0000-0000-00008F960000}"/>
    <cellStyle name="Normal 9 3 3 2" xfId="38544" xr:uid="{00000000-0005-0000-0000-000090960000}"/>
    <cellStyle name="Normal 9 3 3 2 2" xfId="38545" xr:uid="{00000000-0005-0000-0000-000091960000}"/>
    <cellStyle name="Normal 9 3 3 2 3" xfId="38546" xr:uid="{00000000-0005-0000-0000-000092960000}"/>
    <cellStyle name="Normal 9 3 3 3" xfId="38547" xr:uid="{00000000-0005-0000-0000-000093960000}"/>
    <cellStyle name="Normal 9 3 3 4" xfId="38548" xr:uid="{00000000-0005-0000-0000-000094960000}"/>
    <cellStyle name="Normal 9 3 4" xfId="38549" xr:uid="{00000000-0005-0000-0000-000095960000}"/>
    <cellStyle name="Normal 9 3 4 2" xfId="38550" xr:uid="{00000000-0005-0000-0000-000096960000}"/>
    <cellStyle name="Normal 9 3 4 2 2" xfId="38551" xr:uid="{00000000-0005-0000-0000-000097960000}"/>
    <cellStyle name="Normal 9 3 4 2 2 2" xfId="38552" xr:uid="{00000000-0005-0000-0000-000098960000}"/>
    <cellStyle name="Normal 9 3 4 2 2 2 2" xfId="38553" xr:uid="{00000000-0005-0000-0000-000099960000}"/>
    <cellStyle name="Normal 9 3 4 2 2 2 3" xfId="38554" xr:uid="{00000000-0005-0000-0000-00009A960000}"/>
    <cellStyle name="Normal 9 3 4 2 2 3" xfId="38555" xr:uid="{00000000-0005-0000-0000-00009B960000}"/>
    <cellStyle name="Normal 9 3 4 2 2 4" xfId="38556" xr:uid="{00000000-0005-0000-0000-00009C960000}"/>
    <cellStyle name="Normal 9 3 4 3" xfId="38557" xr:uid="{00000000-0005-0000-0000-00009D960000}"/>
    <cellStyle name="Normal 9 3 4 3 2" xfId="38558" xr:uid="{00000000-0005-0000-0000-00009E960000}"/>
    <cellStyle name="Normal 9 3 4 3 2 2" xfId="38559" xr:uid="{00000000-0005-0000-0000-00009F960000}"/>
    <cellStyle name="Normal 9 3 4 3 2 3" xfId="38560" xr:uid="{00000000-0005-0000-0000-0000A0960000}"/>
    <cellStyle name="Normal 9 3 4 3 3" xfId="38561" xr:uid="{00000000-0005-0000-0000-0000A1960000}"/>
    <cellStyle name="Normal 9 3 4 3 4" xfId="38562" xr:uid="{00000000-0005-0000-0000-0000A2960000}"/>
    <cellStyle name="Normal 9 3 4 4" xfId="38563" xr:uid="{00000000-0005-0000-0000-0000A3960000}"/>
    <cellStyle name="Normal 9 3 4 4 2" xfId="38564" xr:uid="{00000000-0005-0000-0000-0000A4960000}"/>
    <cellStyle name="Normal 9 3 4 4 3" xfId="38565" xr:uid="{00000000-0005-0000-0000-0000A5960000}"/>
    <cellStyle name="Normal 9 3 4 5" xfId="38566" xr:uid="{00000000-0005-0000-0000-0000A6960000}"/>
    <cellStyle name="Normal 9 3 5" xfId="38567" xr:uid="{00000000-0005-0000-0000-0000A7960000}"/>
    <cellStyle name="Normal 9 3 5 2" xfId="38568" xr:uid="{00000000-0005-0000-0000-0000A8960000}"/>
    <cellStyle name="Normal 9 3 5 2 2" xfId="38569" xr:uid="{00000000-0005-0000-0000-0000A9960000}"/>
    <cellStyle name="Normal 9 3 5 2 3" xfId="38570" xr:uid="{00000000-0005-0000-0000-0000AA960000}"/>
    <cellStyle name="Normal 9 3 5 3" xfId="38571" xr:uid="{00000000-0005-0000-0000-0000AB960000}"/>
    <cellStyle name="Normal 9 3 5 4" xfId="38572" xr:uid="{00000000-0005-0000-0000-0000AC960000}"/>
    <cellStyle name="Normal 9 3 6" xfId="38573" xr:uid="{00000000-0005-0000-0000-0000AD960000}"/>
    <cellStyle name="Normal 9 3 6 2" xfId="38574" xr:uid="{00000000-0005-0000-0000-0000AE960000}"/>
    <cellStyle name="Normal 9 3 6 2 2" xfId="38575" xr:uid="{00000000-0005-0000-0000-0000AF960000}"/>
    <cellStyle name="Normal 9 3 6 2 3" xfId="38576" xr:uid="{00000000-0005-0000-0000-0000B0960000}"/>
    <cellStyle name="Normal 9 3 6 3" xfId="38577" xr:uid="{00000000-0005-0000-0000-0000B1960000}"/>
    <cellStyle name="Normal 9 3 6 4" xfId="38578" xr:uid="{00000000-0005-0000-0000-0000B2960000}"/>
    <cellStyle name="Normal 9 3 7" xfId="38579" xr:uid="{00000000-0005-0000-0000-0000B3960000}"/>
    <cellStyle name="Normal 9 3 7 2" xfId="38580" xr:uid="{00000000-0005-0000-0000-0000B4960000}"/>
    <cellStyle name="Normal 9 3 7 3" xfId="38581" xr:uid="{00000000-0005-0000-0000-0000B5960000}"/>
    <cellStyle name="Normal 9 3 7 3 2" xfId="38582" xr:uid="{00000000-0005-0000-0000-0000B6960000}"/>
    <cellStyle name="Normal 9 3 7 3 3" xfId="38583" xr:uid="{00000000-0005-0000-0000-0000B7960000}"/>
    <cellStyle name="Normal 9 3 7 4" xfId="38584" xr:uid="{00000000-0005-0000-0000-0000B8960000}"/>
    <cellStyle name="Normal 9 3 8" xfId="38585" xr:uid="{00000000-0005-0000-0000-0000B9960000}"/>
    <cellStyle name="Normal 9 3 9" xfId="38586" xr:uid="{00000000-0005-0000-0000-0000BA960000}"/>
    <cellStyle name="Normal 9 3 9 2" xfId="38587" xr:uid="{00000000-0005-0000-0000-0000BB960000}"/>
    <cellStyle name="Normal 9 3 9 2 2" xfId="38588" xr:uid="{00000000-0005-0000-0000-0000BC960000}"/>
    <cellStyle name="Normal 9 3 9 2 3" xfId="38589" xr:uid="{00000000-0005-0000-0000-0000BD960000}"/>
    <cellStyle name="Normal 9 3 9 3" xfId="38590" xr:uid="{00000000-0005-0000-0000-0000BE960000}"/>
    <cellStyle name="Normal 9 3 9 4" xfId="38591" xr:uid="{00000000-0005-0000-0000-0000BF960000}"/>
    <cellStyle name="Normal 9 3_Implem" xfId="38592" xr:uid="{00000000-0005-0000-0000-0000C0960000}"/>
    <cellStyle name="Normal 9 30" xfId="39520" xr:uid="{00000000-0005-0000-0000-0000609A0000}"/>
    <cellStyle name="Normal 9 31" xfId="38383" xr:uid="{00000000-0005-0000-0000-0000EF950000}"/>
    <cellStyle name="Normal 9 4" xfId="38593" xr:uid="{00000000-0005-0000-0000-0000C1960000}"/>
    <cellStyle name="Normal 9 4 2" xfId="38594" xr:uid="{00000000-0005-0000-0000-0000C2960000}"/>
    <cellStyle name="Normal 9 4 2 2" xfId="38595" xr:uid="{00000000-0005-0000-0000-0000C3960000}"/>
    <cellStyle name="Normal 9 4 2 3" xfId="38596" xr:uid="{00000000-0005-0000-0000-0000C4960000}"/>
    <cellStyle name="Normal 9 4 3" xfId="38597" xr:uid="{00000000-0005-0000-0000-0000C5960000}"/>
    <cellStyle name="Normal 9 4 4" xfId="38598" xr:uid="{00000000-0005-0000-0000-0000C6960000}"/>
    <cellStyle name="Normal 9 5" xfId="38599" xr:uid="{00000000-0005-0000-0000-0000C7960000}"/>
    <cellStyle name="Normal 9 5 2" xfId="38600" xr:uid="{00000000-0005-0000-0000-0000C8960000}"/>
    <cellStyle name="Normal 9 5 2 2" xfId="38601" xr:uid="{00000000-0005-0000-0000-0000C9960000}"/>
    <cellStyle name="Normal 9 5 2 3" xfId="38602" xr:uid="{00000000-0005-0000-0000-0000CA960000}"/>
    <cellStyle name="Normal 9 5 3" xfId="38603" xr:uid="{00000000-0005-0000-0000-0000CB960000}"/>
    <cellStyle name="Normal 9 5 4" xfId="38604" xr:uid="{00000000-0005-0000-0000-0000CC960000}"/>
    <cellStyle name="Normal 9 6" xfId="38605" xr:uid="{00000000-0005-0000-0000-0000CD960000}"/>
    <cellStyle name="Normal 9 6 2" xfId="38606" xr:uid="{00000000-0005-0000-0000-0000CE960000}"/>
    <cellStyle name="Normal 9 6 2 2" xfId="38607" xr:uid="{00000000-0005-0000-0000-0000CF960000}"/>
    <cellStyle name="Normal 9 6 2 3" xfId="38608" xr:uid="{00000000-0005-0000-0000-0000D0960000}"/>
    <cellStyle name="Normal 9 6 3" xfId="38609" xr:uid="{00000000-0005-0000-0000-0000D1960000}"/>
    <cellStyle name="Normal 9 6 4" xfId="38610" xr:uid="{00000000-0005-0000-0000-0000D2960000}"/>
    <cellStyle name="Normal 9 7" xfId="38611" xr:uid="{00000000-0005-0000-0000-0000D3960000}"/>
    <cellStyle name="Normal 9 7 2" xfId="38612" xr:uid="{00000000-0005-0000-0000-0000D4960000}"/>
    <cellStyle name="Normal 9 7 2 2" xfId="38613" xr:uid="{00000000-0005-0000-0000-0000D5960000}"/>
    <cellStyle name="Normal 9 7 2 3" xfId="38614" xr:uid="{00000000-0005-0000-0000-0000D6960000}"/>
    <cellStyle name="Normal 9 7 3" xfId="38615" xr:uid="{00000000-0005-0000-0000-0000D7960000}"/>
    <cellStyle name="Normal 9 7 4" xfId="38616" xr:uid="{00000000-0005-0000-0000-0000D8960000}"/>
    <cellStyle name="Normal 9 8" xfId="38617" xr:uid="{00000000-0005-0000-0000-0000D9960000}"/>
    <cellStyle name="Normal 9 8 2" xfId="38618" xr:uid="{00000000-0005-0000-0000-0000DA960000}"/>
    <cellStyle name="Normal 9 8 2 2" xfId="38619" xr:uid="{00000000-0005-0000-0000-0000DB960000}"/>
    <cellStyle name="Normal 9 8 2 3" xfId="38620" xr:uid="{00000000-0005-0000-0000-0000DC960000}"/>
    <cellStyle name="Normal 9 8 3" xfId="38621" xr:uid="{00000000-0005-0000-0000-0000DD960000}"/>
    <cellStyle name="Normal 9 8 4" xfId="38622" xr:uid="{00000000-0005-0000-0000-0000DE960000}"/>
    <cellStyle name="Normal 9 9" xfId="38623" xr:uid="{00000000-0005-0000-0000-0000DF960000}"/>
    <cellStyle name="Normal 9 9 2" xfId="38624" xr:uid="{00000000-0005-0000-0000-0000E0960000}"/>
    <cellStyle name="Normal 9 9 2 2" xfId="38625" xr:uid="{00000000-0005-0000-0000-0000E1960000}"/>
    <cellStyle name="Normal 9 9 2 3" xfId="38626" xr:uid="{00000000-0005-0000-0000-0000E2960000}"/>
    <cellStyle name="Normal 9 9 3" xfId="38627" xr:uid="{00000000-0005-0000-0000-0000E3960000}"/>
    <cellStyle name="Normal 9 9 4" xfId="38628" xr:uid="{00000000-0005-0000-0000-0000E4960000}"/>
    <cellStyle name="Normal 90" xfId="38629" xr:uid="{00000000-0005-0000-0000-0000E5960000}"/>
    <cellStyle name="Normal 90 2" xfId="38630" xr:uid="{00000000-0005-0000-0000-0000E6960000}"/>
    <cellStyle name="Normal 90 2 2" xfId="38631" xr:uid="{00000000-0005-0000-0000-0000E7960000}"/>
    <cellStyle name="Normal 90 2 2 2" xfId="38632" xr:uid="{00000000-0005-0000-0000-0000E8960000}"/>
    <cellStyle name="Normal 90 2 2 3" xfId="38633" xr:uid="{00000000-0005-0000-0000-0000E9960000}"/>
    <cellStyle name="Normal 90 2 3" xfId="38634" xr:uid="{00000000-0005-0000-0000-0000EA960000}"/>
    <cellStyle name="Normal 90 2 4" xfId="38635" xr:uid="{00000000-0005-0000-0000-0000EB960000}"/>
    <cellStyle name="Normal 90 3" xfId="38636" xr:uid="{00000000-0005-0000-0000-0000EC960000}"/>
    <cellStyle name="Normal 90 3 2" xfId="38637" xr:uid="{00000000-0005-0000-0000-0000ED960000}"/>
    <cellStyle name="Normal 90 3 3" xfId="38638" xr:uid="{00000000-0005-0000-0000-0000EE960000}"/>
    <cellStyle name="Normal 90 4" xfId="38639" xr:uid="{00000000-0005-0000-0000-0000EF960000}"/>
    <cellStyle name="Normal 90 5" xfId="38640" xr:uid="{00000000-0005-0000-0000-0000F0960000}"/>
    <cellStyle name="Normal 91" xfId="38641" xr:uid="{00000000-0005-0000-0000-0000F1960000}"/>
    <cellStyle name="Normal 91 2" xfId="38642" xr:uid="{00000000-0005-0000-0000-0000F2960000}"/>
    <cellStyle name="Normal 91 2 2" xfId="38643" xr:uid="{00000000-0005-0000-0000-0000F3960000}"/>
    <cellStyle name="Normal 91 2 2 2" xfId="38644" xr:uid="{00000000-0005-0000-0000-0000F4960000}"/>
    <cellStyle name="Normal 91 2 2 3" xfId="38645" xr:uid="{00000000-0005-0000-0000-0000F5960000}"/>
    <cellStyle name="Normal 91 2 3" xfId="38646" xr:uid="{00000000-0005-0000-0000-0000F6960000}"/>
    <cellStyle name="Normal 91 2 4" xfId="38647" xr:uid="{00000000-0005-0000-0000-0000F7960000}"/>
    <cellStyle name="Normal 91 3" xfId="38648" xr:uid="{00000000-0005-0000-0000-0000F8960000}"/>
    <cellStyle name="Normal 91 3 2" xfId="38649" xr:uid="{00000000-0005-0000-0000-0000F9960000}"/>
    <cellStyle name="Normal 91 3 3" xfId="38650" xr:uid="{00000000-0005-0000-0000-0000FA960000}"/>
    <cellStyle name="Normal 91 4" xfId="38651" xr:uid="{00000000-0005-0000-0000-0000FB960000}"/>
    <cellStyle name="Normal 91 5" xfId="38652" xr:uid="{00000000-0005-0000-0000-0000FC960000}"/>
    <cellStyle name="Normal 92" xfId="38653" xr:uid="{00000000-0005-0000-0000-0000FD960000}"/>
    <cellStyle name="Normal 92 2" xfId="38654" xr:uid="{00000000-0005-0000-0000-0000FE960000}"/>
    <cellStyle name="Normal 92 2 2" xfId="38655" xr:uid="{00000000-0005-0000-0000-0000FF960000}"/>
    <cellStyle name="Normal 92 2 2 2" xfId="38656" xr:uid="{00000000-0005-0000-0000-000000970000}"/>
    <cellStyle name="Normal 92 2 2 3" xfId="38657" xr:uid="{00000000-0005-0000-0000-000001970000}"/>
    <cellStyle name="Normal 92 2 3" xfId="38658" xr:uid="{00000000-0005-0000-0000-000002970000}"/>
    <cellStyle name="Normal 92 2 4" xfId="38659" xr:uid="{00000000-0005-0000-0000-000003970000}"/>
    <cellStyle name="Normal 92 3" xfId="38660" xr:uid="{00000000-0005-0000-0000-000004970000}"/>
    <cellStyle name="Normal 92 3 2" xfId="38661" xr:uid="{00000000-0005-0000-0000-000005970000}"/>
    <cellStyle name="Normal 92 3 3" xfId="38662" xr:uid="{00000000-0005-0000-0000-000006970000}"/>
    <cellStyle name="Normal 92 4" xfId="38663" xr:uid="{00000000-0005-0000-0000-000007970000}"/>
    <cellStyle name="Normal 92 5" xfId="38664" xr:uid="{00000000-0005-0000-0000-000008970000}"/>
    <cellStyle name="Normal 92 6" xfId="38665" xr:uid="{00000000-0005-0000-0000-000009970000}"/>
    <cellStyle name="Normal 92 7" xfId="39538" xr:uid="{00000000-0005-0000-0000-0000729A0000}"/>
    <cellStyle name="Normal 93" xfId="38666" xr:uid="{00000000-0005-0000-0000-00000A970000}"/>
    <cellStyle name="Normal 93 2" xfId="38667" xr:uid="{00000000-0005-0000-0000-00000B970000}"/>
    <cellStyle name="Normal 93 2 2" xfId="38668" xr:uid="{00000000-0005-0000-0000-00000C970000}"/>
    <cellStyle name="Normal 93 2 2 2" xfId="38669" xr:uid="{00000000-0005-0000-0000-00000D970000}"/>
    <cellStyle name="Normal 93 2 2 3" xfId="38670" xr:uid="{00000000-0005-0000-0000-00000E970000}"/>
    <cellStyle name="Normal 93 2 3" xfId="38671" xr:uid="{00000000-0005-0000-0000-00000F970000}"/>
    <cellStyle name="Normal 93 2 4" xfId="38672" xr:uid="{00000000-0005-0000-0000-000010970000}"/>
    <cellStyle name="Normal 93 3" xfId="38673" xr:uid="{00000000-0005-0000-0000-000011970000}"/>
    <cellStyle name="Normal 93 3 2" xfId="38674" xr:uid="{00000000-0005-0000-0000-000012970000}"/>
    <cellStyle name="Normal 93 3 3" xfId="38675" xr:uid="{00000000-0005-0000-0000-000013970000}"/>
    <cellStyle name="Normal 93 4" xfId="38676" xr:uid="{00000000-0005-0000-0000-000014970000}"/>
    <cellStyle name="Normal 93 5" xfId="38677" xr:uid="{00000000-0005-0000-0000-000015970000}"/>
    <cellStyle name="Normal 93 6" xfId="38678" xr:uid="{00000000-0005-0000-0000-000016970000}"/>
    <cellStyle name="Normal 93 7" xfId="39539" xr:uid="{00000000-0005-0000-0000-0000739A0000}"/>
    <cellStyle name="Normal 94" xfId="38679" xr:uid="{00000000-0005-0000-0000-000017970000}"/>
    <cellStyle name="Normal 94 2" xfId="38680" xr:uid="{00000000-0005-0000-0000-000018970000}"/>
    <cellStyle name="Normal 94 2 2" xfId="38681" xr:uid="{00000000-0005-0000-0000-000019970000}"/>
    <cellStyle name="Normal 94 2 2 2" xfId="38682" xr:uid="{00000000-0005-0000-0000-00001A970000}"/>
    <cellStyle name="Normal 94 2 2 3" xfId="38683" xr:uid="{00000000-0005-0000-0000-00001B970000}"/>
    <cellStyle name="Normal 94 2 3" xfId="38684" xr:uid="{00000000-0005-0000-0000-00001C970000}"/>
    <cellStyle name="Normal 94 2 4" xfId="38685" xr:uid="{00000000-0005-0000-0000-00001D970000}"/>
    <cellStyle name="Normal 94 3" xfId="38686" xr:uid="{00000000-0005-0000-0000-00001E970000}"/>
    <cellStyle name="Normal 94 3 2" xfId="38687" xr:uid="{00000000-0005-0000-0000-00001F970000}"/>
    <cellStyle name="Normal 94 3 3" xfId="38688" xr:uid="{00000000-0005-0000-0000-000020970000}"/>
    <cellStyle name="Normal 94 4" xfId="38689" xr:uid="{00000000-0005-0000-0000-000021970000}"/>
    <cellStyle name="Normal 94 5" xfId="38690" xr:uid="{00000000-0005-0000-0000-000022970000}"/>
    <cellStyle name="Normal 94 6" xfId="38691" xr:uid="{00000000-0005-0000-0000-000023970000}"/>
    <cellStyle name="Normal 95" xfId="38692" xr:uid="{00000000-0005-0000-0000-000024970000}"/>
    <cellStyle name="Normal 95 2" xfId="38693" xr:uid="{00000000-0005-0000-0000-000025970000}"/>
    <cellStyle name="Normal 95 2 2" xfId="38694" xr:uid="{00000000-0005-0000-0000-000026970000}"/>
    <cellStyle name="Normal 95 2 2 2" xfId="38695" xr:uid="{00000000-0005-0000-0000-000027970000}"/>
    <cellStyle name="Normal 95 2 2 3" xfId="38696" xr:uid="{00000000-0005-0000-0000-000028970000}"/>
    <cellStyle name="Normal 95 2 3" xfId="38697" xr:uid="{00000000-0005-0000-0000-000029970000}"/>
    <cellStyle name="Normal 95 2 4" xfId="38698" xr:uid="{00000000-0005-0000-0000-00002A970000}"/>
    <cellStyle name="Normal 95 3" xfId="38699" xr:uid="{00000000-0005-0000-0000-00002B970000}"/>
    <cellStyle name="Normal 95 3 2" xfId="38700" xr:uid="{00000000-0005-0000-0000-00002C970000}"/>
    <cellStyle name="Normal 95 3 3" xfId="38701" xr:uid="{00000000-0005-0000-0000-00002D970000}"/>
    <cellStyle name="Normal 95 4" xfId="38702" xr:uid="{00000000-0005-0000-0000-00002E970000}"/>
    <cellStyle name="Normal 95 5" xfId="38703" xr:uid="{00000000-0005-0000-0000-00002F970000}"/>
    <cellStyle name="Normal 96" xfId="38704" xr:uid="{00000000-0005-0000-0000-000030970000}"/>
    <cellStyle name="Normal 96 2" xfId="38705" xr:uid="{00000000-0005-0000-0000-000031970000}"/>
    <cellStyle name="Normal 96 2 2" xfId="38706" xr:uid="{00000000-0005-0000-0000-000032970000}"/>
    <cellStyle name="Normal 96 2 2 2" xfId="38707" xr:uid="{00000000-0005-0000-0000-000033970000}"/>
    <cellStyle name="Normal 96 2 2 3" xfId="38708" xr:uid="{00000000-0005-0000-0000-000034970000}"/>
    <cellStyle name="Normal 96 2 3" xfId="38709" xr:uid="{00000000-0005-0000-0000-000035970000}"/>
    <cellStyle name="Normal 96 2 4" xfId="38710" xr:uid="{00000000-0005-0000-0000-000036970000}"/>
    <cellStyle name="Normal 96 3" xfId="38711" xr:uid="{00000000-0005-0000-0000-000037970000}"/>
    <cellStyle name="Normal 96 3 2" xfId="38712" xr:uid="{00000000-0005-0000-0000-000038970000}"/>
    <cellStyle name="Normal 96 3 3" xfId="38713" xr:uid="{00000000-0005-0000-0000-000039970000}"/>
    <cellStyle name="Normal 96 4" xfId="38714" xr:uid="{00000000-0005-0000-0000-00003A970000}"/>
    <cellStyle name="Normal 96 5" xfId="38715" xr:uid="{00000000-0005-0000-0000-00003B970000}"/>
    <cellStyle name="Normal 96 6" xfId="38716" xr:uid="{00000000-0005-0000-0000-00003C970000}"/>
    <cellStyle name="Normal 97" xfId="38717" xr:uid="{00000000-0005-0000-0000-00003D970000}"/>
    <cellStyle name="Normal 97 2" xfId="38718" xr:uid="{00000000-0005-0000-0000-00003E970000}"/>
    <cellStyle name="Normal 97 2 2" xfId="38719" xr:uid="{00000000-0005-0000-0000-00003F970000}"/>
    <cellStyle name="Normal 97 2 2 2" xfId="38720" xr:uid="{00000000-0005-0000-0000-000040970000}"/>
    <cellStyle name="Normal 97 2 2 3" xfId="38721" xr:uid="{00000000-0005-0000-0000-000041970000}"/>
    <cellStyle name="Normal 97 2 3" xfId="38722" xr:uid="{00000000-0005-0000-0000-000042970000}"/>
    <cellStyle name="Normal 97 2 4" xfId="38723" xr:uid="{00000000-0005-0000-0000-000043970000}"/>
    <cellStyle name="Normal 97 3" xfId="38724" xr:uid="{00000000-0005-0000-0000-000044970000}"/>
    <cellStyle name="Normal 97 3 2" xfId="38725" xr:uid="{00000000-0005-0000-0000-000045970000}"/>
    <cellStyle name="Normal 97 3 3" xfId="38726" xr:uid="{00000000-0005-0000-0000-000046970000}"/>
    <cellStyle name="Normal 97 4" xfId="38727" xr:uid="{00000000-0005-0000-0000-000047970000}"/>
    <cellStyle name="Normal 97 5" xfId="38728" xr:uid="{00000000-0005-0000-0000-000048970000}"/>
    <cellStyle name="Normal 98" xfId="38729" xr:uid="{00000000-0005-0000-0000-000049970000}"/>
    <cellStyle name="Normal 98 2" xfId="38730" xr:uid="{00000000-0005-0000-0000-00004A970000}"/>
    <cellStyle name="Normal 98 2 2" xfId="38731" xr:uid="{00000000-0005-0000-0000-00004B970000}"/>
    <cellStyle name="Normal 98 2 2 2" xfId="38732" xr:uid="{00000000-0005-0000-0000-00004C970000}"/>
    <cellStyle name="Normal 98 2 2 3" xfId="38733" xr:uid="{00000000-0005-0000-0000-00004D970000}"/>
    <cellStyle name="Normal 98 2 3" xfId="38734" xr:uid="{00000000-0005-0000-0000-00004E970000}"/>
    <cellStyle name="Normal 98 2 4" xfId="38735" xr:uid="{00000000-0005-0000-0000-00004F970000}"/>
    <cellStyle name="Normal 98 3" xfId="38736" xr:uid="{00000000-0005-0000-0000-000050970000}"/>
    <cellStyle name="Normal 98 3 2" xfId="38737" xr:uid="{00000000-0005-0000-0000-000051970000}"/>
    <cellStyle name="Normal 98 3 3" xfId="38738" xr:uid="{00000000-0005-0000-0000-000052970000}"/>
    <cellStyle name="Normal 98 4" xfId="38739" xr:uid="{00000000-0005-0000-0000-000053970000}"/>
    <cellStyle name="Normal 98 5" xfId="38740" xr:uid="{00000000-0005-0000-0000-000054970000}"/>
    <cellStyle name="Normal 99" xfId="38741" xr:uid="{00000000-0005-0000-0000-000055970000}"/>
    <cellStyle name="Normal 99 2" xfId="38742" xr:uid="{00000000-0005-0000-0000-000056970000}"/>
    <cellStyle name="Normal 99 2 2" xfId="38743" xr:uid="{00000000-0005-0000-0000-000057970000}"/>
    <cellStyle name="Normal 99 2 2 2" xfId="38744" xr:uid="{00000000-0005-0000-0000-000058970000}"/>
    <cellStyle name="Normal 99 2 2 3" xfId="38745" xr:uid="{00000000-0005-0000-0000-000059970000}"/>
    <cellStyle name="Normal 99 2 3" xfId="38746" xr:uid="{00000000-0005-0000-0000-00005A970000}"/>
    <cellStyle name="Normal 99 2 4" xfId="38747" xr:uid="{00000000-0005-0000-0000-00005B970000}"/>
    <cellStyle name="Normal 99 3" xfId="38748" xr:uid="{00000000-0005-0000-0000-00005C970000}"/>
    <cellStyle name="Normal 99 3 2" xfId="38749" xr:uid="{00000000-0005-0000-0000-00005D970000}"/>
    <cellStyle name="Normal 99 3 3" xfId="38750" xr:uid="{00000000-0005-0000-0000-00005E970000}"/>
    <cellStyle name="Normal 99 4" xfId="38751" xr:uid="{00000000-0005-0000-0000-00005F970000}"/>
    <cellStyle name="Normal 99 5" xfId="38752" xr:uid="{00000000-0005-0000-0000-000060970000}"/>
    <cellStyle name="Normal 99 6" xfId="38753" xr:uid="{00000000-0005-0000-0000-000061970000}"/>
    <cellStyle name="Notas 10" xfId="448" xr:uid="{00000000-0005-0000-0000-0000C0010000}"/>
    <cellStyle name="Notas 11" xfId="449" xr:uid="{00000000-0005-0000-0000-0000C1010000}"/>
    <cellStyle name="Notas 12" xfId="450" xr:uid="{00000000-0005-0000-0000-0000C2010000}"/>
    <cellStyle name="Notas 2" xfId="451" xr:uid="{00000000-0005-0000-0000-0000C3010000}"/>
    <cellStyle name="Notas 2 2" xfId="38755" xr:uid="{00000000-0005-0000-0000-000063970000}"/>
    <cellStyle name="Notas 2 2 2" xfId="38756" xr:uid="{00000000-0005-0000-0000-000064970000}"/>
    <cellStyle name="Notas 2 2 2 2" xfId="38757" xr:uid="{00000000-0005-0000-0000-000065970000}"/>
    <cellStyle name="Notas 2 2 2 2 2" xfId="38758" xr:uid="{00000000-0005-0000-0000-000066970000}"/>
    <cellStyle name="Notas 2 2 2 2 2 2" xfId="38759" xr:uid="{00000000-0005-0000-0000-000067970000}"/>
    <cellStyle name="Notas 2 2 2 2 2 2 2" xfId="38760" xr:uid="{00000000-0005-0000-0000-000068970000}"/>
    <cellStyle name="Notas 2 2 2 2 2 2 3" xfId="38761" xr:uid="{00000000-0005-0000-0000-000069970000}"/>
    <cellStyle name="Notas 2 2 2 2 2 3" xfId="38762" xr:uid="{00000000-0005-0000-0000-00006A970000}"/>
    <cellStyle name="Notas 2 2 2 2 2 4" xfId="38763" xr:uid="{00000000-0005-0000-0000-00006B970000}"/>
    <cellStyle name="Notas 2 2 2 2 3" xfId="38764" xr:uid="{00000000-0005-0000-0000-00006C970000}"/>
    <cellStyle name="Notas 2 2 2 2 3 2" xfId="38765" xr:uid="{00000000-0005-0000-0000-00006D970000}"/>
    <cellStyle name="Notas 2 2 2 2 3 3" xfId="38766" xr:uid="{00000000-0005-0000-0000-00006E970000}"/>
    <cellStyle name="Notas 2 2 2 2 4" xfId="38767" xr:uid="{00000000-0005-0000-0000-00006F970000}"/>
    <cellStyle name="Notas 2 2 2 2 5" xfId="38768" xr:uid="{00000000-0005-0000-0000-000070970000}"/>
    <cellStyle name="Notas 2 2 2 3" xfId="38769" xr:uid="{00000000-0005-0000-0000-000071970000}"/>
    <cellStyle name="Notas 2 2 2 3 2" xfId="38770" xr:uid="{00000000-0005-0000-0000-000072970000}"/>
    <cellStyle name="Notas 2 2 2 3 3" xfId="38771" xr:uid="{00000000-0005-0000-0000-000073970000}"/>
    <cellStyle name="Notas 2 2 2 4" xfId="38772" xr:uid="{00000000-0005-0000-0000-000074970000}"/>
    <cellStyle name="Notas 2 2 2 5" xfId="38773" xr:uid="{00000000-0005-0000-0000-000075970000}"/>
    <cellStyle name="Notas 2 2 3" xfId="38774" xr:uid="{00000000-0005-0000-0000-000076970000}"/>
    <cellStyle name="Notas 2 2 3 2" xfId="38775" xr:uid="{00000000-0005-0000-0000-000077970000}"/>
    <cellStyle name="Notas 2 2 3 2 2" xfId="38776" xr:uid="{00000000-0005-0000-0000-000078970000}"/>
    <cellStyle name="Notas 2 2 3 2 3" xfId="38777" xr:uid="{00000000-0005-0000-0000-000079970000}"/>
    <cellStyle name="Notas 2 2 3 3" xfId="38778" xr:uid="{00000000-0005-0000-0000-00007A970000}"/>
    <cellStyle name="Notas 2 2 3 4" xfId="38779" xr:uid="{00000000-0005-0000-0000-00007B970000}"/>
    <cellStyle name="Notas 2 2 4" xfId="38780" xr:uid="{00000000-0005-0000-0000-00007C970000}"/>
    <cellStyle name="Notas 2 2 4 2" xfId="38781" xr:uid="{00000000-0005-0000-0000-00007D970000}"/>
    <cellStyle name="Notas 2 2 4 2 2" xfId="38782" xr:uid="{00000000-0005-0000-0000-00007E970000}"/>
    <cellStyle name="Notas 2 2 4 2 3" xfId="38783" xr:uid="{00000000-0005-0000-0000-00007F970000}"/>
    <cellStyle name="Notas 2 2 4 3" xfId="38784" xr:uid="{00000000-0005-0000-0000-000080970000}"/>
    <cellStyle name="Notas 2 2 4 4" xfId="38785" xr:uid="{00000000-0005-0000-0000-000081970000}"/>
    <cellStyle name="Notas 2 2 5" xfId="38786" xr:uid="{00000000-0005-0000-0000-000082970000}"/>
    <cellStyle name="Notas 2 2 5 2" xfId="38787" xr:uid="{00000000-0005-0000-0000-000083970000}"/>
    <cellStyle name="Notas 2 2 5 3" xfId="38788" xr:uid="{00000000-0005-0000-0000-000084970000}"/>
    <cellStyle name="Notas 2 2 6" xfId="38789" xr:uid="{00000000-0005-0000-0000-000085970000}"/>
    <cellStyle name="Notas 2 2 7" xfId="38790" xr:uid="{00000000-0005-0000-0000-000086970000}"/>
    <cellStyle name="Notas 2 3" xfId="38791" xr:uid="{00000000-0005-0000-0000-000087970000}"/>
    <cellStyle name="Notas 2 3 2" xfId="38792" xr:uid="{00000000-0005-0000-0000-000088970000}"/>
    <cellStyle name="Notas 2 3 2 2" xfId="38793" xr:uid="{00000000-0005-0000-0000-000089970000}"/>
    <cellStyle name="Notas 2 3 2 3" xfId="38794" xr:uid="{00000000-0005-0000-0000-00008A970000}"/>
    <cellStyle name="Notas 2 3 3" xfId="38795" xr:uid="{00000000-0005-0000-0000-00008B970000}"/>
    <cellStyle name="Notas 2 3 4" xfId="38796" xr:uid="{00000000-0005-0000-0000-00008C970000}"/>
    <cellStyle name="Notas 2 4" xfId="38797" xr:uid="{00000000-0005-0000-0000-00008D970000}"/>
    <cellStyle name="Notas 2 4 2" xfId="38798" xr:uid="{00000000-0005-0000-0000-00008E970000}"/>
    <cellStyle name="Notas 2 4 2 2" xfId="38799" xr:uid="{00000000-0005-0000-0000-00008F970000}"/>
    <cellStyle name="Notas 2 4 2 3" xfId="38800" xr:uid="{00000000-0005-0000-0000-000090970000}"/>
    <cellStyle name="Notas 2 4 3" xfId="38801" xr:uid="{00000000-0005-0000-0000-000091970000}"/>
    <cellStyle name="Notas 2 4 4" xfId="38802" xr:uid="{00000000-0005-0000-0000-000092970000}"/>
    <cellStyle name="Notas 2 5" xfId="38803" xr:uid="{00000000-0005-0000-0000-000093970000}"/>
    <cellStyle name="Notas 2 5 2" xfId="38804" xr:uid="{00000000-0005-0000-0000-000094970000}"/>
    <cellStyle name="Notas 2 5 2 2" xfId="38805" xr:uid="{00000000-0005-0000-0000-000095970000}"/>
    <cellStyle name="Notas 2 5 2 3" xfId="38806" xr:uid="{00000000-0005-0000-0000-000096970000}"/>
    <cellStyle name="Notas 2 5 3" xfId="38807" xr:uid="{00000000-0005-0000-0000-000097970000}"/>
    <cellStyle name="Notas 2 5 4" xfId="38808" xr:uid="{00000000-0005-0000-0000-000098970000}"/>
    <cellStyle name="Notas 2 6" xfId="38809" xr:uid="{00000000-0005-0000-0000-000099970000}"/>
    <cellStyle name="Notas 2 6 2" xfId="38810" xr:uid="{00000000-0005-0000-0000-00009A970000}"/>
    <cellStyle name="Notas 2 6 3" xfId="38811" xr:uid="{00000000-0005-0000-0000-00009B970000}"/>
    <cellStyle name="Notas 2 7" xfId="38812" xr:uid="{00000000-0005-0000-0000-00009C970000}"/>
    <cellStyle name="Notas 2 8" xfId="38813" xr:uid="{00000000-0005-0000-0000-00009D970000}"/>
    <cellStyle name="Notas 2 9" xfId="38754" xr:uid="{00000000-0005-0000-0000-000062970000}"/>
    <cellStyle name="Notas 3" xfId="452" xr:uid="{00000000-0005-0000-0000-0000C4010000}"/>
    <cellStyle name="Notas 3 2" xfId="38815" xr:uid="{00000000-0005-0000-0000-00009F970000}"/>
    <cellStyle name="Notas 3 2 2" xfId="38816" xr:uid="{00000000-0005-0000-0000-0000A0970000}"/>
    <cellStyle name="Notas 3 2 2 2" xfId="38817" xr:uid="{00000000-0005-0000-0000-0000A1970000}"/>
    <cellStyle name="Notas 3 2 2 3" xfId="38818" xr:uid="{00000000-0005-0000-0000-0000A2970000}"/>
    <cellStyle name="Notas 3 2 3" xfId="38819" xr:uid="{00000000-0005-0000-0000-0000A3970000}"/>
    <cellStyle name="Notas 3 2 4" xfId="38820" xr:uid="{00000000-0005-0000-0000-0000A4970000}"/>
    <cellStyle name="Notas 3 2 5" xfId="38821" xr:uid="{00000000-0005-0000-0000-0000A5970000}"/>
    <cellStyle name="Notas 3 3" xfId="38822" xr:uid="{00000000-0005-0000-0000-0000A6970000}"/>
    <cellStyle name="Notas 3 3 2" xfId="38823" xr:uid="{00000000-0005-0000-0000-0000A7970000}"/>
    <cellStyle name="Notas 3 3 3" xfId="38824" xr:uid="{00000000-0005-0000-0000-0000A8970000}"/>
    <cellStyle name="Notas 3 4" xfId="38825" xr:uid="{00000000-0005-0000-0000-0000A9970000}"/>
    <cellStyle name="Notas 3 5" xfId="38826" xr:uid="{00000000-0005-0000-0000-0000AA970000}"/>
    <cellStyle name="Notas 3 6" xfId="38814" xr:uid="{00000000-0005-0000-0000-00009E970000}"/>
    <cellStyle name="Notas 4" xfId="453" xr:uid="{00000000-0005-0000-0000-0000C5010000}"/>
    <cellStyle name="Notas 4 2" xfId="38828" xr:uid="{00000000-0005-0000-0000-0000AC970000}"/>
    <cellStyle name="Notas 4 2 2" xfId="38829" xr:uid="{00000000-0005-0000-0000-0000AD970000}"/>
    <cellStyle name="Notas 4 2 3" xfId="38830" xr:uid="{00000000-0005-0000-0000-0000AE970000}"/>
    <cellStyle name="Notas 4 3" xfId="38831" xr:uid="{00000000-0005-0000-0000-0000AF970000}"/>
    <cellStyle name="Notas 4 4" xfId="38832" xr:uid="{00000000-0005-0000-0000-0000B0970000}"/>
    <cellStyle name="Notas 4 5" xfId="38827" xr:uid="{00000000-0005-0000-0000-0000AB970000}"/>
    <cellStyle name="Notas 5" xfId="454" xr:uid="{00000000-0005-0000-0000-0000C6010000}"/>
    <cellStyle name="Notas 5 2" xfId="38834" xr:uid="{00000000-0005-0000-0000-0000B2970000}"/>
    <cellStyle name="Notas 5 2 2" xfId="38835" xr:uid="{00000000-0005-0000-0000-0000B3970000}"/>
    <cellStyle name="Notas 5 2 3" xfId="38836" xr:uid="{00000000-0005-0000-0000-0000B4970000}"/>
    <cellStyle name="Notas 5 3" xfId="38837" xr:uid="{00000000-0005-0000-0000-0000B5970000}"/>
    <cellStyle name="Notas 5 4" xfId="38838" xr:uid="{00000000-0005-0000-0000-0000B6970000}"/>
    <cellStyle name="Notas 5 5" xfId="38833" xr:uid="{00000000-0005-0000-0000-0000B1970000}"/>
    <cellStyle name="Notas 6" xfId="455" xr:uid="{00000000-0005-0000-0000-0000C7010000}"/>
    <cellStyle name="Notas 6 2" xfId="38840" xr:uid="{00000000-0005-0000-0000-0000B8970000}"/>
    <cellStyle name="Notas 6 2 2" xfId="38841" xr:uid="{00000000-0005-0000-0000-0000B9970000}"/>
    <cellStyle name="Notas 6 2 3" xfId="38842" xr:uid="{00000000-0005-0000-0000-0000BA970000}"/>
    <cellStyle name="Notas 6 3" xfId="38843" xr:uid="{00000000-0005-0000-0000-0000BB970000}"/>
    <cellStyle name="Notas 6 4" xfId="38844" xr:uid="{00000000-0005-0000-0000-0000BC970000}"/>
    <cellStyle name="Notas 6 5" xfId="38839" xr:uid="{00000000-0005-0000-0000-0000B7970000}"/>
    <cellStyle name="Notas 7" xfId="456" xr:uid="{00000000-0005-0000-0000-0000C8010000}"/>
    <cellStyle name="Notas 7 2" xfId="38846" xr:uid="{00000000-0005-0000-0000-0000BE970000}"/>
    <cellStyle name="Notas 7 2 2" xfId="38847" xr:uid="{00000000-0005-0000-0000-0000BF970000}"/>
    <cellStyle name="Notas 7 2 3" xfId="38848" xr:uid="{00000000-0005-0000-0000-0000C0970000}"/>
    <cellStyle name="Notas 7 3" xfId="38849" xr:uid="{00000000-0005-0000-0000-0000C1970000}"/>
    <cellStyle name="Notas 7 4" xfId="38850" xr:uid="{00000000-0005-0000-0000-0000C2970000}"/>
    <cellStyle name="Notas 7 5" xfId="38845" xr:uid="{00000000-0005-0000-0000-0000BD970000}"/>
    <cellStyle name="Notas 8" xfId="457" xr:uid="{00000000-0005-0000-0000-0000C9010000}"/>
    <cellStyle name="Notas 8 2" xfId="38852" xr:uid="{00000000-0005-0000-0000-0000C4970000}"/>
    <cellStyle name="Notas 8 2 2" xfId="38853" xr:uid="{00000000-0005-0000-0000-0000C5970000}"/>
    <cellStyle name="Notas 8 2 3" xfId="38854" xr:uid="{00000000-0005-0000-0000-0000C6970000}"/>
    <cellStyle name="Notas 8 3" xfId="38855" xr:uid="{00000000-0005-0000-0000-0000C7970000}"/>
    <cellStyle name="Notas 8 4" xfId="38856" xr:uid="{00000000-0005-0000-0000-0000C8970000}"/>
    <cellStyle name="Notas 8 5" xfId="38851" xr:uid="{00000000-0005-0000-0000-0000C3970000}"/>
    <cellStyle name="Notas 9" xfId="458" xr:uid="{00000000-0005-0000-0000-0000CA010000}"/>
    <cellStyle name="Notas 9 2" xfId="38858" xr:uid="{00000000-0005-0000-0000-0000CA970000}"/>
    <cellStyle name="Notas 9 2 2" xfId="38859" xr:uid="{00000000-0005-0000-0000-0000CB970000}"/>
    <cellStyle name="Notas 9 2 3" xfId="38860" xr:uid="{00000000-0005-0000-0000-0000CC970000}"/>
    <cellStyle name="Notas 9 3" xfId="38861" xr:uid="{00000000-0005-0000-0000-0000CD970000}"/>
    <cellStyle name="Notas 9 4" xfId="38862" xr:uid="{00000000-0005-0000-0000-0000CE970000}"/>
    <cellStyle name="Notas 9 5" xfId="38857" xr:uid="{00000000-0005-0000-0000-0000C9970000}"/>
    <cellStyle name="Note" xfId="459" xr:uid="{00000000-0005-0000-0000-0000CB010000}"/>
    <cellStyle name="Note 10" xfId="38864" xr:uid="{00000000-0005-0000-0000-0000D0970000}"/>
    <cellStyle name="Note 11" xfId="38865" xr:uid="{00000000-0005-0000-0000-0000D1970000}"/>
    <cellStyle name="Note 12" xfId="38863" xr:uid="{00000000-0005-0000-0000-0000CF970000}"/>
    <cellStyle name="Note 2" xfId="38866" xr:uid="{00000000-0005-0000-0000-0000D2970000}"/>
    <cellStyle name="Note 2 2" xfId="38867" xr:uid="{00000000-0005-0000-0000-0000D3970000}"/>
    <cellStyle name="Note 2 2 2" xfId="38868" xr:uid="{00000000-0005-0000-0000-0000D4970000}"/>
    <cellStyle name="Note 2 2 2 2" xfId="38869" xr:uid="{00000000-0005-0000-0000-0000D5970000}"/>
    <cellStyle name="Note 2 2 2 3" xfId="38870" xr:uid="{00000000-0005-0000-0000-0000D6970000}"/>
    <cellStyle name="Note 2 2 3" xfId="38871" xr:uid="{00000000-0005-0000-0000-0000D7970000}"/>
    <cellStyle name="Note 2 2 4" xfId="38872" xr:uid="{00000000-0005-0000-0000-0000D8970000}"/>
    <cellStyle name="Note 2 3" xfId="38873" xr:uid="{00000000-0005-0000-0000-0000D9970000}"/>
    <cellStyle name="Note 2 3 2" xfId="38874" xr:uid="{00000000-0005-0000-0000-0000DA970000}"/>
    <cellStyle name="Note 2 3 2 2" xfId="38875" xr:uid="{00000000-0005-0000-0000-0000DB970000}"/>
    <cellStyle name="Note 2 3 2 3" xfId="38876" xr:uid="{00000000-0005-0000-0000-0000DC970000}"/>
    <cellStyle name="Note 2 3 3" xfId="38877" xr:uid="{00000000-0005-0000-0000-0000DD970000}"/>
    <cellStyle name="Note 2 3 4" xfId="38878" xr:uid="{00000000-0005-0000-0000-0000DE970000}"/>
    <cellStyle name="Note 2 4" xfId="38879" xr:uid="{00000000-0005-0000-0000-0000DF970000}"/>
    <cellStyle name="Note 2 4 2" xfId="38880" xr:uid="{00000000-0005-0000-0000-0000E0970000}"/>
    <cellStyle name="Note 2 4 2 2" xfId="38881" xr:uid="{00000000-0005-0000-0000-0000E1970000}"/>
    <cellStyle name="Note 2 4 2 3" xfId="38882" xr:uid="{00000000-0005-0000-0000-0000E2970000}"/>
    <cellStyle name="Note 2 4 3" xfId="38883" xr:uid="{00000000-0005-0000-0000-0000E3970000}"/>
    <cellStyle name="Note 2 4 4" xfId="38884" xr:uid="{00000000-0005-0000-0000-0000E4970000}"/>
    <cellStyle name="Note 2 5" xfId="38885" xr:uid="{00000000-0005-0000-0000-0000E5970000}"/>
    <cellStyle name="Note 2 5 2" xfId="38886" xr:uid="{00000000-0005-0000-0000-0000E6970000}"/>
    <cellStyle name="Note 2 5 3" xfId="38887" xr:uid="{00000000-0005-0000-0000-0000E7970000}"/>
    <cellStyle name="Note 2 6" xfId="38888" xr:uid="{00000000-0005-0000-0000-0000E8970000}"/>
    <cellStyle name="Note 2 7" xfId="38889" xr:uid="{00000000-0005-0000-0000-0000E9970000}"/>
    <cellStyle name="Note 3" xfId="38890" xr:uid="{00000000-0005-0000-0000-0000EA970000}"/>
    <cellStyle name="Note 3 2" xfId="38891" xr:uid="{00000000-0005-0000-0000-0000EB970000}"/>
    <cellStyle name="Note 3 2 2" xfId="38892" xr:uid="{00000000-0005-0000-0000-0000EC970000}"/>
    <cellStyle name="Note 3 2 2 2" xfId="38893" xr:uid="{00000000-0005-0000-0000-0000ED970000}"/>
    <cellStyle name="Note 3 2 2 3" xfId="38894" xr:uid="{00000000-0005-0000-0000-0000EE970000}"/>
    <cellStyle name="Note 3 2 3" xfId="38895" xr:uid="{00000000-0005-0000-0000-0000EF970000}"/>
    <cellStyle name="Note 3 2 4" xfId="38896" xr:uid="{00000000-0005-0000-0000-0000F0970000}"/>
    <cellStyle name="Note 3 3" xfId="38897" xr:uid="{00000000-0005-0000-0000-0000F1970000}"/>
    <cellStyle name="Note 3 3 2" xfId="38898" xr:uid="{00000000-0005-0000-0000-0000F2970000}"/>
    <cellStyle name="Note 3 3 2 2" xfId="38899" xr:uid="{00000000-0005-0000-0000-0000F3970000}"/>
    <cellStyle name="Note 3 3 2 3" xfId="38900" xr:uid="{00000000-0005-0000-0000-0000F4970000}"/>
    <cellStyle name="Note 3 3 3" xfId="38901" xr:uid="{00000000-0005-0000-0000-0000F5970000}"/>
    <cellStyle name="Note 3 3 4" xfId="38902" xr:uid="{00000000-0005-0000-0000-0000F6970000}"/>
    <cellStyle name="Note 3 4" xfId="38903" xr:uid="{00000000-0005-0000-0000-0000F7970000}"/>
    <cellStyle name="Note 3 4 2" xfId="38904" xr:uid="{00000000-0005-0000-0000-0000F8970000}"/>
    <cellStyle name="Note 3 4 2 2" xfId="38905" xr:uid="{00000000-0005-0000-0000-0000F9970000}"/>
    <cellStyle name="Note 3 4 2 3" xfId="38906" xr:uid="{00000000-0005-0000-0000-0000FA970000}"/>
    <cellStyle name="Note 3 4 3" xfId="38907" xr:uid="{00000000-0005-0000-0000-0000FB970000}"/>
    <cellStyle name="Note 3 4 4" xfId="38908" xr:uid="{00000000-0005-0000-0000-0000FC970000}"/>
    <cellStyle name="Note 3 5" xfId="38909" xr:uid="{00000000-0005-0000-0000-0000FD970000}"/>
    <cellStyle name="Note 3 5 2" xfId="38910" xr:uid="{00000000-0005-0000-0000-0000FE970000}"/>
    <cellStyle name="Note 3 5 3" xfId="38911" xr:uid="{00000000-0005-0000-0000-0000FF970000}"/>
    <cellStyle name="Note 3 6" xfId="38912" xr:uid="{00000000-0005-0000-0000-000000980000}"/>
    <cellStyle name="Note 3 7" xfId="38913" xr:uid="{00000000-0005-0000-0000-000001980000}"/>
    <cellStyle name="Note 4" xfId="38914" xr:uid="{00000000-0005-0000-0000-000002980000}"/>
    <cellStyle name="Note 4 2" xfId="38915" xr:uid="{00000000-0005-0000-0000-000003980000}"/>
    <cellStyle name="Note 4 2 2" xfId="38916" xr:uid="{00000000-0005-0000-0000-000004980000}"/>
    <cellStyle name="Note 4 2 2 2" xfId="38917" xr:uid="{00000000-0005-0000-0000-000005980000}"/>
    <cellStyle name="Note 4 2 2 3" xfId="38918" xr:uid="{00000000-0005-0000-0000-000006980000}"/>
    <cellStyle name="Note 4 2 3" xfId="38919" xr:uid="{00000000-0005-0000-0000-000007980000}"/>
    <cellStyle name="Note 4 2 4" xfId="38920" xr:uid="{00000000-0005-0000-0000-000008980000}"/>
    <cellStyle name="Note 4 3" xfId="38921" xr:uid="{00000000-0005-0000-0000-000009980000}"/>
    <cellStyle name="Note 4 3 2" xfId="38922" xr:uid="{00000000-0005-0000-0000-00000A980000}"/>
    <cellStyle name="Note 4 3 2 2" xfId="38923" xr:uid="{00000000-0005-0000-0000-00000B980000}"/>
    <cellStyle name="Note 4 3 2 3" xfId="38924" xr:uid="{00000000-0005-0000-0000-00000C980000}"/>
    <cellStyle name="Note 4 3 3" xfId="38925" xr:uid="{00000000-0005-0000-0000-00000D980000}"/>
    <cellStyle name="Note 4 3 4" xfId="38926" xr:uid="{00000000-0005-0000-0000-00000E980000}"/>
    <cellStyle name="Note 4 4" xfId="38927" xr:uid="{00000000-0005-0000-0000-00000F980000}"/>
    <cellStyle name="Note 4 4 2" xfId="38928" xr:uid="{00000000-0005-0000-0000-000010980000}"/>
    <cellStyle name="Note 4 4 2 2" xfId="38929" xr:uid="{00000000-0005-0000-0000-000011980000}"/>
    <cellStyle name="Note 4 4 2 3" xfId="38930" xr:uid="{00000000-0005-0000-0000-000012980000}"/>
    <cellStyle name="Note 4 4 3" xfId="38931" xr:uid="{00000000-0005-0000-0000-000013980000}"/>
    <cellStyle name="Note 4 4 4" xfId="38932" xr:uid="{00000000-0005-0000-0000-000014980000}"/>
    <cellStyle name="Note 4 5" xfId="38933" xr:uid="{00000000-0005-0000-0000-000015980000}"/>
    <cellStyle name="Note 4 5 2" xfId="38934" xr:uid="{00000000-0005-0000-0000-000016980000}"/>
    <cellStyle name="Note 4 5 3" xfId="38935" xr:uid="{00000000-0005-0000-0000-000017980000}"/>
    <cellStyle name="Note 4 6" xfId="38936" xr:uid="{00000000-0005-0000-0000-000018980000}"/>
    <cellStyle name="Note 4 7" xfId="38937" xr:uid="{00000000-0005-0000-0000-000019980000}"/>
    <cellStyle name="Note 5" xfId="38938" xr:uid="{00000000-0005-0000-0000-00001A980000}"/>
    <cellStyle name="Note 5 2" xfId="38939" xr:uid="{00000000-0005-0000-0000-00001B980000}"/>
    <cellStyle name="Note 5 2 2" xfId="38940" xr:uid="{00000000-0005-0000-0000-00001C980000}"/>
    <cellStyle name="Note 5 2 2 2" xfId="38941" xr:uid="{00000000-0005-0000-0000-00001D980000}"/>
    <cellStyle name="Note 5 2 2 3" xfId="38942" xr:uid="{00000000-0005-0000-0000-00001E980000}"/>
    <cellStyle name="Note 5 2 3" xfId="38943" xr:uid="{00000000-0005-0000-0000-00001F980000}"/>
    <cellStyle name="Note 5 2 4" xfId="38944" xr:uid="{00000000-0005-0000-0000-000020980000}"/>
    <cellStyle name="Note 5 3" xfId="38945" xr:uid="{00000000-0005-0000-0000-000021980000}"/>
    <cellStyle name="Note 5 3 2" xfId="38946" xr:uid="{00000000-0005-0000-0000-000022980000}"/>
    <cellStyle name="Note 5 3 2 2" xfId="38947" xr:uid="{00000000-0005-0000-0000-000023980000}"/>
    <cellStyle name="Note 5 3 2 3" xfId="38948" xr:uid="{00000000-0005-0000-0000-000024980000}"/>
    <cellStyle name="Note 5 3 3" xfId="38949" xr:uid="{00000000-0005-0000-0000-000025980000}"/>
    <cellStyle name="Note 5 3 4" xfId="38950" xr:uid="{00000000-0005-0000-0000-000026980000}"/>
    <cellStyle name="Note 5 4" xfId="38951" xr:uid="{00000000-0005-0000-0000-000027980000}"/>
    <cellStyle name="Note 5 4 2" xfId="38952" xr:uid="{00000000-0005-0000-0000-000028980000}"/>
    <cellStyle name="Note 5 4 2 2" xfId="38953" xr:uid="{00000000-0005-0000-0000-000029980000}"/>
    <cellStyle name="Note 5 4 2 3" xfId="38954" xr:uid="{00000000-0005-0000-0000-00002A980000}"/>
    <cellStyle name="Note 5 4 3" xfId="38955" xr:uid="{00000000-0005-0000-0000-00002B980000}"/>
    <cellStyle name="Note 5 4 4" xfId="38956" xr:uid="{00000000-0005-0000-0000-00002C980000}"/>
    <cellStyle name="Note 5 5" xfId="38957" xr:uid="{00000000-0005-0000-0000-00002D980000}"/>
    <cellStyle name="Note 5 5 2" xfId="38958" xr:uid="{00000000-0005-0000-0000-00002E980000}"/>
    <cellStyle name="Note 5 5 3" xfId="38959" xr:uid="{00000000-0005-0000-0000-00002F980000}"/>
    <cellStyle name="Note 5 6" xfId="38960" xr:uid="{00000000-0005-0000-0000-000030980000}"/>
    <cellStyle name="Note 5 7" xfId="38961" xr:uid="{00000000-0005-0000-0000-000031980000}"/>
    <cellStyle name="Note 6" xfId="38962" xr:uid="{00000000-0005-0000-0000-000032980000}"/>
    <cellStyle name="Note 6 2" xfId="38963" xr:uid="{00000000-0005-0000-0000-000033980000}"/>
    <cellStyle name="Note 6 2 2" xfId="38964" xr:uid="{00000000-0005-0000-0000-000034980000}"/>
    <cellStyle name="Note 6 2 3" xfId="38965" xr:uid="{00000000-0005-0000-0000-000035980000}"/>
    <cellStyle name="Note 6 3" xfId="38966" xr:uid="{00000000-0005-0000-0000-000036980000}"/>
    <cellStyle name="Note 6 4" xfId="38967" xr:uid="{00000000-0005-0000-0000-000037980000}"/>
    <cellStyle name="Note 7" xfId="38968" xr:uid="{00000000-0005-0000-0000-000038980000}"/>
    <cellStyle name="Note 7 2" xfId="38969" xr:uid="{00000000-0005-0000-0000-000039980000}"/>
    <cellStyle name="Note 7 2 2" xfId="38970" xr:uid="{00000000-0005-0000-0000-00003A980000}"/>
    <cellStyle name="Note 7 2 3" xfId="38971" xr:uid="{00000000-0005-0000-0000-00003B980000}"/>
    <cellStyle name="Note 7 3" xfId="38972" xr:uid="{00000000-0005-0000-0000-00003C980000}"/>
    <cellStyle name="Note 7 4" xfId="38973" xr:uid="{00000000-0005-0000-0000-00003D980000}"/>
    <cellStyle name="Note 8" xfId="38974" xr:uid="{00000000-0005-0000-0000-00003E980000}"/>
    <cellStyle name="Note 8 2" xfId="38975" xr:uid="{00000000-0005-0000-0000-00003F980000}"/>
    <cellStyle name="Note 8 2 2" xfId="38976" xr:uid="{00000000-0005-0000-0000-000040980000}"/>
    <cellStyle name="Note 8 2 3" xfId="38977" xr:uid="{00000000-0005-0000-0000-000041980000}"/>
    <cellStyle name="Note 8 3" xfId="38978" xr:uid="{00000000-0005-0000-0000-000042980000}"/>
    <cellStyle name="Note 8 4" xfId="38979" xr:uid="{00000000-0005-0000-0000-000043980000}"/>
    <cellStyle name="Note 9" xfId="38980" xr:uid="{00000000-0005-0000-0000-000044980000}"/>
    <cellStyle name="Note 9 2" xfId="38981" xr:uid="{00000000-0005-0000-0000-000045980000}"/>
    <cellStyle name="Note 9 3" xfId="38982" xr:uid="{00000000-0005-0000-0000-000046980000}"/>
    <cellStyle name="Output" xfId="460" xr:uid="{00000000-0005-0000-0000-0000CC010000}"/>
    <cellStyle name="Output 2" xfId="38984" xr:uid="{00000000-0005-0000-0000-000048980000}"/>
    <cellStyle name="Output 2 2" xfId="38985" xr:uid="{00000000-0005-0000-0000-000049980000}"/>
    <cellStyle name="Output 2 2 2" xfId="38986" xr:uid="{00000000-0005-0000-0000-00004A980000}"/>
    <cellStyle name="Output 2 2 3" xfId="38987" xr:uid="{00000000-0005-0000-0000-00004B980000}"/>
    <cellStyle name="Output 2 3" xfId="38988" xr:uid="{00000000-0005-0000-0000-00004C980000}"/>
    <cellStyle name="Output 2 4" xfId="38989" xr:uid="{00000000-0005-0000-0000-00004D980000}"/>
    <cellStyle name="Output 3" xfId="38990" xr:uid="{00000000-0005-0000-0000-00004E980000}"/>
    <cellStyle name="Output 3 2" xfId="38991" xr:uid="{00000000-0005-0000-0000-00004F980000}"/>
    <cellStyle name="Output 3 2 2" xfId="38992" xr:uid="{00000000-0005-0000-0000-000050980000}"/>
    <cellStyle name="Output 3 2 3" xfId="38993" xr:uid="{00000000-0005-0000-0000-000051980000}"/>
    <cellStyle name="Output 3 3" xfId="38994" xr:uid="{00000000-0005-0000-0000-000052980000}"/>
    <cellStyle name="Output 3 4" xfId="38995" xr:uid="{00000000-0005-0000-0000-000053980000}"/>
    <cellStyle name="Output 4" xfId="38996" xr:uid="{00000000-0005-0000-0000-000054980000}"/>
    <cellStyle name="Output 4 2" xfId="38997" xr:uid="{00000000-0005-0000-0000-000055980000}"/>
    <cellStyle name="Output 4 2 2" xfId="38998" xr:uid="{00000000-0005-0000-0000-000056980000}"/>
    <cellStyle name="Output 4 2 3" xfId="38999" xr:uid="{00000000-0005-0000-0000-000057980000}"/>
    <cellStyle name="Output 4 3" xfId="39000" xr:uid="{00000000-0005-0000-0000-000058980000}"/>
    <cellStyle name="Output 4 4" xfId="39001" xr:uid="{00000000-0005-0000-0000-000059980000}"/>
    <cellStyle name="Output 5" xfId="39002" xr:uid="{00000000-0005-0000-0000-00005A980000}"/>
    <cellStyle name="Output 5 2" xfId="39003" xr:uid="{00000000-0005-0000-0000-00005B980000}"/>
    <cellStyle name="Output 5 2 2" xfId="39004" xr:uid="{00000000-0005-0000-0000-00005C980000}"/>
    <cellStyle name="Output 5 2 3" xfId="39005" xr:uid="{00000000-0005-0000-0000-00005D980000}"/>
    <cellStyle name="Output 5 3" xfId="39006" xr:uid="{00000000-0005-0000-0000-00005E980000}"/>
    <cellStyle name="Output 5 4" xfId="39007" xr:uid="{00000000-0005-0000-0000-00005F980000}"/>
    <cellStyle name="Output 6" xfId="39008" xr:uid="{00000000-0005-0000-0000-000060980000}"/>
    <cellStyle name="Output 6 2" xfId="39009" xr:uid="{00000000-0005-0000-0000-000061980000}"/>
    <cellStyle name="Output 6 3" xfId="39010" xr:uid="{00000000-0005-0000-0000-000062980000}"/>
    <cellStyle name="Output 7" xfId="39011" xr:uid="{00000000-0005-0000-0000-000063980000}"/>
    <cellStyle name="Output 8" xfId="39012" xr:uid="{00000000-0005-0000-0000-000064980000}"/>
    <cellStyle name="Output 9" xfId="38983" xr:uid="{00000000-0005-0000-0000-000047980000}"/>
    <cellStyle name="Porcentaje 2" xfId="461" xr:uid="{00000000-0005-0000-0000-0000CD010000}"/>
    <cellStyle name="Porcentual 2" xfId="39013" xr:uid="{00000000-0005-0000-0000-000065980000}"/>
    <cellStyle name="Porcentual 2 2" xfId="39014" xr:uid="{00000000-0005-0000-0000-000066980000}"/>
    <cellStyle name="Porcentual 2 2 2" xfId="39015" xr:uid="{00000000-0005-0000-0000-000067980000}"/>
    <cellStyle name="Porcentual 2 2 2 2" xfId="39016" xr:uid="{00000000-0005-0000-0000-000068980000}"/>
    <cellStyle name="Porcentual 2 2 2 3" xfId="39017" xr:uid="{00000000-0005-0000-0000-000069980000}"/>
    <cellStyle name="Porcentual 2 2 3" xfId="39018" xr:uid="{00000000-0005-0000-0000-00006A980000}"/>
    <cellStyle name="Porcentual 2 2 4" xfId="39019" xr:uid="{00000000-0005-0000-0000-00006B980000}"/>
    <cellStyle name="Porcentual 2 3" xfId="39020" xr:uid="{00000000-0005-0000-0000-00006C980000}"/>
    <cellStyle name="Porcentual 2 3 2" xfId="39021" xr:uid="{00000000-0005-0000-0000-00006D980000}"/>
    <cellStyle name="Porcentual 2 3 2 2" xfId="39022" xr:uid="{00000000-0005-0000-0000-00006E980000}"/>
    <cellStyle name="Porcentual 2 3 2 3" xfId="39023" xr:uid="{00000000-0005-0000-0000-00006F980000}"/>
    <cellStyle name="Porcentual 2 3 3" xfId="39024" xr:uid="{00000000-0005-0000-0000-000070980000}"/>
    <cellStyle name="Porcentual 2 3 4" xfId="39025" xr:uid="{00000000-0005-0000-0000-000071980000}"/>
    <cellStyle name="Porcentual 2 4" xfId="39026" xr:uid="{00000000-0005-0000-0000-000072980000}"/>
    <cellStyle name="Porcentual 2 4 2" xfId="39027" xr:uid="{00000000-0005-0000-0000-000073980000}"/>
    <cellStyle name="Porcentual 2 4 2 2" xfId="39028" xr:uid="{00000000-0005-0000-0000-000074980000}"/>
    <cellStyle name="Porcentual 2 4 2 3" xfId="39029" xr:uid="{00000000-0005-0000-0000-000075980000}"/>
    <cellStyle name="Porcentual 2 4 3" xfId="39030" xr:uid="{00000000-0005-0000-0000-000076980000}"/>
    <cellStyle name="Porcentual 2 4 4" xfId="39031" xr:uid="{00000000-0005-0000-0000-000077980000}"/>
    <cellStyle name="Porcentual 2 5" xfId="39032" xr:uid="{00000000-0005-0000-0000-000078980000}"/>
    <cellStyle name="Porcentual 2 5 2" xfId="39033" xr:uid="{00000000-0005-0000-0000-000079980000}"/>
    <cellStyle name="Porcentual 2 5 2 2" xfId="39034" xr:uid="{00000000-0005-0000-0000-00007A980000}"/>
    <cellStyle name="Porcentual 2 5 2 3" xfId="39035" xr:uid="{00000000-0005-0000-0000-00007B980000}"/>
    <cellStyle name="Porcentual 2 5 3" xfId="39036" xr:uid="{00000000-0005-0000-0000-00007C980000}"/>
    <cellStyle name="Porcentual 2 5 4" xfId="39037" xr:uid="{00000000-0005-0000-0000-00007D980000}"/>
    <cellStyle name="Salida 10" xfId="462" xr:uid="{00000000-0005-0000-0000-0000CE010000}"/>
    <cellStyle name="Salida 10 2" xfId="39038" xr:uid="{00000000-0005-0000-0000-00007E980000}"/>
    <cellStyle name="Salida 11" xfId="463" xr:uid="{00000000-0005-0000-0000-0000CF010000}"/>
    <cellStyle name="Salida 11 2" xfId="39039" xr:uid="{00000000-0005-0000-0000-00007F980000}"/>
    <cellStyle name="Salida 12" xfId="464" xr:uid="{00000000-0005-0000-0000-0000D0010000}"/>
    <cellStyle name="Salida 2" xfId="465" xr:uid="{00000000-0005-0000-0000-0000D1010000}"/>
    <cellStyle name="Salida 2 2" xfId="39040" xr:uid="{00000000-0005-0000-0000-000080980000}"/>
    <cellStyle name="Salida 2 2 2" xfId="39041" xr:uid="{00000000-0005-0000-0000-000081980000}"/>
    <cellStyle name="Salida 2 2 3" xfId="39042" xr:uid="{00000000-0005-0000-0000-000082980000}"/>
    <cellStyle name="Salida 2 2 4" xfId="39043" xr:uid="{00000000-0005-0000-0000-000083980000}"/>
    <cellStyle name="Salida 2 3" xfId="39044" xr:uid="{00000000-0005-0000-0000-000084980000}"/>
    <cellStyle name="Salida 2 4" xfId="39045" xr:uid="{00000000-0005-0000-0000-000085980000}"/>
    <cellStyle name="Salida 3" xfId="466" xr:uid="{00000000-0005-0000-0000-0000D2010000}"/>
    <cellStyle name="Salida 3 2" xfId="39046" xr:uid="{00000000-0005-0000-0000-000086980000}"/>
    <cellStyle name="Salida 3 2 2" xfId="39047" xr:uid="{00000000-0005-0000-0000-000087980000}"/>
    <cellStyle name="Salida 3 2 3" xfId="39048" xr:uid="{00000000-0005-0000-0000-000088980000}"/>
    <cellStyle name="Salida 3 3" xfId="39049" xr:uid="{00000000-0005-0000-0000-000089980000}"/>
    <cellStyle name="Salida 3 4" xfId="39050" xr:uid="{00000000-0005-0000-0000-00008A980000}"/>
    <cellStyle name="Salida 4" xfId="467" xr:uid="{00000000-0005-0000-0000-0000D3010000}"/>
    <cellStyle name="Salida 4 2" xfId="39051" xr:uid="{00000000-0005-0000-0000-00008B980000}"/>
    <cellStyle name="Salida 4 2 2" xfId="39052" xr:uid="{00000000-0005-0000-0000-00008C980000}"/>
    <cellStyle name="Salida 4 2 3" xfId="39053" xr:uid="{00000000-0005-0000-0000-00008D980000}"/>
    <cellStyle name="Salida 4 3" xfId="39054" xr:uid="{00000000-0005-0000-0000-00008E980000}"/>
    <cellStyle name="Salida 4 4" xfId="39055" xr:uid="{00000000-0005-0000-0000-00008F980000}"/>
    <cellStyle name="Salida 5" xfId="468" xr:uid="{00000000-0005-0000-0000-0000D4010000}"/>
    <cellStyle name="Salida 5 2" xfId="39057" xr:uid="{00000000-0005-0000-0000-000091980000}"/>
    <cellStyle name="Salida 5 2 2" xfId="39058" xr:uid="{00000000-0005-0000-0000-000092980000}"/>
    <cellStyle name="Salida 5 2 3" xfId="39059" xr:uid="{00000000-0005-0000-0000-000093980000}"/>
    <cellStyle name="Salida 5 3" xfId="39060" xr:uid="{00000000-0005-0000-0000-000094980000}"/>
    <cellStyle name="Salida 5 4" xfId="39061" xr:uid="{00000000-0005-0000-0000-000095980000}"/>
    <cellStyle name="Salida 5 5" xfId="39056" xr:uid="{00000000-0005-0000-0000-000090980000}"/>
    <cellStyle name="Salida 6" xfId="469" xr:uid="{00000000-0005-0000-0000-0000D5010000}"/>
    <cellStyle name="Salida 6 2" xfId="39063" xr:uid="{00000000-0005-0000-0000-000097980000}"/>
    <cellStyle name="Salida 6 2 2" xfId="39064" xr:uid="{00000000-0005-0000-0000-000098980000}"/>
    <cellStyle name="Salida 6 2 3" xfId="39065" xr:uid="{00000000-0005-0000-0000-000099980000}"/>
    <cellStyle name="Salida 6 3" xfId="39066" xr:uid="{00000000-0005-0000-0000-00009A980000}"/>
    <cellStyle name="Salida 6 4" xfId="39067" xr:uid="{00000000-0005-0000-0000-00009B980000}"/>
    <cellStyle name="Salida 6 5" xfId="39062" xr:uid="{00000000-0005-0000-0000-000096980000}"/>
    <cellStyle name="Salida 7" xfId="470" xr:uid="{00000000-0005-0000-0000-0000D6010000}"/>
    <cellStyle name="Salida 7 2" xfId="39069" xr:uid="{00000000-0005-0000-0000-00009D980000}"/>
    <cellStyle name="Salida 7 2 2" xfId="39070" xr:uid="{00000000-0005-0000-0000-00009E980000}"/>
    <cellStyle name="Salida 7 2 3" xfId="39071" xr:uid="{00000000-0005-0000-0000-00009F980000}"/>
    <cellStyle name="Salida 7 3" xfId="39072" xr:uid="{00000000-0005-0000-0000-0000A0980000}"/>
    <cellStyle name="Salida 7 4" xfId="39073" xr:uid="{00000000-0005-0000-0000-0000A1980000}"/>
    <cellStyle name="Salida 7 5" xfId="39068" xr:uid="{00000000-0005-0000-0000-00009C980000}"/>
    <cellStyle name="Salida 8" xfId="471" xr:uid="{00000000-0005-0000-0000-0000D7010000}"/>
    <cellStyle name="Salida 8 2" xfId="39075" xr:uid="{00000000-0005-0000-0000-0000A3980000}"/>
    <cellStyle name="Salida 8 2 2" xfId="39076" xr:uid="{00000000-0005-0000-0000-0000A4980000}"/>
    <cellStyle name="Salida 8 2 3" xfId="39077" xr:uid="{00000000-0005-0000-0000-0000A5980000}"/>
    <cellStyle name="Salida 8 3" xfId="39078" xr:uid="{00000000-0005-0000-0000-0000A6980000}"/>
    <cellStyle name="Salida 8 4" xfId="39079" xr:uid="{00000000-0005-0000-0000-0000A7980000}"/>
    <cellStyle name="Salida 8 5" xfId="39074" xr:uid="{00000000-0005-0000-0000-0000A2980000}"/>
    <cellStyle name="Salida 9" xfId="472" xr:uid="{00000000-0005-0000-0000-0000D8010000}"/>
    <cellStyle name="Salida 9 2" xfId="39081" xr:uid="{00000000-0005-0000-0000-0000A9980000}"/>
    <cellStyle name="Salida 9 3" xfId="39082" xr:uid="{00000000-0005-0000-0000-0000AA980000}"/>
    <cellStyle name="Salida 9 4" xfId="39080" xr:uid="{00000000-0005-0000-0000-0000A8980000}"/>
    <cellStyle name="Style 1" xfId="473" xr:uid="{00000000-0005-0000-0000-0000D9010000}"/>
    <cellStyle name="TableStyleLight1" xfId="39083" xr:uid="{00000000-0005-0000-0000-0000AB980000}"/>
    <cellStyle name="TableStyleLight1 2" xfId="39084" xr:uid="{00000000-0005-0000-0000-0000AC980000}"/>
    <cellStyle name="TableStyleLight1 2 2" xfId="39085" xr:uid="{00000000-0005-0000-0000-0000AD980000}"/>
    <cellStyle name="TableStyleLight1 2 3" xfId="39086" xr:uid="{00000000-0005-0000-0000-0000AE980000}"/>
    <cellStyle name="TableStyleLight1 3" xfId="39087" xr:uid="{00000000-0005-0000-0000-0000AF980000}"/>
    <cellStyle name="TableStyleLight1 4" xfId="39088" xr:uid="{00000000-0005-0000-0000-0000B0980000}"/>
    <cellStyle name="Texto de advertencia 10" xfId="474" xr:uid="{00000000-0005-0000-0000-0000DA010000}"/>
    <cellStyle name="Texto de advertencia 10 2" xfId="39090" xr:uid="{00000000-0005-0000-0000-0000B2980000}"/>
    <cellStyle name="Texto de advertencia 10 3" xfId="39091" xr:uid="{00000000-0005-0000-0000-0000B3980000}"/>
    <cellStyle name="Texto de advertencia 10 4" xfId="39089" xr:uid="{00000000-0005-0000-0000-0000B1980000}"/>
    <cellStyle name="Texto de advertencia 11" xfId="475" xr:uid="{00000000-0005-0000-0000-0000DB010000}"/>
    <cellStyle name="Texto de advertencia 11 2" xfId="39092" xr:uid="{00000000-0005-0000-0000-0000B4980000}"/>
    <cellStyle name="Texto de advertencia 12" xfId="476" xr:uid="{00000000-0005-0000-0000-0000DC010000}"/>
    <cellStyle name="Texto de advertencia 12 2" xfId="39093" xr:uid="{00000000-0005-0000-0000-0000B5980000}"/>
    <cellStyle name="Texto de advertencia 2" xfId="477" xr:uid="{00000000-0005-0000-0000-0000DD010000}"/>
    <cellStyle name="Texto de advertencia 2 2" xfId="39094" xr:uid="{00000000-0005-0000-0000-0000B6980000}"/>
    <cellStyle name="Texto de advertencia 2 2 2" xfId="39095" xr:uid="{00000000-0005-0000-0000-0000B7980000}"/>
    <cellStyle name="Texto de advertencia 2 2 2 2" xfId="39096" xr:uid="{00000000-0005-0000-0000-0000B8980000}"/>
    <cellStyle name="Texto de advertencia 2 2 2 2 2" xfId="39097" xr:uid="{00000000-0005-0000-0000-0000B9980000}"/>
    <cellStyle name="Texto de advertencia 2 2 2 2 2 2" xfId="39098" xr:uid="{00000000-0005-0000-0000-0000BA980000}"/>
    <cellStyle name="Texto de advertencia 2 2 2 2 2 2 2" xfId="39099" xr:uid="{00000000-0005-0000-0000-0000BB980000}"/>
    <cellStyle name="Texto de advertencia 2 2 2 2 2 2 3" xfId="39100" xr:uid="{00000000-0005-0000-0000-0000BC980000}"/>
    <cellStyle name="Texto de advertencia 2 2 2 2 2 3" xfId="39101" xr:uid="{00000000-0005-0000-0000-0000BD980000}"/>
    <cellStyle name="Texto de advertencia 2 2 2 2 2 4" xfId="39102" xr:uid="{00000000-0005-0000-0000-0000BE980000}"/>
    <cellStyle name="Texto de advertencia 2 2 2 2 3" xfId="39103" xr:uid="{00000000-0005-0000-0000-0000BF980000}"/>
    <cellStyle name="Texto de advertencia 2 2 2 2 3 2" xfId="39104" xr:uid="{00000000-0005-0000-0000-0000C0980000}"/>
    <cellStyle name="Texto de advertencia 2 2 2 2 3 3" xfId="39105" xr:uid="{00000000-0005-0000-0000-0000C1980000}"/>
    <cellStyle name="Texto de advertencia 2 2 2 2 4" xfId="39106" xr:uid="{00000000-0005-0000-0000-0000C2980000}"/>
    <cellStyle name="Texto de advertencia 2 2 2 2 5" xfId="39107" xr:uid="{00000000-0005-0000-0000-0000C3980000}"/>
    <cellStyle name="Texto de advertencia 2 2 2 3" xfId="39108" xr:uid="{00000000-0005-0000-0000-0000C4980000}"/>
    <cellStyle name="Texto de advertencia 2 2 2 3 2" xfId="39109" xr:uid="{00000000-0005-0000-0000-0000C5980000}"/>
    <cellStyle name="Texto de advertencia 2 2 2 3 3" xfId="39110" xr:uid="{00000000-0005-0000-0000-0000C6980000}"/>
    <cellStyle name="Texto de advertencia 2 2 2 4" xfId="39111" xr:uid="{00000000-0005-0000-0000-0000C7980000}"/>
    <cellStyle name="Texto de advertencia 2 2 2 5" xfId="39112" xr:uid="{00000000-0005-0000-0000-0000C8980000}"/>
    <cellStyle name="Texto de advertencia 2 2 3" xfId="39113" xr:uid="{00000000-0005-0000-0000-0000C9980000}"/>
    <cellStyle name="Texto de advertencia 2 2 3 2" xfId="39114" xr:uid="{00000000-0005-0000-0000-0000CA980000}"/>
    <cellStyle name="Texto de advertencia 2 2 3 2 2" xfId="39115" xr:uid="{00000000-0005-0000-0000-0000CB980000}"/>
    <cellStyle name="Texto de advertencia 2 2 3 2 3" xfId="39116" xr:uid="{00000000-0005-0000-0000-0000CC980000}"/>
    <cellStyle name="Texto de advertencia 2 2 3 3" xfId="39117" xr:uid="{00000000-0005-0000-0000-0000CD980000}"/>
    <cellStyle name="Texto de advertencia 2 2 3 4" xfId="39118" xr:uid="{00000000-0005-0000-0000-0000CE980000}"/>
    <cellStyle name="Texto de advertencia 2 2 4" xfId="39119" xr:uid="{00000000-0005-0000-0000-0000CF980000}"/>
    <cellStyle name="Texto de advertencia 2 2 4 2" xfId="39120" xr:uid="{00000000-0005-0000-0000-0000D0980000}"/>
    <cellStyle name="Texto de advertencia 2 2 4 2 2" xfId="39121" xr:uid="{00000000-0005-0000-0000-0000D1980000}"/>
    <cellStyle name="Texto de advertencia 2 2 4 2 3" xfId="39122" xr:uid="{00000000-0005-0000-0000-0000D2980000}"/>
    <cellStyle name="Texto de advertencia 2 2 4 3" xfId="39123" xr:uid="{00000000-0005-0000-0000-0000D3980000}"/>
    <cellStyle name="Texto de advertencia 2 2 4 4" xfId="39124" xr:uid="{00000000-0005-0000-0000-0000D4980000}"/>
    <cellStyle name="Texto de advertencia 2 2 5" xfId="39125" xr:uid="{00000000-0005-0000-0000-0000D5980000}"/>
    <cellStyle name="Texto de advertencia 2 2 5 2" xfId="39126" xr:uid="{00000000-0005-0000-0000-0000D6980000}"/>
    <cellStyle name="Texto de advertencia 2 2 5 3" xfId="39127" xr:uid="{00000000-0005-0000-0000-0000D7980000}"/>
    <cellStyle name="Texto de advertencia 2 2 6" xfId="39128" xr:uid="{00000000-0005-0000-0000-0000D8980000}"/>
    <cellStyle name="Texto de advertencia 2 2 7" xfId="39129" xr:uid="{00000000-0005-0000-0000-0000D9980000}"/>
    <cellStyle name="Texto de advertencia 2 3" xfId="39130" xr:uid="{00000000-0005-0000-0000-0000DA980000}"/>
    <cellStyle name="Texto de advertencia 2 3 2" xfId="39131" xr:uid="{00000000-0005-0000-0000-0000DB980000}"/>
    <cellStyle name="Texto de advertencia 2 3 2 2" xfId="39132" xr:uid="{00000000-0005-0000-0000-0000DC980000}"/>
    <cellStyle name="Texto de advertencia 2 3 2 3" xfId="39133" xr:uid="{00000000-0005-0000-0000-0000DD980000}"/>
    <cellStyle name="Texto de advertencia 2 3 3" xfId="39134" xr:uid="{00000000-0005-0000-0000-0000DE980000}"/>
    <cellStyle name="Texto de advertencia 2 3 4" xfId="39135" xr:uid="{00000000-0005-0000-0000-0000DF980000}"/>
    <cellStyle name="Texto de advertencia 2 4" xfId="39136" xr:uid="{00000000-0005-0000-0000-0000E0980000}"/>
    <cellStyle name="Texto de advertencia 2 4 2" xfId="39137" xr:uid="{00000000-0005-0000-0000-0000E1980000}"/>
    <cellStyle name="Texto de advertencia 2 4 2 2" xfId="39138" xr:uid="{00000000-0005-0000-0000-0000E2980000}"/>
    <cellStyle name="Texto de advertencia 2 4 2 3" xfId="39139" xr:uid="{00000000-0005-0000-0000-0000E3980000}"/>
    <cellStyle name="Texto de advertencia 2 4 3" xfId="39140" xr:uid="{00000000-0005-0000-0000-0000E4980000}"/>
    <cellStyle name="Texto de advertencia 2 4 4" xfId="39141" xr:uid="{00000000-0005-0000-0000-0000E5980000}"/>
    <cellStyle name="Texto de advertencia 2 5" xfId="39142" xr:uid="{00000000-0005-0000-0000-0000E6980000}"/>
    <cellStyle name="Texto de advertencia 2 5 2" xfId="39143" xr:uid="{00000000-0005-0000-0000-0000E7980000}"/>
    <cellStyle name="Texto de advertencia 2 5 3" xfId="39144" xr:uid="{00000000-0005-0000-0000-0000E8980000}"/>
    <cellStyle name="Texto de advertencia 2 6" xfId="39145" xr:uid="{00000000-0005-0000-0000-0000E9980000}"/>
    <cellStyle name="Texto de advertencia 2 7" xfId="39146" xr:uid="{00000000-0005-0000-0000-0000EA980000}"/>
    <cellStyle name="Texto de advertencia 3" xfId="478" xr:uid="{00000000-0005-0000-0000-0000DE010000}"/>
    <cellStyle name="Texto de advertencia 3 2" xfId="39147" xr:uid="{00000000-0005-0000-0000-0000EB980000}"/>
    <cellStyle name="Texto de advertencia 3 2 2" xfId="39148" xr:uid="{00000000-0005-0000-0000-0000EC980000}"/>
    <cellStyle name="Texto de advertencia 3 2 3" xfId="39149" xr:uid="{00000000-0005-0000-0000-0000ED980000}"/>
    <cellStyle name="Texto de advertencia 3 3" xfId="39150" xr:uid="{00000000-0005-0000-0000-0000EE980000}"/>
    <cellStyle name="Texto de advertencia 3 4" xfId="39151" xr:uid="{00000000-0005-0000-0000-0000EF980000}"/>
    <cellStyle name="Texto de advertencia 4" xfId="479" xr:uid="{00000000-0005-0000-0000-0000DF010000}"/>
    <cellStyle name="Texto de advertencia 4 2" xfId="39152" xr:uid="{00000000-0005-0000-0000-0000F0980000}"/>
    <cellStyle name="Texto de advertencia 4 2 2" xfId="39153" xr:uid="{00000000-0005-0000-0000-0000F1980000}"/>
    <cellStyle name="Texto de advertencia 4 2 3" xfId="39154" xr:uid="{00000000-0005-0000-0000-0000F2980000}"/>
    <cellStyle name="Texto de advertencia 4 3" xfId="39155" xr:uid="{00000000-0005-0000-0000-0000F3980000}"/>
    <cellStyle name="Texto de advertencia 4 4" xfId="39156" xr:uid="{00000000-0005-0000-0000-0000F4980000}"/>
    <cellStyle name="Texto de advertencia 5" xfId="480" xr:uid="{00000000-0005-0000-0000-0000E0010000}"/>
    <cellStyle name="Texto de advertencia 5 2" xfId="39158" xr:uid="{00000000-0005-0000-0000-0000F6980000}"/>
    <cellStyle name="Texto de advertencia 5 2 2" xfId="39159" xr:uid="{00000000-0005-0000-0000-0000F7980000}"/>
    <cellStyle name="Texto de advertencia 5 2 3" xfId="39160" xr:uid="{00000000-0005-0000-0000-0000F8980000}"/>
    <cellStyle name="Texto de advertencia 5 3" xfId="39161" xr:uid="{00000000-0005-0000-0000-0000F9980000}"/>
    <cellStyle name="Texto de advertencia 5 4" xfId="39162" xr:uid="{00000000-0005-0000-0000-0000FA980000}"/>
    <cellStyle name="Texto de advertencia 5 5" xfId="39157" xr:uid="{00000000-0005-0000-0000-0000F5980000}"/>
    <cellStyle name="Texto de advertencia 6" xfId="481" xr:uid="{00000000-0005-0000-0000-0000E1010000}"/>
    <cellStyle name="Texto de advertencia 6 2" xfId="39164" xr:uid="{00000000-0005-0000-0000-0000FC980000}"/>
    <cellStyle name="Texto de advertencia 6 2 2" xfId="39165" xr:uid="{00000000-0005-0000-0000-0000FD980000}"/>
    <cellStyle name="Texto de advertencia 6 2 3" xfId="39166" xr:uid="{00000000-0005-0000-0000-0000FE980000}"/>
    <cellStyle name="Texto de advertencia 6 3" xfId="39167" xr:uid="{00000000-0005-0000-0000-0000FF980000}"/>
    <cellStyle name="Texto de advertencia 6 4" xfId="39168" xr:uid="{00000000-0005-0000-0000-000000990000}"/>
    <cellStyle name="Texto de advertencia 6 5" xfId="39163" xr:uid="{00000000-0005-0000-0000-0000FB980000}"/>
    <cellStyle name="Texto de advertencia 7" xfId="482" xr:uid="{00000000-0005-0000-0000-0000E2010000}"/>
    <cellStyle name="Texto de advertencia 7 2" xfId="39170" xr:uid="{00000000-0005-0000-0000-000002990000}"/>
    <cellStyle name="Texto de advertencia 7 2 2" xfId="39171" xr:uid="{00000000-0005-0000-0000-000003990000}"/>
    <cellStyle name="Texto de advertencia 7 2 3" xfId="39172" xr:uid="{00000000-0005-0000-0000-000004990000}"/>
    <cellStyle name="Texto de advertencia 7 3" xfId="39173" xr:uid="{00000000-0005-0000-0000-000005990000}"/>
    <cellStyle name="Texto de advertencia 7 4" xfId="39174" xr:uid="{00000000-0005-0000-0000-000006990000}"/>
    <cellStyle name="Texto de advertencia 7 5" xfId="39169" xr:uid="{00000000-0005-0000-0000-000001990000}"/>
    <cellStyle name="Texto de advertencia 8" xfId="483" xr:uid="{00000000-0005-0000-0000-0000E3010000}"/>
    <cellStyle name="Texto de advertencia 8 2" xfId="39176" xr:uid="{00000000-0005-0000-0000-000008990000}"/>
    <cellStyle name="Texto de advertencia 8 2 2" xfId="39177" xr:uid="{00000000-0005-0000-0000-000009990000}"/>
    <cellStyle name="Texto de advertencia 8 2 3" xfId="39178" xr:uid="{00000000-0005-0000-0000-00000A990000}"/>
    <cellStyle name="Texto de advertencia 8 3" xfId="39179" xr:uid="{00000000-0005-0000-0000-00000B990000}"/>
    <cellStyle name="Texto de advertencia 8 4" xfId="39180" xr:uid="{00000000-0005-0000-0000-00000C990000}"/>
    <cellStyle name="Texto de advertencia 8 5" xfId="39175" xr:uid="{00000000-0005-0000-0000-000007990000}"/>
    <cellStyle name="Texto de advertencia 9" xfId="484" xr:uid="{00000000-0005-0000-0000-0000E4010000}"/>
    <cellStyle name="Texto de advertencia 9 2" xfId="39182" xr:uid="{00000000-0005-0000-0000-00000E990000}"/>
    <cellStyle name="Texto de advertencia 9 2 2" xfId="39183" xr:uid="{00000000-0005-0000-0000-00000F990000}"/>
    <cellStyle name="Texto de advertencia 9 2 3" xfId="39184" xr:uid="{00000000-0005-0000-0000-000010990000}"/>
    <cellStyle name="Texto de advertencia 9 3" xfId="39185" xr:uid="{00000000-0005-0000-0000-000011990000}"/>
    <cellStyle name="Texto de advertencia 9 4" xfId="39186" xr:uid="{00000000-0005-0000-0000-000012990000}"/>
    <cellStyle name="Texto de advertencia 9 5" xfId="39181" xr:uid="{00000000-0005-0000-0000-00000D990000}"/>
    <cellStyle name="Texto explicativo 10" xfId="485" xr:uid="{00000000-0005-0000-0000-0000E5010000}"/>
    <cellStyle name="Texto explicativo 10 2" xfId="39187" xr:uid="{00000000-0005-0000-0000-000013990000}"/>
    <cellStyle name="Texto explicativo 11" xfId="486" xr:uid="{00000000-0005-0000-0000-0000E6010000}"/>
    <cellStyle name="Texto explicativo 11 2" xfId="39188" xr:uid="{00000000-0005-0000-0000-000014990000}"/>
    <cellStyle name="Texto explicativo 12" xfId="487" xr:uid="{00000000-0005-0000-0000-0000E7010000}"/>
    <cellStyle name="Texto explicativo 2" xfId="488" xr:uid="{00000000-0005-0000-0000-0000E8010000}"/>
    <cellStyle name="Texto explicativo 2 2" xfId="39189" xr:uid="{00000000-0005-0000-0000-000015990000}"/>
    <cellStyle name="Texto explicativo 2 2 2" xfId="39190" xr:uid="{00000000-0005-0000-0000-000016990000}"/>
    <cellStyle name="Texto explicativo 2 2 3" xfId="39191" xr:uid="{00000000-0005-0000-0000-000017990000}"/>
    <cellStyle name="Texto explicativo 2 2 4" xfId="39192" xr:uid="{00000000-0005-0000-0000-000018990000}"/>
    <cellStyle name="Texto explicativo 2 3" xfId="39193" xr:uid="{00000000-0005-0000-0000-000019990000}"/>
    <cellStyle name="Texto explicativo 2 4" xfId="39194" xr:uid="{00000000-0005-0000-0000-00001A990000}"/>
    <cellStyle name="Texto explicativo 3" xfId="489" xr:uid="{00000000-0005-0000-0000-0000E9010000}"/>
    <cellStyle name="Texto explicativo 3 2" xfId="39195" xr:uid="{00000000-0005-0000-0000-00001B990000}"/>
    <cellStyle name="Texto explicativo 3 2 2" xfId="39196" xr:uid="{00000000-0005-0000-0000-00001C990000}"/>
    <cellStyle name="Texto explicativo 3 2 3" xfId="39197" xr:uid="{00000000-0005-0000-0000-00001D990000}"/>
    <cellStyle name="Texto explicativo 3 3" xfId="39198" xr:uid="{00000000-0005-0000-0000-00001E990000}"/>
    <cellStyle name="Texto explicativo 3 4" xfId="39199" xr:uid="{00000000-0005-0000-0000-00001F990000}"/>
    <cellStyle name="Texto explicativo 4" xfId="490" xr:uid="{00000000-0005-0000-0000-0000EA010000}"/>
    <cellStyle name="Texto explicativo 4 2" xfId="39200" xr:uid="{00000000-0005-0000-0000-000020990000}"/>
    <cellStyle name="Texto explicativo 4 2 2" xfId="39201" xr:uid="{00000000-0005-0000-0000-000021990000}"/>
    <cellStyle name="Texto explicativo 4 2 3" xfId="39202" xr:uid="{00000000-0005-0000-0000-000022990000}"/>
    <cellStyle name="Texto explicativo 4 3" xfId="39203" xr:uid="{00000000-0005-0000-0000-000023990000}"/>
    <cellStyle name="Texto explicativo 4 4" xfId="39204" xr:uid="{00000000-0005-0000-0000-000024990000}"/>
    <cellStyle name="Texto explicativo 5" xfId="491" xr:uid="{00000000-0005-0000-0000-0000EB010000}"/>
    <cellStyle name="Texto explicativo 5 2" xfId="39206" xr:uid="{00000000-0005-0000-0000-000026990000}"/>
    <cellStyle name="Texto explicativo 5 2 2" xfId="39207" xr:uid="{00000000-0005-0000-0000-000027990000}"/>
    <cellStyle name="Texto explicativo 5 2 3" xfId="39208" xr:uid="{00000000-0005-0000-0000-000028990000}"/>
    <cellStyle name="Texto explicativo 5 3" xfId="39209" xr:uid="{00000000-0005-0000-0000-000029990000}"/>
    <cellStyle name="Texto explicativo 5 4" xfId="39210" xr:uid="{00000000-0005-0000-0000-00002A990000}"/>
    <cellStyle name="Texto explicativo 5 5" xfId="39205" xr:uid="{00000000-0005-0000-0000-000025990000}"/>
    <cellStyle name="Texto explicativo 6" xfId="492" xr:uid="{00000000-0005-0000-0000-0000EC010000}"/>
    <cellStyle name="Texto explicativo 6 2" xfId="39212" xr:uid="{00000000-0005-0000-0000-00002C990000}"/>
    <cellStyle name="Texto explicativo 6 2 2" xfId="39213" xr:uid="{00000000-0005-0000-0000-00002D990000}"/>
    <cellStyle name="Texto explicativo 6 2 3" xfId="39214" xr:uid="{00000000-0005-0000-0000-00002E990000}"/>
    <cellStyle name="Texto explicativo 6 3" xfId="39215" xr:uid="{00000000-0005-0000-0000-00002F990000}"/>
    <cellStyle name="Texto explicativo 6 4" xfId="39216" xr:uid="{00000000-0005-0000-0000-000030990000}"/>
    <cellStyle name="Texto explicativo 6 5" xfId="39211" xr:uid="{00000000-0005-0000-0000-00002B990000}"/>
    <cellStyle name="Texto explicativo 7" xfId="493" xr:uid="{00000000-0005-0000-0000-0000ED010000}"/>
    <cellStyle name="Texto explicativo 7 2" xfId="39218" xr:uid="{00000000-0005-0000-0000-000032990000}"/>
    <cellStyle name="Texto explicativo 7 2 2" xfId="39219" xr:uid="{00000000-0005-0000-0000-000033990000}"/>
    <cellStyle name="Texto explicativo 7 2 3" xfId="39220" xr:uid="{00000000-0005-0000-0000-000034990000}"/>
    <cellStyle name="Texto explicativo 7 3" xfId="39221" xr:uid="{00000000-0005-0000-0000-000035990000}"/>
    <cellStyle name="Texto explicativo 7 4" xfId="39222" xr:uid="{00000000-0005-0000-0000-000036990000}"/>
    <cellStyle name="Texto explicativo 7 5" xfId="39217" xr:uid="{00000000-0005-0000-0000-000031990000}"/>
    <cellStyle name="Texto explicativo 8" xfId="494" xr:uid="{00000000-0005-0000-0000-0000EE010000}"/>
    <cellStyle name="Texto explicativo 8 2" xfId="39224" xr:uid="{00000000-0005-0000-0000-000038990000}"/>
    <cellStyle name="Texto explicativo 8 2 2" xfId="39225" xr:uid="{00000000-0005-0000-0000-000039990000}"/>
    <cellStyle name="Texto explicativo 8 2 3" xfId="39226" xr:uid="{00000000-0005-0000-0000-00003A990000}"/>
    <cellStyle name="Texto explicativo 8 3" xfId="39227" xr:uid="{00000000-0005-0000-0000-00003B990000}"/>
    <cellStyle name="Texto explicativo 8 4" xfId="39228" xr:uid="{00000000-0005-0000-0000-00003C990000}"/>
    <cellStyle name="Texto explicativo 8 5" xfId="39223" xr:uid="{00000000-0005-0000-0000-000037990000}"/>
    <cellStyle name="Texto explicativo 9" xfId="495" xr:uid="{00000000-0005-0000-0000-0000EF010000}"/>
    <cellStyle name="Texto explicativo 9 2" xfId="39230" xr:uid="{00000000-0005-0000-0000-00003E990000}"/>
    <cellStyle name="Texto explicativo 9 3" xfId="39231" xr:uid="{00000000-0005-0000-0000-00003F990000}"/>
    <cellStyle name="Texto explicativo 9 4" xfId="39229" xr:uid="{00000000-0005-0000-0000-00003D990000}"/>
    <cellStyle name="Title" xfId="496" xr:uid="{00000000-0005-0000-0000-0000F0010000}"/>
    <cellStyle name="Title 2" xfId="39233" xr:uid="{00000000-0005-0000-0000-000041990000}"/>
    <cellStyle name="Title 2 2" xfId="39234" xr:uid="{00000000-0005-0000-0000-000042990000}"/>
    <cellStyle name="Title 2 2 2" xfId="39235" xr:uid="{00000000-0005-0000-0000-000043990000}"/>
    <cellStyle name="Title 2 2 3" xfId="39236" xr:uid="{00000000-0005-0000-0000-000044990000}"/>
    <cellStyle name="Title 2 3" xfId="39237" xr:uid="{00000000-0005-0000-0000-000045990000}"/>
    <cellStyle name="Title 2 4" xfId="39238" xr:uid="{00000000-0005-0000-0000-000046990000}"/>
    <cellStyle name="Title 3" xfId="39239" xr:uid="{00000000-0005-0000-0000-000047990000}"/>
    <cellStyle name="Title 3 2" xfId="39240" xr:uid="{00000000-0005-0000-0000-000048990000}"/>
    <cellStyle name="Title 3 2 2" xfId="39241" xr:uid="{00000000-0005-0000-0000-000049990000}"/>
    <cellStyle name="Title 3 2 3" xfId="39242" xr:uid="{00000000-0005-0000-0000-00004A990000}"/>
    <cellStyle name="Title 3 3" xfId="39243" xr:uid="{00000000-0005-0000-0000-00004B990000}"/>
    <cellStyle name="Title 3 4" xfId="39244" xr:uid="{00000000-0005-0000-0000-00004C990000}"/>
    <cellStyle name="Title 4" xfId="39245" xr:uid="{00000000-0005-0000-0000-00004D990000}"/>
    <cellStyle name="Title 4 2" xfId="39246" xr:uid="{00000000-0005-0000-0000-00004E990000}"/>
    <cellStyle name="Title 4 2 2" xfId="39247" xr:uid="{00000000-0005-0000-0000-00004F990000}"/>
    <cellStyle name="Title 4 2 3" xfId="39248" xr:uid="{00000000-0005-0000-0000-000050990000}"/>
    <cellStyle name="Title 4 3" xfId="39249" xr:uid="{00000000-0005-0000-0000-000051990000}"/>
    <cellStyle name="Title 4 4" xfId="39250" xr:uid="{00000000-0005-0000-0000-000052990000}"/>
    <cellStyle name="Title 5" xfId="39251" xr:uid="{00000000-0005-0000-0000-000053990000}"/>
    <cellStyle name="Title 5 2" xfId="39252" xr:uid="{00000000-0005-0000-0000-000054990000}"/>
    <cellStyle name="Title 5 2 2" xfId="39253" xr:uid="{00000000-0005-0000-0000-000055990000}"/>
    <cellStyle name="Title 5 2 3" xfId="39254" xr:uid="{00000000-0005-0000-0000-000056990000}"/>
    <cellStyle name="Title 5 3" xfId="39255" xr:uid="{00000000-0005-0000-0000-000057990000}"/>
    <cellStyle name="Title 5 4" xfId="39256" xr:uid="{00000000-0005-0000-0000-000058990000}"/>
    <cellStyle name="Title 6" xfId="39257" xr:uid="{00000000-0005-0000-0000-000059990000}"/>
    <cellStyle name="Title 6 2" xfId="39258" xr:uid="{00000000-0005-0000-0000-00005A990000}"/>
    <cellStyle name="Title 6 3" xfId="39259" xr:uid="{00000000-0005-0000-0000-00005B990000}"/>
    <cellStyle name="Title 7" xfId="39260" xr:uid="{00000000-0005-0000-0000-00005C990000}"/>
    <cellStyle name="Title 8" xfId="39261" xr:uid="{00000000-0005-0000-0000-00005D990000}"/>
    <cellStyle name="Title 9" xfId="39232" xr:uid="{00000000-0005-0000-0000-000040990000}"/>
    <cellStyle name="Título 1 10" xfId="39262" xr:uid="{00000000-0005-0000-0000-00005E990000}"/>
    <cellStyle name="Título 1 11" xfId="39263" xr:uid="{00000000-0005-0000-0000-00005F990000}"/>
    <cellStyle name="Título 1 2" xfId="39264" xr:uid="{00000000-0005-0000-0000-000060990000}"/>
    <cellStyle name="Título 1 2 2" xfId="39265" xr:uid="{00000000-0005-0000-0000-000061990000}"/>
    <cellStyle name="Título 1 2 2 2" xfId="39266" xr:uid="{00000000-0005-0000-0000-000062990000}"/>
    <cellStyle name="Título 1 2 2 3" xfId="39267" xr:uid="{00000000-0005-0000-0000-000063990000}"/>
    <cellStyle name="Título 1 2 3" xfId="39268" xr:uid="{00000000-0005-0000-0000-000064990000}"/>
    <cellStyle name="Título 1 2 4" xfId="39269" xr:uid="{00000000-0005-0000-0000-000065990000}"/>
    <cellStyle name="Título 1 3" xfId="39270" xr:uid="{00000000-0005-0000-0000-000066990000}"/>
    <cellStyle name="Título 1 3 2" xfId="39271" xr:uid="{00000000-0005-0000-0000-000067990000}"/>
    <cellStyle name="Título 1 3 2 2" xfId="39272" xr:uid="{00000000-0005-0000-0000-000068990000}"/>
    <cellStyle name="Título 1 3 2 3" xfId="39273" xr:uid="{00000000-0005-0000-0000-000069990000}"/>
    <cellStyle name="Título 1 3 3" xfId="39274" xr:uid="{00000000-0005-0000-0000-00006A990000}"/>
    <cellStyle name="Título 1 3 4" xfId="39275" xr:uid="{00000000-0005-0000-0000-00006B990000}"/>
    <cellStyle name="Título 1 4" xfId="39276" xr:uid="{00000000-0005-0000-0000-00006C990000}"/>
    <cellStyle name="Título 1 4 2" xfId="39277" xr:uid="{00000000-0005-0000-0000-00006D990000}"/>
    <cellStyle name="Título 1 4 2 2" xfId="39278" xr:uid="{00000000-0005-0000-0000-00006E990000}"/>
    <cellStyle name="Título 1 4 2 3" xfId="39279" xr:uid="{00000000-0005-0000-0000-00006F990000}"/>
    <cellStyle name="Título 1 4 3" xfId="39280" xr:uid="{00000000-0005-0000-0000-000070990000}"/>
    <cellStyle name="Título 1 4 4" xfId="39281" xr:uid="{00000000-0005-0000-0000-000071990000}"/>
    <cellStyle name="Título 1 5" xfId="39282" xr:uid="{00000000-0005-0000-0000-000072990000}"/>
    <cellStyle name="Título 1 5 2" xfId="39283" xr:uid="{00000000-0005-0000-0000-000073990000}"/>
    <cellStyle name="Título 1 5 2 2" xfId="39284" xr:uid="{00000000-0005-0000-0000-000074990000}"/>
    <cellStyle name="Título 1 5 2 3" xfId="39285" xr:uid="{00000000-0005-0000-0000-000075990000}"/>
    <cellStyle name="Título 1 5 3" xfId="39286" xr:uid="{00000000-0005-0000-0000-000076990000}"/>
    <cellStyle name="Título 1 5 4" xfId="39287" xr:uid="{00000000-0005-0000-0000-000077990000}"/>
    <cellStyle name="Título 1 6" xfId="39288" xr:uid="{00000000-0005-0000-0000-000078990000}"/>
    <cellStyle name="Título 1 6 2" xfId="39289" xr:uid="{00000000-0005-0000-0000-000079990000}"/>
    <cellStyle name="Título 1 6 2 2" xfId="39290" xr:uid="{00000000-0005-0000-0000-00007A990000}"/>
    <cellStyle name="Título 1 6 2 3" xfId="39291" xr:uid="{00000000-0005-0000-0000-00007B990000}"/>
    <cellStyle name="Título 1 6 3" xfId="39292" xr:uid="{00000000-0005-0000-0000-00007C990000}"/>
    <cellStyle name="Título 1 6 4" xfId="39293" xr:uid="{00000000-0005-0000-0000-00007D990000}"/>
    <cellStyle name="Título 1 7" xfId="39294" xr:uid="{00000000-0005-0000-0000-00007E990000}"/>
    <cellStyle name="Título 1 7 2" xfId="39295" xr:uid="{00000000-0005-0000-0000-00007F990000}"/>
    <cellStyle name="Título 1 7 2 2" xfId="39296" xr:uid="{00000000-0005-0000-0000-000080990000}"/>
    <cellStyle name="Título 1 7 2 3" xfId="39297" xr:uid="{00000000-0005-0000-0000-000081990000}"/>
    <cellStyle name="Título 1 7 3" xfId="39298" xr:uid="{00000000-0005-0000-0000-000082990000}"/>
    <cellStyle name="Título 1 7 4" xfId="39299" xr:uid="{00000000-0005-0000-0000-000083990000}"/>
    <cellStyle name="Título 1 8" xfId="39300" xr:uid="{00000000-0005-0000-0000-000084990000}"/>
    <cellStyle name="Título 1 8 2" xfId="39301" xr:uid="{00000000-0005-0000-0000-000085990000}"/>
    <cellStyle name="Título 1 8 2 2" xfId="39302" xr:uid="{00000000-0005-0000-0000-000086990000}"/>
    <cellStyle name="Título 1 8 2 3" xfId="39303" xr:uid="{00000000-0005-0000-0000-000087990000}"/>
    <cellStyle name="Título 1 8 3" xfId="39304" xr:uid="{00000000-0005-0000-0000-000088990000}"/>
    <cellStyle name="Título 1 8 4" xfId="39305" xr:uid="{00000000-0005-0000-0000-000089990000}"/>
    <cellStyle name="Título 1 9" xfId="39306" xr:uid="{00000000-0005-0000-0000-00008A990000}"/>
    <cellStyle name="Título 1 9 2" xfId="39307" xr:uid="{00000000-0005-0000-0000-00008B990000}"/>
    <cellStyle name="Título 1 9 3" xfId="39308" xr:uid="{00000000-0005-0000-0000-00008C990000}"/>
    <cellStyle name="Título 10" xfId="497" xr:uid="{00000000-0005-0000-0000-0000F1010000}"/>
    <cellStyle name="Título 10 2" xfId="39310" xr:uid="{00000000-0005-0000-0000-00008E990000}"/>
    <cellStyle name="Título 10 2 2" xfId="39311" xr:uid="{00000000-0005-0000-0000-00008F990000}"/>
    <cellStyle name="Título 10 2 3" xfId="39312" xr:uid="{00000000-0005-0000-0000-000090990000}"/>
    <cellStyle name="Título 10 3" xfId="39313" xr:uid="{00000000-0005-0000-0000-000091990000}"/>
    <cellStyle name="Título 10 4" xfId="39314" xr:uid="{00000000-0005-0000-0000-000092990000}"/>
    <cellStyle name="Título 10 5" xfId="39309" xr:uid="{00000000-0005-0000-0000-00008D990000}"/>
    <cellStyle name="Título 11" xfId="498" xr:uid="{00000000-0005-0000-0000-0000F2010000}"/>
    <cellStyle name="Título 11 2" xfId="39316" xr:uid="{00000000-0005-0000-0000-000094990000}"/>
    <cellStyle name="Título 11 3" xfId="39317" xr:uid="{00000000-0005-0000-0000-000095990000}"/>
    <cellStyle name="Título 11 4" xfId="39315" xr:uid="{00000000-0005-0000-0000-000093990000}"/>
    <cellStyle name="Título 12" xfId="499" xr:uid="{00000000-0005-0000-0000-0000F3010000}"/>
    <cellStyle name="Título 12 2" xfId="39318" xr:uid="{00000000-0005-0000-0000-000096990000}"/>
    <cellStyle name="Título 13" xfId="500" xr:uid="{00000000-0005-0000-0000-0000F4010000}"/>
    <cellStyle name="Título 13 2" xfId="39319" xr:uid="{00000000-0005-0000-0000-000097990000}"/>
    <cellStyle name="Título 14" xfId="501" xr:uid="{00000000-0005-0000-0000-0000F5010000}"/>
    <cellStyle name="Título 2 10" xfId="502" xr:uid="{00000000-0005-0000-0000-0000F6010000}"/>
    <cellStyle name="Título 2 10 2" xfId="39320" xr:uid="{00000000-0005-0000-0000-000098990000}"/>
    <cellStyle name="Título 2 11" xfId="503" xr:uid="{00000000-0005-0000-0000-0000F7010000}"/>
    <cellStyle name="Título 2 11 2" xfId="39321" xr:uid="{00000000-0005-0000-0000-000099990000}"/>
    <cellStyle name="Título 2 12" xfId="504" xr:uid="{00000000-0005-0000-0000-0000F8010000}"/>
    <cellStyle name="Título 2 2" xfId="505" xr:uid="{00000000-0005-0000-0000-0000F9010000}"/>
    <cellStyle name="Título 2 2 2" xfId="39322" xr:uid="{00000000-0005-0000-0000-00009A990000}"/>
    <cellStyle name="Título 2 2 2 2" xfId="39323" xr:uid="{00000000-0005-0000-0000-00009B990000}"/>
    <cellStyle name="Título 2 2 2 3" xfId="39324" xr:uid="{00000000-0005-0000-0000-00009C990000}"/>
    <cellStyle name="Título 2 2 2 4" xfId="39325" xr:uid="{00000000-0005-0000-0000-00009D990000}"/>
    <cellStyle name="Título 2 2 3" xfId="39326" xr:uid="{00000000-0005-0000-0000-00009E990000}"/>
    <cellStyle name="Título 2 2 4" xfId="39327" xr:uid="{00000000-0005-0000-0000-00009F990000}"/>
    <cellStyle name="Título 2 3" xfId="506" xr:uid="{00000000-0005-0000-0000-0000FA010000}"/>
    <cellStyle name="Título 2 3 2" xfId="39328" xr:uid="{00000000-0005-0000-0000-0000A0990000}"/>
    <cellStyle name="Título 2 3 2 2" xfId="39329" xr:uid="{00000000-0005-0000-0000-0000A1990000}"/>
    <cellStyle name="Título 2 3 2 3" xfId="39330" xr:uid="{00000000-0005-0000-0000-0000A2990000}"/>
    <cellStyle name="Título 2 3 3" xfId="39331" xr:uid="{00000000-0005-0000-0000-0000A3990000}"/>
    <cellStyle name="Título 2 3 4" xfId="39332" xr:uid="{00000000-0005-0000-0000-0000A4990000}"/>
    <cellStyle name="Título 2 4" xfId="507" xr:uid="{00000000-0005-0000-0000-0000FB010000}"/>
    <cellStyle name="Título 2 4 2" xfId="39333" xr:uid="{00000000-0005-0000-0000-0000A5990000}"/>
    <cellStyle name="Título 2 4 2 2" xfId="39334" xr:uid="{00000000-0005-0000-0000-0000A6990000}"/>
    <cellStyle name="Título 2 4 2 3" xfId="39335" xr:uid="{00000000-0005-0000-0000-0000A7990000}"/>
    <cellStyle name="Título 2 4 3" xfId="39336" xr:uid="{00000000-0005-0000-0000-0000A8990000}"/>
    <cellStyle name="Título 2 4 4" xfId="39337" xr:uid="{00000000-0005-0000-0000-0000A9990000}"/>
    <cellStyle name="Título 2 5" xfId="508" xr:uid="{00000000-0005-0000-0000-0000FC010000}"/>
    <cellStyle name="Título 2 5 2" xfId="39339" xr:uid="{00000000-0005-0000-0000-0000AB990000}"/>
    <cellStyle name="Título 2 5 2 2" xfId="39340" xr:uid="{00000000-0005-0000-0000-0000AC990000}"/>
    <cellStyle name="Título 2 5 2 3" xfId="39341" xr:uid="{00000000-0005-0000-0000-0000AD990000}"/>
    <cellStyle name="Título 2 5 3" xfId="39342" xr:uid="{00000000-0005-0000-0000-0000AE990000}"/>
    <cellStyle name="Título 2 5 4" xfId="39343" xr:uid="{00000000-0005-0000-0000-0000AF990000}"/>
    <cellStyle name="Título 2 5 5" xfId="39338" xr:uid="{00000000-0005-0000-0000-0000AA990000}"/>
    <cellStyle name="Título 2 6" xfId="509" xr:uid="{00000000-0005-0000-0000-0000FD010000}"/>
    <cellStyle name="Título 2 6 2" xfId="39345" xr:uid="{00000000-0005-0000-0000-0000B1990000}"/>
    <cellStyle name="Título 2 6 2 2" xfId="39346" xr:uid="{00000000-0005-0000-0000-0000B2990000}"/>
    <cellStyle name="Título 2 6 2 3" xfId="39347" xr:uid="{00000000-0005-0000-0000-0000B3990000}"/>
    <cellStyle name="Título 2 6 3" xfId="39348" xr:uid="{00000000-0005-0000-0000-0000B4990000}"/>
    <cellStyle name="Título 2 6 4" xfId="39349" xr:uid="{00000000-0005-0000-0000-0000B5990000}"/>
    <cellStyle name="Título 2 6 5" xfId="39344" xr:uid="{00000000-0005-0000-0000-0000B0990000}"/>
    <cellStyle name="Título 2 7" xfId="510" xr:uid="{00000000-0005-0000-0000-0000FE010000}"/>
    <cellStyle name="Título 2 7 2" xfId="39351" xr:uid="{00000000-0005-0000-0000-0000B7990000}"/>
    <cellStyle name="Título 2 7 2 2" xfId="39352" xr:uid="{00000000-0005-0000-0000-0000B8990000}"/>
    <cellStyle name="Título 2 7 2 3" xfId="39353" xr:uid="{00000000-0005-0000-0000-0000B9990000}"/>
    <cellStyle name="Título 2 7 3" xfId="39354" xr:uid="{00000000-0005-0000-0000-0000BA990000}"/>
    <cellStyle name="Título 2 7 4" xfId="39355" xr:uid="{00000000-0005-0000-0000-0000BB990000}"/>
    <cellStyle name="Título 2 7 5" xfId="39350" xr:uid="{00000000-0005-0000-0000-0000B6990000}"/>
    <cellStyle name="Título 2 8" xfId="511" xr:uid="{00000000-0005-0000-0000-0000FF010000}"/>
    <cellStyle name="Título 2 8 2" xfId="39357" xr:uid="{00000000-0005-0000-0000-0000BD990000}"/>
    <cellStyle name="Título 2 8 2 2" xfId="39358" xr:uid="{00000000-0005-0000-0000-0000BE990000}"/>
    <cellStyle name="Título 2 8 2 3" xfId="39359" xr:uid="{00000000-0005-0000-0000-0000BF990000}"/>
    <cellStyle name="Título 2 8 3" xfId="39360" xr:uid="{00000000-0005-0000-0000-0000C0990000}"/>
    <cellStyle name="Título 2 8 4" xfId="39361" xr:uid="{00000000-0005-0000-0000-0000C1990000}"/>
    <cellStyle name="Título 2 8 5" xfId="39356" xr:uid="{00000000-0005-0000-0000-0000BC990000}"/>
    <cellStyle name="Título 2 9" xfId="512" xr:uid="{00000000-0005-0000-0000-000000020000}"/>
    <cellStyle name="Título 2 9 2" xfId="39363" xr:uid="{00000000-0005-0000-0000-0000C3990000}"/>
    <cellStyle name="Título 2 9 3" xfId="39364" xr:uid="{00000000-0005-0000-0000-0000C4990000}"/>
    <cellStyle name="Título 2 9 4" xfId="39362" xr:uid="{00000000-0005-0000-0000-0000C2990000}"/>
    <cellStyle name="Título 3 10" xfId="513" xr:uid="{00000000-0005-0000-0000-000001020000}"/>
    <cellStyle name="Título 3 10 2" xfId="39365" xr:uid="{00000000-0005-0000-0000-0000C5990000}"/>
    <cellStyle name="Título 3 11" xfId="514" xr:uid="{00000000-0005-0000-0000-000002020000}"/>
    <cellStyle name="Título 3 11 2" xfId="39366" xr:uid="{00000000-0005-0000-0000-0000C6990000}"/>
    <cellStyle name="Título 3 12" xfId="515" xr:uid="{00000000-0005-0000-0000-000003020000}"/>
    <cellStyle name="Título 3 2" xfId="516" xr:uid="{00000000-0005-0000-0000-000004020000}"/>
    <cellStyle name="Título 3 2 2" xfId="39367" xr:uid="{00000000-0005-0000-0000-0000C7990000}"/>
    <cellStyle name="Título 3 2 2 2" xfId="39368" xr:uid="{00000000-0005-0000-0000-0000C8990000}"/>
    <cellStyle name="Título 3 2 2 3" xfId="39369" xr:uid="{00000000-0005-0000-0000-0000C9990000}"/>
    <cellStyle name="Título 3 2 2 4" xfId="39370" xr:uid="{00000000-0005-0000-0000-0000CA990000}"/>
    <cellStyle name="Título 3 2 3" xfId="39371" xr:uid="{00000000-0005-0000-0000-0000CB990000}"/>
    <cellStyle name="Título 3 2 4" xfId="39372" xr:uid="{00000000-0005-0000-0000-0000CC990000}"/>
    <cellStyle name="Título 3 3" xfId="517" xr:uid="{00000000-0005-0000-0000-00000502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06020000}"/>
    <cellStyle name="Título 3 4 2" xfId="39378" xr:uid="{00000000-0005-0000-0000-0000D2990000}"/>
    <cellStyle name="Título 3 4 2 2" xfId="39379" xr:uid="{00000000-0005-0000-0000-0000D3990000}"/>
    <cellStyle name="Título 3 4 2 3" xfId="39380" xr:uid="{00000000-0005-0000-0000-0000D4990000}"/>
    <cellStyle name="Título 3 4 3" xfId="39381" xr:uid="{00000000-0005-0000-0000-0000D5990000}"/>
    <cellStyle name="Título 3 4 4" xfId="39382" xr:uid="{00000000-0005-0000-0000-0000D6990000}"/>
    <cellStyle name="Título 3 5" xfId="519" xr:uid="{00000000-0005-0000-0000-000007020000}"/>
    <cellStyle name="Título 3 5 2" xfId="39384" xr:uid="{00000000-0005-0000-0000-0000D8990000}"/>
    <cellStyle name="Título 3 5 2 2" xfId="39385" xr:uid="{00000000-0005-0000-0000-0000D9990000}"/>
    <cellStyle name="Título 3 5 2 3" xfId="39386" xr:uid="{00000000-0005-0000-0000-0000DA990000}"/>
    <cellStyle name="Título 3 5 3" xfId="39387" xr:uid="{00000000-0005-0000-0000-0000DB990000}"/>
    <cellStyle name="Título 3 5 4" xfId="39388" xr:uid="{00000000-0005-0000-0000-0000DC990000}"/>
    <cellStyle name="Título 3 5 5" xfId="39383" xr:uid="{00000000-0005-0000-0000-0000D7990000}"/>
    <cellStyle name="Título 3 6" xfId="520" xr:uid="{00000000-0005-0000-0000-000008020000}"/>
    <cellStyle name="Título 3 6 2" xfId="39390" xr:uid="{00000000-0005-0000-0000-0000DE990000}"/>
    <cellStyle name="Título 3 6 2 2" xfId="39391" xr:uid="{00000000-0005-0000-0000-0000DF990000}"/>
    <cellStyle name="Título 3 6 2 3" xfId="39392" xr:uid="{00000000-0005-0000-0000-0000E0990000}"/>
    <cellStyle name="Título 3 6 3" xfId="39393" xr:uid="{00000000-0005-0000-0000-0000E1990000}"/>
    <cellStyle name="Título 3 6 4" xfId="39394" xr:uid="{00000000-0005-0000-0000-0000E2990000}"/>
    <cellStyle name="Título 3 6 5" xfId="39389" xr:uid="{00000000-0005-0000-0000-0000DD990000}"/>
    <cellStyle name="Título 3 7" xfId="521" xr:uid="{00000000-0005-0000-0000-000009020000}"/>
    <cellStyle name="Título 3 7 2" xfId="39396" xr:uid="{00000000-0005-0000-0000-0000E4990000}"/>
    <cellStyle name="Título 3 7 2 2" xfId="39397" xr:uid="{00000000-0005-0000-0000-0000E5990000}"/>
    <cellStyle name="Título 3 7 2 3" xfId="39398" xr:uid="{00000000-0005-0000-0000-0000E6990000}"/>
    <cellStyle name="Título 3 7 3" xfId="39399" xr:uid="{00000000-0005-0000-0000-0000E7990000}"/>
    <cellStyle name="Título 3 7 4" xfId="39400" xr:uid="{00000000-0005-0000-0000-0000E8990000}"/>
    <cellStyle name="Título 3 7 5" xfId="39395" xr:uid="{00000000-0005-0000-0000-0000E3990000}"/>
    <cellStyle name="Título 3 8" xfId="522" xr:uid="{00000000-0005-0000-0000-00000A020000}"/>
    <cellStyle name="Título 3 8 2" xfId="39402" xr:uid="{00000000-0005-0000-0000-0000EA990000}"/>
    <cellStyle name="Título 3 8 2 2" xfId="39403" xr:uid="{00000000-0005-0000-0000-0000EB990000}"/>
    <cellStyle name="Título 3 8 2 3" xfId="39404" xr:uid="{00000000-0005-0000-0000-0000EC990000}"/>
    <cellStyle name="Título 3 8 3" xfId="39405" xr:uid="{00000000-0005-0000-0000-0000ED990000}"/>
    <cellStyle name="Título 3 8 4" xfId="39406" xr:uid="{00000000-0005-0000-0000-0000EE990000}"/>
    <cellStyle name="Título 3 8 5" xfId="39401" xr:uid="{00000000-0005-0000-0000-0000E9990000}"/>
    <cellStyle name="Título 3 9" xfId="523" xr:uid="{00000000-0005-0000-0000-00000B020000}"/>
    <cellStyle name="Título 3 9 2" xfId="39408" xr:uid="{00000000-0005-0000-0000-0000F0990000}"/>
    <cellStyle name="Título 3 9 3" xfId="39409" xr:uid="{00000000-0005-0000-0000-0000F1990000}"/>
    <cellStyle name="Título 3 9 4" xfId="39407" xr:uid="{00000000-0005-0000-0000-0000EF990000}"/>
    <cellStyle name="Título 4" xfId="524" xr:uid="{00000000-0005-0000-0000-00000C020000}"/>
    <cellStyle name="Título 4 2" xfId="39410" xr:uid="{00000000-0005-0000-0000-0000F2990000}"/>
    <cellStyle name="Título 4 2 2" xfId="39411" xr:uid="{00000000-0005-0000-0000-0000F3990000}"/>
    <cellStyle name="Título 4 2 3" xfId="39412" xr:uid="{00000000-0005-0000-0000-0000F4990000}"/>
    <cellStyle name="Título 4 2 4" xfId="39413" xr:uid="{00000000-0005-0000-0000-0000F5990000}"/>
    <cellStyle name="Título 4 3" xfId="39414" xr:uid="{00000000-0005-0000-0000-0000F6990000}"/>
    <cellStyle name="Título 4 4" xfId="39415" xr:uid="{00000000-0005-0000-0000-0000F7990000}"/>
    <cellStyle name="Título 5" xfId="525" xr:uid="{00000000-0005-0000-0000-00000D020000}"/>
    <cellStyle name="Título 5 2" xfId="39416" xr:uid="{00000000-0005-0000-0000-0000F8990000}"/>
    <cellStyle name="Título 5 2 2" xfId="39417" xr:uid="{00000000-0005-0000-0000-0000F9990000}"/>
    <cellStyle name="Título 5 2 3" xfId="39418" xr:uid="{00000000-0005-0000-0000-0000FA990000}"/>
    <cellStyle name="Título 5 2 4" xfId="39419" xr:uid="{00000000-0005-0000-0000-0000FB990000}"/>
    <cellStyle name="Título 5 3" xfId="39420" xr:uid="{00000000-0005-0000-0000-0000FC990000}"/>
    <cellStyle name="Título 5 4" xfId="39421" xr:uid="{00000000-0005-0000-0000-0000FD990000}"/>
    <cellStyle name="Título 6" xfId="526" xr:uid="{00000000-0005-0000-0000-00000E020000}"/>
    <cellStyle name="Título 6 2" xfId="39422" xr:uid="{00000000-0005-0000-0000-0000FE990000}"/>
    <cellStyle name="Título 6 2 2" xfId="39423" xr:uid="{00000000-0005-0000-0000-0000FF990000}"/>
    <cellStyle name="Título 6 2 3" xfId="39424" xr:uid="{00000000-0005-0000-0000-0000009A0000}"/>
    <cellStyle name="Título 6 3" xfId="39425" xr:uid="{00000000-0005-0000-0000-0000019A0000}"/>
    <cellStyle name="Título 6 4" xfId="39426" xr:uid="{00000000-0005-0000-0000-0000029A0000}"/>
    <cellStyle name="Título 7" xfId="527" xr:uid="{00000000-0005-0000-0000-00000F020000}"/>
    <cellStyle name="Título 7 2" xfId="39428" xr:uid="{00000000-0005-0000-0000-0000049A0000}"/>
    <cellStyle name="Título 7 2 2" xfId="39429" xr:uid="{00000000-0005-0000-0000-0000059A0000}"/>
    <cellStyle name="Título 7 2 3" xfId="39430" xr:uid="{00000000-0005-0000-0000-0000069A0000}"/>
    <cellStyle name="Título 7 3" xfId="39431" xr:uid="{00000000-0005-0000-0000-0000079A0000}"/>
    <cellStyle name="Título 7 4" xfId="39432" xr:uid="{00000000-0005-0000-0000-0000089A0000}"/>
    <cellStyle name="Título 7 5" xfId="39427" xr:uid="{00000000-0005-0000-0000-0000039A0000}"/>
    <cellStyle name="Título 8" xfId="528" xr:uid="{00000000-0005-0000-0000-000010020000}"/>
    <cellStyle name="Título 8 2" xfId="39434" xr:uid="{00000000-0005-0000-0000-00000A9A0000}"/>
    <cellStyle name="Título 8 2 2" xfId="39435" xr:uid="{00000000-0005-0000-0000-00000B9A0000}"/>
    <cellStyle name="Título 8 2 3" xfId="39436" xr:uid="{00000000-0005-0000-0000-00000C9A0000}"/>
    <cellStyle name="Título 8 3" xfId="39437" xr:uid="{00000000-0005-0000-0000-00000D9A0000}"/>
    <cellStyle name="Título 8 4" xfId="39438" xr:uid="{00000000-0005-0000-0000-00000E9A0000}"/>
    <cellStyle name="Título 8 5" xfId="39433" xr:uid="{00000000-0005-0000-0000-0000099A0000}"/>
    <cellStyle name="Título 9" xfId="529" xr:uid="{00000000-0005-0000-0000-000011020000}"/>
    <cellStyle name="Título 9 2" xfId="39440" xr:uid="{00000000-0005-0000-0000-0000109A0000}"/>
    <cellStyle name="Título 9 2 2" xfId="39441" xr:uid="{00000000-0005-0000-0000-0000119A0000}"/>
    <cellStyle name="Título 9 2 3" xfId="39442" xr:uid="{00000000-0005-0000-0000-0000129A0000}"/>
    <cellStyle name="Título 9 3" xfId="39443" xr:uid="{00000000-0005-0000-0000-0000139A0000}"/>
    <cellStyle name="Título 9 4" xfId="39444" xr:uid="{00000000-0005-0000-0000-0000149A0000}"/>
    <cellStyle name="Título 9 5" xfId="39439" xr:uid="{00000000-0005-0000-0000-00000F9A0000}"/>
    <cellStyle name="Total 10" xfId="530" xr:uid="{00000000-0005-0000-0000-000012020000}"/>
    <cellStyle name="Total 11" xfId="531" xr:uid="{00000000-0005-0000-0000-000013020000}"/>
    <cellStyle name="Total 12" xfId="532" xr:uid="{00000000-0005-0000-0000-000014020000}"/>
    <cellStyle name="Total 2" xfId="533" xr:uid="{00000000-0005-0000-0000-000015020000}"/>
    <cellStyle name="Total 2 2" xfId="39445" xr:uid="{00000000-0005-0000-0000-0000159A0000}"/>
    <cellStyle name="Total 2 2 2" xfId="39446" xr:uid="{00000000-0005-0000-0000-0000169A0000}"/>
    <cellStyle name="Total 2 2 3" xfId="39447" xr:uid="{00000000-0005-0000-0000-0000179A0000}"/>
    <cellStyle name="Total 2 3" xfId="39448" xr:uid="{00000000-0005-0000-0000-0000189A0000}"/>
    <cellStyle name="Total 2 4" xfId="39449" xr:uid="{00000000-0005-0000-0000-0000199A0000}"/>
    <cellStyle name="Total 3" xfId="534" xr:uid="{00000000-0005-0000-0000-000016020000}"/>
    <cellStyle name="Total 3 2" xfId="39450" xr:uid="{00000000-0005-0000-0000-00001A9A0000}"/>
    <cellStyle name="Total 3 2 2" xfId="39451" xr:uid="{00000000-0005-0000-0000-00001B9A0000}"/>
    <cellStyle name="Total 3 2 3" xfId="39452" xr:uid="{00000000-0005-0000-0000-00001C9A0000}"/>
    <cellStyle name="Total 3 3" xfId="39453" xr:uid="{00000000-0005-0000-0000-00001D9A0000}"/>
    <cellStyle name="Total 3 4" xfId="39454" xr:uid="{00000000-0005-0000-0000-00001E9A0000}"/>
    <cellStyle name="Total 4" xfId="535" xr:uid="{00000000-0005-0000-0000-000017020000}"/>
    <cellStyle name="Total 4 2" xfId="39455" xr:uid="{00000000-0005-0000-0000-00001F9A0000}"/>
    <cellStyle name="Total 4 2 2" xfId="39456" xr:uid="{00000000-0005-0000-0000-0000209A0000}"/>
    <cellStyle name="Total 4 2 3" xfId="39457" xr:uid="{00000000-0005-0000-0000-0000219A0000}"/>
    <cellStyle name="Total 4 3" xfId="39458" xr:uid="{00000000-0005-0000-0000-0000229A0000}"/>
    <cellStyle name="Total 4 4" xfId="39459" xr:uid="{00000000-0005-0000-0000-0000239A0000}"/>
    <cellStyle name="Total 5" xfId="536" xr:uid="{00000000-0005-0000-0000-000018020000}"/>
    <cellStyle name="Total 5 2" xfId="39461" xr:uid="{00000000-0005-0000-0000-0000259A0000}"/>
    <cellStyle name="Total 5 3" xfId="39462" xr:uid="{00000000-0005-0000-0000-0000269A0000}"/>
    <cellStyle name="Total 5 4" xfId="39460" xr:uid="{00000000-0005-0000-0000-0000249A0000}"/>
    <cellStyle name="Total 6" xfId="537" xr:uid="{00000000-0005-0000-0000-000019020000}"/>
    <cellStyle name="Total 6 2" xfId="39463" xr:uid="{00000000-0005-0000-0000-0000279A0000}"/>
    <cellStyle name="Total 7" xfId="538" xr:uid="{00000000-0005-0000-0000-00001A020000}"/>
    <cellStyle name="Total 7 2" xfId="39464" xr:uid="{00000000-0005-0000-0000-0000289A0000}"/>
    <cellStyle name="Total 8" xfId="539" xr:uid="{00000000-0005-0000-0000-00001B020000}"/>
    <cellStyle name="Total 9" xfId="540" xr:uid="{00000000-0005-0000-0000-00001C020000}"/>
    <cellStyle name="Warning Text" xfId="541" xr:uid="{00000000-0005-0000-0000-00001D020000}"/>
    <cellStyle name="Warning Text 2" xfId="39466" xr:uid="{00000000-0005-0000-0000-00002A9A0000}"/>
    <cellStyle name="Warning Text 2 2" xfId="39467" xr:uid="{00000000-0005-0000-0000-00002B9A0000}"/>
    <cellStyle name="Warning Text 2 2 2" xfId="39468" xr:uid="{00000000-0005-0000-0000-00002C9A0000}"/>
    <cellStyle name="Warning Text 2 2 3" xfId="39469" xr:uid="{00000000-0005-0000-0000-00002D9A0000}"/>
    <cellStyle name="Warning Text 2 3" xfId="39470" xr:uid="{00000000-0005-0000-0000-00002E9A0000}"/>
    <cellStyle name="Warning Text 2 4" xfId="39471" xr:uid="{00000000-0005-0000-0000-00002F9A0000}"/>
    <cellStyle name="Warning Text 3" xfId="39472" xr:uid="{00000000-0005-0000-0000-0000309A0000}"/>
    <cellStyle name="Warning Text 3 2" xfId="39473" xr:uid="{00000000-0005-0000-0000-0000319A0000}"/>
    <cellStyle name="Warning Text 3 2 2" xfId="39474" xr:uid="{00000000-0005-0000-0000-0000329A0000}"/>
    <cellStyle name="Warning Text 3 2 3" xfId="39475" xr:uid="{00000000-0005-0000-0000-0000339A0000}"/>
    <cellStyle name="Warning Text 3 3" xfId="39476" xr:uid="{00000000-0005-0000-0000-0000349A0000}"/>
    <cellStyle name="Warning Text 3 4" xfId="39477" xr:uid="{00000000-0005-0000-0000-0000359A0000}"/>
    <cellStyle name="Warning Text 4" xfId="39478" xr:uid="{00000000-0005-0000-0000-0000369A0000}"/>
    <cellStyle name="Warning Text 4 2" xfId="39479" xr:uid="{00000000-0005-0000-0000-0000379A0000}"/>
    <cellStyle name="Warning Text 4 2 2" xfId="39480" xr:uid="{00000000-0005-0000-0000-0000389A0000}"/>
    <cellStyle name="Warning Text 4 2 3" xfId="39481" xr:uid="{00000000-0005-0000-0000-0000399A0000}"/>
    <cellStyle name="Warning Text 4 3" xfId="39482" xr:uid="{00000000-0005-0000-0000-00003A9A0000}"/>
    <cellStyle name="Warning Text 4 4" xfId="39483" xr:uid="{00000000-0005-0000-0000-00003B9A0000}"/>
    <cellStyle name="Warning Text 5" xfId="39484" xr:uid="{00000000-0005-0000-0000-00003C9A0000}"/>
    <cellStyle name="Warning Text 5 2" xfId="39485" xr:uid="{00000000-0005-0000-0000-00003D9A0000}"/>
    <cellStyle name="Warning Text 5 2 2" xfId="39486" xr:uid="{00000000-0005-0000-0000-00003E9A0000}"/>
    <cellStyle name="Warning Text 5 2 3" xfId="39487" xr:uid="{00000000-0005-0000-0000-00003F9A0000}"/>
    <cellStyle name="Warning Text 5 3" xfId="39488" xr:uid="{00000000-0005-0000-0000-0000409A0000}"/>
    <cellStyle name="Warning Text 5 4" xfId="39489" xr:uid="{00000000-0005-0000-0000-0000419A0000}"/>
    <cellStyle name="Warning Text 6" xfId="39490" xr:uid="{00000000-0005-0000-0000-0000429A0000}"/>
    <cellStyle name="Warning Text 6 2" xfId="39491" xr:uid="{00000000-0005-0000-0000-0000439A0000}"/>
    <cellStyle name="Warning Text 6 3" xfId="39492" xr:uid="{00000000-0005-0000-0000-0000449A0000}"/>
    <cellStyle name="Warning Text 7" xfId="39493" xr:uid="{00000000-0005-0000-0000-0000459A0000}"/>
    <cellStyle name="Warning Text 8" xfId="39494" xr:uid="{00000000-0005-0000-0000-0000469A0000}"/>
    <cellStyle name="Warning Text 9" xfId="39465" xr:uid="{00000000-0005-0000-0000-0000299A0000}"/>
    <cellStyle name="好" xfId="39495" xr:uid="{00000000-0005-0000-0000-0000479A0000}"/>
    <cellStyle name="差" xfId="39496" xr:uid="{00000000-0005-0000-0000-0000489A0000}"/>
    <cellStyle name="常规_Quotation for Civil Works(按年度含SA1104)" xfId="542" xr:uid="{00000000-0005-0000-0000-00001E020000}"/>
    <cellStyle name="强调文字颜色 1" xfId="39497" xr:uid="{00000000-0005-0000-0000-0000499A0000}"/>
    <cellStyle name="强调文字颜色 2" xfId="39498" xr:uid="{00000000-0005-0000-0000-00004A9A0000}"/>
    <cellStyle name="强调文字颜色 3" xfId="39499" xr:uid="{00000000-0005-0000-0000-00004B9A0000}"/>
    <cellStyle name="强调文字颜色 4" xfId="39500" xr:uid="{00000000-0005-0000-0000-00004C9A0000}"/>
    <cellStyle name="强调文字颜色 5" xfId="39501" xr:uid="{00000000-0005-0000-0000-00004D9A0000}"/>
    <cellStyle name="强调文字颜色 6" xfId="39502" xr:uid="{00000000-0005-0000-0000-00004E9A0000}"/>
    <cellStyle name="标题" xfId="39503" xr:uid="{00000000-0005-0000-0000-00004F9A0000}"/>
    <cellStyle name="标题 1" xfId="39504" xr:uid="{00000000-0005-0000-0000-0000509A0000}"/>
    <cellStyle name="标题 2" xfId="39505" xr:uid="{00000000-0005-0000-0000-0000519A0000}"/>
    <cellStyle name="标题 3" xfId="39506" xr:uid="{00000000-0005-0000-0000-0000529A0000}"/>
    <cellStyle name="标题 4" xfId="39507" xr:uid="{00000000-0005-0000-0000-0000539A0000}"/>
    <cellStyle name="检查单元格" xfId="39508" xr:uid="{00000000-0005-0000-0000-0000549A0000}"/>
    <cellStyle name="汇总" xfId="39509" xr:uid="{00000000-0005-0000-0000-0000559A0000}"/>
    <cellStyle name="注释" xfId="39510" xr:uid="{00000000-0005-0000-0000-0000569A0000}"/>
    <cellStyle name="解释性文本" xfId="39511" xr:uid="{00000000-0005-0000-0000-0000579A0000}"/>
    <cellStyle name="警告文本" xfId="39512" xr:uid="{00000000-0005-0000-0000-0000589A0000}"/>
    <cellStyle name="计算" xfId="39513" xr:uid="{00000000-0005-0000-0000-0000599A0000}"/>
    <cellStyle name="输入" xfId="39514" xr:uid="{00000000-0005-0000-0000-00005A9A0000}"/>
    <cellStyle name="输出" xfId="39515" xr:uid="{00000000-0005-0000-0000-00005B9A0000}"/>
    <cellStyle name="适中" xfId="39516" xr:uid="{00000000-0005-0000-0000-00005C9A0000}"/>
    <cellStyle name="链接单元格" xfId="39517" xr:uid="{00000000-0005-0000-0000-00005D9A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07986109" createdVersion="8" refreshedVersion="8" minRefreshableVersion="3" recordCount="88" xr:uid="{48E0346F-56F4-48F3-A8B6-FC2C81A4E1F5}">
  <cacheSource type="worksheet">
    <worksheetSource ref="A1:AC1048576" sheet="APERTURAS_BANCOLOMBIA"/>
  </cacheSource>
  <cacheFields count="29">
    <cacheField name="CIUDAD SEDE" numFmtId="0">
      <sharedItems containsBlank="1"/>
    </cacheField>
    <cacheField name="ZONA" numFmtId="0">
      <sharedItems containsBlank="1" count="9">
        <s v="SANTANDERES"/>
        <s v="SUROCCIDENTE Y EJE CAFETERO"/>
        <s v="COSTA"/>
        <s v="NOROCCIDENTE"/>
        <s v="CENTRO"/>
        <s v="ORIENTE"/>
        <s v="SUROCCIDENTE"/>
        <s v="EJE CAFETERO"/>
        <m/>
      </sharedItems>
    </cacheField>
    <cacheField name="CENTRO DE COSTOS LINEACOM" numFmtId="0">
      <sharedItems containsBlank="1" count="8">
        <s v="0004-0008"/>
        <s v="0004-0003"/>
        <s v="0004-0001"/>
        <s v="0004-0002"/>
        <s v="0004-0005"/>
        <s v="0004-0004"/>
        <s v="0004-0007"/>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1-27T08:00:00" maxDate="2025-12-29T08:00:00"/>
    </cacheField>
    <cacheField name="FECHA ULTIMA ACTUALIZACION" numFmtId="0">
      <sharedItems containsNonDate="0" containsDate="1" containsString="0" containsBlank="1" minDate="2025-12-02T18:33:00" maxDate="2025-12-30T14:39: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2"/>
    </cacheField>
    <cacheField name="DIA ADICIONAL" numFmtId="0">
      <sharedItems containsBlank="1"/>
    </cacheField>
    <cacheField name="VALOR DIAS ACTIVIDAD FACTURABLES" numFmtId="0">
      <sharedItems containsString="0" containsBlank="1" containsNumber="1" containsInteger="1" minValue="75096" maxValue="988463"/>
    </cacheField>
    <cacheField name="VALOR DIAS ACOMPAÑAMIENTO FACTURABLES" numFmtId="0">
      <sharedItems containsString="0" containsBlank="1" containsNumber="1" containsInteger="1" minValue="75096" maxValue="196537"/>
    </cacheField>
    <cacheField name="VALOR TOTAL" numFmtId="0">
      <sharedItems containsString="0" containsBlank="1" containsNumber="1" containsInteger="1" minValue="75096" maxValue="98846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08680556" createdVersion="8" refreshedVersion="8" minRefreshableVersion="3" recordCount="787" xr:uid="{B8A365D3-25A7-4874-B51A-ADCE05DB92FC}">
  <cacheSource type="worksheet">
    <worksheetSource ref="A1:AF1048576" sheet="INCIDENTES_BANCOLOMBIA"/>
  </cacheSource>
  <cacheFields count="32">
    <cacheField name="CIUDAD SEDE" numFmtId="0">
      <sharedItems containsBlank="1"/>
    </cacheField>
    <cacheField name="ZONA" numFmtId="0">
      <sharedItems containsBlank="1" count="8">
        <s v="COSTA"/>
        <s v="REMOTAS"/>
        <s v="SUROCCIDENTE Y EJE CAFETERO"/>
        <s v="NOROCCIDENTE"/>
        <s v="CUNDINAMARCA"/>
        <s v="SANTANDERES"/>
        <s v="SUROCCIDENTE"/>
        <m/>
      </sharedItems>
    </cacheField>
    <cacheField name="CENTRO DE COSTOS LINEACOM" numFmtId="0">
      <sharedItems containsBlank="1" count="8">
        <s v="0004-0001"/>
        <s v="0004-0007"/>
        <s v="0004-0003"/>
        <s v="0004-0005"/>
        <s v="0004-0004"/>
        <s v="0004-0002"/>
        <s v="0004-0008"/>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0T11:34:04" maxDate="2025-12-31T10:45:23"/>
    </cacheField>
    <cacheField name="FECHA CIERRE DEL TICKET (DD/MM/AAAA HH:MM)" numFmtId="0">
      <sharedItems containsNonDate="0" containsDate="1" containsString="0" containsBlank="1" minDate="2025-12-01T08:56:00" maxDate="2025-12-31T15:11:00"/>
    </cacheField>
    <cacheField name="ACOMETIDA" numFmtId="0">
      <sharedItems containsBlank="1"/>
    </cacheField>
    <cacheField name="GRUPO_FALLA" numFmtId="0">
      <sharedItems containsBlank="1"/>
    </cacheField>
    <cacheField name="CATEGORIA" numFmtId="0">
      <sharedItems containsBlank="1"/>
    </cacheField>
    <cacheField name="FALLA"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3"/>
    </cacheField>
    <cacheField name="DIA ADICIONAL" numFmtId="0">
      <sharedItems containsBlank="1"/>
    </cacheField>
    <cacheField name="VALOR DIAS ACTIVIDAD FACTURABLES" numFmtId="0">
      <sharedItems containsString="0" containsBlank="1" containsNumber="1" containsInteger="1" minValue="41241" maxValue="988463"/>
    </cacheField>
    <cacheField name="VALOR DIAS ACOMPAÑAMIENTO FACTURABLES" numFmtId="0">
      <sharedItems containsString="0" containsBlank="1" containsNumber="1" containsInteger="1" minValue="0" maxValue="196537"/>
    </cacheField>
    <cacheField name="VALOR TOTAL" numFmtId="0">
      <sharedItems containsString="0" containsBlank="1" containsNumber="1" containsInteger="1" minValue="41241" maxValue="98846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09027779" createdVersion="8" refreshedVersion="8" minRefreshableVersion="3" recordCount="259" xr:uid="{CB6D13CD-0FC1-4206-9708-AC321AA48584}">
  <cacheSource type="worksheet">
    <worksheetSource ref="A1:AF1048576" sheet="OC_BANCOLOMBIA"/>
  </cacheSource>
  <cacheFields count="32">
    <cacheField name="CIUDAD SEDE" numFmtId="0">
      <sharedItems containsBlank="1"/>
    </cacheField>
    <cacheField name="ZONA" numFmtId="0">
      <sharedItems containsBlank="1" count="7">
        <s v="NOROCCIDENTE"/>
        <s v="SUROCCIDENTE Y EJE CAFETERO"/>
        <s v="REMOTAS"/>
        <s v="CUNDINAMARCA"/>
        <s v="COSTA"/>
        <s v="SANTANDERES"/>
        <m/>
      </sharedItems>
    </cacheField>
    <cacheField name="CENTRO DE COSTOS LINEACOM" numFmtId="0">
      <sharedItems containsBlank="1" count="8">
        <s v="0004-0005"/>
        <s v="0004-0003"/>
        <s v="0004-0007"/>
        <s v="0004-0004"/>
        <s v="0004-0002"/>
        <s v="0004-0001"/>
        <s v="0004-0008"/>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5T08:25:00" maxDate="2025-12-30T16:49:00"/>
    </cacheField>
    <cacheField name="FECHA CIERRE DEL TICKET (DD/MM/AAAA HH:MM)" numFmtId="0">
      <sharedItems containsNonDate="0" containsDate="1" containsString="0" containsBlank="1" minDate="2025-12-01T11:11:00" maxDate="2025-12-31T13:06:00"/>
    </cacheField>
    <cacheField name="ACOMETIDA" numFmtId="0">
      <sharedItems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VALOR DIAS ACTIVIDAD FACTURABLES" numFmtId="0">
      <sharedItems containsString="0" containsBlank="1" containsNumber="1" containsInteger="1" minValue="41241" maxValue="988463"/>
    </cacheField>
    <cacheField name="VALOR DIAS ACOMPAÑAMIENTO FACTURABLES" numFmtId="0">
      <sharedItems containsString="0" containsBlank="1" containsNumber="1" containsInteger="1" minValue="0" maxValue="196537"/>
    </cacheField>
    <cacheField name=" VALOR TOTAL " numFmtId="0">
      <sharedItems containsString="0" containsBlank="1" containsNumber="1" containsInteger="1" minValue="41241" maxValue="98846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09375002" createdVersion="8" refreshedVersion="8" minRefreshableVersion="3" recordCount="1152" xr:uid="{9B37D260-54F8-40AF-A4E7-113C27F6ECA5}">
  <cacheSource type="worksheet">
    <worksheetSource ref="A1:AE1048576" sheet="PAPELERIA"/>
  </cacheSource>
  <cacheFields count="31">
    <cacheField name="CIUDAD SEDE" numFmtId="0">
      <sharedItems containsBlank="1"/>
    </cacheField>
    <cacheField name="ZONA" numFmtId="0">
      <sharedItems containsBlank="1" count="7">
        <s v="SUROCCIDENTE Y EJE CAFETERO"/>
        <s v="NOROCCIDENTE"/>
        <s v="REMOTAS"/>
        <s v="COSTA"/>
        <s v="SANTANDERES"/>
        <s v="CUNDINAMARCA"/>
        <m/>
      </sharedItems>
    </cacheField>
    <cacheField name="CENTRO DE COSTOS LINEACOM" numFmtId="0">
      <sharedItems containsBlank="1" count="8">
        <s v="0004-0003"/>
        <s v="0004-0005"/>
        <s v="0004-0007"/>
        <s v="0004-0001"/>
        <s v="0004-0008"/>
        <s v="0004-0002"/>
        <s v="0004-0004"/>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13T11:13:00" maxDate="2025-12-30T17:42:20"/>
    </cacheField>
    <cacheField name="FECHA CIERRE DEL TICKET (DD/MM/AAAA HH:MM)" numFmtId="0">
      <sharedItems containsNonDate="0" containsDate="1" containsString="0" containsBlank="1" minDate="2025-12-01T08:03:00" maxDate="2025-12-31T13:09:00"/>
    </cacheField>
    <cacheField name="ACOMETIDA" numFmtId="0">
      <sharedItems containsNonDate="0" containsString="0"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NonDate="0" containsString="0"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VALOR DIAS ACTIVIDAD FACTURABLES" numFmtId="0">
      <sharedItems containsString="0" containsBlank="1" containsNumber="1" containsInteger="1" minValue="35780" maxValue="67654"/>
    </cacheField>
    <cacheField name="VALOR DIAS ACOMPAÑAMIENTO FACTURABLES" numFmtId="0">
      <sharedItems containsString="0" containsBlank="1" containsNumber="1" containsInteger="1" minValue="0" maxValue="196537"/>
    </cacheField>
    <cacheField name=" VALOR TOTAL " numFmtId="0">
      <sharedItems containsString="0" containsBlank="1" containsNumber="1" containsInteger="1" minValue="35780" maxValue="7156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09722226" createdVersion="8" refreshedVersion="8" minRefreshableVersion="3" recordCount="310" xr:uid="{0F65AEFA-2FF5-4934-ABED-3FD8A91CCD44}">
  <cacheSource type="worksheet">
    <worksheetSource ref="A1:AD1048576" sheet="INCIDENTES_AVAL"/>
  </cacheSource>
  <cacheFields count="30">
    <cacheField name="CIUDAD SEDE" numFmtId="0">
      <sharedItems containsBlank="1"/>
    </cacheField>
    <cacheField name="ZONA" numFmtId="0">
      <sharedItems containsBlank="1" count="10">
        <s v="REMOTAS"/>
        <s v="SUROCCIDENTE Y EJE CAFETERO"/>
        <s v="CUNDINAMARCA"/>
        <s v="COSTA"/>
        <s v="NOROCCIDENTE"/>
        <s v="SANTANDERES"/>
        <s v="BOGOTA"/>
        <s v="EJE CAFETERO"/>
        <s v="CENTRO"/>
        <m/>
      </sharedItems>
    </cacheField>
    <cacheField name="CENTRO DE COSTOS LINEACOM" numFmtId="0">
      <sharedItems containsBlank="1" count="8">
        <s v="0004-0007"/>
        <s v="0004-0003"/>
        <s v="0004-0004"/>
        <s v="0004-0001"/>
        <s v="0004-0005"/>
        <s v="0004-0008"/>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0T15:18:00" maxDate="2025-12-30T21:07:00"/>
    </cacheField>
    <cacheField name="FECHA CIERRE DEL TICKET (DD/MM/AAAA HH:MM)" numFmtId="0">
      <sharedItems containsNonDate="0" containsDate="1" containsString="0" containsBlank="1" minDate="2025-12-01T13:07:00" maxDate="2025-12-31T13:52:00"/>
    </cacheField>
    <cacheField name="ENTIDAD BANCARIA" numFmtId="0">
      <sharedItems containsNonDate="0" containsString="0" containsBlank="1"/>
    </cacheField>
    <cacheField name="GRUPO_FALLA" numFmtId="0">
      <sharedItems containsBlank="1"/>
    </cacheField>
    <cacheField name="CATEGORIA" numFmtId="0">
      <sharedItems containsBlank="1"/>
    </cacheField>
    <cacheField name="FALLA" numFmtId="0">
      <sharedItems containsBlank="1"/>
    </cacheField>
    <cacheField name="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VALOR DIAS ACTIVIDAD FACTURABLES" numFmtId="0">
      <sharedItems containsString="0" containsBlank="1" containsNumber="1" containsInteger="1" minValue="41241" maxValue="1976926"/>
    </cacheField>
    <cacheField name="VALOR DIAS ACOMPAÑAMIENTO FACTURABLES" numFmtId="0">
      <sharedItems containsString="0" containsBlank="1" containsNumber="1" containsInteger="1" minValue="0" maxValue="196537"/>
    </cacheField>
    <cacheField name="VALOR FACTURABLE A LA RED" numFmtId="0">
      <sharedItems containsString="0" containsBlank="1" containsNumber="1" containsInteger="1" minValue="41241" maxValue="197692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10069442" createdVersion="8" refreshedVersion="8" minRefreshableVersion="3" recordCount="118" xr:uid="{F0167684-FE08-4047-BD96-F5B86D5EE925}">
  <cacheSource type="worksheet">
    <worksheetSource ref="A1:AF1048576" sheet="OC_AVAL"/>
  </cacheSource>
  <cacheFields count="32">
    <cacheField name="CIUDAD SEDE" numFmtId="0">
      <sharedItems containsBlank="1"/>
    </cacheField>
    <cacheField name="ZONA" numFmtId="0">
      <sharedItems containsBlank="1" count="9">
        <s v="SUROCCIDENTE Y EJE CAFETERO"/>
        <s v="CUNDINAMARCA"/>
        <s v="SANTANDERES"/>
        <s v="REMOTAS"/>
        <s v="NOROCCIDENTE"/>
        <s v="COSTA"/>
        <s v="CENTRO"/>
        <s v="BOGOTA"/>
        <m/>
      </sharedItems>
    </cacheField>
    <cacheField name="CENTRO DE COSTOS LINEACOM" numFmtId="0">
      <sharedItems containsBlank="1" count="8">
        <s v="0004-0003"/>
        <s v="0004-0004"/>
        <s v="0004-0008"/>
        <s v="0004-0007"/>
        <s v="0004-0005"/>
        <s v="0004-0001"/>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24T10:00:00" maxDate="2025-12-30T10:59:00"/>
    </cacheField>
    <cacheField name="FECHA CIERRE DEL TICKET (DD/MM/AAAA HH:MM)" numFmtId="0">
      <sharedItems containsNonDate="0" containsDate="1" containsString="0" containsBlank="1" minDate="2025-12-01T17:00:00" maxDate="2025-12-30T16:55:00"/>
    </cacheField>
    <cacheField name="ENTIDAD BANCARIA" numFmtId="0">
      <sharedItems containsNonDate="0" containsString="0"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NonDate="0" containsString="0"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NOMBRE DEL TECNICO " numFmtId="0">
      <sharedItems containsBlank="1"/>
    </cacheField>
    <cacheField name="VALOR DIAS ACTIVIDAD FACTURABLES" numFmtId="0">
      <sharedItems containsString="0" containsBlank="1" containsNumber="1" containsInteger="1" minValue="41241" maxValue="1976926"/>
    </cacheField>
    <cacheField name="VALOR DIAS ACOMPAÑAMIENTO FACTURABLES" numFmtId="0">
      <sharedItems containsString="0" containsBlank="1" containsNumber="1" containsInteger="1" minValue="0" maxValue="196537"/>
    </cacheField>
    <cacheField name="VALOR FACTURABLE A LA RED" numFmtId="0">
      <sharedItems containsString="0" containsBlank="1" containsNumber="1" containsInteger="1" minValue="41241" maxValue="197692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10416665" createdVersion="8" refreshedVersion="8" minRefreshableVersion="3" recordCount="17" xr:uid="{F25459ED-6345-4E65-ACA7-BA7A573662E9}">
  <cacheSource type="worksheet">
    <worksheetSource ref="A1:AC1048576" sheet="APERTURAS_BBVA"/>
  </cacheSource>
  <cacheFields count="29">
    <cacheField name="CIUDAD SEDE" numFmtId="0">
      <sharedItems containsBlank="1"/>
    </cacheField>
    <cacheField name="ZONA" numFmtId="0">
      <sharedItems containsBlank="1" count="2">
        <s v="NOROCCIDENTE"/>
        <m/>
      </sharedItems>
    </cacheField>
    <cacheField name="CENTRO DE COSTOS LINEACOM" numFmtId="0">
      <sharedItems containsBlank="1" count="2">
        <s v="0004-0005"/>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2-04T08:00:00" maxDate="2025-12-04T08:00:00"/>
    </cacheField>
    <cacheField name="FECHA ULTIMA ACTUALIZACION" numFmtId="0">
      <sharedItems containsNonDate="0" containsDate="1" containsString="0" containsBlank="1" minDate="2025-12-04T12:25:00" maxDate="2025-12-10T16:55:00"/>
    </cacheField>
    <cacheField name="CODIGO CIIU" numFmtId="0">
      <sharedItems containsNonDate="0" containsString="0" containsBlank="1"/>
    </cacheField>
    <cacheField name="BANCO" numFmtId="0">
      <sharedItems containsNonDate="0" containsString="0"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2"/>
    </cacheField>
    <cacheField name="DIA ADICIONAL" numFmtId="0">
      <sharedItems containsBlank="1"/>
    </cacheField>
    <cacheField name="VALOR DIAS ACTIVIDAD FACTURABLES" numFmtId="0">
      <sharedItems containsString="0" containsBlank="1" containsNumber="1" containsInteger="1" minValue="65960" maxValue="289936"/>
    </cacheField>
    <cacheField name="VALOR DIAS ACOMPAÑAMIENTO FACTURABLES" numFmtId="0">
      <sharedItems containsString="0" containsBlank="1" containsNumber="1" containsInteger="1" minValue="75096" maxValue="140396"/>
    </cacheField>
    <cacheField name="VALOR TOTAL" numFmtId="0">
      <sharedItems containsString="0" containsBlank="1" containsNumber="1" containsInteger="1" minValue="65960" maxValue="28993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10648149" createdVersion="8" refreshedVersion="8" minRefreshableVersion="3" recordCount="148" xr:uid="{799DB44C-AABD-45B5-A5B4-44B1B430A6A7}">
  <cacheSource type="worksheet">
    <worksheetSource ref="C4:D152" sheet="Hoja1"/>
  </cacheSource>
  <cacheFields count="2">
    <cacheField name="cc" numFmtId="0">
      <sharedItems containsBlank="1" count="8">
        <s v="0004-0001"/>
        <m/>
        <s v="0004-0005"/>
        <s v="0004-0008"/>
        <s v="0004-0002"/>
        <s v="0004-0003"/>
        <s v="0004-0004"/>
        <s v="0004-0007"/>
      </sharedItems>
    </cacheField>
    <cacheField name="valor" numFmtId="0">
      <sharedItems containsString="0" containsBlank="1" containsNumber="1" containsInteger="1" minValue="75096" maxValue="38628762"/>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2511111111" createdVersion="8" refreshedVersion="8" minRefreshableVersion="3" recordCount="155" xr:uid="{184B4950-73C4-4F93-9786-8CC1E32E2712}">
  <cacheSource type="worksheet">
    <worksheetSource ref="A1:AB1048576" sheet="APERTURAS_AVAL"/>
  </cacheSource>
  <cacheFields count="28">
    <cacheField name="CIUDAD SEDE" numFmtId="0">
      <sharedItems containsBlank="1"/>
    </cacheField>
    <cacheField name="ZONA" numFmtId="0">
      <sharedItems containsBlank="1" count="11">
        <s v="SANTANDERES"/>
        <s v="REMOTAS"/>
        <s v="CUNDINAMARCA"/>
        <s v="SUROCCIDENTE Y EJE CAFETERO"/>
        <s v="NOROCCIDENTE"/>
        <s v="COSTA"/>
        <s v="CENTRO"/>
        <s v="SUROCCIDENTE"/>
        <s v="ORIENTE"/>
        <s v="EJE CAFETERO"/>
        <m/>
      </sharedItems>
    </cacheField>
    <cacheField name="CENTRO DE COSTOS LINEACOM" numFmtId="0">
      <sharedItems containsBlank="1" count="8">
        <s v="0004-0008"/>
        <s v="0004-0007"/>
        <s v="0004-0004"/>
        <s v="0004-0002"/>
        <s v="0004-0005"/>
        <s v="0004-0001"/>
        <s v="0004-0003"/>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1-19T19:29:00" maxDate="2025-12-31T21:06:00"/>
    </cacheField>
    <cacheField name="FECHA ULTIMA ACTUALIZACION" numFmtId="0">
      <sharedItems containsNonDate="0" containsDate="1" containsString="0" containsBlank="1" minDate="2025-12-01T15:18:00" maxDate="2025-12-31T14:00:00"/>
    </cacheField>
    <cacheField name="CODIGO AVAL" numFmtId="0">
      <sharedItems containsNonDate="0" containsString="0" containsBlank="1"/>
    </cacheField>
    <cacheField name="BANCO" numFmtId="0">
      <sharedItems containsNonDate="0" containsString="0"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TARJETA DE SEMBRADO" numFmtId="0">
      <sharedItems containsNonDate="0" containsString="0" containsBlank="1"/>
    </cacheField>
    <cacheField name="DIAS ACTIVIDAD FACTURABLES A LA RED" numFmtId="0">
      <sharedItems containsString="0" containsBlank="1" containsNumber="1" containsInteger="1" minValue="1" maxValue="2"/>
    </cacheField>
    <cacheField name="VALOR DIAS ACTIVIDAD FACTURABLES A LA RED" numFmtId="0">
      <sharedItems containsString="0" containsBlank="1" containsNumber="1" containsInteger="1" minValue="75096" maxValue="988463"/>
    </cacheField>
    <cacheField name="VALOR FACTURABLE A LA RED" numFmtId="0">
      <sharedItems containsString="0" containsBlank="1" containsNumber="1" containsInteger="1" minValue="75096" maxValue="9884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CUCUTA"/>
    <x v="0"/>
    <x v="0"/>
    <s v="54810"/>
    <s v="TA-25-1330512"/>
    <s v="3007050974"/>
    <s v="APERTURA"/>
    <s v="DATAFONO ADICIONAL - ALIANZA"/>
    <s v="NORTE DE SANTANDER"/>
    <s v="TIBU"/>
    <s v="PTM  TIBU  VARIEDADES DUQUE ER"/>
    <s v="REDEBAN"/>
    <s v="FO-25-1884057"/>
    <d v="2025-11-27T08:00:00"/>
    <d v="2025-12-18T10:40:00"/>
    <s v="AGREGADOR"/>
    <s v="COMCARD - PTM"/>
    <s v="EJECUTADO"/>
    <s v="26/11/2025 26-11 PROGRAMACION REALIZADA POR LA ALIANZA| INSTALACIÓN PROGRAMADA PARA EL 2025-12-04 | 04/12/2025 SE CONTACTA TELEFÓNICAMENTE AL COMERCIO, SE LE INFORMA AL SEÑOR JAVIER DUQUE QUE POR CUESTIONES DE ORDEN PÚBLICO NO ES POSIBLE DESPLAZARSE A LA ZONA PARA REALIZAR LA INSTALACIÓN Y POR LO TANTO SE REQUIERE QUE SE ACERCA A LA BODEGA EN LA CIUDAD DE CÚCUTA. EL SEÑOR JAVIER DUQUE INFORMA QUE EL DÍA DE MAÑANA 05/12 INDICARÁ VÍA WHATSAPP LA FECHA Y LOS DATOS DE LA PERSONA QUE SERÁ LA ENCARGADA DE RECIBIR LA INSTALACIÓN._x000a__x000a_3214439731 | 10/12/2025 SE INTENTA CONTACTAR TELEFÓNICAMENTE AL CLIENTE PARA CONFIRMAR DATOS DE LA PERSONA QUE VA A RECIBIR EL EQUIPO EN BODEGA CÚCUTA PERO LA LÍNEA SE ENCUENTRA SIN SEÑAL, SE INTENTA CONTACTAR VÍA WHATSAPP PERO NO LE LLEGAN LOS MENSAJES AL CLIENTE._x000a__x000a_3214439731 | 18/12/2025 POR MOTIVO DE ORDEN PÚBLICO, SE REALIZA ENTREGA DE DATAFONO ADICIONAL EN BODEGA CÚCUTA, SE INSTALA ÚLTIMA VERSIÓN, SE CREAN USUARIOS OK SE REALIZAN PRUEBAS Y CIERRES OK"/>
    <s v="VISITA TECNICA"/>
    <s v="OB004864"/>
    <s v="TIPO V"/>
    <s v="TERRESTRE"/>
    <s v="PACHECO BUITRAGO JAVIER ALONSO"/>
    <n v="1"/>
    <s v="0"/>
    <n v="504833"/>
    <n v="196537"/>
    <n v="504833"/>
  </r>
  <r>
    <s v="PASTO"/>
    <x v="1"/>
    <x v="1"/>
    <s v="86865"/>
    <s v="TA-25-1330515"/>
    <s v="3007082070"/>
    <s v="APERTURA"/>
    <s v="CB CRECIMIENTO ALIANZA - OTRAS LISTAS"/>
    <s v="PUTUMAYO"/>
    <s v="VALLE DEL GUAMUEZ"/>
    <s v="DISTRICOL ESTILO REAL"/>
    <s v="REDEBAN"/>
    <s v="FO-25-1884068"/>
    <d v="2025-11-27T08:00:00"/>
    <d v="2025-12-02T18:33:00"/>
    <s v="AGREGADOR"/>
    <s v="DISTRICOL"/>
    <s v="EJECUTADO"/>
    <s v="26/11/2025 26-11 PROGRAMACION REALIZADA POR LA ALIANZA| INSTALACIÓN PROGRAMADA PARA EL 2025-11-28 | 30/11/2025 SE REALIZARA DESPLAZAMIENTO EL DIA 1 DE DICIEMBRE YA QUE POR CIERRE DE VIA HACIA PUTUMAYO NO SE HA PODIDO REALIZAR | 22/12/2025 SE LLEGA A SITIO A REALIZAR INSTALACIÓN DE CORRESPONSAL BANCARIO SE CONFIGURA EQUIPO SE INICIALIZA SE REALIZA PRUEBAS DE FUNCIONAMIENTO FALLIDAS EQUIPO EN RECHAZO GENERAL SE REALIZA CAMBIO DE EQUIPO FALLA PERSISTE SE ESCALA A RBM MAIRA ALEJANDRO AUTORIZA CERRAR ORDEN POR POSIBLE BLOQUEO POR PARTE DE LA ENTIDAD SE LE INFORMA A CLIENTE QUE SE ESTÁ ALA ESPERA RESPUESTA PARA QUE PUEDA EMPEZAR A OPERAR  INSTALACION DE  PUBLICIDAD OK CAPACITACIÓN OK"/>
    <s v="VISITA TECNICA"/>
    <s v="OB004867"/>
    <s v="TIPO IV"/>
    <s v="TERRESTRE"/>
    <s v="BRAVO MADROÑERO OSCAR ESTEBAN"/>
    <n v="1"/>
    <s v="0"/>
    <n v="504833"/>
    <n v="196537"/>
    <n v="504833"/>
  </r>
  <r>
    <s v="VALLEDUPAR"/>
    <x v="2"/>
    <x v="2"/>
    <s v="44279"/>
    <s v="TA-25-1341465"/>
    <s v="3007028414"/>
    <s v="APERTURA"/>
    <s v="DATAFONO ADICIONAL - ALIANZA"/>
    <s v="LA GUAJIRA"/>
    <s v="FONSECA"/>
    <s v="DISTRICOL SEGUROS M M"/>
    <s v="REDEBAN"/>
    <s v="FO-25-1911533"/>
    <d v="2025-12-02T08:00:00"/>
    <d v="2025-12-02T23:45:00"/>
    <s v="AGREGADOR"/>
    <s v="DISTRICOL"/>
    <s v="EJECUTADO"/>
    <s v="01/12/2025 01-12 PROGRAMACION REALIZADA POR LA ALIANZA| INSTALACIÓN PROGRAMADA PARA EL 2025-12-02 | 02/12/2025 SE REALIZA INSTALACIÓN DE DATAFONO ADICIONAL, SE INSTALA DATAFONO, LECTOR, SE ENTREGAN 40 ROLLOS, NO SE INSTALA PUBLICIDAD YA QUE EL CB CUENTA CON ELLA Y NO APLICA POR SER DATAFONO ADICIONAL, SE REALIZAN PRUEBAS DEJANDO SERVICIO FUNCIONAL AL 100 %"/>
    <s v="VISITA TECNICA"/>
    <s v="AE007353"/>
    <s v="TIPO II"/>
    <s v="TERRESTRE"/>
    <s v="MONTES DIAZ JOHN FRED"/>
    <n v="1"/>
    <s v="0"/>
    <n v="163814"/>
    <n v="140396"/>
    <n v="163814"/>
  </r>
  <r>
    <s v="VALLEDUPAR"/>
    <x v="2"/>
    <x v="2"/>
    <s v="44378"/>
    <s v="TA-25-1341466"/>
    <s v="3007057635"/>
    <s v="APERTURA"/>
    <s v="DATAFONO ADICIONAL - ALIANZA"/>
    <s v="LA GUAJIRA"/>
    <s v="HATONUEVO"/>
    <s v="MULTIPAGAS  HATONUEVO"/>
    <s v="REDEBAN"/>
    <s v="FO-25-1921921 | FO-25-1911535"/>
    <d v="2025-12-02T08:00:00"/>
    <d v="2025-12-06T10:55:00"/>
    <s v="ROBUSTO"/>
    <s v="MULTIPAGAS"/>
    <s v="EJECUTADO | EJECUTADO/CANCELADO"/>
    <s v="[FO-25-1921921] 09/12/2025 SE REALIZA INSTALACIÓN DE DATAFONO ADICIONAL, SE INSTALA DATAFONO, LECTOR, PINPAD Y MAGICBOX 2600, SE ENTREGAN 40 ROLLOS, SE BRINDA CAPACITACIÓN, SE REALIZAN PRUEBAS DE TRANSACCIONES, DEJANDO SERVICIO FUNCIONAL AL 100 % || [FO-25-1911535] 01/12/2025 01-12 SE REALIZA LLAMADA AL CLIENTE, SE HABLA CON LA SRA TATIANA TOLOZA SE VALIDA DIRECCIÓN OK, CANAL OK, DISPONIBILIDAD TOTAL, LLAMAR EL DÍA LA INSTALACIÓN PARA CONFIRMAR VISITA | 03/12/2025 SE LLEGA A SITIO, COMERCIO INDICA QUE PARA PODER INGRESAR SE NECESITA LA AUTORIZACIÓN Y VALIDACION DE BANCOLOMBIA, PROCEDEN A LLAMAR A LA LINEA PERO ESTA NO RESPONDEN, SE INTENTA POR OTROS MEDIOS COMO WPP Y TAMPOCO CONTESTAN, SE LE INDICA AL JEFE DEL MULTIPAGAS QUE VAMOS A REALIZAR UNA INSTALACIÓN DE UN DATAFONO ADICIONAL Y ESTE INDICA QUE SIN LA AUTORIZACIÓN DEL BANCO, NO ME PERMITEN EL INGRESO, SE INTENTA COMUNICAR CON LA LINEA DE BANCOLOMBIA EN UN LAPSO DE TIEMPO DE UNA HORA Y MEDIA, Y NUNCA CONTESTARON, ME COMUNICO CON EL COORDINADOR JOSE HERNÁNDEZ Y ESTE MANIFIESTA QUE SE TIENE QUE REAGENDAR LA VISITA Y QUE ME RETIRE DEL SITIO"/>
    <s v="VISITA TECNICA"/>
    <s v="AE007354"/>
    <s v="TIPO III"/>
    <s v="TERRESTRE"/>
    <s v="MONTES DIAZ JOHN FRED"/>
    <n v="1"/>
    <s v="0"/>
    <n v="275729"/>
    <n v="196537"/>
    <n v="275729"/>
  </r>
  <r>
    <s v="SANTA MARTA"/>
    <x v="2"/>
    <x v="2"/>
    <s v="47555"/>
    <s v="TA-25-1341467"/>
    <s v="3007056043"/>
    <s v="APERTURA"/>
    <s v="DATAFONO ADICIONAL - ALIANZA"/>
    <s v="MAGDALENA"/>
    <s v="PLATO"/>
    <s v="REVAL PLATO"/>
    <s v="REDEBAN"/>
    <s v="FO-25-1911541"/>
    <d v="2025-12-02T08:00:00"/>
    <d v="2025-12-03T15:06:00"/>
    <s v="ROBUSTO"/>
    <s v="REVAL"/>
    <s v="EJECUTADO"/>
    <s v="01/12/2025 01-12 SE REALIZA LLAMADA AL CLIENTE, SE HABLA CON EL SR RAFAEL ROYS SE VALIDA DIRECCIÓN OK, CANAL OK, DISPONIBILIDAD TOTAL, LLAMAR EL DÍA LA INSTALACIÓN PARA CONFIRMAR VISITA | 03/12/2025 SE VISITA SITIO SE VERIFICA INFORMACIÓN SE REALIZA INSTALACIÓN DE DATÁFONO ADICIONAL CON SU RESPECTIVO ESCANEAR FUENTE PODER, CABLE DE RED, MAGIC BOX, BASE SOPORTE, LECTURA DE CHIP OK, TECLADO OK, IMPRESIÓN. PRUEBAS TRX EXITOSAS."/>
    <s v="VISITA TECNICA"/>
    <s v="9CQZZ890"/>
    <s v="TIPO IV"/>
    <s v="TERRESTRE"/>
    <s v="SANTOS GUZMAN CHRISTIAN FELIPE"/>
    <n v="1"/>
    <s v="0"/>
    <n v="504833"/>
    <n v="196537"/>
    <n v="504833"/>
  </r>
  <r>
    <s v="MANIZALES"/>
    <x v="1"/>
    <x v="3"/>
    <s v="17001"/>
    <s v="TA-25-1382428"/>
    <s v="3007082464"/>
    <s v="APERTURA"/>
    <s v="CB CRECIMIENTO ALIANZA - NUEVO"/>
    <s v="CALDAS"/>
    <s v="MANIZALES"/>
    <s v="DISTRICOL DROGUERIA GENERIK"/>
    <s v="REDEBAN"/>
    <s v="FO-25-1949034"/>
    <d v="2025-12-10T08:00:00"/>
    <d v="2025-12-11T17:00:00"/>
    <m/>
    <m/>
    <s v="EJECUTADO"/>
    <s v="09/12/2025 09-12 PROGRAMACION REALIZADA POR LA ALIANZA| INSTALACIÓN PROGRAMADA PARA EL 2025-12-11 | 11/12/2025 SE REALIZA INSTALACIÓN DE DATAFONO Y ACCESORIOS BASE LECTOR 40 ROLLOS Y PUBLICIDAD SE CAPACITA AL COMERCIO SE CREAN USUARIOS SE HACEN PRUEBAS DE CONSULTA DE SALDO SOLAMENTE YA QUE USUARIO NO CUENTA CON HERRAMIENTAS PARA REALIZAR RETIRO RECAUDO NI CONSIGNACIÓN SERVICIO OK"/>
    <s v="VISITA TECNICA"/>
    <s v="DA006233"/>
    <s v="TIPO I"/>
    <s v="TERRESTRE"/>
    <s v="AGUIRRE HENAO RAUL EDUARDO"/>
    <n v="1"/>
    <s v="0"/>
    <n v="75096"/>
    <n v="75096"/>
    <n v="75096"/>
  </r>
  <r>
    <s v="VALLEDUPAR"/>
    <x v="2"/>
    <x v="2"/>
    <s v="20011"/>
    <s v="TA-25-1382429"/>
    <s v="3007082460"/>
    <s v="APERTURA"/>
    <s v="CB CRECIMIENTO ALIANZA - NUEVO"/>
    <s v="CESAR"/>
    <s v="AGUACHICA"/>
    <s v="DISTRIOL PAPELERIA PERF ZAMI"/>
    <s v="REDEBAN"/>
    <s v="FO-25-1949036"/>
    <d v="2025-12-10T08:00:00"/>
    <d v="2025-12-11T12:30:00"/>
    <m/>
    <m/>
    <s v="EJECUTADO"/>
    <s v="09/12/2025 09-12 PROGRAMACION REALIZADA POR LA ALIANZA| INSTALACIÓN PROGRAMADA PARA EL 2025-12-11 | 11/12/2025 SE REALIZA APERTURA DE CB, SE INSTALA DATAFONO, LECTOR Y PINPAD, YA QUE CLIENTE CONTABA CON VIDRIO DE SEGURIDAD, SE INSTALA PUBLICIDAD, SE ENTREGAN 40 ROLLOS, SE BRINDA CAPACITACIÓN, SE REALIZAN PRUEBAS DE TRANSACCIONES, DEJANDO SERVICIO FUNCIONAL AL 100 %"/>
    <s v="VISITA TECNICA"/>
    <s v="DA006234"/>
    <s v="TIPO IV"/>
    <s v="TERRESTRE"/>
    <s v="MONTES DIAZ JOHN FRED"/>
    <n v="1"/>
    <s v="0"/>
    <n v="504833"/>
    <n v="196537"/>
    <n v="504833"/>
  </r>
  <r>
    <s v="PASTO"/>
    <x v="1"/>
    <x v="1"/>
    <s v="52001"/>
    <s v="TA-25-1382430"/>
    <s v="3007082466"/>
    <s v="APERTURA"/>
    <s v="CB CRECIMIENTO ALIANZA - NUEVO"/>
    <s v="NARIÑO"/>
    <s v="PASTO"/>
    <s v="DISTRICOL CENTROMARKET"/>
    <s v="REDEBAN"/>
    <s v="FO-25-1949039"/>
    <d v="2025-12-10T08:00:00"/>
    <d v="2025-12-11T14:56:00"/>
    <m/>
    <m/>
    <s v="EJECUTADO"/>
    <s v="09/12/2025 09-12 PROGRAMACION REALIZADA POR LA ALIANZA| INSTALACIÓN PROGRAMADA PARA EL 2025-12-11 | 11/12/2025 SE REALIZÓ LA INSTALACIÓN DE EQUIPOS PUBLICIDAD Y ACCESORIOS PARA APERTURA CB BANCOLOMBIA SE DIO CAPACITACIÓN MANEJO DE DATÁFONO CB Y SOMOS BANCOLOMBIA SE EJECUTAN PRUEBAS TX EXITOSAS QUEDA OPERATIVO."/>
    <s v="VISITA TECNICA"/>
    <s v="DA006235"/>
    <s v="TIPO I"/>
    <s v="TERRESTRE"/>
    <s v="REMICIO AMADO JOHN HEBER"/>
    <n v="1"/>
    <s v="0"/>
    <n v="75096"/>
    <n v="75096"/>
    <n v="75096"/>
  </r>
  <r>
    <s v="MEDELLIN"/>
    <x v="3"/>
    <x v="4"/>
    <s v="5628"/>
    <s v="TA-25-1382432"/>
    <s v="3007067237"/>
    <s v="APERTURA"/>
    <s v="DATAFONO ADICIONAL - ALIANZA"/>
    <s v="ANTIOQUIA"/>
    <s v="SABANALARGA"/>
    <s v="PTM SABANALARGA TU DROGUERIA"/>
    <s v="REDEBAN"/>
    <s v="FO-25-1949046"/>
    <d v="2025-12-10T08:00:00"/>
    <d v="2025-12-11T16:50:00"/>
    <s v="AGREGADOR"/>
    <s v="COMCARD - PTM"/>
    <s v="EJECUTADO"/>
    <s v="09/12/2025 09-12 PROGRAMACION REALIZADA POR LA ALIANZA| INSTALACIÓN PROGRAMADA PARA EL 2025-12-11 | 11/12/2025 SE REALIZA INSTALACIÓN DE DATAFONO ADICIONAL OK"/>
    <s v="VISITA TECNICA"/>
    <s v="DA006237"/>
    <s v="TIPO III"/>
    <s v="TERRESTRE"/>
    <s v="QUINTERO SANCHEZ JUAN SEBASTIAN"/>
    <n v="1"/>
    <s v="0"/>
    <n v="275729"/>
    <n v="196537"/>
    <n v="275729"/>
  </r>
  <r>
    <s v="CUCUTA"/>
    <x v="0"/>
    <x v="0"/>
    <s v="54001"/>
    <s v="TA-25-1382439"/>
    <s v="3007072968"/>
    <s v="APERTURA"/>
    <s v="DATAFONO ADICIONAL - ALIANZA"/>
    <s v="NORTE DE SANTANDER"/>
    <s v="CUCUTA"/>
    <s v="DISTRICOL DE TODITO YAYUYA"/>
    <s v="REDEBAN"/>
    <s v="FO-25-1949049"/>
    <d v="2025-12-10T08:00:00"/>
    <d v="2025-12-10T23:40:00"/>
    <s v="AGREGADOR"/>
    <s v="DISTRICOL"/>
    <s v="EJECUTADO"/>
    <s v="09/12/2025 09-12 PROGRAMACION REALIZADA POR LA ALIANZA| INSTALACIÓN PROGRAMADA PARA EL 2025-12-10 | 10/12/2025 SE INSTALA DATAFONO LECTOR BASE Y ACCESORIOS SE DEJA NUEVA VERSIÓN CIERRES Y PRUEBAS OK"/>
    <s v="VISITA TECNICA"/>
    <s v="DA006238"/>
    <s v="TIPO I"/>
    <s v="TERRESTRE"/>
    <s v="DURAN ACOSTA FRANK YONNY"/>
    <n v="1"/>
    <s v="0"/>
    <n v="75096"/>
    <n v="75096"/>
    <n v="75096"/>
  </r>
  <r>
    <s v="MEDELLIN"/>
    <x v="3"/>
    <x v="4"/>
    <s v="5001"/>
    <s v="TA-25-1393484"/>
    <s v="3007082483"/>
    <s v="APERTURA"/>
    <s v="CB CRECIMIENTO ALIANZA - NUEVO"/>
    <s v="ANTIOQUIA"/>
    <s v="MEDELLIN"/>
    <s v="PTM MEDELLIN PLANET SHOPPING"/>
    <s v="REDEBAN"/>
    <s v="FO-25-1959628"/>
    <d v="2025-12-12T08:00:00"/>
    <d v="2025-12-12T16:20:00"/>
    <s v="AGREGADOR"/>
    <s v="COMCARD - PTM"/>
    <s v="EJECUTADO"/>
    <s v="11/12/2025 11-12 PROGRAMACION REALIZADA POR LA ALIANZA| INSTALACIÓN PROGRAMADA PARA EL 2025-12-12 | 12/12/2025 INSTALACIÓN DE CB MIXTO OK PUBLICIDAD Y CAPACITACIÓN OK PRUEBAS SOLO CONSULTA DE SALDO NO HAY PARA MÁS CUBRE CLAVE OK NO TELECARGA"/>
    <s v="VISITA TECNICA"/>
    <s v="DA007308"/>
    <s v="TIPO I"/>
    <s v="TERRESTRE"/>
    <s v="PAREJA ECHAVARRIA JHON DAVID"/>
    <n v="1"/>
    <s v="0"/>
    <n v="75096"/>
    <n v="75096"/>
    <n v="75096"/>
  </r>
  <r>
    <s v="MEDELLIN"/>
    <x v="3"/>
    <x v="4"/>
    <s v="5001"/>
    <s v="TA-25-1393485"/>
    <s v="3007082484"/>
    <s v="APERTURA"/>
    <s v="CB CRECIMIENTO ALIANZA - NUEVO"/>
    <s v="ANTIOQUIA"/>
    <s v="MEDELLIN"/>
    <s v="PTM MEDELLIN SURTIBELLEZA LOS"/>
    <s v="REDEBAN"/>
    <s v="FO-25-1959631"/>
    <d v="2025-12-12T08:00:00"/>
    <d v="2025-12-12T13:56:00"/>
    <s v="AGREGADOR"/>
    <s v="COMCARD - PTM"/>
    <s v="EJECUTADO"/>
    <s v="11/12/2025 11-12 PROGRAMACION REALIZADA POR LA ALIANZA| INSTALACIÓN PROGRAMADA PARA EL 2025-12-12 | 15/12/2025 INSTALACIÓN DE CB MIXTO OK PUBLICIDAD Y CAPACITACIÓN OK PRUEBAS SOLO CONSULTA SALDO NO HAY MAS CUBRE CLAVE OK NO TELECARGA"/>
    <s v="VISITA TECNICA"/>
    <s v="DA007309"/>
    <s v="TIPO I"/>
    <s v="TERRESTRE"/>
    <s v="PAREJA ECHAVARRIA JHON DAVID"/>
    <n v="1"/>
    <s v="0"/>
    <n v="75096"/>
    <n v="75096"/>
    <n v="75096"/>
  </r>
  <r>
    <s v="MEDELLIN"/>
    <x v="3"/>
    <x v="4"/>
    <s v="5001"/>
    <s v="TA-25-1393486"/>
    <s v="3007082485"/>
    <s v="APERTURA"/>
    <s v="CB CRECIMIENTO ALIANZA - NUEVO"/>
    <s v="ANTIOQUIA"/>
    <s v="MEDELLIN"/>
    <s v="PTM MEDELLIN MINIMERCADO EL MA"/>
    <s v="REDEBAN"/>
    <s v="FO-25-1959633"/>
    <d v="2025-12-12T08:00:00"/>
    <d v="2025-12-12T15:01:00"/>
    <s v="AGREGADOR"/>
    <s v="COMCARD - PTM"/>
    <s v="EJECUTADO"/>
    <s v="11/12/2025 11-12 PROGRAMACION REALIZADA POR LA ALIANZA| INSTALACIÓN PROGRAMADA PARA EL 2025-12-12 | 12/12/2025 SE HACE APERTURA DE CB EXITOSAMENTE"/>
    <s v="VISITA TECNICA"/>
    <s v="DA007310"/>
    <s v="TIPO I"/>
    <s v="TERRESTRE"/>
    <s v="RUA ALVAREZ RICHARD ANDRES"/>
    <n v="1"/>
    <s v="0"/>
    <n v="75096"/>
    <n v="75096"/>
    <n v="75096"/>
  </r>
  <r>
    <s v="TUNJA"/>
    <x v="0"/>
    <x v="0"/>
    <s v="15516"/>
    <s v="TA-25-1393487"/>
    <s v="3007082475"/>
    <s v="APERTURA"/>
    <s v="CB CRECIMIENTO ALIANZA - NUEVO"/>
    <s v="BOYACA"/>
    <s v="PAIPA"/>
    <s v="PTM PAIPA FARMA DIAZ MAS"/>
    <s v="REDEBAN"/>
    <s v="FO-25-1959638"/>
    <d v="2025-12-12T08:00:00"/>
    <d v="2025-12-15T15:19:00"/>
    <s v="AGREGADOR"/>
    <s v="COMCARD - PTM"/>
    <s v="EJECUTADO"/>
    <s v="11/12/2025 11-12 PROGRAMACION REALIZADA POR LA ALIANZA| INSTALACIÓN PROGRAMADA PARA EL 2025-12-15 | 15/12/2025 SE REALIZA VISITA AL COMERCIO, SE INSTALAN EQUIPOS Y ACCESORIOS, SE CAPACITA AL CLIENTE Y SE HACEN PRUEBAS OK."/>
    <s v="VISITA TECNICA"/>
    <s v="DA007311"/>
    <s v="TIPO II"/>
    <s v="TERRESTRE"/>
    <s v="SOLER HOYOS CRISTIAN LEONARDO"/>
    <n v="1"/>
    <s v="0"/>
    <n v="163814"/>
    <n v="140396"/>
    <n v="163814"/>
  </r>
  <r>
    <s v="BOGOTA"/>
    <x v="4"/>
    <x v="5"/>
    <s v="25269"/>
    <s v="TA-25-1393489"/>
    <s v="3007082472"/>
    <s v="APERTURA"/>
    <s v="CB CRECIMIENTO ALIANZA - NUEVO"/>
    <s v="CUNDINAMARCA"/>
    <s v="FACATATIVA"/>
    <s v="PTM FACATATIVA AUTO SERVICIO E"/>
    <s v="REDEBAN"/>
    <s v="FO-25-1959649"/>
    <d v="2025-12-12T08:00:00"/>
    <d v="2025-12-12T13:53:00"/>
    <s v="AGREGADOR"/>
    <s v="COMCARD - PTM"/>
    <s v="EJECUTADO"/>
    <s v="11/12/2025 11-12 PROGRAMACION REALIZADA POR LA ALIANZA| INSTALACIÓN PROGRAMADA PARA EL 2025-12-12 | 12/12/2025 APERTURA BANCOLOMBIA OK CAPACITACIÓN OK PUBLICIDAD OK SERVICIO OPERATIVO SE REALIZA PRUEBAS CON INFORMACIÓN QUE NOS SUMINISTRO EL CLIENTE"/>
    <s v="VISITA TECNICA"/>
    <s v="DA007314 - DA007184"/>
    <s v="TIPO II"/>
    <s v="TERRESTRE"/>
    <s v="HERNANDEZ NARANJO OSCAR EDUARDO"/>
    <n v="1"/>
    <s v="0"/>
    <n v="163814"/>
    <n v="140396"/>
    <n v="163814"/>
  </r>
  <r>
    <s v="BOGOTA"/>
    <x v="4"/>
    <x v="5"/>
    <s v="25473"/>
    <s v="TA-25-1393490"/>
    <s v="3007082474"/>
    <s v="APERTURA"/>
    <s v="CB CRECIMIENTO ALIANZA - NUEVO"/>
    <s v="CUNDINAMARCA"/>
    <s v="MOSQUERA"/>
    <s v="PTM MOSQUERA PAPELERIA LISETTE"/>
    <s v="REDEBAN"/>
    <s v="FO-25-1959655"/>
    <d v="2025-12-12T08:00:00"/>
    <d v="2025-12-12T12:23:00"/>
    <s v="AGREGADOR"/>
    <s v="COMCARD - PTM"/>
    <s v="EJECUTADO"/>
    <s v="11/12/2025 11-12 PROGRAMACION REALIZADA POR LA ALIANZA| INSTALACIÓN PROGRAMADA PARA EL 2025-12-12 | 12/12/2025 SE REALIZA INSTALACIÓN DE DATAFONO LECTOR BASE PUBLICIDAD COMPLETA SE CAPACITA COMERCIO SE REALIZAN PRUEBAS OK NO SE TIENE TARJETA DE BANCOLOMBIA"/>
    <s v="VISITA TECNICA"/>
    <s v="DA007315"/>
    <s v="TIPO I"/>
    <s v="TERRESTRE"/>
    <s v="SOTO LONDOÑO FREDY ALEXANDER"/>
    <n v="1"/>
    <s v="0"/>
    <n v="75096"/>
    <n v="75096"/>
    <n v="75096"/>
  </r>
  <r>
    <s v="BOGOTA"/>
    <x v="4"/>
    <x v="5"/>
    <s v="25817"/>
    <s v="TA-25-1393492"/>
    <s v="3007082480"/>
    <s v="APERTURA"/>
    <s v="CB CRECIMIENTO ALIANZA - NUEVO"/>
    <s v="CUNDINAMARCA"/>
    <s v="TOCANCIPA"/>
    <s v="PTM TOCANCIPA LOKYAN DIVERTPAR"/>
    <s v="REDEBAN"/>
    <s v="FO-25-1959661"/>
    <d v="2025-12-12T08:00:00"/>
    <d v="2025-12-12T13:44:00"/>
    <s v="AGREGADOR"/>
    <s v="COMCARD - PTM"/>
    <s v="EJECUTADO"/>
    <s v="11/12/2025 11-12 PROGRAMACION REALIZADA POR LA ALIANZA| INSTALACIÓN PROGRAMADA PARA EL 2025-12-12 | 12/12/2025 INSTALACIÓN BANCOLOMBIA CON PUBLICIDAD DATAFONO LECTORA ROLLOS BASE FUENTE DATOS SERVICIO OPERATIVO PRUEBAS OK CON UNA CONSULTA DE SALDO NO HAY VINO HACER CONSIGNACION O RETIRO TRNA RBM SE INSTALA CUBRE TECLADO"/>
    <s v="VISITA TECNICA"/>
    <s v="DA007316"/>
    <s v="TIPO II"/>
    <s v="TERRESTRE"/>
    <s v="BUSTOS MORA DIEGO MANUEL"/>
    <n v="1"/>
    <s v="0"/>
    <n v="163814"/>
    <n v="140396"/>
    <n v="163814"/>
  </r>
  <r>
    <s v="MEDELLIN"/>
    <x v="3"/>
    <x v="4"/>
    <s v="27361"/>
    <s v="TA-25-1393494"/>
    <s v="3007082473"/>
    <s v="APERTURA"/>
    <s v="CB CRECIMIENTO ALIANZA - NUEVO"/>
    <s v="CHOCO"/>
    <s v="ISTMINA"/>
    <s v="PTM ISTMINA TIENDA Y VARIEDADE"/>
    <s v="REDEBAN"/>
    <s v="FO-25-1959664"/>
    <d v="2025-12-12T08:00:00"/>
    <d v="2025-12-18T17:04:00"/>
    <s v="AGREGADOR"/>
    <s v="COMCARD - PTM"/>
    <s v="EJECUTADO"/>
    <s v="11/12/2025 11-12 PROGRAMACION REALIZADA POR LA ALIANZA| INSTALACIÓN PROGRAMADA PARA EL 2025-12-18 | 19/12/2025 SE REALIZA INSTALACIÓN, CAPACITACION Y PRUEBAS CON EL CLIENTE YBEL CB QUEDA OPERATIVO"/>
    <s v="VISITA TECNICA"/>
    <s v="DA007188 - DA007317"/>
    <s v="TIPO V"/>
    <s v="AEREO"/>
    <s v="ROBLEDO DIAZ ANDRES FELIPE"/>
    <n v="1"/>
    <s v="0"/>
    <n v="988463"/>
    <n v="196537"/>
    <n v="988463"/>
  </r>
  <r>
    <s v="VILLAVICENCIO"/>
    <x v="5"/>
    <x v="6"/>
    <s v="50573"/>
    <s v="TA-25-1393495"/>
    <s v="3007082479"/>
    <s v="APERTURA"/>
    <s v="CB CRECIMIENTO ALIANZA - NUEVO"/>
    <s v="META"/>
    <s v="PUERTO LOPEZ"/>
    <s v="PTM META VARIEDADES JOBAP"/>
    <s v="REDEBAN"/>
    <s v="FO-25-1959667"/>
    <d v="2025-12-12T08:00:00"/>
    <d v="2025-12-15T13:24:00"/>
    <s v="AGREGADOR"/>
    <s v="COMCARD - PTM"/>
    <s v="EJECUTADO"/>
    <s v="11/12/2025 11-12 PROGRAMACION REALIZADA POR LA ALIANZA| INSTALACIÓN PROGRAMADA PARA EL 2025-12-15 | 17/12/2025 SE REALIZA INSTALACION  CORRESPONSAL BANCOLOMBIA, SE REALIZAN PRUEBAS Y CAPACITACIÓN TODO OK"/>
    <s v="VISITA TECNICA"/>
    <s v="DA007318 - DA007189"/>
    <s v="TIPO II"/>
    <s v="TERRESTRE"/>
    <s v="PEDREROS CONTRERAS MICHAEL STEVENS"/>
    <n v="1"/>
    <s v="0"/>
    <n v="163814"/>
    <n v="140396"/>
    <n v="163814"/>
  </r>
  <r>
    <s v="CALI"/>
    <x v="6"/>
    <x v="1"/>
    <s v="76520"/>
    <s v="TA-25-1393496"/>
    <s v="3007082476"/>
    <s v="APERTURA"/>
    <s v="CB CRECIMIENTO ALIANZA - NUEVO"/>
    <s v="VALLE DEL CAUCA"/>
    <s v="PALMIRA"/>
    <s v="PTM PALMIRA TIENDA Y VARIEDADE"/>
    <s v="REDEBAN"/>
    <s v="FO-25-1959673"/>
    <d v="2025-12-12T08:00:00"/>
    <d v="2025-12-15T06:43:00"/>
    <s v="AGREGADOR"/>
    <s v="COMCARD - PTM"/>
    <s v="EJECUTADO"/>
    <s v="11/12/2025 11-12 PROGRAMACION REALIZADA POR LA ALIANZA| INSTALACIÓN PROGRAMADA PARA EL 2025-12-15 | 15/12/2025 SE REALIZÓ LA INSTALACIÓN DE EL CORRESPONSAL BANCOLOMBIA MIXTO, DATÁFONO, LECTOR, MAGIC BOX 2600 BASE SOPORTE DE EL DATÁFONO Y SE IMPLEMENTARON LOS ROLLOS Y LA PUBLICIDAD DE BANCOLOMBIA,SE BRINDA CAPACITACIÓN Y SE REALIZARON LAS PRUEBAS CON EL CLIENTE DEJANDO EL SERVICIO OPERANDO SIN FALLAS Y SIN NOVEDAD."/>
    <s v="VISITA TECNICA"/>
    <s v="DA007320 -DA007190"/>
    <s v="TIPO I"/>
    <s v="TERRESTRE"/>
    <s v="SANCHEZ URREGO ROBINSON DAVID"/>
    <n v="1"/>
    <s v="0"/>
    <n v="75096"/>
    <n v="75096"/>
    <n v="75096"/>
  </r>
  <r>
    <s v="BOGOTA"/>
    <x v="4"/>
    <x v="5"/>
    <s v="11001"/>
    <s v="TA-25-1393497"/>
    <s v="3007082470"/>
    <s v="APERTURA"/>
    <s v="CB CRECIMIENTO ALIANZA - NUEVO"/>
    <s v="CUNDINAMARCA"/>
    <s v="BOGOTA"/>
    <s v="PTM BOGOTA PAGAYA"/>
    <s v="REDEBAN"/>
    <s v="FO-25-1959679"/>
    <d v="2025-12-12T08:00:00"/>
    <d v="2025-12-12T12:00:00"/>
    <s v="AGREGADOR"/>
    <s v="COMCARD - PTM"/>
    <s v="EJECUTADO"/>
    <s v="11/12/2025 11-12 PROGRAMACION REALIZADA POR LA ALIANZA| INSTALACIÓN PROGRAMADA PARA EL 2025-12-12 | 12/12/2025 INSTALACIÓN DE CORRESPONSAL OK PRUEBA OK CAPACITACIÓN SOMOS BANCOLOMBIA OK CAPACITACIÓN IVA OK CAPACITACIÓN DATAFONO OK PAPELERÍA OK NO SE CUENTA CON TARJETA DE PRUEBA NI POR PARTE DE CLIENTE NO DEL TÉCNICO PARA REALIZAR PRUEBAS"/>
    <s v="VISITA TECNICA"/>
    <s v="DA007322 - AE006288"/>
    <s v="TIPO I"/>
    <s v="TERRESTRE"/>
    <s v="GOMEZ VEGA DAVID SNEYDER"/>
    <n v="1"/>
    <s v="0"/>
    <n v="75096"/>
    <n v="75096"/>
    <n v="75096"/>
  </r>
  <r>
    <s v="MONTERIA"/>
    <x v="2"/>
    <x v="2"/>
    <s v="23555"/>
    <s v="TA-25-1393501"/>
    <s v="3007082477"/>
    <s v="APERTURA"/>
    <s v="CB CRECIMIENTO ALIANZA - NUEVO"/>
    <s v="CORDOBA"/>
    <s v="PLANETA RICA"/>
    <s v="DISTRICOL BARBERIA MR MONKEY"/>
    <s v="REDEBAN"/>
    <s v="FO-25-1959695"/>
    <d v="2025-12-12T08:00:00"/>
    <d v="2025-12-12T14:13:00"/>
    <s v="AGREGADOR"/>
    <s v="DISTRICOL"/>
    <s v="EJECUTADO"/>
    <s v="11/12/2025 11-12 PROGRAMACION REALIZADA POR LA ALIANZA| INSTALACIÓN PROGRAMADA PARA EL 2025-12-12 | 12/12/2025 SE REALIZA APERTURA DE CB, SE DEJA INSTALADO DATAFONO PLACA 1196644, LECTOR ÓPTICO PLACA 114348, AVISO EXTERIOR, FLANGGER, DISPLAY HORARIO, OTROS LUGARES, CUBRE CLAVES Y ACCESORIOS, SE REALIZAN PRUEBAS Y SE DEJA EL CB LISTO PARA OPERACIONES."/>
    <s v="VISITA TECNICA"/>
    <s v="DA007312"/>
    <s v="TIPO II"/>
    <s v="TERRESTRE"/>
    <s v="CASSIANI PEREZ RAUL RAMIRO"/>
    <n v="1"/>
    <s v="0"/>
    <n v="163814"/>
    <n v="140396"/>
    <n v="163814"/>
  </r>
  <r>
    <s v="MONTERIA"/>
    <x v="2"/>
    <x v="2"/>
    <s v="23855"/>
    <s v="TA-25-1393502"/>
    <s v="3007082481"/>
    <s v="APERTURA"/>
    <s v="CB CRECIMIENTO ALIANZA - NUEVO"/>
    <s v="CORDOBA"/>
    <s v="VALENCIA"/>
    <s v="DISTRICOL ABARROTES Y LEGUMBRE"/>
    <s v="REDEBAN"/>
    <s v="FO-25-1959698"/>
    <d v="2025-12-12T08:00:00"/>
    <d v="2025-12-15T15:12:00"/>
    <s v="AGREGADOR"/>
    <s v="DISTRICOL"/>
    <s v="EJECUTADO"/>
    <s v="11/12/2025 11-12 PROGRAMACION REALIZADA POR LA ALIANZA| INSTALACIÓN PROGRAMADA PARA EL 2025-12-15 | 15/12/2025 SE REALIZA VISITA TÉCNICA PARA APERTURA DE CB, SE INSTALA DATAFONO PLACA 1192218, LECTORA SYMBOL PLACA 892689, AVISO EXTERIOR, FLANGGER, DISPLAY HORARIO, OTROS LUGARES, CUBRE CLAVES Y ACCESORIOS, SE REALIZA CAPACITACIÓN Y PRUEBAS DEJANDO CB LISTOS PARA OPERACIONES."/>
    <s v="VISITA TECNICA"/>
    <s v="DA007313"/>
    <s v="TIPO III"/>
    <s v="TERRESTRE"/>
    <s v="CASSIANI PEREZ RAUL RAMIRO"/>
    <n v="1"/>
    <s v="0"/>
    <n v="275729"/>
    <n v="196537"/>
    <n v="275729"/>
  </r>
  <r>
    <s v="CUCUTA"/>
    <x v="0"/>
    <x v="0"/>
    <s v="54001"/>
    <s v="TA-25-1393503"/>
    <s v="3007082471"/>
    <s v="APERTURA"/>
    <s v="CB CRECIMIENTO ALIANZA - NUEVO"/>
    <s v="NORTE DE SANTANDER"/>
    <s v="CUCUTA"/>
    <s v="DISTRICOL SURTI RINCON S"/>
    <s v="REDEBAN"/>
    <s v="FO-25-1959702"/>
    <d v="2025-12-12T08:00:00"/>
    <d v="2025-12-15T13:21:00"/>
    <s v="AGREGADOR"/>
    <s v="DISTRICOL"/>
    <s v="EJECUTADO"/>
    <s v="11/12/2025 11-12 PROGRAMACION REALIZADA POR LA ALIANZA| INSTALACIÓN PROGRAMADA PARA EL 2025-12-15 | 15/12/2025 SE REALIZA LLAMADA TELEFÓNICA AL NÚMERO 3028227979 SE HABLÓ CON EL SR ISLANDER, MANIFIESTA DISPONIBILIDAD, INTERNET TODO OK, SE PROCEDE A REALIZAR VISITA TÉCNICA | 15/12/2025 SE REALIZA VISITA AL COMERCIO Y SE REALIZA INSTALACIÓN DE DATAFONO, LECTORA, CABLEADO, IDENTIFICADOR DE PUNTO, CAPACITACIÓN SOMOS BANCOLOMBIA OK, PUBLICIDAD BANCOLOMBIA INSTALADA OK, PRUEBAS EXITOSAS"/>
    <s v="VISITA TECNICA"/>
    <s v="DA007319"/>
    <s v="TIPO I"/>
    <s v="TERRESTRE"/>
    <s v="MORA VEGA JEAMPIER"/>
    <n v="1"/>
    <s v="0"/>
    <n v="75096"/>
    <n v="75096"/>
    <n v="75096"/>
  </r>
  <r>
    <s v="PASTO"/>
    <x v="6"/>
    <x v="1"/>
    <s v="86568"/>
    <s v="TA-25-1393504"/>
    <s v="3007082478"/>
    <s v="APERTURA"/>
    <s v="CB CRECIMIENTO ALIANZA - NUEVO"/>
    <s v="PUTUMAYO"/>
    <s v="PUERTO ASIS"/>
    <s v="DISTRICOL ESTACION AVENIDA PAP"/>
    <s v="REDEBAN"/>
    <s v="FO-25-1959706"/>
    <d v="2025-12-12T08:00:00"/>
    <d v="2025-12-16T15:29:00"/>
    <s v="AGREGADOR"/>
    <s v="DISTRICOL"/>
    <s v="EJECUTADO"/>
    <s v="11/12/2025 11-12 PROGRAMACION REALIZADA POR LA ALIANZA| INSTALACIÓN PROGRAMADA PARA EL 2025-12-15 | 1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DA007321"/>
    <s v="TIPO IV"/>
    <s v="TERRESTRE"/>
    <s v="CASTILLO HERRERA ALEX RICARDO"/>
    <n v="1"/>
    <s v="0"/>
    <n v="504833"/>
    <n v="196537"/>
    <n v="504833"/>
  </r>
  <r>
    <s v="CALI"/>
    <x v="6"/>
    <x v="1"/>
    <s v="76001"/>
    <s v="TA-25-1393505"/>
    <s v="3007060641"/>
    <s v="APERTURA"/>
    <s v="DATAFONO ADICIONAL - ALIANZA"/>
    <s v="VALLE DEL CAUCA"/>
    <s v="CALI"/>
    <s v="DISTRICOL VARIEDADES MR PAP"/>
    <s v="REDEBAN"/>
    <s v="FO-25-1959708"/>
    <d v="2025-12-12T08:00:00"/>
    <d v="2025-12-12T17:20:00"/>
    <s v="AGREGADOR"/>
    <s v="DISTRICOL"/>
    <s v="EJECUTADO"/>
    <s v="11/12/2025 11-12 PROGRAMACION REALIZADA POR LA ALIANZA| INSTALACIÓN PROGRAMADA PARA EL 2025-12-12 | 18/12/2025 SE REALIZA INSTALACIÓN DE DATÁFONO ADICIONAL SIN NOVEDAD_x000a_‎SE REALIZA CAPACITACIÓN DE SOMOS BANCOLOMBIA. COMPENSACIÓN - MALAS PRÁCTICA. MANEJO DEL DATÁFONO Y SU RESPECTIVO MENU._x000a_‎SE REALIZARON PRUEBAS OPERATIVAS SIN NOVEDAD._x000a_‎SE DEJAN ROLLOS 60 TERMICOS EN EL CB._x000a_‎CB QUEDA OKEY."/>
    <s v="VISITA TECNICA"/>
    <s v="DA007323"/>
    <s v="TIPO I"/>
    <s v="TERRESTRE"/>
    <s v="TORRES GARCIA JENDRY JOSE"/>
    <n v="1"/>
    <s v="0"/>
    <n v="75096"/>
    <n v="75096"/>
    <n v="75096"/>
  </r>
  <r>
    <s v="CALI"/>
    <x v="6"/>
    <x v="1"/>
    <s v="76834"/>
    <s v="TA-25-1393507"/>
    <s v="3007081266"/>
    <s v="APERTURA"/>
    <s v="DATAFONO ADICIONAL - ALIANZA"/>
    <s v="VALLE DEL CAUCA"/>
    <s v="TULUA"/>
    <s v="DISTRICOL PAGOS Y MAX"/>
    <s v="REDEBAN"/>
    <s v="FO-25-1959714"/>
    <d v="2025-12-12T08:00:00"/>
    <d v="2025-12-12T15:30:00"/>
    <s v="AGREGADOR"/>
    <s v="DISTRICOL"/>
    <s v="EJECUTADO"/>
    <s v="11/12/2025 11-12 PROGRAMACION REALIZADA POR LA ALIANZA| INSTALACIÓN PROGRAMADA PARA EL 2025-12-12 | 12/12/2025 EN LA VISITA TÉCNICA SE REALIZÓ LA INSTALACIÓN DE DATÁFONO ADICIONAL,CON LECTOR DE CÓDIGO DE BARRAS, MAGIC BOX 2600,BASE SOPORTE DE DATÁFONO,SE IMPLEMENTARON LOS ROLLOS DE REDEBAN,SE REPASA MANUAL OPERATIVO Y CAPACITACIÓN,SE CREARON LOS USUARIOS Y SE REALIZA LA OPERACIÓN DE PRUEBA CON EL CLIENTE DEJANDO EL SERVICIO OPERANDO SIN FALLAS Y SIN NOVEDAD"/>
    <s v="VISITA TECNICA"/>
    <s v="DA007324"/>
    <s v="TIPO II"/>
    <s v="TERRESTRE"/>
    <s v="SANCHEZ URREGO ROBINSON DAVID"/>
    <n v="1"/>
    <s v="0"/>
    <n v="163814"/>
    <n v="140396"/>
    <n v="163814"/>
  </r>
  <r>
    <s v="MEDELLIN"/>
    <x v="3"/>
    <x v="4"/>
    <s v="5001"/>
    <s v="TA-25-1429935"/>
    <s v="3007082514"/>
    <s v="APERTURA"/>
    <s v="CB CRECIMIENTO ALIANZA - NUEVO"/>
    <s v="ANTIOQUIA"/>
    <s v="MEDELLIN"/>
    <s v="DISTRICOL SUPERMERCADO EL PLAN"/>
    <s v="REDEBAN"/>
    <s v="FO-25-1989973"/>
    <d v="2025-12-18T08:00:00"/>
    <d v="2025-12-19T12:22:00"/>
    <s v="AGREGADOR"/>
    <s v="DISTRICOL"/>
    <s v="EJECUTADO"/>
    <s v="17/12/2025 17-12 PROGRAMACION REALIZADA POR LA ALIANZA| INSTALACIÓN PROGRAMADA PARA EL 2025-12-19 | 19/12/2025 INSTALACIÓN DE CB PURO OK PUBLICIDAD Y CAPACITACIÓN OK PRUEBAS SOLO DEPOSITO NO HAY MAS CUBRE CLAVE OK NO TELECARGA"/>
    <s v="VISITA TECNICA"/>
    <s v="FB007684"/>
    <s v="TIPO I"/>
    <s v="TERRESTRE"/>
    <s v="PAREJA ECHAVARRIA JHON DAVID"/>
    <n v="1"/>
    <s v="0"/>
    <n v="75096"/>
    <n v="75096"/>
    <n v="75096"/>
  </r>
  <r>
    <s v="MEDELLIN"/>
    <x v="3"/>
    <x v="4"/>
    <s v="5615"/>
    <s v="TA-25-1429940"/>
    <s v="3007082503"/>
    <s v="APERTURA"/>
    <s v="CB CRECIMIENTO ALIANZA - NUEVO"/>
    <s v="ANTIOQUIA"/>
    <s v="RIONEGRO"/>
    <s v="PTM RIONEGRO LA MEJOR ESQUINA"/>
    <s v="REDEBAN"/>
    <s v="FO-25-1989979"/>
    <d v="2025-12-18T08:00:00"/>
    <d v="2025-12-19T14:05:00"/>
    <s v="AGREGADOR"/>
    <s v="COMCARD - PTM"/>
    <s v="EJECUTADO"/>
    <s v="17/12/2025 17-12 PROGRAMACION REALIZADA POR LA ALIANZA| INSTALACIÓN PROGRAMADA PARA EL 2025-12-19 | 19/12/2025 SE INSTALA CORRESPONSAL BANCARIO, PRUEBAS OK, SE REALIZA CAPACITACIÓN SOMOS BANCOLOMBIA Y DATAFONO"/>
    <s v="VISITA TECNICA"/>
    <s v="FB007686"/>
    <s v="TIPO II"/>
    <s v="TERRESTRE"/>
    <s v="BADEL ACUÑA LUIS ALBERTO"/>
    <n v="1"/>
    <s v="0"/>
    <n v="163814"/>
    <n v="140396"/>
    <n v="163814"/>
  </r>
  <r>
    <s v="MEDELLIN"/>
    <x v="3"/>
    <x v="4"/>
    <s v="5642"/>
    <s v="TA-25-1429942"/>
    <s v="3007082504"/>
    <s v="APERTURA"/>
    <s v="CB CRECIMIENTO ALIANZA - NUEVO"/>
    <s v="ANTIOQUIA"/>
    <s v="SALGAR"/>
    <s v="DISTRICOL ACCESORIOS 30"/>
    <s v="REDEBAN"/>
    <s v="FO-25-1989982"/>
    <d v="2025-12-18T08:00:00"/>
    <d v="2025-12-18T14:59:00"/>
    <s v="AGREGADOR"/>
    <s v="DISTRICOL"/>
    <s v="EJECUTADO"/>
    <s v="17/12/2025 17-12 PROGRAMACION REALIZADA POR LA ALIANZA| INSTALACIÓN PROGRAMADA PARA EL 2025-12-18 | 18/12/2025 SE REALIZA INSTALACIÓN DE EQUIPO, SE CAPACITA Y SE INSTALA PUBLICIDAD PRUEBAS EXITOSAS SERVICIO OPERATIVO OK"/>
    <s v="VISITA TECNICA"/>
    <s v="FB007687"/>
    <s v="TIPO II"/>
    <s v="TERRESTRE"/>
    <s v="ZAPATA LOPEZ EDWARD ASDRUBAL"/>
    <n v="1"/>
    <s v="0"/>
    <n v="163814"/>
    <n v="140396"/>
    <n v="163814"/>
  </r>
  <r>
    <s v="MEDELLIN"/>
    <x v="3"/>
    <x v="4"/>
    <s v="5674"/>
    <s v="TA-25-1429944"/>
    <s v="3007082511"/>
    <s v="APERTURA"/>
    <s v="CB CRECIMIENTO ALIANZA - NUEVO"/>
    <s v="ANTIOQUIA"/>
    <s v="SAN VICENTE"/>
    <s v="DISTRICOL BENDITA BELLEZA"/>
    <s v="REDEBAN"/>
    <s v="FO-25-1989985"/>
    <d v="2025-12-18T08:00:00"/>
    <d v="2025-12-19T15:07:00"/>
    <s v="AGREGADOR"/>
    <s v="DISTRICOL"/>
    <s v="EJECUTADO"/>
    <s v="17/12/2025 17-12 PROGRAMACION REALIZADA POR LA ALIANZA| INSTALACIÓN PROGRAMADA PARA EL 2025-12-19 | 19/12/2025 SE EJECUTA VISITA TÉCNICA PARA LA INSTALACIÓN DEL CORRESPONSAL BANCOLOMBIA EL USUARIO VALIDA SU IDENTIDAD Y DEFINE EL ÁREA DESTINADA PARA LA UBICACIÓN DEL EQUIPO SE VERIFICA QUE EL ESTABLECIMIENTO CUMPLA CON LOS REQUISITOS DE INFRAESTRUCTURA ELÉCTRICA DE RED Y DE SEGURIDAD CONFIRMANDO QUE TODO SE ENCUENTRA CONFORME EL USUARIO INFORMA QUE NO ES VIABLE INSTALAR EL AVISO EXTERIOR EN LA FACHADA DEBIDO A RESTRICCIONES DE DIMENSIONES MATERIAL DE LA SUPERFICIE Y DISPOSICIONES DE INSPECCIÓN MUNICIPAL POR LO CUAL SE PROCEDE A INSTALAR EL AVISO EN ÁREA INTERNA SE REALIZA LA CONFIGURACIÓN COMPLETA DEL TERMINAL INCLUYENDO PARÁMETROS DE RED PERIFÉRICOS Y PRUEBAS DE CONECTIVIDAD POSTERIORMENTE SE DESARROLLA CAPACITACIÓN AL USUARIO SOBRE LA PLATAFORMA SOMOS BANCOLOMBIA OPERACIÓN DE LOS DISPOSITIVOS Y FLUJO DE TRANSACCIONES FINALMENTE SE VALIDAN OPERACIONES DE PRUEBA CON RESULTADOS EXITOSOS DEJANDO EL PUNTO OPERATIVO EN CONDICIONES ÓPTIMAS"/>
    <s v="VISITA TECNICA"/>
    <s v="FB007688"/>
    <s v="TIPO II"/>
    <s v="TERRESTRE"/>
    <s v="MARTINEZ TOVAR OSCAR DAVID"/>
    <n v="1"/>
    <s v="0"/>
    <n v="163814"/>
    <n v="140396"/>
    <n v="163814"/>
  </r>
  <r>
    <s v="MEDELLIN"/>
    <x v="3"/>
    <x v="4"/>
    <s v="5679"/>
    <s v="TA-25-1429946"/>
    <s v="3007082506"/>
    <s v="APERTURA"/>
    <s v="CB CRECIMIENTO ALIANZA - NUEVO"/>
    <s v="ANTIOQUIA"/>
    <s v="SANTA BARBARA"/>
    <s v="PTM CORREGIMIENTO DE VERSALLES"/>
    <s v="REDEBAN"/>
    <s v="FO-25-1989991"/>
    <d v="2025-12-18T08:00:00"/>
    <d v="2025-12-19T14:05:00"/>
    <s v="AGREGADOR"/>
    <s v="COMCARD - PTM"/>
    <s v="EJECUTADO"/>
    <s v="17/12/2025 17-12 PROGRAMACION REALIZADA POR LA ALIANZA| INSTALACIÓN PROGRAMADA PARA EL 2025-12-19 | 19/12/2025 SE INSTALAN EQUIPOS OK"/>
    <s v="VISITA TECNICA"/>
    <s v="FB007689"/>
    <s v="TIPO II"/>
    <s v="TERRESTRE"/>
    <s v="QUINTERO SANCHEZ JUAN SEBASTIAN"/>
    <n v="1"/>
    <s v="0"/>
    <n v="163814"/>
    <n v="140396"/>
    <n v="163814"/>
  </r>
  <r>
    <s v="TUNJA"/>
    <x v="0"/>
    <x v="0"/>
    <s v="15238"/>
    <s v="TA-25-1429950"/>
    <s v="3007082505"/>
    <s v="APERTURA"/>
    <s v="CB CRECIMIENTO ALIANZA - NUEVO"/>
    <s v="BOYACA"/>
    <s v="DUITAMA"/>
    <s v="DISTRICOL GRAN MERKA EXITO"/>
    <s v="REDEBAN"/>
    <s v="FO-25-1989994"/>
    <d v="2025-12-18T08:00:00"/>
    <d v="2025-12-18T14:52:00"/>
    <s v="AGREGADOR"/>
    <s v="DISTRICOL"/>
    <s v="EJECUTADO"/>
    <s v="17/12/2025 17-12 PROGRAMACION REALIZADA POR LA ALIANZA| INSTALACIÓN PROGRAMADA PARA EL 2025-12-18 | 18/12/2025 SE LOGRA COMUNICACION CON EL CLIENTE, CLIENTE CONFIRMA VISITA, CONFIRMA ALTURA DE 2 METROS PARA EL AVISO EXTERIOR Y PUNTO DE RED. | 18/12/2025 SE REALIZA VISITA AL COMERCIO, SE INSTALAN EQUIPOS Y PUBLICIDAD, SE CAPACITA AL CLIENTE Y SE HACEN PRUEBAS OK."/>
    <s v="VISITA TECNICA"/>
    <s v="FB007690"/>
    <s v="TIPO II"/>
    <s v="TERRESTRE"/>
    <s v="SOLER HOYOS CRISTIAN LEONARDO"/>
    <n v="1"/>
    <s v="0"/>
    <n v="163814"/>
    <n v="140396"/>
    <n v="163814"/>
  </r>
  <r>
    <s v="BUCARAMANGA"/>
    <x v="0"/>
    <x v="0"/>
    <s v="20770"/>
    <s v="TA-25-1429953"/>
    <s v="3007082512"/>
    <s v="APERTURA"/>
    <s v="CB CRECIMIENTO ALIANZA - NUEVO"/>
    <s v="CESAR"/>
    <s v="SAN MARTIN"/>
    <s v="PTM SAN MARTIN THE BARBER SHOP"/>
    <s v="REDEBAN"/>
    <s v="FO-25-1989998"/>
    <d v="2025-12-18T08:00:00"/>
    <d v="2025-12-18T19:01:00"/>
    <s v="AGREGADOR"/>
    <s v="COMCARD - PTM"/>
    <s v="EJECUTADO"/>
    <s v="17/12/2025 17-12 PROGRAMACION REALIZADA POR LA ALIANZA| INSTALACIÓN PROGRAMADA PARA EL 2025-12-18 | 18/12/2025 CLIENTE CONTACTADO AL NÚMERO DE TELÉFONO 3184486559 , LA SEÑORITA YOHANA INDICA TENER DISPONIBILIDAD PARA HORAS DE LA TARDE | 19/12/2025 SE REALIZA APERTURA DE CB BANCOLOMBIA MIXTO , SE INSTALA DATAFONO LECTOR DE BARRAS BASE DE DATÁFONO USUARIO CAPACITACIÓN PUBLICIDAD COMPLETA PRUEBAS OK CUBRE CLAVE OK"/>
    <s v="VISITA TECNICA"/>
    <s v="FB007691 - FB007426"/>
    <s v="TIPO III"/>
    <s v="TERRESTRE"/>
    <s v="HERRERA LUQUE SAUL JAVIER"/>
    <n v="1"/>
    <s v="0"/>
    <n v="275729"/>
    <n v="196537"/>
    <n v="275729"/>
  </r>
  <r>
    <s v="BOGOTA"/>
    <x v="4"/>
    <x v="5"/>
    <s v="25307"/>
    <s v="TA-25-1429955"/>
    <s v="3007082507"/>
    <s v="APERTURA"/>
    <s v="CB CRECIMIENTO ALIANZA - NUEVO"/>
    <s v="CUNDINAMARCA"/>
    <s v="GIRARDOT"/>
    <s v="PTM GIRARDOT MISCELANEA YAPAME"/>
    <s v="REDEBAN"/>
    <s v="FO-25-1990000"/>
    <d v="2025-12-18T08:00:00"/>
    <d v="2025-12-19T14:50:00"/>
    <s v="AGREGADOR"/>
    <s v="COMCARD - PTM"/>
    <s v="EJECUTADO"/>
    <s v="17/12/2025 17-12 PROGRAMACION REALIZADA POR LA ALIANZA| INSTALACIÓN PROGRAMADA PARA EL 2025-12-19 | 19/12/2025 SE LLEGA A COMERCIO, SE REALIZA INSTALACIÓN APERTURA BANCOLOMBIA, CREANDO USUARIOS,BASE-DATAFONO-ROLLOS, AVISO EXTERIOR, PRUEBAS EXITOSAS."/>
    <s v="VISITA TECNICA"/>
    <s v="FB007692 - FB007424"/>
    <s v="TIPO III"/>
    <s v="TERRESTRE"/>
    <s v="ARIAS QUILINDO JULIAN"/>
    <n v="1"/>
    <s v="0"/>
    <n v="275729"/>
    <n v="196537"/>
    <n v="275729"/>
  </r>
  <r>
    <s v="VILLAVICENCIO"/>
    <x v="5"/>
    <x v="6"/>
    <s v="50313"/>
    <s v="TA-25-1429957"/>
    <s v="3007082509"/>
    <s v="APERTURA"/>
    <s v="CB CRECIMIENTO ALIANZA - NUEVO"/>
    <s v="META"/>
    <s v="GRANADA"/>
    <s v="DISTRICOL MERCA AHORRO J Y S"/>
    <s v="REDEBAN"/>
    <s v="FO-25-1990007"/>
    <d v="2025-12-18T08:00:00"/>
    <d v="2025-12-18T14:06:00"/>
    <s v="AGREGADOR"/>
    <s v="DISTRICOL"/>
    <s v="EJECUTADO"/>
    <s v="17/12/2025 17-12 PROGRAMACION REALIZADA POR LA ALIANZA| INSTALACIÓN PROGRAMADA PARA EL 2025-12-18 | 18/12/2025 SE REALIZA IMPLEMENTACIÓN DE CORRESPONSAL REALIZANDO CAPACITACIONE ENTREGA DE PUBLICIDAD SE REALIZA TRANZACION DE ENTREGANDO OPERATIVO SIN NOVEDAD"/>
    <s v="VISITA TECNICA"/>
    <s v="FB007693"/>
    <s v="TIPO II"/>
    <s v="TERRESTRE"/>
    <s v="ROZO JIMENEZ EDGAR ARMANDO"/>
    <n v="1"/>
    <s v="0"/>
    <n v="163814"/>
    <n v="140396"/>
    <n v="163814"/>
  </r>
  <r>
    <s v="CUCUTA"/>
    <x v="0"/>
    <x v="0"/>
    <s v="54001"/>
    <s v="TA-25-1429959"/>
    <s v="3007082502"/>
    <s v="APERTURA"/>
    <s v="CB CRECIMIENTO ALIANZA - NUEVO"/>
    <s v="NORTE DE SANTANDER"/>
    <s v="CUCUTA"/>
    <s v="DISTRICOL TUCOLPAGOS"/>
    <s v="REDEBAN"/>
    <s v="FO-25-1990011"/>
    <d v="2025-12-18T08:00:00"/>
    <d v="2025-12-19T13:33:00"/>
    <s v="AGREGADOR"/>
    <s v="DISTRICOL"/>
    <s v="EJECUTADO"/>
    <s v="17/12/2025 17-12 PROGRAMACION REALIZADA POR LA ALIANZA| INSTALACIÓN PROGRAMADA PARA EL 2025-12-19 | 19/12/2025 SE COMUNICA CON LA CLIENTE GRECIA YECENIA AL # 3238162180, NOS CONFIRMA VISITA OK, INSTALACIONES DEL COMERCIO OK, SE PROGRAMA VISITA EN SITIO. | 19/12/2025 SE REALIZA APERTURA, SE INSTALA DATAFONO, BASE, SCANNER, AVISO, PUBLICIDAD DEL BANCO, SE REALIZA CAPACITACION, PRUEBAS Y CIERRES OK, CB OPERATIVO."/>
    <s v="VISITA TECNICA"/>
    <s v="FB007694"/>
    <s v="TIPO I"/>
    <s v="TERRESTRE"/>
    <s v="NARANJO AFANADOR RUBEN JESUS"/>
    <n v="1"/>
    <s v="0"/>
    <n v="75096"/>
    <n v="75096"/>
    <n v="75096"/>
  </r>
  <r>
    <s v="BUCARAMANGA"/>
    <x v="0"/>
    <x v="0"/>
    <s v="68001"/>
    <s v="TA-25-1429961"/>
    <s v="3007082499"/>
    <s v="APERTURA"/>
    <s v="CB CRECIMIENTO ALIANZA - NUEVO"/>
    <s v="SANTANDER"/>
    <s v="BUCARAMANGA"/>
    <s v="DISTRICOL PAPELERIA ESDANY"/>
    <s v="REDEBAN"/>
    <s v="FO-25-1990014"/>
    <d v="2025-12-18T08:00:00"/>
    <d v="2025-12-18T17:08:00"/>
    <s v="AGREGADOR"/>
    <s v="DISTRICOL"/>
    <s v="EJECUTADO"/>
    <s v="17/12/2025 17-12 PROGRAMACION REALIZADA POR LA ALIANZA| INSTALACIÓN PROGRAMADA PARA EL 2025-12-18 | 18/12/2025 SE ESTABLECE COMUNICACIÓN CON LA SEÑORA JENNY AL NÚMERO 3178841399 SE CONFIRMA PUERTO DE RED Y TOMA CORRIENTE DISPONIBLE PARA LA ACTIVIDAD SE PROCEDE CON EL DESPLAZAMIENTO | 18/12/2025 SE HACE PRESENCIA EN COMERCIO SE REALIZA INSTALACIÓN DE 1 DATÁFONO CON SU RESPECTIVO LECTOR DE BARRAS FUENTE Y CABLE DE PODER Y BRAZO DE SOPORTE SE CAPACITA PERSONAL PARA EL MANEJO DEL POS, SE REALIZA INSTALACIÓN DE 1 AVISO EXTERIOR 1 FLANGER Y 1 DISPLAY DE HORARIO _x000a__x000a_SEE REALIZAN PRUEBAS CONSULTA DE SALDO, RETIRO Y DEPÓSITO OK"/>
    <s v="VISITA TECNICA"/>
    <s v="FB007695"/>
    <s v="TIPO I"/>
    <s v="TERRESTRE"/>
    <s v="BARRERA ORTEGA MARLON STWAR"/>
    <n v="1"/>
    <s v="0"/>
    <n v="75096"/>
    <n v="75096"/>
    <n v="75096"/>
  </r>
  <r>
    <s v="BUCARAMANGA"/>
    <x v="0"/>
    <x v="0"/>
    <s v="68307"/>
    <s v="TA-25-1429963"/>
    <s v="3007082508"/>
    <s v="APERTURA"/>
    <s v="CB CRECIMIENTO ALIANZA - NUEVO"/>
    <s v="SANTANDER"/>
    <s v="GIRON"/>
    <s v="DISTRICOL BOMBASTIC MIX"/>
    <s v="REDEBAN"/>
    <s v="FO-25-1990021"/>
    <d v="2025-12-18T08:00:00"/>
    <d v="2025-12-18T14:44:00"/>
    <s v="AGREGADOR"/>
    <s v="DISTRICOL"/>
    <s v="EJECUTADO"/>
    <s v="17/12/2025 17-12 PROGRAMACION REALIZADA POR LA ALIANZA| INSTALACIÓN PROGRAMADA PARA EL 2025-12-18 | 18/12/2025 SE INSTALA DATAFONO, LECTOR, CABLES Y FUENTE DE PODER, SE INSTALA PUBLICIDAD COMPLETA, SE CAPACITA MANEJO CORRESPONSAL, CIERRES, CUADRO DIARIO COMPENSACIÓN, MANEJO DATAFONO OK, PRUEBAS OK, INSTALACIÓN EXITOSA, PÁGINA SOMOS BANCOLOMBIA PRUEBA OK"/>
    <s v="VISITA TECNICA"/>
    <s v="FB007696"/>
    <s v="TIPO I"/>
    <s v="TERRESTRE"/>
    <s v="GELVEZ MOGOLLON JOSE ELISEO"/>
    <n v="1"/>
    <s v="0"/>
    <n v="75096"/>
    <n v="75096"/>
    <n v="75096"/>
  </r>
  <r>
    <s v="BUCARAMANGA"/>
    <x v="0"/>
    <x v="0"/>
    <s v="68547"/>
    <s v="TA-25-1429966"/>
    <s v="3007082510"/>
    <s v="APERTURA"/>
    <s v="CB CRECIMIENTO ALIANZA - NUEVO"/>
    <s v="SANTANDER"/>
    <s v="PIEDECUESTA"/>
    <s v="PTM PIEDECUESTA DROGUERIA Y PA"/>
    <s v="REDEBAN"/>
    <s v="FO-25-1990025"/>
    <d v="2025-12-18T08:00:00"/>
    <d v="2025-12-18T15:28:00"/>
    <s v="AGREGADOR"/>
    <s v="COMCARD - PTM"/>
    <s v="EJECUTADO"/>
    <s v="17/12/2025 17-12 PROGRAMACION REALIZADA POR LA ALIANZA| INSTALACIÓN PROGRAMADA PARA EL 2025-12-18 | 18/12/2025 INSTALACIÓN, CONFIGURACIÓN Y CAPACITACIÓN DE MANEJO DE TERMINAL, PRUEBAS EXITOSA"/>
    <s v="VISITA TECNICA"/>
    <s v="FB007697"/>
    <s v="TIPO II"/>
    <s v="TERRESTRE"/>
    <s v="PEÑA DIAZ IVAN YESID"/>
    <n v="1"/>
    <s v="0"/>
    <n v="163814"/>
    <n v="140396"/>
    <n v="163814"/>
  </r>
  <r>
    <s v="CALI"/>
    <x v="6"/>
    <x v="1"/>
    <s v="76001"/>
    <s v="TA-25-1429969"/>
    <s v="3007082500"/>
    <s v="APERTURA"/>
    <s v="CB CRECIMIENTO ALIANZA - NUEVO"/>
    <s v="VALLE DEL CAUCA"/>
    <s v="CALI"/>
    <s v="PTM CALI MISCELANEA Y PAPELERI"/>
    <s v="REDEBAN"/>
    <s v="FO-25-1990033"/>
    <d v="2025-12-18T08:00:00"/>
    <d v="2025-12-18T14:10:00"/>
    <s v="AGREGADOR"/>
    <s v="COMCARD - PTM"/>
    <s v="EJECUTADO"/>
    <s v="17/12/2025 17-12 PROGRAMACION REALIZADA POR LA ALIANZA| INSTALACIÓN PROGRAMADA PARA EL 2025-12-18 | 18/12/2025 SE LLAMA AL CLIENTE, SE VALIDA LA VISITA DE LA INSTALACION, DIRECCION Y DISPONIBILIDAD, SE VISITA EL COMERCIO, SE INSTALA DATAFONO, LECTORA, ACCESORIOS EN APERTURA CB BANCOLOMBIA MIXTO, INSTALÓ PUBLICIDAD, SE CAPACITA, PRUEBAS OK, TELECARGA TRNA"/>
    <s v="VISITA TECNICA"/>
    <s v="FB007698"/>
    <s v="TIPO I"/>
    <s v="TERRESTRE"/>
    <s v="HERRERA MONAR GEOVANNY"/>
    <n v="1"/>
    <s v="0"/>
    <n v="75096"/>
    <n v="75096"/>
    <n v="75096"/>
  </r>
  <r>
    <s v="CALI"/>
    <x v="6"/>
    <x v="1"/>
    <s v="76834"/>
    <s v="TA-25-1429972"/>
    <s v="3007082513"/>
    <s v="APERTURA"/>
    <s v="CB CRECIMIENTO ALIANZA - NUEVO"/>
    <s v="VALLE DEL CAUCA"/>
    <s v="TULUA"/>
    <s v="PTM TULUA CORREO Y DOMICILIOS"/>
    <s v="REDEBAN"/>
    <s v="FO-25-1999658 | FO-25-1990037"/>
    <d v="2025-12-18T08:00:00"/>
    <d v="2025-12-19T10:31:00"/>
    <s v="AGREGADOR"/>
    <s v="COMCARD - PTM"/>
    <s v="EJECUTADO"/>
    <s v="[FO-25-1999658] 19/12/2025 SE VISITA CORRESPONSAL Y SE PROCEDE A REALIZA INSTALACIÓN DE PIN PAD. TRANSACCIONES DE PRUEBA EXITOSAS || [FO-25-1990037] 17/12/2025 17-12 PROGRAMACION REALIZADA POR LA ALIANZA| INSTALACIÓN PROGRAMADA PARA EL 2025-12-18 | 18/12/2025 SE VISITA ESTABLECIMIENTO, SE REALIZA INSTALACIÓN CORRESPONSAL BANCOLOMBIA. TRANSACCIONES DE PRUEBA EXITOSAS SOLO CON LAS QUE DISPONE EL CLIENTE Y SE REALIZARON PRUEBAS CON TARJETA DE OTRO BANCO PARA SIMULAR PROCESO . SE INSTALA PUBLICIDAD COMPLETA Y SE CAPACITA."/>
    <s v="VISITA TECNICA"/>
    <m/>
    <s v="TIPO II"/>
    <s v="TERRESTRE"/>
    <s v="BOLAÑOS TABORDA JORGE ENRIQUE"/>
    <n v="2"/>
    <s v="0"/>
    <n v="327628"/>
    <n v="140396"/>
    <n v="327628"/>
  </r>
  <r>
    <s v="YOPAL"/>
    <x v="5"/>
    <x v="6"/>
    <s v="85001"/>
    <s v="TA-25-1429974"/>
    <s v="3007082515"/>
    <s v="APERTURA"/>
    <s v="CB CRECIMIENTO ALIANZA - NUEVO"/>
    <s v="CASANARE"/>
    <s v="YOPAL"/>
    <s v="DISTRICOL MISCELANEA LAVADERO"/>
    <s v="REDEBAN"/>
    <s v="FO-25-1990041"/>
    <d v="2025-12-18T08:00:00"/>
    <d v="2025-12-18T16:48:00"/>
    <s v="AGREGADOR"/>
    <s v="DISTRICOL"/>
    <s v="EJECUTADO"/>
    <s v="17/12/2025 17-12 PROGRAMACION REALIZADA POR LA ALIANZA| INSTALACIÓN PROGRAMADA PARA EL 2025-12-18 | 18/12/2025 SE VISITA COMERCIO, SE INSTALA DATÁFONO LECTOR BASE Y CUBRE TECLADO. PRUEBAS OK. OPERATIVO EL SERVICIO. SOMOS BANCOLOMBIA OK. SE CAPACITA CLIENTE. NO SE REALIZA PRUEBA DE TRANSFERENCIA NO SE CUENTA CON TARJETA"/>
    <s v="VISITA TECNICA"/>
    <s v="FB007700"/>
    <s v="TIPO I"/>
    <s v="TERRESTRE"/>
    <s v="BERNAL ELAICA EDGAR ALEXIS"/>
    <n v="1"/>
    <s v="0"/>
    <n v="75096"/>
    <n v="75096"/>
    <n v="75096"/>
  </r>
  <r>
    <s v="YOPAL"/>
    <x v="5"/>
    <x v="6"/>
    <s v="85001"/>
    <s v="TA-25-1429976"/>
    <s v="3007082516"/>
    <s v="APERTURA"/>
    <s v="CB CRECIMIENTO ALIANZA - NUEVO"/>
    <s v="CASANARE"/>
    <s v="YOPAL"/>
    <s v="DISTRICOL CASFARMA YOPAL"/>
    <s v="REDEBAN"/>
    <s v="FO-25-1990045"/>
    <d v="2025-12-18T08:00:00"/>
    <d v="2025-12-19T14:30:00"/>
    <s v="AGREGADOR"/>
    <s v="DISTRICOL"/>
    <s v="EJECUTADO"/>
    <s v="17/12/2025 17-12 PROGRAMACION REALIZADA POR LA ALIANZA| INSTALACIÓN PROGRAMADA PARA EL 2025-12-19 | 20/12/2025 SE VISITA COMERCIO, SE INSTALA DATÁFONO LECTOR BASE Y CUBRE TECLADO. PRUEBAS OK. OPERATIVO EL SERVICIO. SE CAPACITA CLIENTE SOMOS BANCOLOMBIA OK. NO SE REALIZA PRUEBA DE TRANSFERENCIA NO SE CUENTA CON TARJETA"/>
    <s v="VISITA TECNICA"/>
    <s v="FB007701"/>
    <s v="TIPO I"/>
    <s v="TERRESTRE"/>
    <s v="BERNAL ELAICA EDGAR ALEXIS"/>
    <n v="1"/>
    <s v="0"/>
    <n v="75096"/>
    <n v="75096"/>
    <n v="75096"/>
  </r>
  <r>
    <s v="BOGOTA"/>
    <x v="4"/>
    <x v="5"/>
    <s v="11001"/>
    <s v="TA-25-1429979"/>
    <s v="3007082498"/>
    <s v="APERTURA"/>
    <s v="CB CRECIMIENTO ALIANZA - NUEVO"/>
    <s v="CUNDINAMARCA"/>
    <s v="BOGOTA"/>
    <s v="PTM BOGOTA MTG PRINCIPAL"/>
    <s v="REDEBAN"/>
    <s v="FO-25-1990054"/>
    <d v="2025-12-18T08:00:00"/>
    <d v="2025-12-19T12:05:00"/>
    <s v="AGREGADOR"/>
    <s v="COMCARD - PTM"/>
    <s v="EJECUTADO"/>
    <s v="17/12/2025 17-12 PROGRAMACION REALIZADA POR LA ALIANZA| INSTALACIÓN PROGRAMADA PARA EL 2025-12-19 | 26/12/2025 SE REALIZA APERTURA DE CORRESPONSAL BANCOLOMBIA, SE INSTALA PUBLICIDAD, EQUIPOS . SE REALIZA CAPACITACIÓN AL RESPONSABLE DEL CB Y SE ENTREGAN LOS ROLLOS PARA EL PUNTO"/>
    <s v="VISITA TECNICA"/>
    <s v="FB007702"/>
    <s v="TIPO I"/>
    <s v="TERRESTRE"/>
    <s v="ALARCON AREVALO JOHAN STIVEN"/>
    <n v="1"/>
    <s v="0"/>
    <n v="75096"/>
    <n v="75096"/>
    <n v="75096"/>
  </r>
  <r>
    <s v="BOGOTA"/>
    <x v="4"/>
    <x v="5"/>
    <s v="11001"/>
    <s v="TA-25-1429983"/>
    <s v="3007082496"/>
    <s v="APERTURA"/>
    <s v="CB CRECIMIENTO ALIANZA - NUEVO"/>
    <s v="CUNDINAMARCA"/>
    <s v="BOGOTA"/>
    <s v="PTM BOGOTA COMPU EMI"/>
    <s v="REDEBAN"/>
    <s v="FO-25-1990059"/>
    <d v="2025-12-18T08:00:00"/>
    <d v="2025-12-19T13:12:00"/>
    <s v="AGREGADOR"/>
    <s v="COMCARD - PTM"/>
    <s v="EJECUTADO"/>
    <s v="17/12/2025 17-12 PROGRAMACION REALIZADA POR LA ALIANZA| INSTALACIÓN PROGRAMADA PARA EL 2025-12-19 | 19/12/2025 APERTURA BANCOLOMBIA OK CAPACITACIÓN OK PUBLICIDAD OK SERVICIO OPERATIVO"/>
    <s v="VISITA TECNICA"/>
    <s v="FB007703"/>
    <s v="TIPO I"/>
    <s v="TERRESTRE"/>
    <s v="HERNANDEZ NARANJO OSCAR EDUARDO"/>
    <n v="1"/>
    <s v="0"/>
    <n v="75096"/>
    <n v="75096"/>
    <n v="75096"/>
  </r>
  <r>
    <s v="MEDELLIN"/>
    <x v="3"/>
    <x v="4"/>
    <s v="5001"/>
    <s v="TA-25-1429986"/>
    <s v="3007038563"/>
    <s v="APERTURA"/>
    <s v="DATAFONO ADICIONAL - ALIANZA"/>
    <s v="ANTIOQUIA"/>
    <s v="MEDELLIN"/>
    <s v="DISTRICOL PAPELERIA TOBY"/>
    <s v="REDEBAN"/>
    <s v="FO-25-1990064"/>
    <d v="2025-12-18T08:00:00"/>
    <d v="2025-12-18T11:58:00"/>
    <s v="AGREGADOR"/>
    <s v="DISTRICOL"/>
    <s v="EJECUTADO"/>
    <s v="17/12/2025 17-12 PROGRAMACION REALIZADA POR LA ALIANZA| INSTALACIÓN PROGRAMADA PARA EL 2025-12-18 | 18/12/2025 SE INSTALA DATAFONO ADICIONAL EXITOSAMENTE"/>
    <s v="VISITA TECNICA"/>
    <s v="FB007704"/>
    <s v="TIPO I"/>
    <s v="TERRESTRE"/>
    <s v="RUA ALVAREZ RICHARD ANDRES"/>
    <n v="1"/>
    <s v="0"/>
    <n v="75096"/>
    <n v="75096"/>
    <n v="75096"/>
  </r>
  <r>
    <s v="MEDELLIN"/>
    <x v="3"/>
    <x v="4"/>
    <s v="5615"/>
    <s v="TA-25-1429989"/>
    <s v="3007035275"/>
    <s v="APERTURA"/>
    <s v="DATAFONO ADICIONAL - ALIANZA"/>
    <s v="ANTIOQUIA"/>
    <s v="RIONEGRO"/>
    <s v="DISTRICOL MERCADOS BARCELONA"/>
    <s v="REDEBAN"/>
    <s v="FO-25-1990068"/>
    <d v="2025-12-18T08:00:00"/>
    <d v="2025-12-19T16:12:00"/>
    <s v="AGREGADOR"/>
    <s v="DISTRICOL"/>
    <s v="EJECUTADO"/>
    <s v="17/12/2025 17-12 PROGRAMACION REALIZADA POR LA ALIANZA| INSTALACIÓN PROGRAMADA PARA EL 2025-12-19 | 19/12/2025 SE INSTALA DATAFONO ADICIONAL"/>
    <s v="VISITA TECNICA"/>
    <s v="FB007705"/>
    <s v="TIPO II"/>
    <s v="TERRESTRE"/>
    <s v="BADEL ACUÑA LUIS ALBERTO"/>
    <n v="1"/>
    <s v="0"/>
    <n v="163814"/>
    <n v="140396"/>
    <n v="163814"/>
  </r>
  <r>
    <s v="MONTERIA"/>
    <x v="2"/>
    <x v="2"/>
    <s v="23555"/>
    <s v="TA-25-1429991"/>
    <s v="3007035487"/>
    <s v="APERTURA"/>
    <s v="DATAFONO ADICIONAL - ALIANZA"/>
    <s v="CORDOBA"/>
    <s v="PLANETA RICA"/>
    <s v="DISTRICOL CAFETERIA COFFE HOUSE"/>
    <s v="REDEBAN"/>
    <s v="FO-25-1990071"/>
    <d v="2025-12-18T08:00:00"/>
    <d v="2025-12-18T14:27:00"/>
    <s v="AGREGADOR"/>
    <s v="DISTRICOL"/>
    <s v="EJECUTADO"/>
    <s v="17/12/2025 17-12 PROGRAMACION REALIZADA POR LA ALIANZA| INSTALACIÓN PROGRAMADA PARA EL 2025-12-18 | 18/12/2025 SE REALIZA VISITA TÉCNICA PARA APERTURA, DATAFONO ADICIONAL, SE INSTALA DATAFONO PLACA 1196702, LECTORA SYMBOL PLACA 902751, CUBRE CLAVES Y ACCESORIOS, SE REALIZAN PRUEBAS OK, NO SE REALIZA CAPACITACIÓN YA QUE EL CB SE ENCUENTRA CAPACITADO._x000a_NOTA: NO SE INSTALA PUBLICIDAD YA QUE ES DATAFONO ADICIONAL. SE DEJA EQUIPO LISTO PARA OPERACIONES."/>
    <s v="VISITA TECNICA"/>
    <s v="FB007706"/>
    <s v="TIPO II"/>
    <s v="TERRESTRE"/>
    <s v="CASSIANI PEREZ RAUL RAMIRO"/>
    <n v="1"/>
    <s v="0"/>
    <n v="163814"/>
    <n v="140396"/>
    <n v="163814"/>
  </r>
  <r>
    <s v="YOPAL"/>
    <x v="5"/>
    <x v="6"/>
    <s v="85001"/>
    <s v="TA-25-1429993"/>
    <s v="3007059188"/>
    <s v="APERTURA"/>
    <s v="DATAFONO ADICIONAL - ALIANZA"/>
    <s v="CASANARE"/>
    <s v="YOPAL"/>
    <s v="MULTIPAGAS YOPAL CENTRO"/>
    <s v="REDEBAN"/>
    <s v="FO-25-1990075"/>
    <d v="2025-12-18T08:00:00"/>
    <d v="2025-12-18T11:13:00"/>
    <s v="ROBUSTO"/>
    <s v="MULTIPAGAS"/>
    <s v="EJECUTADO"/>
    <s v="17/12/2025 17-12 SE REALIZA LLAMADA AL CLIENTE, SE HABLA CON LA SRA EIDY RUIZ AL NUMERO 3223525164 SE VALIDA DIRECCIÓN OK, CANAL OK, DISPONIBILIDAD TOTAL, LLAMAR EL DÍA LA INSTALACIÓN PARA CONFIRMAR VISITA | 18/12/2025 SE VISITA COMERCIO, SE INSTALA DATÁFONO PINPAD Y LECTOR ADICIONAL. OPERATIVO EL SERVICIO. PRUEBAS OK. NO SE REALIZA PRUEBA DE TRANSFERENCIA NO SE CUENTA CON TARJETA. EIDY RUIZ INDICA NO REQUIERE BASE POR LA POSICIÓN Y EL ESPACIO ES MUY REDUCIDO. CB INDICA NO TENER ACCESO A DOCUMENTOS COMO CAMARA DE COMERCIO Y RECIBOS, MOTIVO QUE ES UN ROBUSTO Y ESOS DOCUMENTOS LO TIENEN OTRAS PERSONAS."/>
    <s v="VISITA TECNICA"/>
    <s v="FB007707"/>
    <s v="TIPO I"/>
    <s v="TERRESTRE"/>
    <s v="BERNAL ELAICA EDGAR ALEXIS"/>
    <n v="1"/>
    <s v="0"/>
    <n v="75096"/>
    <n v="75096"/>
    <n v="75096"/>
  </r>
  <r>
    <s v="MEDELLIN"/>
    <x v="3"/>
    <x v="4"/>
    <s v="5631"/>
    <s v="TA-25-1429995"/>
    <s v="3007082468"/>
    <s v="APERTURA"/>
    <s v="CB CRECIMIENTO ALIANZA - OTRAS LISTAS"/>
    <s v="ANTIOQUIA"/>
    <s v="SABANETA"/>
    <s v="DISTRICOL PARENTESIS A&amp;C"/>
    <s v="REDEBAN"/>
    <s v="FO-25-1990081"/>
    <d v="2025-12-18T08:00:00"/>
    <d v="2025-12-18T14:17:00"/>
    <s v="AGREGADOR"/>
    <s v="DISTRICOL"/>
    <s v="EJECUTADO"/>
    <s v="17/12/2025 17-12 PROGRAMACION REALIZADA POR LA ALIANZA| INSTALACIÓN PROGRAMADA PARA EL 2025-12-18 | 18/12/2025 SE HACE IMPLEMENTACION OK EQUIPOS OPERATIVOS PRUEBAS EXITOSAS SOMOS BANCOLOMBIA ACTIVO, CAPACITACIÓN Y PUBLICIDAD OK"/>
    <s v="VISITA TECNICA"/>
    <s v="FB007708"/>
    <s v="TIPO I"/>
    <s v="TERRESTRE"/>
    <s v="DIAZ ZABALA FRANCIS DUBAN"/>
    <n v="1"/>
    <s v="0"/>
    <n v="75096"/>
    <n v="75096"/>
    <n v="75096"/>
  </r>
  <r>
    <s v="MEDELLIN"/>
    <x v="3"/>
    <x v="4"/>
    <s v="5001"/>
    <s v="TA-25-1446312"/>
    <s v="3007082585"/>
    <s v="APERTURA"/>
    <s v="CB CRECIMIENTO ALIANZA - NUEVO"/>
    <s v="ANTIOQUIA"/>
    <s v="MEDELLIN"/>
    <s v="DISTRICOL DROGUERIA SIRDALUD"/>
    <s v="REDEBAN"/>
    <s v="FO-25-2024417"/>
    <d v="2025-12-24T08:00:00"/>
    <d v="2025-12-24T11:07:00"/>
    <s v="AGREGADOR"/>
    <s v="DISTRICOL"/>
    <s v="EJECUTADO"/>
    <s v="23/12/2025 23-12 PROGRAMACION REALIZADA POR LA ALIANZA| INSTALACIÓN PROGRAMADA PARA EL 2025-12-24 | 24/12/2025 INSTALACIÓN DE CB PURO OK PUBLICIDAD Y CAPACITACIÓN OK PRUEBAS SOLO CONSULTA DE SALDO NO HAY PARA MÁS CUBRE CLAVE OK NO TELECARGA"/>
    <s v="VISITA TECNICA"/>
    <s v="OB007835"/>
    <s v="TIPO I"/>
    <s v="TERRESTRE"/>
    <s v="PAREJA ECHAVARRIA JHON DAVID"/>
    <n v="1"/>
    <s v="0"/>
    <n v="75096"/>
    <n v="75096"/>
    <n v="75096"/>
  </r>
  <r>
    <s v="MEDELLIN"/>
    <x v="3"/>
    <x v="4"/>
    <s v="5001"/>
    <s v="TA-25-1446314"/>
    <s v="3007082586"/>
    <s v="APERTURA"/>
    <s v="CB CRECIMIENTO ALIANZA - NUEVO"/>
    <s v="ANTIOQUIA"/>
    <s v="MEDELLIN"/>
    <s v="DISTRICOL TIENDA DEL PELUQUERO"/>
    <s v="REDEBAN"/>
    <s v="FO-25-2024424"/>
    <d v="2025-12-24T08:00:00"/>
    <d v="2025-12-24T13:43:00"/>
    <s v="AGREGADOR"/>
    <s v="DISTRICOL"/>
    <s v="EJECUTADO"/>
    <s v="23/12/2025 23-12 PROGRAMACION REALIZADA POR LA ALIANZA| INSTALACIÓN PROGRAMADA PARA EL 2025-12-24 | 24/12/2025 SE INSTALAN EQUIPOS OK"/>
    <s v="VISITA TECNICA"/>
    <s v="OB007836"/>
    <s v="TIPO I"/>
    <s v="TERRESTRE"/>
    <s v="QUINTERO SANCHEZ JUAN SEBASTIAN"/>
    <n v="1"/>
    <s v="0"/>
    <n v="75096"/>
    <n v="75096"/>
    <n v="75096"/>
  </r>
  <r>
    <s v="MEDELLIN"/>
    <x v="3"/>
    <x v="4"/>
    <s v="5001"/>
    <s v="TA-25-1446315"/>
    <s v="3007082587"/>
    <s v="APERTURA"/>
    <s v="CB CRECIMIENTO ALIANZA - NUEVO"/>
    <s v="ANTIOQUIA"/>
    <s v="MEDELLIN"/>
    <s v="DISTRICOL COMERCIALIZADORA KTE"/>
    <s v="REDEBAN"/>
    <s v="FO-25-2024425"/>
    <d v="2025-12-24T08:00:00"/>
    <d v="2025-12-24T12:58:00"/>
    <s v="AGREGADOR"/>
    <s v="DISTRICOL"/>
    <s v="EJECUTADO"/>
    <s v="23/12/2025 23-12 PROGRAMACION REALIZADA POR LA ALIANZA| INSTALACIÓN PROGRAMADA PARA EL 2025-12-24 | 24/12/2025 INSTALACIÓN CB OK"/>
    <s v="VISITA TECNICA"/>
    <s v="OB007837"/>
    <s v="TIPO I"/>
    <s v="TERRESTRE"/>
    <s v="BADEL ACUÑA LUIS ALBERTO"/>
    <n v="1"/>
    <s v="0"/>
    <n v="75096"/>
    <n v="75096"/>
    <n v="75096"/>
  </r>
  <r>
    <s v="MEDELLIN"/>
    <x v="3"/>
    <x v="4"/>
    <s v="5148"/>
    <s v="TA-25-1446316"/>
    <s v="3007082555"/>
    <s v="APERTURA"/>
    <s v="CB CRECIMIENTO ALIANZA - NUEVO"/>
    <s v="ANTIOQUIA"/>
    <s v="EL CARMEN DE VIBORAL"/>
    <s v="DISTRICOL SOLOACEITES"/>
    <s v="REDEBAN"/>
    <s v="FO-25-2024427"/>
    <d v="2025-12-24T08:00:00"/>
    <d v="2025-12-26T15:59:00"/>
    <s v="AGREGADOR"/>
    <s v="DISTRICOL"/>
    <s v="EJECUTADO"/>
    <s v="23/12/2025 23-12 PROGRAMACION REALIZADA POR LA ALIANZA| INSTALACIÓN PROGRAMADA PARA EL 2025-12-26 | 26/12/2025 SE INSTALAN EQUIPOS OK"/>
    <s v="VISITA TECNICA"/>
    <s v="OB007838"/>
    <s v="TIPO II"/>
    <s v="TERRESTRE"/>
    <s v="QUINTERO SANCHEZ JUAN SEBASTIAN"/>
    <n v="1"/>
    <s v="0"/>
    <n v="163814"/>
    <n v="140396"/>
    <n v="163814"/>
  </r>
  <r>
    <s v="MEDELLIN"/>
    <x v="3"/>
    <x v="4"/>
    <s v="5212"/>
    <s v="TA-25-1446317"/>
    <s v="3007082566"/>
    <s v="APERTURA"/>
    <s v="CB CRECIMIENTO ALIANZA - NUEVO"/>
    <s v="ANTIOQUIA"/>
    <s v="COPACABANA"/>
    <s v="DISTRICOL HAPPY PETS"/>
    <s v="REDEBAN"/>
    <s v="FO-25-2024436"/>
    <d v="2025-12-24T08:00:00"/>
    <d v="2025-12-24T13:56:00"/>
    <s v="AGREGADOR"/>
    <s v="DISTRICOL"/>
    <s v="EJECUTADO"/>
    <s v="23/12/2025 23-12 PROGRAMACION REALIZADA POR LA ALIANZA| INSTALACIÓN PROGRAMADA PARA EL 2025-12-24 | 24/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PERO ESTE PRESENTA FALLA EN EL PUERTO USB DONDE SE CONECTA EL LECTOR POR LO CUAL SE REALIZA CAMBIO DE EQUIPO DEBIDO AL DAÑO EN LA USB EL NUEVO EQUIPO SE CONFIGURA Y QUEDA OPERATIV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
    <s v="VISITA TECNICA"/>
    <s v="OB007839"/>
    <s v="TIPO I"/>
    <s v="TERRESTRE"/>
    <s v="MARTINEZ TOVAR OSCAR DAVID"/>
    <n v="1"/>
    <s v="0"/>
    <n v="75096"/>
    <n v="75096"/>
    <n v="75096"/>
  </r>
  <r>
    <s v="MEDELLIN"/>
    <x v="3"/>
    <x v="4"/>
    <s v="5308"/>
    <s v="TA-25-1446319"/>
    <s v="3007082543"/>
    <s v="APERTURA"/>
    <s v="CB CRECIMIENTO ALIANZA - NUEVO"/>
    <s v="ANTIOQUIA"/>
    <s v="GIRARDOTA"/>
    <s v="DISTRICOL MARKET FACIL"/>
    <s v="REDEBAN"/>
    <s v="FO-25-2024438"/>
    <d v="2025-12-24T08:00:00"/>
    <d v="2025-12-24T12:39:00"/>
    <s v="AGREGADOR"/>
    <s v="DISTRICOL"/>
    <s v="EJECUTADO"/>
    <s v="23/12/2025 23-12 PROGRAMACION REALIZADA POR LA ALIANZA| INSTALACIÓN PROGRAMADA PARA EL 2025-12-24 | 24/12/2025 SE REALIZA INSTALACIÓN Y CONFIGURACIÓN DEL EQUIPO, SE REALIZA CAPACITACIÓN DEL CORRESPONSAL BANCARIO Y SE INSTALA PUBLICIDAD SE REALIZAN PRUEBAS EXITOSAS SERVICIO OPERATIVO"/>
    <s v="VISITA TECNICA"/>
    <s v="OB007840"/>
    <s v="TIPO I"/>
    <s v="TERRESTRE"/>
    <s v="ZAPATA LOPEZ EDWARD ASDRUBAL"/>
    <n v="1"/>
    <s v="0"/>
    <n v="75096"/>
    <n v="75096"/>
    <n v="75096"/>
  </r>
  <r>
    <s v="MEDELLIN"/>
    <x v="3"/>
    <x v="4"/>
    <s v="5440"/>
    <s v="TA-25-1446321"/>
    <s v="3007082584"/>
    <s v="APERTURA"/>
    <s v="CB CRECIMIENTO ALIANZA - NUEVO"/>
    <s v="ANTIOQUIA"/>
    <s v="MARINILLA"/>
    <s v="DISTRICOL SEX SHOP TIA SEXY"/>
    <s v="REDEBAN"/>
    <s v="FO-25-2024447"/>
    <d v="2025-12-24T08:00:00"/>
    <d v="2025-12-26T15:53:00"/>
    <s v="AGREGADOR"/>
    <s v="DISTRICOL"/>
    <s v="EJECUTADO"/>
    <s v="23/12/2025 23-12 PROGRAMACION REALIZADA POR LA ALIANZA| INSTALACIÓN PROGRAMADA PARA EL 2025-12-26 | 26/12/2025 SE REALIZA VISITA TÉCNICA PARA LA INSTALACIÓN DEL CORRESPONSAL BANCOLOMBIA EL USUARIO CONFIRMA SU IDENTIFICACIÓN Y PRESENTA EL LUGAR DONDE SE LLEVARÁ A CABO LA INSTALACIÓN DEL EQUIPO MOSTRANDO TAMBIÉN LA FACHADA DONDE IRÁ EL AVISO SE VALIDA QUE EL SITIO CUENTE CON LAS CONDICIONES NECESARIAS SE PROCEDE CON LA INSTALACIÓN Y CONFIGURACIÓN DEL EQUIPO  SE LLEVA A CABO LA CAPACITACIÓN SOBRE LA PLATAFORMA SOMOS BANCOLOMBIA Y POSTERIORMENTE EL MANEJO DEL EQUIPO Y LA FORMA DE REALIZAR LAS TRANSACCIONES EL USUARIO QUEDA CON CONOCIMIENTO DEL TEMA LUEGO SE PROCEDE A LA INSTALACIÓN DE LOS AVISOS LOS CUALES SE COLOCAN EN LOS LUGARES INDICADOS POR EL CLIENTE Y FINALMENTE TODO QUEDA OPERATIVO"/>
    <s v="VISITA TECNICA"/>
    <s v="OB007842"/>
    <s v="TIPO II"/>
    <s v="TERRESTRE"/>
    <s v="MARTINEZ TOVAR OSCAR DAVID"/>
    <n v="1"/>
    <s v="0"/>
    <n v="163814"/>
    <n v="140396"/>
    <n v="163814"/>
  </r>
  <r>
    <s v="MEDELLIN"/>
    <x v="3"/>
    <x v="4"/>
    <s v="5736"/>
    <s v="TA-25-1446323"/>
    <s v="3007082552"/>
    <s v="APERTURA"/>
    <s v="CB CRECIMIENTO ALIANZA - NUEVO"/>
    <s v="ANTIOQUIA"/>
    <s v="SEGOVIA"/>
    <s v="DISTRICOL MAYRA SEGOVIA"/>
    <s v="REDEBAN"/>
    <s v="FO-25-2050073 | FO-25-2024451"/>
    <d v="2025-12-24T08:00:00"/>
    <d v="2025-12-30T11:21:00"/>
    <s v="AGREGADOR"/>
    <s v="DISTRICOL"/>
    <s v="EJECUTADO | EJECUTADO/CANCELADO"/>
    <s v="[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
    <s v="VISITA TECNICA"/>
    <s v="OB007843"/>
    <s v="TIPO IV"/>
    <s v="TERRESTRE"/>
    <s v="DIAZ ZABALA FRANCIS DUBAN"/>
    <n v="1"/>
    <s v="0"/>
    <n v="504833"/>
    <n v="196537"/>
    <n v="504833"/>
  </r>
  <r>
    <s v="MEDELLIN"/>
    <x v="3"/>
    <x v="4"/>
    <s v="5736"/>
    <s v="TA-25-1446324"/>
    <s v="3007082577"/>
    <s v="APERTURA"/>
    <s v="CB CRECIMIENTO ALIANZA - NUEVO"/>
    <s v="ANTIOQUIA"/>
    <s v="SEGOVIA"/>
    <s v="DISTRICOL PLANETARIO 2000"/>
    <s v="REDEBAN"/>
    <s v="FO-25-2024454"/>
    <d v="2025-12-24T08:00:00"/>
    <d v="2025-12-30T14:39:00"/>
    <s v="AGREGADOR"/>
    <s v="DISTRICOL"/>
    <s v="EJECUTADO"/>
    <s v="23/12/2025 23-12 PROGRAMACION REALIZADA POR LA ALIANZA| INSTALACIÓN PROGRAMADA PARA EL 2025-12-26 | 26/12/2025 NO SE ENCUENTRA TIQUETE EN TÉRMINAL POR ALTO FLUJO DE PASAJERO. EN TAQUILLA INFORMAN QUE YA ESTÁN SOBRE VENDIDOS SE LE INFORMA AL USUARIO | 30/12/2025 SE HACE IMPLEMENTACION OK EQUIPOS OPERATIVOS PRUEBAS EXITOSAS SOMOS BANCOLOMBIA ACTIVO PUBLICIDAD OK EQUIPOS OPERATIVOS SE DA CAPACITACIÓN DEL MENÚS DEL DATAFONO Y SOMOS BANCOLOMBIA OK"/>
    <s v="VISITA TECNICA"/>
    <s v="OB007844"/>
    <s v="TIPO IV"/>
    <s v="TERRESTRE"/>
    <s v="DIAZ ZABALA FRANCIS DUBAN"/>
    <n v="1"/>
    <s v="0"/>
    <n v="504833"/>
    <n v="196537"/>
    <n v="504833"/>
  </r>
  <r>
    <s v="MEDELLIN"/>
    <x v="3"/>
    <x v="4"/>
    <s v="5790"/>
    <s v="TA-25-1446325"/>
    <s v="3007082578"/>
    <s v="APERTURA"/>
    <s v="CB CRECIMIENTO ALIANZA - NUEVO"/>
    <s v="ANTIOQUIA"/>
    <s v="TARAZA"/>
    <s v="DISTRICOL COSTILLAS AHUMADAS"/>
    <s v="REDEBAN"/>
    <s v="FO-25-2024456"/>
    <d v="2025-12-24T08:00:00"/>
    <d v="2025-12-29T18:49:00"/>
    <s v="AGREGADOR"/>
    <s v="DISTRICOL"/>
    <s v="EJECUTADO"/>
    <s v="23/12/2025 23-12 PROGRAMACION REALIZADA POR LA ALIANZA| INSTALACIÓN PROGRAMADA PARA EL 2025-12-26 | 26/12/2025 SE LLEGA A TERMINAR A COMPRAR PASAJE A TARAZA Y EN LAS FLOTAS  Y POR LA AFLUENCIA DE PASAJEROS INDICAN QUE NO HAY CUPO, SE LLAMA A CLIENTE Y SE LE COMENTA LA SITUACIÓN DE LOS PASAJES, SE CONVERSA CON EL SEÑLOR JHON COLORADO E INDICA QUE SE PODRIA HACER EL LUNES | 29/12/2025 INSTALACIÓN CB OK"/>
    <s v="VISITA TECNICA"/>
    <s v="OB007845"/>
    <s v="TIPO IV"/>
    <s v="TERRESTRE"/>
    <s v="BADEL ACUÑA LUIS ALBERTO"/>
    <n v="1"/>
    <s v="0"/>
    <n v="504833"/>
    <n v="196537"/>
    <n v="504833"/>
  </r>
  <r>
    <s v="CARTAGENA"/>
    <x v="2"/>
    <x v="2"/>
    <s v="13001"/>
    <s v="TA-25-1446326"/>
    <s v="3007082564"/>
    <s v="APERTURA"/>
    <s v="CB CRECIMIENTO ALIANZA - NUEVO"/>
    <s v="BOLIVAR"/>
    <s v="CARTAGENA"/>
    <s v="DISTRICOL TIENDA LOS RECUERDOS"/>
    <s v="REDEBAN"/>
    <s v="FO-25-2024462"/>
    <d v="2025-12-24T08:00:00"/>
    <d v="2025-12-26T13:43:00"/>
    <s v="AGREGADOR"/>
    <s v="DISTRICOL"/>
    <s v="EJECUTADO"/>
    <s v="23/12/2025 23-12 PROGRAMACION REALIZADA POR LA ALIANZA| INSTALACIÓN PROGRAMADA PARA EL 2025-12-26 | 26/12/2025 SE INTENTO REALIZAR COMUNICACION CON EL PUNTO EN VARIAS OCACIONES Y NO FUE POSIBLE OBTENER RESPUESTA | 26/12/2025 SE LLEGO AL SITIO Y SE PRESENTÓ NOVEDAD CON EL NOMBRE DEL COMERCIO EL SEÑOR EDINSON SAMBONY AUTORIZA LA INSTALACIÓN | 26/12/2025 SE REALIZA INSTALACIÓN DE CORRESPONSAL SE ESCALO NOVEDAD POR NOMBRE DE COMERCIO E INFORMAN AUTORIZADO PARA REALIZAR LA INSTALACIÓN SE INSTALA DATAFONO SE CAPACITA SE REALIZAN PRUEBAS DE RETIRO Y CONSIGNACIÓN Y SE PRUEBA LECTOR DE BARRAS TODO QUEDA OK"/>
    <s v="VISITA TECNICA"/>
    <s v="OB007846"/>
    <s v="TIPO I"/>
    <s v="TERRESTRE"/>
    <s v="MARTINEZ SALGUEDO ANDRES AUGUSTO"/>
    <n v="1"/>
    <s v="0"/>
    <n v="75096"/>
    <n v="75096"/>
    <n v="75096"/>
  </r>
  <r>
    <s v="CARTAGENA"/>
    <x v="2"/>
    <x v="2"/>
    <s v="13442"/>
    <s v="TA-25-1446327"/>
    <s v="3007082570"/>
    <s v="APERTURA"/>
    <s v="CB CRECIMIENTO ALIANZA - NUEVO"/>
    <s v="BOLIVAR"/>
    <s v="MARIA LA BAJA"/>
    <s v="DISTRICOL ALMACEN LA NACIONAL"/>
    <s v="REDEBAN"/>
    <s v="FO-25-2024464"/>
    <d v="2025-12-24T08:00:00"/>
    <d v="2025-12-29T14:33:00"/>
    <s v="AGREGADOR"/>
    <s v="DISTRICOL"/>
    <s v="EJECUTADO"/>
    <s v="23/12/2025 23-12 PROGRAMACION REALIZADA POR LA ALIANZA| INSTALACIÓN PROGRAMADA PARA EL 2025-12-24 | 24/12/2025 SE MARCA AL NÚMERO 3013367090 CONTESTA EL ESPOSO DE LA SEÑORA FLOR MARÍA SE VALIDA CON EL REAGENDA POR TEMAS DE PROBLEMAS DE TRANSPORTE EN LA VIA EL DIA DE HOY EL CUAL ESTA DE ACUERDO PARA EL DIA 29 DE DICIEMBRE | 29/12/2025 SE REALIZA INSTALACIÓN DE CORRESPONSAL EXITOSAMENTE, SE REALIZA PRUEBA DE  RETIRO Y CONSIGNACIÓN Y SE PRUEBA LECTOR DE BARRAS, SE CAPACITA, SE REALIZA INSTALACIÓN DE PUBLICIDAD Y TODO QUEDA OK"/>
    <s v="VISITA TECNICA"/>
    <s v="OB007847"/>
    <s v="TIPO II"/>
    <s v="TERRESTRE"/>
    <s v="MARTINEZ SALGUEDO ANDRES AUGUSTO"/>
    <n v="1"/>
    <s v="0"/>
    <n v="163814"/>
    <n v="140396"/>
    <n v="163814"/>
  </r>
  <r>
    <s v="YOPAL"/>
    <x v="5"/>
    <x v="6"/>
    <s v="15518"/>
    <s v="TA-25-1446330"/>
    <s v="3007082539"/>
    <s v="APERTURA"/>
    <s v="CB CRECIMIENTO ALIANZA - NUEVO"/>
    <s v="BOYACA"/>
    <s v="PAJARITO"/>
    <s v="DISTRICOL ALMACEN CAFETERO DOS"/>
    <s v="REDEBAN"/>
    <s v="FO-25-2024477"/>
    <d v="2025-12-24T08:00:00"/>
    <d v="2025-12-29T14:21:00"/>
    <s v="AGREGADOR"/>
    <s v="DISTRICOL"/>
    <s v="EJECUTADO"/>
    <s v="23/12/2025 23-12 PROGRAMACION REALIZADA POR LA ALIANZA| INSTALACIÓN PROGRAMADA PARA EL 2025-12-24 | 24/12/2025 EN COMUNICACIÓN EL DIA 24-12-2025 CON LA SEÑORA ANGELA RUEDA AL NUMERO 3143771201, INFORMA NO PUEDE ATENDER LA VISITA, POR DILIGENCIAS PERSONALES, PIDE EL FAVOR SE REALIZAR LA VISITA EL DIA 29-12-2025 | 29/12/2025 SE VISITA COMERCIO, SE INSTALA DATÁFONO LECTOR BASE Y CUBRE TECLADO. PRUEBAS OK. OPERATIVO EL SERVICIO. SOMOS BANCOLOMBIA OK. NO SE REGISTRA PRUEBA DE TRANSFERENCIA NO SE CUENTA CON TARJETA"/>
    <s v="VISITA TECNICA"/>
    <s v="OB007850"/>
    <s v="TIPO III"/>
    <s v="TERRESTRE"/>
    <s v="BERNAL ELAICA EDGAR ALEXIS"/>
    <n v="1"/>
    <s v="0"/>
    <n v="275729"/>
    <n v="196537"/>
    <n v="275729"/>
  </r>
  <r>
    <s v="CALI"/>
    <x v="6"/>
    <x v="1"/>
    <s v="19001"/>
    <s v="TA-25-1446332"/>
    <s v="3007082550"/>
    <s v="APERTURA"/>
    <s v="CB CRECIMIENTO ALIANZA - NUEVO"/>
    <s v="CAUCA"/>
    <s v="POPAYAN"/>
    <s v="DISTRICOL LA TIENDA DE PATY"/>
    <s v="REDEBAN"/>
    <s v="FO-25-2024485"/>
    <d v="2025-12-24T08:00:00"/>
    <d v="2025-12-26T11:53:00"/>
    <s v="AGREGADOR"/>
    <s v="DISTRICOL"/>
    <s v="EJECUTADO"/>
    <s v="23/12/2025 23-12 PROGRAMACION REALIZADA POR LA ALIANZA| INSTALACIÓN PROGRAMADA PARA EL 2025-12-26 | 26/12/2025 SE"/>
    <s v="VISITA TECNICA"/>
    <s v="OB007852"/>
    <s v="TIPO III"/>
    <s v="TERRESTRE"/>
    <s v="GIMBUEL LASSO LUIS GERMAN"/>
    <n v="1"/>
    <s v="0"/>
    <n v="275729"/>
    <n v="196537"/>
    <n v="275729"/>
  </r>
  <r>
    <s v="CALI"/>
    <x v="6"/>
    <x v="1"/>
    <s v="19001"/>
    <s v="TA-25-1446333"/>
    <s v="3007082551"/>
    <s v="APERTURA"/>
    <s v="CB CRECIMIENTO ALIANZA - NUEVO"/>
    <s v="CAUCA"/>
    <s v="POPAYAN"/>
    <s v="DISTRICOL DROGUERIA LA FE SA"/>
    <s v="REDEBAN"/>
    <s v="FO-25-2024488"/>
    <d v="2025-12-24T08:00:00"/>
    <d v="2025-12-26T17:03:00"/>
    <s v="AGREGADOR"/>
    <s v="DISTRICOL"/>
    <s v="EJECUTADO"/>
    <s v="23/12/2025 23-12 PROGRAMACION REALIZADA POR LA ALIANZA| INSTALACIÓN PROGRAMADA PARA EL 2025-12-26 | 30/12/2025 SE INGRESA SE INSTALA BASE FUENTE PATCHCORD CUBRE CLAVE SE HACEN PRUEBAS OK TELECARGA DRNA CAPACITACION AL CB CREACION DE USUARIOS SE INSTALA AVISO EXTERIOR FLANGED DISPLAY LEGAL ENTREGA ROLLOS RBM MARCACION DE CODIGO DEL PUNTO"/>
    <s v="VISITA TECNICA"/>
    <s v="OB007853"/>
    <s v="TIPO III"/>
    <s v="TERRESTRE"/>
    <s v="GIMBUEL LASSO LUIS GERMAN"/>
    <n v="1"/>
    <s v="0"/>
    <n v="275729"/>
    <n v="196537"/>
    <n v="275729"/>
  </r>
  <r>
    <s v="CALI"/>
    <x v="6"/>
    <x v="1"/>
    <s v="19807"/>
    <s v="TA-25-1446335"/>
    <s v="3007082582"/>
    <s v="APERTURA"/>
    <s v="CB CRECIMIENTO ALIANZA - NUEVO"/>
    <s v="CAUCA"/>
    <s v="TIMBIO"/>
    <s v="DISTRICOL DROGUERIA EL ARADO"/>
    <s v="REDEBAN"/>
    <s v="FO-25-2024493"/>
    <d v="2025-12-24T08:00:00"/>
    <d v="2025-12-29T12:10:00"/>
    <s v="AGREGADOR"/>
    <s v="DISTRICOL"/>
    <s v="EJECUTADO"/>
    <s v="23/12/2025 23-12 PROGRAMACION REALIZADA POR LA ALIANZA| INSTALACIÓN PROGRAMADA PARA EL 2025-12-26 | 26/12/2025 NO SE PUEDE REALIZAR DESPLAZMIENTO AL MUNICIPIO DE TIMBIO, YA QUE NO SE PUEDE CONSEGUIR TRANSPORTE, SE VISITARA EL DIA 29 DE DICIEMBRE | 29/12/2025 SE INGRESA SE INSTALA BASE FUENTE CUBRE CLAVE SE INSTALA SISTEMA OPERATIVO VERSION CREACION DE USUARIOS PRUEBAS OK TELECARGA DRNA CAPACITACION AL CB MARCACION DE CODIGO DEL PUNTO ENTREGA ROLLOS RBM SE INSTALA AVISO EXTERIOR FLANGED DISOLAY LEGAL"/>
    <s v="VISITA TECNICA"/>
    <s v="OB007854"/>
    <s v="TIPO III"/>
    <s v="TERRESTRE"/>
    <s v="GIMBUEL LASSO LUIS GERMAN"/>
    <n v="1"/>
    <s v="0"/>
    <n v="275729"/>
    <n v="196537"/>
    <n v="275729"/>
  </r>
  <r>
    <s v="PASTO"/>
    <x v="6"/>
    <x v="1"/>
    <s v="52001"/>
    <s v="TA-25-1446339"/>
    <s v="3007082547"/>
    <s v="APERTURA"/>
    <s v="CB CRECIMIENTO ALIANZA - NUEVO"/>
    <s v="NARIÑO"/>
    <s v="PASTO"/>
    <s v="DISTRICOL TIENDA YISETH"/>
    <s v="REDEBAN"/>
    <s v="FO-25-2024508"/>
    <d v="2025-12-24T08:00:00"/>
    <d v="2025-12-26T16:36:00"/>
    <s v="AGREGADOR"/>
    <s v="DISTRICOL"/>
    <s v="EJECUTADO"/>
    <s v="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OB007857"/>
    <s v="TIPO I"/>
    <s v="TERRESTRE"/>
    <s v="CASTILLO HERRERA ALEX RICARDO"/>
    <n v="1"/>
    <s v="0"/>
    <n v="75096"/>
    <n v="75096"/>
    <n v="75096"/>
  </r>
  <r>
    <s v="PASTO"/>
    <x v="6"/>
    <x v="1"/>
    <s v="52001"/>
    <s v="TA-25-1446345"/>
    <s v="3007082573"/>
    <s v="APERTURA"/>
    <s v="CB CRECIMIENTO ALIANZA - NUEVO"/>
    <s v="NARIÑO"/>
    <s v="PASTO"/>
    <s v="DISTRICOL PAPY VAR SAN IGNACIO"/>
    <s v="REDEBAN"/>
    <s v="FO-25-2024518"/>
    <d v="2025-12-24T08:00:00"/>
    <d v="2025-12-24T14:04:00"/>
    <s v="AGREGADOR"/>
    <s v="DISTRICOL"/>
    <s v="EJECUTADO"/>
    <s v="23/12/2025 23-12 PROGRAMACION REALIZADA POR LA ALIANZA| INSTALACIÓN PROGRAMADA PARA EL 2025-12-24 | 24/12/2025 SE REALIZÓ LA INSTALACIÓN DE EQUIPOS PUBLICIDAD Y ACCESORIOS PARA APERTURA CB BANCOLOMBIA SE DIO CAPACITACIÓN MANEJO DE DATÁFONO CB Y SOMOS BANCOLOMBIA SE EJECUTAN PRUEBAS TX EXITOSAS QUEDA OPERATIVO"/>
    <s v="VISITA TECNICA"/>
    <s v="OB007858"/>
    <s v="TIPO I"/>
    <s v="TERRESTRE"/>
    <s v="REMICIO AMADO JOHN HEBER"/>
    <n v="1"/>
    <s v="0"/>
    <n v="75096"/>
    <n v="75096"/>
    <n v="75096"/>
  </r>
  <r>
    <s v="PASTO"/>
    <x v="6"/>
    <x v="1"/>
    <s v="52001"/>
    <s v="TA-25-1446349"/>
    <s v="3007082574"/>
    <s v="APERTURA"/>
    <s v="CB CRECIMIENTO ALIANZA - NUEVO"/>
    <s v="NARIÑO"/>
    <s v="PASTO"/>
    <s v="DISTRICOL ALM EL KOMPRADERO"/>
    <s v="REDEBAN"/>
    <s v="FO-25-2024520"/>
    <d v="2025-12-24T08:00:00"/>
    <d v="2025-12-26T11:46:00"/>
    <s v="AGREGADOR"/>
    <s v="DISTRICOL"/>
    <s v="EJECUTADO"/>
    <s v="23/12/2025 23-12 PROGRAMACION REALIZADA POR LA ALIANZA| INSTALACIÓN PROGRAMADA PARA EL 2025-12-26 | 26/12/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OB007859"/>
    <s v="TIPO I"/>
    <s v="TERRESTRE"/>
    <s v="CASTILLO HERRERA ALEX RICARDO"/>
    <n v="1"/>
    <s v="0"/>
    <n v="75096"/>
    <n v="75096"/>
    <n v="75096"/>
  </r>
  <r>
    <s v="CUCUTA"/>
    <x v="0"/>
    <x v="0"/>
    <s v="54001"/>
    <s v="TA-25-1446350"/>
    <s v="3007082544"/>
    <s v="APERTURA"/>
    <s v="CB CRECIMIENTO ALIANZA - NUEVO"/>
    <s v="NORTE DE SANTANDER"/>
    <s v="CUCUTA"/>
    <s v="DISTRICOL BREYCAR"/>
    <s v="REDEBAN"/>
    <s v="FO-25-2024524"/>
    <d v="2025-12-24T08:00:00"/>
    <d v="2025-12-26T15:50:00"/>
    <s v="AGREGADOR"/>
    <s v="DISTRICOL"/>
    <s v="EJECUTADO"/>
    <s v="23/12/2025 23-12 PROGRAMACION REALIZADA POR LA ALIANZA| INSTALACIÓN PROGRAMADA PARA EL 2025-12-26 | 26/12/2025 SE REALIZÓ LLAMADA TELEFÓNICA AL NÚMERO 3105209230 SE HABLÓ CON LA SRA YEIMI CL MANIFIESTA QUE REALICEMOS LA VISITA EN HORAS DE LA TARDE YA QUE NO SE ENCUENTRA DISPONIBLE EN HORAS AM, SE PROGRAMA VISITA A LAS 2PM POR DISPONIBILIDAD DEL CLIENTE | 26/12/2025 SE REALIZA VISITA AL COMERCIO Y SE HIZO INSTALACIÓN DE DATAFONO LECTORA CABLEADO PUBLICIDAD BANCOLOMBIA INSTALADA OK, CAPACITACIÓN SOMOS BANCOLOMBIA, PRUEBAS EXITOSAS"/>
    <s v="VISITA TECNICA"/>
    <s v="OB007860"/>
    <s v="TIPO I"/>
    <s v="TERRESTRE"/>
    <s v="MORA VEGA JEAMPIER"/>
    <n v="1"/>
    <s v="0"/>
    <n v="75096"/>
    <n v="75096"/>
    <n v="75096"/>
  </r>
  <r>
    <s v="CUCUTA"/>
    <x v="0"/>
    <x v="0"/>
    <s v="54498"/>
    <s v="TA-25-1446351"/>
    <s v="3007082546"/>
    <s v="APERTURA"/>
    <s v="CB CRECIMIENTO ALIANZA - NUEVO"/>
    <s v="NORTE DE SANTANDER"/>
    <s v="OCAÑA"/>
    <s v="DISTRICOL DROGUERIA AUXILIADOR"/>
    <s v="REDEBAN"/>
    <s v="FO-25-2024526"/>
    <d v="2025-12-24T08:00:00"/>
    <d v="2025-12-30T11:31:00"/>
    <s v="AGREGADOR"/>
    <s v="DISTRICOL"/>
    <s v="EJECUTADO"/>
    <s v="23/12/2025 23-12 PROGRAMACION REALIZADA POR LA ALIANZA| INSTALACIÓN PROGRAMADA PARA EL 2025-12-26 | 29/12/2025 SE CONTACTA TELEFÓNICAMENTE AL CLIENTE, LA SEÑORA LUZ MARINA LÁZARO CONFIRMA DATOS OK. SE LE INFORMA AL CLIENTE QUE EL DÍA DE HOY SE REALIZA EL DESPLAZAMIENTO AL MUNICIPIO DE OCAÑA Y LA INSTALACIÓN SE REALIZARÁ EL DÍA DE MAÑANA 30/12._x000a__x000a_3160420157 | 31/12/2025 SE REALIZA VISITA, SE REALIZA APERTURA DE CB, SE INSTALA DATAFONO CON ACCESORIOS, SE INSTALA ÚLTIMA VERSIÓN, SE CREAN USUARIOS OK, SE CAPACITA COMERCIO, SE REALIZAN PRUEBAS Y CIERRES OK. SE INSTALA PUBLICIDAD Y AVISO EXTERIOR."/>
    <s v="VISITA TECNICA"/>
    <s v="OB007861"/>
    <s v="TIPO IV"/>
    <s v="TERRESTRE"/>
    <s v="PACHECO BUITRAGO JAVIER ALONSO"/>
    <n v="1"/>
    <s v="0"/>
    <n v="504833"/>
    <n v="196537"/>
    <n v="504833"/>
  </r>
  <r>
    <s v="PEREIRA"/>
    <x v="7"/>
    <x v="3"/>
    <s v="63001"/>
    <s v="TA-25-1446352"/>
    <s v="3007082562"/>
    <s v="APERTURA"/>
    <s v="CB CRECIMIENTO ALIANZA - NUEVO"/>
    <s v="QUINDIO"/>
    <s v="ARMENIA"/>
    <s v="DISTRICOL MISCELANEA MAS LICOR"/>
    <s v="REDEBAN"/>
    <s v="FO-25-2024528"/>
    <d v="2025-12-24T08:00:00"/>
    <d v="2025-12-26T14:22:00"/>
    <s v="AGREGADOR"/>
    <s v="DISTRICOL"/>
    <s v="EJECUTADO"/>
    <s v="23/12/2025 23-12 PROGRAMACION REALIZADA POR LA ALIANZA| INSTALACIÓN PROGRAMADA PARA EL 2025-12-26 | 26/12/2025 VISITAMOS COMERCIO REALIZAMOS INSTALACIÓN DE DATÁFONO CON LECTOR DE BARRAS, BRAZO DATÁFONO LO CONFIGURAMOS Y REALIZAMOS PRUEBAS OK, INSTALAMOS TODA LA PUBLICIDAD."/>
    <s v="VISITA TECNICA"/>
    <s v="OB007862"/>
    <s v="TIPO II"/>
    <s v="TERRESTRE"/>
    <s v="ARROYAVE CANO MANUEL GUILLERMO"/>
    <n v="1"/>
    <s v="0"/>
    <n v="163814"/>
    <n v="140396"/>
    <n v="163814"/>
  </r>
  <r>
    <s v="PEREIRA"/>
    <x v="7"/>
    <x v="3"/>
    <s v="66001"/>
    <s v="TA-25-1446353"/>
    <s v="3007082548"/>
    <s v="APERTURA"/>
    <s v="CB CRECIMIENTO ALIANZA - NUEVO"/>
    <s v="RISARALDA"/>
    <s v="PEREIRA"/>
    <s v="DISTRICOL VARIEDADES EL GOCHO"/>
    <s v="REDEBAN"/>
    <s v="FO-25-2024531"/>
    <d v="2025-12-24T08:00:00"/>
    <d v="2025-12-24T13:16:00"/>
    <s v="AGREGADOR"/>
    <s v="DISTRICOL"/>
    <s v="EJECUTADO"/>
    <s v="23/12/2025 23-12 PROGRAMACION REALIZADA POR LA ALIANZA| INSTALACIÓN PROGRAMADA PARA EL 2025-12-24 | 27/12/2025 SE VISITA COMERCIO SE REALIZA APERTURA CB RBM SE INSTALA PUBLICIDAD DATÁFONO BASE MAGIC BOX Y LECTORA SE REALIZA CAPACITACIÓN SE REALIZA PRUEBAS OK"/>
    <s v="VISITA TECNICA"/>
    <s v="OB007863"/>
    <s v="TIPO I"/>
    <s v="TERRESTRE"/>
    <s v="LOAIZA LOPEZ JHON FREDDY"/>
    <n v="1"/>
    <s v="0"/>
    <n v="75096"/>
    <n v="75096"/>
    <n v="75096"/>
  </r>
  <r>
    <s v="PEREIRA"/>
    <x v="7"/>
    <x v="3"/>
    <s v="66001"/>
    <s v="TA-25-1446354"/>
    <s v="3007082575"/>
    <s v="APERTURA"/>
    <s v="CB CRECIMIENTO ALIANZA - NUEVO"/>
    <s v="RISARALDA"/>
    <s v="PEREIRA"/>
    <s v="DISTRICOL SERVIREPUESTOS 2023"/>
    <s v="REDEBAN"/>
    <s v="FO-25-2024537"/>
    <d v="2025-12-24T08:00:00"/>
    <d v="2025-12-26T12:08:00"/>
    <s v="AGREGADOR"/>
    <s v="DISTRICOL"/>
    <s v="EJECUTADO"/>
    <s v="23/12/2025 23-12 PROGRAMACION REALIZADA POR LA ALIANZA| INSTALACIÓN PROGRAMADA PARA EL 2025-12-26 | 02/01/2026 SE VISITA COMERCIO SE REALIZA APERTURA CB RBM SE INSTALA PUBLICIDAD DATÁFONO BASE Y LECTORA SE REALIZA CAPACITACIÓN SE REALIZA PRUEBAS OK"/>
    <s v="VISITA TECNICA"/>
    <s v="OB007864"/>
    <s v="TIPO I"/>
    <s v="TERRESTRE"/>
    <s v="LOAIZA LOPEZ JHON FREDDY"/>
    <n v="1"/>
    <s v="0"/>
    <n v="75096"/>
    <n v="75096"/>
    <n v="75096"/>
  </r>
  <r>
    <s v="BUCARAMANGA"/>
    <x v="0"/>
    <x v="0"/>
    <s v="68276"/>
    <s v="TA-25-1446356"/>
    <s v="3007082545"/>
    <s v="APERTURA"/>
    <s v="CB CRECIMIENTO ALIANZA - NUEVO"/>
    <s v="SANTANDER"/>
    <s v="FLORIDABLANCA"/>
    <s v="DISTRICOL LEON MORALES SAS"/>
    <s v="REDEBAN"/>
    <s v="FO-25-2024543"/>
    <d v="2025-12-24T08:00:00"/>
    <d v="2025-12-26T17:00:00"/>
    <s v="AGREGADOR"/>
    <s v="DISTRICOL"/>
    <s v="EJECUTADO"/>
    <s v="23/12/2025 23-12 PROGRAMACION REALIZADA POR LA ALIANZA| INSTALACIÓN PROGRAMADA PARA EL 2025-12-26 | 26/12/2025 EN COMUNICACIÓN CON EL ADMINISTRADOR AL CELULAR CB, INFORMA TENER DISPONIBILIDAD DESPUÉS DE LAS 11:00 AM YA QUE EN ESTOS MOMENTOS SE ENCUENTRA REALIZANDO UNAS DILIGENCIAS PERSONALES. | 26/12/2025 SE REALIZA INSTALACIÓN DE DATÁFONO, LECTOR DE BARRAS, MAGI BOX, PINPAD BASE DATÁFONO, PASCORD, CUBRE CLAVE, 40 ROLLOS, SE CAPACITA CORRESPONSAL, SOMOS BANCOLOMBIA, PRUEBAS EXITOSA."/>
    <s v="VISITA TECNICA"/>
    <s v="OB007866"/>
    <s v="TIPO I"/>
    <s v="TERRESTRE"/>
    <s v="MARTINEZ FLOREZ DONIS ALBERTO"/>
    <n v="1"/>
    <s v="0"/>
    <n v="75096"/>
    <n v="75096"/>
    <n v="75096"/>
  </r>
  <r>
    <s v="BUCARAMANGA"/>
    <x v="0"/>
    <x v="0"/>
    <s v="68547"/>
    <s v="TA-25-1446358"/>
    <s v="3007082549"/>
    <s v="APERTURA"/>
    <s v="CB CRECIMIENTO ALIANZA - NUEVO"/>
    <s v="SANTANDER"/>
    <s v="PIEDECUESTA"/>
    <s v="DISTRICOL T Y M MUNDO EXPRESS"/>
    <s v="REDEBAN"/>
    <s v="FO-25-2024551"/>
    <d v="2025-12-24T08:00:00"/>
    <d v="2025-12-26T13:34:00"/>
    <s v="AGREGADOR"/>
    <s v="DISTRICOL"/>
    <s v="EJECUTADO"/>
    <s v="23/12/2025 23-12 PROGRAMACION REALIZADA POR LA ALIANZA| INSTALACIÓN PROGRAMADA PARA EL 2025-12-26 | 26/12/2025 SE ESTABLECE COMUNICACIÓN CON EL SR JULIAN ORTIZ AL NÚMERO DE CONTACTO 3163494081, QUIEN COMENTA QUE TIENE LA DISPONIBILIDAD PARA ATENDER LA VISITA TÉCNICA A PARTIR DE LAS 10 AM | 26/12/2025 SE REALIZA VISITA AL COMERCIO SE HACE APERTURA CB BANCOLOMBIA PURO, SE INSTALA AVISO EXTERIOR, FLANGED, DISPLAY, BASE, DATÁFONO, LECTOR DE BARRAS, MÁGIC BOX, PINPAD POR MÓDULO DE VIDRIO,CUBRE CLAVES, SE DEJAN USUARIO CREADOS A GUSTO DEL CLIENTE, SE HACEN PRUEBAS OK, SOMOS BANCOLOMBIA OK, CAPACITACIÓN GENERAL COMPLETA, MANEJO DEL DATÁFONO OK"/>
    <s v="VISITA TECNICA"/>
    <s v="OB007868"/>
    <s v="TIPO II"/>
    <s v="TERRESTRE"/>
    <s v="GONZALEZ ESTUPIÑAN YEISON WALTER ANTONIO"/>
    <n v="1"/>
    <s v="0"/>
    <n v="163814"/>
    <n v="140396"/>
    <n v="163814"/>
  </r>
  <r>
    <s v="IBAGUE"/>
    <x v="5"/>
    <x v="6"/>
    <s v="73411"/>
    <s v="TA-25-1446359"/>
    <s v="3007082567"/>
    <s v="APERTURA"/>
    <s v="CB CRECIMIENTO ALIANZA - NUEVO"/>
    <s v="TOLIMA"/>
    <s v="LIBANO"/>
    <s v="DISTRICOL MEDICLINICAL DROGUER"/>
    <s v="REDEBAN"/>
    <s v="FO-25-2024557"/>
    <d v="2025-12-24T08:00:00"/>
    <d v="2025-12-26T16:28:00"/>
    <s v="AGREGADOR"/>
    <s v="DISTRICOL"/>
    <s v="EJECUTADO"/>
    <s v="23/12/2025 23-12 PROGRAMACION REALIZADA POR LA ALIANZA| INSTALACIÓN PROGRAMADA PARA EL 2025-12-26 | 26/12/2025 SE INSTALA CB BANCOLOMBIA SIN NOVEDAD. SE CAPACITA A LA SEÑORA LEIDY VELOZA, EN EL MANEJO DEL DATÁFONO, SOMOS BANCOLOMBIA, Y PROCESO DE COMPENSACIÓN. SE HACEN LAS PRUEBAS DE TRANSACCIONES TODO OK"/>
    <s v="VISITA TECNICA"/>
    <s v="OB007869"/>
    <s v="TIPO III"/>
    <s v="TERRESTRE"/>
    <s v="VARGAS HERRERA JHON JAIRO"/>
    <n v="1"/>
    <s v="0"/>
    <n v="275729"/>
    <n v="196537"/>
    <n v="275729"/>
  </r>
  <r>
    <s v="CALI"/>
    <x v="6"/>
    <x v="1"/>
    <s v="76001"/>
    <s v="TA-25-1446360"/>
    <s v="3007082541"/>
    <s v="APERTURA"/>
    <s v="CB CRECIMIENTO ALIANZA - NUEVO"/>
    <s v="VALLE DEL CAUCA"/>
    <s v="CALI"/>
    <s v="DISTRICOL C.I.A. SALOMIA"/>
    <s v="REDEBAN"/>
    <s v="FO-25-2024559"/>
    <d v="2025-12-24T08:00:00"/>
    <d v="2025-12-24T12:52:00"/>
    <s v="AGREGADOR"/>
    <s v="DISTRICOL"/>
    <s v="EJECUTADO"/>
    <s v="23/12/2025 23-12 PROGRAMACION REALIZADA POR LA ALIANZA| INSTALACIÓN PROGRAMADA PARA EL 2025-12-24 | 24/12/2025 SE LLAMA AL CLIENTE, SE VÁLIDA INSTALACIÓN, DIRECCIÓN Y DISPONIBILIDAD, SE VISITA EL COMERCIO INSTALO DATAFONO, LECTORA, ACCESORIOS, PUBLICIDAD, SE CAPACITA, PRUEBAS OK, TELECARGA TRNA"/>
    <s v="VISITA TECNICA"/>
    <s v="OB007870"/>
    <s v="TIPO I"/>
    <s v="TERRESTRE"/>
    <s v="HERRERA MONAR GEOVANNY"/>
    <n v="1"/>
    <s v="0"/>
    <n v="75096"/>
    <n v="75096"/>
    <n v="75096"/>
  </r>
  <r>
    <s v="CALI"/>
    <x v="6"/>
    <x v="1"/>
    <s v="76520"/>
    <s v="TA-25-1446361"/>
    <s v="3007082571"/>
    <s v="APERTURA"/>
    <s v="CB CRECIMIENTO ALIANZA - NUEVO"/>
    <s v="VALLE DEL CAUCA"/>
    <s v="PALMIRA"/>
    <s v="DISTRICOL RAPITRAMITE PAISAS 2"/>
    <s v="REDEBAN"/>
    <s v="FO-25-2024561"/>
    <d v="2025-12-24T08:00:00"/>
    <d v="2025-12-24T13:22:00"/>
    <s v="AGREGADOR"/>
    <s v="DISTRICOL"/>
    <s v="EJECUTADO"/>
    <s v="23/12/2025 23-12 PROGRAMACION REALIZADA POR LA ALIANZA| INSTALACIÓN PROGRAMADA PARA EL 2025-12-24 | 24/12/2025 EN LA VISITA TÉCNICA SE REALIZÓ LA INSTALACIÓN DE CORRESPONSAL BANCOLOMBIA PURO,SE INSTALA DATÁFONO,MAGIC BOX 2600, LECTOR,BASE SOPORTE DE DATÁFONO,SE INSTALA PINPAD DESK 1600 YA QUE CONTABA CON VENTANILLA DE SEGURIDAD CON VIDRIO,SE INSTALA LA PUBLICIDAD Y SE IMPLEMENTARON LOS ROLLOS DE REDEBAN,SE REALIZÓ LA CAPACITACIÓN CON LA PERSONA ENCARGADA DE MANEJAR EL CORRESPONSAL, CREACIÓN DE USUARIOS SISTEMA OPERATIVO Y MENU OPERATIVO DEL DATÁFONO, TRANSACCIONES,MALQS PRÁCTICAS SEGURIDAD Y ATENCIÓN AL CLIENTE,EL SERVICIO QUEDÓ OPERANDO SIN FALLAS Y SIN NOVEDAD."/>
    <s v="VISITA TECNICA"/>
    <s v="OB007871"/>
    <s v="TIPO I"/>
    <s v="TERRESTRE"/>
    <s v="SANCHEZ URREGO ROBINSON DAVID"/>
    <n v="1"/>
    <s v="0"/>
    <n v="75096"/>
    <n v="75096"/>
    <n v="75096"/>
  </r>
  <r>
    <s v="CALI"/>
    <x v="6"/>
    <x v="1"/>
    <s v="76520"/>
    <s v="TA-25-1446362"/>
    <s v="3007082572"/>
    <s v="APERTURA"/>
    <s v="CB CRECIMIENTO ALIANZA - NUEVO"/>
    <s v="VALLE DEL CAUCA"/>
    <s v="PALMIRA"/>
    <s v="DISTRICOL CDA TECNO-ROZO"/>
    <s v="REDEBAN"/>
    <s v="FO-25-2024565"/>
    <d v="2025-12-24T08:00:00"/>
    <d v="2025-12-26T16:22:00"/>
    <s v="AGREGADOR"/>
    <s v="DISTRICOL"/>
    <s v="EJECUTADO"/>
    <s v="23/12/2025 23-12 PROGRAMACION REALIZADA POR LA ALIANZA| INSTALACIÓN PROGRAMADA PARA EL 2025-12-26 | 26/12/2025 SE VISITA ESTABLECIMIENTO, SE REALIZA INSTALACIÓN CORRESPONSAL BANCOLOMBIA PURO. TRANSACCIONES DE PRUEBA EXITOSAS. SE CAPACITA Y SE INSTALA PUBLICIDAD COMPLETA."/>
    <s v="VISITA TECNICA"/>
    <s v="OB007872"/>
    <s v="TIPO I"/>
    <s v="TERRESTRE"/>
    <s v="BOLAÑOS TABORDA JORGE ENRIQUE"/>
    <n v="1"/>
    <s v="0"/>
    <n v="75096"/>
    <n v="75096"/>
    <n v="75096"/>
  </r>
  <r>
    <s v="CALI"/>
    <x v="6"/>
    <x v="1"/>
    <s v="76563"/>
    <s v="TA-25-1446363"/>
    <s v="3007082576"/>
    <s v="APERTURA"/>
    <s v="CB CRECIMIENTO ALIANZA - NUEVO"/>
    <s v="VALLE DEL CAUCA"/>
    <s v="PRADERA"/>
    <s v="DISTRICOL COMBUSTIBLES Y LUBRI"/>
    <s v="REDEBAN"/>
    <s v="FO-25-2024570"/>
    <d v="2025-12-24T08:00:00"/>
    <d v="2025-12-26T16:30:00"/>
    <s v="AGREGADOR"/>
    <s v="DISTRICOL"/>
    <s v="EJECUTADO"/>
    <s v="23/12/2025 23-12 PROGRAMACION REALIZADA POR LA ALIANZA| INSTALACIÓN PROGRAMADA PARA EL 2025-12-26 | 26/12/2025 SE REALIZA APERTURA DE CB BANCOLOMBIA PURO, SE INSTALA EQUIPO, ACCESORIOS Y PUBLICIDAD, SE REALIZAN PRUEBAS OK. NO SÉ REALIZAN TODAS LAS PRUEBAS YA QUE EL CLIENTE NO CUENTA CON LOS MEDIOS, SE ENTREGAN 40 ROLLOS TERMICOS REDEBAN."/>
    <s v="VISITA TECNICA"/>
    <s v="OB007873"/>
    <s v="TIPO II"/>
    <s v="TERRESTRE"/>
    <s v="MONTERO MUESES GIAN CARLO"/>
    <n v="1"/>
    <s v="0"/>
    <n v="163814"/>
    <n v="140396"/>
    <n v="163814"/>
  </r>
  <r>
    <s v="PEREIRA"/>
    <x v="7"/>
    <x v="3"/>
    <s v="76828"/>
    <s v="TA-25-1446364"/>
    <s v="3007082553"/>
    <s v="APERTURA"/>
    <s v="CB CRECIMIENTO ALIANZA - NUEVO"/>
    <s v="VALLE DEL CAUCA"/>
    <s v="TRUJILLO"/>
    <s v="DISTRICOL DROG MARIA LILIA"/>
    <s v="REDEBAN"/>
    <s v="FO-25-2024571"/>
    <d v="2025-12-24T08:00:00"/>
    <d v="2025-12-26T22:40:00"/>
    <s v="AGREGADOR"/>
    <s v="DISTRICOL"/>
    <s v="EJECUTADO"/>
    <s v="23/12/2025 23-12 PROGRAMACION REALIZADA POR LA ALIANZA| INSTALACIÓN PROGRAMADA PARA EL 2025-12-26 | 27/12/2025 SE REALIZA INSTALACIÓN DE CB Y  PUBLICIDAD, AVISO EXTERIOR, DISPLAY - FLANGER._x000a_‎SE REALIZA CAPACITACIÓN DE SOMOS BANCOLOMBIA. COMPENSACIÓN - MALAS PRÁCTICA. MANEJO DEL DATÁFONO Y SU RESPECTIVO MENU._x000a_‎SE EXPLICA PROCESO DE CREACIÓN DE USUARIOS._x000a_‎SE REALIZARON PRUEBAS OPERATIVAS SIN NOVEDAD._x000a_‎SE DEJAN 40 ROLLOS TÉRMICOS EN EL CB._x000a_‎CB QUEDA OKEY."/>
    <s v="VISITA TECNICA"/>
    <s v="OB007874"/>
    <s v="TIPO II"/>
    <s v="TERRESTRE"/>
    <s v="TORRES GARCIA JENDRY JOSE"/>
    <n v="1"/>
    <s v="0"/>
    <n v="163814"/>
    <n v="140396"/>
    <n v="163814"/>
  </r>
  <r>
    <s v="CALI"/>
    <x v="6"/>
    <x v="1"/>
    <s v="76834"/>
    <s v="TA-25-1446365"/>
    <s v="3007082554"/>
    <s v="APERTURA"/>
    <s v="CB CRECIMIENTO ALIANZA - NUEVO"/>
    <s v="VALLE DEL CAUCA"/>
    <s v="TULUA"/>
    <s v="DISTRICOL VARIEDADES MELY .SA"/>
    <s v="REDEBAN"/>
    <s v="FO-25-2024574"/>
    <d v="2025-12-24T08:00:00"/>
    <d v="2025-12-26T17:30:00"/>
    <s v="AGREGADOR"/>
    <s v="DISTRICOL"/>
    <s v="EJECUTADO"/>
    <s v="23/12/2025 23-12 PROGRAMACION REALIZADA POR LA ALIANZA| INSTALACIÓN PROGRAMADA PARA EL 2025-12-26 | 26/12/2025 SE REALIZÓ GESTION TELÉFONO PARA CONFIRMAR LA VISITA CON EL CLIENTE,PERO NO HUBO RESPUESTA,SE REALIZÓ EL DESPLAZAMIENTO AL SITIO YA QUE NO HUBO CONTACTO CON EL CLIENTE. | 26/12/2025 EN LA VISITA TÉCNICA SE REALIZÓ LA INSTALACIÓN DE EL CB BANCOLOMBIA PURO,SE INSTALA DATÁFONO, LECTOR, MAGIC BOX 2600,BASE SOPORTE DE DATÁFONO,SE REALIZÓ LA CAPACITACIÓN, INSTALACIÓN DE PUBLICIDAD Y SE IMPLEMENTARON LOS ROLLOS DE REDEBAN,SE REALIZARON TODAS LAS PRUEBAS DURANTE LA CAPACITACIÓN OPERATIVA DEJANDO EL SERVICIO OPERANDO SIN FALLAS Y SIN NOVEDAD."/>
    <s v="VISITA TECNICA"/>
    <s v="OB007876"/>
    <s v="TIPO II"/>
    <s v="TERRESTRE"/>
    <s v="SANCHEZ URREGO ROBINSON DAVID"/>
    <n v="1"/>
    <s v="0"/>
    <n v="163814"/>
    <n v="140396"/>
    <n v="163814"/>
  </r>
  <r>
    <s v="YOPAL"/>
    <x v="5"/>
    <x v="6"/>
    <s v="85410"/>
    <s v="TA-25-1446366"/>
    <s v="3007082581"/>
    <s v="APERTURA"/>
    <s v="CB CRECIMIENTO ALIANZA - NUEVO"/>
    <s v="CASANARE"/>
    <s v="TAURAMENA"/>
    <s v="DISTRICOL CM CORPORATIVO"/>
    <s v="REDEBAN"/>
    <s v="FO-25-2024579"/>
    <d v="2025-12-24T08:00:00"/>
    <d v="2025-12-26T17:44:00"/>
    <s v="AGREGADOR"/>
    <s v="DISTRICOL"/>
    <s v="EJECUTADO"/>
    <s v="23/12/2025 23-12 PROGRAMACION REALIZADA POR LA ALIANZA| INSTALACIÓN PROGRAMADA PARA EL 2025-12-26 | 27/12/2025 SE REALIZA APERTURA CB BANCOLOMBIA PRUEBAS OK SE INSTALA PUBLICIDAD SE INGRESA A SOMOS OK SIN NOVEDAD"/>
    <s v="VISITA TECNICA"/>
    <s v="OB007877"/>
    <s v="TIPO II"/>
    <s v="TERRESTRE"/>
    <s v="CASTRILLON URREA LONDIER LEANDRO"/>
    <n v="1"/>
    <s v="0"/>
    <n v="163814"/>
    <n v="140396"/>
    <n v="163814"/>
  </r>
  <r>
    <s v="YOPAL"/>
    <x v="5"/>
    <x v="6"/>
    <s v="85001"/>
    <s v="TA-25-1446368"/>
    <s v="3007059188"/>
    <s v="APERTURA"/>
    <s v="DATAFONO ADICIONAL - ALIANZA"/>
    <s v="CASANARE"/>
    <s v="YOPAL"/>
    <s v="MULTIPAGAS YOPAL CENTRO"/>
    <s v="REDEBAN"/>
    <s v="FO-25-2024587"/>
    <d v="2025-12-24T08:00:00"/>
    <d v="2025-12-24T12:15:00"/>
    <s v="ROBUSTO"/>
    <s v="MULTIPAGAS"/>
    <s v="EJECUTADO"/>
    <s v="23/12/2025 23-12 SE REALIZA LLAMADA AL CLIENTE, SE HABLA CON LA SRA EIDY RUIZ AL NUMERO 3223525164 SE VALIDA DIRECCIÓN OK, CANAL OK, DISPONIBILIDAD TOTAL, LLAMAR EL DÍA LA INSTALACIÓN PARA CONFIRMAR VISITA | 24/12/2025 SE VISITA COMERCIO, SE INSTALA DATÁFONO LECTOR HUB Y PINPAD ADICIONAL. PRUEBAS OK. OPERATIVO EL SERVICIO. NO SE REALIZA PRUEBA DE TRANSFERENCIA NO SE CUENTA CON TARJETA. NO SE REGISTRA CAMARA DE COMERCIO O FACTURA, PERSONAL DEL CB MULTIPAGAS ROBUSTO INFORMA NO CONTAR CON ESA DOCUMENTACIÓN, SE DEBE SOLICITAR EN OFICINA. SE ADJUNTA COORDENADAS AUTORIZA DANIELA CORREA. CB INDICA NO RECIBIR ROLLOS PORQUE TIENEN DEMASIADOS. NO SE INSTALA BASE, EIDY RUIZ INDICA NO REQUIERE POR ESPACIO Y POSICIÓN"/>
    <s v="VISITA TECNICA"/>
    <s v="OB007879"/>
    <s v="TIPO I"/>
    <s v="TERRESTRE"/>
    <s v="BERNAL ELAICA EDGAR ALEXIS"/>
    <n v="1"/>
    <s v="0"/>
    <n v="75096"/>
    <n v="75096"/>
    <n v="75096"/>
  </r>
  <r>
    <s v="MEDELLIN"/>
    <x v="3"/>
    <x v="4"/>
    <s v="5789"/>
    <s v="TA-25-1463252"/>
    <s v="3007021280"/>
    <s v="APERTURA"/>
    <s v="DATAFONO ADICIONAL - ALIANZA"/>
    <s v="ANTIOQUIA"/>
    <s v="TAMESIS"/>
    <s v="PTM TAMESIS TELECOM"/>
    <s v="REDEBAN"/>
    <s v="FO-25-2046848"/>
    <d v="2025-12-29T08:00:00"/>
    <d v="2025-12-30T13:48:00"/>
    <s v="AGREGADOR"/>
    <s v="COMCARD - PTM"/>
    <s v="EJECUTADO"/>
    <s v="29/12/2025 29-12 SE REALIZA LLAMADA AL CLIENTE, SE HABLA CON EL SR DIEGO SALGADO AL NUMERO 3147338903 SE VALIDA DIRECCIÓN OK, CANAL OK, DISPONIBILIDAD TOTAL, LLAMAR EL DÍA LA INSTALACIÓN PARA CONFIRMAR VISITA | 02/01/2026 SE REALIZA LA INSTALACIÓN DE 1 DATAFONO ADICIONAL, 1 LECTOR, SE INSTALA BASE DE DATAFONO, 60 ROLLOS INSTALACION OK"/>
    <s v="VISITA TECNICA"/>
    <s v="AE00D133"/>
    <s v="TIPO III"/>
    <s v="TERRESTRE"/>
    <s v="MONTOYA VELEZ ANDRES FELIPE"/>
    <n v="1"/>
    <s v="0"/>
    <n v="275729"/>
    <n v="196537"/>
    <n v="275729"/>
  </r>
  <r>
    <m/>
    <x v="8"/>
    <x v="7"/>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s v="MONTERIA"/>
    <x v="0"/>
    <x v="0"/>
    <s v="5495"/>
    <s v="3040690"/>
    <s v="3007060039"/>
    <s v="INCIDENTE"/>
    <s v="ANTIOQUIA"/>
    <s v="NECHI"/>
    <s v="DISTRICOL DISTRIBUIDORA EL AHI"/>
    <s v="REDEBAN"/>
    <s v="FO-25-1851887"/>
    <d v="2025-11-20T11:34:04"/>
    <d v="2025-12-02T08:41:00"/>
    <m/>
    <s v="HARDWARE"/>
    <s v="IMPRESION"/>
    <s v="NO AVANZA PAPEL"/>
    <s v="AGREGADOR"/>
    <s v="DISTRICOL"/>
    <m/>
    <s v="20/11/2025 SE ESCALA PARA VISITA. LLAMAR ANTES DE VISITAR, CONFIRMAR FALLA Y DATOS | 21/11/2025 SE LLEGA A MUNICIPIO DE NECHÍ - ANTIOQUIA, NO SE LOGRA CONTACTAR A LA PERSONA ENCARGADA DEL CB PARA VALIDAR PERMISOS DE INGRESO , AL CORREGIMIENTO QUÉ SE ENCUENTRA EN ZONA ROJA CON PROBLEMAS DE ORDEN PÚBLICO MOTIVO POR EL CUAL NO SE REALIZA DESPLAZAMIENTO DIRECTO, SE REPROGRAMA VISITA HASTA PODER CONTACTAR AL CLIENTE PARA GARANTIZAR LA INTEGRIDAD DEL PERSONAL TÉCNICO EN LA ZONA. | 02/12/2025 SE ESTABLECE COMUNICACIÓN TELEFÓNICA CON EL CLIENTE SEÑORA MARTA ROJAS QUIEN CONFIRMA QUE EL DATAFONO SE ENCUENTRA OPERATIVO REALIZÓ REINICIO DEL EQUIPO, CAMBIO PAPEL Y FUNCIONÓ, ACTUALMENTE SE CONFIRMA CON LA SEÑORA QUE SE ENCUENTRA OPERATIVO SIN NOVEDAD OK, SE PROCEDE A CERRAR LA ORDEN OK"/>
    <s v="SOPORTE TELEFONICO"/>
    <m/>
    <s v="TIPO III"/>
    <s v="TERRESTRE"/>
    <s v="GONZALEZ FERRER JESUS ALEXANDER"/>
    <n v="0"/>
    <s v="0"/>
    <n v="41241"/>
    <n v="0"/>
    <n v="41241"/>
  </r>
  <r>
    <s v="YOPAL"/>
    <x v="1"/>
    <x v="1"/>
    <s v="85001"/>
    <s v="3073318"/>
    <s v="3007034137"/>
    <s v="INCIDENTE"/>
    <s v="CASANARE"/>
    <s v="YOPAL"/>
    <s v="BARRIO NUEVO HABITAT II YOPAL"/>
    <s v="REDEBAN"/>
    <s v="FO-25-1899408"/>
    <d v="2025-11-27T16:02:05"/>
    <d v="2025-12-02T15:36:00"/>
    <m/>
    <s v="HARDWARE"/>
    <s v="ALERT IRRUPTION"/>
    <s v="ALERT IRRUPTION"/>
    <s v="UNO A UNO"/>
    <s v="CB UNO A UNO"/>
    <m/>
    <s v="27/11/2025 SE ESCALA PARA VISITA. LLAMAR ANTES DE VISITAR, CONFIRMAR FALLA Y DATOS | 02/12/2025 EN COMUNICACIÓN CON EL SEÑOR ARLEY OROZCO AL NUMERO 3208005960, INDICA NO REQUIERE LA VISITA, LE REALIZARON LA MIGRACIÓN A WOMPI Y YA NO UTILIZA EL DATAFONO DE RBM. INFORMA QUE TIENE OPERATIVO EL SERVICIO"/>
    <s v="SOPORTE TELEFONICO"/>
    <m/>
    <s v="TIPO I"/>
    <s v="TERRESTRE"/>
    <s v="BERNAL ELAICA EDGAR ALEXIS"/>
    <n v="0"/>
    <s v="0"/>
    <n v="41241"/>
    <n v="0"/>
    <n v="41241"/>
  </r>
  <r>
    <s v="PASTO"/>
    <x v="2"/>
    <x v="2"/>
    <s v="52835"/>
    <s v="3073329"/>
    <s v="3007024652"/>
    <s v="INCIDENTE"/>
    <s v="NARIÑO"/>
    <s v="SAN ANDRES DE TUMACO"/>
    <s v="BARRIO CALLE SUCRE SAN ANDRES"/>
    <s v="REDEBAN"/>
    <s v="FO-25-1899402"/>
    <d v="2025-11-27T16:06:34"/>
    <d v="2025-12-03T09:18:00"/>
    <s v="NO"/>
    <s v="HARDWARE"/>
    <s v="IMPRESION"/>
    <s v="NO IMPRIME UNO O VARIOS CARACTERES"/>
    <s v="CB UNO A UNO"/>
    <s v="CB UNO A UNO"/>
    <s v="EJECUTADO"/>
    <s v="27/11/2025 SE ESCALA PARA VISITA. LLAMAR ANTES DE VISITAR, CONFIRMAR FALLA Y DATOS | 01/12/2025 NO SE PUEDE REALIZAR DESPLAZAMIENTO HOY HACIA TUMACO POR PROBLEMAS EN LA VIA, HACIA BARBACOAS, SE VALIDARA EL DIA DE MAÑANA | 03/12/2025 SE REALIZA CAMBIO DE DATÁFONO POR DAÑO EN IMPRESORA SE RECONFIGURA OK PARÁMETROS OK Y SE REALIZAN PRUEBAS EXITOSAS DE TRANSACCIONES"/>
    <s v="VISITA TECNICA"/>
    <s v="SA09Z857"/>
    <s v="TIPO IV"/>
    <s v="TERRESTRE"/>
    <s v="PAZ MARTINEZ RICHARD HUMBERTO"/>
    <n v="1"/>
    <s v="0"/>
    <n v="479589"/>
    <n v="196537"/>
    <n v="479589"/>
  </r>
  <r>
    <s v="CALI"/>
    <x v="2"/>
    <x v="2"/>
    <s v="19075"/>
    <s v="3073403"/>
    <s v="3007059688"/>
    <s v="INCIDENTE"/>
    <s v="CAUCA"/>
    <s v="BALBOA"/>
    <s v="BARRIO BOLIVAR BALBOA"/>
    <s v="REDEBAN"/>
    <s v="FO-25-1899405"/>
    <d v="2025-11-27T16:03:36"/>
    <d v="2025-12-01T10:00:00"/>
    <m/>
    <s v="HARDWARE"/>
    <s v="COMUNICACION"/>
    <s v="MENSAJE CABLE DE RED DESCONECTADO"/>
    <s v="CB UNO A UNO"/>
    <s v="CB UNO A UNO"/>
    <m/>
    <s v="27/11/2025 SE ESCALA PARA VISITA. LLAMAR ANTES DE VISITAR, CONFIRMAR FALLA Y DATOS | 01/12/2025 SE REALIZA LLAMADA CON LA SEÑORA YAQUELINE VELASCO INFORMA YA EL DATAFONO FUNCIONA OK"/>
    <s v="SOPORTE TELEFONICO"/>
    <m/>
    <s v="TIPO IV"/>
    <s v="TERRESTRE"/>
    <s v="GIMBUEL LASSO LUIS GERMAN"/>
    <n v="0"/>
    <s v="0"/>
    <n v="41241"/>
    <n v="0"/>
    <n v="41241"/>
  </r>
  <r>
    <s v="MONTERIA"/>
    <x v="0"/>
    <x v="0"/>
    <s v="5250"/>
    <s v="3073446"/>
    <s v="3007058297"/>
    <s v="INCIDENTE"/>
    <s v="ANTIOQUIA"/>
    <s v="EL BAGRE"/>
    <s v="BARRIO BRR EL PORVENIR EL BAGR"/>
    <s v="REDEBAN"/>
    <s v="FO-25-1899746"/>
    <d v="2025-11-27T16:22:00"/>
    <d v="2025-12-02T15:31:00"/>
    <s v="NO"/>
    <s v="HARDWARE"/>
    <s v="PANTALLA"/>
    <s v="DAÑO POS"/>
    <s v="CB UNO A UNO"/>
    <s v="CB UNO A UNO"/>
    <s v="EJECUTADO"/>
    <s v="27/11/2025 SE ESCALA PARA VISITA. LLAMAR ANTES DE VISITAR, CONFIRMAR FALLA Y DATOS | 02/12/2025 SE REALIZA CAMBIO DE EQUIPO POR DAÑO, DISPLAY BLANCO E INTERMITENTE, ADICIONAL SE CAMBIA EN PINPAD POR COMPATIBILIDAD, SE RETIRA MAGICBOX OK, EQUIPOS Y ACCESORIOS INSTALADOS OPERATIVOS, PRUEBAS EXITOSAS, CLIENTE CB VALIDA SALDO ANTES Y DESPUÉS DEL MANTENIMIENTO OK, CB SE DEJA OPERATIVO SIN NOVEDAD OK"/>
    <s v="VISITA TECNICA"/>
    <s v="IMZZZ418"/>
    <s v="TIPO IV"/>
    <s v="TERRESTRE"/>
    <s v="GONZALEZ FERRER JESUS ALEXANDER"/>
    <n v="1"/>
    <s v="0"/>
    <n v="479589"/>
    <n v="196537"/>
    <n v="479589"/>
  </r>
  <r>
    <s v="CALI"/>
    <x v="2"/>
    <x v="2"/>
    <s v="76001"/>
    <s v="3074172"/>
    <s v="3007014454"/>
    <s v="INCIDENTE"/>
    <s v="VALLE DEL CAUCA"/>
    <s v="CALI"/>
    <s v="BARRIO EL JARDIN II CALI"/>
    <s v="REDEBAN"/>
    <s v="FO-25-1903340"/>
    <d v="2025-11-28T08:16:21"/>
    <d v="2025-12-02T13:09:00"/>
    <s v="NO"/>
    <s v="SOFTWARE"/>
    <s v="ACTUALIZACION"/>
    <s v="VERSION CARGA SO VR"/>
    <s v="CB UNO A UNO"/>
    <s v="CB UNO A UNO"/>
    <s v="EJECUTADO"/>
    <s v="03/12/2025 SE INICIALIZA EL EQUIPO YA QUE SE CREA TERMINAL DE SERVIR PARA MIXTO POR SOLICITUD DE REDEBAN SE REALIZAN PRUEBAS EXITOSAS"/>
    <s v="VISITA TECNICA"/>
    <s v="AE007395 IZ00Q965"/>
    <s v="TIPO I"/>
    <s v="TERRESTRE"/>
    <s v="PALACIOS GOMEZ BRAHIAN ANDRES"/>
    <n v="1"/>
    <s v="0"/>
    <n v="65960"/>
    <n v="75096"/>
    <n v="65960"/>
  </r>
  <r>
    <s v="IBAGUE"/>
    <x v="1"/>
    <x v="1"/>
    <s v="73555"/>
    <s v="3074742"/>
    <s v="3007011707"/>
    <s v="INCIDENTE"/>
    <s v="TOLIMA"/>
    <s v="PLANADAS"/>
    <s v="PLANADAS  TOLIMA"/>
    <s v="REDEBAN"/>
    <s v="FO-25-1900998"/>
    <d v="2025-11-28T08:37:43"/>
    <d v="2025-12-02T09:38:00"/>
    <s v="NO"/>
    <s v="HARDWARE"/>
    <s v="ALERT IRRUPTION"/>
    <s v="ALERT IRRUPTION"/>
    <s v="CB UNO A UNO"/>
    <s v="CB UNO A UNO"/>
    <s v="EJECUTADO"/>
    <s v="28/11/2025 SE ESCALA PARA VISITA. LLAMAR ANTES DE VISITAR, CONFIRMAR FALLA Y DATOS | 01/12/2025 DEBIDO LA POCA FRECUENCIA DE TRANSPORTE HACIA LA ZONA Y AL ESTADO DE LAS VÍAS  HAY DEMORAS PARA LLEGAR AL MUNICIPIO DE PLANADAS | 02/12/2025 SE REALIZA CAMBIO DE EQUIPO ALERT IRRUPTION"/>
    <s v="VISITA TECNICA"/>
    <s v="JAAAE398"/>
    <s v="TIPO IV"/>
    <s v="TERRESTRE"/>
    <s v="GUTIERREZ  CAMILO ANDRES"/>
    <n v="1"/>
    <s v="0"/>
    <n v="479589"/>
    <n v="196537"/>
    <n v="479589"/>
  </r>
  <r>
    <s v="MEDELLIN"/>
    <x v="3"/>
    <x v="3"/>
    <s v="5736"/>
    <s v="3075174"/>
    <s v="3007076067"/>
    <s v="INCIDENTE"/>
    <s v="ANTIOQUIA"/>
    <s v="SEGOVIA"/>
    <s v="BARRIO GALAN SEGOVIA 1"/>
    <s v="REDEBAN"/>
    <s v="FO-25-1901273"/>
    <d v="2025-11-28T09:34:19"/>
    <d v="2025-12-01T09:57:00"/>
    <m/>
    <s v="HARDWARE"/>
    <s v="CABLEADO"/>
    <s v="DAÑO POS"/>
    <s v="CB UNO A UNO"/>
    <s v="CB UNO A UNO"/>
    <m/>
    <s v="[FO-25-1901273] 28/11/2025 SE ESCALA PARA VISITA. LLAMAR ANTES DE VISITAR, CONFIRMAR FALLA Y DATOS | 01/12/2025 SE INTENTA COMUNICACIÓN CON CLIENTE AL 3137588872 SIN ÉXITO EN LLAMADA O WHATSAPP | 01/12/2025 SE COMUNICA CON CLIENTE E INFORMA QUE EL EQUIPO YA ESTÁ FUNCIONANDO CORRECTAMENTE DESPUÉS DE REINICIAR EL MÓDEM, SE CIERRA || [FO-25-1901273] 28/11/2025 SE ESCALA PARA VISITA. LLAMAR ANTES DE VISITAR, CONFIRMAR FALLA Y DATOS | 01/12/2025 SE INTENTA COMUNICACIÓN CON CLIENTE AL 3137588872 SIN ÉXITO EN LLAMADA O WHATSAPP | 01/12/2025 SE COMUNICA CON CLIENTE E INFORMA QUE EL EQUIPO YA ESTÁ FUNCIONANDO CORRECTAMENTE DESPUÉS DE REINICIAR EL MÓDEM, SE CIERRA"/>
    <s v="SOPORTE TELEFONICO"/>
    <m/>
    <s v="TIPO IV"/>
    <s v="TERRESTRE"/>
    <s v="QUINTERO SANCHEZ JUAN SEBASTIAN"/>
    <n v="0"/>
    <s v="0"/>
    <n v="82482"/>
    <n v="0"/>
    <n v="82482"/>
  </r>
  <r>
    <s v="BOGOTA"/>
    <x v="4"/>
    <x v="4"/>
    <s v="25843"/>
    <s v="3075604"/>
    <s v="3007079958"/>
    <s v="INCIDENTE"/>
    <s v="CUNDINAMARCA"/>
    <s v="VILLA DE SAN DIEGO DE UBATE"/>
    <s v="BARRIO SIMON BOLIVAR VILLA DE SAN DIEGO DE UBATE 3"/>
    <s v="REDEBAN"/>
    <s v="FO-25-1901795"/>
    <d v="2025-11-28T10:19:21"/>
    <d v="2025-12-01T15:06:00"/>
    <s v="NO"/>
    <s v="HARDWARE"/>
    <s v="DETERIORO"/>
    <s v="DATAFONO"/>
    <s v="UNO A UNO"/>
    <s v="UNO A UNO"/>
    <s v="EJECUTADO"/>
    <s v="28/11/2025 SE ESCALA PARA VISITA. LLAMAR ANTES DE VISITAR, CONFIRMAR FALLA Y DATOS | 29/11/2025 DEBIDO A QUE NO HAY SOPORTE DE ACTIVOS REDEBAN Y POR DESPLAZAMIENTO, NO SE PUEDE VISITAR COMERCIO.  SE HABLA LA SRA NORMA LETICIA 3123742690 M QUIEN INFORMA RECIBIR VISITA EL DÍA LUNES 01-12-2025 | 01/12/2025 SE VISITA COMERCIO CB BANCOLOMBIA, SE CAMBIA DATAFONO POR QUÉ TIENE EL PUERTO USB DETERIORADO Y EL CABLE DE LA LECTORA TAMBIÉN, SE DEJA EL EQUIPO NUEVO EN BUEN ESTADO CON LOS USUARIOS DEL CLIENTE, SE REALIZAN PRUEBAS OK, NO UPS."/>
    <s v="VISITA TECNICA"/>
    <s v="SAUZZ586"/>
    <s v="TIPO II"/>
    <s v="TERRESTRE"/>
    <s v="VEGA MANRIQUE JONATAN MAURICIO"/>
    <n v="1"/>
    <s v="0"/>
    <n v="144968"/>
    <n v="140396"/>
    <n v="144968"/>
  </r>
  <r>
    <s v="VILLAVICENCIO"/>
    <x v="1"/>
    <x v="1"/>
    <s v="50568"/>
    <s v="3076614"/>
    <s v="3007081862"/>
    <s v="INCIDENTE"/>
    <s v="META"/>
    <s v="PUERTO GAITAN"/>
    <s v="PTM PUERTO GAITAN DROGUERIA JA"/>
    <s v="REDEBAN"/>
    <s v="FO-25-1903554"/>
    <d v="2025-11-28T12:55:10"/>
    <d v="2025-12-01T17:19:00"/>
    <s v="NO"/>
    <s v="HARDWARE"/>
    <s v="ALERT IRRUPTION"/>
    <s v="ALERT IRRUPTION"/>
    <s v="AGREGADOR"/>
    <s v="COMCARD - PTM"/>
    <s v="EJECUTADO"/>
    <s v="28/11/2025 SE ESCALA PARA VISITA. LLAMAR ANTES DE VISITAR, CONFIRMAR FALLA Y DATOS | 01/12/2025 SE REALIZA CAMBIO DE EQUIPO POR DAÑO SE ENCONTRABA ALERTADO"/>
    <s v="VISITA TECNICA"/>
    <s v="VWZZZ799 VTZZZ904"/>
    <s v="TIPO III"/>
    <s v="TERRESTRE"/>
    <s v="ROZO JIMENEZ EDGAR ARMANDO"/>
    <n v="1"/>
    <s v="0"/>
    <n v="275729"/>
    <n v="196537"/>
    <n v="275729"/>
  </r>
  <r>
    <s v="BOGOTA"/>
    <x v="4"/>
    <x v="4"/>
    <s v="11001"/>
    <s v="3077409"/>
    <s v="3007025523"/>
    <s v="INCIDENTE"/>
    <s v="CUNDINAMARCA"/>
    <s v="BOGOTA"/>
    <s v="PAGAFACIL TERMINAL TRANSPORTE"/>
    <s v="REDEBAN"/>
    <s v="FO-25-1907819 | FO-25-1904338"/>
    <d v="2025-11-28T15:38:39"/>
    <d v="2025-12-01T13:10:00"/>
    <s v="NO"/>
    <s v="SOFTWARE"/>
    <s v="PINPAD"/>
    <s v="PINPAD DESCONFIGURADO"/>
    <s v="ROBUSTO"/>
    <s v="PAGAFACIL"/>
    <s v="EJECUTADO | EJECUTADO / CANCELADO"/>
    <s v="[FO-25-1907819] 01/12/2025 SE REALIZA REVISIÓN DE LOS EQUIPOS SE ENCUENTRA QUE EL CABLE DE CONEXIÓN DATÁFONO-PINPAD ESTÁ DAÑADO, FALLO MASIVO EN EL MOMENTO DE REALIZAR INCIDENTE SE PROCEDE A TOMAR FOTO DE LAS PRIMERAS TRANSACCIONES QUE SALIERON || [FO-25-1904338] 28/11/2025 SE ESCALA PARA VISITA. LLAMAR ANTES DE VISITAR, CONFIRMAR FALLA Y DATOS | 29/11/2025 SE REPROGRAMA VISITA PARA EL DÍA LUNES NO SE CUENTAN CON EQUIPOS DE BAKCUP EN DISPONIBILIDAD, ADICIONAL DEMORAS PARA CAMBIO DE EQUIPO."/>
    <s v="VISITA TECNICA"/>
    <s v="BL0GZ758"/>
    <s v="TIPO I"/>
    <s v="TERRESTRE"/>
    <s v="ALARCON AREVALO JOHAN STIVEN"/>
    <n v="2"/>
    <s v="0"/>
    <n v="131920"/>
    <n v="75096"/>
    <n v="131920"/>
  </r>
  <r>
    <s v="MONTERIA"/>
    <x v="0"/>
    <x v="0"/>
    <s v="23500"/>
    <s v="3077810"/>
    <s v="3007042001"/>
    <s v="INCIDENTE"/>
    <s v="CORDOBA"/>
    <s v="MOÑITOS"/>
    <s v="DISTRICOL AGROVETERINARIA JIRE"/>
    <s v="REDEBAN"/>
    <s v="FO-25-1904843"/>
    <d v="2025-11-28T17:14:09"/>
    <d v="2025-12-01T17:38:00"/>
    <s v="NO"/>
    <s v="HARDWARE"/>
    <s v="TECLADO"/>
    <s v="DAÑO POS"/>
    <s v="AGREGADOR"/>
    <s v="DISTRICOL"/>
    <s v="EJECUTADO"/>
    <s v="28/11/2025 SE ESCALA PARA VISITA. LLAMAR ANTES DE VISITAR, CONFIRMAR FALLA Y DATOS | 01/12/2025 DEBIDO A INCONVENIENTE CON LOS CAMBIOS DE EQUIPO POR PARTE DE REDEBAN, NOS TENEMOS RETRASO PARA LLEGAR AL SITIO YA QUE NOS ENCONTRAMOS EN UN INCIDENTE REALIZANDO UN CAMBIO Y HAY INCONVENIENTES CON LOS CAMBIOS POR PARTE DE REDEBAN. TENIENDO EN CUENTA LAS NOTAS ACÁ TAMBIÉN SERÁ UN POSIBLE CAMBIO DE EQUIPO, LO QUE REQUIERE DEL TIEMPO REGLAMENTARIO PARA LA ATENCIÓN Y LA HORA LÍMITE ESTÁ A LAS 17:14. | 01/12/2025 SE REALIZA VISITA TÉCNICA Y SE CAMBIA DATAFONO POR DAÑO DE TECLADO, TECLAS BORROSA Y DURAS, SE INSTALA DATÁFONO PLACA 1255207 Y SE RETIRA DATAFONO PLACA 1173969, SE REALIZAN PRUEBAS Y SE DEJA EL SERVICIO FUNCIONANDO CORRECTAMENTE."/>
    <s v="VISITA TECNICA"/>
    <s v="GZ0XZ403"/>
    <s v="TIPO III"/>
    <s v="TERRESTRE"/>
    <s v="CASSIANI PEREZ RAUL RAMIRO"/>
    <n v="1"/>
    <s v="0"/>
    <n v="275729"/>
    <n v="196537"/>
    <n v="275729"/>
  </r>
  <r>
    <s v="CALI"/>
    <x v="2"/>
    <x v="2"/>
    <s v="19100"/>
    <s v="3077881"/>
    <s v="3007045599"/>
    <s v="INCIDENTE"/>
    <s v="CAUCA"/>
    <s v="BOLIVAR"/>
    <s v="BARRIO NARINO BOLIVAR"/>
    <s v="REDEBAN"/>
    <s v="FO-25-1905863"/>
    <d v="2025-11-29T09:12:23"/>
    <d v="2025-12-02T14:30:00"/>
    <s v="NO"/>
    <s v="HARDWARE"/>
    <s v="TECLADO"/>
    <s v="DAÑO POS"/>
    <s v="CB UNO A UNO"/>
    <s v="CB UNO A UNO"/>
    <s v="EJECUTADO"/>
    <s v="29/11/2025 SE ESCALA PARA VISITA. LLAMAR ANTES DE VISITAR, CONFIRMAR FALLA Y DATOS | 01/12/2025 POR TEMA DE ORDEN PUBLICO EN LA ZONA Y RIESGO SE CUADRA CON EL CB PARA ATENDER ACTIVIDAD EN UN LUGAR SEGURO SE GESTIONO CON EL CB A ESPERA DE LA PRONTA SOLUCION | 02/12/2025 SE INGRESA EQUIPO CON TECLADO DETERIORO DURO SE PROCEDE A CAMBIAR EQUIPO SE HACEN PRUEBAS OK TELECARG DRNA"/>
    <s v="VISITA TECNICA"/>
    <s v="AD000826"/>
    <s v="TIPO IV"/>
    <s v="TERRESTRE"/>
    <s v="GIMBUEL LASSO LUIS GERMAN"/>
    <n v="1"/>
    <s v="0"/>
    <n v="479589"/>
    <n v="196537"/>
    <n v="479589"/>
  </r>
  <r>
    <s v="APARTADO"/>
    <x v="3"/>
    <x v="3"/>
    <s v="5490"/>
    <s v="3077889"/>
    <s v="3007052873"/>
    <s v="INCIDENTE"/>
    <s v="ANTIOQUIA"/>
    <s v="NECOCLI"/>
    <s v="BARRIO SIMON BOLIVAR NECOCLI"/>
    <s v="REDEBAN"/>
    <s v="FO-25-1906249"/>
    <d v="2025-11-29T09:50:05"/>
    <d v="2025-12-01T12:46:00"/>
    <s v="NO"/>
    <s v="HARDWARE"/>
    <s v="DETERIORO"/>
    <s v="DATAFONO"/>
    <s v="CB UNO A UNO"/>
    <s v="CB UNO A UNO"/>
    <s v="EJECUTADO"/>
    <s v="29/11/2025 SE ESCALA PARA VISITA. LLAMAR ANTES DE VISITAR, CONFIRMAR FALLA Y DATOS | 01/12/2025 ESTAMOS EN DESPLAZAMIENTO PARA NECOCLI, CONDUCTORES MANIFIESTA QUE ALGUNOS NO ESTÁN LLEGANDO POR PROBLEMAS DE ORDEN PÚBLICO SOBRE UN PARO COMUNITARIO DEBIDO AL MAL ESTADO DE LA VIA. SE LLAMA A LA USUARIA EN DÓNDE SE LE INDICA LO SUCEDIDO Y QUE ESTAMOS EN CAMINO A ATENDER LA NOVEDAD. | 01/12/2025 DATÁFONO ATASCA EL PAPEL, SE VALIDA Y SE ENCUENTRA QUE LOS PIÑONES DE LA IMPRESORA ESTÁ DESGASTADOS SE HACE CAMBIO DE EQUIPO Y SE HACEN PRUEBAS DEJANDO TODO FUNCIONANDO CORRECTAMENTE"/>
    <s v="VISITA TECNICA"/>
    <s v="BA0IZ176"/>
    <s v="TIPO II"/>
    <s v="TERRESTRE"/>
    <s v="SALDARRIAGA MIRANDA SANTIAGO"/>
    <n v="1"/>
    <s v="0"/>
    <n v="144968"/>
    <n v="140396"/>
    <n v="144968"/>
  </r>
  <r>
    <s v="MANIZALES"/>
    <x v="2"/>
    <x v="5"/>
    <s v="17614"/>
    <s v="3077933"/>
    <s v="3007029915"/>
    <s v="INCIDENTE"/>
    <s v="CALDAS"/>
    <s v="RIOSUCIO"/>
    <s v="COMCARD RIOSUCIO LA CIGARRA"/>
    <s v="REDEBAN"/>
    <s v="FO-25-1904987"/>
    <d v="2025-11-28T17:43:41"/>
    <d v="2025-12-01T12:51:00"/>
    <s v="NO"/>
    <s v="HARDWARE"/>
    <s v="IMPRESION"/>
    <s v="NO IMPRIME UNO O VARIOS CARACTERES"/>
    <s v="AGREGADOR"/>
    <s v="COMCARD - PTM"/>
    <s v="EJECUTADO"/>
    <s v="28/11/2025 SE ESCALA PARA VISITA. LLAMAR ANTES DE VISITAR, CONFIRMAR FALLA Y DATOS | 29/11/2025 EL CLIENTE REQUIERE CAMBIO DE EQUIPO SE DEBE VALIDAR VISITA A A PARTIR DEL DÍA LUNES | 01/12/2025 VISITAMOS COMERCIO EL DATÁFONO NO IMPRIME BIEN LAS TRX REALIZAMOS CAMBIO DE DATAFONO LO CONFIGURAMOS Y REALIZAMOS PRUEBAS PERO SALE RECHAZO GENERAL YA QUE BANCOLOMBIA ESTA PRESENTANDO FALLAS Y NO ES POSIBLE HACER NINGUNA TRANSACCIÓN ADJUNTAMOS LA TRANSACCIÓN DEL RECHAZO, SOLO ES POSIBLE HACER PRUEBAS EXITOSAS DE COMERCIO."/>
    <s v="VISITA TECNICA"/>
    <s v="BBBUZ776 AB11O682"/>
    <s v="TIPO II"/>
    <s v="TERRESTRE"/>
    <s v="ARROYAVE CANO MANUEL GUILLERMO"/>
    <n v="1"/>
    <s v="0"/>
    <n v="144968"/>
    <n v="140396"/>
    <n v="144968"/>
  </r>
  <r>
    <s v="NEIVA"/>
    <x v="1"/>
    <x v="1"/>
    <s v="41078"/>
    <s v="3077949"/>
    <s v="3007048893"/>
    <s v="INCIDENTE"/>
    <s v="HUILA"/>
    <s v="BARAYA"/>
    <s v="PTM  PAGA TODO BARAYA"/>
    <s v="REDEBAN"/>
    <s v="FO-25-1904984"/>
    <d v="2025-11-29T08:00:00"/>
    <d v="2025-12-03T11:31:00"/>
    <s v="NO"/>
    <s v="HARDWARE"/>
    <s v="DETERIORO"/>
    <s v="DATAFONO"/>
    <s v="AGREGADOR"/>
    <s v="COMCARD - PTM"/>
    <s v="EJECUTADO"/>
    <s v="28/11/2025 SE ESCALA PARA VISITA. LLAMAR ANTES DE VISITAR, CONFIRMAR FALLA Y DATOS | 03/12/2025 SE REALIZA CAMBIO DE EQUIPO YA QUE ESTE PRESENTA DESGASTE EN EL TECLADO, IMPRESORA Y PARTE DE LA CARCAZA , SE DEJA EQUIPO INSTALADO CON VR 9.90 PRUEBAS CB OK, CON OPERARIVO"/>
    <s v="VISITA TECNICA"/>
    <s v="AD00M825"/>
    <s v="TIPO II"/>
    <s v="TERRESTRE"/>
    <s v="DEVIA REINOSO JUAN CARLOS"/>
    <n v="1"/>
    <s v="0"/>
    <n v="144968"/>
    <n v="140396"/>
    <n v="144968"/>
  </r>
  <r>
    <s v="VILLAVICENCIO"/>
    <x v="1"/>
    <x v="1"/>
    <s v="50689"/>
    <s v="3077964"/>
    <s v="3007052948"/>
    <s v="INCIDENTE"/>
    <s v="META"/>
    <s v="SAN MARTIN"/>
    <s v="PTM SAN MARTIN DROGERIA V&amp;E"/>
    <s v="REDEBAN"/>
    <s v="FO-25-1905797"/>
    <d v="2025-11-29T08:00:00"/>
    <d v="2025-12-01T14:53:00"/>
    <s v="NO"/>
    <s v="HARDWARE"/>
    <s v="LECTOR DE BARRAS"/>
    <s v="DAÑO POS"/>
    <s v="AGREGADOR"/>
    <s v="COMCARD - PTM"/>
    <s v="EJECUTADO"/>
    <s v="29/11/2025 SE ESCALA PARA VISITA. LLAMAR ANTES DE VISITAR, CONFIRMAR FALLA Y DATOS | 01/12/2025 SE REALIZA CAMBIO DE LECTOR DE BARRAS PRUEBAS OK SIN NOVEDADES"/>
    <s v="VISITA TECNICA"/>
    <s v="9C0LZ863"/>
    <s v="TIPO II"/>
    <s v="TERRESTRE"/>
    <s v="CASTRILLON URREA LONDIER LEANDRO"/>
    <n v="1"/>
    <s v="0"/>
    <n v="144968"/>
    <n v="140396"/>
    <n v="144968"/>
  </r>
  <r>
    <s v="MEDELLIN"/>
    <x v="3"/>
    <x v="3"/>
    <s v="5360"/>
    <s v="3078038"/>
    <s v="3007032941"/>
    <s v="INCIDENTE"/>
    <s v="ANTIOQUIA"/>
    <s v="ITAGUI"/>
    <s v="COMCARD ITAGUI PAPELERIA ASTUR"/>
    <s v="REDEBAN"/>
    <s v="FO-25-1904985"/>
    <d v="2025-11-28T17:55:53"/>
    <d v="2025-12-01T08:56:00"/>
    <s v="NO"/>
    <s v="SOFTWARE"/>
    <s v="ACTUALIZACION"/>
    <s v="VERSION CARGA SO VR"/>
    <s v="AGREGADOR"/>
    <s v="COMCARD - PTM"/>
    <s v="EJECUTADO"/>
    <s v="28/11/2025 SE ESCALA PARA VISITA. LLAMAR ANTES DE VISITAR, CONFIRMAR FALLA Y DATOS | 01/12/2025 SE REALIZA INICIALIZACIÓN DE PARÁMETROS SE HACEN PRUEBAS OK"/>
    <s v="VISITA TECNICA"/>
    <s v="11XZZ538"/>
    <s v="TIPO I"/>
    <s v="TERRESTRE"/>
    <s v="MONTOYA VELEZ ANDRES FELIPE"/>
    <n v="1"/>
    <s v="0"/>
    <n v="65960"/>
    <n v="75096"/>
    <n v="65960"/>
  </r>
  <r>
    <s v="SANTA MARTA"/>
    <x v="0"/>
    <x v="0"/>
    <s v="47288"/>
    <s v="3078507"/>
    <s v="3007069387"/>
    <s v="INCIDENTE"/>
    <s v="MAGDALENA"/>
    <s v="FUNDACION"/>
    <s v="BARRIO SAN MARTIN FUNDACION"/>
    <s v="REDEBAN"/>
    <s v="FO-25-1905777"/>
    <d v="2025-11-29T09:04:41"/>
    <d v="2025-12-01T14:56:00"/>
    <s v="NO"/>
    <s v="SOFTWARE"/>
    <s v="LLT"/>
    <s v="LLT"/>
    <s v="CB UNO A UNO"/>
    <s v="CB UNO A UNO"/>
    <s v="EJECUTADO"/>
    <s v="29/11/2025 SE ESCALA PARA VISITA. LLAMAR ANTES DE VISITAR, CONFIRMAR FALLA Y DATOS | 01/12/2025 SE REALI ALA VISITA SE ENCUENTRA EL ESTADO O CON PANTALLA AZUL Y ALERTADO, SE PROCEDE A CAMBIAR EL EQUIPO, SE REALIZAN PRUEBAS Y TODO OK"/>
    <s v="VISITA TECNICA"/>
    <s v="10OZZ565 EF00X698"/>
    <s v="TIPO III"/>
    <s v="TERRESTRE"/>
    <s v="THOMAS  CAMPO SIGIFREDO SEGUNDO"/>
    <n v="1"/>
    <s v="0"/>
    <n v="275729"/>
    <n v="196537"/>
    <n v="275729"/>
  </r>
  <r>
    <s v="APARTADO"/>
    <x v="3"/>
    <x v="3"/>
    <s v="5172"/>
    <s v="3078508"/>
    <s v="3007044603"/>
    <s v="INCIDENTE"/>
    <s v="ANTIOQUIA"/>
    <s v="CHIGORODO"/>
    <s v="PTM CHIGORODO MISCELANEA BRISA"/>
    <s v="REDEBAN"/>
    <s v="FO-25-1905865"/>
    <d v="2025-11-29T09:09:09"/>
    <d v="2025-12-01T08:57:00"/>
    <s v="NO"/>
    <s v="HARDWARE"/>
    <s v="IMPRESION"/>
    <s v="TAPA IMPRESORA"/>
    <s v="AGREGADOR"/>
    <s v="COMCARD - PTM"/>
    <s v="EJECUTADO"/>
    <s v="29/11/2025 SE ESCALA PARA VISITA. LLAMAR ANTES DE VISITAR, CONFIRMAR FALLA Y DATOS | 01/12/2025 DATAFONOS ATASCA PAPEL, SE VALIDA Y LA TAPA ESTÁ MALA. SE HACE CAMBIO POR UNA NUEVA TAPA Y SE CORRIGE LA FALLA. SE HACEN PRUEBAS DE IMPRESIÓN Y SE DEJA TODO OK"/>
    <s v="VISITA TECNICA"/>
    <s v="GA0AZ051"/>
    <s v="TIPO II"/>
    <s v="TERRESTRE"/>
    <s v="SALDARRIAGA MIRANDA SANTIAGO"/>
    <n v="1"/>
    <s v="0"/>
    <n v="144968"/>
    <n v="140396"/>
    <n v="144968"/>
  </r>
  <r>
    <s v="CALI"/>
    <x v="2"/>
    <x v="2"/>
    <s v="19532"/>
    <s v="3078599"/>
    <s v="3007073547"/>
    <s v="INCIDENTE"/>
    <s v="CAUCA"/>
    <s v="PATIA"/>
    <s v="BARRIO BETANIA PATÍA"/>
    <s v="REDEBAN"/>
    <s v="FO-25-1907352"/>
    <d v="2025-11-29T13:13:20"/>
    <d v="2025-12-02T14:18:00"/>
    <s v="NO"/>
    <s v="HARDWARE"/>
    <s v="LECTOR DE TARJETAS"/>
    <s v="MENSAJE RETIRE TARJETA"/>
    <s v="CB UNO A UNO"/>
    <s v="CB UNO A UNO"/>
    <s v="EJECUTADO"/>
    <s v="29/11/2025 SE ESCALA PARA VISITA. LLAMAR ANTES DE VISITAR, CONFIRMAR FALLA Y DATOS | 02/12/2025 SE J GRESA EQUIPO CON LECTOR CHIP DE TARJETAS FLOJO NO LEE ALGUNAS TRJETAS SE PROCEDE A CAMVIAR SE HACEN PRUEBAS OK TELCARG DRNA CREACION DE USURIOS"/>
    <s v="VISITA TECNICA"/>
    <s v="SV00W472"/>
    <s v="TIPO IV"/>
    <s v="TERRESTRE"/>
    <s v="GIMBUEL LASSO LUIS GERMAN"/>
    <n v="1"/>
    <s v="0"/>
    <n v="479589"/>
    <n v="196537"/>
    <n v="479589"/>
  </r>
  <r>
    <s v="CARTAGENA"/>
    <x v="0"/>
    <x v="0"/>
    <s v="13440"/>
    <s v="3078654"/>
    <s v="3007059495"/>
    <s v="INCIDENTE"/>
    <s v="BOLIVAR"/>
    <s v="MARGARITA"/>
    <s v="BARRIO SECTOR 3 MARGARITA"/>
    <s v="REDEBAN"/>
    <s v="FO-25-1906741"/>
    <d v="2025-11-29T11:31:04"/>
    <d v="2025-12-02T15:01:00"/>
    <s v="NO"/>
    <s v="HARDWARE"/>
    <s v="IMPRESION"/>
    <s v="NO AVANZA PAPEL"/>
    <s v="CB UNO A UNO"/>
    <s v="CB UNO A UNO"/>
    <s v="EJECUTADO"/>
    <s v="29/11/2025 SE ESCALA PARA VISITA. LLAMAR ANTES DE VISITAR, CONFIRMAR FALLA Y DATOS | 02/12/2025 SE VISITA COMERCIO POR UNA FALLA, SE HACE CAMBIO DE EQUIPO, CAUSAL G5 NO AVANZA PAPEL, ADEMÁS SE CAMBIA LECTOR CAUSAL L9 DAÑO FÍSICO ( LECTOR SIN PLACA SE CONFIRMA CON RBM), SE DEJA CON LA VERSIÓN 9.90, SE REALIZAN PRUEBAS OK, SE CREA USUARIO Y CONTRASEÑA."/>
    <s v="VISITA TECNICA"/>
    <s v="JA007421"/>
    <s v="TIPO IV"/>
    <s v="TERRESTRE"/>
    <s v="CACERES HERNANDEZ ANDRES"/>
    <n v="1"/>
    <s v="0"/>
    <n v="479589"/>
    <n v="196537"/>
    <n v="479589"/>
  </r>
  <r>
    <s v="BUCARAMANGA"/>
    <x v="5"/>
    <x v="6"/>
    <s v="68276"/>
    <s v="3078665"/>
    <s v="3007042254"/>
    <s v="INCIDENTE"/>
    <s v="SANTANDER"/>
    <s v="FLORIDABLANCA"/>
    <s v="PTM FLORIDABLANCA AC MULTISERV"/>
    <s v="REDEBAN"/>
    <s v="FO-25-1907028"/>
    <d v="2025-11-29T11:57:11"/>
    <d v="2025-12-01T10:46:00"/>
    <s v="NO"/>
    <s v="HARDWARE"/>
    <s v="IMPRESION"/>
    <s v="TAPA IMPRESORA"/>
    <s v="AGREGADOR"/>
    <s v="COMCARD - PTM"/>
    <s v="EJECUTADO"/>
    <s v="29/11/2025 SE ESCALA PARA VISITA. LLAMAR ANTES DE VISITAR, CONFIRMAR FALLA Y DATOS | 29/11/2025 SE ESTABLECE COMUNICACIÓN CON EL SEÑOR DANILO AL NÚMERO 3005241111 VIA WHATSAPP SE LE INFORMA QUE EL DAÑO PRESENTANDO REQUIERE CAMBIO DE EQUIPO POR TAL MOTIVO SE DEBE REPROGRAMAR ACTIVIDAD PARA EL DIA LUNES YA QUE NO TENEMOS SOPORTE DE REDEBAN LOS FINES DE SEMANA | 01/12/2025 SE REALIZA CAMBIO DE DATAFONO, SE DEJA DSK 3500 CON VERSION 9.90 , SE HACEN PRUEBAS OK VISITA EXITOSA"/>
    <s v="VISITA TECNICA"/>
    <s v="AA2ZZ023 9BHZZ035"/>
    <s v="TIPO I"/>
    <s v="TERRESTRE"/>
    <s v="GELVEZ MOGOLLON JOSE ELISEO"/>
    <n v="1"/>
    <s v="0"/>
    <n v="65960"/>
    <n v="75096"/>
    <n v="65960"/>
  </r>
  <r>
    <s v="MEDELLIN"/>
    <x v="3"/>
    <x v="3"/>
    <s v="5001"/>
    <s v="3078684"/>
    <s v="3007032911"/>
    <s v="INCIDENTE"/>
    <s v="ANTIOQUIA"/>
    <s v="MEDELLIN"/>
    <s v="COMCARD MED CAFE"/>
    <s v="REDEBAN"/>
    <s v="FO-25-1907577"/>
    <d v="2025-11-29T14:01:53"/>
    <d v="2025-12-01T13:32:00"/>
    <s v="NO"/>
    <s v="HARDWARE"/>
    <s v="IMPRESION"/>
    <s v="NO IMPRIME UNO O VARIOS CARACTERES"/>
    <s v="AGREGADOR"/>
    <s v="COMCARD - PTM"/>
    <s v="EJECUTADO"/>
    <s v="29/11/2025 SE ESCALA PARA VISITA. LLAMAR ANTES DE VISITAR, CONFIRMAR FALLA Y DATOS | 30/11/2025 SE REALIZA CONTACTO AL USUARIO JESUS MONTOYA - 3122282543, INDICA QUE LAS TIRILLAS ESTÁN BORROSAS, NO SE REALIZA VISITA PORQUE NO ABRE EL DÍA DOMINGO | 01/12/2025 SE REALIZA CAMBIO DE EQUIPO DEBIDO TECLADO E IMPRESIÓN BORROSA, PRUEBAS OK"/>
    <s v="VISITA TECNICA"/>
    <s v="11XZZ169 XPSZZ105"/>
    <s v="TIPO I"/>
    <s v="TERRESTRE"/>
    <s v="QUINTERO SANCHEZ JUAN SEBASTIAN"/>
    <n v="1"/>
    <s v="0"/>
    <n v="65960"/>
    <n v="75096"/>
    <n v="65960"/>
  </r>
  <r>
    <s v="BUCARAMANGA"/>
    <x v="5"/>
    <x v="6"/>
    <s v="13670"/>
    <s v="3078697"/>
    <s v="3007071280"/>
    <s v="INCIDENTE"/>
    <s v="BOLIVAR"/>
    <s v="SAN PABLO"/>
    <s v="DISTRICOL H.H TECNOLOGICA"/>
    <s v="REDEBAN"/>
    <s v="FO-25-1908633"/>
    <d v="2025-11-29T15:41:01"/>
    <d v="2025-12-01T18:11:00"/>
    <s v="NO"/>
    <s v="HARDWARE"/>
    <s v="LECTOR DE TARJETAS"/>
    <s v="MENSAJE RETIRE TARJETA"/>
    <s v="AGREGADOR"/>
    <s v="DISTRICOL"/>
    <s v="EJECUTADO"/>
    <s v="30/11/2025 SE ESCALA PARA VISITA. LLAMAR ANTES DE VISITAR, CONFIRMAR FALLA Y DATOS | 01/12/2025 CAMBIO DE DATAFONO QUE PRESENTA DAÑO EN LECTOR DE TARJETA"/>
    <s v="VISITA TECNICA"/>
    <s v="ON00E086"/>
    <s v="TIPO V"/>
    <s v="TERRESTRE/FLUVIAL"/>
    <s v="PEÑA DIAZ IVAN YESID"/>
    <n v="1"/>
    <s v="0"/>
    <n v="479589"/>
    <n v="196537"/>
    <n v="479589"/>
  </r>
  <r>
    <s v="SINCELEJO"/>
    <x v="0"/>
    <x v="0"/>
    <s v="70820"/>
    <s v="3078904"/>
    <s v="3007042873"/>
    <s v="INCIDENTE"/>
    <s v="SUCRE"/>
    <s v="SANTIAGO DE TOLU"/>
    <s v="DISTRICOL DROGUERIA SANTA CATA"/>
    <s v="REDEBAN"/>
    <s v="FO-25-1906225"/>
    <d v="2025-11-29T10:09:12"/>
    <d v="2025-12-01T11:02:00"/>
    <s v="NO"/>
    <s v="HARDWARE"/>
    <s v="TECLADO"/>
    <s v="DAÑO POS"/>
    <s v="AGREGADOR"/>
    <s v="DISTRICOL"/>
    <s v="EJECUTADO"/>
    <s v="29/11/2025 SE ESCALA PARA VISITA. LLAMAR ANTES DE VISITAR, CONFIRMAR FALLA Y DATOS | 01/12/2025 SE VISITA COMERCIO POR FALLA, SE HACE CAMBIO DE EQUIPO DATAFONO CAUSAL F2 TECLADO BORROSO, SE DEJA CON LA VERSIÓN 9.90, SE HACE CIERRE, SE REALIZAN PRUEBAS OK, SE CREA USUARIO Y CONTRASEÑA."/>
    <s v="VISITA TECNICA"/>
    <s v="9A8ZZ953"/>
    <s v="TIPO II"/>
    <s v="TERRESTRE"/>
    <s v="CACERES HERNANDEZ ANDRES"/>
    <n v="1"/>
    <s v="0"/>
    <n v="144968"/>
    <n v="140396"/>
    <n v="144968"/>
  </r>
  <r>
    <s v="CALI"/>
    <x v="2"/>
    <x v="2"/>
    <s v="76001"/>
    <s v="3078961"/>
    <s v="3007081063"/>
    <s v="INCIDENTE"/>
    <s v="VALLE DEL CAUCA"/>
    <s v="CALI"/>
    <s v="BARRIO LA INDEPENDENCIA CALI 1"/>
    <s v="REDEBAN"/>
    <s v="FO-25-1908628"/>
    <d v="2025-11-30T08:00:00"/>
    <d v="2025-12-01T16:28:00"/>
    <s v="NO"/>
    <s v="HARDWARE"/>
    <s v="COMUNICACION"/>
    <s v="MENSAJE CABLE DE RED DESCONECTADO"/>
    <s v="UNO A UNO"/>
    <s v="UNO A UNO"/>
    <s v="EJECUTADO"/>
    <s v="30/11/2025 SE ESCALA PARA VISITA. LLAMAR ANTES DE VISITAR, CONFIRMAR FALLA Y DATOS | 30/11/2025 SE REALIZA COMUNICACIÓN CON EL CB ANTES DE VISITAR E INDICAN QUE ACTUALMENTE EL DATAFONO SE ENCUENTRA OPERANDO CON NORMALIDAD, SIN EMBARGO, PIDE QUE POR FAVOR SE LE REALICE LA VISITA YA QUE POSIBLEMENTE SE VUELVA A PRESENTAR EL DAÑO PUES ANTERIORMENTE YA LE HA SUCEDIDO. HOY DOMINGO NO LABORA. | 01/12/2025 SE REALIZA REPONCHADO DE CABLE DE RED DEBIDO A CONSTANTES DESCONEXIONES, SE REALIZAN PRUEBAS OK."/>
    <s v="VISITA TECNICA"/>
    <s v="SGZZZ987"/>
    <s v="TIPO I"/>
    <s v="TERRESTRE"/>
    <s v="MONTERO MUESES GIAN CARLO"/>
    <n v="1"/>
    <s v="0"/>
    <n v="65960"/>
    <n v="75096"/>
    <n v="65960"/>
  </r>
  <r>
    <s v="PEREIRA"/>
    <x v="2"/>
    <x v="5"/>
    <s v="76147"/>
    <s v="3079313"/>
    <s v="3007054158"/>
    <s v="INCIDENTE"/>
    <s v="VALLE DEL CAUCA"/>
    <s v="CARTAGO"/>
    <s v="BARRIO CENTRO CARTAGO 9"/>
    <s v="REDEBAN"/>
    <s v="FO-25-1908629"/>
    <d v="2025-11-29T17:12:03"/>
    <d v="2025-12-01T16:34:00"/>
    <s v="NO"/>
    <s v="HARDWARE"/>
    <s v="IMPRESION"/>
    <s v="RODILLO AVERIADO"/>
    <s v="CB UNO A UNO"/>
    <s v="CB UNO A UNO"/>
    <s v="EJECUTADO"/>
    <s v="30/11/2025 SE ESCALA PARA VISITA. LLAMAR ANTES DE VISITAR, CONFIRMAR FALLA Y DATOS | 30/11/2025 EN COMUNICACIÓN TELEFÓNICA CON LA SEÑORA LUZ MARINA SANDOVAL INFORMA QUE HOY NO ABREN SOLICITA SER ATENDIDA A PRIMERA HORA EL DÍA LUNES | 01/12/2025 SE VISITA COMERCIO SE IDENTIFICA DATÁFONO CON FALLA EN IMPRESIÓN RODILLO AVERIADO SE REALIZA CAMBIO DE DATÁFONO SE REALIZA PRUEBAS OK"/>
    <s v="VISITA TECNICA"/>
    <s v="XP3ZZ050"/>
    <s v="TIPO I"/>
    <s v="TERRESTRE"/>
    <s v="LOAIZA LOPEZ JHON FREDDY"/>
    <n v="1"/>
    <s v="0"/>
    <n v="65960"/>
    <n v="75096"/>
    <n v="65960"/>
  </r>
  <r>
    <s v="SANTA MARTA"/>
    <x v="0"/>
    <x v="0"/>
    <s v="47720"/>
    <s v="3079326"/>
    <s v="3007017861"/>
    <s v="INCIDENTE"/>
    <s v="MAGDALENA"/>
    <s v="SANTA BARBARA DE PINTO"/>
    <s v="BARRIO ARRIBA SANTA BARBARA DE"/>
    <s v="REDEBAN"/>
    <s v="FO-25-1909072"/>
    <d v="2025-11-30T10:23:11"/>
    <d v="2025-12-03T15:01:00"/>
    <s v="NO"/>
    <s v="HARDWARE"/>
    <s v="IMPRESION"/>
    <s v="NO IMPRIME UNO O VARIOS CARACTERES"/>
    <s v="CB UNO A UNO"/>
    <s v="CB UNO A UNO"/>
    <s v="EJECUTADO"/>
    <s v="30/11/2025 SE ESCALA PARA VISITA. LLAMAR ANTES DE VISITAR, CONFIRMAR FALLA Y DATOS | 03/12/2025 SE REALIZA LA VISITA SE ENCUENTRA EL DATÁFONO IMPRIMIENDO LETRAS CORTAS Y BORROSAS SE CAMBIA LA TAPA DE LA IMPRESORA PERO EL PROBLEMA PERSISTE SE REALIZAN PRUEBAS QUEDA TODO OKAY"/>
    <s v="VISITA TECNICA"/>
    <s v="JRZZZ859"/>
    <s v="TIPO IV"/>
    <s v="TERRESTRE"/>
    <s v="THOMAS  CAMPO SIGIFREDO SEGUNDO"/>
    <n v="1"/>
    <s v="0"/>
    <n v="479589"/>
    <n v="196537"/>
    <n v="479589"/>
  </r>
  <r>
    <s v="SINCELEJO"/>
    <x v="0"/>
    <x v="0"/>
    <s v="70215"/>
    <s v="3079333"/>
    <s v="3007031495"/>
    <s v="INCIDENTE"/>
    <s v="SUCRE"/>
    <s v="COROZAL"/>
    <s v="BARRIO SAN JUAN"/>
    <s v="REDEBAN"/>
    <s v="FO-25-1909226"/>
    <d v="2025-11-30T12:20:17"/>
    <d v="2025-12-01T14:48:00"/>
    <s v="NO"/>
    <s v="HARDWARE"/>
    <s v="ALERT IRRUPTION"/>
    <s v="ALERT IRRUPTION"/>
    <s v="CB UNO A UNO"/>
    <s v="CB UNO A UNO"/>
    <s v="EJECUTADO"/>
    <s v="30/11/2025 SE ESCALA PARA VISITA. LLAMAR ANTES DE VISITAR, CONFIRMAR FALLA Y DATOS | 01/12/2025 SE VISITA SITIO SE VERIFICA INFORMACIÓN, SE REALIZA CAMBIO DE EQUIPO POR DAÑO ALERT IRRUPTION, SE REALIZA PRUEBA TRX EXITOSA."/>
    <s v="VISITA TECNICA"/>
    <s v="1111C986"/>
    <s v="TIPO II"/>
    <s v="TERRESTRE"/>
    <s v="SANTOS GUZMAN CHRISTIAN FELIPE"/>
    <n v="1"/>
    <s v="0"/>
    <n v="144968"/>
    <n v="140396"/>
    <n v="144968"/>
  </r>
  <r>
    <s v="CALI"/>
    <x v="2"/>
    <x v="2"/>
    <s v="76001"/>
    <s v="3079821"/>
    <s v="3007081978"/>
    <s v="INCIDENTE"/>
    <s v="VALLE DEL CAUCA"/>
    <s v="CALI"/>
    <s v="PTM CALI CENTRO DE SOLUCIONES"/>
    <s v="REDEBAN"/>
    <s v="FO-25-1910232"/>
    <d v="2025-12-01T08:00:00"/>
    <d v="2025-12-01T10:03:00"/>
    <s v="NO"/>
    <s v="HARDWARE"/>
    <s v="IMPRESION"/>
    <s v="NO IMPRIME UNO O VARIOS CARACTERES"/>
    <s v="AGREGADOR"/>
    <s v="COMCARD - PTM"/>
    <s v="EJECUTADO"/>
    <s v="01/12/2025 SE ESCALA PARA VISITA. LLAMAR ANTES DE VISITAR, CONFIRMAR FALLA Y DATOS | 01/12/2025 TIRRILLA SALE BORROSA SE LIMPIA PORTARROLLOS Y QUEDA FUNCIONANDO CORRECTAMENTE"/>
    <s v="VISITA TECNICA"/>
    <s v="CA000711 CA000565"/>
    <s v="TIPO I"/>
    <s v="TERRESTRE"/>
    <s v="CUERO RUIZ JHONNY"/>
    <n v="1"/>
    <s v="0"/>
    <n v="65960"/>
    <n v="75096"/>
    <n v="65960"/>
  </r>
  <r>
    <s v="MEDELLIN"/>
    <x v="3"/>
    <x v="3"/>
    <s v="5001"/>
    <s v="3079874"/>
    <s v="3007059022"/>
    <s v="INCIDENTE"/>
    <s v="ANTIOQUIA"/>
    <s v="MEDELLIN"/>
    <s v="BARRIO CISNEROS MEDELLIN"/>
    <s v="REDEBAN"/>
    <s v="FO-25-1910604"/>
    <d v="2025-12-01T08:14:43"/>
    <d v="2025-12-01T13:41:00"/>
    <m/>
    <s v="HARDWARE"/>
    <s v="PINPAD"/>
    <s v="DAÑO POS"/>
    <s v="CB UNO A UNO"/>
    <s v="CB UNO A UNO"/>
    <m/>
    <s v="01/12/2025 SE ESCALA PARA VISITA. LLAMAR ANTES DE VISITAR, CONFIRMAR FALLA Y DATOS | 01/12/2025 SE REALIZÓ LLAMADA TELEFÓNICA AL CORRESPONSAL BANCOLOMBIA PARA CONFIRMAR EL REPORTE RELACIONADO CON EL PINPAD. EL USUARIO INFORMÓ QUE EL DISPOSITIVO PRESENTÓ UNA FALLA, PERO ACTUALMENTE SE ENCUENTRA OPERATIVO Y FUNCIONANDO CON NORMALIDAD. ASIMISMO, INDICÓ QUE NO ES NECESARIA DE UNA VISITA TÉCNICA, DADO QUE EL EQUIPO ESTÁ EN CONDICIONES ADECUADAS DE USO."/>
    <s v="SOPORTE TELEFONICO"/>
    <m/>
    <s v="TIPO I"/>
    <s v="TERRESTRE"/>
    <s v="MARTINEZ TOVAR OSCAR DAVID"/>
    <n v="0"/>
    <s v="0"/>
    <n v="41241"/>
    <n v="0"/>
    <n v="41241"/>
  </r>
  <r>
    <s v="MEDELLIN"/>
    <x v="3"/>
    <x v="3"/>
    <s v="5001"/>
    <s v="3080620"/>
    <s v="3007038948"/>
    <s v="INCIDENTE"/>
    <s v="ANTIOQUIA"/>
    <s v="MEDELLIN"/>
    <s v="DISTRICOL CLASE Y STYLO DEL PE"/>
    <s v="REDEBAN"/>
    <s v="FO-25-1910601"/>
    <d v="2025-12-01T08:19:48"/>
    <d v="2025-12-01T13:01:00"/>
    <s v="NO"/>
    <s v="HARDWARE"/>
    <s v="IMPRESION"/>
    <s v="NO AVANZA PAPEL"/>
    <s v="AGREGADOR"/>
    <s v="DISTRICOL"/>
    <s v="EJECUTADO"/>
    <s v="01/12/2025 SE ESCALA PARA VISITA. LLAMAR ANTES DE VISITAR, CONFIRMAR FALLA Y DATOS | 01/12/2025 SE REALIZA VISITA TÉCNICA AL CORRESPONSAL BANCOLOMBIA POR INCIDENTE REPORTADO EN EL DATÁFONO. EL USUARIO CONFIRMA SU IDENTIFICACIÓN Y MANIFIESTA QUE EL EQUIPO PRESENTA DIFICULTAD PARA AVANZAR EL PAPEL. AL VALIDAR EL ESTADO DEL DISPOSITIVO, SE OBSERVA QUE LA FUENTE DE PODER SE ENCUENTRA DETERIORADA. SE PROCEDE AL REEMPLAZO DE LA FUENTE Y POSTERIORMENTE SE EJECUTAN PRUEBAS DE FUNCIONAMIENTO, LAS CUALES RESULTAN EXITOSAS, CONFIRMANDO LA NORMAL OPERACIÓN DEL DATÁFONO."/>
    <s v="VISITA TECNICA"/>
    <s v="1A00I157"/>
    <s v="TIPO I"/>
    <s v="TERRESTRE"/>
    <s v="MARTINEZ TOVAR OSCAR DAVID"/>
    <n v="1"/>
    <s v="0"/>
    <n v="65960"/>
    <n v="75096"/>
    <n v="65960"/>
  </r>
  <r>
    <s v="MONTERIA"/>
    <x v="0"/>
    <x v="0"/>
    <s v="23675"/>
    <s v="3080825"/>
    <s v="3007060281"/>
    <s v="INCIDENTE"/>
    <s v="CORDOBA"/>
    <s v="SAN BERNARDO DEL VIENTO"/>
    <s v="DISTRICOL DROGUERIA AISHA"/>
    <s v="REDEBAN"/>
    <s v="FO-25-1911084"/>
    <d v="2025-12-01T08:39:23"/>
    <d v="2025-12-01T15:55:00"/>
    <s v="NO"/>
    <s v="HARDWARE"/>
    <s v="IMPRESION"/>
    <s v="TAPA IMPRESORA"/>
    <s v="AGREGADOR"/>
    <s v="DISTRICOL"/>
    <s v="EJECUTADO"/>
    <s v="01/12/2025 SE ESCALA PARA VISITA. LLAMAR ANTES DE VISITAR, CONFIRMAR FALLA Y DATOS | 01/12/2025 SE REALIZA VISITA TÉCNICA Y SE HACE NECESARIO EL CAMBIO DE DATAFONO, YA QUE LA TAPA DE LA IMPRESORA ESTÁ PARTIDA Y ELECANISMO DE IMPRESIÓN DIFICULTA LA CORRECTA FUNCIONALIDAD DE EQUIPO, SE INSTALA DATAFONO PLACA 1191952 Y SE RETIRA DATAFONO PLACA 1057755, SE REALIZAN PRUEBAS Y SE DEJA EL SERVICIO FUNCIONANDO CORRECTAMENTE."/>
    <s v="VISITA TECNICA"/>
    <s v="9OZZZ178"/>
    <s v="TIPO II"/>
    <s v="TERRESTRE"/>
    <s v="CASSIANI PEREZ RAUL RAMIRO"/>
    <n v="1"/>
    <s v="0"/>
    <n v="144968"/>
    <n v="140396"/>
    <n v="144968"/>
  </r>
  <r>
    <s v="BOGOTA"/>
    <x v="4"/>
    <x v="4"/>
    <s v="99001"/>
    <s v="3081078"/>
    <s v="3007037352"/>
    <s v="INCIDENTE"/>
    <s v="VICHADA"/>
    <s v="PUERTO CARREÑO"/>
    <s v="BARRIO LA PLAZUELA PUERTO CARR"/>
    <s v="REDEBAN"/>
    <s v="FO-25-1911381"/>
    <d v="2025-12-01T09:05:38"/>
    <d v="2025-12-11T09:57:00"/>
    <s v="NO"/>
    <s v="HARDWARE"/>
    <s v="ALERT IRRUPTION"/>
    <s v="ALERT IRRUPTION"/>
    <s v="CB UNO A UNO"/>
    <s v="CB UNO A UNO"/>
    <s v="EJECUTADO"/>
    <s v="01/12/2025 EN COMUNICACION CON EL SRA NELLY  AL NUMERO 3108959280  ... SE CONFIRMAR FALLA Y DATOS . SE ESCALA PARA VISITA. | 02/12/2025 SE REALIZA ESCALAMIENTO PARA UN VUELO, PARA PODER LLEGAR AL  COMERCIO, SE PROGRAMA EL VUELO PARA DÍA 11 DE DICIEMBRE 2025. | 11/12/2025 A LA ESPERA PARA ABORDAR EL AVIÓN. | 11/12/2025 SE LLEGA A COMERCIO, SE VALIDA EQUIPO, NOS ARROJA ALERT INTERRUPTOR, SE PROCEDE A REALIZAR EL CAMBIO, SE REALIZAN PRUEBAS OK SIN NOVEDAD"/>
    <s v="VISITA TECNICA"/>
    <s v="9A00X252"/>
    <s v="TIPO V"/>
    <s v="AEREO"/>
    <s v="ARIAS QUILINDO JULIAN"/>
    <n v="1"/>
    <s v="0"/>
    <n v="988463"/>
    <n v="196537"/>
    <n v="988463"/>
  </r>
  <r>
    <s v="PEREIRA"/>
    <x v="2"/>
    <x v="5"/>
    <s v="66170"/>
    <s v="3081766"/>
    <s v="3007055907"/>
    <s v="INCIDENTE"/>
    <s v="RISARALDA"/>
    <s v="DOSQUEBRADAS"/>
    <s v="PTM DOSQUEBRADAS AUTOSERVICIO"/>
    <s v="REDEBAN"/>
    <s v="FO-25-1911760"/>
    <d v="2025-12-01T09:43:20"/>
    <d v="2025-12-01T17:35:00"/>
    <s v="NO"/>
    <s v="HARDWARE"/>
    <s v="DETERIORO"/>
    <s v="DATAFONO"/>
    <s v="AGREGADOR"/>
    <s v="COMCARD - PTM"/>
    <s v="EJECUTADO"/>
    <s v="01/12/2025 SE ESCALA PARA VISITA. LLAMAR ANTES DE VISITAR, CONFIRMAR FALLA Y DATOS | 01/12/2025 SE CAMBIA EQUIPO POR DAÑO EN EL PUERTO USB, SE REALIZAN PRUEBAS OK."/>
    <s v="VISITA TECNICA"/>
    <s v="9BKZZ314 IIJZZ272"/>
    <s v="TIPO I"/>
    <s v="TERRESTRE"/>
    <s v="FRANCO CAÑAVERAL YAMID RAUL"/>
    <n v="1"/>
    <s v="0"/>
    <n v="65960"/>
    <n v="75096"/>
    <n v="65960"/>
  </r>
  <r>
    <s v="MONTERIA"/>
    <x v="0"/>
    <x v="0"/>
    <s v="5154"/>
    <s v="3081982"/>
    <s v="3007044348"/>
    <s v="INCIDENTE"/>
    <s v="ANTIOQUIA"/>
    <s v="CAUCASIA"/>
    <s v="DISTRICOL VALENET PUNTO DE SER"/>
    <s v="REDEBAN"/>
    <s v="FO-25-1911759"/>
    <d v="2025-12-01T09:52:42"/>
    <d v="2025-12-02T12:24:00"/>
    <s v="NO"/>
    <s v="HARDWARE"/>
    <s v="TECLADO"/>
    <s v="DAÑO POS"/>
    <s v="AGREGADOR"/>
    <s v="DISTRICOL"/>
    <s v="EJECUTADO"/>
    <s v="01/12/2025 SE ESCALA PARA VISITA. LLAMAR ANTES DE VISITAR, CONFIRMAR FALLA Y DATOS | 02/12/2025 SE REALIZA CAMBIO DE DOS EQUIPOS POR DAÑO EN EL TECLADO, TODOS DOS TIENE LAS TECLAS BORROSAS NO SE VEN LOS NÚMEROS, ADICIONAL SE REINICIA CONSTANTEMENTE AL INGRESAR LAS TARJETAS O DIGITAR CLAVES, TAMBIÉN SE CAMBIA PINPAD POR COMPATIBILIDAD Y SE INSTALA MAGICBOX OK, EQUIPOS Y ACCESORIOS INSTADOS OPERATIVOS, SE REALIZAN PRUEBAS EXITOSAS, CLIENTE CB VALIDA SALDO ANTES Y DESPUÉS DEL MANTENIMIENTO OK, PUNTO SE DEJA OPERATIVO OK."/>
    <s v="VISITA TECNICA"/>
    <s v="AB19Z324"/>
    <s v="TIPO II"/>
    <s v="TERRESTRE"/>
    <s v="GONZALEZ FERRER JESUS ALEXANDER"/>
    <n v="1"/>
    <s v="0"/>
    <n v="144968"/>
    <n v="140396"/>
    <n v="144968"/>
  </r>
  <r>
    <s v="BARRANQUILLA"/>
    <x v="0"/>
    <x v="0"/>
    <s v="8001"/>
    <s v="3082776"/>
    <s v="3007077298"/>
    <s v="INCIDENTE"/>
    <s v="ATLANTICO"/>
    <s v="BARRANQUILLA"/>
    <s v="BARRIO EVARISTO SOURDIS BARRAN"/>
    <s v="REDEBAN"/>
    <s v="FO-25-1912125"/>
    <d v="2025-12-01T10:39:06"/>
    <d v="2025-12-01T17:52:00"/>
    <s v="NO"/>
    <s v="HARDWARE"/>
    <s v="NO ENCIENDE"/>
    <s v="DAÑO POS"/>
    <s v="CB UNO A UNO"/>
    <s v="CB UNO A UNO"/>
    <s v="EJECUTADO"/>
    <s v="01/12/2025 SE ESCALA PARA VISITA. LLAMAR ANTES DE VISITAR, CONFIRMAR FALLA Y DATOS | 01/12/2025 SE LLEGA AL CB YA QUE INFORMABA QUE EL DATAFONO NO PRENDÍA, SE TRATA DE COMUNICAR AL NÚMERO 3002252920,  PERO NO SE LOGRA COMUNICACIÓN,  AL LLEGAR A SITIO ME INFORMAN QUE YA ESTÁ OK, QUE EL TOMA DONDE ESTABA CONECTADO ESTABA SULFATO, SE CAMBIA DE TOMA Y QUEDA FUNCIONANDO OK"/>
    <s v="VISITA TECNICA"/>
    <s v="FACZZ875"/>
    <s v="TIPO I"/>
    <s v="TERRESTRE"/>
    <s v="DE AVILA SIADES ALBERTO ENRIQUE"/>
    <n v="1"/>
    <s v="0"/>
    <n v="65960"/>
    <n v="75096"/>
    <n v="65960"/>
  </r>
  <r>
    <s v="IBAGUE"/>
    <x v="1"/>
    <x v="1"/>
    <s v="17380"/>
    <s v="3083033"/>
    <s v="3007047743"/>
    <s v="INCIDENTE"/>
    <s v="CALDAS"/>
    <s v="LA DORADA"/>
    <s v="BARRIO GUARINOCITO LA DORADA"/>
    <s v="REDEBAN"/>
    <s v="FO-25-1912231"/>
    <d v="2025-12-01T10:52:52"/>
    <d v="2025-12-02T14:33:00"/>
    <s v="NO"/>
    <s v="HARDWARE"/>
    <s v="ALERT IRRUPTION"/>
    <s v="ALERT IRRUPTION"/>
    <s v="CB UNO A UNO"/>
    <s v="CB UNO A UNO"/>
    <s v="EJECUTADO"/>
    <s v="01/12/2025 SE ESCALA PARA VISITA. LLAMAR ANTES DE VISITAR, CONFIRMAR FALLA Y DATOS | 02/12/2025 SE CAMBIA DATÁFONO POR ALERT IRRUPTION. SE HACEN LAS PRUEBAS DE TRANSACCIONES TODO OK"/>
    <s v="VISITA TECNICA"/>
    <s v="XP00F490"/>
    <s v="TIPO III"/>
    <s v="TERRESTRE"/>
    <s v="VARGAS HERRERA JHON JAIRO"/>
    <n v="1"/>
    <s v="0"/>
    <n v="275729"/>
    <n v="196537"/>
    <n v="275729"/>
  </r>
  <r>
    <s v="MEDELLIN"/>
    <x v="3"/>
    <x v="3"/>
    <s v="5001"/>
    <s v="3083130"/>
    <s v="3007039365"/>
    <s v="INCIDENTE"/>
    <s v="ANTIOQUIA"/>
    <s v="MEDELLIN"/>
    <s v="DISTRICOL KAIROS"/>
    <s v="REDEBAN"/>
    <s v="FO-25-1912479"/>
    <d v="2025-12-01T10:58:46"/>
    <d v="2025-12-01T15:57:00"/>
    <s v="NO"/>
    <s v="HARDWARE"/>
    <s v="NO ENCIENDE"/>
    <s v="DAÑO POS"/>
    <s v="AGREGADOR"/>
    <s v="DISTRICOL"/>
    <s v="EJECUTADO"/>
    <s v="01/12/2025 SE ESCALA PARA VISITA. LLAMAR ANTES DE VISITAR, CONFIRMAR FALLA Y DATOS | 01/12/2025 SE CAMBIA EQUIPO POR DAÑO EN PUERTO ENERGÍA"/>
    <s v="VISITA TECNICA"/>
    <s v="AA08Z454"/>
    <s v="TIPO I"/>
    <s v="TERRESTRE"/>
    <s v="ALVAREZ ARENAS VICTOR HUGO"/>
    <n v="1"/>
    <s v="0"/>
    <n v="65960"/>
    <n v="75096"/>
    <n v="65960"/>
  </r>
  <r>
    <s v="CUCUTA"/>
    <x v="5"/>
    <x v="6"/>
    <s v="54001"/>
    <s v="3083139"/>
    <s v="3007061712"/>
    <s v="INCIDENTE"/>
    <s v="NORTE DE SANTANDER"/>
    <s v="CUCUTA"/>
    <s v="PTM CUCUTA VARIEDADES REYMAR 3"/>
    <s v="REDEBAN"/>
    <s v="FO-25-1912470"/>
    <d v="2025-12-01T11:02:14"/>
    <d v="2025-12-02T10:27:00"/>
    <s v="NO"/>
    <s v="HARDWARE"/>
    <s v="PINPAD"/>
    <s v="DAÑO POS"/>
    <s v="AGREGADOR"/>
    <s v="COMCARD - PTM"/>
    <s v="EJECUTADO"/>
    <s v="01/12/2025 SE ESCALA PARA VISITA. LLAMAR ANTES DE VISITAR, CONFIRMAR FALLA Y DATOS | 02/12/2025 SE REALIZA VISITA AL COMERCIO Y SE EVIDENCIA QUE EL PINPAC NO LEE TARJETAS SE REALIZA CAMBIO DE PINPAC PRUEBAS EXITOSAS"/>
    <s v="VISITA TECNICA"/>
    <s v="FUA0L506 FUA0L603"/>
    <s v="TIPO I"/>
    <s v="TERRESTRE"/>
    <s v="MORA VEGA JEAMPIER"/>
    <n v="1"/>
    <s v="0"/>
    <n v="65960"/>
    <n v="75096"/>
    <n v="65960"/>
  </r>
  <r>
    <s v="MEDELLIN"/>
    <x v="3"/>
    <x v="3"/>
    <s v="5615"/>
    <s v="3083142"/>
    <s v="3007078985"/>
    <s v="INCIDENTE"/>
    <s v="ANTIOQUIA"/>
    <s v="RIONEGRO"/>
    <s v="PTM RIONEGRO SUPERMERCADO SANT"/>
    <s v="REDEBAN"/>
    <s v="FO-25-1912469"/>
    <d v="2025-12-01T11:03:20"/>
    <d v="2025-12-01T13:25:00"/>
    <s v="NO"/>
    <s v="HARDWARE"/>
    <s v="LECTOR DE TARJETAS"/>
    <s v="MENSAJE RETIRE TARJETA"/>
    <s v="AGREGADOR"/>
    <s v="COMCARD - PTM"/>
    <s v="EJECUTADO"/>
    <s v="01/12/2025 SE ESCALA PARA VISITA. LLAMAR ANTES DE VISITAR, CONFIRMAR FALLA Y DATOS | 01/12/2025 SE HACE MANTENIMIENTO OK SE LIMPIA LECTOR DE TARJETA NO SE PUEDE REALIZAR PRUEBAS EXITOSAS YA QUÉ BCO ESTA CAÍDO"/>
    <s v="VISITA TECNICA"/>
    <s v="FATZZ893 FATZZ518"/>
    <s v="TIPO II"/>
    <s v="TERRESTRE"/>
    <s v="DIAZ ZABALA FRANCIS DUBAN"/>
    <n v="1"/>
    <s v="0"/>
    <n v="144968"/>
    <n v="140396"/>
    <n v="144968"/>
  </r>
  <r>
    <s v="TUNJA"/>
    <x v="5"/>
    <x v="6"/>
    <s v="15759"/>
    <s v="3083590"/>
    <s v="3007053870"/>
    <s v="INCIDENTE"/>
    <s v="BOYACA"/>
    <s v="SOGAMOSO"/>
    <s v="BARRIO SAN RAFAEL SOGAMOSO"/>
    <s v="REDEBAN"/>
    <s v="FO-25-1912814"/>
    <d v="2025-12-01T11:41:48"/>
    <d v="2025-12-02T13:03:00"/>
    <s v="NO"/>
    <s v="HARDWARE"/>
    <s v="COMUNICACION"/>
    <s v="MENSAJE CABLE DE RED DESCONECTADO"/>
    <s v="CB UNO A UNO"/>
    <s v="CB UNO A UNO"/>
    <s v="EJECUTADO"/>
    <s v="01/12/2025 SE ESCALA PARA VISITA. LLAMAR ANTES DE VISITAR, CONFIRMAR FALLA Y DATOS | 02/12/2025 SE REALIZA VISITA AL COMERCIO, SE REALIZA PONCHADO DEL CABLE DE RED YA QUE PRESENTABA FALLAS Y CAMBIO DE MAGIC BOX, PRUEBAS OK."/>
    <s v="VISITA TECNICA"/>
    <s v="UV00N437"/>
    <s v="TIPO II"/>
    <s v="TERRESTRE"/>
    <s v="SOLER HOYOS CRISTIAN LEONARDO"/>
    <n v="1"/>
    <s v="0"/>
    <n v="144968"/>
    <n v="140396"/>
    <n v="144968"/>
  </r>
  <r>
    <s v="PASTO"/>
    <x v="2"/>
    <x v="2"/>
    <s v="86568"/>
    <s v="3083774"/>
    <s v="3007057321"/>
    <s v="INCIDENTE"/>
    <s v="PUTUMAYO"/>
    <s v="PUERTO ASIS"/>
    <s v="BARRIO VDA LA CARMELITA PUERTO"/>
    <s v="REDEBAN"/>
    <s v="FO-25-1912809"/>
    <d v="2025-12-01T11:43:46"/>
    <d v="2025-12-03T14:43:00"/>
    <s v="NO"/>
    <s v="HARDWARE"/>
    <s v="IMPRESION"/>
    <s v="RODILLO AVERIADO"/>
    <s v="CB UNO A UNO"/>
    <s v="CB UNO A UNO"/>
    <s v="EJECUTADO"/>
    <s v="01/12/2025 SE ESCALA PARA VISITA. LLAMAR ANTES DE VISITAR, CONFIRMAR FALLA Y DATOS | 03/12/2025 SE REALIZA CAMBIO DE EQUIPO POR DAÑO EN RODILLOS SE CONFIGURA NUEVO EQUIPO SE INSTALA VERSION SE CONFIGURA PARÁMETROS SE INICIALIZA SE REALIZA PRUEBAS DE FUNCIONAMIENTO EXITOSAS CB QUEDA OPERATIVO"/>
    <s v="VISITA TECNICA"/>
    <s v="TRSZZ888"/>
    <s v="TIPO IV"/>
    <s v="TERRESTRE"/>
    <s v="BRAVO MADROÑERO OSCAR ESTEBAN"/>
    <n v="1"/>
    <s v="0"/>
    <n v="479589"/>
    <n v="196537"/>
    <n v="479589"/>
  </r>
  <r>
    <s v="BUCARAMANGA"/>
    <x v="5"/>
    <x v="6"/>
    <s v="68547"/>
    <s v="3084121"/>
    <s v="3007021192"/>
    <s v="INCIDENTE"/>
    <s v="SANTANDER"/>
    <s v="PIEDECUESTA"/>
    <s v="MULTIPAGAS PIEDECUESTA"/>
    <s v="REDEBAN"/>
    <s v="FO-25-1913077"/>
    <d v="2025-12-01T11:49:15"/>
    <d v="2025-12-01T14:59:00"/>
    <s v="NO"/>
    <s v="HARDWARE"/>
    <s v="COMUNICACION"/>
    <s v="MENSAJE CABLE DE RED DESCONECTADO"/>
    <s v="ROBUSTO"/>
    <s v="MULTIPAGAS"/>
    <s v="EJECUTADO"/>
    <s v="01/12/2025 SE ESCALA PARA VISITA. LLAMAR ANTES DE VISITAR, CONFIRMAR FALLA Y DATOS | 01/12/2025 SE VISITA COMERCIO SE REALIZA EL CAMBIO DE EQUIPO LECTOR DE BARRAS OK, SE REALIZAN PRUEBAS OK, LECTOR DE BARRAS OK , PINPAD OK, CB OPERATIVO, VERSION 9.90 OK,"/>
    <s v="VISITA TECNICA"/>
    <s v="9A0WZ962"/>
    <s v="TIPO II"/>
    <s v="TERRESTRE"/>
    <s v="BARAJAS BERMUDEZ YAHIR MAURICIO"/>
    <n v="1"/>
    <s v="0"/>
    <n v="144968"/>
    <n v="140396"/>
    <n v="144968"/>
  </r>
  <r>
    <s v="CALI"/>
    <x v="2"/>
    <x v="2"/>
    <s v="19001"/>
    <s v="3084193"/>
    <s v="3007070730"/>
    <s v="INCIDENTE"/>
    <s v="CAUCA"/>
    <s v="POPAYAN"/>
    <s v="DISTRICOL DROGUERIA SAMUSALUD"/>
    <s v="REDEBAN"/>
    <s v="FO-25-1913378"/>
    <d v="2025-12-01T12:20:27"/>
    <d v="2025-12-04T11:40:00"/>
    <s v="NO"/>
    <s v="HARDWARE"/>
    <s v="SE REINICIA"/>
    <s v="DAÑO POS"/>
    <s v="AGREGADOR"/>
    <s v="DISTRICOL"/>
    <s v="EJECUTADO"/>
    <s v="01/12/2025 SE ESCALA PARA VISITA. LLAMAR ANTES DE VISITAR, CONFIRMAR FALLA Y DATOS | 04/12/2025 EQUIPO SE REINICIA SE PROCEDE A CAMBIAR EQUIPO SE HACEN PRUEBAS OK TELECARGA DRNA CREACION DE USUARIOS OK"/>
    <s v="VISITA TECNICA"/>
    <s v="A30IZ465"/>
    <s v="TIPO III"/>
    <s v="TERRESTRE"/>
    <s v="GIMBUEL LASSO LUIS GERMAN"/>
    <n v="1"/>
    <s v="0"/>
    <n v="275729"/>
    <n v="196537"/>
    <n v="275729"/>
  </r>
  <r>
    <s v="MEDELLIN"/>
    <x v="3"/>
    <x v="3"/>
    <s v="5088"/>
    <s v="3084399"/>
    <s v="3007035462"/>
    <s v="INCIDENTE"/>
    <s v="ANTIOQUIA"/>
    <s v="BELLO"/>
    <s v="COMCARD BELLO MILE Y SAMU"/>
    <s v="REDEBAN"/>
    <s v="FO-25-1913679"/>
    <d v="2025-12-01T13:26:04"/>
    <d v="2025-12-02T15:25:00"/>
    <s v="NO"/>
    <s v="HARDWARE"/>
    <s v="TECLADO"/>
    <s v="DAÑO POS"/>
    <s v="AGREGADOR"/>
    <s v="COMCARD - PTM"/>
    <s v="EJECUTADO"/>
    <s v="01/12/2025 SE ESCALA PARA VISITA. LLAMAR ANTES DE VISITAR, CONFIRMAR FALLA Y DATOS | 02/12/2025 SE HABLA CON USUARIO, E INDICA QUE EL PUNTO LO HABRE DESPUÉS DE LAS 2 DE LA TARDE DEBIDO A QUE SE ENCUENTRA EN UNA CITA | 02/12/2025 DURANTE LA VISITA TÉCNICA AL CORRESPONSAL BANCOLOMBIA, EL USUARIO CONFIRMA SU IDENTIFICACIÓN Y REPORTA FALLAS EN EL TECLADO DEL DATÁFONO, INDICANDO QUE LAS TECLAS PERMANECEN PEGADAS AL PRESIONARLAS.  _x000a__x000a_SE PROCEDE A VALIDAR EL FUNCIONAMIENTO DEL DISPOSITIVO Y SE REALIZA MANTENIMIENTO PREVENTIVO; SIN EMBARGO, LA NOVEDAD PERSISTE. ANTE LA CONTINUIDAD DE LA FALLA, SE EFECTÚA EL REEMPLAZO DEL DATÁFONO POR UN EQUIPO NUEVO.  _x000a__x000a_FINALMENTE, SE VERIFICA LA CORRECTA OPERACIÓN DEL DISPOSITIVO, QUEDANDO EL EQUIPO EN ESTADO OPERATIVO Y FUNCIONAL."/>
    <s v="VISITA TECNICA"/>
    <s v="GZ000776 9CMZZ698"/>
    <s v="TIPO I"/>
    <s v="TERRESTRE"/>
    <s v="MARTINEZ TOVAR OSCAR DAVID"/>
    <n v="1"/>
    <s v="0"/>
    <n v="65960"/>
    <n v="75096"/>
    <n v="65960"/>
  </r>
  <r>
    <s v="BUCARAMANGA"/>
    <x v="5"/>
    <x v="6"/>
    <s v="13744"/>
    <s v="3084506"/>
    <s v="3007059355"/>
    <s v="INCIDENTE"/>
    <s v="BOLIVAR"/>
    <s v="SIMITI"/>
    <s v="BARRIO MONTERREY SIMITI"/>
    <s v="REDEBAN"/>
    <s v="FO-25-1913377"/>
    <d v="2025-12-01T12:25:33"/>
    <d v="2025-12-02T12:17:00"/>
    <s v="NO"/>
    <s v="HARDWARE"/>
    <s v="COMUNICACION"/>
    <s v="DAÑO POS"/>
    <s v="UNO A UNO"/>
    <s v="CB UNO A UNO"/>
    <s v="EJECUTADO"/>
    <s v="01/12/2025 SE ESCALA PARA VISITA. LLAMAR ANTES DE VISITAR, CONFIRMAR FALLA Y DATOS | 02/12/2025 CAMBIO DE EQUIPO POR DAÑO EN PUERTO DE COMUNICACIÓN"/>
    <s v="VISITA TECNICA"/>
    <s v="FUA05668"/>
    <s v="TIPO V"/>
    <s v="TERRESTRE/FLUVIAL"/>
    <s v="PEÑA DIAZ IVAN YESID"/>
    <n v="1"/>
    <s v="0"/>
    <n v="479589"/>
    <n v="196537"/>
    <n v="479589"/>
  </r>
  <r>
    <s v="APARTADO"/>
    <x v="3"/>
    <x v="3"/>
    <s v="5147"/>
    <s v="3084519"/>
    <s v="3007012163"/>
    <s v="INCIDENTE"/>
    <s v="ANTIOQUIA"/>
    <s v="CAREPA"/>
    <s v="PAGA FACIL CAREPA"/>
    <s v="REDEBAN"/>
    <s v="FO-25-1913424"/>
    <d v="2025-12-01T12:35:48"/>
    <d v="2025-12-02T12:05:00"/>
    <s v="NO"/>
    <s v="HARDWARE"/>
    <s v="LECTOR DE BARRAS"/>
    <s v="CABLE LECTORA AVERIADO"/>
    <s v="ROBUSTO"/>
    <s v="PAGAFACIL"/>
    <s v="EJECUTADO / CANCELADO"/>
    <s v="01/12/2025 SE ESCALA PARA VISITA. LLAMAR ANTES DE VISITAR, CONFIRMAR FALLA Y DATOS | 02/12/2025 LECTORA NO ENCIENDE SE ENCUENTRA CON EL CABLE MALO. SE CAMBIA POR LECTORA SYMBOL Y SE HACEN PRUEBAS DEJANDO TODO FUNCIONANDO CORRECTAMENTE"/>
    <s v="VISITA TECNICA"/>
    <s v="JAAAJ538"/>
    <s v="TIPO I"/>
    <s v="TERRESTRE"/>
    <s v="SALDARRIAGA MIRANDA SANTIAGO"/>
    <n v="1"/>
    <s v="0"/>
    <n v="65960"/>
    <n v="75096"/>
    <n v="65960"/>
  </r>
  <r>
    <s v="APARTADO"/>
    <x v="3"/>
    <x v="3"/>
    <s v="5665"/>
    <s v="3084590"/>
    <s v="3007066177"/>
    <s v="INCIDENTE"/>
    <s v="ANTIOQUIA"/>
    <s v="SAN PEDRO DE URABA"/>
    <s v="PTM SAN PEDRO DE URABA TIENDA"/>
    <s v="REDEBAN"/>
    <s v="FO-25-1913817"/>
    <d v="2025-12-01T13:46:35"/>
    <d v="2025-12-03T16:59:00"/>
    <s v="NO"/>
    <s v="SOFTWARE"/>
    <s v="ERROR DE TRANSACCIONES"/>
    <s v="RECHAZO GENERAL"/>
    <s v="AGREGADOR"/>
    <s v="COMCARD - PTM"/>
    <s v="EJECUTADO"/>
    <s v="01/12/2025 SE ESCALA PARA VISITA. LLAMAR ANTES DE VISITAR, CONFIRMAR FALLA Y DATOS | 03/12/2025 DATAFONOS NO DEJA HACER NINGÚN TIPO DE RETIROS CON TARJETA Y NEQUI. SE PROCEDE A. VALIDAR CONFIGURACIÓN Y ESTÁN BIEN , SE HACE UN BORRADOR DE APLICATIVO SE INSTALA VERSIÓN NUEVA SE INICIALIZA Y SE CORRIGE LA FALLA, SE HACEN PRUEBAS Y TODO SE DEJA FUNCIONANDO CORRECTAMENTE"/>
    <s v="VISITA TECNICA"/>
    <s v="2A00L255 2A00K913"/>
    <s v="TIPO III"/>
    <s v="TERRESTRE"/>
    <s v="SALDARRIAGA MIRANDA SANTIAGO"/>
    <n v="1"/>
    <s v="0"/>
    <n v="275729"/>
    <n v="196537"/>
    <n v="275729"/>
  </r>
  <r>
    <s v="BUCARAMANGA"/>
    <x v="5"/>
    <x v="6"/>
    <s v="68276"/>
    <s v="3084632"/>
    <s v="3007015530"/>
    <s v="INCIDENTE"/>
    <s v="SANTANDER"/>
    <s v="FLORIDABLANCA"/>
    <s v="MULTIPAGAS CANAVERAL"/>
    <s v="REDEBAN"/>
    <s v="FO-25-1913681"/>
    <d v="2025-12-01T13:23:15"/>
    <d v="2025-12-02T11:21:00"/>
    <s v="NO"/>
    <s v="HARDWARE"/>
    <s v="HUB"/>
    <s v="SE REINICIA"/>
    <s v="ROBUSTO"/>
    <s v="MULTIPAGAS"/>
    <s v="EJECUTADO"/>
    <s v="01/12/2025 SE ESCALA PARA VISITA. LLAMAR ANTES DE VISITAR, CONFIRMAR FALLA Y DATOS | 02/12/2025 SE REALIZA CAMBIO DE HUB Y LECTORA EN DAÑO LOS CUALES  REINICIAN DISPOSITIVO  VERSIÓN 9.90 PRUEBAS OK SERVICIO OPERATIVO"/>
    <s v="VISITA TECNICA"/>
    <s v="9C00E734"/>
    <s v="TIPO I"/>
    <s v="TERRESTRE"/>
    <s v="REYES RAMIREZ DIEGO ALEXANDER"/>
    <n v="1"/>
    <s v="0"/>
    <n v="65960"/>
    <n v="75096"/>
    <n v="65960"/>
  </r>
  <r>
    <s v="BOGOTA"/>
    <x v="4"/>
    <x v="4"/>
    <s v="25151"/>
    <s v="3084841"/>
    <s v="3007050561"/>
    <s v="INCIDENTE"/>
    <s v="CUNDINAMARCA"/>
    <s v="CAQUEZA"/>
    <s v="PTM CAQUEZA DROGAS CASA ORTIZ"/>
    <s v="REDEBAN"/>
    <s v="FO-25-1914261"/>
    <d v="2025-12-01T14:06:49"/>
    <d v="2025-12-02T12:12:00"/>
    <s v="NO"/>
    <s v="HARDWARE"/>
    <s v="TECLADO"/>
    <s v="DAÑO POS"/>
    <s v="AGREGADOR"/>
    <s v="COMCARD - PTM"/>
    <s v="EJECUTADO"/>
    <s v="02/12/2025 SE LLEGA A COMERCIO, SE VERIFICA EQUIPO EN DAÑO, SE PROCEDE A REALIZAR EL CAMBIO, SE REALIZAN PRUEBAS OKAY SIN NOVEDAD."/>
    <s v="VISITA TECNICA"/>
    <s v="AAL0H212"/>
    <s v="TIPO II"/>
    <s v="TERRESTRE"/>
    <s v="ARIAS QUILINDO JULIAN"/>
    <n v="1"/>
    <s v="0"/>
    <n v="144968"/>
    <n v="140396"/>
    <n v="144968"/>
  </r>
  <r>
    <s v="APARTADO"/>
    <x v="3"/>
    <x v="3"/>
    <s v="5172"/>
    <s v="3085136"/>
    <s v="3007038905"/>
    <s v="INCIDENTE"/>
    <s v="ANTIOQUIA"/>
    <s v="CHIGORODO"/>
    <s v="DISTRICOL CELULARES XIMENA"/>
    <s v="REDEBAN"/>
    <s v="FO-25-1914260"/>
    <d v="2025-12-01T14:27:15"/>
    <d v="2025-12-02T13:21:00"/>
    <s v="NO"/>
    <s v="HARDWARE"/>
    <s v="IMPRESION"/>
    <s v="TAPA IMPRESORA"/>
    <s v="AGREGADOR"/>
    <s v="DISTRICOL"/>
    <s v="EJECUTADO"/>
    <s v="02/12/2025 DATAFONO ATASCA PAPEL Y IMPRIME LA LETRA JUNTAS._x000a_SE VALIDA Y SE ENCUENTRA LA TAPA DE LA IMPRESORA MALA. SE CAMBIA POR UNA NUEVA DE STOCK Y SE CORRIGE LA FALLA, SE HACEN PRUEBAS DE IMPRESIÓN Y SE DEJA TODO FUNCIONANDO CORRECTAMENTE"/>
    <s v="VISITA TECNICA"/>
    <s v="HA007027"/>
    <s v="TIPO II"/>
    <s v="TERRESTRE"/>
    <s v="SALDARRIAGA MIRANDA SANTIAGO"/>
    <n v="1"/>
    <s v="0"/>
    <n v="144968"/>
    <n v="140396"/>
    <n v="144968"/>
  </r>
  <r>
    <s v="BUCARAMANGA"/>
    <x v="5"/>
    <x v="6"/>
    <s v="68406"/>
    <s v="3085479"/>
    <s v="3007039413"/>
    <s v="INCIDENTE"/>
    <s v="SANTANDER"/>
    <s v="LEBRIJA"/>
    <s v="BARRIO CENTRO LEBRIJA 3"/>
    <s v="REDEBAN"/>
    <s v="FO-25-1915068"/>
    <d v="2025-12-01T14:56:06"/>
    <d v="2025-12-02T10:15:00"/>
    <s v="NO"/>
    <s v="HARDWARE"/>
    <s v="SE REINICIA"/>
    <s v="DAÑO POS"/>
    <s v="CB UNO A UNO"/>
    <s v="CB UNO A UNO"/>
    <s v="EJECUTADO"/>
    <s v="01/12/2025 SE ESCALA PARA VISITA. LLAMAR ANTES DE VISITAR, CONFIRMAR FALLA Y DATOS | 02/12/2025 DATAFONO NO ENCIENDE EN BUCLE DE REINICIO, CAMBIO DE DATAFONO, BORRADO E INYECCIÓN DE SO +VER 9.90, CONFIGURACIÓN CB OK, CUBRE CLAVE OK, PRUEBAS OK."/>
    <s v="VISITA TECNICA"/>
    <s v="AA08Z557"/>
    <s v="TIPO II"/>
    <s v="TERRESTRE"/>
    <s v="SANTOS GONZALEZ JOHAN FABIAN"/>
    <n v="1"/>
    <s v="0"/>
    <n v="144968"/>
    <n v="140396"/>
    <n v="144968"/>
  </r>
  <r>
    <s v="MEDELLIN"/>
    <x v="3"/>
    <x v="3"/>
    <s v="5001"/>
    <s v="3085991"/>
    <s v="3007039175"/>
    <s v="INCIDENTE"/>
    <s v="ANTIOQUIA"/>
    <s v="MEDELLIN"/>
    <s v="PTM MED BOCANA PLUS"/>
    <s v="REDEBAN"/>
    <s v="FO-25-1915065"/>
    <d v="2025-12-01T15:44:01"/>
    <d v="2025-12-02T14:38:00"/>
    <s v="NO"/>
    <s v="HARDWARE"/>
    <s v="LECTOR DE TARJETAS"/>
    <s v="DAÑO POS"/>
    <s v="AGREGADOR"/>
    <s v="COMCARD - PTM"/>
    <s v="EJECUTADO"/>
    <s v="01/12/2025 SE ESCALA PARA VISITA. LLAMAR ANTES DE VISITAR, CONFIRMAR FALLA Y DATOS | 02/12/2025 SE INTENTA LIMPIEZA DEBIDO A FALLA DE NO LECTURA DE TARJETA, FALLA PERSISTE SE PROCEDE A CAMBIO, PRUEBAS OK"/>
    <s v="VISITA TECNICA"/>
    <s v="GZ05Z933 II00T051"/>
    <s v="TIPO I"/>
    <s v="TERRESTRE"/>
    <s v="QUINTERO SANCHEZ JUAN SEBASTIAN"/>
    <n v="1"/>
    <s v="0"/>
    <n v="65960"/>
    <n v="75096"/>
    <n v="65960"/>
  </r>
  <r>
    <s v="BARRANQUILLA"/>
    <x v="0"/>
    <x v="0"/>
    <s v="8001"/>
    <s v="3086078"/>
    <s v="3007034328"/>
    <s v="INCIDENTE"/>
    <s v="ATLANTICO"/>
    <s v="BARRANQUILLA"/>
    <s v="BARRIO PRADERA BARRANQUILLA 1"/>
    <s v="REDEBAN"/>
    <s v="FO-25-1915067"/>
    <d v="2025-12-01T15:36:36"/>
    <d v="2025-12-02T12:40:00"/>
    <s v="NO"/>
    <s v="HARDWARE"/>
    <s v="LECTOR DE BARRAS"/>
    <s v="CABLE LECTORA AVERIADO"/>
    <s v="CB UNO A UNO"/>
    <s v="CB UNO A UNO"/>
    <s v="EJECUTADO"/>
    <s v="01/12/2025 SE ESCALA PARA VISITA. LLAMAR ANTES DE VISITAR, CONFIRMAR FALLA Y DATOS | 02/12/2025 SE REMPLAZA LECTOR DE BARRAS, EL QUE TENÍA APAGABA AL MOVER EL CABLE"/>
    <s v="VISITA TECNICA"/>
    <s v="6ZZZZ712"/>
    <s v="TIPO I"/>
    <s v="TERRESTRE"/>
    <s v="DE AVILA SIADES ALBERTO ENRIQUE"/>
    <n v="1"/>
    <s v="0"/>
    <n v="65960"/>
    <n v="75096"/>
    <n v="65960"/>
  </r>
  <r>
    <s v="CARTAGENA"/>
    <x v="0"/>
    <x v="0"/>
    <s v="13001"/>
    <s v="3086092"/>
    <s v="3007025260"/>
    <s v="INCIDENTE"/>
    <s v="BOLIVAR"/>
    <s v="CARTAGENA"/>
    <s v="ARA0113 CARTAGENA TESCA"/>
    <s v="REDEBAN"/>
    <s v="FO-25-1915108"/>
    <d v="2025-12-01T15:44:47"/>
    <d v="2025-12-01T16:31:00"/>
    <m/>
    <s v="SOFTWARE"/>
    <s v="ACTUALIZACION"/>
    <s v="VERSION CARGA SO VR"/>
    <s v="RETAIL"/>
    <s v="TIENDAS ARA"/>
    <m/>
    <s v="01/12/2025 SE PROCEDE A CERRAR YA QUE  CASO PERTENECE A LA CADENA ARA Y NO ES ATENDIDO POR PARTE NUESTRA. SE ESCALA A SERVICIO AL CLIENTE | 01/12/2025 SE PROCEDE A CERRAR YA QUE  CASO PERTENECE A LA CADENA ARA Y NO ES ATENDIDO POR PARTE NUESTRA. SE ESCALA A SERVICIO AL CLIENTE | 01/12/2025 SE PROCEDE A CERRAR YA QUE  CASO PERTENECE A LA CADENA ARA Y NO ES ATENDIDO POR PARTE NUESTRA. SE ESCALA A SERVICIO AL CLIENTE"/>
    <s v="SOPORTE TELEFONICO"/>
    <m/>
    <s v="TIPO I"/>
    <s v="TERRESTRE"/>
    <s v="TORO CARDONA ELIZABETH"/>
    <n v="0"/>
    <s v="0"/>
    <n v="41241"/>
    <n v="0"/>
    <n v="41241"/>
  </r>
  <r>
    <s v="MEDELLIN"/>
    <x v="3"/>
    <x v="3"/>
    <s v="5001"/>
    <s v="3086344"/>
    <s v="3007024600"/>
    <s v="INCIDENTE"/>
    <s v="ANTIOQUIA"/>
    <s v="MEDELLIN"/>
    <s v="REDY MEDELLIN MORAVIA"/>
    <s v="REDEBAN"/>
    <s v="FO-25-1915225"/>
    <d v="2025-12-01T16:09:07"/>
    <d v="2025-12-02T16:53:00"/>
    <s v="NO"/>
    <s v="HARDWARE"/>
    <s v="LECTOR DE BARRAS"/>
    <s v="DAÑO POS"/>
    <s v="ROBUSTO"/>
    <s v="REDY"/>
    <s v="EJECUTADO"/>
    <s v="01/12/2025 SE ESCALA PARA VISITA. LLAMAR ANTES DE VISITAR, CONFIRMAR FALLA Y DATOS | 02/12/2025 RETRASO DEBIDO A MUCHO TRANCON POR EL CENTRO DE LA CIUDAD | 02/12/2025 SE REALIZA CAMBIO DE LECTORA DEBIDO A DAÑO REINICIOS Y  NO TRASMITE DATA, PRUEBAS OK"/>
    <s v="VISITA TECNICA"/>
    <s v="A00IZ755"/>
    <s v="TIPO I"/>
    <s v="TERRESTRE"/>
    <s v="QUINTERO SANCHEZ JUAN SEBASTIAN"/>
    <n v="1"/>
    <s v="0"/>
    <n v="65960"/>
    <n v="75096"/>
    <n v="65960"/>
  </r>
  <r>
    <s v="VALLEDUPAR"/>
    <x v="0"/>
    <x v="0"/>
    <s v="20238"/>
    <s v="3086349"/>
    <s v="3007053121"/>
    <s v="INCIDENTE"/>
    <s v="CESAR"/>
    <s v="EL COPEY"/>
    <s v="BARRIO CENTRO EL COPEY 3"/>
    <s v="REDEBAN"/>
    <s v="FO-25-1915223"/>
    <d v="2025-12-01T16:10:15"/>
    <d v="2025-12-03T12:43:00"/>
    <s v="NO"/>
    <s v="HARDWARE"/>
    <s v="TECLADO"/>
    <s v="DAÑO POS"/>
    <s v="CB UNO A UNO"/>
    <s v="CB UNO A UNO"/>
    <s v="EJECUTADO"/>
    <s v="01/12/2025 SE ESCALA PARA VISITA. LLAMAR ANTES DE VISITAR, CONFIRMAR FALLA Y DATOS | 03/12/2025 SE REALIZA CAMBIO DE DATAFONO, YA QUE NO LE FUNCIONABAN ALGUNAS TECLAS, SE REALIZAN PRUEBAS DEJANDO SERVICIO FUNCIONAL AL 100 %"/>
    <s v="VISITA TECNICA"/>
    <s v="LN00S796"/>
    <s v="TIPO II"/>
    <s v="TERRESTRE"/>
    <s v="MONTES DIAZ JOHN FRED"/>
    <n v="1"/>
    <s v="0"/>
    <n v="144968"/>
    <n v="140396"/>
    <n v="144968"/>
  </r>
  <r>
    <s v="APARTADO"/>
    <x v="3"/>
    <x v="3"/>
    <s v="5045"/>
    <s v="3086378"/>
    <s v="3007081726"/>
    <s v="INCIDENTE"/>
    <s v="ANTIOQUIA"/>
    <s v="APARTADO"/>
    <s v="DISTRICOL FERRETERIA SHADDAY"/>
    <s v="REDEBAN"/>
    <s v="FO-25-1915261"/>
    <d v="2025-12-01T16:20:57"/>
    <d v="2025-12-02T10:23:00"/>
    <s v="NO"/>
    <s v="HARDWARE"/>
    <s v="IMPRESION"/>
    <s v="NO IMPRIME UNO O VARIOS CARACTERES"/>
    <s v="AGREGADOR"/>
    <s v="DISTRICOL"/>
    <s v="EJECUTADO"/>
    <s v="01/12/2025 SE ESCALA PARA VISITA. LLAMAR ANTES DE VISITAR, CONFIRMAR FALLA Y DATOS | 02/12/2025 DATAFONOS SACA COMPROBANTE CON RAYAS EN EL MEDIO, SE PROCEDE A HACER LIMPIEZA EN EL DEPÓSITO DEL PAPEL Y SE CORRIGE LA FALLA SE HACEN PRUEBAS DE IMPRESIÓN Y SE DEJA TODO FUNCIONANDO CORRECTAMENTE"/>
    <s v="VISITA TECNICA"/>
    <s v="SUZZZ696"/>
    <s v="TIPO I"/>
    <s v="TERRESTRE"/>
    <s v="SALDARRIAGA MIRANDA SANTIAGO"/>
    <n v="1"/>
    <s v="0"/>
    <n v="65960"/>
    <n v="75096"/>
    <n v="65960"/>
  </r>
  <r>
    <s v="APARTADO"/>
    <x v="3"/>
    <x v="3"/>
    <s v="5837"/>
    <s v="3087109"/>
    <s v="3007041224"/>
    <s v="INCIDENTE"/>
    <s v="ANTIOQUIA"/>
    <s v="TURBO"/>
    <s v="BARRIO EL 3 TURBO"/>
    <s v="REDEBAN"/>
    <s v="FO-25-1915439"/>
    <d v="2025-12-01T17:04:23"/>
    <d v="2025-12-03T14:27:00"/>
    <s v="NO"/>
    <s v="HARDWARE"/>
    <s v="IMPRESION"/>
    <s v="NO AVANZA PAPEL"/>
    <s v="CB UNO A UNO"/>
    <s v="CB UNO A UNO"/>
    <s v="EJECUTADO"/>
    <s v="01/12/2025 SE ESCALA PARA VISITA. LLAMAR ANTES DE VISITAR, CONFIRMAR FALLA Y DATOS | 03/12/2025 DATAFONO NO AVANZA PAPEL, YA SE LE CAMBIÓ TAPA IMPRESORA EN VISITAS ANTERIORES Y SIGUE LA FALLA, SE CAMBIA DATAFONOS, SE HACEN PRUEBAS Y SE DEJA TODO FUNCIONANDO CORRECTAMENTE"/>
    <s v="VISITA TECNICA"/>
    <s v="9L8ZZ665"/>
    <s v="TIPO II"/>
    <s v="TERRESTRE"/>
    <s v="SALDARRIAGA MIRANDA SANTIAGO"/>
    <n v="1"/>
    <s v="0"/>
    <n v="144968"/>
    <n v="140396"/>
    <n v="144968"/>
  </r>
  <r>
    <s v="MONTERIA"/>
    <x v="0"/>
    <x v="0"/>
    <s v="23001"/>
    <s v="3087318"/>
    <s v="3007048699"/>
    <s v="INCIDENTE"/>
    <s v="CORDOBA"/>
    <s v="MONTERIA"/>
    <s v="DISTRICOL DROGUERIA LA NOVENA"/>
    <s v="REDEBAN"/>
    <s v="FO-25-1915497"/>
    <d v="2025-12-01T17:40:19"/>
    <d v="2025-12-02T12:33:00"/>
    <s v="NO"/>
    <s v="HARDWARE"/>
    <s v="LECTOR DE TARJETAS"/>
    <s v="DAÑO POS"/>
    <s v="AGREGADOR"/>
    <s v="DISTRICOL"/>
    <s v="EJECUTADO"/>
    <s v="01/12/2025 SE ESCALA PARA VISITA. LLAMAR ANTES DE VISITAR, CONFIRMAR FALLA Y DATOS | 02/12/2025 SE REALIZA INSPECCIÓN DEL EQUIPO DONDE EVIDENCIA EL ERROR QUE PRESENTA CON ALGUNAS TARJETAS EN PROCESO DE RETIRO (RETIRE TARJETAS) TAMBIÉN SE EVIDENCIA QUE EL TECLADO SE ENCUENTRA EN DETERIORO ALGUNOS NUMERO NO SE VISUALIZAN, SE PROCEDE A REALIZAR CAMBIO DE EQUIPO CREAMOS USUARIO OPERATIVO Y ADMINISTRATIVOS SE REALIZAN PRUEBAS RESULTADO EXITOSO, EL CB QUEDA OPERANDO CON NORMALIDAD"/>
    <s v="VISITA TECNICA"/>
    <s v="BA00L833"/>
    <s v="TIPO I"/>
    <s v="TERRESTRE"/>
    <s v="ARRAZOLA HERNANDEZ NICOLAS AUGUSTO"/>
    <n v="1"/>
    <s v="0"/>
    <n v="65960"/>
    <n v="75096"/>
    <n v="65960"/>
  </r>
  <r>
    <s v="CALI"/>
    <x v="2"/>
    <x v="2"/>
    <s v="76111"/>
    <s v="3087383"/>
    <s v="3007041711"/>
    <s v="INCIDENTE"/>
    <s v="VALLE DEL CAUCA"/>
    <s v="GUADALAJARA DE BUGA"/>
    <s v="BARRIO CENTRO GUADALAJARA DE B"/>
    <s v="REDEBAN"/>
    <s v="FO-25-1916928"/>
    <d v="2025-12-02T08:00:00"/>
    <d v="2025-12-03T12:15:00"/>
    <s v="NO"/>
    <s v="SOFTWARE"/>
    <s v="DATOS DESACTUALIZADOS"/>
    <s v="FECHA DIRECCION DESACTUALZADA"/>
    <s v="UNO A UNO"/>
    <s v="CB UNO A UNO"/>
    <s v="EJECUTADO / CANCELADO"/>
    <s v="02/12/2025 SE ESCALA PARA VISITA. LLAMAR ANTES DE VISITAR, CONFIRMAR FALLA Y DATOS | 03/12/2025 VISITA FALLIDA, NO AUTORIZARON MANIPULAR EL EQUIPO, PORQUE LA CLIENTA NO SE PUDO COMUNICAR CON LA LÍNEA DE ATENCIÓN DEL BANCO PARA VALIDAR LOS DATOS DEL TÉCNICO, LA CLIENTA INFORMO QUE EN LA LINEA LE INDICARON NO DEJAR MANIPULAR EL EQUIPO"/>
    <s v="VISITA TECNICA"/>
    <s v="VISITA FALLI"/>
    <s v="TIPO II"/>
    <s v="TERRESTRE"/>
    <s v="PAREDES CASTILLO DIEGO"/>
    <n v="1"/>
    <s v="0"/>
    <n v="144968"/>
    <n v="140396"/>
    <n v="144968"/>
  </r>
  <r>
    <s v="MONTERIA"/>
    <x v="0"/>
    <x v="0"/>
    <s v="5154"/>
    <s v="3087385"/>
    <s v="3007077747"/>
    <s v="INCIDENTE"/>
    <s v="ANTIOQUIA"/>
    <s v="CAUCASIA"/>
    <s v="PTM CAUCASIA TIENDA AHORRE MAS"/>
    <s v="REDEBAN"/>
    <s v="FO-25-1916924"/>
    <d v="2025-12-02T08:00:00"/>
    <d v="2025-12-03T09:40:00"/>
    <s v="NO"/>
    <s v="SOFTWARE"/>
    <s v="CIERRE"/>
    <s v="CIERRE NO HABILITADO"/>
    <s v="AGREGADOR"/>
    <s v="COMCARD - PTM"/>
    <s v="EJECUTADO"/>
    <s v="02/12/2025 SE ESCALA PARA VISITA. LLAMAR ANTES DE VISITAR, CONFIRMAR FALLA Y DATOS | 03/12/2025 SE REALIZA MANTENIMIENTO AL SISTEMA OPERATIVO Y VERSIÓN, INSTALACIÓN DE NUEVA VERSIÓN Y SISTEMA POR USB OK, CONFIGURACIÓN OK, INICIALIZACIÓN EXITOSAS, HABILITACIÓN DE CIERRES OK, PRUEBAS CB OK, PRUEBAS COMERCIO OK, CLIENTE CB VALIDA SALDO ANTES Y DESPUÉS DEL MANTENIMIENTO OK, CB SE DEJA OPERATIVO SIN NOVEDAD"/>
    <s v="VISITA TECNICA"/>
    <s v="10NZZ037 KA00J126"/>
    <s v="TIPO II"/>
    <s v="TERRESTRE"/>
    <s v="GONZALEZ FERRER JESUS ALEXANDER"/>
    <n v="1"/>
    <s v="0"/>
    <n v="144968"/>
    <n v="140396"/>
    <n v="144968"/>
  </r>
  <r>
    <s v="MEDELLIN"/>
    <x v="3"/>
    <x v="3"/>
    <s v="5360"/>
    <s v="3087583"/>
    <s v="3007032941"/>
    <s v="INCIDENTE"/>
    <s v="ANTIOQUIA"/>
    <s v="ITAGUI"/>
    <s v="COMCARD ITAGUI PAPELERIA ASTUR"/>
    <s v="REDEBAN"/>
    <s v="FO-25-1916917"/>
    <d v="2025-12-02T08:00:00"/>
    <d v="2025-12-02T12:29:00"/>
    <s v="NO"/>
    <s v="HARDWARE"/>
    <s v="COMUNICACION"/>
    <s v="DAÑO POS"/>
    <s v="AGREGADOR"/>
    <s v="COMCARD - PTM"/>
    <s v="EJECUTADO"/>
    <s v="02/12/2025 SE ESCALA ACTIVIDAD PARA GESTION WOMPI | 02/12/2025 SE REALIZA CAMBIO DE EQUIPO POR PUERTO ETH MALO SE HACEN PRUEBAS OK"/>
    <s v="VISITA TECNICA"/>
    <s v="11XZZ538"/>
    <s v="TIPO I"/>
    <s v="TERRESTRE"/>
    <s v="MONTOYA VELEZ ANDRES FELIPE"/>
    <n v="1"/>
    <s v="0"/>
    <n v="65960"/>
    <n v="75096"/>
    <n v="65960"/>
  </r>
  <r>
    <s v="BUCARAMANGA"/>
    <x v="5"/>
    <x v="6"/>
    <s v="68081"/>
    <s v="3088908"/>
    <s v="3007047189"/>
    <s v="INCIDENTE"/>
    <s v="SANTANDER"/>
    <s v="BARRANCABERMEJA"/>
    <s v="PTM BARRANCABERMEJA  VARIEDADE"/>
    <s v="REDEBAN"/>
    <s v="FO-25-1917475"/>
    <d v="2025-12-02T09:00:13"/>
    <d v="2025-12-03T13:44:00"/>
    <s v="NO"/>
    <s v="HARDWARE"/>
    <s v="TECLADO"/>
    <s v="DAÑO POS"/>
    <s v="AGREGADOR"/>
    <s v="COMCARD - PTM"/>
    <s v="EJECUTADO"/>
    <s v="02/12/2025 SE INTENTA COMUNICACIÓN EN VARIASOASIONES CON LA SEÑORA JESSICA GABRIELA LOZANO ECHEVERRI AL NUMERO 3142063652 PARA CONFIRMAR FALLA Y DATOS PERO NO FUE POSIBLE, SE ESCALA AL COORDINADOR DE LA ZONA PAR VALIDAR EN SITIO | 03/12/2025 SE REALIZA VISITA, SE CAMBIA EQUIPO POR DETERIORO EN TECLADO SE REALIZAN PRUEBAS EXITOSA"/>
    <s v="VISITA TECNICA"/>
    <s v="AD00C939"/>
    <s v="TIPO III"/>
    <s v="TERRESTRE"/>
    <s v="PEÑA DIAZ IVAN YESID"/>
    <n v="1"/>
    <s v="0"/>
    <n v="275729"/>
    <n v="196537"/>
    <n v="275729"/>
  </r>
  <r>
    <s v="BOGOTA"/>
    <x v="4"/>
    <x v="4"/>
    <s v="11001"/>
    <s v="3089008"/>
    <s v="3007072338"/>
    <s v="INCIDENTE"/>
    <s v="CUNDINAMARCA"/>
    <s v="BOGOTA"/>
    <s v="PTM MALU PET"/>
    <s v="REDEBAN"/>
    <s v="FO-25-1917473"/>
    <d v="2025-12-02T09:04:37"/>
    <d v="2025-12-03T08:36:00"/>
    <s v="NO"/>
    <s v="HARDWARE"/>
    <s v="ALERT IRRUPTION"/>
    <s v="ALERT IRRUPTION"/>
    <s v="AGREGADOR"/>
    <s v="COMCARD - PTM"/>
    <s v="CANCELADO"/>
    <s v="02/12/2025 SE ESCALA PARA VISITA. LLAMAR ANTES DE VISITAR, CONFIRMAR FALLA Y DATOS | 03/12/2025 SE VISITA COMERCIO PERO ESTÁ CERRADO PARA HACER LA ACTIVIDAD SE ESTÁ ESPERANDO ES SITIO | 03/12/2025 SE VISITA COMERCIO PERO ESTÁ CERRADO INDICA LA PERSONA QUE HABLE EN LAS HORAS DE LA TARDES SE INDICA QUE TIENE QUE VOLVER A PEDIR EL SERVICIO"/>
    <s v="VISITA TECNICA"/>
    <m/>
    <s v="TIPO I"/>
    <s v="TERRESTRE"/>
    <s v="LEAL POVEDA YOHAN SEBASTIAN"/>
    <n v="1"/>
    <s v="0"/>
    <n v="65960"/>
    <n v="75096"/>
    <n v="65960"/>
  </r>
  <r>
    <s v="MEDELLIN"/>
    <x v="3"/>
    <x v="3"/>
    <s v="5360"/>
    <s v="3089331"/>
    <s v="3007066371"/>
    <s v="INCIDENTE"/>
    <s v="ANTIOQUIA"/>
    <s v="ITAGUI"/>
    <s v="DISTRICOL FRUTAS Y VERDURAS"/>
    <s v="REDEBAN"/>
    <s v="FO-25-1917472"/>
    <d v="2025-12-02T09:29:38"/>
    <d v="2025-12-02T13:33:00"/>
    <s v="NO"/>
    <s v="HARDWARE"/>
    <s v="IMPRESION"/>
    <s v="NO IMPRIME UNO O VARIOS CARACTERES"/>
    <s v="AGREGADOR"/>
    <s v="DISTRICOL"/>
    <s v="EJECUTADO"/>
    <s v="02/12/2025 SE ESCALA PARA VISITA. LLAMAR ANTES DE VISITAR, CONFIRMAR FALLA Y DATOS | 02/12/2025 SE REALIZA CAMBIO DE DATAFONO PORQUE IMPRIME BORROSO SE HACEN PRUEBAS OK"/>
    <s v="VISITA TECNICA"/>
    <s v="1A00Q871"/>
    <s v="TIPO I"/>
    <s v="TERRESTRE"/>
    <s v="MONTOYA VELEZ ANDRES FELIPE"/>
    <n v="1"/>
    <s v="0"/>
    <n v="65960"/>
    <n v="75096"/>
    <n v="65960"/>
  </r>
  <r>
    <s v="MEDELLIN"/>
    <x v="3"/>
    <x v="3"/>
    <s v="5001"/>
    <s v="3089544"/>
    <s v="3007079006"/>
    <s v="INCIDENTE"/>
    <s v="ANTIOQUIA"/>
    <s v="MEDELLIN"/>
    <s v="PTM CARIBE MEDELLIN ALMACEN Y"/>
    <s v="REDEBAN"/>
    <s v="FO-25-1917808"/>
    <d v="2025-12-02T09:56:46"/>
    <d v="2025-12-02T13:06:00"/>
    <s v="NO"/>
    <s v="HARDWARE"/>
    <s v="CABLEADO"/>
    <s v="DAÑO POS"/>
    <s v="AGREGADOR"/>
    <s v="COMCARD - PTM"/>
    <s v="EJECUTADO"/>
    <s v="02/12/2025 SE ESCALA PARA VISITA. LLAMAR ANTES DE VISITAR, CONFIRMAR FALLA Y DATOS | 02/12/2025 FUENTE DE PODER DAÑADA, SE CAMBIA, EQUIPOS OPERATIVOS"/>
    <s v="VISITA TECNICA"/>
    <s v="FATZZ880 FATZZ493"/>
    <s v="TIPO I"/>
    <s v="TERRESTRE"/>
    <s v="BADEL ACUÑA LUIS ALBERTO"/>
    <n v="1"/>
    <s v="0"/>
    <n v="65960"/>
    <n v="75096"/>
    <n v="65960"/>
  </r>
  <r>
    <s v="NEIVA"/>
    <x v="1"/>
    <x v="1"/>
    <s v="41298"/>
    <s v="3090761"/>
    <s v="3007030513"/>
    <s v="INCIDENTE"/>
    <s v="HUILA"/>
    <s v="GARZON"/>
    <s v="DISTRICOL DEPOSITO Y SUPERMERC"/>
    <s v="REDEBAN"/>
    <s v="FO-25-1918846"/>
    <d v="2025-12-02T11:39:42"/>
    <d v="2025-12-03T16:30:00"/>
    <s v="NO"/>
    <s v="HARDWARE"/>
    <s v="IMPRESION"/>
    <s v="NO AVANZA PAPEL"/>
    <s v="AGREGADOR"/>
    <s v="DISTRICOL"/>
    <s v="EJECUTADO"/>
    <s v="02/12/2025 SE INTENTA COMUNICACION CON EL USUARIO AL NUMERO 3202758939  NO CONTESTAN SE ESCALA PARA VISITA. LLAMAR ANTES DE VISITAR, CONFIRMAR FALLA Y DATOS | 03/12/2025 NO SE EVIDENCIA FALLA , PERO CLIENTE INSISTE EN EL CAMBIO DATAFONO , SE REALIZA CAMBIO EQUIPO , SE CONFIGURA E INICIALIZA DATAFONO, SE CREA USUARIO Y CLAVE CON EL CLIENTE, SE REALIZA PRUEBAS OK"/>
    <s v="VISITA TECNICA"/>
    <s v="BIZZZ865"/>
    <s v="TIPO III"/>
    <s v="TERRESTRE"/>
    <s v="ANDRADE HERNANDEZ JUAN CARLOS"/>
    <n v="1"/>
    <s v="0"/>
    <n v="275729"/>
    <n v="196537"/>
    <n v="275729"/>
  </r>
  <r>
    <s v="VALLEDUPAR"/>
    <x v="0"/>
    <x v="0"/>
    <s v="20001"/>
    <s v="3090858"/>
    <s v="3007069837"/>
    <s v="INCIDENTE"/>
    <s v="CESAR"/>
    <s v="VALLEDUPAR"/>
    <s v="PTM VALLEDUPAR DISTRIBUCIONES"/>
    <s v="REDEBAN"/>
    <s v="FO-25-1918845"/>
    <d v="2025-12-02T11:40:29"/>
    <d v="2025-12-02T17:27:00"/>
    <s v="NO"/>
    <s v="HARDWARE"/>
    <s v="ALERT IRRUPTION"/>
    <s v="ALERT IRRUPTION"/>
    <s v="AGREGADOR"/>
    <s v="COMCARD - PTM"/>
    <s v="EJECUTADO"/>
    <s v="02/12/2025 SE ESCALA PARA VISITA. LLAMAR ANTES DE VISITAR, CONFIRMAR FALLA Y DATOS | 02/12/2025 SE VISITA CB Y SE LE HACE CAMBIO DE DATAFONO POR ERROR EN PANTALLA"/>
    <s v="VISITA TECNICA"/>
    <s v="ON004690 ON004829"/>
    <s v="TIPO I"/>
    <s v="TERRESTRE"/>
    <s v="BENITEZ CARVAJAL ALVARO JAVIER"/>
    <n v="1"/>
    <s v="0"/>
    <n v="65960"/>
    <n v="75096"/>
    <n v="65960"/>
  </r>
  <r>
    <s v="MEDELLIN"/>
    <x v="3"/>
    <x v="3"/>
    <s v="5284"/>
    <s v="3091419"/>
    <s v="3007066053"/>
    <s v="INCIDENTE"/>
    <s v="ANTIOQUIA"/>
    <s v="FRONTINO"/>
    <s v="DISTRICOL AGROPECUARIA EL BODE"/>
    <s v="REDEBAN"/>
    <s v="FO-25-1919358"/>
    <d v="2025-12-02T12:21:09"/>
    <d v="2025-12-03T09:55:00"/>
    <s v="NO"/>
    <s v="HARDWARE"/>
    <s v="ALERT IRRUPTION"/>
    <s v="ALERT IRRUPTION"/>
    <s v="AGREGADOR"/>
    <s v="DISTRICOL"/>
    <s v="EJECUTADO"/>
    <s v="02/12/2025 SE ESCALA PARA VISITA. LLAMAR ANTES DE VISITAR, CONFIRMAR FALLA Y DATOS | 03/12/2025 SE CAMBIA EQUIPO POR ALERTA INTERRUPTION TODO QUEDA OK"/>
    <s v="VISITA TECNICA"/>
    <s v="7A00K515"/>
    <s v="TIPO IV"/>
    <s v="TERRESTRE"/>
    <s v="ALVAREZ ARENAS VICTOR HUGO"/>
    <n v="1"/>
    <s v="0"/>
    <n v="479589"/>
    <n v="196537"/>
    <n v="479589"/>
  </r>
  <r>
    <s v="MANIZALES"/>
    <x v="2"/>
    <x v="5"/>
    <s v="17001"/>
    <s v="3091520"/>
    <s v="3007066757"/>
    <s v="INCIDENTE"/>
    <s v="CALDAS"/>
    <s v="MANIZALES"/>
    <s v="DISTRICOL PAPEL Y VAR LUPITA"/>
    <s v="REDEBAN"/>
    <s v="FO-25-1919552"/>
    <d v="2025-12-02T13:26:58"/>
    <d v="2025-12-03T10:09:00"/>
    <s v="NO"/>
    <s v="HARDWARE"/>
    <s v="NO ENCIENDE SE REINICIA"/>
    <s v="FUENTE PODER AVERIADA"/>
    <s v="AGREGADOR"/>
    <s v="DISTRICOL"/>
    <s v="EJECUTADO"/>
    <s v="02/12/2025 SE ESCALA PARA VISITA. LLAMAR ANTES DE VISITAR, CONFIRMAR FALLA Y DATOS | 03/12/2025 SE REALIZA VISITA SE CAMBIA FUENTE DE PODER YA QUE NO ENCIENDE, SE HACEN PRUEBAS SERVICIO OK"/>
    <s v="VISITA TECNICA"/>
    <s v="3A0CZ717"/>
    <s v="TIPO I"/>
    <s v="TERRESTRE"/>
    <s v="AGUIRRE HENAO RAUL EDUARDO"/>
    <n v="1"/>
    <s v="0"/>
    <n v="65960"/>
    <n v="75096"/>
    <n v="65960"/>
  </r>
  <r>
    <s v="BUCARAMANGA"/>
    <x v="5"/>
    <x v="6"/>
    <s v="81001"/>
    <s v="3093085"/>
    <s v="3007059562"/>
    <s v="INCIDENTE"/>
    <s v="ARAUCA"/>
    <s v="ARAUCA"/>
    <s v="PTM ARAUCA PAPELERIA CENTRO DE"/>
    <s v="REDEBAN"/>
    <s v="FO-25-1921111"/>
    <d v="2025-12-02T16:11:38"/>
    <d v="2025-12-04T09:28:00"/>
    <s v="NO"/>
    <s v="HARDWARE"/>
    <s v="TECLADO"/>
    <s v="DAÑO POS"/>
    <s v="AGREGADOR"/>
    <s v="COMCARD - PTM"/>
    <s v="EJECUTADO"/>
    <s v="02/12/2025 EN COMUNICACION CON EL SR@ MIGUEL BENAVIDEZ  AL NUMERO 3185621593 NO CONTESTAN LLAMAR PARA CONFIRMAR FALLA Y DATOS . SE ESCALA PARA VISITA. | 04/12/2025 SE CAMBIA EQUIPO DEBIDO TECLADO BORROSO SE REALIZA INYECCIÓN DE SISTEMA Y VERSIÓN INICIALIZADA OK PRUEBAS OK CUBRE CLAVE OK"/>
    <s v="VISITA TECNICA"/>
    <s v="HA008115"/>
    <s v="TIPO V"/>
    <s v="AEREO"/>
    <s v="HERRERA LUQUE SAUL JAVIER"/>
    <n v="1"/>
    <s v="0"/>
    <n v="988463"/>
    <n v="196537"/>
    <n v="988463"/>
  </r>
  <r>
    <s v="YOPAL"/>
    <x v="1"/>
    <x v="1"/>
    <s v="85001"/>
    <s v="3093163"/>
    <s v="3007075008"/>
    <s v="INCIDENTE"/>
    <s v="CASANARE"/>
    <s v="YOPAL"/>
    <s v="DISTRICOL CACHARRERÍA Y PAPELE"/>
    <s v="REDEBAN"/>
    <s v="FO-25-1921878"/>
    <d v="2025-12-02T16:25:43"/>
    <d v="2025-12-04T11:43:00"/>
    <s v="NO"/>
    <s v="HARDWARE"/>
    <s v="DETERIORO"/>
    <s v="DATAFONO"/>
    <s v="AGREGADOR"/>
    <s v="DISTRICOL"/>
    <s v="EJECUTADO"/>
    <s v="02/12/2025 SE ESCALA PARA VISITA. LLAMAR ANTES DE VISITAR, CONFIRMAR FALLA Y DATOS | 03/12/2025 SE SALIO A RUTA EN HORAS DE LA MAÑANA PARA ACTIVIDADES, AL MOMENTO DE RETORNO SE ENCUENTRA CON LA VIA CERRADA POR PROTESTAS DE TAXISTAS Y COMUNIDAD, NO HAY INGRESO A CIUDAD ORIGEN. POR TAL MOTIVO NO SE PUEDE ATENDER ACTIVIDAD DE YOPAL. | 04/12/2025 SE VISITA COMERCIO, SE REALIZA CAMBIO DE DATAFONO, NO IMPRIME VARIOS CARACTERES. OPERATIVO EL SERVICIO. PRUEBAS OK"/>
    <s v="VISITA TECNICA"/>
    <s v="LAYZZ458"/>
    <s v="TIPO I"/>
    <s v="TERRESTRE"/>
    <s v="BERNAL ELAICA EDGAR ALEXIS"/>
    <n v="1"/>
    <s v="0"/>
    <n v="65960"/>
    <n v="75096"/>
    <n v="65960"/>
  </r>
  <r>
    <s v="MANIZALES"/>
    <x v="2"/>
    <x v="5"/>
    <s v="17001"/>
    <s v="3093655"/>
    <s v="3007082335"/>
    <s v="INCIDENTE"/>
    <s v="CALDAS"/>
    <s v="MANIZALES"/>
    <s v="PTM MANIZALES DROGUERIA FARMAM"/>
    <s v="REDEBAN"/>
    <s v="FO-25-1921901"/>
    <d v="2025-12-02T17:21:31"/>
    <d v="2025-12-03T12:12:00"/>
    <s v="NO"/>
    <s v="HARDWARE"/>
    <s v="ALERT IRRUPTION"/>
    <s v="ALERT IRRUPTION"/>
    <m/>
    <m/>
    <s v="EJECUTADO"/>
    <s v="02/12/2025 SE ESCALA PARA VISITA. LLAMAR ANTES DE VISITAR, CONFIRMAR FALLA Y DATOS | 03/12/2025 SE REALIZA VISITA SE CAMBIA DATAFONO POR MENSAJE ALERT IRRUPTION SE CREAN USUARIOS SE HACEN PRUEBAS SERVICIO OK"/>
    <s v="VISITA TECNICA"/>
    <s v="OB004847 OB004165"/>
    <s v="TIPO I"/>
    <s v="TERRESTRE"/>
    <s v="AGUIRRE HENAO RAUL EDUARDO"/>
    <n v="1"/>
    <s v="0"/>
    <n v="65960"/>
    <n v="75096"/>
    <n v="65960"/>
  </r>
  <r>
    <s v="BUCARAMANGA"/>
    <x v="5"/>
    <x v="6"/>
    <s v="68001"/>
    <s v="3093910"/>
    <s v="3007044063"/>
    <s v="INCIDENTE"/>
    <s v="SANTANDER"/>
    <s v="BUCARAMANGA"/>
    <s v="COLOMBIANA DE COMERCIO S A"/>
    <s v="REDEBAN"/>
    <s v="FO-25-1923399"/>
    <d v="2025-12-03T08:00:00"/>
    <d v="2025-12-03T14:16:00"/>
    <s v="NO"/>
    <s v="SOFTWARE"/>
    <s v="ACTUALIZACION"/>
    <s v="VERSION CARGA SO VR"/>
    <s v="RETAIL"/>
    <s v="CONTIGO / ALKOMPRAR"/>
    <s v="EJECUTADO"/>
    <s v="03/12/2025 SE ESCALA PARA VISITA. LLAMAR ANTES DE VISITAR, CONFIRMAR FALLA Y DATOS | 03/12/2025 SE FORMATEAR 5 DATAFONIS SE ACTUALIZA S. O Y VERSION 9.90 SE HACEN PRUEBAS OK VISITA EXITOSA"/>
    <s v="VISITA TECNICA"/>
    <s v="9AWZZ702-GZUZZ192-9AWZZ706-9AWZZ704-9AWZZ705"/>
    <s v="TIPO I"/>
    <s v="TERRESTRE"/>
    <s v="GELVEZ MOGOLLON JOSE ELISEO"/>
    <n v="1"/>
    <s v="0"/>
    <n v="65960"/>
    <n v="75096"/>
    <n v="65960"/>
  </r>
  <r>
    <s v="MEDELLIN"/>
    <x v="3"/>
    <x v="3"/>
    <s v="5088"/>
    <s v="3093943"/>
    <s v="3007059337"/>
    <s v="INCIDENTE"/>
    <s v="ANTIOQUIA"/>
    <s v="BELLO"/>
    <s v="DISTRICOL TIENDA FERSAN"/>
    <s v="REDEBAN"/>
    <s v="FO-25-1923390"/>
    <d v="2025-12-03T08:00:00"/>
    <d v="2025-12-03T13:33:00"/>
    <m/>
    <s v="HARDWARE"/>
    <s v="IMPRESION"/>
    <s v="NO IMPRIME UNO O VARIOS CARACTERES"/>
    <s v="AGREGADOR"/>
    <s v="DISTRICOL"/>
    <m/>
    <s v="03/12/2025 SE ESCALA PARA VISITA. LLAMAR ANTES DE VISITAR, CONFIRMAR FALLA Y DATOS | 03/12/2025 SE REALIZÓ LLAMADA TELEFÓNICA AL CORRESPONSAL BANCOLOMBIA PARA CONFIRMAR EL INCIDENTE REPORTADO CON EL DATÁFONO. EL USUARIO INDICÓ QUE LA NOVEDAD PERSISTE; SIN EMBARGO, INFORMÓ QUE EN LA FECHA DE HOY NO SE ENCUENTRA PRESENTE EN EL PUNTO DE ATENCIÓN. POR ESTA RAZÓN, NO SERÁ POSIBLE EFECTUAR LA VISITA TÉCNICA PROGRAMADA."/>
    <s v="SOPORTE TELEFONICO"/>
    <m/>
    <s v="TIPO I"/>
    <s v="TERRESTRE"/>
    <s v="MARTINEZ TOVAR OSCAR DAVID"/>
    <n v="0"/>
    <s v="0"/>
    <n v="41241"/>
    <n v="0"/>
    <n v="41241"/>
  </r>
  <r>
    <s v="CALI"/>
    <x v="2"/>
    <x v="2"/>
    <s v="76001"/>
    <s v="3094011"/>
    <s v="3007077988"/>
    <s v="INCIDENTE"/>
    <s v="VALLE DEL CAUCA"/>
    <s v="CALI"/>
    <s v="PTM CALI VARIEDADES LA 8A"/>
    <s v="REDEBAN"/>
    <s v="FO-25-1923395"/>
    <d v="2025-12-03T08:00:00"/>
    <d v="2025-12-03T12:41:00"/>
    <s v="NO"/>
    <s v="HARDWARE"/>
    <s v="LECTOR DE BARRAS"/>
    <s v="DAÑO POS"/>
    <s v="AGREGADOR"/>
    <s v="COMCARD - PTM"/>
    <s v="EJECUTADO"/>
    <s v="03/12/2025 SE ESCALA PARA VISITA. LLAMAR ANTES DE VISITAR, CONFIRMAR FALLA Y DATOS | 16/12/2025 SE REALIZA CAMBIO DE DATAFONO DEBIDO A PUERTO USB DAÑADO, SE REALIZA CAMBIO DEL EQUIPO NUEVO DEBIDO A DAÑO EN LA IMPRESORA, SE REALIZAN PRUEBAS OK"/>
    <s v="VISITA TECNICA"/>
    <s v="LMLZZ086"/>
    <s v="TIPO I"/>
    <s v="TERRESTRE"/>
    <s v="MONTERO MUESES GIAN CARLO"/>
    <n v="1"/>
    <s v="0"/>
    <n v="65960"/>
    <n v="75096"/>
    <n v="65960"/>
  </r>
  <r>
    <s v="BOGOTA"/>
    <x v="4"/>
    <x v="4"/>
    <s v="25290"/>
    <s v="3094029"/>
    <s v="3007023055"/>
    <s v="INCIDENTE"/>
    <s v="CUNDINAMARCA"/>
    <s v="FUSAGASUGA"/>
    <s v="BARRIO CENTRO III FUSAGASUGA"/>
    <s v="REDEBAN"/>
    <s v="FO-25-1923392"/>
    <d v="2025-12-03T08:00:00"/>
    <d v="2025-12-04T08:47:00"/>
    <s v="NO"/>
    <s v="HARDWARE"/>
    <s v="LECTOR DE BARRAS"/>
    <s v="CABLE LECTORA AVERIADO"/>
    <s v="CB UNO A UNO"/>
    <s v="CB UNO A UNO"/>
    <s v="EJECUTADO"/>
    <s v="03/12/2025 SE ESCALA PARA VISITA. LLAMAR ANTES DE VISITAR, CONFIRMAR FALLA Y DATOS | 04/12/2025 SE LLEGA A COMERCIO, ENCUENTRO QUE LA LECTORA TIENE EL CABLE AVERIADO, SE PROCEDE A REALIZAR EL CAMBIO, SE REALIZAN PRUEBAS SIN NOVEDAD."/>
    <s v="VISITA TECNICA"/>
    <s v="GZZZZ645"/>
    <s v="TIPO II"/>
    <s v="TERRESTRE"/>
    <s v="ARIAS QUILINDO JULIAN"/>
    <n v="1"/>
    <s v="0"/>
    <n v="144968"/>
    <n v="140396"/>
    <n v="144968"/>
  </r>
  <r>
    <s v="PEREIRA"/>
    <x v="2"/>
    <x v="5"/>
    <s v="66682"/>
    <s v="3094039"/>
    <s v="3007044209"/>
    <s v="INCIDENTE"/>
    <s v="RISARALDA"/>
    <s v="SANTA ROSA DE CABAL"/>
    <s v="DISTRICOL PAPELERIA LA HERMOSA"/>
    <s v="REDEBAN"/>
    <s v="FO-25-1923389"/>
    <d v="2025-12-03T08:00:00"/>
    <d v="2025-12-03T12:17:00"/>
    <s v="NO"/>
    <s v="HARDWARE"/>
    <s v="LECTOR DE BARRAS"/>
    <s v="CABLE LECTORA AVERIADO"/>
    <s v="AGREGADOR"/>
    <s v="DISTRICOL"/>
    <s v="EJECUTADO"/>
    <s v="03/12/2025 SE ESCALA PARA VISITA. LLAMAR ANTES DE VISITAR, CONFIRMAR FALLA Y DATOS | 03/12/2025 SE VISITA COMERCIO SE IDENTIFICA CABLE DE LECTORA AVERIADO SE REALIZA CAMBIO DE LECTORA SE REALIZA PRUEBAS OK"/>
    <s v="VISITA TECNICA"/>
    <s v="AC04Z206"/>
    <s v="TIPO I"/>
    <s v="TERRESTRE"/>
    <s v="LOAIZA LOPEZ JHON FREDDY"/>
    <n v="1"/>
    <s v="0"/>
    <n v="65960"/>
    <n v="75096"/>
    <n v="65960"/>
  </r>
  <r>
    <s v="BOGOTA"/>
    <x v="4"/>
    <x v="4"/>
    <s v="25151"/>
    <s v="3094711"/>
    <s v="3007050561"/>
    <s v="INCIDENTE"/>
    <s v="CUNDINAMARCA"/>
    <s v="CAQUEZA"/>
    <s v="PTM CAQUEZA DROGAS CASA ORTIZ"/>
    <s v="REDEBAN"/>
    <s v="FO-25-1923568"/>
    <d v="2025-12-03T08:16:51"/>
    <d v="2025-12-04T15:32:00"/>
    <s v="NO"/>
    <s v="HARDWARE"/>
    <s v="TECLADO"/>
    <s v="DAÑO POS"/>
    <s v="AGREGADOR"/>
    <s v="COMCARD - PTM"/>
    <s v="EJECUTADO"/>
    <s v="03/12/2025 SE ESCALA PARA VISITA. LLAMAR ANTES DE VISITAR, CONFIRMAR FALLA Y DATOS | 05/12/2025 SE REALIZA CAMBIO DE POS POR TECLADO DAÑADO"/>
    <s v="VISITA TECNICA"/>
    <s v="AAL0H212"/>
    <s v="TIPO II"/>
    <s v="TERRESTRE"/>
    <s v="GONZALEZ FANDIÑO SANTIAGO ERNESTO"/>
    <n v="1"/>
    <s v="0"/>
    <n v="144968"/>
    <n v="140396"/>
    <n v="144968"/>
  </r>
  <r>
    <s v="BUCARAMANGA"/>
    <x v="5"/>
    <x v="6"/>
    <s v="68001"/>
    <s v="3094721"/>
    <s v="3007066749"/>
    <s v="INCIDENTE"/>
    <s v="SANTANDER"/>
    <s v="BUCARAMANGA"/>
    <s v="PTM BUCARAMANGA DROGUERIA DAN"/>
    <s v="REDEBAN"/>
    <s v="FO-25-1923565"/>
    <d v="2025-12-03T08:20:19"/>
    <d v="2025-12-03T16:14:00"/>
    <s v="NO"/>
    <s v="HARDWARE"/>
    <s v="LECTOR DE BARRAS"/>
    <s v="DAÑO POS"/>
    <s v="AGREGADOR"/>
    <s v="COMCARD - PTM"/>
    <s v="EJECUTADO"/>
    <s v="03/12/2025 SE ESCALA PARA VISITA. LLAMAR ANTES DE VISITAR, CONFIRMAR FALLA Y DATOS | 03/12/2025 SE ENCUENTRA PUERTO USB DAÑADO, SE PROCEDE  REALIZAR CAMBIO DE DATAFONO, SE DEJA DSK 3500 CON VERSION 9.90 SE HACEN PRUEBAS OK VISITA EXITOSA DATAFONO OPERATIVO"/>
    <s v="VISITA TECNICA"/>
    <s v="3A0CZ709 3A0CZ394"/>
    <s v="TIPO I"/>
    <s v="TERRESTRE"/>
    <s v="GELVEZ MOGOLLON JOSE ELISEO"/>
    <n v="1"/>
    <s v="0"/>
    <n v="65960"/>
    <n v="75096"/>
    <n v="65960"/>
  </r>
  <r>
    <s v="BOGOTA"/>
    <x v="4"/>
    <x v="4"/>
    <s v="11001"/>
    <s v="3094844"/>
    <s v="3007072123"/>
    <s v="INCIDENTE"/>
    <s v="CUNDINAMARCA"/>
    <s v="BOGOTA"/>
    <s v="PTM BOGOTA  DON PAGO FENIX"/>
    <s v="REDEBAN"/>
    <s v="FO-25-1923713"/>
    <d v="2025-12-03T08:41:59"/>
    <d v="2025-12-03T14:20:00"/>
    <s v="NO"/>
    <s v="HARDWARE"/>
    <s v="PANTALLA"/>
    <s v="DAÑO POS"/>
    <s v="AGREGADOR"/>
    <s v="COMCARD - PTM"/>
    <s v="EJECUTADO"/>
    <s v="03/12/2025 SE ESCALA PARA VISITA. LLAMAR ANTES DE VISITAR, CONFIRMAR FALLA Y DATOS | 03/12/2025 SE REALIZA VISITA A CB PARA ATENDER INCIDENTE SE REALIZA CAMBIO DE DATAFONO POR FALLA EN PANTALLA CON PUNTOS Y DEJ AVER INFORMACIÓN,SE CAMBIA PINPAD POR TECNOLOGÍA,SE REALIZAN PRUEBAS OK"/>
    <s v="VISITA TECNICA"/>
    <s v="NN00K662 EG00A255"/>
    <s v="TIPO I"/>
    <s v="TERRESTRE"/>
    <s v="GALINDO ROJAS LUIS FELIPE"/>
    <n v="1"/>
    <s v="0"/>
    <n v="65960"/>
    <n v="75096"/>
    <n v="65960"/>
  </r>
  <r>
    <s v="VALLEDUPAR"/>
    <x v="0"/>
    <x v="0"/>
    <s v="20228"/>
    <s v="3095345"/>
    <s v="3007069507"/>
    <s v="INCIDENTE"/>
    <s v="CESAR"/>
    <s v="CURUMANI"/>
    <s v="PTM CURUMANI CESAR PAPELERIA E"/>
    <s v="REDEBAN"/>
    <s v="FO-25-1924472"/>
    <d v="2025-12-03T09:15:50"/>
    <d v="2025-12-03T13:04:00"/>
    <s v="NO"/>
    <s v="SOFTWARE"/>
    <s v="DATOS DESACTUALIZADOS"/>
    <s v="FECHA DIRECCION DESACTUALZADA"/>
    <s v="AGREGADOR"/>
    <s v="COMCARD - PTM"/>
    <s v="EJECUTADO"/>
    <s v="03/12/2025 NO SE LOGRA COMUNICACION LLAMAR ANTES DE LA VISITA PARA CONFIRMAR FALLA Y DATOS | 03/12/2025 SE VISITA CB Y SE LE HACE ACTUALIZACIÓN DE HORA YA QUE ESTABA 2 MINUTOS ATRASADO"/>
    <s v="VISITA TECNICA"/>
    <s v="EG001876"/>
    <s v="TIPO III"/>
    <s v="TERRESTRE"/>
    <s v="BENITEZ CARVAJAL ALVARO JAVIER"/>
    <n v="1"/>
    <s v="0"/>
    <n v="275729"/>
    <n v="196537"/>
    <n v="275729"/>
  </r>
  <r>
    <s v="CALI"/>
    <x v="2"/>
    <x v="2"/>
    <s v="76109"/>
    <s v="3095543"/>
    <s v="3007029116"/>
    <s v="INCIDENTE"/>
    <s v="VALLE DEL CAUCA"/>
    <s v="BUENAVENTURA"/>
    <s v="PAGAFACIL BUENAVENTURA CENTRO"/>
    <s v="REDEBAN"/>
    <s v="FO-25-1924463"/>
    <d v="2025-12-03T09:33:21"/>
    <d v="2025-12-04T17:38:00"/>
    <s v="NO"/>
    <s v="SOFTWARE"/>
    <s v="ACTUALIZACION"/>
    <s v="VERSION CARGA SO VR"/>
    <s v="ROBUSTO"/>
    <s v="PAGAFACIL"/>
    <s v="EJECUTADO / CANCELADO"/>
    <s v="03/12/2025 EN COMUNICACION CON EL SR@ DANIELA ULABARES AL NUMERO 3162995845 SE CONFIRMAR FALLA Y DATOS . SE ESCALA PARA VISITA. | 04/12/2025 ‎SE LLEGA A SITIO Y POR MOTIVO QUE LA LINEA DE BANCOLOMBIA ESTA CAIDA, NO AUN FORMA QUE EL PERSONAL DEL CB. ME AUTORICE LA ENTRADA._x000a_‎SE LE INDICA A EL CB VOLVER A COMUNICARSE PARA UNA NUEVA VISITA TÉCNICA."/>
    <s v="VISITA TECNICA"/>
    <s v="00000000"/>
    <s v="TIPO III"/>
    <s v="TERRESTRE"/>
    <s v="TORRES GARCIA JENDRY JOSE"/>
    <n v="1"/>
    <s v="0"/>
    <n v="275729"/>
    <n v="196537"/>
    <n v="275729"/>
  </r>
  <r>
    <s v="VALLEDUPAR"/>
    <x v="0"/>
    <x v="0"/>
    <s v="20550"/>
    <s v="3095640"/>
    <s v="3007032970"/>
    <s v="INCIDENTE"/>
    <s v="CESAR"/>
    <s v="PELAYA"/>
    <s v="BARRIO CENTRO PELAYA 1"/>
    <s v="REDEBAN"/>
    <s v="FO-25-1924447"/>
    <d v="2025-12-03T09:49:21"/>
    <d v="2025-12-04T15:56:00"/>
    <s v="NO"/>
    <s v="HARDWARE"/>
    <s v="LECTOR DE TARJETAS"/>
    <s v="DAÑO POS"/>
    <s v="CB UNO A UNO"/>
    <s v="CB UNO A UNO"/>
    <s v="EJECUTADO"/>
    <s v="03/12/2025 SE ESCALA PARA VISITA. LLAMAR ANTES DE VISITAR, CONFIRMAR FALLA Y DATOS | 04/12/2025 BUENAS TARDES SE VISITA CB Y SE LE HACE CAMBIO DE PIN PAD Y TAMBIÉN DE HUB YA QUE ESTÁ PRESENTANDO MOLESTIAS._x000a_SE DEJA TODO FUNCIONANDO OK"/>
    <s v="VISITA TECNICA"/>
    <s v="XP9ZZ201"/>
    <s v="TIPO IV"/>
    <s v="TERRESTRE"/>
    <s v="BENITEZ CARVAJAL ALVARO JAVIER"/>
    <n v="1"/>
    <s v="0"/>
    <n v="479589"/>
    <n v="196537"/>
    <n v="479589"/>
  </r>
  <r>
    <s v="MEDELLIN"/>
    <x v="3"/>
    <x v="3"/>
    <s v="5440"/>
    <s v="3095708"/>
    <s v="3007081516"/>
    <s v="INCIDENTE"/>
    <s v="ANTIOQUIA"/>
    <s v="MARINILLA"/>
    <s v="DISTRICOL SCENTI SOLUCIONES"/>
    <s v="REDEBAN"/>
    <s v="FO-25-1924451"/>
    <d v="2025-12-03T09:38:34"/>
    <d v="2025-12-04T17:40:00"/>
    <s v="NO"/>
    <s v="HARDWARE"/>
    <s v="LECTOR DE BARRAS"/>
    <s v="DAÑO POS"/>
    <s v="AGREGADOR"/>
    <s v="DISTRICOL"/>
    <s v="EJECUTADO"/>
    <s v="03/12/2025 SE ESCALA PARA VISITA. LLAMAR ANTES DE VISITAR, CONFIRMAR FALLA Y DATOS | 04/12/2025 SE HACE MANTENIMIENTO OK SE CAMBIA DATÁFONO POR FALLAS EN PUERTO USB. EQUIPOS NUEVO QUDAA OPERATIVO"/>
    <s v="VISITA TECNICA"/>
    <s v="FSZZZ874"/>
    <s v="TIPO II"/>
    <s v="TERRESTRE"/>
    <s v="DIAZ ZABALA FRANCIS DUBAN"/>
    <n v="1"/>
    <s v="0"/>
    <n v="144968"/>
    <n v="140396"/>
    <n v="144968"/>
  </r>
  <r>
    <s v="BOGOTA"/>
    <x v="4"/>
    <x v="4"/>
    <s v="11001"/>
    <s v="3096010"/>
    <s v="3007048444"/>
    <s v="INCIDENTE"/>
    <s v="CUNDINAMARCA"/>
    <s v="BOGOTA"/>
    <s v="PTM BOGOTA  VIVERES LA HORMIGA"/>
    <s v="REDEBAN"/>
    <s v="FO-25-1924489"/>
    <d v="2025-12-03T10:08:04"/>
    <d v="2025-12-03T14:23:00"/>
    <s v="NO"/>
    <s v="HARDWARE"/>
    <s v="PINPAD"/>
    <s v="ALERTADO"/>
    <s v="AGREGADOR"/>
    <s v="COMCARD - PTM"/>
    <s v="EJECUTADO"/>
    <s v="03/12/2025 SE ESCALA PARA VISITA. LLAMAR ANTES DE VISITAR, CONFIRMAR FALLA Y DATOS | 03/12/2025 CAMBIO DE PIN PAD EN DAÑO Y HUB EN MAL ESTADO PRUEBAS CON TARJETA OK"/>
    <s v="VISITA TECNICA"/>
    <s v="XP00J157"/>
    <s v="TIPO I"/>
    <s v="TERRESTRE"/>
    <s v="GOMEZ VEGA DAVID SNEYDER"/>
    <n v="1"/>
    <s v="0"/>
    <n v="65960"/>
    <n v="75096"/>
    <n v="65960"/>
  </r>
  <r>
    <s v="BOGOTA"/>
    <x v="4"/>
    <x v="4"/>
    <s v="11001"/>
    <s v="3096375"/>
    <s v="3007072338"/>
    <s v="INCIDENTE"/>
    <s v="CUNDINAMARCA"/>
    <s v="BOGOTA"/>
    <s v="PTM MALU PET"/>
    <s v="REDEBAN"/>
    <s v="FO-25-1924784"/>
    <d v="2025-12-03T10:43:01"/>
    <d v="2025-12-03T13:07:00"/>
    <s v="NO"/>
    <s v="HARDWARE"/>
    <s v="ALERT IRRUPTION"/>
    <s v="ALERT IRRUPTION"/>
    <s v="AGREGADOR"/>
    <s v="COMCARD - PTM"/>
    <s v="EJECUTADO"/>
    <s v="03/12/2025 SE ESCALA PARA VISITA. LLAMAR ANTES DE VISITAR, CONFIRMAR FALLA Y DATOS | 03/12/2025 SE REALIZA VISITA A CB PARA ATENDER INCIDENTE SE REALIZA CAMBIO DE DATAFONO POR FALLA ALERTADO ,SE REALIZAN PRUEBAS OK"/>
    <s v="VISITA TECNICA"/>
    <s v="ON00N784"/>
    <s v="TIPO I"/>
    <s v="TERRESTRE"/>
    <s v="GALINDO ROJAS LUIS FELIPE"/>
    <n v="1"/>
    <s v="0"/>
    <n v="65960"/>
    <n v="75096"/>
    <n v="65960"/>
  </r>
  <r>
    <s v="BOGOTA"/>
    <x v="4"/>
    <x v="4"/>
    <s v="25754"/>
    <s v="3096588"/>
    <s v="3007063728"/>
    <s v="INCIDENTE"/>
    <s v="CUNDINAMARCA"/>
    <s v="SOACHA"/>
    <s v="BARRIO OLIVARES SOACHA"/>
    <s v="REDEBAN"/>
    <s v="FO-25-1925066"/>
    <d v="2025-12-03T11:21:23"/>
    <d v="2025-12-04T10:48:00"/>
    <s v="NO"/>
    <s v="HARDWARE"/>
    <s v="ALERT IRRUPTION"/>
    <s v="ALERT IRRUPTION"/>
    <s v="CB UNO A UNO"/>
    <s v="CB UNO A UNO"/>
    <s v="EJECUTADO"/>
    <s v="03/12/2025 SE ESCALA PARA VISITA. LLAMAR ANTES DE VISITAR, CONFIRMAR FALLA Y DATOS | 04/12/2025 SE LLEGA A LA DIRECCIÓN INDICADA Y COMERCIO SE ENCUENTRA CERRADO , SE INTENTA ESTABLECER COMUNICACIÓN CON EL # 3105553632 PERO NO ES POSIBLE. SE REALIZAN DOS INTENTOS CADA 10 MINUTOS SIN ÉXITO. SE ESPERA 20 MINUTOS COMERCIO CONTINUA CERRADO"/>
    <s v="VISITA TECNICA"/>
    <s v="0"/>
    <s v="TIPO I"/>
    <s v="TERRESTRE"/>
    <s v="GARCIA PASTRANA KEVIN FERNANDO"/>
    <n v="1"/>
    <s v="0"/>
    <n v="65960"/>
    <n v="75096"/>
    <n v="65960"/>
  </r>
  <r>
    <s v="BOGOTA"/>
    <x v="4"/>
    <x v="4"/>
    <s v="11001"/>
    <s v="3096785"/>
    <s v="3007019562"/>
    <s v="INCIDENTE"/>
    <s v="CUNDINAMARCA"/>
    <s v="BOGOTA"/>
    <s v="MULTIPAGAS KENEDY BOGOTA"/>
    <s v="REDEBAN"/>
    <s v="FO-25-1925291"/>
    <d v="2025-12-03T11:26:34"/>
    <d v="2025-12-04T10:51:00"/>
    <s v="NO"/>
    <s v="HARDWARE"/>
    <s v="DETERIORO"/>
    <s v="LECTOR BARRAS"/>
    <s v="ROBUSTO"/>
    <s v="MULTIPAGAS"/>
    <s v="EJECUTADO"/>
    <s v="03/12/2025 SE ESCALA PARA VISITA. LLAMAR ANTES DE VISITAR, CONFIRMAR FALLA Y DATOS | 04/12/2025 SE LLEGA A CORRESPONSAL MULTIPAGOS, A ESPERA DE AUTORIZACIÓN DE ENTRADA | 04/12/2025 SE REALIZA CAMBIO DE LECTORA, SE REALIZA PRUEBA OK"/>
    <s v="VISITA TECNICA"/>
    <s v="AAAAD815"/>
    <s v="TIPO I"/>
    <s v="TERRESTRE"/>
    <s v="LEON GUERRERO CRISTIAN JOHAN"/>
    <n v="1"/>
    <s v="0"/>
    <n v="65960"/>
    <n v="75096"/>
    <n v="65960"/>
  </r>
  <r>
    <s v="CALI"/>
    <x v="2"/>
    <x v="2"/>
    <s v="76001"/>
    <s v="3096786"/>
    <s v="3007081638"/>
    <s v="INCIDENTE"/>
    <s v="VALLE DEL CAUCA"/>
    <s v="CALI"/>
    <s v="DISTRICOL DYSAR"/>
    <s v="REDEBAN"/>
    <s v="FO-25-1925287"/>
    <d v="2025-12-03T11:27:13"/>
    <d v="2025-12-03T14:32:00"/>
    <s v="NO"/>
    <s v="HARDWARE"/>
    <s v="IMPRESION"/>
    <s v="NO AVANZA PAPEL"/>
    <s v="AGREGADOR"/>
    <s v="DISTRICOL"/>
    <s v="EJECUTADO"/>
    <s v="03/12/2025 SE ESCALA PARA VISITA. LLAMAR ANTES DE VISITAR, CONFIRMAR FALLA Y DATOS | 03/12/2025 SE REALIZA REINICIO DEL EQUIPO DEBIDO A BLOQUEO DE LA BATERÍA LO QUE OCASIONABA QUE NO IMPRIMIERA. SE REALIZAN PRUEBAS OK."/>
    <s v="VISITA TECNICA"/>
    <s v="FWZZZ483"/>
    <s v="TIPO I"/>
    <s v="TERRESTRE"/>
    <s v="MONTERO MUESES GIAN CARLO"/>
    <n v="1"/>
    <s v="0"/>
    <n v="65960"/>
    <n v="75096"/>
    <n v="65960"/>
  </r>
  <r>
    <s v="APARTADO"/>
    <x v="3"/>
    <x v="3"/>
    <s v="27800"/>
    <s v="3096970"/>
    <s v="3007012115"/>
    <s v="INCIDENTE"/>
    <s v="CHOCO"/>
    <s v="UNGUIA"/>
    <s v="UNGUIA - CHOCO"/>
    <s v="REDEBAN"/>
    <s v="FO-25-1925285"/>
    <d v="2025-12-03T11:41:54"/>
    <d v="2025-12-03T15:12:00"/>
    <m/>
    <s v="HARDWARE"/>
    <s v="IMPRESION"/>
    <s v="NO AVANZA PAPEL"/>
    <s v="CB UNO A UNO"/>
    <s v="CB UNO A UNO"/>
    <m/>
    <s v="03/12/2025 SE ESCALA PARA VISITA. LLAMAR ANTES DE VISITAR, CONFIRMAR FALLA Y DATOS | 03/12/2025 EN LA REFERENCIA DE DATAFONO DESK 2600 SE VIENE PRESENTANDO EN VARIOS CLIENTES ATASCAS EN LA IMPRESORA. SE LE HA CAPACITADO AL CLIENTE POR VIDEO LLAMADA COMO DEBE OPERAR Y USAR EL DATAFONO PARA QUE EL PAPEL NO SE ATASQUE, CON ESTA ACCIÓN SE MINIMIZA EL GASTO DE PAPEL Y LA ESPERA DE LOS CLIENTES."/>
    <s v="SOPORTE TELEFONICO"/>
    <m/>
    <s v="TIPO V"/>
    <s v="FLUVIAL"/>
    <s v="CASTRO HENAO DANIEL ESTEBAN"/>
    <n v="0"/>
    <s v="0"/>
    <n v="41241"/>
    <n v="0"/>
    <n v="41241"/>
  </r>
  <r>
    <s v="CUCUTA"/>
    <x v="5"/>
    <x v="6"/>
    <s v="54001"/>
    <s v="3097116"/>
    <s v="3007067239"/>
    <s v="INCIDENTE"/>
    <s v="NORTE DE SANTANDER"/>
    <s v="CUCUTA"/>
    <s v="PTM CUCUTA VARIEDADES Y PAPELE"/>
    <s v="REDEBAN"/>
    <s v="FO-25-1925846"/>
    <d v="2025-12-03T11:43:09"/>
    <d v="2025-12-04T10:54:00"/>
    <s v="NO"/>
    <s v="HARDWARE"/>
    <s v="ALERT IRRUPTION"/>
    <s v="ALERT IRRUPTION"/>
    <s v="AGREGADOR"/>
    <s v="COMCARD - PTM"/>
    <s v="EJECUTADO"/>
    <s v="03/12/2025 SE ESCALA PARA VISITA. LLAMAR ANTES DE VISITAR, CONFIRMAR FALLA Y DATOS | 04/12/2025 SE REALIZA VISITA AL COMERCIO Y SE ENCUENTRA DATAFONO MODO ALERTADO, SE REALIZA CAMBIO DE EQUIPO, PRUEBAS EXITOSAS"/>
    <s v="VISITA TECNICA"/>
    <s v="AAJ05693 AAJ05241"/>
    <s v="TIPO I"/>
    <s v="TERRESTRE"/>
    <s v="MORA VEGA JEAMPIER"/>
    <n v="1"/>
    <s v="0"/>
    <n v="65960"/>
    <n v="75096"/>
    <n v="65960"/>
  </r>
  <r>
    <s v="CUCUTA"/>
    <x v="5"/>
    <x v="6"/>
    <s v="54405"/>
    <s v="3097126"/>
    <s v="3007049406"/>
    <s v="INCIDENTE"/>
    <s v="NORTE DE SANTANDER"/>
    <s v="LOS PATIOS"/>
    <s v="DISTRICOL DISTR CALZD CASTILLO"/>
    <s v="REDEBAN"/>
    <s v="FO-25-1925838"/>
    <d v="2025-12-03T11:47:59"/>
    <d v="2025-12-04T11:35:00"/>
    <s v="NO"/>
    <s v="HARDWARE"/>
    <s v="LECTOR DE BARRAS"/>
    <s v="CABLE LECTORA AVERIADO"/>
    <s v="AGREGADOR"/>
    <s v="DISTRICOL"/>
    <s v="EJECUTADO"/>
    <s v="03/12/2025 SE ESCALA PARA VISITA. LLAMAR ANTES DE VISITAR, CONFIRMAR FALLA Y DATOS | 03/12/2025 SE CONTACTA TELEFÓNICAMENTE AL CLIENTE, LA SEÑORA ANGÉLICA SOLICITA QUE SE REALICE LA VISITA MAÑANA 04/12 EN LA MAÑANA YA QUE NO SE ENCUENTRA EN EL LOCAL PARA ATENDER LA VISITA. SE REPROGRAMA POR SOLICITUD DEL CLIENTE._x000a__x000a_3162204800 | 04/12/2025 SE REALIZA VISITA, SE ENCUENTRA LECTOR DE BARRAS EN DAÑO, SE REALIZA CAMBIO, SE REALIZAN PRUEBAS Y CIERRES OK"/>
    <s v="VISITA TECNICA"/>
    <s v="AD00P256"/>
    <s v="TIPO I"/>
    <s v="TERRESTRE"/>
    <s v="PACHECO BUITRAGO JAVIER ALONSO"/>
    <n v="1"/>
    <s v="0"/>
    <n v="65960"/>
    <n v="75096"/>
    <n v="65960"/>
  </r>
  <r>
    <s v="SANTA MARTA"/>
    <x v="0"/>
    <x v="0"/>
    <s v="47245"/>
    <s v="3097162"/>
    <s v="3007021042"/>
    <s v="INCIDENTE"/>
    <s v="MAGDALENA"/>
    <s v="EL BANCO"/>
    <s v="COMCARD EL BANCO CEYOL"/>
    <s v="REDEBAN"/>
    <s v="FO-25-1925678"/>
    <d v="2025-12-03T12:03:15"/>
    <d v="2025-12-04T15:58:00"/>
    <s v="NO"/>
    <s v="HARDWARE"/>
    <s v="TECLADO"/>
    <s v="DAÑO POS"/>
    <s v="AGREGADOR"/>
    <s v="COMCARD - PTM"/>
    <s v="EJECUTADO"/>
    <s v="03/12/2025 SE ESCALA PARA VISITA. LLAMAR ANTES DE VISITAR, CONFIRMAR FALLA Y DATOS | 04/12/2025 SE REALIZA CAMBIO DE DATAFONO, YA QUE TENIA EL TECLADO BORROSO Y ALGUNAS TECLAS DURAS, SE REALIZAN PRUEBAS DEJANDO SERVICIO FUNCIONAL AL 100 %"/>
    <s v="VISITA TECNICA"/>
    <s v="AAAOZ377"/>
    <s v="TIPO IV"/>
    <s v="TERRESTRE"/>
    <s v="MONTES DIAZ JOHN FRED"/>
    <n v="1"/>
    <s v="0"/>
    <n v="479589"/>
    <n v="196537"/>
    <n v="479589"/>
  </r>
  <r>
    <s v="MEDELLIN"/>
    <x v="3"/>
    <x v="3"/>
    <s v="5615"/>
    <s v="3097345"/>
    <s v="3007068770"/>
    <s v="INCIDENTE"/>
    <s v="ANTIOQUIA"/>
    <s v="RIONEGRO"/>
    <s v="PTM RIONEGRO BLOOMERS STORE"/>
    <s v="REDEBAN"/>
    <s v="FO-25-1925676"/>
    <d v="2025-12-03T12:36:03"/>
    <d v="2025-12-04T16:58:00"/>
    <s v="NO"/>
    <s v="HARDWARE"/>
    <s v="LECTOR DE TARJETAS"/>
    <s v="DAÑO POS"/>
    <s v="AGREGADOR"/>
    <s v="COMCARD - PTM"/>
    <s v="EJECUTADO"/>
    <s v="03/12/2025 SE ESCALA PARA VISITA. LLAMAR ANTES DE VISITAR, CONFIRMAR FALLA Y DATOS | 04/12/2025 SE DETECTA OBSTRUCCIÓN EN LECTOR CHIP SE LIMPIA OBSTRUCCIÓN Y LIMPIA CONTACTO CHIP SE HACEN PRUEBAS PERO NO FUNCIONÓ POR LO QUE SE CAMBIA PINPAD Y EQUIPO EL EQUIPO POR COMPATIBILIDAD CON PINPAD 1600"/>
    <s v="VISITA TECNICA"/>
    <s v="AALUZ196 AALUZ354"/>
    <s v="TIPO II"/>
    <s v="TERRESTRE"/>
    <s v="ALVAREZ ARENAS VICTOR HUGO"/>
    <n v="1"/>
    <s v="0"/>
    <n v="144968"/>
    <n v="140396"/>
    <n v="144968"/>
  </r>
  <r>
    <s v="MEDELLIN"/>
    <x v="3"/>
    <x v="3"/>
    <s v="27361"/>
    <s v="3097369"/>
    <s v="3007060839"/>
    <s v="INCIDENTE"/>
    <s v="CHOCO"/>
    <s v="ISTMINA"/>
    <s v="BARRIO CUBIS ISTMINA 12"/>
    <s v="REDEBAN"/>
    <s v="FO-25-1925832"/>
    <d v="2025-12-03T13:00:06"/>
    <d v="2025-12-05T09:35:00"/>
    <s v="NO"/>
    <s v="HARDWARE"/>
    <s v="LECTOR DE TARJETAS"/>
    <s v="DAÑO POS"/>
    <s v="CB UNO A UNO"/>
    <s v="CB UNO A UNO"/>
    <s v="EJECUTADO"/>
    <s v="03/12/2025 SE ESCALA PARA VISITA. LLAMAR ANTES DE VISITAR, CONFIRMAR FALLA Y DATOS | 05/12/2025 SE REALIZA CAMBIO DE EEUIPO POR DAÑO, SE REALIZAN PRUEBAS Y EL CB QUEDA OPERATIVO"/>
    <s v="VISITA TECNICA"/>
    <s v="FUA0G723"/>
    <s v="TIPO V"/>
    <s v="AEREO"/>
    <s v="ROBLEDO DIAZ ANDRES FELIPE"/>
    <n v="1"/>
    <s v="0"/>
    <n v="988463"/>
    <n v="196537"/>
    <n v="988463"/>
  </r>
  <r>
    <s v="SANTA MARTA"/>
    <x v="0"/>
    <x v="0"/>
    <s v="47318"/>
    <s v="3097395"/>
    <s v="3007080270"/>
    <s v="INCIDENTE"/>
    <s v="MAGDALENA"/>
    <s v="GUAMAL"/>
    <s v="BARRIO CENTRO GUAMAL 4"/>
    <s v="REDEBAN"/>
    <s v="FO-25-1926620"/>
    <d v="2025-12-03T13:39:40"/>
    <d v="2025-12-04T18:04:00"/>
    <s v="NO"/>
    <s v="HARDWARE"/>
    <s v="IMPRESION"/>
    <s v="NO AVANZA PAPEL"/>
    <s v="UNO A UNO"/>
    <s v="UNO A UNO"/>
    <s v="EJECUTADO"/>
    <s v="03/12/2025 SE ESCALA PARA VISITA. LLAMAR ANTES DE VISITAR, CONFIRMAR FALLA Y DATOS | 04/12/2025 SE REALIZA CAMBIO DE DATAFONO, YA QUE NO AVANZABA EL PAPEL EN OCACIONES, SE DEJA EL MISMO CABLEADO, SE REALIZAN PRUEBAS DEJANDO SERVICIO FUNCIONAL AL 100 %"/>
    <s v="VISITA TECNICA"/>
    <s v="FAZZZ529"/>
    <s v="TIPO IV"/>
    <s v="TERRESTRE"/>
    <s v="MONTES DIAZ JOHN FRED"/>
    <n v="1"/>
    <s v="0"/>
    <n v="479589"/>
    <n v="196537"/>
    <n v="479589"/>
  </r>
  <r>
    <s v="SANTA MARTA"/>
    <x v="0"/>
    <x v="0"/>
    <s v="44430"/>
    <s v="3097446"/>
    <s v="3007059091"/>
    <s v="INCIDENTE"/>
    <s v="LA GUAJIRA"/>
    <s v="MAICAO"/>
    <s v="PTM MAICAO MASIVOS EXPRESS"/>
    <s v="REDEBAN"/>
    <s v="FO-25-1925677"/>
    <d v="2025-12-03T12:19:42"/>
    <d v="2025-12-05T12:18:00"/>
    <s v="NO"/>
    <s v="HARDWARE"/>
    <s v="LECTOR DE BARRAS"/>
    <s v="CABLE LECTORA AVERIADO"/>
    <s v="AGREGADOR"/>
    <s v="COMCARD - PTM"/>
    <s v="EJECUTADO"/>
    <s v="03/12/2025 SE ESCALA PARA VISITA. LLAMAR ANTES DE VISITAR, CONFIRMAR FALLA Y DATOS | 05/12/2025 SE REALIZA LA VISITA SE ENCUENTRA EL EL CABLE DEL LECTOR DE CÓDIGO DE BARRAS AVERIADO Y CON CINTA LO CUAL NO PERMITE EL BUEN FUNCIONAMIENTO DEL DISPOSITIVO SE PROCEDE A CAMBIAR EL CABLE SE REALIZAN PRUEBAS Y QUEDA EL ACCESORIO OKAY"/>
    <s v="VISITA TECNICA"/>
    <s v="OA001622 FUA02712"/>
    <s v="TIPO IV"/>
    <s v="TERRESTRE"/>
    <s v="THOMAS  CAMPO SIGIFREDO SEGUNDO"/>
    <n v="1"/>
    <s v="0"/>
    <n v="479589"/>
    <n v="196537"/>
    <n v="479589"/>
  </r>
  <r>
    <s v="CALI"/>
    <x v="2"/>
    <x v="2"/>
    <s v="19532"/>
    <s v="3097508"/>
    <s v="3007039575"/>
    <s v="INCIDENTE"/>
    <s v="CAUCA"/>
    <s v="PATIA"/>
    <s v="DISTRICOL CIELO RODRIGUEZ IBAR"/>
    <s v="REDEBAN"/>
    <s v="FO-25-1925836"/>
    <d v="2025-12-03T12:38:56"/>
    <d v="2025-12-09T16:22:00"/>
    <s v="NO"/>
    <s v="HARDWARE"/>
    <s v="SE REINICIA"/>
    <s v="DAÑO POS"/>
    <s v="AGREGADOR"/>
    <s v="DISTRICOL"/>
    <s v="EJECUTADO"/>
    <s v="03/12/2025 SE ESCALA PARA VISITA. LLAMAR ANTES DE VISITAR, CONFIRMAR FALLA Y DATOS | 06/12/2025 SE DEBE REALIZAR VISITA EL DIA MARTES YA QUE SE REQUIERE CAMBIO DE EQUIPO Y POR DESPLZAZMIENTO EL SITIO NO SE PUEDDE REALIZAR ANTES | 09/12/2025 SE INGRESA EQUIPO CON PROBLEMAS DE ENERGIA SE CAMBIA DE TOMA SE HACEN PRUEBAS OK"/>
    <s v="VISITA TECNICA"/>
    <s v="9A0CZ400"/>
    <s v="TIPO IV"/>
    <s v="TERRESTRE"/>
    <s v="GIMBUEL LASSO LUIS GERMAN"/>
    <n v="1"/>
    <s v="0"/>
    <n v="479589"/>
    <n v="196537"/>
    <n v="479589"/>
  </r>
  <r>
    <s v="MEDELLIN"/>
    <x v="3"/>
    <x v="3"/>
    <s v="5631"/>
    <s v="3097509"/>
    <s v="3007016056"/>
    <s v="INCIDENTE"/>
    <s v="ANTIOQUIA"/>
    <s v="SABANETA"/>
    <s v="ALKOMPRAR MAYORCA"/>
    <s v="REDEBAN"/>
    <s v="FO-25-1925833"/>
    <d v="2025-12-03T12:39:45"/>
    <d v="2025-12-03T16:33:00"/>
    <s v="NO"/>
    <s v="HARDWARE"/>
    <s v="COMUNICACION"/>
    <s v="DAÑO POS"/>
    <s v="RETAIL"/>
    <s v="CONTIGO / ALKOMPRAR"/>
    <s v="EJECUTADO"/>
    <s v="03/12/2025 SE ESCALA PARA VISITA. LLAMAR ANTES DE VISITAR, CONFIRMAR FALLA Y DATOS | 03/12/2025 SE CAMBIA EQUIPO PORQUE NO QUISO DAR LA COMUNICACIÓN, SE REALIZAN PRUEBAS OK"/>
    <s v="VISITA TECNICA"/>
    <s v="JAXZZ840"/>
    <s v="TIPO I"/>
    <s v="TERRESTRE"/>
    <s v="RUA ALVAREZ RICHARD ANDRES"/>
    <n v="1"/>
    <s v="0"/>
    <n v="65960"/>
    <n v="75096"/>
    <n v="65960"/>
  </r>
  <r>
    <s v="CALI"/>
    <x v="2"/>
    <x v="2"/>
    <s v="19001"/>
    <s v="3097552"/>
    <s v="3007081483"/>
    <s v="INCIDENTE"/>
    <s v="CAUCA"/>
    <s v="POPAYAN"/>
    <s v="PTM POPAYAN TIENDA Y PAPELERIA"/>
    <s v="REDEBAN"/>
    <s v="FO-25-1937755 | FO-25-1926618"/>
    <d v="2025-12-03T13:57:20"/>
    <d v="2025-12-05T16:46:00"/>
    <s v="NO"/>
    <s v="SOFTWARE"/>
    <s v="ERROR DE TRANSACCIONES"/>
    <s v="RECHAZO GENERAL"/>
    <s v="AGREGADOR"/>
    <s v="COMCARD - PTM"/>
    <s v="EJECUTADO"/>
    <s v="[FO-25-1937755] 05/12/2025 SE REGRESA AL CB SE FORMATIO EQUIPO SE INICIALIZA TERMINAL DE  CB PRUEBAS OK CREACION TELECARGA DRNA || [FO-25-1926618] 03/12/2025 SE ESCALA PARA VISITA. LLAMAR ANTES DE VISITAR, CONFIRMAR FALLA Y DATOS | 05/12/2025 SE INGRESA CB CON PRIBLEMAS DE TERMINAL DE CB SE HACEN PRUEBAS DE COMERCIO OK SE FORMATIO EQUIPO SE HACE NUEVMENTE PRUEBAS DE COERCIO TEMINAL CB NO INICIALIZA MENSJE WEB TERMINAL NO HABILITADA SE REPORTA A RBM"/>
    <s v="VISITA TECNICA"/>
    <s v="JVZZZ917"/>
    <s v="TIPO III"/>
    <s v="TERRESTRE"/>
    <s v="GIMBUEL LASSO LUIS GERMAN"/>
    <n v="2"/>
    <s v="0"/>
    <n v="551458"/>
    <n v="196537"/>
    <n v="551458"/>
  </r>
  <r>
    <s v="BOGOTA"/>
    <x v="4"/>
    <x v="4"/>
    <s v="11001"/>
    <s v="3097564"/>
    <s v="3007011805"/>
    <s v="INCIDENTE"/>
    <s v="CUNDINAMARCA"/>
    <s v="BOGOTA"/>
    <s v="REVAL  BOGOTA SUR"/>
    <s v="REDEBAN"/>
    <s v="FO-25-1926609"/>
    <d v="2025-12-03T14:05:22"/>
    <d v="2025-12-04T13:54:00"/>
    <s v="NO"/>
    <s v="HARDWARE"/>
    <s v="LECTOR DE BARRAS"/>
    <s v="CABLE LECTORA AVERIADO"/>
    <s v="ROBUSTO"/>
    <s v="REVAL"/>
    <s v="EJECUTADO"/>
    <s v="03/12/2025 SE ESCALA PARA VISITA. LLAMAR ANTES DE VISITAR, CONFIRMAR FALLA Y DATOS | 04/12/2025 SE REALIZA CAMBIO DE LECTOR POR DAÑO EN EL CABLE SE INSTALA SYMBOL SE REALIZAN PRUEBAS OK"/>
    <s v="VISITA TECNICA"/>
    <s v="JARZZ631"/>
    <s v="TIPO I"/>
    <s v="TERRESTRE"/>
    <s v="SOTO LONDOÑO FREDY ALEXANDER"/>
    <n v="1"/>
    <s v="0"/>
    <n v="65960"/>
    <n v="75096"/>
    <n v="65960"/>
  </r>
  <r>
    <s v="BUCARAMANGA"/>
    <x v="5"/>
    <x v="6"/>
    <s v="68081"/>
    <s v="3097705"/>
    <s v="3007052195"/>
    <s v="INCIDENTE"/>
    <s v="SANTANDER"/>
    <s v="BARRANCABERMEJA"/>
    <s v="DISTRICOL VARI Y PAPEL BRAYAN"/>
    <s v="REDEBAN"/>
    <s v="FO-25-1925964"/>
    <d v="2025-12-03T13:13:38"/>
    <d v="2025-12-04T10:38:00"/>
    <s v="NO"/>
    <s v="HARDWARE"/>
    <s v="COMUNICACION"/>
    <s v="MENSAJE CABLE DE RED DESCONECTADO"/>
    <s v="AGREGADOR"/>
    <s v="DISTRICOL"/>
    <s v="EJECUTADO"/>
    <s v="03/12/2025 SE ESCALA PARA VISITA. LLAMAR ANTES DE VISITAR, CONFIRMAR FALLA Y DATOS | 04/12/2025 CAMBIO DE EQUIPO POR ERROR EN COMUNICACIÓN, CAMBIO DE PINPAD POR TECNOLOGÍA"/>
    <s v="VISITA TECNICA"/>
    <s v="GB0DZ021"/>
    <s v="TIPO III"/>
    <s v="TERRESTRE"/>
    <s v="PEÑA DIAZ IVAN YESID"/>
    <n v="1"/>
    <s v="0"/>
    <n v="275729"/>
    <n v="196537"/>
    <n v="275729"/>
  </r>
  <r>
    <s v="MEDELLIN"/>
    <x v="3"/>
    <x v="3"/>
    <s v="5674"/>
    <s v="3097709"/>
    <s v="3007036219"/>
    <s v="INCIDENTE"/>
    <s v="ANTIOQUIA"/>
    <s v="SAN VICENTE"/>
    <s v="BARRIO LA VIRGEN SAN VICENTE F"/>
    <s v="REDEBAN"/>
    <s v="FO-25-1925962"/>
    <d v="2025-12-03T13:16:54"/>
    <d v="2025-12-04T11:04:00"/>
    <s v="NO"/>
    <s v="HARDWARE"/>
    <s v="ALERT IRRUPTION"/>
    <s v="ALERT IRRUPTION"/>
    <s v="CB UNO A UNO"/>
    <s v="CB UNO A UNO"/>
    <s v="EJECUTADO"/>
    <s v="03/12/2025 SE ESCALA PARA VISITA. LLAMAR ANTES DE VISITAR, CONFIRMAR FALLA Y DATOS | 04/12/2025 SE CAMBIA PINPAD DEBIDO A QUE PRESENTABA ALERTA INTERRUPTION SE HACEN PRUEBAS Y QUEDA OPERATIVO"/>
    <s v="VISITA TECNICA"/>
    <s v="AA00A170"/>
    <s v="TIPO II"/>
    <s v="TERRESTRE"/>
    <s v="ALVAREZ ARENAS VICTOR HUGO"/>
    <n v="1"/>
    <s v="0"/>
    <n v="144968"/>
    <n v="140396"/>
    <n v="144968"/>
  </r>
  <r>
    <s v="CALI"/>
    <x v="2"/>
    <x v="2"/>
    <s v="76890"/>
    <s v="3097822"/>
    <s v="3007027839"/>
    <s v="INCIDENTE"/>
    <s v="VALLE DEL CAUCA"/>
    <s v="YOTOCO"/>
    <s v="SANTA BARBARA YOTOCO VALLE DEL"/>
    <s v="REDEBAN"/>
    <s v="FO-25-1926617"/>
    <d v="2025-12-03T14:01:24"/>
    <d v="2025-12-04T11:29:00"/>
    <s v="NO"/>
    <s v="HARDWARE"/>
    <s v="PINPAD"/>
    <s v="SE REINICIA"/>
    <s v="CB UNO A UNO"/>
    <s v="CB UNO A UNO"/>
    <s v="EJECUTADO"/>
    <s v="03/12/2025 SE ESCALA PARA VISITA. LLAMAR ANTES DE VISITAR, CONFIRMAR FALLA Y DATOS | 04/12/2025 SE CAMBIA HUB NO SERIALIZADO SE CAMBIA PINPAD POR DAÑO DE REINICIO SE REALIZAN PRUEBAS EXITOSAS"/>
    <s v="VISITA TECNICA"/>
    <s v="BL0Y341"/>
    <s v="TIPO II"/>
    <s v="TERRESTRE"/>
    <s v="PALACIOS GOMEZ BRAHIAN ANDRES"/>
    <n v="1"/>
    <s v="0"/>
    <n v="144968"/>
    <n v="140396"/>
    <n v="144968"/>
  </r>
  <r>
    <s v="BOGOTA"/>
    <x v="4"/>
    <x v="4"/>
    <s v="11001"/>
    <s v="3098000"/>
    <s v="3007046355"/>
    <s v="INCIDENTE"/>
    <s v="CUNDINAMARCA"/>
    <s v="BOGOTA"/>
    <s v="BARRIO ALQUERIA BOGOTA 6"/>
    <s v="REDEBAN"/>
    <s v="FO-25-1926603"/>
    <d v="2025-12-03T14:22:20"/>
    <d v="2025-12-04T13:30:00"/>
    <s v="NO"/>
    <s v="HARDWARE"/>
    <s v="TECLADO"/>
    <s v="DAÑO POS"/>
    <s v="CB UNO A UNO"/>
    <s v="CB UNO A UNO"/>
    <s v="EJECUTADO"/>
    <s v="03/12/2025 SE ESCALA PARA VISITA. LLAMAR ANTES DE VISITAR, CONFIRMAR FALLA Y DATOS | 04/12/2025 SE REALIZA CAMBIO DE DATÁFONO POR DAÑO EN EL TECLADO E IMPRESORA SE CREAN USUARIOS SE REALIZAN PRUEBAS OK"/>
    <s v="VISITA TECNICA"/>
    <s v="MA00D178"/>
    <s v="TIPO I"/>
    <s v="TERRESTRE"/>
    <s v="SOTO LONDOÑO FREDY ALEXANDER"/>
    <n v="1"/>
    <s v="0"/>
    <n v="65960"/>
    <n v="75096"/>
    <n v="65960"/>
  </r>
  <r>
    <s v="CALI"/>
    <x v="2"/>
    <x v="2"/>
    <s v="19001"/>
    <s v="3098070"/>
    <s v="3007048022"/>
    <s v="INCIDENTE"/>
    <s v="CAUCA"/>
    <s v="POPAYAN"/>
    <s v="DISTRICOL DROGUERIA SALUD JIRE"/>
    <s v="REDEBAN"/>
    <s v="FO-25-1926723"/>
    <d v="2025-12-03T14:42:19"/>
    <d v="2025-12-04T15:52:00"/>
    <s v="NO"/>
    <s v="HARDWARE"/>
    <s v="CIERRE"/>
    <s v="SE REINICIA"/>
    <s v="AGREGADOR"/>
    <s v="DISTRICOL"/>
    <s v="EJECUTADO"/>
    <s v="03/12/2025 SE ESCALA PARA VISITA. LLAMAR ANTES DE VISITAR, CONFIRMAR FALLA Y DATOS | 04/12/2025 SE LLEGA AL SITIO SE ENCUENTRA CB CERRADO SE LLAMA AL CLIENTE NO SE TIENE RESPUESTA"/>
    <s v="VISITA TECNICA"/>
    <s v="NO APLICA CB CERRADO"/>
    <s v="TIPO III"/>
    <s v="TERRESTRE"/>
    <s v="GIMBUEL LASSO LUIS GERMAN"/>
    <n v="1"/>
    <s v="0"/>
    <n v="275729"/>
    <n v="196537"/>
    <n v="275729"/>
  </r>
  <r>
    <s v="CALI"/>
    <x v="2"/>
    <x v="2"/>
    <s v="76001"/>
    <s v="3098093"/>
    <s v="3007028195"/>
    <s v="INCIDENTE"/>
    <s v="VALLE DEL CAUCA"/>
    <s v="CALI"/>
    <s v="PAGAFACIL   PLAZA CAICEDO II"/>
    <s v="REDEBAN"/>
    <s v="FO-25-1926790"/>
    <d v="2025-12-03T14:56:50"/>
    <d v="2025-12-04T11:01:00"/>
    <s v="NO"/>
    <s v="HARDWARE"/>
    <s v="IMPRESION"/>
    <s v="NO IMPRIME UNO O VARIOS CARACTERES"/>
    <s v="ROBUSTO"/>
    <s v="PAGAFACIL"/>
    <s v="EJECUTADO"/>
    <s v="03/12/2025 SE ESCALA PARA VISITA. LLAMAR ANTES DE VISITAR, CONFIRMAR FALLA Y DATOS | 04/12/2025 TIRRILLA SALE BORROSA SE LIMPIA PORTARROLLOS Y QUEDA FUNCIONANDO CORRECTAMENTE"/>
    <s v="VISITA TECNICA"/>
    <s v="9LZZZ753"/>
    <s v="TIPO I"/>
    <s v="TERRESTRE"/>
    <s v="CUERO RUIZ JHONNY"/>
    <n v="1"/>
    <s v="0"/>
    <n v="65960"/>
    <n v="75096"/>
    <n v="65960"/>
  </r>
  <r>
    <s v="PASTO"/>
    <x v="2"/>
    <x v="2"/>
    <s v="86568"/>
    <s v="3098111"/>
    <s v="3007069078"/>
    <s v="INCIDENTE"/>
    <s v="PUTUMAYO"/>
    <s v="PUERTO ASIS"/>
    <s v="BARRIO CARMELITA PUERTO ASIS"/>
    <s v="REDEBAN"/>
    <s v="FO-25-1926597"/>
    <d v="2025-12-03T14:30:41"/>
    <d v="2025-12-04T11:10:00"/>
    <s v="NO"/>
    <s v="SOFTWARE"/>
    <s v="ERROR DE TRANSACCIONES"/>
    <s v="RECHAZO GENERAL"/>
    <s v="CB UNO A UNO"/>
    <s v="CB UNO A UNO"/>
    <s v="EJECUTADO"/>
    <s v="03/12/2025 SE ESCALA ACTIVIDAD PARA GESTION WOMPI | 04/12/2025 SE LLEGA A CORRESPONSAL SE VERIFICA FALLA RECHAZO SE ENCUENTRA EQUIPO BORRADA VERSION SE INSTALA VERSION SE CONFIGURA PARÁMETROS SE INICIALIZA SE REALIZA PRUEBAS DE FUNCIONAMIENTO EXITOSAS CB QUEDA OPERATIVO"/>
    <s v="VISITA TECNICA"/>
    <s v="9T3ZZ987"/>
    <s v="TIPO IV"/>
    <s v="TERRESTRE"/>
    <s v="BRAVO MADROÑERO OSCAR ESTEBAN"/>
    <n v="1"/>
    <s v="0"/>
    <n v="479589"/>
    <n v="196537"/>
    <n v="479589"/>
  </r>
  <r>
    <s v="BOGOTA"/>
    <x v="4"/>
    <x v="4"/>
    <s v="25777"/>
    <s v="3098144"/>
    <s v="3007026368"/>
    <s v="INCIDENTE"/>
    <s v="CUNDINAMARCA"/>
    <s v="SUPATA"/>
    <s v="BARRIO VEREDA LA MAGOLA SUPATA"/>
    <s v="REDEBAN"/>
    <s v="FO-25-1926719"/>
    <d v="2025-12-03T14:51:21"/>
    <d v="2025-12-04T15:42:00"/>
    <s v="NO"/>
    <s v="HARDWARE"/>
    <s v="CABLEADO"/>
    <s v="DAÑO POS"/>
    <s v="CB UNO A UNO"/>
    <s v="CB UNO A UNO"/>
    <s v="EJECUTADO"/>
    <s v="03/12/2025 SE ESCALA PARA VISITA. LLAMAR ANTES DE VISITAR, CONFIRMAR FALLA Y DATOS | 05/12/2025 SE REALIZA REVISION DEL CABLEADO SE OBSERVA DAÑO EN EL CABLE DE PODER DEL DATÁFONO DESK 3500 SE PROCEDE A CAMBIARLO Y REALIZAR PRUEBAS SALIENDO OK, SE DEJAN SERVICIOS OK"/>
    <s v="VISITA TECNICA"/>
    <s v="9999D834"/>
    <s v="TIPO II"/>
    <s v="TERRESTRE"/>
    <s v="ALARCON AREVALO JOHAN STIVEN"/>
    <n v="1"/>
    <s v="0"/>
    <n v="144968"/>
    <n v="140396"/>
    <n v="144968"/>
  </r>
  <r>
    <s v="BUCARAMANGA"/>
    <x v="5"/>
    <x v="6"/>
    <s v="68001"/>
    <s v="3098431"/>
    <s v="3007042249"/>
    <s v="INCIDENTE"/>
    <s v="SANTANDER"/>
    <s v="BUCARAMANGA"/>
    <s v="BARRIO PROVENZA BUCARAMANGA 4"/>
    <s v="REDEBAN"/>
    <s v="FO-25-1926905"/>
    <d v="2025-12-03T15:08:43"/>
    <d v="2025-12-04T10:42:00"/>
    <s v="NO"/>
    <s v="HARDWARE"/>
    <s v="IMPRESION"/>
    <s v="NO AVANZA PAPEL"/>
    <s v="CB UNO A UNO"/>
    <s v="CB UNO A UNO"/>
    <s v="EJECUTADO"/>
    <s v="03/12/2025 SE ESCALA PARA VISITA. LLAMAR ANTES DE VISITAR, CONFIRMAR FALLA Y DATOS | 04/12/2025 SE REALIZA CAMBIÓ DE MAGI BOX, POR FALLA DE IMPRESIÓN Y CABLE DE RED DESCONECTADO, SE REALIZA PRUEBAS Y ACOMPAÑAMIENTO, DATÁFONO QUEDA OPERANDO BIEN."/>
    <s v="VISITA TECNICA"/>
    <s v="AA2ZZ031"/>
    <s v="TIPO I"/>
    <s v="TERRESTRE"/>
    <s v="MARTINEZ FLOREZ DONIS ALBERTO"/>
    <n v="1"/>
    <s v="0"/>
    <n v="65960"/>
    <n v="75096"/>
    <n v="65960"/>
  </r>
  <r>
    <s v="SANTA MARTA"/>
    <x v="0"/>
    <x v="0"/>
    <s v="47001"/>
    <s v="3098436"/>
    <s v="3007064879"/>
    <s v="INCIDENTE"/>
    <s v="MAGDALENA"/>
    <s v="SANTA MARTA"/>
    <s v="DISTRICOL DROG MEGAFARMA"/>
    <s v="REDEBAN"/>
    <s v="FO-25-1926999"/>
    <d v="2025-12-03T15:10:05"/>
    <d v="2025-12-04T12:11:00"/>
    <s v="NO"/>
    <s v="HARDWARE"/>
    <s v="LECTOR DE BARRAS"/>
    <s v="CABLE LECTORA AVERIADO"/>
    <s v="AGREGADOR"/>
    <s v="DISTRICOL"/>
    <s v="EJECUTADO"/>
    <s v="03/12/2025 SE ESCALA PARA VISITA. LLAMAR ANTES DE VISITAR, CONFIRMAR FALLA Y DATOS | 04/12/2025 SE RELAIZ LA VISITA SE ENCUENTRA EL LECTOR DE BARRAS CON EL CABLE PARTIDO INTERNAMENTE LO CULA NO PERMITE QUE ENCIENDA, SE PROCEDE A CAMBIAR EL ACCESORIO, SE REALIZAN PRUEBAS Y TODO OK"/>
    <s v="VISITA TECNICA"/>
    <s v="9L8ZZ188"/>
    <s v="TIPO I"/>
    <s v="TERRESTRE"/>
    <s v="THOMAS  CAMPO SIGIFREDO SEGUNDO"/>
    <n v="1"/>
    <s v="0"/>
    <n v="65960"/>
    <n v="75096"/>
    <n v="65960"/>
  </r>
  <r>
    <s v="MONTERIA"/>
    <x v="0"/>
    <x v="0"/>
    <s v="5154"/>
    <s v="3098855"/>
    <s v="3007041035"/>
    <s v="INCIDENTE"/>
    <s v="ANTIOQUIA"/>
    <s v="CAUCASIA"/>
    <s v="PTM CAUCASIA EL TRIANGULO"/>
    <s v="REDEBAN"/>
    <s v="FO-25-1927302"/>
    <d v="2025-12-03T15:57:07"/>
    <d v="2025-12-04T12:50:00"/>
    <s v="NO"/>
    <s v="HARDWARE"/>
    <s v="ALERT IRRUPTION"/>
    <s v="ALERT IRRUPTION"/>
    <s v="AGREGADOR"/>
    <s v="COMCARD - PTM"/>
    <s v="EJECUTADO"/>
    <s v="03/12/2025 SE INTENTA COMUNICACION NO CONTESTAN LLAMAR ANTES DE LA VISITA PARA VALIDAR FALLA Y DATOS | 04/12/2025 DATÁFONO CON ELERT IRUPTOON, SE CAMBIA DATÁFONO PARA SOLUCIONAR FALLA, SE DEJA EN VR 9.90 OK, PREBAS CON EL DATÁFONO NUEVO OK"/>
    <s v="VISITA TECNICA"/>
    <s v="EFYZZ583"/>
    <s v="TIPO II"/>
    <s v="TERRESTRE"/>
    <s v="COGOLLO ROSSO CAMILO ANDRES"/>
    <n v="1"/>
    <s v="0"/>
    <n v="144968"/>
    <n v="140396"/>
    <n v="144968"/>
  </r>
  <r>
    <s v="APARTADO"/>
    <x v="3"/>
    <x v="3"/>
    <s v="5172"/>
    <s v="3098992"/>
    <s v="3007010024"/>
    <s v="INCIDENTE"/>
    <s v="ANTIOQUIA"/>
    <s v="CHIGORODO"/>
    <s v="BARRIO EL BOSQUE"/>
    <s v="REDEBAN"/>
    <s v="FO-25-1927617"/>
    <d v="2025-12-03T16:33:23"/>
    <d v="2025-12-05T15:33:00"/>
    <s v="NO"/>
    <s v="SOFTWARE"/>
    <s v="ERROR DE TRANSACCIONES"/>
    <s v="RECHAZO GENERAL"/>
    <s v="CB UNO A UNO"/>
    <s v="CB UNO A UNO"/>
    <s v="EJECUTADO"/>
    <s v="03/12/2025 SE ESCALA PARA VISITA. LLAMAR ANTES DE VISITAR, CONFIRMAR FALLA Y DATOS | 05/12/2025 DATÁFONO ARROJA RECHAZO GENERAL AL MOMENTO DE HACER RETIRO Y TRANSFERENCIA, SE VALIDA CONFIGURACIÓN Y SE INICIALIZA . SE HACEN PRUEBAS Y SE DEJA TODO FUNCIONANDO CORRECTAMENTE"/>
    <s v="VISITA TECNICA"/>
    <s v="GZUZZ121"/>
    <s v="TIPO II"/>
    <s v="TERRESTRE"/>
    <s v="SALDARRIAGA MIRANDA SANTIAGO"/>
    <n v="1"/>
    <s v="0"/>
    <n v="144968"/>
    <n v="140396"/>
    <n v="144968"/>
  </r>
  <r>
    <s v="MEDELLIN"/>
    <x v="3"/>
    <x v="3"/>
    <s v="5585"/>
    <s v="3099058"/>
    <s v="3007039473"/>
    <s v="INCIDENTE"/>
    <s v="ANTIOQUIA"/>
    <s v="PUERTO NARE"/>
    <s v="BARRIO HECTOR DUQUE PUERTO NAR"/>
    <s v="REDEBAN"/>
    <s v="FO-25-1927457"/>
    <d v="2025-12-03T16:11:43"/>
    <d v="2025-12-04T11:24:00"/>
    <s v="NO"/>
    <s v="HARDWARE"/>
    <s v="LECTOR DE TARJETAS"/>
    <s v="DAÑO POS"/>
    <s v="CB UNO A UNO"/>
    <s v="CB UNO A UNO"/>
    <s v="EJECUTADO"/>
    <s v="03/12/2025 SE ESCALA PARA VISITA. LLAMAR ANTES DE VISITAR, CONFIRMAR FALLA Y DATOS | 04/12/2025 SE HACE MANTENIMIENTO SE OK SE CAMBIA DATÁFONO POR EN LECTOR CHIP DE TARJETAS ADEMÁS DEL DETERIORO DEL TECLADO. SE HACE PRUEBAS EXITOSAS"/>
    <s v="VISITA TECNICA"/>
    <s v="GZ08Z295"/>
    <s v="TIPO IV"/>
    <s v="TERRESTRE"/>
    <s v="DIAZ ZABALA FRANCIS DUBAN"/>
    <n v="1"/>
    <s v="0"/>
    <n v="479589"/>
    <n v="196537"/>
    <n v="479589"/>
  </r>
  <r>
    <s v="VILLAVICENCIO"/>
    <x v="1"/>
    <x v="1"/>
    <s v="50006"/>
    <s v="3099365"/>
    <s v="3007024828"/>
    <s v="INCIDENTE"/>
    <s v="META"/>
    <s v="ACACIAS"/>
    <s v="BARRIO LAS FERIAS ACACIAS"/>
    <s v="REDEBAN"/>
    <s v="FO-25-1927765"/>
    <d v="2025-12-03T17:31:24"/>
    <d v="2025-12-04T15:44:00"/>
    <s v="NO"/>
    <s v="HARDWARE"/>
    <s v="NO ENCIENDE"/>
    <s v="DAÑO POS"/>
    <s v="UNO A UNO"/>
    <s v="CB UNO A UNO"/>
    <s v="EJECUTADO"/>
    <s v="03/12/2025 SE ESCALA PARA VISITA. LLAMAR ANTES DE VISITAR, CONFIRMAR FALLA Y DATOS | 04/12/2025 SE VISITA CB Y SE REALIZA CAMBIO DE DATÁFONO Y FUENTE DE PODER POR DAÑO. SE INSTALA NUEVO EQUIPO SE CONFIGURA POS SE INICIALIZA SE CREAN USUARIOS CORRECTAMENTE Y SE REALIZA PRUEBAS EXITOSAS PRUEBAS OK"/>
    <s v="VISITA TECNICA"/>
    <s v="ABGZZ357"/>
    <s v="TIPO II"/>
    <s v="TERRESTRE"/>
    <s v="GARZON RUIZ LUIS MIGUEL"/>
    <n v="1"/>
    <s v="0"/>
    <n v="144968"/>
    <n v="140396"/>
    <n v="144968"/>
  </r>
  <r>
    <s v="TUNJA"/>
    <x v="5"/>
    <x v="6"/>
    <s v="15491"/>
    <s v="3099368"/>
    <s v="3007062597"/>
    <s v="INCIDENTE"/>
    <s v="BOYACA"/>
    <s v="NOBSA"/>
    <s v="BARRIO NAZARETH NOBSA 4"/>
    <s v="REDEBAN"/>
    <s v="FO-25-1927763"/>
    <d v="2025-12-03T17:33:54"/>
    <d v="2025-12-04T12:54:00"/>
    <m/>
    <s v="SOFTWARE"/>
    <s v="SE REINICIA"/>
    <s v="AL REALIZAR CIERRE CARGA VERSION"/>
    <s v="CB UNO A UNO"/>
    <s v="CB UNO A UNO"/>
    <m/>
    <s v="03/12/2025 SE ESCALA PARA VISITA. LLAMAR ANTES DE VISITAR, CONFIRMAR FALLA Y DATOS | 04/12/2025 SE INTENTA ESTABLECER COMUNICACIÓN TELEFÓNICA CON EL SEÑOR SEBASTIAN GUARIN AL NÚMERO DE CONTACTO 3124042044 CLIENTE NO RESPONDE SE DEJA MENSAJE POR WHATSAPP INDICANDO SOBRE LA VISITA CLIENTE RESPONDE MANIFESTANDO QUE LA ORDEN GENERADA FUE DEBIDO A QUE EL DÍA DE AYER EL EQUIPO LE PRESENTÓ REINICIOS CLIENTE REALIZA LAS VALIDACIONES CORRESPONDIENTES EL DÍA DE HOY VALIDANDO QUE EL EQUIPO ESTÁ OPERATIVO Y FUNCIONANDO CORRECTAMENTE SE LE INDICA QUE SE PROCEDERÁ CON EL CIERRE DE LA ORDEN CLIENTE CONFORME."/>
    <s v="SOPORTE TELEFONICO"/>
    <m/>
    <s v="TIPO II"/>
    <s v="TERRESTRE"/>
    <s v="RODRIGUEZ MURCIA YERSON IVAN"/>
    <n v="0"/>
    <s v="0"/>
    <n v="41241"/>
    <n v="0"/>
    <n v="41241"/>
  </r>
  <r>
    <s v="PASTO"/>
    <x v="2"/>
    <x v="2"/>
    <s v="52693"/>
    <s v="3099580"/>
    <s v="3007021755"/>
    <s v="INCIDENTE"/>
    <s v="NARIÑO"/>
    <s v="SAN PABLO"/>
    <s v="BARRIO LOURDES SAN PABLO"/>
    <s v="REDEBAN"/>
    <s v="FO-25-1927806"/>
    <d v="2025-12-03T17:50:36"/>
    <d v="2025-12-06T11:42:00"/>
    <m/>
    <s v="SOFTWARE"/>
    <s v="CIERRE"/>
    <s v="CIERRE NO HABILITADO"/>
    <s v="CB UNO A UNO"/>
    <s v="CB UNO A UNO"/>
    <m/>
    <s v="03/12/2025 SE ESCALA PARA VISITA. LLAMAR ANTES DE VISITAR, CONFIRMAR FALLA Y DATOS | 06/12/2025 SE HABLA CON EL CLIENTE ,QUIEN INDICA QUE YA PUDO REALIZAR CIERRES Y VERIFICACIONES CON LA CLAVE , INDICA QUE TAL VEZ LO ESTABA REALIZANDO MAL POR QUE EL DIA DE AYER INTENTO Y YA LE DEJO FUNCIONAR SIN PROBLEMA"/>
    <s v="SOPORTE TELEFONICO"/>
    <m/>
    <s v="TIPO IV"/>
    <s v="TERRESTRE"/>
    <s v="HENAO CARDONA DIEGO FERNANDO"/>
    <n v="0"/>
    <s v="0"/>
    <n v="41241"/>
    <n v="0"/>
    <n v="41241"/>
  </r>
  <r>
    <s v="MONTERIA"/>
    <x v="0"/>
    <x v="0"/>
    <s v="23855"/>
    <s v="3099780"/>
    <s v="3007047644"/>
    <s v="INCIDENTE"/>
    <s v="CORDOBA"/>
    <s v="VALENCIA"/>
    <s v="DISTRICOL MISCELANEA LA PERLA"/>
    <s v="REDEBAN"/>
    <s v="FO-25-1928606"/>
    <d v="2025-12-04T08:00:00"/>
    <d v="2025-12-05T13:35:00"/>
    <s v="NO"/>
    <s v="HARDWARE"/>
    <s v="IMPRESION"/>
    <s v="NO AVANZA PAPEL"/>
    <s v="AGREGADOR"/>
    <s v="DISTRICOL"/>
    <s v="EJECUTADO"/>
    <s v="04/12/2025 SE ESCALA PARA VISITA. LLAMAR ANTES DE VISITAR, CONFIRMAR FALLA Y DATOS | 05/12/2025 SE REALIZA MANTENIMIENTO Y LIMPIEZA A RODILLO DE DESK3500, SE REALIZAN PRUEBAS EXITOSAS, CLIENTE CONFIRMA EQUIPO OPERATIVO."/>
    <s v="VISITA TECNICA"/>
    <s v="XP00F390"/>
    <s v="TIPO III"/>
    <s v="TERRESTRE"/>
    <s v="MARQUEZ HOYOS JEYSON DANIEL"/>
    <n v="1"/>
    <s v="0"/>
    <n v="275729"/>
    <n v="196537"/>
    <n v="275729"/>
  </r>
  <r>
    <s v="MEDELLIN"/>
    <x v="3"/>
    <x v="3"/>
    <s v="5001"/>
    <s v="3099934"/>
    <s v="3007039734"/>
    <s v="INCIDENTE"/>
    <s v="ANTIOQUIA"/>
    <s v="MEDELLIN"/>
    <s v="PTM MED MOMENTO MC"/>
    <s v="REDEBAN"/>
    <s v="FO-25-1928611"/>
    <d v="2025-12-04T08:00:00"/>
    <d v="2025-12-04T12:41:00"/>
    <s v="NO"/>
    <s v="HARDWARE"/>
    <s v="HUB"/>
    <s v="DETERIORO CABLE"/>
    <s v="AGREGADOR"/>
    <s v="COMCARD - PTM"/>
    <s v="EJECUTADO"/>
    <s v="04/12/2025 SE ESCALA PARA VISITA. LLAMAR ANTES DE VISITAR, CONFIRMAR FALLA Y DATOS | 04/12/2025 SE REALIZA VISITA TÉCNICA AL CORRESPONSAL BANCOLOMBIA, DONDE EL USUARIO CONFIRMA SU IDENTIFICACIÓN E INFORMA QUE EL DATÁFONO SE REINICIA CONSTANTEMENTE. AL VALIDAR EL EQUIPO, SE OBSERVA DETERIORO EN EL CABLE DE CONEXIÓN, LA FUENTE DE PODER Y EL ENSORTIJADO, LO QUE OCASIONA LA FALLA REPORTADA. SE PROCEDE AL REEMPLAZO DE LOS CABLES DEFECTUOSOS Y AL CAMBIO DEL HUB POR UNO NUEVO. FINALIZADA LA INTERVENCIÓN, EL DATÁFONO QUEDA OPERATIVO Y EN CORRECTO FUNCIONAMIENTO PARA LA REALIZACIÓN DE TRANSACCIONES."/>
    <s v="VISITA TECNICA"/>
    <s v="9A0JZ479 XPSZZ100"/>
    <s v="TIPO I"/>
    <s v="TERRESTRE"/>
    <s v="MARTINEZ TOVAR OSCAR DAVID"/>
    <n v="1"/>
    <s v="0"/>
    <n v="65960"/>
    <n v="75096"/>
    <n v="65960"/>
  </r>
  <r>
    <s v="MEDELLIN"/>
    <x v="3"/>
    <x v="3"/>
    <s v="5001"/>
    <s v="3100212"/>
    <s v="3007050145"/>
    <s v="INCIDENTE"/>
    <s v="ANTIOQUIA"/>
    <s v="MEDELLIN"/>
    <s v="PTM MEDELLIN  GRANERO MIXTO EL"/>
    <s v="REDEBAN"/>
    <s v="FO-25-1928625"/>
    <d v="2025-12-04T08:00:00"/>
    <d v="2025-12-04T11:18:00"/>
    <s v="NO"/>
    <s v="HARDWARE"/>
    <s v="TECLADO"/>
    <s v="DAÑO POS"/>
    <s v="AGREGADOR"/>
    <s v="COMCARD - PTM"/>
    <s v="EJECUTADO"/>
    <s v="04/12/2025 SE ESCALA PARA VISITA. LLAMAR ANTES DE VISITAR, CONFIRMAR FALLA Y DATOS | 04/12/2025 SE CAMBIA EQUIPO POR TECLADO BORROSO"/>
    <s v="VISITA TECNICA"/>
    <s v="GB00V335"/>
    <s v="TIPO I"/>
    <s v="TERRESTRE"/>
    <s v="RUA ALVAREZ RICHARD ANDRES"/>
    <n v="1"/>
    <s v="0"/>
    <n v="65960"/>
    <n v="75096"/>
    <n v="65960"/>
  </r>
  <r>
    <s v="CUCUTA"/>
    <x v="5"/>
    <x v="6"/>
    <s v="54001"/>
    <s v="3101320"/>
    <s v="3007034261"/>
    <s v="INCIDENTE"/>
    <s v="NORTE DE SANTANDER"/>
    <s v="CUCUTA"/>
    <s v="PAGAFACIL DIAGONAL SANTANDER"/>
    <s v="REDEBAN"/>
    <s v="FO-25-1929322"/>
    <d v="2025-12-04T09:14:09"/>
    <d v="2025-12-04T16:52:00"/>
    <s v="NO"/>
    <s v="SOFTWARE"/>
    <s v="COMUNICACION"/>
    <s v="PARAMETROS DE CONFIGURACION EN POS"/>
    <s v="ROBUSTO"/>
    <s v="PAGAFACIL"/>
    <s v="EJECUTADO"/>
    <s v="04/12/2025 SE ESCALA PARA VISITA. LLAMAR ANTES DE VISITAR, CONFIRMAR FALLA Y DATOS | 04/12/2025 SE REALIZA VISITA AL COMERCIO Y SE REALIZA MANTENIMIENTO GENERAL AL DATAFONO, SE REALIZAN PRUEBAS ÉXITOSAS"/>
    <s v="VISITA TECNICA"/>
    <s v="1UZZZ572"/>
    <s v="TIPO I"/>
    <s v="TERRESTRE"/>
    <s v="MORA VEGA JEAMPIER"/>
    <n v="1"/>
    <s v="0"/>
    <n v="65960"/>
    <n v="75096"/>
    <n v="65960"/>
  </r>
  <r>
    <s v="MEDELLIN"/>
    <x v="3"/>
    <x v="3"/>
    <s v="5088"/>
    <s v="3101887"/>
    <s v="3007063960"/>
    <s v="INCIDENTE"/>
    <s v="ANTIOQUIA"/>
    <s v="BELLO"/>
    <s v="DISTRICOL MERCADOS HATO NUEVO"/>
    <s v="REDEBAN"/>
    <s v="FO-25-1929860"/>
    <d v="2025-12-04T10:14:29"/>
    <d v="2025-12-05T10:11:00"/>
    <s v="NO"/>
    <s v="HARDWARE"/>
    <s v="ALERT IRRUPTION"/>
    <s v="ALERT IRRUPTION"/>
    <s v="AGREGADOR"/>
    <s v="DISTRICOL"/>
    <s v="EJECUTADO"/>
    <s v="04/12/2025 SE ESCALA PARA VISITA. LLAMAR ANTES DE VISITAR, CONFIRMAR FALLA Y DATOS | 05/12/2025 SE PRESENTA MOVILIDAD REDUCIDA EN LA ENTRADA DEL MUNICIPIO DE BELLO POR FUERTES LLUVIAS | 05/12/2025 APENAS LOGRAMOS LLEGAR AL SITIO NOS ENCONTRAMOS DANDO SOLUCIÓN, SE DEBE CAMBIAR DATAFONO | 05/12/2025 SE PROCESO EN CAMBIO DE DATÁFONO PERO AUN NO SUBE, SIGUE SALIENDO EN RECHAZO A LA ESPERA DE RESPUESTA DEL ESTABLECIMIENTO | 05/12/2025 SE HACE MANTENIMIENTO SE OK SE CAMBIA DATÁFONO POR ALERT INTERRUTION PRUEBA EXITOSAS"/>
    <s v="VISITA TECNICA"/>
    <s v="NA00Y798"/>
    <s v="TIPO I"/>
    <s v="TERRESTRE"/>
    <s v="DIAZ ZABALA FRANCIS DUBAN"/>
    <n v="1"/>
    <s v="0"/>
    <n v="65960"/>
    <n v="75096"/>
    <n v="65960"/>
  </r>
  <r>
    <s v="TUNJA"/>
    <x v="5"/>
    <x v="6"/>
    <s v="15001"/>
    <s v="3101996"/>
    <s v="3007070877"/>
    <s v="INCIDENTE"/>
    <s v="BOYACA"/>
    <s v="TUNJA"/>
    <s v="DISTRICOL DTV ELECTRONICS"/>
    <s v="REDEBAN"/>
    <s v="FO-25-1930049"/>
    <d v="2025-12-04T10:28:36"/>
    <d v="2025-12-04T12:15:00"/>
    <s v="NO"/>
    <s v="HARDWARE"/>
    <s v="LECTOR DE BARRAS"/>
    <s v="CABLE LECTORA AVERIADO"/>
    <s v="AGREGADOR"/>
    <s v="DISTRICOL"/>
    <s v="EJECUTADO"/>
    <s v="04/12/2025 SE ESCALA PARA VISITA. LLAMAR ANTES DE VISITAR, CONFIRMAR FALLA Y DATOS | 04/12/2025 SE REALIZA CAMBIO DE LECTOR POR FALLA CABLE DEFECTUOSO PRUEBAS OK CLIENTE CONFORME"/>
    <s v="VISITA TECNICA"/>
    <s v="EF00E838"/>
    <s v="TIPO I"/>
    <s v="TERRESTRE"/>
    <s v="RODRIGUEZ MURCIA YERSON IVAN"/>
    <n v="1"/>
    <s v="0"/>
    <n v="65960"/>
    <n v="75096"/>
    <n v="65960"/>
  </r>
  <r>
    <s v="PASTO"/>
    <x v="2"/>
    <x v="2"/>
    <s v="52215"/>
    <s v="3102102"/>
    <s v="3007067325"/>
    <s v="INCIDENTE"/>
    <s v="NARIÑO"/>
    <s v="CORDOBA"/>
    <s v="DISTRICOL VAR ISABELITA"/>
    <s v="REDEBAN"/>
    <s v="FO-25-1929964"/>
    <d v="2025-12-04T10:21:55"/>
    <d v="2025-12-05T13:14:00"/>
    <s v="NO"/>
    <s v="HARDWARE"/>
    <s v="IMPRESION"/>
    <s v="NO IMPRIME UNO O VARIOS CARACTERES"/>
    <s v="AGREGADOR"/>
    <s v="DISTRICOL"/>
    <s v="EJECUTADO"/>
    <s v="04/12/2025 SE ESCALA PARA VISITA. LLAMAR ANTES DE VISITAR, CONFIRMAR FALLA Y DATOS | 05/12/2025 SE VISITA CB. SE ENCUENTRA DATAFONO CON IMPRESORA AVERIADA, NO IMPRIME VARIOS CARACTERES. SE REALIZA CAMBIO DE EQUIPO. SE REALIZAN PRUEBAS TX EXITOSAS. QUEDA OPERATIVO"/>
    <s v="VISITA TECNICA"/>
    <s v="6A0TZ913"/>
    <s v="TIPO II"/>
    <s v="TERRESTRE"/>
    <s v="CASTILLO HERRERA ALEX RICARDO"/>
    <n v="1"/>
    <s v="0"/>
    <n v="144968"/>
    <n v="140396"/>
    <n v="144968"/>
  </r>
  <r>
    <s v="TUNJA"/>
    <x v="5"/>
    <x v="6"/>
    <s v="15632"/>
    <s v="3102202"/>
    <s v="3007044175"/>
    <s v="INCIDENTE"/>
    <s v="BOYACA"/>
    <s v="SABOYA"/>
    <s v="DISTRICOL VARIEDADES KOKO"/>
    <s v="REDEBAN"/>
    <s v="FO-25-1930050"/>
    <d v="2025-12-04T10:27:22"/>
    <d v="2025-12-05T15:37:00"/>
    <s v="NO"/>
    <s v="HARDWARE"/>
    <s v="LECTOR DE BARRAS"/>
    <s v="DAÑO POS"/>
    <s v="AGREGADOR"/>
    <s v="DISTRICOL"/>
    <s v="EJECUTADO"/>
    <s v="04/12/2025 SE ESCALA PARA VISITA. LLAMAR ANTES DE VISITAR, CONFIRMAR FALLA Y DATOS | 05/12/2025 SE REALIZA CAMBIO DE EQUIPO POR DAÑO PUERTO  USB MALO SE CAMBIA LECTOR SIN PLACA DE IGUAL MANERA EL EQUIPO , DEJANDO PRUEBAS OK SIN TELECARGA NO AUTORIZADA  SE CONSULTA INVENTARIO CON LA RED"/>
    <s v="VISITA TECNICA"/>
    <s v="AC03Z710"/>
    <s v="TIPO II"/>
    <s v="TERRESTRE"/>
    <s v="ALVARADO MORENO CRISTHIAN"/>
    <n v="1"/>
    <s v="0"/>
    <n v="144968"/>
    <n v="140396"/>
    <n v="144968"/>
  </r>
  <r>
    <s v="MEDELLIN"/>
    <x v="3"/>
    <x v="3"/>
    <s v="5031"/>
    <s v="3102287"/>
    <s v="3007037114"/>
    <s v="INCIDENTE"/>
    <s v="ANTIOQUIA"/>
    <s v="AMALFI"/>
    <s v="DISTRICOL GM STORE AMALFI"/>
    <s v="REDEBAN"/>
    <s v="FO-25-1930302"/>
    <d v="2025-12-04T10:59:03"/>
    <d v="2025-12-05T15:49:00"/>
    <s v="NO"/>
    <s v="HARDWARE"/>
    <s v="IMPRESION"/>
    <s v="NO IMPRIME UNO O VARIOS CARACTERES"/>
    <s v="AGREGADOR"/>
    <s v="DISTRICOL"/>
    <s v="EJECUTADO"/>
    <s v="04/12/2025 SE INTENTA COMUNICACION CON EL USUARIO AL NUMERO 3197928048 SE ESCALA PARA VISITA. LLAMAR ANTES DE VISITAR, CONFIRMAR FALLA Y DATOS | 05/12/2025 SE CAMBIA EQUIPO POR DAÑO EN IMPRESORA"/>
    <s v="VISITA TECNICA"/>
    <s v="9A00L272"/>
    <s v="TIPO IV"/>
    <s v="TERRESTRE"/>
    <s v="BADEL ACUÑA LUIS ALBERTO"/>
    <n v="1"/>
    <s v="0"/>
    <n v="479589"/>
    <n v="196537"/>
    <n v="479589"/>
  </r>
  <r>
    <s v="BOGOTA"/>
    <x v="4"/>
    <x v="4"/>
    <s v="11001"/>
    <s v="3102367"/>
    <s v="3007034385"/>
    <s v="INCIDENTE"/>
    <s v="CUNDINAMARCA"/>
    <s v="BOGOTA"/>
    <s v="REVAL MULTIPLAZA"/>
    <s v="REDEBAN"/>
    <s v="FO-25-1930250"/>
    <d v="2025-12-04T10:46:53"/>
    <d v="2025-12-05T09:28:00"/>
    <s v="NO"/>
    <s v="SOFTWARE"/>
    <s v="ACTUALIZACION"/>
    <s v="TECNOLOGIA"/>
    <s v="ROBUSTO"/>
    <s v="REVAL"/>
    <s v="EJECUTADO / CANCELADO"/>
    <s v="04/12/2025 SE ESCALA PARA VISITA. LLAMAR ANTES DE VISITAR, CONFIRMAR FALLA Y DATOS | 05/12/2025 SE REALIZA VISITA DE CAMPO ENCONTRADO QUE COMERCIO ESTA CERRADO, SE INDAGA CON GUARDAS DE SEGURIDAD QUIENES MANIFIESTAN QUE NO HAY NADIE EN EL PUNTO Y EL HORARIO AL PÚBLICO ES APARTAR DE LAS 10 DE.LA MAÑANA, SE INTENTA CONTACTO A LA LÍNEA 3226007909 PERO NO HAY RESPUESTA, SE INFORMA A SUPERVISOR QUIEN AUTORIZA CIERRE DE SOLICITUD."/>
    <s v="VISITA TECNICA"/>
    <m/>
    <s v="TIPO I"/>
    <s v="TERRESTRE"/>
    <s v="LOZADA ROJAS CHRISTIAN ANDRES"/>
    <n v="1"/>
    <s v="0"/>
    <n v="65960"/>
    <n v="75096"/>
    <n v="65960"/>
  </r>
  <r>
    <s v="BARRANQUILLA"/>
    <x v="0"/>
    <x v="0"/>
    <s v="8001"/>
    <s v="3102420"/>
    <s v="3007053261"/>
    <s v="INCIDENTE"/>
    <s v="ATLANTICO"/>
    <s v="BARRANQUILLA"/>
    <s v="PTM BARRANQUILLA MISCELANEA SH"/>
    <s v="REDEBAN"/>
    <s v="FO-25-1930378"/>
    <d v="2025-12-04T11:05:22"/>
    <d v="2025-12-04T13:36:00"/>
    <s v="NO"/>
    <s v="HARDWARE"/>
    <s v="PINPAD"/>
    <s v="DAÑO POS"/>
    <s v="AGREGADOR"/>
    <s v="COMCARD - PTM"/>
    <s v="EJECUTADO"/>
    <s v="04/12/2025 SE ESCALA PARA VISITA. LLAMAR ANTES DE VISITAR, CONFIRMAR FALLA Y DATOS | 04/12/2025 SE REALIZA VISITA TÉCNICA, SE CAMBIA LA PIN PAD, SE REALIZAN PRUEBAS EXITOSAS, EQUIPO FUNCIONA CORRECTAMENTE, CB QUEDA OPERATIVO."/>
    <s v="VISITA TECNICA"/>
    <s v="TR0MZ953 9C0LZ852"/>
    <s v="TIPO I"/>
    <s v="TERRESTRE"/>
    <s v="DE AGUAS MUÑOZ DAVID JOSE"/>
    <n v="1"/>
    <s v="0"/>
    <n v="65960"/>
    <n v="75096"/>
    <n v="65960"/>
  </r>
  <r>
    <s v="CARTAGENA"/>
    <x v="0"/>
    <x v="0"/>
    <s v="13001"/>
    <s v="3102513"/>
    <s v="3007066684"/>
    <s v="INCIDENTE"/>
    <s v="BOLIVAR"/>
    <s v="CARTAGENA"/>
    <s v="PAGAFACIL RAMBLAS"/>
    <s v="REDEBAN"/>
    <s v="FO-25-1930379"/>
    <d v="2025-12-04T11:05:27"/>
    <d v="2025-12-04T16:54:00"/>
    <s v="NO"/>
    <s v="HARDWARE"/>
    <s v="NO ENCIENDE SE REINICIA"/>
    <s v="FUENTE PODER AVERIADA"/>
    <s v="ROBUSTO"/>
    <s v="PAGAFACIL"/>
    <s v="EJECUTADO"/>
    <s v="04/12/2025 SE ESCALA PARA VISITA. LLAMAR ANTES DE VISITAR, CONFIRMAR FALLA Y DATOS | 04/12/2025 SE REALIZA CAMBIO DE CARGADOR POR PROBLEMAS SE VALIDA CONEXIONES Y DE DEJA TODO OK PRUEBA EXITOSA"/>
    <s v="VISITA TECNICA"/>
    <s v="2A0EZ225"/>
    <s v="TIPO I"/>
    <s v="TERRESTRE"/>
    <s v="MARTINEZ SALGUEDO ANDRES AUGUSTO"/>
    <n v="1"/>
    <s v="0"/>
    <n v="65960"/>
    <n v="75096"/>
    <n v="65960"/>
  </r>
  <r>
    <s v="MEDELLIN"/>
    <x v="3"/>
    <x v="3"/>
    <s v="5088"/>
    <s v="3102573"/>
    <s v="3007042180"/>
    <s v="INCIDENTE"/>
    <s v="ANTIOQUIA"/>
    <s v="BELLO"/>
    <s v="PTM BELLO CINCO ESQUINAS"/>
    <s v="REDEBAN"/>
    <s v="FO-25-1930591"/>
    <d v="2025-12-04T11:35:40"/>
    <d v="2025-12-04T15:37:00"/>
    <s v="NO"/>
    <s v="HARDWARE"/>
    <s v="IMPRESION"/>
    <s v="NO AVANZA PAPEL"/>
    <s v="AGREGADOR"/>
    <s v="COMCARD - PTM"/>
    <s v="EJECUTADO"/>
    <s v="04/12/2025 SE ESCALA PARA VISITA. LLAMAR ANTES DE VISITAR, CONFIRMAR FALLA Y DATOS | 04/12/2025 EL PAPEL NO AVANZA SE REALIZA MANTENIMIENTO Y LA FALLA PERSISTE. SE REALIZA CAMBIO DE EQUIPO SE REALIZAN PRUEBAS EXITOSAS SERVICIO OPERATIVO OK"/>
    <s v="VISITA TECNICA"/>
    <s v="9A2ZZ461"/>
    <s v="TIPO I"/>
    <s v="TERRESTRE"/>
    <s v="ZAPATA LOPEZ EDWARD ASDRUBAL"/>
    <n v="1"/>
    <s v="0"/>
    <n v="65960"/>
    <n v="75096"/>
    <n v="65960"/>
  </r>
  <r>
    <s v="CALI"/>
    <x v="2"/>
    <x v="2"/>
    <s v="76001"/>
    <s v="3102589"/>
    <s v="3007059018"/>
    <s v="INCIDENTE"/>
    <s v="VALLE DEL CAUCA"/>
    <s v="CALI"/>
    <s v="REDY MORICHAL"/>
    <s v="REDEBAN"/>
    <s v="FO-25-1930655"/>
    <d v="2025-12-04T11:42:54"/>
    <d v="2025-12-04T17:57:00"/>
    <s v="NO"/>
    <s v="HARDWARE"/>
    <s v="SE REINICIA"/>
    <s v="DAÑO POS"/>
    <s v="ROBUSTO"/>
    <s v="REDY"/>
    <s v="EJECUTADO"/>
    <s v="04/12/2025 SE ESCALA PARA VISITA. LLAMAR ANTES DE VISITAR, CONFIRMAR FALLA Y DATOS | 04/12/2025 SE LLAMA AL CLIENTE SE VALIDA INCIDENTE Y DIRECCIÓN, SE VISITA EL COMERCIO, SE REVISA EQUIPOS ESTÁ FALLANDO EL DATAFONO SE REINICIA Y SE APAGA POR LO QUE SE CAMBIA POR TECNOLOGÍA DESK 3500 Y SE CAMBIA PINPAD DESK 1600 POR TECNOLOGÍA DESK 1500, SE INICIALIZA TERMINAL EXITOSAMENTE, PRUEBAS OK, TELECARGA TRNA"/>
    <s v="VISITA TECNICA"/>
    <s v="LMRZZ006"/>
    <s v="TIPO I"/>
    <s v="TERRESTRE"/>
    <s v="HERRERA MONAR GEOVANNY"/>
    <n v="1"/>
    <s v="0"/>
    <n v="65960"/>
    <n v="75096"/>
    <n v="65960"/>
  </r>
  <r>
    <s v="PEREIRA"/>
    <x v="2"/>
    <x v="5"/>
    <s v="76895"/>
    <s v="3102720"/>
    <s v="3007033542"/>
    <s v="INCIDENTE"/>
    <s v="VALLE DEL CAUCA"/>
    <s v="ZARZAL"/>
    <s v="BARRIO RAFAEL GONZALES ZARZAL"/>
    <s v="REDEBAN"/>
    <s v="FO-25-1930384"/>
    <d v="2025-12-04T11:04:05"/>
    <d v="2025-12-05T15:41:00"/>
    <s v="NO"/>
    <s v="HARDWARE"/>
    <s v="LECTOR DE BARRAS"/>
    <s v="CABLE LECTORA AVERIADO"/>
    <s v="CB UNO A UNO"/>
    <s v="CB UNO A UNO"/>
    <s v="EJECUTADO"/>
    <s v="04/12/2025 SE ESCALA PARA VISITA. LLAMAR ANTES DE VISITAR, CONFIRMAR FALLA Y DATOS | 05/12/2025 SE CAMBIA LECTOR YA QUE EL CABLE SE ENCUENTRA AVERIADO, SE REALIZAN PRUEBAS OK."/>
    <s v="VISITA TECNICA"/>
    <s v="BL01Y195"/>
    <s v="TIPO III"/>
    <s v="TERRESTRE"/>
    <s v="FRANCO CAÑAVERAL YAMID RAUL"/>
    <n v="1"/>
    <s v="0"/>
    <n v="275729"/>
    <n v="196537"/>
    <n v="275729"/>
  </r>
  <r>
    <s v="MANIZALES"/>
    <x v="2"/>
    <x v="5"/>
    <s v="17433"/>
    <s v="3102796"/>
    <s v="3007078653"/>
    <s v="INCIDENTE"/>
    <s v="CALDAS"/>
    <s v="MANZANARES"/>
    <s v="DISTRICOL BENDITAS BOUTIQUE"/>
    <s v="REDEBAN"/>
    <s v="FO-25-1930593"/>
    <d v="2025-12-04T11:33:07"/>
    <d v="2025-12-10T12:50:00"/>
    <s v="NO"/>
    <s v="HARDWARE"/>
    <s v="IMPRESION"/>
    <s v="TAPA IMPRESORA"/>
    <s v="AGREGADOR"/>
    <s v="DISTRICOL"/>
    <s v="EJECUTADO"/>
    <s v="04/12/2025 SE ESCALA PARA VISITA. LLAMAR ANTES DE VISITAR, CONFIRMAR FALLA Y DATOS | 06/12/2025 SE VALIDA CON EL CLIENTE QUIEN PIDE VISITAR A PARTIR DEL DIA MARTES, Y SEGUN VALIDACION HAY DAÑO EN IMPRESORA POR LO QUE SE REQUERRIRIA CAMBIO DE EQUIPO. | 09/12/2025 SE DEBE VIAJAR EL DIA 10 DE DICIEMBRE YA QUE NO SE CONSIGUE TRANSPORTE PARA EL DIA 9 | 10/12/2025 SE REALIZA VISITA SE AJUSTA LA TAPA DE LA IMPRESORA YA QUE NO PERMITIA IMPRIMIR BIEN, SE HACEN PRUEBAS SERVICIO OK"/>
    <s v="VISITA TECNICA"/>
    <s v="SA0ZZ069"/>
    <s v="TIPO III"/>
    <s v="TERRESTRE"/>
    <s v="AGUIRRE HENAO RAUL EDUARDO"/>
    <n v="1"/>
    <s v="0"/>
    <n v="275729"/>
    <n v="196537"/>
    <n v="275729"/>
  </r>
  <r>
    <s v="NEIVA"/>
    <x v="1"/>
    <x v="1"/>
    <s v="41770"/>
    <s v="3102954"/>
    <s v="3007070494"/>
    <s v="INCIDENTE"/>
    <s v="HUILA"/>
    <s v="SUAZA"/>
    <s v="DISTRICOL PAPELERIA Y VARIEDAD"/>
    <s v="REDEBAN"/>
    <s v="FO-25-1930749"/>
    <d v="2025-12-04T11:56:24"/>
    <d v="2025-12-05T15:44:00"/>
    <s v="NO"/>
    <s v="HARDWARE"/>
    <s v="COMUNICACION"/>
    <s v="MENSAJE CABLE DE RED DESCONECTADO"/>
    <s v="AGREGADOR"/>
    <s v="DISTRICOL"/>
    <s v="EJECUTADO"/>
    <s v="04/12/2025 SE INTENTA COMUNICACION CON EL USUARIO AL NUMERO 3125520653 SE ESCALA PARA VISITA. LLAMAR ANTES DE VISITAR, CONFIRMAR FALLA Y DATOS | 05/12/2025 SE EVIDENCIA CONECTOR RJ45 DEL MAGIC BOX DAÑADO , ADEMÁS CLIENTE INDICA QUE EL DATAFONO DÑSE REINICIA MUCHAS VECES , SE REALIZA CAMBIO DE DATAFONO, PIN PAD Y TODO LOS ACCESORIOS (CABLES -MAGIC BOX ).SE CONFIGURA E INICIALIZA DATAFONO, SE CREA USUARIO Y CLAVE CON EL CLIENTE, SE REALIZA PRUEBAS OK."/>
    <s v="VISITA TECNICA"/>
    <s v="ON008901"/>
    <s v="TIPO III"/>
    <s v="TERRESTRE"/>
    <s v="ANDRADE HERNANDEZ JUAN CARLOS"/>
    <n v="1"/>
    <s v="0"/>
    <n v="275729"/>
    <n v="196537"/>
    <n v="275729"/>
  </r>
  <r>
    <s v="MEDELLIN"/>
    <x v="3"/>
    <x v="3"/>
    <s v="5756"/>
    <s v="3102980"/>
    <s v="3007045981"/>
    <s v="INCIDENTE"/>
    <s v="ANTIOQUIA"/>
    <s v="SONSON"/>
    <s v="BARRIO JERUSALEN SONSON"/>
    <s v="REDEBAN"/>
    <s v="FO-25-1930806"/>
    <d v="2025-12-04T12:07:05"/>
    <d v="2025-12-05T15:10:00"/>
    <s v="NO"/>
    <s v="HARDWARE"/>
    <s v="LECTOR DE TARJETAS"/>
    <s v="DAÑO POS"/>
    <s v="CB UNO A UNO"/>
    <s v="CB UNO A UNO"/>
    <s v="EJECUTADO"/>
    <s v="04/12/2025 SE ESCALA PARA VISITA. LLAMAR ANTES DE VISITAR, CONFIRMAR FALLA Y DATOS | 05/12/2025 SE CAMBIA DATÁFONO CON LECTOR CHIP MALO, SE DEJAN SERVICIOS FUNCIONANDO CORRECTAMENTE"/>
    <s v="VISITA TECNICA"/>
    <s v="II001593"/>
    <s v="TIPO III"/>
    <s v="TERRESTRE"/>
    <s v="BARRIENTOS HERNANDEZ CRISTIAN HORACIO"/>
    <n v="1"/>
    <s v="0"/>
    <n v="275729"/>
    <n v="196537"/>
    <n v="275729"/>
  </r>
  <r>
    <s v="VALLEDUPAR"/>
    <x v="0"/>
    <x v="0"/>
    <s v="20001"/>
    <s v="3102999"/>
    <s v="3007043036"/>
    <s v="INCIDENTE"/>
    <s v="CESAR"/>
    <s v="VALLEDUPAR"/>
    <s v="BARRIO PARQUES DEL BOLIVAR LEA"/>
    <s v="REDEBAN"/>
    <s v="FO-25-1930896"/>
    <d v="2025-12-04T12:14:39"/>
    <d v="2025-12-05T13:10:00"/>
    <s v="NO"/>
    <s v="HARDWARE"/>
    <s v="IMPRESION"/>
    <s v="NO AVANZA PAPEL"/>
    <s v="CB UNO A UNO"/>
    <s v="CB UNO A UNO"/>
    <s v="EJECUTADO"/>
    <s v="04/12/2025 SE ESCALA PARA VISITA. LLAMAR ANTES DE VISITAR, CONFIRMAR FALLA Y DATOS | 05/12/2025 BUENOS DÍAS SE SE TENIA EQUIPO CONFIGURADO Y LLENO EM SYTEX PARA FINALIZAR LA ACCIÓN PERO EN EL CHAT LA PLACA QUE SE ENVIÓ 1188685 SALIÓ OCUPADA._x000a_SE PROCEDE A CAMBIARLA POR OTRO DATAFONO DESK 2600 | 05/12/2025 BUENOS DIAS SE VISITA CB Y SE HACE CAMBIO DE DATAFONO POR IMPRESIÓN, SE HACEN PRUEBAS POR IMPRESIÓN"/>
    <s v="VISITA TECNICA"/>
    <s v="AB9ZZ539 IIQZZ495"/>
    <s v="TIPO I"/>
    <s v="TERRESTRE"/>
    <s v="BENITEZ CARVAJAL ALVARO JAVIER"/>
    <n v="1"/>
    <s v="0"/>
    <n v="65960"/>
    <n v="75096"/>
    <n v="65960"/>
  </r>
  <r>
    <s v="CUCUTA"/>
    <x v="5"/>
    <x v="6"/>
    <s v="54001"/>
    <s v="3103310"/>
    <s v="3007057798"/>
    <s v="INCIDENTE"/>
    <s v="NORTE DE SANTANDER"/>
    <s v="CUCUTA"/>
    <s v="BARRIO ALFONSO LOPEZ CUCUTA 4"/>
    <s v="REDEBAN"/>
    <s v="FO-25-1930926"/>
    <d v="2025-12-04T12:19:07"/>
    <d v="2025-12-05T10:57:00"/>
    <s v="NO"/>
    <s v="HARDWARE"/>
    <s v="LECTOR DE BARRAS"/>
    <s v="DAÑO POS"/>
    <s v="CB UNO A UNO"/>
    <s v="CB UNO A UNO"/>
    <s v="EJECUTADO / CANCELADO"/>
    <s v="04/12/2025 SE ESCALA PARA VISITA. LLAMAR ANTES DE VISITAR, CONFIRMAR FALLA Y DATOS | 05/12/2025 SE REALIZA VISITA, COMERCIO INFORMA QUE PERDIÓ EL LECTOR DE BARRAS, POR SOLICITUD DE REDEBAN SE LE INFORMA AL CLIENTE QUE DEBE REALIZAR EL RESPECTIVO DENUNCIO ANTE LA FISCALÍA PARA QUE NOS AUTORICEN A REPONER EL ACCESORIO."/>
    <s v="VISITA TECNICA"/>
    <m/>
    <s v="TIPO I"/>
    <s v="TERRESTRE"/>
    <s v="PACHECO BUITRAGO JAVIER ALONSO"/>
    <n v="1"/>
    <s v="0"/>
    <n v="65960"/>
    <n v="75096"/>
    <n v="65960"/>
  </r>
  <r>
    <s v="CARTAGENA"/>
    <x v="0"/>
    <x v="0"/>
    <s v="13683"/>
    <s v="3104274"/>
    <s v="3007053999"/>
    <s v="INCIDENTE"/>
    <s v="BOLIVAR"/>
    <s v="SANTA ROSA"/>
    <s v="DISTRICOL REMATE Y VAR J Y D"/>
    <s v="REDEBAN"/>
    <s v="FO-25-1932150"/>
    <d v="2025-12-04T15:35:04"/>
    <d v="2025-12-05T16:29:00"/>
    <s v="NO"/>
    <s v="HARDWARE"/>
    <s v="IMPRESION"/>
    <s v="NO IMPRIME UNO O VARIOS CARACTERES"/>
    <s v="AGREGADOR"/>
    <s v="DISTRICOL"/>
    <s v="EJECUTADO"/>
    <s v="04/12/2025 SE ESCALA PARA VISITA. LLAMAR ANTES DE VISITAR, CONFIRMAR FALLA Y DATOS | 05/12/2025 SE CAMBIA EQUIPO POR PROBLEMAS DE IMPRESORA SE REALIZA INSTALACIÓN DE UNO NUEVO CON MAGIC BOX Y TODO QUEDA OK"/>
    <s v="VISITA TECNICA"/>
    <s v="II2ZZ564"/>
    <s v="TIPO II"/>
    <s v="TERRESTRE"/>
    <s v="MARTINEZ SALGUEDO ANDRES AUGUSTO"/>
    <n v="1"/>
    <s v="0"/>
    <n v="144968"/>
    <n v="140396"/>
    <n v="144968"/>
  </r>
  <r>
    <s v="BOGOTA"/>
    <x v="4"/>
    <x v="4"/>
    <s v="11001"/>
    <s v="3104423"/>
    <s v="3007053090"/>
    <s v="INCIDENTE"/>
    <s v="CUNDINAMARCA"/>
    <s v="BOGOTA"/>
    <s v="REVAL PALOQUEMAO"/>
    <s v="REDEBAN"/>
    <s v="FO-25-1932157"/>
    <d v="2025-12-04T15:29:24"/>
    <d v="2025-12-05T11:57:00"/>
    <s v="NO"/>
    <s v="HARDWARE"/>
    <s v="DETERIORO"/>
    <s v="DATAFONO"/>
    <s v="ROBUSTO"/>
    <s v="REVAL"/>
    <s v="EJECUTADO"/>
    <s v="04/12/2025 SE ESCALA PARA VISITA. LLAMAR ANTES DE VISITAR, CONFIRMAR FALLA Y DATOS | 05/12/2025 SE VISITA COMERCIO SE CAMBIA DATÁFONO POR TECLADO, SE REALIZAN PRUEBAS, PRUEBAS OK"/>
    <s v="VISITA TECNICA"/>
    <s v="9C0NZ300"/>
    <s v="TIPO I"/>
    <s v="TERRESTRE"/>
    <s v="ORTIZ YARA FRANKLYN ISRAEL"/>
    <n v="1"/>
    <s v="0"/>
    <n v="65960"/>
    <n v="75096"/>
    <n v="65960"/>
  </r>
  <r>
    <s v="CALI"/>
    <x v="2"/>
    <x v="2"/>
    <s v="76318"/>
    <s v="3104459"/>
    <s v="3007081878"/>
    <s v="INCIDENTE"/>
    <s v="VALLE DEL CAUCA"/>
    <s v="GUACARI"/>
    <s v="PTM GUACARI PAPELERIA SANTA MA"/>
    <s v="REDEBAN"/>
    <s v="FO-25-1932315"/>
    <d v="2025-12-04T15:47:30"/>
    <d v="2025-12-05T13:22:00"/>
    <s v="NO"/>
    <s v="HARDWARE"/>
    <s v="IMPRESION"/>
    <s v="NO AVANZA PAPEL"/>
    <s v="AGREGADOR"/>
    <s v="COMCARD - PTM"/>
    <s v="EJECUTADO"/>
    <s v="04/12/2025 SE ESCALA PARA VISITA. LLAMAR ANTES DE VISITAR, CONFIRMAR FALLA Y DATOS | 05/12/2025 SE INTENTÓ ESTABLECER COMUNICACIÓN CON EL CLIENTE PARA CONFIRMAR LA VISITA TÉCNICA,PERO NO HUBO RESPUESTA,SE VISITÓ Y SE ENCUENTRA CERRADO,SE PROCEDE A ESPERAR HASTA LAS 2 PM COMO INDICA QUE ABRE EL CB  EN SU HORARIO. | 05/12/2025 EN LA VISITA TÉCNICA SE REALIZÓ EL CAMBIO DE DATÁFONO YA QUE ESTE TENÍA LA IMPRESORA AVERIADA, NO AVANZABA EL PAPEL,SE RETIRÓ DESK 2600 Y MAGIC BOX 2600, SE INSTALA DESK 3500 ,VR 990, CONFIGURACIÓN E INICIALIZACIÓN OK, SE CREARON LOS USUARIOS Y SE REALIZARON LAS PRUEBAS DEJANDO EL SERVICIO OPERANDO SIN FALLAS Y SIN NOVEDAD."/>
    <s v="VISITA TECNICA"/>
    <s v="AE001937"/>
    <s v="TIPO II"/>
    <s v="TERRESTRE"/>
    <s v="SANCHEZ URREGO ROBINSON DAVID"/>
    <n v="1"/>
    <s v="0"/>
    <n v="144968"/>
    <n v="140396"/>
    <n v="144968"/>
  </r>
  <r>
    <s v="MEDELLIN"/>
    <x v="3"/>
    <x v="3"/>
    <s v="5001"/>
    <s v="3104510"/>
    <s v="3007034017"/>
    <s v="INCIDENTE"/>
    <s v="ANTIOQUIA"/>
    <s v="MEDELLIN"/>
    <s v="COMCARD MED LAS HAMACAS"/>
    <s v="REDEBAN"/>
    <s v="FO-25-1932154"/>
    <d v="2025-12-04T15:32:47"/>
    <d v="2025-12-05T10:25:00"/>
    <s v="NO"/>
    <s v="SOFTWARE"/>
    <s v="ERROR DE TRANSACCIONES"/>
    <s v="RECHAZO GENERAL"/>
    <s v="AGREGADOR"/>
    <s v="COMCARD - PTM"/>
    <s v="EJECUTADO"/>
    <s v="04/12/2025 SE ESCALA PARA VISITA. LLAMAR ANTES DE VISITAR, CONFIRMAR FALLA Y DATOS | 05/12/2025 SE RECARGA SO Y VERSIÓN Y SE HACEN PRUEBAS, EQUIPO QUEDA OK"/>
    <s v="VISITA TECNICA"/>
    <s v="1PZZZ840"/>
    <s v="TIPO I"/>
    <s v="TERRESTRE"/>
    <s v="QUINTERO SANCHEZ JUAN SEBASTIAN"/>
    <n v="1"/>
    <s v="0"/>
    <n v="65960"/>
    <n v="75096"/>
    <n v="65960"/>
  </r>
  <r>
    <s v="MEDELLIN"/>
    <x v="3"/>
    <x v="3"/>
    <s v="5001"/>
    <s v="3104710"/>
    <s v="3007027676"/>
    <s v="INCIDENTE"/>
    <s v="ANTIOQUIA"/>
    <s v="MEDELLIN"/>
    <s v="DISTRICOL VARIEDADES MOLINAS"/>
    <s v="REDEBAN"/>
    <s v="FO-25-1932398"/>
    <d v="2025-12-04T15:57:59"/>
    <d v="2025-12-05T10:38:00"/>
    <s v="NO"/>
    <s v="HARDWARE"/>
    <s v="TECLADO"/>
    <s v="DAÑO POS"/>
    <s v="AGREGADOR"/>
    <s v="DISTRICOL"/>
    <s v="EJECUTADO"/>
    <s v="04/12/2025 SE ESCALA PARA VISITA. LLAMAR ANTES DE VISITAR, CONFIRMAR FALLA Y DATOS | 05/12/2025 SE REALIZA CAMBIO DE POS POR TECLADO BORROSO."/>
    <s v="VISITA TECNICA"/>
    <s v="99WZZ892"/>
    <s v="TIPO I"/>
    <s v="TERRESTRE"/>
    <s v="MARIN PIEDRAHITA JIMMY ALEXIS"/>
    <n v="1"/>
    <s v="0"/>
    <n v="65960"/>
    <n v="75096"/>
    <n v="65960"/>
  </r>
  <r>
    <s v="VILLAVICENCIO"/>
    <x v="1"/>
    <x v="1"/>
    <s v="85440"/>
    <s v="3104771"/>
    <s v="3007061650"/>
    <s v="INCIDENTE"/>
    <s v="CASANARE"/>
    <s v="VILLANUEVA"/>
    <s v="PAGAFACIL  VILLANUEVA"/>
    <s v="REDEBAN"/>
    <s v="FO-25-1932725"/>
    <d v="2025-12-04T16:24:12"/>
    <d v="2025-12-05T12:15:00"/>
    <s v="NO"/>
    <s v="HARDWARE"/>
    <s v="HUB"/>
    <s v="SE REINICIA"/>
    <s v="ROBUSTO"/>
    <s v="PAGAFACIL"/>
    <s v="EJECUTADO"/>
    <s v="04/12/2025 SE ESCALA PARA VISITA. LLAMAR ANTES DE VISITAR, CONFIRMAR FALLA Y DATOS | 05/12/2025 SE REALIZA VISTA AL CB POR SOLICITUD SE REINICIA, SE REALIZA VERIFICACIÓN DEL EQUIPO Y SE OBSERVA QUE EL HUB ESTÁ DETERIORADO Y EL CABLE DE LA LECTORA ESTÁ REALIZANDO INTERFERENCIA CON Y ESTA PROVOCANDO QUE SE REINICIE EL DATÁFONO SE REALIZA EL CAMBIO DE ESTOS ACCESORIOS SE REALIZAN PRUEBAS Y TODO OK"/>
    <s v="VISITA TECNICA"/>
    <s v="FUA0L750"/>
    <s v="TIPO III"/>
    <s v="TERRESTRE"/>
    <s v="MOLINA CASTRO JAVIER ALBERTO"/>
    <n v="1"/>
    <s v="0"/>
    <n v="275729"/>
    <n v="196537"/>
    <n v="275729"/>
  </r>
  <r>
    <s v="PEREIRA"/>
    <x v="2"/>
    <x v="5"/>
    <s v="66456"/>
    <s v="3104892"/>
    <s v="3007044492"/>
    <s v="INCIDENTE"/>
    <s v="RISARALDA"/>
    <s v="MISTRATO"/>
    <s v="DISTRICOL EBANISTERIA DONDE HE"/>
    <s v="REDEBAN"/>
    <s v="FO-25-1933123"/>
    <d v="2025-12-04T16:56:27"/>
    <d v="2025-12-05T13:03:00"/>
    <s v="NO"/>
    <s v="HARDWARE"/>
    <s v="IMPRESION"/>
    <s v="RODILLO AVERIADO"/>
    <s v="AGREGADOR"/>
    <s v="DISTRICOL"/>
    <s v="EJECUTADO"/>
    <s v="04/12/2025 SE ESCALA PARA VISITA. LLAMAR ANTES DE VISITAR, CONFIRMAR FALLA Y DATOS | 05/12/2025 VISITAMOS COMERCIO EL DATÁFONO NO IMPRIME BIEN LAS TRX Y EL LECTOR DE BARRAS NO FUNCIONA REALIZAMOS CAMBIO DE DATAFONO Y LECTOR LO CONFIGURAMOS Y REALIZAMOS PRUEBAS OK."/>
    <s v="VISITA TECNICA"/>
    <s v="GA07Z616"/>
    <s v="TIPO II"/>
    <s v="TERRESTRE"/>
    <s v="ARROYAVE CANO MANUEL GUILLERMO"/>
    <n v="1"/>
    <s v="0"/>
    <n v="144968"/>
    <n v="140396"/>
    <n v="144968"/>
  </r>
  <r>
    <s v="MEDELLIN"/>
    <x v="3"/>
    <x v="3"/>
    <s v="5001"/>
    <s v="3105357"/>
    <s v="3007069352"/>
    <s v="INCIDENTE"/>
    <s v="ANTIOQUIA"/>
    <s v="MEDELLIN"/>
    <s v="DISTRICOL SALPIHELADOS DAMA"/>
    <s v="REDEBAN"/>
    <s v="FO-25-1934585"/>
    <d v="2025-12-05T08:00:00"/>
    <d v="2025-12-05T12:55:00"/>
    <s v="NO"/>
    <s v="HARDWARE"/>
    <s v="LECTOR DE TARJETAS"/>
    <s v="DAÑO POS"/>
    <s v="AGREGADOR"/>
    <s v="DISTRICOL"/>
    <s v="EJECUTADO"/>
    <s v="05/12/2025 SE ESCALA PARA VISITA. LLAMAR ANTES DE VISITAR, CONFIRMAR FALLA Y DATOS | 05/12/2025 SE REALIZA VISITA TÉCNICA AL CORRESPONSAL BANCOLOMBIA POR INCIDENTE REPORTADO EN EL DATÁFONO. EL USUARIO CONFIRMA SU IDENTIFICACIÓN Y MANIFIESTA QUE EL DISPOSITIVO NO LOGRA LEER LA TARJETA AL INTENTAR EFECTUAR UNA TRANSACCIÓN DE RETIRO.  _x000a__x000a_DURANTE LA VALIDACIÓN INICIAL SE EJECUTAN LABORES DE MANTENIMIENTO PREVENTIVO Y CORRECTIVO; SIN EMBARGO, LA NOVEDAD PERSISTE Y EL EQUIPO CONTINÚA SIN PERMITIR LA LECTURA DE TARJETAS. ANTE LA SITUACIÓN, SE PROCEDE AL REEMPLAZO DEL DATÁFONO POR UN DISPOSITIVO NUEVO.  _x000a__x000a_TRAS LA INSTALACIÓN Y PRUEBAS DE VERIFICACIÓN, EL NUEVO EQUIPO QUEDA OPERATIVO Y EN CORRECTO FUNCIONAMIENTO, GARANTIZANDO LA CONTINUIDAD DEL SERVICIO."/>
    <s v="VISITA TECNICA"/>
    <s v="9T5ZZ288"/>
    <s v="TIPO I"/>
    <s v="TERRESTRE"/>
    <s v="MARTINEZ TOVAR OSCAR DAVID"/>
    <n v="1"/>
    <s v="0"/>
    <n v="65960"/>
    <n v="75096"/>
    <n v="65960"/>
  </r>
  <r>
    <s v="APARTADO"/>
    <x v="3"/>
    <x v="3"/>
    <s v="5147"/>
    <s v="3105499"/>
    <s v="3007018295"/>
    <s v="INCIDENTE"/>
    <s v="ANTIOQUIA"/>
    <s v="CAREPA"/>
    <s v="LAURELES CAREPA"/>
    <s v="REDEBAN"/>
    <s v="FO-25-1934549"/>
    <d v="2025-12-05T08:13:19"/>
    <d v="2025-12-05T17:42:00"/>
    <s v="NO"/>
    <s v="HARDWARE"/>
    <s v="NO ENCIENDE SE REINICIA"/>
    <s v="FUENTE PODER AVERIADA"/>
    <s v="CB UNO A UNO"/>
    <s v="CB UNO A UNO"/>
    <s v="EJECUTADO"/>
    <s v="05/12/2025 SE ESCALA PARA VISITA. LLAMAR ANTES DE VISITAR, CONFIRMAR FALLA Y DATOS | 05/12/2025 DATAFONO SE REINICIA AL MOMENTO DE SACAR PAPEL SE VALIDA Y S ENCUENTRA QUE EL PROBLEMA ESTA EN LA FUENTE DE PODER SE CAMBIA POR UNA NUEVA DE BACKUP CORRIGIENDO LA FALLA, SE HACEN PRUEBAS Y SE DEJA TODO FUNCIONANDO CORRECTAMENTE"/>
    <s v="VISITA TECNICA"/>
    <s v="JYZZZ415"/>
    <s v="TIPO I"/>
    <s v="TERRESTRE"/>
    <s v="SALDARRIAGA MIRANDA SANTIAGO"/>
    <n v="1"/>
    <s v="0"/>
    <n v="65960"/>
    <n v="75096"/>
    <n v="65960"/>
  </r>
  <r>
    <s v="SINCELEJO"/>
    <x v="0"/>
    <x v="0"/>
    <s v="70708"/>
    <s v="3106392"/>
    <s v="3007026938"/>
    <s v="INCIDENTE"/>
    <s v="SUCRE"/>
    <s v="SAN MARCOS"/>
    <s v="BARRIO CENTRO SAN MARCOS"/>
    <s v="REDEBAN"/>
    <s v="FO-25-1934644"/>
    <d v="2025-12-05T08:57:33"/>
    <d v="2025-12-06T13:49:00"/>
    <s v="NO"/>
    <s v="HARDWARE"/>
    <s v="ALERT IRRUPTION"/>
    <s v="ALERT IRRUPTION"/>
    <s v="CB UNO A UNO"/>
    <s v="CB UNO A UNO"/>
    <s v="EJECUTADO"/>
    <s v="05/12/2025 SE ESCALA PARA VISITA. LLAMAR ANTES DE VISITAR, CONFIRMAR FALLA Y DATOS | 06/12/2025 SE VISITA COMERCIO POR UNA FALLA, SE HACE CAMBIO DE EQUIPOS, DATAFONO CAUSAL A6 ALERT IRRUPTION, ADEMÁS SE CAMBIA LECTOR CAUSAL L9 DAÑO FÍSICO Y CABLE DE RED, SE DEJA CON LA VERSIÓN 9.90, SE REALIZAN PRUEBAS OK, SE CREA USUARIO Y CONTRASEÑA."/>
    <s v="VISITA TECNICA"/>
    <s v="ON004260"/>
    <s v="TIPO III"/>
    <s v="TERRESTRE"/>
    <s v="CACERES HERNANDEZ ANDRES"/>
    <n v="1"/>
    <s v="0"/>
    <n v="275729"/>
    <n v="196537"/>
    <n v="275729"/>
  </r>
  <r>
    <s v="SANTA MARTA"/>
    <x v="0"/>
    <x v="0"/>
    <s v="47980"/>
    <s v="3106463"/>
    <s v="3007060848"/>
    <s v="INCIDENTE"/>
    <s v="MAGDALENA"/>
    <s v="ZONA BANANERA"/>
    <s v="BARRIO CENTRO ZONA BANANERA 1"/>
    <s v="REDEBAN"/>
    <s v="FO-25-1935159"/>
    <d v="2025-12-05T09:20:41"/>
    <d v="2025-12-06T11:18:00"/>
    <s v="NO"/>
    <s v="HARDWARE"/>
    <s v="IMPRESION"/>
    <s v="NO AVANZA PAPEL"/>
    <s v="CB UNO A UNO"/>
    <s v="CB UNO A UNO"/>
    <s v="EJECUTADO"/>
    <s v="05/12/2025 SE ESCALA PARA VISITA. LLAMAR ANTES DE VISITAR, CONFIRMAR FALLA Y DATOS | 06/12/2025 SE REALIZA A LA VISITA SE ENCUENTRA EL ESTADONO CON PROBLEMAS DE IMPRESIÓN, YA QUE NO AVANZA PAPEL SE PROCEDE A CAMBIAR LA TAPA DE LA IMPRESORA RESOLVIENDO EL INCONVENIENTE, SE REALIZAN PRUEBAS Y TODO OK"/>
    <s v="VISITA TECNICA"/>
    <s v="FUA0G732 OA008026"/>
    <s v="TIPO II"/>
    <s v="TERRESTRE"/>
    <s v="THOMAS  CAMPO SIGIFREDO SEGUNDO"/>
    <n v="1"/>
    <s v="0"/>
    <n v="144968"/>
    <n v="140396"/>
    <n v="144968"/>
  </r>
  <r>
    <s v="VALLEDUPAR"/>
    <x v="0"/>
    <x v="0"/>
    <s v="20517"/>
    <s v="3106548"/>
    <s v="3007060946"/>
    <s v="INCIDENTE"/>
    <s v="CESAR"/>
    <s v="PAILITAS"/>
    <s v="BARRIO EL BOSQUE PAILITAS"/>
    <s v="REDEBAN"/>
    <s v="FO-25-1935149"/>
    <d v="2025-12-05T09:34:00"/>
    <d v="2025-12-06T11:59:00"/>
    <s v="NO"/>
    <s v="HARDWARE"/>
    <s v="PINPAD"/>
    <s v="CABLE AVERIADO"/>
    <s v="CB UNO A UNO"/>
    <s v="CB UNO A UNO"/>
    <s v="EJECUTADO"/>
    <s v="05/12/2025 SE ESCALA PARA VISITA. LLAMAR ANTES DE VISITAR, CONFIRMAR FALLA Y DATOS | 06/12/2025 BUENOS DÍAS SE VISITA CB Y SE LE HACE CAMBIO DE PIN PAD YA QUE ESTE SE ESTÁ REINICIANDO JUNTO CON EL DATAFONO"/>
    <s v="VISITA TECNICA"/>
    <s v="KA00F847"/>
    <s v="TIPO IV"/>
    <s v="TERRESTRE"/>
    <s v="BENITEZ CARVAJAL ALVARO JAVIER"/>
    <n v="1"/>
    <s v="0"/>
    <n v="479589"/>
    <n v="196537"/>
    <n v="479589"/>
  </r>
  <r>
    <s v="BOGOTA"/>
    <x v="4"/>
    <x v="4"/>
    <s v="11001"/>
    <s v="3106658"/>
    <s v="3007018239"/>
    <s v="INCIDENTE"/>
    <s v="CUNDINAMARCA"/>
    <s v="BOGOTA"/>
    <s v="PAGAFACIL CENTRO DE PAGOS FONT"/>
    <s v="REDEBAN"/>
    <s v="FO-25-1935166"/>
    <d v="2025-12-05T09:18:59"/>
    <d v="2025-12-06T12:52:00"/>
    <s v="NO"/>
    <s v="SOFTWARE"/>
    <s v="ACTUALIZACION"/>
    <s v="VERSION CARGA SO VR"/>
    <s v="ROBUSTO"/>
    <s v="PAGAFACIL"/>
    <s v="EJECUTADO"/>
    <s v="05/12/2025 SE ESCALA PARA VISITA. LLAMAR ANTES DE VISITAR, CONFIRMAR FALLA Y DATOS | 04/12/2025 POR FUESTRWS LLUVIAS EN EL SECTOR NO ES POSIBLE REALIZAR DESPLAZAMIENTO AL PUNTO | 06/12/2025 ACCIDENTE FUERTES TRANCONES SE INTENTA COMUNICARSE AL # 3212477953 PARA CONFIRMAR Q SE VA EN CAMINO PERO NO ES POSIBLE LA COMUNICACIÓN | 06/12/2025 A LA ESPERA DE APROBACIÓN PARA EL INGRESO | 06/12/2025 SE LLEGA ALA DIRECCIÓN INDICADA Y SE ACTUALIZA TERMINAL AAAXZ284 A VERSIÓN 9.90 Y SE REALIZAN PRUEBAS EXITOSAS , TERMINAL AA6ZZ124 REQUIERE CAMBIO DE EQUIPO POR INCOMPATIBILIDAD DE PINPAD , TÉCNICO ANTERIOR LE CAMBIÓ EL EQUIPO PERO NO EL PINPAD , SE INSTALA COMBO 2600 DATÁFONO +PINPAD EQUIPO INICIALIZA CON NORMALIDAD PERO QUEDA EN RG SE HACEN VARIAS PRUEBAS CADA 20 MINUTOS PERO CONTINUA RG Y NO SE TIENE SOPORTE RBM,, SE LE INDICA A COMERCIO QUE SI LA FALLA PERSISTE LLAMAR EL DÍA MARTES."/>
    <s v="VISITA TECNICA"/>
    <s v="AAAXZ284-AA6ZZ124"/>
    <s v="TIPO I"/>
    <s v="TERRESTRE"/>
    <s v="GARCIA PASTRANA KEVIN FERNANDO"/>
    <n v="1"/>
    <s v="0"/>
    <n v="65960"/>
    <n v="75096"/>
    <n v="65960"/>
  </r>
  <r>
    <s v="VALLEDUPAR"/>
    <x v="0"/>
    <x v="0"/>
    <s v="20011"/>
    <s v="3106684"/>
    <s v="3007054008"/>
    <s v="INCIDENTE"/>
    <s v="CESAR"/>
    <s v="AGUACHICA"/>
    <s v="DISTRICOL MISCELANEA TG"/>
    <s v="REDEBAN"/>
    <s v="FO-25-1935152"/>
    <d v="2025-12-05T09:29:21"/>
    <d v="2025-12-09T11:24:00"/>
    <s v="NO"/>
    <s v="HARDWARE"/>
    <s v="TECLADO"/>
    <s v="DAÑO POS"/>
    <s v="AGREGADOR"/>
    <s v="DISTRICOL"/>
    <s v="EJECUTADO"/>
    <s v="05/12/2025 SE ESCALA PARA VISITA. LLAMAR ANTES DE VISITAR, CONFIRMAR FALLA Y DATOS | 06/12/2025 SE ESTABLECE COMUNICACIÓN CON EL SEÑOR NICOLÁS AL NÚMERO 3175208871 SE LE INFORMA QUE POR QUE POR CUESTIONES DE DESPLAZAMIENTO Y SOPORTE DE CAMBIO DE EQUIPO DE REDEBAN NO SE PUEDE VISITAR EL DIA DE HOY POR LO QUE SE REPROGRAMADA ORDEN PARA EL DIA MARTES EN EL TRANSCURSO DEL DIA | 09/12/2025 SE HACE PRESENCIA EN COMERCIO SE REALIZA CAMBIO DE EQUIPO DEBIDO A QUE EL TECLADO ESTA DAÑADO SE REALIZAN PRUEBAS CONSULTA DE SALDO OK SE CREA USUARIO Y CONTRASEÑA"/>
    <s v="VISITA TECNICA"/>
    <s v="9A00E260"/>
    <s v="TIPO IV"/>
    <s v="TERRESTRE"/>
    <s v="BARRERA ORTEGA MARLON STWAR"/>
    <n v="1"/>
    <s v="0"/>
    <n v="479589"/>
    <n v="196537"/>
    <n v="479589"/>
  </r>
  <r>
    <s v="CALI"/>
    <x v="2"/>
    <x v="2"/>
    <s v="76001"/>
    <s v="3106921"/>
    <s v="3007068938"/>
    <s v="INCIDENTE"/>
    <s v="VALLE DEL CAUCA"/>
    <s v="CALI"/>
    <s v="MULTIPAGAS IDEO"/>
    <s v="REDEBAN"/>
    <s v="FO-25-1935220"/>
    <d v="2025-12-05T09:49:37"/>
    <d v="2025-12-05T12:01:00"/>
    <s v="NO"/>
    <s v="SOFTWARE"/>
    <s v="COMUNICACION"/>
    <s v="PARAMETROS DE CONFIGURACION EN POS"/>
    <s v="ROBUSTO"/>
    <s v="MULTIPAGAS"/>
    <s v="EJECUTADO"/>
    <s v="05/12/2025 SE ESCALA PARA VISITA. LLAMAR ANTES DE VISITAR, CONFIRMAR FALLA Y DATOS | 05/12/2025 PARAMETROS DESCONFIGURADOS SE CONFIGURA Y QUEDA FUNCIONANDO CORRECTAMENTE"/>
    <s v="VISITA TECNICA"/>
    <s v="A100U359"/>
    <s v="TIPO I"/>
    <s v="TERRESTRE"/>
    <s v="CUERO RUIZ JHONNY"/>
    <n v="1"/>
    <s v="0"/>
    <n v="65960"/>
    <n v="75096"/>
    <n v="65960"/>
  </r>
  <r>
    <s v="MEDELLIN"/>
    <x v="3"/>
    <x v="3"/>
    <s v="5001"/>
    <s v="3107109"/>
    <s v="3007041161"/>
    <s v="INCIDENTE"/>
    <s v="ANTIOQUIA"/>
    <s v="MEDELLIN"/>
    <s v="PAGAFACIL ARKADIA"/>
    <s v="REDEBAN"/>
    <s v="FO-25-1935256"/>
    <d v="2025-12-05T10:08:02"/>
    <d v="2025-12-05T15:52:00"/>
    <s v="NO"/>
    <s v="HARDWARE"/>
    <s v="PINPAD"/>
    <s v="ALERTADO"/>
    <s v="ROBUSTO"/>
    <s v="PAGAFACIL"/>
    <s v="EJECUTADO"/>
    <s v="05/12/2025 SE ESCALA PARA VISITA. LLAMAR ANTES DE VISITAR, CONFIRMAR FALLA Y DATOS | 05/12/2025 SE REALIZA CAMBIO DE PINPAD ALERTADO SE HACEN PRUEBAS OK"/>
    <s v="VISITA TECNICA"/>
    <s v="GZ0OZ428"/>
    <s v="TIPO I"/>
    <s v="TERRESTRE"/>
    <s v="MONTOYA VELEZ ANDRES FELIPE"/>
    <n v="1"/>
    <s v="0"/>
    <n v="65960"/>
    <n v="75096"/>
    <n v="65960"/>
  </r>
  <r>
    <s v="MEDELLIN"/>
    <x v="3"/>
    <x v="3"/>
    <s v="5001"/>
    <s v="3107647"/>
    <s v="3007022446"/>
    <s v="INCIDENTE"/>
    <s v="ANTIOQUIA"/>
    <s v="MEDELLIN"/>
    <s v="COMCARD MED MANRIQUE GARFIELD"/>
    <s v="REDEBAN"/>
    <s v="FO-25-1935699"/>
    <d v="2025-12-05T10:57:15"/>
    <d v="2025-12-05T13:18:00"/>
    <s v="NO"/>
    <s v="HARDWARE"/>
    <s v="SE REINICIA"/>
    <s v="DAÑO POS"/>
    <s v="AGREGADOR"/>
    <s v="COMCARD - PTM"/>
    <s v="EJECUTADO"/>
    <s v="05/12/2025 SE HACE MANTENIMIENTO OK SE CAMBIA HUB YA QUE CLIENTE NOS INDIQUE QUE AL ES CONSTANTE QUE SE QUEDE PAUSADO. SE HACEN VALIDACIONES Y SE NOTA QUE EL HUB TIENEN LOS CABLES PARTIDOS. SE PONE HUB NUEVO PRUEBAS EXITOSAS. PERMANECEMOS EN SITIO 40MIN Y SALE PRUEBAS EXITOSAS"/>
    <s v="VISITA TECNICA"/>
    <s v="AIZZZ292 DA004991"/>
    <s v="TIPO I"/>
    <s v="TERRESTRE"/>
    <s v="DIAZ ZABALA FRANCIS DUBAN"/>
    <n v="1"/>
    <s v="0"/>
    <n v="65960"/>
    <n v="75096"/>
    <n v="65960"/>
  </r>
  <r>
    <s v="PASTO"/>
    <x v="2"/>
    <x v="2"/>
    <s v="52317"/>
    <s v="3107756"/>
    <s v="3007041065"/>
    <s v="INCIDENTE"/>
    <s v="NARIÑO"/>
    <s v="GUACHUCAL"/>
    <s v="DISTRICOL CELL PLUS M D"/>
    <s v="REDEBAN"/>
    <s v="FO-25-1935843"/>
    <d v="2025-12-05T11:13:20"/>
    <d v="2025-12-05T12:50:00"/>
    <m/>
    <s v="SOFTWARE"/>
    <s v="ACTUALIZACION"/>
    <s v="VERSION CARGA SO VR"/>
    <s v="AGREGADOR"/>
    <s v="DISTRICOL"/>
    <m/>
    <s v="05/12/2025 SE VALIDA CON EL CLIENTE INDICA QUE HACE DIAS LES HABLARON DE UNA ACTUALIZACION DE VERSION PARA QUE LE SALGAN LOS NOMBRES DE LAS PERSONAS EN NEQUI, SE LE INDICA QUE LA VERSION AUN ESTA EN PRUEBA NO SE HA MASIFICADO, SE ESTA A LA ESPERA DE LA MISMA PARA ESTOS CBS"/>
    <s v="SOPORTE TELEFONICO"/>
    <m/>
    <s v="TIPO II"/>
    <s v="TERRESTRE"/>
    <s v="HENAO CARDONA DIEGO FERNANDO"/>
    <n v="0"/>
    <s v="0"/>
    <n v="41241"/>
    <n v="0"/>
    <n v="41241"/>
  </r>
  <r>
    <s v="CALI"/>
    <x v="2"/>
    <x v="2"/>
    <s v="76130"/>
    <s v="3107830"/>
    <s v="3007078755"/>
    <s v="INCIDENTE"/>
    <s v="VALLE DEL CAUCA"/>
    <s v="CANDELARIA"/>
    <s v="DISTRICOL METALMETALLICA"/>
    <s v="REDEBAN"/>
    <s v="FO-25-1935916"/>
    <d v="2025-12-05T11:19:30"/>
    <d v="2025-12-05T16:16:00"/>
    <s v="NO"/>
    <s v="HARDWARE"/>
    <s v="IMPRESION"/>
    <s v="NO AVANZA PAPEL"/>
    <s v="AGREGADOR"/>
    <s v="DISTRICOL"/>
    <s v="EJECUTADO"/>
    <s v="05/12/2025 SE ESCALA PARA VISITA. LLAMAR ANTES DE VISITAR, CONFIRMAR FALLA Y DATOS | 08/12/2025 SE REALIZA CAMBIO DE DATÁFONO POR MOTIVO QUE LA IMPRESIÓN O IMPRESORA NO JALA EL PAPEL._x000a_‎SE REALIZA CAMBIO DE EQUIPO EL CUAL FUE ÉXITO CON LAS PRUEBAS OPERATIVAS SIN NOVEDAD._x000a_‎CB QUEDA OKEY."/>
    <s v="VISITA TECNICA"/>
    <s v="SXRZZ979"/>
    <s v="TIPO II"/>
    <s v="TERRESTRE"/>
    <s v="TORRES GARCIA JENDRY JOSE"/>
    <n v="1"/>
    <s v="0"/>
    <n v="144968"/>
    <n v="140396"/>
    <n v="144968"/>
  </r>
  <r>
    <s v="MEDELLIN"/>
    <x v="3"/>
    <x v="3"/>
    <s v="5001"/>
    <s v="3107919"/>
    <s v="3007027107"/>
    <s v="INCIDENTE"/>
    <s v="ANTIOQUIA"/>
    <s v="MEDELLIN"/>
    <s v="OPRAP PUNTO DE LA ORIENTAL 1"/>
    <s v="REDEBAN"/>
    <s v="FO-25-1935992"/>
    <d v="2025-12-05T11:29:19"/>
    <d v="2025-12-05T17:32:00"/>
    <s v="NO"/>
    <s v="HARDWARE"/>
    <s v="IMPRESION"/>
    <s v="NO AVANZA PAPEL"/>
    <s v="ROBUSTO"/>
    <s v="OPRAP"/>
    <s v="EJECUTADO"/>
    <s v="05/12/2025 SE ESCALA PARA VISITA. LLAMAR ANTES DE VISITAR, CONFIRMAR FALLA Y DATOS | 05/12/2025 SE REALIZA CAMBIO DE POS YA QUE EL RODILLO INTERNO DEL DATÁFONO NO AVANZA."/>
    <s v="VISITA TECNICA"/>
    <s v="999VZ085"/>
    <s v="TIPO I"/>
    <s v="TERRESTRE"/>
    <s v="MARIN PIEDRAHITA JIMMY ALEXIS"/>
    <n v="1"/>
    <s v="0"/>
    <n v="65960"/>
    <n v="75096"/>
    <n v="65960"/>
  </r>
  <r>
    <s v="CUCUTA"/>
    <x v="5"/>
    <x v="6"/>
    <s v="54001"/>
    <s v="3107943"/>
    <s v="3007070423"/>
    <s v="INCIDENTE"/>
    <s v="NORTE DE SANTANDER"/>
    <s v="CUCUTA"/>
    <s v="PTM CUCUTA DROGUERIA FARMA FUE"/>
    <s v="REDEBAN"/>
    <s v="FO-25-1936132"/>
    <d v="2025-12-05T11:40:20"/>
    <d v="2025-12-05T16:50:00"/>
    <s v="NO"/>
    <s v="HARDWARE"/>
    <s v="IMPRESION"/>
    <s v="NO AVANZA PAPEL"/>
    <s v="AGREGADOR"/>
    <s v="COMCARD - PTM"/>
    <s v="EJECUTADO"/>
    <s v="05/12/2025 SE ESCALA PARA VISITA. LLAMAR ANTES DE VISITAR, CONFIRMAR FALLA Y DATOS | 05/12/2025 SE REALIZA CAMBIO DE DATAFONO POR DAÑO EN LA IMPRESORA, SE INSTALA NUEVA VERSIÓN CIERRES Y PRUEBAS OK"/>
    <s v="VISITA TECNICA"/>
    <s v="ON005595 NN000854"/>
    <s v="TIPO I"/>
    <s v="TERRESTRE"/>
    <s v="DURAN ACOSTA FRANK YONNY"/>
    <n v="1"/>
    <s v="0"/>
    <n v="65960"/>
    <n v="75096"/>
    <n v="65960"/>
  </r>
  <r>
    <s v="MEDELLIN"/>
    <x v="3"/>
    <x v="3"/>
    <s v="5670"/>
    <s v="3107987"/>
    <s v="3007018516"/>
    <s v="INCIDENTE"/>
    <s v="ANTIOQUIA"/>
    <s v="SAN ROQUE"/>
    <s v="CALLE EL COMERCIO SAN ROQUE"/>
    <s v="REDEBAN"/>
    <s v="FO-25-1936182"/>
    <d v="2025-12-05T11:53:55"/>
    <d v="2025-12-06T08:53:00"/>
    <s v="NO"/>
    <s v="HARDWARE"/>
    <s v="LECTOR DE TARJETAS"/>
    <s v="MENSAJE RETIRE TARJETA"/>
    <s v="CB UNO A UNO"/>
    <s v="CB UNO A UNO"/>
    <s v="EJECUTADO"/>
    <s v="05/12/2025 SE ESCALA PARA VISITA. LLAMAR ANTES DE VISITAR, CONFIRMAR FALLA Y DATOS | 06/12/2025 SE HACE MANTENIMIENTO OK SE LIMPIA LECTOR DE TARJETA, SE ENCUENTRA QUE EN SE HABÍA QUEDADO ATASCADO UN CHIP DE TARJETA, SE RETIRA QUEDAN EQUIPOS OPERATIVOS"/>
    <s v="VISITA TECNICA"/>
    <s v="A00FZ320"/>
    <s v="TIPO III"/>
    <s v="TERRESTRE"/>
    <s v="DIAZ ZABALA FRANCIS DUBAN"/>
    <n v="1"/>
    <s v="0"/>
    <n v="275729"/>
    <n v="196537"/>
    <n v="275729"/>
  </r>
  <r>
    <s v="MONTERIA"/>
    <x v="0"/>
    <x v="0"/>
    <s v="5154"/>
    <s v="3108000"/>
    <s v="3007041035"/>
    <s v="INCIDENTE"/>
    <s v="ANTIOQUIA"/>
    <s v="CAUCASIA"/>
    <s v="PTM CAUCASIA EL TRIANGULO"/>
    <s v="REDEBAN"/>
    <s v="FO-25-1935914"/>
    <d v="2025-12-05T11:22:32"/>
    <d v="2025-12-09T16:18:00"/>
    <s v="NO"/>
    <s v="HARDWARE"/>
    <s v="ALERT IRRUPTION"/>
    <s v="ALERT IRRUPTION"/>
    <s v="AGREGADOR"/>
    <s v="COMCARD - PTM"/>
    <s v="EJECUTADO"/>
    <s v="05/12/2025 SE ESCALA PARA VISITA. LLAMAR ANTES DE VISITAR, CONFIRMAR FALLA Y DATOS | 06/12/2025 PARA SOLUCIONAR FALLA SE REQUIERE CAMBIO DE DATAFONO Y YA NO ES POSIBLE POR FALTA DE SOPORTE POR PARTE DE REDEBAN, POR TAL MOTIVO SE REAGENDAR VISITA PARA EL DÍA 09/12/2025 | 09/12/2025 DATAFONO CON ALERTA INRUPTION, SE CAMBIA DATAFONO Y FUENTE PARA SOLUCIONAR FALLA, PRUEBAS OK"/>
    <s v="VISITA TECNICA"/>
    <s v="EFYZZ583"/>
    <s v="TIPO II"/>
    <s v="TERRESTRE"/>
    <s v="COGOLLO ROSSO CAMILO ANDRES"/>
    <n v="1"/>
    <s v="0"/>
    <n v="144968"/>
    <n v="140396"/>
    <n v="144968"/>
  </r>
  <r>
    <s v="BOGOTA"/>
    <x v="4"/>
    <x v="4"/>
    <s v="11001"/>
    <s v="3108088"/>
    <s v="3007050667"/>
    <s v="INCIDENTE"/>
    <s v="CUNDINAMARCA"/>
    <s v="BOGOTA"/>
    <s v="PTM  BOGOTA PAPELERIA NACHO"/>
    <s v="REDEBAN"/>
    <s v="FO-25-1936447"/>
    <d v="2025-12-05T12:02:01"/>
    <d v="2025-12-06T09:38:00"/>
    <s v="NO"/>
    <s v="HARDWARE"/>
    <s v="TECLADO"/>
    <s v="DAÑO POS"/>
    <s v="AGREGADOR"/>
    <s v="COMCARD - PTM"/>
    <s v="EJECUTADO / CANCELADO"/>
    <s v="05/12/2025 SE ESCALA PARA VISITA. LLAMAR ANTES DE VISITAR, CONFIRMAR FALLA Y DATOS | 06/12/2025 SE VISITA COMERCIO PARA TENDER INCIDENTE REPORTADO POR AL LLEGAR AL PUNTO SE ENCUENTRA CERRADO SE INTENTA COMUNICACIÓN TELEFÓNICA SIN ÉXITO 3222358824"/>
    <s v="VISITA TECNICA"/>
    <s v="0"/>
    <s v="TIPO I"/>
    <s v="TERRESTRE"/>
    <s v="SOTO LONDOÑO FREDY ALEXANDER"/>
    <n v="1"/>
    <s v="0"/>
    <n v="65960"/>
    <n v="75096"/>
    <n v="65960"/>
  </r>
  <r>
    <s v="MEDELLIN"/>
    <x v="3"/>
    <x v="3"/>
    <s v="5001"/>
    <s v="3108511"/>
    <s v="3007025163"/>
    <s v="INCIDENTE"/>
    <s v="ANTIOQUIA"/>
    <s v="MEDELLIN"/>
    <s v="REDY BELEN LA 33"/>
    <s v="REDEBAN"/>
    <s v="FO-25-1936431"/>
    <d v="2025-12-05T12:13:41"/>
    <d v="2025-12-05T15:57:00"/>
    <s v="NO"/>
    <s v="HARDWARE"/>
    <s v="IMPRESION"/>
    <s v="NO AVANZA PAPEL"/>
    <s v="ROBUSTO"/>
    <s v="REDY"/>
    <s v="EJECUTADO"/>
    <s v="05/12/2025 SE ESCALA PARA VISITA. LLAMAR ANTES DE VISITAR, CONFIRMAR FALLA Y DATOS | 05/12/2025 SE REALIZA CAMBIO DE EQUIPO DESPUÉS DE COMPROBAR PRESORA TRABADA, PRUEBAS OK"/>
    <s v="VISITA TECNICA"/>
    <s v="A000L573"/>
    <s v="TIPO I"/>
    <s v="TERRESTRE"/>
    <s v="QUINTERO SANCHEZ JUAN SEBASTIAN"/>
    <n v="1"/>
    <s v="0"/>
    <n v="65960"/>
    <n v="75096"/>
    <n v="65960"/>
  </r>
  <r>
    <s v="CUCUTA"/>
    <x v="5"/>
    <x v="6"/>
    <s v="54405"/>
    <s v="3108513"/>
    <s v="3007051437"/>
    <s v="INCIDENTE"/>
    <s v="NORTE DE SANTANDER"/>
    <s v="LOS PATIOS"/>
    <s v="BARRIO URB VILLA ANSEP LOS PAT"/>
    <s v="REDEBAN"/>
    <s v="FO-25-1936433"/>
    <d v="2025-12-05T12:11:46"/>
    <d v="2025-12-05T17:38:00"/>
    <s v="NO"/>
    <s v="HARDWARE"/>
    <s v="ALERT IRRUPTION"/>
    <s v="ALERT IRRUPTION"/>
    <s v="CB UNO A UNO"/>
    <s v="CB UNO A UNO"/>
    <s v="EJECUTADO"/>
    <s v="05/12/2025 SE ESCALA PARA VISITA. LLAMAR ANTES DE VISITAR, CONFIRMAR FALLA Y DATOS | 05/12/2025 SE REALIZA VISITA, SE ENCUENTRA DATAFONO CON ERROR ALERT IRRUPTION, SE REALIZA CAMBIO, SE INSTALA ÚLTIMA VERSIÓN, SE CREAN USUARIOS OK, SE REALIZAN PRUEBAS Y CIERRES OK"/>
    <s v="VISITA TECNICA"/>
    <s v="GB07Z813"/>
    <s v="TIPO I"/>
    <s v="TERRESTRE"/>
    <s v="PACHECO BUITRAGO JAVIER ALONSO"/>
    <n v="1"/>
    <s v="0"/>
    <n v="65960"/>
    <n v="75096"/>
    <n v="65960"/>
  </r>
  <r>
    <s v="MEDELLIN"/>
    <x v="3"/>
    <x v="3"/>
    <s v="5088"/>
    <s v="3108590"/>
    <s v="3007027928"/>
    <s v="INCIDENTE"/>
    <s v="ANTIOQUIA"/>
    <s v="BELLO"/>
    <s v="PAGAFACIL PARQUE BELLO II"/>
    <s v="REDEBAN"/>
    <s v="FO-25-1937621"/>
    <d v="2025-12-05T13:46:20"/>
    <d v="2025-12-06T10:24:00"/>
    <s v="NO"/>
    <s v="SOFTWARE"/>
    <s v="ACTUALIZACION"/>
    <s v="VERSION CARGA SO VR"/>
    <s v="ROBUSTO"/>
    <s v="PAGAFACIL"/>
    <s v="EJECUTADO"/>
    <s v="05/12/2025 SE ESCALA PARA VISITA. LLAMAR ANTES DE VISITAR, CONFIRMAR FALLA Y DATOS | 06/12/2025 DURANTE LA VISITA TÉCNICA AL CORRESPONSAL BANCOLOMBIA, EL USUARIO CONFIRMA SU IDENTIFICACIÓN Y REPORTA QUE EL DATÁFONO SE REINICIA CONSTANTEMENTE, IMPIDIENDO LA REALIZACIÓN DE ALGUNAS TRANSACCIONES.  _x000a__x000a_SE VALIDA EN SITIO Y SE CONFIRMA QUE LA NOVEDAD ESTÁ ASOCIADA A LA VERSIÓN INSTALADA EN EL EQUIPO (11.5R), LA CUAL PRESENTA FALLAS EN EL SERVICIO.  _x000a__x000a_COMO ACCIÓN CORRECTIVA, SE PROCEDE A REALIZAR DOWNGRADE DE LA VERSIÓN 11.5R A LA 9.90. TRAS LA INTERVENCIÓN, LOS SERVICIOS QUEDAN FUNCIONANDO CORRECTAMENTE Y EL EQUIPO OPERATIVO."/>
    <s v="VISITA TECNICA"/>
    <s v="9DZZZ787"/>
    <s v="TIPO I"/>
    <s v="TERRESTRE"/>
    <s v="MARTINEZ TOVAR OSCAR DAVID"/>
    <n v="1"/>
    <s v="0"/>
    <n v="65960"/>
    <n v="75096"/>
    <n v="65960"/>
  </r>
  <r>
    <s v="BUCARAMANGA"/>
    <x v="5"/>
    <x v="6"/>
    <s v="68001"/>
    <s v="3108614"/>
    <s v="3007056173"/>
    <s v="INCIDENTE"/>
    <s v="SANTANDER"/>
    <s v="BUCARAMANGA"/>
    <s v="DISTRICOL DIGINET"/>
    <s v="REDEBAN"/>
    <s v="FO-25-1936429"/>
    <d v="2025-12-05T12:21:28"/>
    <d v="2025-12-05T16:10:00"/>
    <s v="NO"/>
    <s v="HARDWARE"/>
    <s v="IMPRESION"/>
    <s v="NO AVANZA PAPEL"/>
    <s v="AGREGADOR"/>
    <s v="DISTRICOL"/>
    <s v="EJECUTADO"/>
    <s v="05/12/2025 SE ESCALA PARA VISITA. LLAMAR ANTES DE VISITAR, CONFIRMAR FALLA Y DATOS | 05/12/2025 SE HACE PRESENCIA EN COMERCIO SE REALIZA CAMBIO DE EQUIPO DEBIDO A QUE NO AVANZA EL PAPEL AL MOMENTO DE IMPRIMIR SE REALIZAN PRUEBAS CONSULTA DE SALDO OK_x000a__x000a_SE CREA USUARIO Y CONTRASEÑA"/>
    <s v="VISITA TECNICA"/>
    <s v="XPMZZ058"/>
    <s v="TIPO I"/>
    <s v="TERRESTRE"/>
    <s v="BARRERA ORTEGA MARLON STWAR"/>
    <n v="1"/>
    <s v="0"/>
    <n v="65960"/>
    <n v="75096"/>
    <n v="65960"/>
  </r>
  <r>
    <s v="CARTAGENA"/>
    <x v="0"/>
    <x v="0"/>
    <s v="13647"/>
    <s v="3108635"/>
    <s v="3007077090"/>
    <s v="INCIDENTE"/>
    <s v="BOLIVAR"/>
    <s v="SAN ESTANISLAO"/>
    <s v="BARRIO ROA SAN ESTANISLAO"/>
    <s v="REDEBAN"/>
    <s v="FO-25-1937815"/>
    <d v="2025-12-05T12:42:04"/>
    <d v="2025-12-05T18:05:00"/>
    <m/>
    <s v="HARDWARE"/>
    <s v="IMPRESION"/>
    <s v="TAPA IMPRESORA"/>
    <s v="CB UNO A UNO"/>
    <s v="CB UNO A UNO"/>
    <m/>
    <s v="05/12/2025 SE ESCALA PARA VISITA. LLAMAR ANTES DE VISITAR, CONFIRMAR FALLA Y DATOS | 05/12/2025 BUEN DIA SE CONTACTA AL CLIENTE SE VALIDAD NOVEDAD TENIA EL EQUIPO CON LA TAPA MAL UBICADA SE LE DAN INSTRUCCIONES Y LOGRA IMPRIMIR SIN NOVEDAD SE ADJUNTA EVIDENCIA ENVIADA POR EL CLIENTE TODO QUEDA OK"/>
    <s v="SOPORTE TELEFONICO"/>
    <m/>
    <s v="TIPO II"/>
    <s v="TERRESTRE"/>
    <s v="MARTINEZ SALGUEDO ANDRES AUGUSTO"/>
    <n v="0"/>
    <s v="0"/>
    <n v="41241"/>
    <n v="0"/>
    <n v="41241"/>
  </r>
  <r>
    <s v="BUCARAMANGA"/>
    <x v="5"/>
    <x v="6"/>
    <s v="68432"/>
    <s v="3108694"/>
    <s v="3007031911"/>
    <s v="INCIDENTE"/>
    <s v="SANTANDER"/>
    <s v="MALAGA"/>
    <s v="PAGAFACIL MALAGA"/>
    <s v="REDEBAN"/>
    <s v="FO-25-1937614"/>
    <d v="2025-12-05T14:00:14"/>
    <d v="2025-12-10T15:37:20"/>
    <s v="NO"/>
    <s v="HARDWARE"/>
    <s v="SE REINICIA"/>
    <s v="DAÑO POS"/>
    <s v="ROBUSTO"/>
    <s v="PAGAFACIL"/>
    <s v="EJECUTADO"/>
    <s v="05/12/2025 SE ESCALA PARA VISITA. LLAMAR ANTES DE VISITAR, CONFIRMAR FALLA Y DATOS | 06/12/2025 EN COMUNICACIÓN CON LA SEÑORA KATHERINE DELGADO AL NÚMERO 3134487392 SE LE INDICA QUE SE ESTARA REALIZANDO LA VISITA LA PRÓXIMA SEMANA DEBIDO AL DESPLAZAMIENTO AL MUNICIPIO DE MÁLAGA | 10/12/2025 SE REALIZA VISITA AL COMERCIO SE HACE CAMBIO DE HUB SE REALIZAN PRUEBAS OK"/>
    <s v="VISITA TECNICA"/>
    <s v="1111Q367"/>
    <s v="TIPO IV"/>
    <s v="TERRESTRE"/>
    <s v="MARIÑO PABON JORGE ENRIQUE"/>
    <n v="1"/>
    <s v="0"/>
    <n v="479589"/>
    <n v="196537"/>
    <n v="479589"/>
  </r>
  <r>
    <s v="BOGOTA"/>
    <x v="4"/>
    <x v="4"/>
    <s v="11001"/>
    <s v="3108810"/>
    <s v="3007013194"/>
    <s v="INCIDENTE"/>
    <s v="CUNDINAMARCA"/>
    <s v="BOGOTA"/>
    <s v="CENTRO COMERCIAL DIVER PLAZA"/>
    <s v="REDEBAN"/>
    <s v="FO-25-1937618"/>
    <d v="2025-12-05T13:59:21"/>
    <d v="2025-12-06T12:32:00"/>
    <s v="NO"/>
    <s v="HARDWARE"/>
    <s v="LECTOR DE BARRAS"/>
    <s v="CABLE LECTORA AVERIADO"/>
    <s v="ROBUSTO"/>
    <s v="OPRAP"/>
    <s v="EJECUTADO"/>
    <s v="05/12/2025 SE ESCALA PARA VISITA. LLAMAR ANTES DE VISITAR, CONFIRMAR FALLA Y DATOS | 06/12/2025 SE VISITA COMERCIO CB BANCOLOMBIA ROBUSTO, SE EVIDENCIA QUE EL LECTOR DE BARRAS ESTÁ CON EL GATILLO FALLANDO, SE CAMBIA EL LECTOR DE BARRAS, SE REALIZAN PRUEBAS OK, NO UPS, NO SE ALTERAN USUARIOS."/>
    <s v="VISITA TECNICA"/>
    <s v="V1ZZZ970"/>
    <s v="TIPO I"/>
    <s v="TERRESTRE"/>
    <s v="VEGA MANRIQUE JONATAN MAURICIO"/>
    <n v="1"/>
    <s v="0"/>
    <n v="65960"/>
    <n v="75096"/>
    <n v="65960"/>
  </r>
  <r>
    <s v="IBAGUE"/>
    <x v="1"/>
    <x v="1"/>
    <s v="73520"/>
    <s v="3108830"/>
    <s v="3007073081"/>
    <s v="INCIDENTE"/>
    <s v="TOLIMA"/>
    <s v="PALOCABILDO"/>
    <s v="BARRIO CENTRO PALOCABILDO 3"/>
    <s v="REDEBAN"/>
    <s v="FO-25-1937611"/>
    <d v="2025-12-05T14:14:05"/>
    <d v="2025-12-09T16:42:00"/>
    <s v="NO"/>
    <s v="HARDWARE"/>
    <s v="LECTOR DE TARJETAS"/>
    <s v="MENSAJE RETIRE TARJETA"/>
    <s v="CB UNO A UNO"/>
    <s v="CB UNO A UNO"/>
    <s v="EJECUTADO"/>
    <s v="05/12/2025 SE ESCALA PARA VISITA. LLAMAR ANTES DE VISITAR, CONFIRMAR FALLA Y DATOS | 08/12/2025 SE PROGRAMA VISITA PARA DIA HABIL YA QUE NO HAY SOPORTE DE REDEBAN PARA CAMBIO DE EQUIPO DAÑO EN LECTOR DE TARJETA CHIP | 09/12/2025 SE VISITA CB REALIZA CAMBIO DE EQUIPO,  &quot;APARECE ERROR RETIRE TARJETA&quot;_x000a_DATÁFONO INSTALADO QUEDA OPERATIVA _x000a_TRANSACCIONES DE PRUEBA O.K"/>
    <s v="VISITA TECNICA"/>
    <s v="MN00R035"/>
    <s v="TIPO III"/>
    <s v="TERRESTRE"/>
    <s v="GUTIERREZ  CAMILO ANDRES"/>
    <n v="1"/>
    <s v="0"/>
    <n v="275729"/>
    <n v="196537"/>
    <n v="275729"/>
  </r>
  <r>
    <s v="MONTERIA"/>
    <x v="0"/>
    <x v="0"/>
    <s v="5154"/>
    <s v="3109000"/>
    <s v="3007079759"/>
    <s v="INCIDENTE"/>
    <s v="ANTIOQUIA"/>
    <s v="CAUCASIA"/>
    <s v="BARRIO PUEBLO NUEVO CAUCASIA 3"/>
    <s v="REDEBAN"/>
    <s v="FO-25-1937612"/>
    <d v="2025-12-05T14:02:42"/>
    <d v="2025-12-09T16:15:00"/>
    <s v="NO"/>
    <s v="HARDWARE"/>
    <s v="LECTOR DE BARRAS"/>
    <s v="DAÑO POS"/>
    <s v="CB UNO A UNO"/>
    <s v="CB UNO A UNO"/>
    <s v="EJECUTADO"/>
    <s v="05/12/2025 SE ESCALA PARA VISITA. LLAMAR ANTES DE VISITAR, CONFIRMAR FALLA Y DATOS | 06/12/2025 SE REQUIERE CAMBIO DE EQUIPO Y NO SE CUENTA CON SOPORTE PARA CAMBIO DE EQUIPO, POR TAL MOTIVO SE PROGRAMA PARA EL 09/12/2025 | 07/12/2025 SE REQUIERE CAMBIO DE EQUIPO TAMBIÉN POR TAL MOTIVO SE AGENDA PARA EL 9 DIC | 09/12/2025 SE ENCUENTRA LECTORA DAÑADA, NO LEER LOS CÓDIGOS DE BARRAS, SE CAMBIA LECTORA DE BARRAS PARA SOLUCIONAR FALLA, PRUEBAS OK"/>
    <s v="VISITA TECNICA"/>
    <s v="F1XZZ018"/>
    <s v="TIPO II"/>
    <s v="TERRESTRE"/>
    <s v="COGOLLO ROSSO CAMILO ANDRES"/>
    <n v="1"/>
    <s v="0"/>
    <n v="144968"/>
    <n v="140396"/>
    <n v="144968"/>
  </r>
  <r>
    <s v="CALI"/>
    <x v="2"/>
    <x v="2"/>
    <s v="76113"/>
    <s v="3109314"/>
    <s v="3007013197"/>
    <s v="INCIDENTE"/>
    <s v="VALLE DEL CAUCA"/>
    <s v="BUGALAGRANDE"/>
    <s v="MULTIPAGAS BUGALAGRANDE"/>
    <s v="REDEBAN"/>
    <s v="FO-25-1937813"/>
    <d v="2025-12-05T15:10:43"/>
    <d v="2025-12-09T14:43:00"/>
    <s v="NO"/>
    <s v="HARDWARE"/>
    <s v="CABLEADO"/>
    <s v="DAÑO POS"/>
    <s v="ROBUSTO"/>
    <s v="MULTIPAGAS"/>
    <s v="EJECUTADO"/>
    <s v="05/12/2025 SE ESCALA PARA VISITA. LLAMAR ANTES DE VISITAR, CONFIRMAR FALLA Y DATOS | 06/12/2025 SE REALIZARA VISITA EL DIA MARTES YA QUE EL CLIENTE SOLCIITA CAMBIO DE EQUIPO POR DAÑO EN TECLADO | 09/12/2025 EN LA VISITA TÉCNICA SE REALIZÓ EL CAMBIO DE DATÁFONO Y DOS PINPAD,LOS CUALES SE ENCONTRARON PRESENTANDO FALLAS,LOS CAMBIOS SE APRUEBAN Y QUEDAN OK , CONFIGURACIÓN E INICIALIZACIÓN OK, VERSIÓN 9.90,SE CREARON LOS USUARIOS Y SE REALIZARON LAS PRUEBAS DEJANDO EL SERVICIO OPERANDO SIN FALLAS Y SIN NOVEDAD."/>
    <s v="VISITA TECNICA"/>
    <s v="JAATZ082 // JABZZ430"/>
    <s v="TIPO II"/>
    <s v="TERRESTRE"/>
    <s v="SANCHEZ URREGO ROBINSON DAVID"/>
    <n v="1"/>
    <s v="0"/>
    <n v="144968"/>
    <n v="140396"/>
    <n v="144968"/>
  </r>
  <r>
    <s v="BUCARAMANGA"/>
    <x v="5"/>
    <x v="6"/>
    <s v="81794"/>
    <s v="3109344"/>
    <s v="3007064044"/>
    <s v="INCIDENTE"/>
    <s v="ARAUCA"/>
    <s v="TAME"/>
    <s v="PTM TAME PAPELERIA Y VARIEDADE"/>
    <s v="REDEBAN"/>
    <s v="FO-25-1937904"/>
    <d v="2025-12-05T15:27:28"/>
    <d v="2025-12-22T10:33:00"/>
    <s v="NO"/>
    <s v="HARDWARE"/>
    <s v="PANTALLA"/>
    <s v="DAÑO POS"/>
    <s v="AGREGADOR"/>
    <s v="COMCARD - PTM"/>
    <s v="EJECUTADO"/>
    <s v="05/12/2025 SE ESCALA PARA VISITA. LLAMAR ANTES DE VISITAR, CONFIRMAR FALLA Y DATOS | 09/12/2025 SE COMUNICA CON EL CLIENTE AL NÚMERO DE TELÉFONO 3114801632 , SE LE INDICA A LA SEÑORITA JUANA MEDINA QUE ESTAMOS EN ESPERA DE CONFIRMAR VUELO  , PARA ATENDER ORDEN DEL SECTOR , CLIENTE INDICA NO TENER INCONVENIENTE | 22/12/2025 SE HACE PRESENCIA EN COMERCIO SE REALIZA CAMBIO DE EQUIPO DEBIDO A QUE LA PANTALLA SE QUEDÓ EN BLANCO NO SE REALIZAN PRUEBAS YA QUE EL CB SE ENCUENTRA BLOQUEADO POR PARTE DE PTM POR COMPENSACIÓN  _x000a_SE CREA USUARIO Y CONTRASEÑA"/>
    <s v="VISITA TECNICA"/>
    <s v="OA00O657 AB11O674"/>
    <s v="TIPO V"/>
    <s v="AEREO"/>
    <s v="BARRERA ORTEGA MARLON STWAR"/>
    <n v="1"/>
    <s v="0"/>
    <n v="988463"/>
    <n v="196537"/>
    <n v="988463"/>
  </r>
  <r>
    <s v="MEDELLIN"/>
    <x v="3"/>
    <x v="3"/>
    <s v="5079"/>
    <s v="3109347"/>
    <s v="3007042680"/>
    <s v="INCIDENTE"/>
    <s v="ANTIOQUIA"/>
    <s v="BARBOSA"/>
    <s v="PTM BARBOSA EL PORVENIR"/>
    <s v="REDEBAN"/>
    <s v="FO-25-1937901"/>
    <d v="2025-12-05T15:29:02"/>
    <d v="2025-12-06T09:06:00"/>
    <s v="NO"/>
    <s v="HARDWARE"/>
    <s v="COMUNICACION"/>
    <s v="MENSAJE DE ERROR SOCKET"/>
    <s v="AGREGADOR"/>
    <s v="COMCARD - PTM"/>
    <s v="EJECUTADO / CANCELADO"/>
    <s v="05/12/2025 SE ESCALA PARA VISITA. LLAMAR ANTES DE VISITAR, CONFIRMAR FALLA Y DATOS | 06/12/2025 SE LLEGA AL PUNTO SE ENCUENTRA CERRADO SE MARCA AL NÚMERO PROPORCIONADO Y DICE NO DISPONIBLE SE BUSCA OTRO NÚMERO DE VISITA VIEJA RESPONDEN AL WATSAP INFORMAN QUE EL EQUIPO AYER SE ARREGLÓ SOLO Y QUE NO NECESITABAN VISITA POR LO QUE SE CIERRA"/>
    <s v="VISITA TECNICA"/>
    <s v="NO APLICA"/>
    <s v="TIPO II"/>
    <s v="TERRESTRE"/>
    <s v="ALVAREZ ARENAS VICTOR HUGO"/>
    <n v="1"/>
    <s v="0"/>
    <n v="144968"/>
    <n v="140396"/>
    <n v="144968"/>
  </r>
  <r>
    <s v="MEDELLIN"/>
    <x v="3"/>
    <x v="3"/>
    <s v="5001"/>
    <s v="3110024"/>
    <s v="3007015529"/>
    <s v="INCIDENTE"/>
    <s v="ANTIOQUIA"/>
    <s v="MEDELLIN"/>
    <s v="MULTIPAGAS LA MOTA"/>
    <s v="REDEBAN"/>
    <s v="FO-25-1938490"/>
    <d v="2025-12-05T16:48:34"/>
    <d v="2025-12-06T10:36:00"/>
    <s v="NO"/>
    <s v="HARDWARE"/>
    <s v="COMUNICACION"/>
    <s v="CAMBIO DE IP"/>
    <s v="ROBUSTO"/>
    <s v="MULTIPAGAS"/>
    <s v="EJECUTADO"/>
    <s v="05/12/2025 SE ESCALA PARA VISITA. LLAMAR ANTES DE VISITAR, CONFIRMAR FALLA Y DATOS | 06/12/2025 SE REALIZA CONFIGURACIÓN DE PARAMETROS DE COMUNICACIÓN SE HACEN PRUEBAS OK"/>
    <s v="VISITA TECNICA"/>
    <s v="CZZZZ460"/>
    <s v="TIPO I"/>
    <s v="TERRESTRE"/>
    <s v="MONTOYA VELEZ ANDRES FELIPE"/>
    <n v="1"/>
    <s v="0"/>
    <n v="65960"/>
    <n v="75096"/>
    <n v="65960"/>
  </r>
  <r>
    <s v="BOGOTA"/>
    <x v="4"/>
    <x v="4"/>
    <s v="11001"/>
    <s v="3110179"/>
    <s v="3007073853"/>
    <s v="INCIDENTE"/>
    <s v="CUNDINAMARCA"/>
    <s v="BOGOTA"/>
    <s v="REDY FERIAS"/>
    <s v="REDEBAN"/>
    <s v="FO-25-1938837"/>
    <d v="2025-12-05T17:51:58"/>
    <d v="2025-12-06T11:12:00"/>
    <s v="NO"/>
    <s v="HARDWARE"/>
    <s v="IMPRESION"/>
    <s v="NO IMPRIME UNO O VARIOS CARACTERES"/>
    <s v="ROBUSTO"/>
    <s v="REDY"/>
    <s v="EJECUTADO"/>
    <s v="05/12/2025 SE ESCALA PARA VISITA. LLAMAR ANTES DE VISITAR, CONFIRMAR FALLA Y DATOS | 06/12/2025 SE VISITA COMERCIO CB BANCOLOMBIA ROBUSTO, SE REALIZA CAMBIO DE DATAFONO PUES NO AVANZA PAPEL, SE DEJA UN DESK 2600, SE CAMBIA PINPAD Y HUB POR COMPATIBILIDAD, SE DEJAN USUARIOS DEL CLIENTE, SE REALIZAN PRUEBAS OK, NO UPS."/>
    <s v="VISITA TECNICA"/>
    <s v="EG0IZ231"/>
    <s v="TIPO I"/>
    <s v="TERRESTRE"/>
    <s v="VEGA MANRIQUE JONATAN MAURICIO"/>
    <n v="1"/>
    <s v="0"/>
    <n v="65960"/>
    <n v="75096"/>
    <n v="65960"/>
  </r>
  <r>
    <s v="CALI"/>
    <x v="2"/>
    <x v="2"/>
    <s v="19821"/>
    <s v="3110232"/>
    <s v="3007077711"/>
    <s v="INCIDENTE"/>
    <s v="CAUCA"/>
    <s v="TORIBIO"/>
    <s v="BARRIO EL CENTRO TORIBIO 1"/>
    <s v="REDEBAN"/>
    <s v="FO-25-1938776"/>
    <d v="2025-12-05T17:27:34"/>
    <d v="2025-12-09T16:50:00"/>
    <s v="NO"/>
    <s v="HARDWARE"/>
    <s v="ALERT IRRUPTION"/>
    <s v="ALERT IRRUPTION"/>
    <s v="CB UNO A UNO"/>
    <s v="CB UNO A UNO"/>
    <s v="EJECUTADO"/>
    <s v="05/12/2025 SE ESCALA PARA VISITA. LLAMAR ANTES DE VISITAR, CONFIRMAR FALLA Y DATOS | 06/12/2025 SE VALIDA Y SE REQUIERE CAMBIO DE EQUIPO , SE PROGRAMARA VISITA PARA EL DIA MARTES | 09/12/2025 SE REALIZA CAMBIO DE EQUIPO A6 ALERT IRRUPTION, CB BANCOLOMBIA PURO, PUURBAS OK, HUBO QUE REALIZAR EL CAMBIO DE EQUIPO EN SANTANDER DE QUILICHAO PORQUE SE FUE LA ENERGÍA Y EL INTERNET EN EL CB"/>
    <s v="VISITA TECNICA"/>
    <s v="10LZZ982"/>
    <s v="TIPO III"/>
    <s v="TERRESTRE"/>
    <s v="PAREDES CASTILLO DIEGO"/>
    <n v="1"/>
    <s v="0"/>
    <n v="275729"/>
    <n v="196537"/>
    <n v="275729"/>
  </r>
  <r>
    <s v="CALI"/>
    <x v="2"/>
    <x v="2"/>
    <s v="76520"/>
    <s v="3110290"/>
    <s v="3007081671"/>
    <s v="INCIDENTE"/>
    <s v="VALLE DEL CAUCA"/>
    <s v="PALMIRA"/>
    <s v="DISTRICOL VARIEDADES JOSUE"/>
    <s v="REDEBAN"/>
    <s v="FO-25-1939619"/>
    <d v="2025-12-06T09:06:57"/>
    <d v="2025-12-06T12:26:00"/>
    <s v="NO"/>
    <s v="HARDWARE"/>
    <s v="ALERT IRRUPTION"/>
    <s v="ALERT IRRUPTION"/>
    <s v="AGREGADOR"/>
    <s v="DISTRICOL"/>
    <s v="EJECUTADO"/>
    <s v="06/12/2025 SE ESCALA PARA VISITA. LLAMAR ANTES DE VISITAR, CONFIRMAR FALLA Y DATOS | 06/12/2025 SE LLAMA AL CLIENTE, SE VALIDA INCIDENTE DATAFONO MUESTRA PANTALLA AZUL Y DIRECCIÓN, SE VISITA EL COMERCIO, SE REVISA LOS EQUIPOS ESTÁ FALLANDO EL DATAFONO MUESTRA MSJ KERNEL NOTA LOADED (-61440) POR LO QUE SE CAMBIA RESOLVIENDO EL DAÑO,  INICIALIZA TERMINAL EXITOSAMENTE, PRUEBAS OK, TELECARGA TRNA"/>
    <s v="VISITA TECNICA"/>
    <s v="FWZZZ489"/>
    <s v="TIPO I"/>
    <s v="TERRESTRE"/>
    <s v="HERRERA MONAR GEOVANNY"/>
    <n v="1"/>
    <s v="0"/>
    <n v="65960"/>
    <n v="75096"/>
    <n v="65960"/>
  </r>
  <r>
    <s v="BUCARAMANGA"/>
    <x v="5"/>
    <x v="6"/>
    <s v="68081"/>
    <s v="3110300"/>
    <s v="3007058763"/>
    <s v="INCIDENTE"/>
    <s v="SANTANDER"/>
    <s v="BARRANCABERMEJA"/>
    <s v="PTM BARRANCABERMEJA EXITO CHUC"/>
    <s v="REDEBAN"/>
    <s v="FO-25-1938775"/>
    <d v="2025-12-05T17:36:57"/>
    <d v="2025-12-09T16:39:00"/>
    <s v="NO"/>
    <s v="HARDWARE"/>
    <s v="COMUNICACION"/>
    <s v="MENSAJE CABLE DE RED DESCONECTADO"/>
    <s v="AGREGADOR"/>
    <s v="COMCARD - PTM"/>
    <s v="EJECUTADO"/>
    <s v="05/12/2025 SE ESCALA PARA VISITA. LLAMAR ANTES DE VISITAR, CONFIRMAR FALLA Y DATOS | 06/12/2025 EN COMUNICACIÓN CON CLIENTE AL NÚMERO 3005521858 QUIEN NO INDICA Q LE ARROJA CABLE DE RED DESCONECTADO, SE LE. INDIC Q SE LE QUEMÓ EL PUERTO DE INTERNET Y SE LE DEBE REALIZAR CAMBIÓ DE EQUIPO DEBIDO  Q ES UN ACTIVIDAD TIPO3 Y EL FIN DE SEMANA NO HAY SOPORTE DE RBM PARA REALIZAR CAMBIOS DE DATAFONO, SE LE INDIC Q SE ESTARÁ PASANDO EL. DÍA MARTES 9 DE DICIEMBRE EN EL TRANSCURSO  DEL DÍA, CLIENTE ACEPTA | 09/12/2025 SE REALIZA CAMBIO DE DATAFONO, SE DEJA DSK 3500 CON VERSION 9.90, SE HACEN PRUEBAS OK DATADO NO OPERATIVO VISITA EXITOSA"/>
    <s v="VISITA TECNICA"/>
    <s v="JA000988 TRAZZ699"/>
    <s v="TIPO III"/>
    <s v="TERRESTRE"/>
    <s v="GELVEZ MOGOLLON JOSE ELISEO"/>
    <n v="1"/>
    <s v="0"/>
    <n v="275729"/>
    <n v="196537"/>
    <n v="275729"/>
  </r>
  <r>
    <s v="MEDELLIN"/>
    <x v="3"/>
    <x v="3"/>
    <s v="5001"/>
    <s v="3110304"/>
    <s v="3007023500"/>
    <s v="INCIDENTE"/>
    <s v="ANTIOQUIA"/>
    <s v="MEDELLIN"/>
    <s v="MULTIPAGAS AVENIDA JUNIN"/>
    <s v="REDEBAN"/>
    <s v="FO-25-1938774"/>
    <d v="2025-12-05T17:39:40"/>
    <d v="2025-12-06T12:13:00"/>
    <s v="NO"/>
    <s v="HARDWARE"/>
    <s v="IMPRESION"/>
    <s v="NO AVANZA PAPEL"/>
    <s v="ROBUSTO"/>
    <s v="MULTIPAGAS"/>
    <s v="EJECUTADO"/>
    <s v="05/12/2025 SE ESCALA PARA VISITA. LLAMAR ANTES DE VISITAR, CONFIRMAR FALLA Y DATOS | 06/12/2025 SE CAMBIA EQUIPO POR DAÑO EN IMPRESORA, SE CAMBIA PINPAD PORR TECLADO BORROSO"/>
    <s v="VISITA TECNICA"/>
    <s v="9C008151"/>
    <s v="TIPO I"/>
    <s v="TERRESTRE"/>
    <s v="BADEL ACUÑA LUIS ALBERTO"/>
    <n v="1"/>
    <s v="0"/>
    <n v="65960"/>
    <n v="75096"/>
    <n v="65960"/>
  </r>
  <r>
    <s v="MONTERIA"/>
    <x v="0"/>
    <x v="0"/>
    <s v="23660"/>
    <s v="3110327"/>
    <s v="3007071012"/>
    <s v="INCIDENTE"/>
    <s v="CORDOBA"/>
    <s v="SAHAGUN"/>
    <s v="BARRIO CENTENARIO SAHAGUN 5"/>
    <s v="REDEBAN"/>
    <s v="FO-25-1939279"/>
    <d v="2025-12-06T08:00:00"/>
    <d v="2025-12-09T16:36:00"/>
    <s v="NO"/>
    <s v="HARDWARE"/>
    <s v="IMPRESION"/>
    <s v="TAPA IMPRESORA"/>
    <s v="CB UNO A UNO"/>
    <s v="CB UNO A UNO"/>
    <s v="EJECUTADO"/>
    <s v="06/12/2025 SE ESCALA PARA VISITA. LLAMAR ANTES DE VISITAR, CONFIRMAR FALLA Y DATOS | 07/12/2025 SE REQUIERE CAMBIO DE EQUIPO Y NO HAY SOPORTE DE REDEBAN SE REAGENDA PARA EL 9 DIC | 09/12/2025 SE VISITA COMERCIO POR FALLA, SE CAMBIA LA TAPA DE LA IMPRESORA YA QUE SE ENCUENTRA AVERIADA, SE DEJA CON LA VERSIÓN 9.90, SE REALIZAN PRUEBAS OK."/>
    <s v="VISITA TECNICA"/>
    <s v="MN00C086"/>
    <s v="TIPO II"/>
    <s v="TERRESTRE"/>
    <s v="CACERES HERNANDEZ ANDRES"/>
    <n v="1"/>
    <s v="0"/>
    <n v="144968"/>
    <n v="140396"/>
    <n v="144968"/>
  </r>
  <r>
    <s v="MEDELLIN"/>
    <x v="3"/>
    <x v="3"/>
    <s v="5088"/>
    <s v="3110333"/>
    <s v="3007059337"/>
    <s v="INCIDENTE"/>
    <s v="ANTIOQUIA"/>
    <s v="BELLO"/>
    <s v="DISTRICOL TIENDA FERSAN"/>
    <s v="REDEBAN"/>
    <s v="FO-25-1939277"/>
    <d v="2025-12-06T08:00:00"/>
    <d v="2025-12-06T11:46:00"/>
    <s v="NO"/>
    <s v="HARDWARE"/>
    <s v="IMPRESION"/>
    <s v="NO IMPRIME UNO O VARIOS CARACTERES"/>
    <s v="AGREGADOR"/>
    <s v="DISTRICOL"/>
    <s v="EJECUTADO"/>
    <s v="06/12/2025 SE ESCALA PARA VISITA. LLAMAR ANTES DE VISITAR, CONFIRMAR FALLA Y DATOS | 06/12/2025 SE REALIZA VISITA TÉCNICA AL CORRESPONSAL BANCOLOMBIA POR INCIDENTE REPORTADO EN EL DATÁFONO; EL USUARIO CONFIRMA SU IDENTIFICACIÓN Y MANIFIESTA QUE EL EQUIPO NO IMPRIME ALGUNOS CARACTERES Y EL TECLADO SE OBSERVA BORROSO. SE VALIDA LA NOVEDAD Y SE EFECTÚA MANTENIMIENTO PREVENTIVO Y CORRECTIVO, SIN EMBARGO LA FALLA PERSISTE. ANTE LA CONTINUIDAD DEL PROBLEMA, SE PROCEDE AL REEMPLAZO DEL DATÁFONO POR UN EQUIPO NUEVO, EL CUAL QUEDA INSTALADO, CONFIGURADO Y OPERATIVO, GARANTIZANDO EL CORRECTO FUNCIONAMIENTO PARA EL CORRESPONSAL."/>
    <s v="VISITA TECNICA"/>
    <s v="FUA05650"/>
    <s v="TIPO I"/>
    <s v="TERRESTRE"/>
    <s v="MARTINEZ TOVAR OSCAR DAVID"/>
    <n v="1"/>
    <s v="0"/>
    <n v="65960"/>
    <n v="75096"/>
    <n v="65960"/>
  </r>
  <r>
    <s v="MONTERIA"/>
    <x v="0"/>
    <x v="0"/>
    <s v="23001"/>
    <s v="3110368"/>
    <s v="3007047447"/>
    <s v="INCIDENTE"/>
    <s v="CORDOBA"/>
    <s v="MONTERIA"/>
    <s v="PTM MONTERIA  MULTISERVICIOS E"/>
    <s v="REDEBAN"/>
    <s v="FO-25-1939837"/>
    <d v="2025-12-06T09:40:50"/>
    <d v="2025-12-06T11:50:00"/>
    <s v="NO"/>
    <s v="HARDWARE"/>
    <s v="LECTOR DE BARRAS"/>
    <s v="DAÑO POS"/>
    <s v="AGREGADOR"/>
    <s v="COMCARD - PTM"/>
    <s v="EJECUTADO"/>
    <s v="06/12/2025 SE ESCALA PARA VISITA. LLAMAR ANTES DE VISITAR, CONFIRMAR FALLA Y DATOS | 06/12/2025 LECTORA DE BARRAS NO ENCIENDE, SE PRUEBA EN OTRO DATAFONO TAMPOCO ENCIENDE, SE CAMBIA LECTORA DE BARRAS PARA SOLUCIONAR FALLA, PRUEBAS OK"/>
    <s v="VISITA TECNICA"/>
    <s v="GB00G976 TUZZZ847"/>
    <s v="TIPO I"/>
    <s v="TERRESTRE"/>
    <s v="COGOLLO ROSSO CAMILO ANDRES"/>
    <n v="1"/>
    <s v="0"/>
    <n v="65960"/>
    <n v="75096"/>
    <n v="65960"/>
  </r>
  <r>
    <s v="MONTERIA"/>
    <x v="0"/>
    <x v="0"/>
    <s v="23807"/>
    <s v="3110374"/>
    <s v="3007043313"/>
    <s v="INCIDENTE"/>
    <s v="CORDOBA"/>
    <s v="TIERRALTA"/>
    <s v="DISTRICOL DROGAS MARIA SALOME"/>
    <s v="REDEBAN"/>
    <s v="FO-25-1940091"/>
    <d v="2025-12-06T09:51:38"/>
    <d v="2025-12-09T12:40:00"/>
    <s v="NO"/>
    <s v="HARDWARE"/>
    <s v="IMPRESION"/>
    <s v="TAPA IMPRESORA"/>
    <s v="AGREGADOR"/>
    <s v="DISTRICOL"/>
    <s v="EJECUTADO"/>
    <s v="06/12/2025 SE INTENTA COMUNICACION CON EL USUARIO AL NUMERO 3508323941, SE ESCALA PARA VISITA. LLAMAR ANTES DE VISITAR, CONFIRMAR FALLA Y DATOS | 06/12/2025 SE REQUIERE CAMBIO DE EQUIPO, DEBIDO A QUE NO HAY CAMBIOS DE EQUIPO EL DÍA DE HOY DESPUÉS DE 13:00 EL DÍA SÁBADO Y LOS DÍAS DOMINGO Y LUNES FESTIVO TAMPOCO HAY CAMBIOS, SE DOCUMENTA PARA RETOMAR LA ACTIVIDAD EL DÍA MARTES EN HORARIO HABITUAL QUE SE PUEDA EFECTUAR EL CAMBIO. | 09/12/2025 SE REALIZA VISITA TÉCNICA Y SE HACE NECESARIO EL CAMBIO DE DATAFONO YA QUE EL DATAFONO QUE SE ENCUENTRA EN SITIO PRESENTA DAÑOS EN LA TAPA DE LA IMPRESORA LO QUE OCASIONA DIFICULTAD EN LA IMPRESIÓN DE BAUCHER NO ARROJA CORRECTAMENTE LA IMPRESIÓN, SE INSTALA DATAPLACA 1184316 Y SE RETIRA DATAFONO PLACA 1141325, DE IGUAL MANERA POR TECNOLOGÍA DEL NUEVO DATAFONO SE INSTALA MAGICBOX SERIALIZADO, SE REALIZAN PRUEBAS Y SE DEJA EL SERVICIO FUNCIONANDO CORRECTAMENTE."/>
    <s v="VISITA TECNICA"/>
    <s v="ABAZZ522 TRQZZ068"/>
    <s v="TIPO III"/>
    <s v="TERRESTRE"/>
    <s v="CASSIANI PEREZ RAUL RAMIRO"/>
    <n v="1"/>
    <s v="0"/>
    <n v="275729"/>
    <n v="196537"/>
    <n v="275729"/>
  </r>
  <r>
    <s v="APARTADO"/>
    <x v="3"/>
    <x v="3"/>
    <s v="5045"/>
    <s v="3110380"/>
    <s v="3007032311"/>
    <s v="INCIDENTE"/>
    <s v="ANTIOQUIA"/>
    <s v="APARTADO"/>
    <s v="PAGAFACIL BARRIO ORTIZ I"/>
    <s v="REDEBAN"/>
    <s v="FO-25-1939952"/>
    <d v="2025-12-06T10:01:17"/>
    <d v="2025-12-07T09:30:00"/>
    <s v="NO"/>
    <s v="HARDWARE"/>
    <s v="LECTOR DE BARRAS"/>
    <s v="CABLE LECTORA AVERIADO"/>
    <s v="ROBUSTO"/>
    <s v="PAGAFACIL"/>
    <s v="EJECUTADO"/>
    <s v="06/12/2025 SE ESCALA PARA VISITA. LLAMAR ANTES DE VISITAR, CONFIRMAR FALLA Y DATOS | 07/12/2025 SE INSTALA LECTORA NUEVA YA QUE DATAFONOS NO TIENE. USUARIA MANIFIESTA QUE CUANDO LE INSTALARON DATÁFONO SE LO ENTREGARON SIN LECTORA. SE HACEN PRUEBAS Y SE DEJA TODO FUNCIONANDO CORRECTAMENTE"/>
    <s v="VISITA TECNICA"/>
    <s v="111JZ567"/>
    <s v="TIPO I"/>
    <s v="TERRESTRE"/>
    <s v="SALDARRIAGA MIRANDA SANTIAGO"/>
    <n v="1"/>
    <s v="0"/>
    <n v="65960"/>
    <n v="75096"/>
    <n v="65960"/>
  </r>
  <r>
    <s v="MEDELLIN"/>
    <x v="3"/>
    <x v="3"/>
    <s v="5001"/>
    <s v="3110393"/>
    <s v="3007038998"/>
    <s v="INCIDENTE"/>
    <s v="ANTIOQUIA"/>
    <s v="MEDELLIN"/>
    <s v="PTM MED CHICANOS"/>
    <s v="REDEBAN"/>
    <s v="FO-25-1940278"/>
    <d v="2025-12-06T10:40:53"/>
    <d v="2025-12-06T13:39:00"/>
    <s v="NO"/>
    <s v="HARDWARE"/>
    <s v="LECTOR DE TARJETAS"/>
    <s v="DAÑO POS"/>
    <s v="AGREGADOR"/>
    <s v="COMCARD - PTM"/>
    <s v="EJECUTADO"/>
    <s v="06/12/2025 SE ESCALA PARA VISITA. LLAMAR ANTES DE VISITAR, CONFIRMAR FALLA Y DATOS | 06/12/2025 SE CAMBIA EQUIPO POR DAÑO EN LECTOR CHIP"/>
    <s v="VISITA TECNICA"/>
    <s v="9A06Z172-AD09Z129"/>
    <s v="TIPO I"/>
    <s v="TERRESTRE"/>
    <s v="BADEL ACUÑA LUIS ALBERTO"/>
    <n v="1"/>
    <s v="0"/>
    <n v="65960"/>
    <n v="75096"/>
    <n v="65960"/>
  </r>
  <r>
    <s v="VILLAVICENCIO"/>
    <x v="1"/>
    <x v="1"/>
    <s v="85440"/>
    <s v="3110647"/>
    <s v="3007043589"/>
    <s v="INCIDENTE"/>
    <s v="CASANARE"/>
    <s v="VILLANUEVA"/>
    <s v="BARRIO CENTRO VILLANUEVA 3"/>
    <s v="REDEBAN"/>
    <s v="FO-25-1940012"/>
    <d v="2025-12-06T09:50:47"/>
    <d v="2025-12-09T16:55:00"/>
    <s v="NO"/>
    <s v="HARDWARE"/>
    <s v="SE REINICIA"/>
    <s v="DAÑO POS"/>
    <s v="CB UNO A UNO"/>
    <s v="CB UNO A UNO"/>
    <s v="EJECUTADO"/>
    <s v="06/12/2025 SE INTENTA COMUNICACION CON EL USUARIO AL NUMERO 3107980113 , SE ESCALA PARA VISITA. LLAMAR ANTES DE VISITAR, CONFIRMAR FALLA Y DATOS | 09/12/2025 SE REALIZA CAMBIO DE DATAFONO POR DAÑO, SE CAMBIA HUB, SE CAMBIA PINPAD, SE CAMBIA FUENTE DE PODER, SE INSTALA MAGICBOX2600, SE INSTALA PINPAD1600, PRUEBAS OK."/>
    <s v="VISITA TECNICA"/>
    <s v="AB11N330"/>
    <s v="TIPO III"/>
    <s v="TERRESTRE"/>
    <s v="MURCIA HERNANDEZ HARVEY IGNACIO"/>
    <n v="1"/>
    <s v="0"/>
    <n v="275729"/>
    <n v="196537"/>
    <n v="275729"/>
  </r>
  <r>
    <s v="APARTADO"/>
    <x v="3"/>
    <x v="3"/>
    <s v="5837"/>
    <s v="3110679"/>
    <s v="3007076729"/>
    <s v="INCIDENTE"/>
    <s v="ANTIOQUIA"/>
    <s v="TURBO"/>
    <s v="DISTRICOL MAXIMAX SUPERMERCA S"/>
    <s v="REDEBAN"/>
    <s v="FO-25-1940378"/>
    <d v="2025-12-06T10:52:53"/>
    <d v="2025-12-09T13:35:00"/>
    <s v="NO"/>
    <s v="HARDWARE"/>
    <s v="LECTOR DE BARRAS"/>
    <s v="FORMATO INVALIDO LECTOR DAÑADO"/>
    <s v="AGREGADOR"/>
    <s v="DISTRICOL"/>
    <s v="EJECUTADO"/>
    <s v="06/12/2025 SE ESCALA PARA VISITA. LLAMAR ANTES DE VISITAR, CONFIRMAR FALLA Y DATOS | 06/12/2025 EQUIPO REQUIERE CAMBIO. YA QUE EN LLAMADA CON EL CLIENTE SE EVIDENCIA QUE EL PUERTO USB DEL EQUIPO SE ENCUENTRA AVARIADO NO SÉ ATIENDE VISITA YA QUE SOLO TENEMOS APOYO POR TORRE DE CONTROL REDEBAN HASTA LA 1 PM | 09/12/2025 LECTORA NO LEE CÓDIGOS DE BARRA, MUESTRA MENSAJE FORMATO INVÁLIDO. SE CONFIGURA NUEVAMENTE LA LECTORA CORRIGIENDO LA FALLA Y SE HACE PRUEBA DEJANDO TODO OK"/>
    <s v="VISITA TECNICA"/>
    <s v="SA2ZZ141"/>
    <s v="TIPO II"/>
    <s v="TERRESTRE"/>
    <s v="SALDARRIAGA MIRANDA SANTIAGO"/>
    <n v="1"/>
    <s v="0"/>
    <n v="144968"/>
    <n v="140396"/>
    <n v="144968"/>
  </r>
  <r>
    <s v="MEDELLIN"/>
    <x v="3"/>
    <x v="3"/>
    <s v="5001"/>
    <s v="3110681"/>
    <s v="3007082268"/>
    <s v="INCIDENTE"/>
    <s v="ANTIOQUIA"/>
    <s v="MEDELLIN"/>
    <s v="DISTRICOL LLAVE MAGICA DISTRIB"/>
    <s v="REDEBAN"/>
    <s v="FO-25-1940376"/>
    <d v="2025-12-06T10:55:19"/>
    <d v="2025-12-06T11:55:00"/>
    <s v="NO"/>
    <s v="HARDWARE"/>
    <s v="LECTOR DE BARRAS"/>
    <s v="DAÑO POS"/>
    <m/>
    <m/>
    <s v="EJECUTADO"/>
    <s v="06/12/2025 SE ESCALA PARA VISITA. LLAMAR ANTES DE VISITAR, CONFIRMAR FALLA Y DATOS | 06/12/2025 SE REALIZA CAMBIO DE LECTOR DE BARRAS YA QUE NO SE DEJA CONFIGURAR SE HACEN PRUEBAS OK"/>
    <s v="VISITA TECNICA"/>
    <s v="0B002009"/>
    <s v="TIPO I"/>
    <s v="TERRESTRE"/>
    <s v="MONTOYA VELEZ ANDRES FELIPE"/>
    <n v="1"/>
    <s v="0"/>
    <n v="65960"/>
    <n v="75096"/>
    <n v="65960"/>
  </r>
  <r>
    <s v="MEDELLIN"/>
    <x v="3"/>
    <x v="3"/>
    <s v="5088"/>
    <s v="3110689"/>
    <s v="3007075823"/>
    <s v="INCIDENTE"/>
    <s v="ANTIOQUIA"/>
    <s v="BELLO"/>
    <s v="PTM BELLO TIENDA LOS DUQUE"/>
    <s v="REDEBAN"/>
    <s v="FO-25-1940502"/>
    <d v="2025-12-06T11:14:08"/>
    <d v="2025-12-06T13:45:00"/>
    <s v="NO"/>
    <s v="HARDWARE"/>
    <s v="IMPRESION"/>
    <s v="NO IMPRIME UNO O VARIOS CARACTERES"/>
    <s v="AGREGADOR"/>
    <s v="COMCARD - PTM"/>
    <s v="EJECUTADO"/>
    <s v="06/12/2025 SE REALIZA VISITA TÉCNICA AL CORRESPONSAL BANCOLOMBIA POR INCIDENTE REPORTADO EN EL DATÁFONO; EL USUARIO CONFIRMA SU IDENTIFICACIÓN E INFORMA QUE EL EQUIPO PRESENTA NOVEDAD EN LA IMPRESIÓN DE COMPROBANTES. SE VALIDA LA CONDICIÓN Y SE CONSTATA QUE EFECTIVAMENTE EL DATÁFONO PRESENTA LA FALLA. SE EJECUTA MANTENIMIENTO CORRECTIVO, PERO LA NOVEDAD PERSISTE, POR LO CUAL SE PROCEDE AL CAMBIO DEL EQUIPO. EL NUEVO DATÁFONO QUEDA INSTALADO Y OPERATIVO, GARANTIZANDO LA CONTINUIDAD DEL SERVICIO."/>
    <s v="VISITA TECNICA"/>
    <s v="F100V568 FA00X371"/>
    <s v="TIPO I"/>
    <s v="TERRESTRE"/>
    <s v="MARTINEZ TOVAR OSCAR DAVID"/>
    <n v="1"/>
    <s v="0"/>
    <n v="65960"/>
    <n v="75096"/>
    <n v="65960"/>
  </r>
  <r>
    <s v="APARTADO"/>
    <x v="3"/>
    <x v="3"/>
    <s v="5045"/>
    <s v="3111129"/>
    <s v="3007076063"/>
    <s v="INCIDENTE"/>
    <s v="ANTIOQUIA"/>
    <s v="APARTADO"/>
    <s v="BARRIO APARTADO OBRERO APARATA"/>
    <s v="REDEBAN"/>
    <s v="FO-25-1940474"/>
    <d v="2025-12-06T11:05:11"/>
    <d v="2025-12-09T12:05:00"/>
    <s v="NO"/>
    <s v="HARDWARE"/>
    <s v="IMPRESION"/>
    <s v="NO AVANZA PAPEL"/>
    <s v="CB UNO A UNO"/>
    <s v="CB UNO A UNO"/>
    <s v="EJECUTADO"/>
    <s v="[FO-25-1940474] 06/12/2025 SE ESCALA PARA VISITA. LLAMAR ANTES DE VISITAR, CONFIRMAR FALLA Y DATOS | 06/12/2025 EQUIPO SE DEBE HACER CAMBIO. YA QUE NO SE PUEDE CAMBIAR DATÁFONO POR QUE EN TORRE DE CONTROL SOLO NOS AYUDA HASTA LA 1 PM. | 09/12/2025 DATÁFONO ATASCA PAPEL, NO IMPRIME ALGUNOS VALORES,_x000a_SE PROCEDE HACER UNA LIMPIEZA AL DEPÓSITO DE PAPEL, Y SE LE REINTEGRA A LA USUARIA CERRAR BIEN LA TAPA DE LA IMPRESORA CUANDO CAMBIEN EL PAPEL, SE HACEN PRUEBAS DE IMPRESIÓN Y SE DEJA TODO OK || [FO-25-1940474] 06/12/2025 SE ESCALA PARA VISITA. LLAMAR ANTES DE VISITAR, CONFIRMAR FALLA Y DATOS | 06/12/2025 EQUIPO SE DEBE HACER CAMBIO. YA QUE NO SE PUEDE CAMBIAR DATÁFONO POR QUE EN TORRE DE CONTROL SOLO NOS AYUDA HASTA LA 1 PM. | 09/12/2025 DATÁFONO ATASCA PAPEL, NO IMPRIME ALGUNOS VALORES,_x000a_SE PROCEDE HACER UNA LIMPIEZA AL DEPÓSITO DE PAPEL, Y SE LE REINTEGRA A LA USUARIA CERRAR BIEN LA TAPA DE LA IMPRESORA CUANDO CAMBIEN EL PAPEL, SE HACEN PRUEBAS DE IMPRESIÓN Y SE DEJA TODO OK"/>
    <s v="VISITA TECNICA"/>
    <s v="FA0BZ312"/>
    <s v="TIPO I"/>
    <s v="TERRESTRE"/>
    <s v="SALDARRIAGA MIRANDA SANTIAGO"/>
    <n v="2"/>
    <s v="0"/>
    <n v="131920"/>
    <n v="75096"/>
    <n v="131920"/>
  </r>
  <r>
    <s v="CALI"/>
    <x v="2"/>
    <x v="2"/>
    <s v="76834"/>
    <s v="3111132"/>
    <s v="3007068799"/>
    <s v="INCIDENTE"/>
    <s v="VALLE DEL CAUCA"/>
    <s v="TULUA"/>
    <s v="REDY TULUA LA HERRADURA"/>
    <s v="REDEBAN"/>
    <s v="FO-25-1940471"/>
    <d v="2025-12-06T11:07:05"/>
    <d v="2025-12-09T16:28:00"/>
    <s v="NO"/>
    <s v="HARDWARE"/>
    <s v="IMPRESION"/>
    <s v="NO IMPRIME UNO O VARIOS CARACTERES"/>
    <s v="ROBUSTO"/>
    <s v="REDY"/>
    <s v="EJECUTADO"/>
    <s v="06/12/2025 SE ESCALA PARA VISITA. LLAMAR ANTES DE VISITAR, CONFIRMAR FALLA Y DATOS | 06/12/2025 INCIDENTE DEBE SER VALIDADO EL DIA MARTES, YA QUE CLIENTE LOS FINES DE SEMANA SOLO LABORA HASTA LAS DOS DE LA TARDE POR DISTANCIA NO SE ALCANZA A DESPLAZAR PERSONAL Y SEGUN VALIDACION SE TENDRIA QUE CAMBIAR EQUIPOS. | 09/12/2025 EN LA VISITA TÉCNICA SE REALIZÓ EL CAMBIO DE DATÁFONO YA QUE SE ENCONTRÓ AVERIADO LA IMPRESORA,NO IMPRIMÍA LA INFORMACIÓN COMPLETA EN LA TIRILLA,EL CAMBIO SE APRUEBA Y QUEDA OK, CONFIGURACIÓN E INICIALIZACIÓN OK, VERSIÓN 9.90,SE CREARON LOS USUARIOS Y SE REALIZARON LAS PRUEBAS DEJANDO EL SERVICIO OPERANDO SIN FALLAS Y SIN NOVEDAD."/>
    <s v="VISITA TECNICA"/>
    <s v="AAJVZ985"/>
    <s v="TIPO II"/>
    <s v="TERRESTRE"/>
    <s v="SANCHEZ URREGO ROBINSON DAVID"/>
    <n v="1"/>
    <s v="0"/>
    <n v="144968"/>
    <n v="140396"/>
    <n v="144968"/>
  </r>
  <r>
    <s v="YOPAL"/>
    <x v="1"/>
    <x v="1"/>
    <s v="85250"/>
    <s v="3111159"/>
    <s v="3007033659"/>
    <s v="INCIDENTE"/>
    <s v="CASANARE"/>
    <s v="PAZ DE ARIPORO"/>
    <s v="BARRIO CENTRO PAZ DE ARIPORO 5"/>
    <s v="REDEBAN"/>
    <s v="FO-25-1942243"/>
    <d v="2025-12-06T16:06:01"/>
    <d v="2025-12-09T12:09:00"/>
    <s v="NO"/>
    <s v="HARDWARE"/>
    <s v="CABLEADO"/>
    <s v="DAÑO POS"/>
    <s v="CB UNO A UNO"/>
    <s v="CB UNO A UNO"/>
    <s v="EJECUTADO"/>
    <s v="07/12/2025 SE ESCALA PARA VISITA. LLAMAR ANTES DE VISITAR, CONFIRMAR FALLA Y DATOS | 08/12/2025 SE PROGRAMA VISITA PARA DIA HABIL POR DAÑO EN IMPRESORA SE ATASCA Y SE REQUIERE CAMBIO DE EQUIPO | 09/12/2025 SE VISITA COMERCIO, SE REALIZA CAMBIO DE FUENTE DE PODER Y MAGICBOX, SE ENCONTRÓ CABLEADO EN DETERIORO. PRUEBAS OK OPERATIVO EL SERVICIO"/>
    <s v="VISITA TECNICA"/>
    <s v="1BZZZ193"/>
    <s v="TIPO II"/>
    <s v="TERRESTRE"/>
    <s v="BERNAL ELAICA EDGAR ALEXIS"/>
    <n v="1"/>
    <s v="0"/>
    <n v="144968"/>
    <n v="140396"/>
    <n v="144968"/>
  </r>
  <r>
    <s v="NEIVA"/>
    <x v="1"/>
    <x v="1"/>
    <s v="41551"/>
    <s v="3111166"/>
    <s v="3007077470"/>
    <s v="INCIDENTE"/>
    <s v="HUILA"/>
    <s v="PITALITO"/>
    <s v="BARRIO BRUSELAS PITALITO 10"/>
    <s v="REDEBAN"/>
    <s v="FO-25-1942124"/>
    <d v="2025-12-06T17:41:10"/>
    <d v="2025-12-09T17:02:00"/>
    <s v="NO"/>
    <s v="HARDWARE"/>
    <s v="LECTOR DE BARRAS"/>
    <s v="DAÑO POS"/>
    <s v="CB UNO A UNO"/>
    <s v="CB UNO A UNO"/>
    <s v="EJECUTADO"/>
    <s v="07/12/2025 SE ESCALA PARA VISITA. LLAMAR ANTES DE VISITAR, CONFIRMAR FALLA Y DATOS | 09/12/2025 SE EVIDENCIA LECTOR NO ENCIENDE , SE REALIZA CAMBIO DE LECTOR DE BARRAS , SE REALIZA PRUEBAS OK"/>
    <s v="VISITA TECNICA"/>
    <s v="A4IZZ013"/>
    <s v="TIPO III"/>
    <s v="TERRESTRE"/>
    <s v="ANDRADE HERNANDEZ JUAN CARLOS"/>
    <n v="1"/>
    <s v="0"/>
    <n v="275729"/>
    <n v="196537"/>
    <n v="275729"/>
  </r>
  <r>
    <s v="SANTA MARTA"/>
    <x v="0"/>
    <x v="0"/>
    <s v="44430"/>
    <s v="3111181"/>
    <s v="3007034094"/>
    <s v="INCIDENTE"/>
    <s v="LA GUAJIRA"/>
    <s v="MAICAO"/>
    <s v="DISTRICOL DINAMAR CROCHE1"/>
    <s v="REDEBAN"/>
    <s v="FO-25-1942537"/>
    <d v="2025-12-07T11:12:11"/>
    <d v="2025-12-10T13:28:00"/>
    <s v="NO"/>
    <s v="SOFTWARE"/>
    <s v="LLT"/>
    <s v="LLT"/>
    <s v="AGREGADOR"/>
    <s v="DISTRICOL"/>
    <s v="EJECUTADO"/>
    <s v="07/12/2025 SE ESCALA PARA VISITA. LLAMAR ANTES DE VISITAR, CONFIRMAR FALLA Y DATOS | 10/12/2025 SE RELAJO LA VISITA, SE ENCUENTRA EL DATÁFONO CON PANTALLA AZUL Y MENSAJE DE ALERTA IRRUPTION, SE PROCEDE A CAMBIAR EL EQUIPO, SE REALIZAN PRUEBAS Y TODO OK"/>
    <s v="VISITA TECNICA"/>
    <s v="FJZZZ943"/>
    <s v="TIPO IV"/>
    <s v="TERRESTRE"/>
    <s v="THOMAS  CAMPO SIGIFREDO SEGUNDO"/>
    <n v="1"/>
    <s v="0"/>
    <n v="479589"/>
    <n v="196537"/>
    <n v="479589"/>
  </r>
  <r>
    <s v="MEDELLIN"/>
    <x v="3"/>
    <x v="3"/>
    <s v="5360"/>
    <s v="3111256"/>
    <s v="3007056955"/>
    <s v="INCIDENTE"/>
    <s v="ANTIOQUIA"/>
    <s v="ITAGUI"/>
    <s v="PTM ITAGUI LA PAPELERA DE ISAB"/>
    <s v="REDEBAN"/>
    <s v="FO-25-1942983 | FO-25-1942123"/>
    <d v="2025-12-07T08:00:00"/>
    <d v="2025-12-09T12:24:00"/>
    <s v="NO"/>
    <s v="HARDWARE"/>
    <s v="SE REINICIA"/>
    <s v="DAÑO POS"/>
    <s v="AGREGADOR"/>
    <s v="COMCARD - PTM"/>
    <s v="EJECUTADO"/>
    <s v="[FO-25-1942983] 09/12/2025 SE REALIZA CAMBIO DE DATAFONO YA QUE SE REINICIA SE HACEN PRUEBAS OK || [FO-25-1942123] 07/12/2025 SE ESCALA PARA VISITA. LLAMAR ANTES DE VISITAR, CONFIRMAR FALLA Y DATOS | 07/12/2025 SE INTENTA COMUNICACIÓN CON EL CLIENTE POR MEDIO DE WHATSAPP Y LLAMADA TELEFÓNICA SIN OBTENER RESPUESTA SE REALIZA VISITA TÉCNICA PARA ATENDER EL INCIDENTE REPORTADO CON EL DATÁFONO DEL CORRESPONSAL BANCOLOMBIA EL CLIENTE CONFIRMA SU IDENTIFICACIÓN E INFORMA QUE EL DATÁFONO SE REINICIA AL INSERTAR LA TARJETA SE VALIDA Y SE REALIZA MANTENIMIENTO PERO LA NOVEDAD PERSISTE SE DETERMINA QUE EL EQUIPO REQUIERE CAMBIO SIN EMBARGO ESTE NO PUEDE EFECTUARSE EN DÍA DOMINGO POR POLÍTICAS DE OPERACIÓN SE INDICA AL CLIENTE QUE DEBE COMUNICARSE A LA LÍNEA DE SOPORTE EL DÍA MARTES PARA GESTIONAR EL CAMBIO DEL DISPOSITIVO"/>
    <s v="VISITA TECNICA"/>
    <s v="TRQZZ973"/>
    <s v="TIPO I"/>
    <s v="TERRESTRE"/>
    <s v="RIOS CASTRILLON JUAN SEBASTIAN"/>
    <n v="2"/>
    <s v="0"/>
    <n v="131920"/>
    <n v="75096"/>
    <n v="131920"/>
  </r>
  <r>
    <s v="BUCARAMANGA"/>
    <x v="5"/>
    <x v="6"/>
    <s v="68432"/>
    <s v="3111257"/>
    <s v="3007026302"/>
    <s v="INCIDENTE"/>
    <s v="SANTANDER"/>
    <s v="MALAGA"/>
    <s v="BARRIO MALAGA"/>
    <s v="REDEBAN"/>
    <s v="FO-25-1942121"/>
    <d v="2025-12-07T08:00:00"/>
    <d v="2025-12-10T09:15:00"/>
    <s v="NO"/>
    <s v="HARDWARE"/>
    <s v="IMPRESION"/>
    <s v="NO AVANZA PAPEL"/>
    <s v="CB UNO A UNO"/>
    <s v="CB UNO A UNO"/>
    <s v="EJECUTADO"/>
    <s v="07/12/2025 SE ESCALA PARA VISITA. LLAMAR ANTES DE VISITAR, CONFIRMAR FALLA Y DATOS | 10/12/2025 SE REALIZA VISITA AL COMERCIO SE HACE CAMBIO DE DATAFONO SE REALIZAN PRUEBAS OK"/>
    <s v="VISITA TECNICA"/>
    <s v="GZFZZ058"/>
    <s v="TIPO IV"/>
    <s v="TERRESTRE"/>
    <s v="MARIÑO PABON JORGE ENRIQUE"/>
    <n v="1"/>
    <s v="0"/>
    <n v="479589"/>
    <n v="196537"/>
    <n v="479589"/>
  </r>
  <r>
    <s v="MEDELLIN"/>
    <x v="3"/>
    <x v="3"/>
    <s v="5861"/>
    <s v="3111268"/>
    <s v="3007010337"/>
    <s v="INCIDENTE"/>
    <s v="ANTIOQUIA"/>
    <s v="VENECIA"/>
    <s v="VENECIA II"/>
    <s v="REDEBAN"/>
    <s v="FO-25-1942237"/>
    <d v="2025-12-07T09:57:14"/>
    <d v="2025-12-09T09:49:00"/>
    <s v="NO"/>
    <s v="HARDWARE"/>
    <s v="IMPRESION"/>
    <s v="RODILLO AVERIADO"/>
    <s v="CB UNO A UNO"/>
    <s v="CB UNO A UNO"/>
    <s v="EJECUTADO"/>
    <s v="07/12/2025 SE ESCALA PARA VISITA. LLAMAR ANTES DE VISITAR, CONFIRMAR FALLA Y DATOS | 07/12/2025 SE REALIZA LLAMADA TELEFÓNICA DEL CORRESPONSAL BANCOLOMBIA REPORTANDO FALLA EN EL DATÁFONO EL USUARIO INDICA QUE EL DISPOSITIVO NO IMPRIME CORRECTAMENTE ALGUNOS CARACTERES NO APARECEN Y EL BAUCHER SE GENERA INCOMPLETO SE EFECTUÓ LIMPIEZA DEL RODILLO DE IMPRESIÓN Y SE VERIFICÓ LA CORRECTA COLOCACIÓN DEL ROLLO DE PAPEL SIN EMBARGO LA NOVEDAD PERSISTE EL EQUIPO PRESENTA DAÑO EN EL RODILLO INTERNO DE IMPRESIÓN LO QUE IMPIDE EL FUNCIONAMIENTO ADECUADO POR LO CUAL SE REQUIERE REEMPLAZO DEL DATÁFONO YA QUE LA FALLA CORRESPONDE A UN DAÑO FÍSICO QUE NO PUEDE SER CORREGIDO MEDIANTE MANTENIMIENTO BÁSICO | 09/12/2025 SE CONTACTA CON USUARIO Y COMENTA QUE SE DEMORA EN ABRIR EL LOCAL UN POCO POR UNA DILIGENCIA | 09/12/2025 SE REALIZA CAMBIÓ DE RODILLO POR IMPRESIÓN BORROSA"/>
    <s v="VISITA TECNICA"/>
    <s v="AA00Q176"/>
    <s v="TIPO II"/>
    <s v="TERRESTRE"/>
    <s v="HERNANDEZ CHAVARRIA JUAN CAMILO"/>
    <n v="1"/>
    <s v="0"/>
    <n v="144968"/>
    <n v="140396"/>
    <n v="144968"/>
  </r>
  <r>
    <s v="TUNJA"/>
    <x v="5"/>
    <x v="6"/>
    <s v="15757"/>
    <s v="3111277"/>
    <s v="3007080307"/>
    <s v="INCIDENTE"/>
    <s v="BOYACA"/>
    <s v="SOCHA"/>
    <s v="BARRIO CENTRO SOCHA 2"/>
    <s v="REDEBAN"/>
    <s v="FO-25-1943120"/>
    <d v="2025-12-08T08:00:00"/>
    <d v="2025-12-10T14:59:00"/>
    <s v="NO"/>
    <s v="HARDWARE"/>
    <s v="IMPRESION"/>
    <s v="NO IMPRIME UNO O VARIOS CARACTERES"/>
    <s v="UNO A UNO"/>
    <s v="UNO A UNO"/>
    <s v="EJECUTADO"/>
    <s v="08/12/2025 SE INTENTA GESTION TELEFONICO AL 3219572003 PARA VALIDAR FALLA SIN RESPUESTA, SE ESCALA PARA VISITA FAVOR  LLAMAR ANTES DE INICIAR DESPLAZAMIENTO PARA VALIDAR DATOS Y FALLA | 10/12/2025 EN COMUNICACIÓN CON LA CLIENTE LA SEÑORA ÁNGELA QUIEN CONFIRMA ATENCIÓN DE VISITA DONDE SE CONFIRMA CON LA USUARIA QUE CUENTA SOLO CON LA RED REDBAN Y ES LA QUE PRESENTA LA FALLA A SOLUCIONAR . SE VISITARÁ EN HORAS PM. | 10/12/2025 SE REALIZA CAMBIO DE EQUIPO POR DAÑO IMPRESIÓN ,NO IMPRIME VARIOS CARACTERES ,  SE REALIZA CAMBIO DE MAGIG  BOX POR MANTENIMIENTO PREVENTIVO DEJANDO PRUEBAS OK SIN TELECARGA NO AUTORIZADA"/>
    <s v="VISITA TECNICA"/>
    <s v="FAZZZ484"/>
    <s v="TIPO III"/>
    <s v="TERRESTRE"/>
    <s v="ALVARADO MORENO CRISTHIAN"/>
    <n v="1"/>
    <s v="0"/>
    <n v="275729"/>
    <n v="196537"/>
    <n v="275729"/>
  </r>
  <r>
    <s v="BARRANQUILLA"/>
    <x v="0"/>
    <x v="0"/>
    <s v="8001"/>
    <s v="3111405"/>
    <s v="3007071089"/>
    <s v="INCIDENTE"/>
    <s v="ATLANTICO"/>
    <s v="BARRANQUILLA"/>
    <s v="PTM BARRANQUILLA MULTISERVICIO"/>
    <s v="REDEBAN"/>
    <s v="FO-25-1940990"/>
    <d v="2025-12-06T12:54:13"/>
    <d v="2025-12-07T09:46:00"/>
    <s v="NO"/>
    <s v="HARDWARE"/>
    <s v="NO ENCIENDE SE REINICIA"/>
    <s v="FUENTE PODER AVERIADA"/>
    <s v="AGREGADOR"/>
    <s v="COMCARD - PTM"/>
    <s v="EJECUTADO"/>
    <s v="06/12/2025 SE ESCALA PARA VISITA. LLAMAR ANTES DE VISITAR, CONFIRMAR FALLA Y DATOS | 06/12/2025 SE REMPLAZA FUENTE DE PODER, SE QUEMO _x000a_NO SE ANEXAN PRUEBAS DE ADQUIRENCIA, NO SE CONTABAN CON LOS MEDIOS"/>
    <s v="VISITA TECNICA"/>
    <s v="MN00B511 AAKZZ021"/>
    <s v="TIPO I"/>
    <s v="TERRESTRE"/>
    <s v="DE AVILA SIADES ALBERTO ENRIQUE"/>
    <n v="1"/>
    <s v="0"/>
    <n v="65960"/>
    <n v="75096"/>
    <n v="65960"/>
  </r>
  <r>
    <s v="APARTADO"/>
    <x v="3"/>
    <x v="3"/>
    <s v="5045"/>
    <s v="3111406"/>
    <s v="3007061651"/>
    <s v="INCIDENTE"/>
    <s v="ANTIOQUIA"/>
    <s v="APARTADO"/>
    <s v="PAGAFACIL  PLAZA DEL RIO"/>
    <s v="REDEBAN"/>
    <s v="FO-25-1941023"/>
    <d v="2025-12-06T12:57:39"/>
    <d v="2025-12-09T11:44:00"/>
    <s v="NO"/>
    <s v="HARDWARE"/>
    <s v="IMPRESION"/>
    <s v="TAPA IMPRESORA"/>
    <s v="ROBUSTO"/>
    <s v="PAGAFACIL"/>
    <s v="EJECUTADO"/>
    <s v="06/12/2025 SE ESCALA PARA VISITA. LLAMAR ANTES DE VISITAR, CONFIRMAR FALLA Y DATOS | 07/12/2025 SE REALIZA LLAMADA TELEFÓNICA DEL CORRESPONSAL BANCOLOMBIA REPORTANDO FALLA EN EL DATÁFONO EL USUARIO INDICA QUE EL DISPOSITIVO NO IMPRIME CORRECTAMENTE ALGUNOS CARACTERES NO APARECEN Y EL BAUCHER SE GENERA INCOMPLETO SE EFECTUÓ LIMPIEZA DEL RODILLO DE IMPRESIÓN Y SE VERIFICÓ LA CORRECTA COLOCACIÓN DEL ROLLO DE PAPEL SIN EMBARGO LA NOVEDAD PERSISTE EL EQUIPO PRESENTA DAÑO EN EL RODILLO INTERNO DE IMPRESIÓN LO QUE IMPIDE EL FUNCIONAMIENTO ADECUADO POR LO CUAL SE REQUIERE REEMPLAZO DEL DATÁFONO YA QUE LA FALLA CORRESPONDE A UN DAÑO FÍSICO QUE NO PUEDE SER CORREGIDO MEDIANTE MANTENIMIENTO BÁSICO | 09/12/2025 DATÁFONO NO AVANZA PAPEL, TAPA DE IMPRESORA MALA, SE PROCEDE HACER CAMBIO DE UNA TAPA QUE SE TIENE EN BACKUP SOLUCIONANDO EL PROBLEMA. SE LE INDICA A LA USUARIA QUE SI LA FALLA VUELVE APARECER REPORTAR A LA LÍNEA NUEVAMENTE. SE HACEN PRUEBAS Y SE DEJA TODO OK"/>
    <s v="VISITA TECNICA"/>
    <s v="FUA0K569"/>
    <s v="TIPO I"/>
    <s v="TERRESTRE"/>
    <s v="SALDARRIAGA MIRANDA SANTIAGO"/>
    <n v="1"/>
    <s v="0"/>
    <n v="65960"/>
    <n v="75096"/>
    <n v="65960"/>
  </r>
  <r>
    <s v="BOGOTA"/>
    <x v="4"/>
    <x v="4"/>
    <s v="25843"/>
    <s v="3111407"/>
    <s v="3007076569"/>
    <s v="INCIDENTE"/>
    <s v="CUNDINAMARCA"/>
    <s v="VILLA DE SAN DIEGO DE UBATE"/>
    <s v="BARRIO SAN JOSE VILLA DE SAN DIEGO DE UBATE"/>
    <s v="REDEBAN"/>
    <s v="FO-25-1941054"/>
    <d v="2025-12-06T13:00:51"/>
    <d v="2025-12-09T13:25:00"/>
    <s v="NO"/>
    <s v="HARDWARE"/>
    <s v="ALERT IRRUPTION"/>
    <s v="ALERT IRRUPTION"/>
    <s v="UNO A UNO"/>
    <s v="UNO A UNO"/>
    <s v="EJECUTADO / CANCELADO"/>
    <s v="06/12/2025 SE ESCALA PARA VISITA. LLAMAR ANTES DE VISITAR, CONFIRMAR FALLA Y DATOS | 06/12/2025 SIN SOPORTE DE REDEBAN PARA REALIZAR CAMBIO DE EQUIPO YA QUE PRESENTA REINICIO | 09/12/2025 SI HICISTE COMERCIAL PARA REALIZAR INCIDENTES REPORTADO PERO AL LLEGAR AL PUNTO SE ENCUENTRA CERRADO SE INTENTÉ COMUNICARÍA TELEFÓNICA CON LA SEÑORA CAROLINA SIN RESPUESTA ALGUNA YA QUE ANTES DE DESPEDIRNOS DEL PUNTO YA HABÍA TENIDO CONTACTO TELEFÓNICO 3106790584"/>
    <s v="VISITA TECNICA"/>
    <s v="0"/>
    <s v="TIPO II"/>
    <s v="TERRESTRE"/>
    <s v="SOTO LONDOÑO FREDY ALEXANDER"/>
    <n v="1"/>
    <s v="0"/>
    <n v="144968"/>
    <n v="140396"/>
    <n v="144968"/>
  </r>
  <r>
    <s v="BOGOTA"/>
    <x v="4"/>
    <x v="4"/>
    <s v="11001"/>
    <s v="3111408"/>
    <s v="3007018239"/>
    <s v="INCIDENTE"/>
    <s v="CUNDINAMARCA"/>
    <s v="BOGOTA"/>
    <s v="PAGAFACIL CENTRO DE PAGOS FONT"/>
    <s v="REDEBAN"/>
    <s v="FO-25-1941053"/>
    <d v="2025-12-06T13:03:42"/>
    <d v="2025-12-09T12:18:00"/>
    <s v="NO"/>
    <s v="HARDWARE"/>
    <s v="ALERT IRRUPTION"/>
    <s v="ALERT IRRUPTION"/>
    <s v="ROBUSTO"/>
    <s v="PAGAFACIL"/>
    <s v="EJECUTADO"/>
    <s v="06/12/2025 SE ESCALA PARA VISITA. LLAMAR ANTES DE VISITAR, CONFIRMAR FALLA Y DATOS | 06/12/2025 NO HAY SOPORTE CON REDEBAN PARA ATENDER ACTIVIDAD Y REALIZAR CAMBIO DE EQUIPO | 09/12/2025 SE REALIZA CAMBIO DE EQUIPO PRESENTA BLOQUEO EN TODA TRANSACCIÓN REALIZADA EQUIPO QUE SE INSTALA 1188836"/>
    <s v="VISITA TECNICA"/>
    <s v="AA6ZZ124"/>
    <s v="TIPO I"/>
    <s v="TERRESTRE"/>
    <s v="GONZALEZ FANDIÑO SANTIAGO ERNESTO"/>
    <n v="1"/>
    <s v="0"/>
    <n v="65960"/>
    <n v="75096"/>
    <n v="65960"/>
  </r>
  <r>
    <s v="TUNJA"/>
    <x v="5"/>
    <x v="6"/>
    <s v="68861"/>
    <s v="3111423"/>
    <s v="3007026930"/>
    <s v="INCIDENTE"/>
    <s v="SANTANDER"/>
    <s v="VELEZ"/>
    <s v="COMCARD MELEK ACCESORIOS"/>
    <s v="REDEBAN"/>
    <s v="FO-25-1942136"/>
    <d v="2025-12-06T16:01:10"/>
    <d v="2025-12-09T16:32:00"/>
    <s v="NO"/>
    <s v="HARDWARE"/>
    <s v="LECTOR DE TARJETAS"/>
    <s v="MENSAJE RETIRE TARJETA"/>
    <s v="AGREGADOR"/>
    <s v="COMCARD - PTM"/>
    <s v="EJECUTADO"/>
    <s v="07/12/2025 SE ESCALA PARA VISITA. LLAMAR ANTES DE VISITAR, CONFIRMAR FALLA Y DATOS | 07/12/2025 SE INTENTA COMUNICACIÓN AL NÚMERO 3044380023 Y NO CONTESTA, VISITA SE REALIZARÁ EL DÍA MARTES 9 DE DICIEMBRE DEBIDO A Q LA FALLA ES DEL LECTOR DE TARJETAS Y SE DEBE REALIZAR CAMBIO DE EQUIPO, Y FIN DE SEMANA NO TENEMOS SOPORTE PARA REALIZAR CAMBIO | 09/12/2025 SE REALIZA CAMBIO DE PINPAD POR FALLA EN LECTOR DE TARJETAS RETIRE TARJETA PRUEBAS EXITOSAS CLIENTE CONFORME."/>
    <s v="VISITA TECNICA"/>
    <s v="9999Z380"/>
    <s v="TIPO II"/>
    <s v="TERRESTRE"/>
    <s v="RODRIGUEZ MURCIA YERSON IVAN"/>
    <n v="1"/>
    <s v="0"/>
    <n v="144968"/>
    <n v="140396"/>
    <n v="144968"/>
  </r>
  <r>
    <s v="BOGOTA"/>
    <x v="4"/>
    <x v="4"/>
    <s v="25214"/>
    <s v="3111431"/>
    <s v="3007081472"/>
    <s v="INCIDENTE"/>
    <s v="CUNDINAMARCA"/>
    <s v="COTA"/>
    <s v="PTM COTA ROBERT YAN CASTIBLANC"/>
    <s v="REDEBAN"/>
    <s v="FO-25-1942134"/>
    <d v="2025-12-06T17:04:10"/>
    <d v="2025-12-09T10:56:00"/>
    <s v="NO"/>
    <s v="SOFTWARE"/>
    <s v="SE REINICIA"/>
    <s v="AL REALIZAR CIERRE CARGA VERSION"/>
    <s v="AGREGADOR"/>
    <s v="COMCARD - PTM"/>
    <s v="EJECUTADO"/>
    <s v="07/12/2025 SE ESCALA PARA VISITA. LLAMAR ANTES DE VISITAR, CONFIRMAR FALLA Y DATOS | 07/12/2025 SIN SOPRTE DE ACTIVOS REDEBAN PARA ATENDER  SOLICITUD. | 09/12/2025 SE CONFIGURA DATÁFONO Y SE INIZILAIZA PARA LA CONFIGURACIÓN PRUEBAS OK"/>
    <s v="VISITA TECNICA"/>
    <s v="VJZZZ919"/>
    <s v="TIPO II"/>
    <s v="TERRESTRE"/>
    <s v="LEAL POVEDA YOHAN SEBASTIAN"/>
    <n v="1"/>
    <s v="0"/>
    <n v="144968"/>
    <n v="140396"/>
    <n v="144968"/>
  </r>
  <r>
    <s v="APARTADO"/>
    <x v="3"/>
    <x v="3"/>
    <s v="27615"/>
    <s v="3111447"/>
    <s v="3007034023"/>
    <s v="INCIDENTE"/>
    <s v="CHOCO"/>
    <s v="RIOSUCIO"/>
    <s v="DISTRICOL TRILLADORA AGROCENTR"/>
    <s v="REDEBAN"/>
    <s v="FO-25-1942235"/>
    <d v="2025-12-07T10:05:01"/>
    <d v="2025-12-09T09:00:00"/>
    <m/>
    <s v="HARDWARE"/>
    <s v="COMUNICACION"/>
    <s v="MENSAJE CABLE DE RED DESCONECTADO"/>
    <s v="AGREGADOR"/>
    <s v="DISTRICOL"/>
    <m/>
    <s v="07/12/2025 SE ESCALA PARA VISITA. LLAMAR ANTES DE VISITAR, CONFIRMAR FALLA Y DATOS | 09/12/2025 SE LLAMA AL USUARIO PARA HACER VALIDACIONES NOS INFORMA QUE EL DATÁFONO PRESENTA FALLA DE COMUNICACIÓN. SE VALIDA CON AJUSTES FÍSICOS Y SE HACEN DESCARTES CON LOS CABLES QUE SE TIENEN EN EL COMERCIO SE LOGRA RESTABLECER EL SERVICIO, USUARIO HACE PRUEBA DE CONSULTA DE SALDO Y CONFIRMA LA COMUNICACIÓN DEL DATÁFONO._x000a_EL OTRO DATAFONO SE ENCUENTRA QUEMADO POR UNA INMUNDACION QUE HUBO EN EL MUNICIPIO, EÑSE LE INFORMA AL USUARIO QUE EN ESTE CASO SE DEBE HACE CAMBIO POR EQUIPO NUEVO._x000a_ USUARIO NOS DA INFORMACIÓN DE ORDEN PÚBLICO YA QUE DÍAS ATRÁS HUBO UNA MUERTE DE UN HERMANO DE UN  MIEMBRO LÍDER DE GRUPOS ARMADOS Y ES MEJOR ESPERAR A QUE TODO SE CALME. _x000a_SE LE COMUNICA AL USUARIO QUE UNA VEZ TENGA CONOCIMIENTO SI SE NORMALIZA TODO LLAMAR A LA LÍNEA REPORTANDO EL DATAFONO MALO."/>
    <s v="SOPORTE TELEFONICO"/>
    <m/>
    <s v="TIPO V"/>
    <s v="TERRESTRE/FLUVIAL"/>
    <s v="SALDARRIAGA MIRANDA SANTIAGO"/>
    <n v="0"/>
    <s v="0"/>
    <n v="41241"/>
    <n v="0"/>
    <n v="41241"/>
  </r>
  <r>
    <s v="MEDELLIN"/>
    <x v="3"/>
    <x v="3"/>
    <s v="5001"/>
    <s v="3111460"/>
    <s v="3007069504"/>
    <s v="INCIDENTE"/>
    <s v="ANTIOQUIA"/>
    <s v="MEDELLIN"/>
    <s v="DISTRICOL  DROGUERÍA DINAMICA"/>
    <s v="REDEBAN"/>
    <s v="FO-25-1942550"/>
    <d v="2025-12-07T12:35:00"/>
    <d v="2025-12-09T12:59:00"/>
    <s v="NO"/>
    <s v="HARDWARE"/>
    <s v="TECLADO"/>
    <s v="DAÑO POS"/>
    <s v="AGREGADOR"/>
    <s v="DISTRICOL"/>
    <s v="EJECUTADO"/>
    <s v="07/12/2025 SE ESCALA PARA VISITA. LLAMAR ANTES DE VISITAR, CONFIRMAR FALLA Y DATOS | 07/12/2025 DURANTE LA LLAMADA TELEFÓNICA DE VERIFICACIÓN, EL CORRESPONSAL DE BANCOLOMBIA REPORTA QUE EL DATÁFONO PRESENTA FALLAS EN EL TECLADO. SE EVIDENCIAN TECLAS DAÑADAS Y CON CARACTERES BORROSOS, LO QUE DIFICULTA LA OPERACIÓN NORMAL DEL DISPOSITIVO.  _x000a_DE ACUERDO CON LA NOVEDAD INFORMADA, SE DETERMINA QUE EL EQUIPO REQUIERE REEMPLAZO PARA GARANTIZAR LA CONTINUIDAD DEL SERVICIO.  EL CAMBIO DE EQUIPO NO SE REALIZA EL DÍA DOMINGO; LA INTERVENCIÓN QUEDA REPROGRAMADA PARA EL DÍA MARTES. | 09/12/2025 SE REALIZA CAMBIO DE EQUIPO DEBIDO A TECLADO TRABADO Y BLOQUEADO, SE REALIZAN PRUEBAS OK"/>
    <s v="VISITA TECNICA"/>
    <s v="EF003498"/>
    <s v="TIPO I"/>
    <s v="TERRESTRE"/>
    <s v="QUINTERO SANCHEZ JUAN SEBASTIAN"/>
    <n v="1"/>
    <s v="0"/>
    <n v="65960"/>
    <n v="75096"/>
    <n v="65960"/>
  </r>
  <r>
    <s v="PEREIRA"/>
    <x v="2"/>
    <x v="5"/>
    <s v="63130"/>
    <s v="3112326"/>
    <s v="3007054575"/>
    <s v="INCIDENTE"/>
    <s v="QUINDIO"/>
    <s v="CALARCA"/>
    <s v="O AV COLON CALARCA"/>
    <s v="REDEBAN"/>
    <s v="FO-25-1943687"/>
    <d v="2025-12-08T12:53:58"/>
    <d v="2025-12-09T13:39:00"/>
    <s v="NO"/>
    <s v="HARDWARE"/>
    <s v="HUB"/>
    <s v="DAÑO HUB"/>
    <s v="CB UNO A UNO"/>
    <s v="CB UNO A UNO"/>
    <s v="EJECUTADO"/>
    <s v="08/12/2025 SE ESCALA PARA VISITA. LLAMAR ANTES DE VISITAR, CONFIRMAR FALLA Y DATOS | 09/12/2025 SE VISITA COMERCIO SE REALIZÓ CAMBIO DE HUB POR DAÑO EN CABLE SE REALIZAN PRUEBAS OK."/>
    <s v="VISITA TECNICA"/>
    <s v="II5ZZ965"/>
    <s v="TIPO II"/>
    <s v="TERRESTRE"/>
    <s v="SANCHEZ SOLORZANO JUAN SEBASTIAN"/>
    <n v="1"/>
    <s v="0"/>
    <n v="144968"/>
    <n v="140396"/>
    <n v="144968"/>
  </r>
  <r>
    <s v="CALI"/>
    <x v="2"/>
    <x v="2"/>
    <s v="76109"/>
    <s v="3112377"/>
    <s v="3007081467"/>
    <s v="INCIDENTE"/>
    <s v="VALLE DEL CAUCA"/>
    <s v="BUENAVENTURA"/>
    <s v="PTM BUENAVENTURA AUTOSERVICIO"/>
    <s v="REDEBAN"/>
    <s v="FO-25-1945926"/>
    <d v="2025-12-09T08:00:00"/>
    <d v="2025-12-11T10:36:00"/>
    <s v="NO"/>
    <s v="HARDWARE"/>
    <s v="IMPRESION"/>
    <s v="NO IMPRIME UNO O VARIOS CARACTERES"/>
    <s v="AGREGADOR"/>
    <s v="COMCARD - PTM"/>
    <s v="EJECUTADO"/>
    <s v="09/12/2025 SE ESCALA PARA VISITA. LLAMAR ANTES DE VISITAR, CONFIRMAR FALLA Y DATOS | 11/12/2025 SE LLAMA AL CLIENTE SE VALIDA INCIDENTE Y DIRECCIÓN, SE VISITA EL COMERCIO, SE REVISA LOS EQUIPOS ESTÁ FALLANDO EL DATAFONO NO IMPRIME UNO O VARIOS CARACTERES ESPECIALES, LOS DATOS DEL BOUCHER SALE BORROSOS POR LO QUE SE CAMBIA RESOLVIENDO EL DAÑO, PRUEBAS OK, TELECARGA TRNA"/>
    <s v="VISITA TECNICA"/>
    <s v="VJZZZ931 VJZZZ685"/>
    <s v="TIPO III"/>
    <s v="TERRESTRE"/>
    <s v="HERRERA MONAR GEOVANNY"/>
    <n v="1"/>
    <s v="0"/>
    <n v="275729"/>
    <n v="196537"/>
    <n v="275729"/>
  </r>
  <r>
    <s v="PEREIRA"/>
    <x v="2"/>
    <x v="5"/>
    <s v="76400"/>
    <s v="3112507"/>
    <s v="3007058641"/>
    <s v="INCIDENTE"/>
    <s v="VALLE DEL CAUCA"/>
    <s v="LA UNION"/>
    <s v="DISTRICOL LA GRAN AVENIDA"/>
    <s v="REDEBAN"/>
    <s v="FO-25-1943579"/>
    <d v="2025-12-08T11:41:27"/>
    <d v="2025-12-09T13:09:00"/>
    <s v="NO"/>
    <s v="HARDWARE"/>
    <s v="HUB"/>
    <s v="DAÑO HUB"/>
    <s v="AGREGADOR"/>
    <s v="DISTRICOL"/>
    <s v="EJECUTADO"/>
    <s v="08/12/2025 SE ESCALA PARA VISITA FAVOR LLAMAR ANTES DE DESPLAZARSE PARA VALIDAR FALLA Y DATOS | 09/12/2025 SE VISITA COMERCIO SE IDENTIFICA HUB NO CONECTA BIEN DISPOSITIVOS SE IDENTIFICA CABLE LECTORA AVERIADO SE REALIZA CAMBIO DE LECTORA Y HUB SE REALIZA PRUEBAS OK"/>
    <s v="VISITA TECNICA"/>
    <s v="IVZZZ956"/>
    <s v="TIPO II"/>
    <s v="TERRESTRE"/>
    <s v="LOAIZA LOPEZ JHON FREDDY"/>
    <n v="1"/>
    <s v="0"/>
    <n v="144968"/>
    <n v="140396"/>
    <n v="144968"/>
  </r>
  <r>
    <s v="BUCARAMANGA"/>
    <x v="5"/>
    <x v="6"/>
    <s v="68001"/>
    <s v="3112646"/>
    <s v="3007051496"/>
    <s v="INCIDENTE"/>
    <s v="SANTANDER"/>
    <s v="BUCARAMANGA"/>
    <s v="PTM BUCARAMANGA  PARQUEADERO F"/>
    <s v="REDEBAN"/>
    <s v="FO-25-1945931"/>
    <d v="2025-12-09T08:00:00"/>
    <d v="2025-12-09T16:08:00"/>
    <m/>
    <s v="HARDWARE"/>
    <s v="IMPRESION"/>
    <s v="NO AVANZA PAPEL"/>
    <s v="AGREGADOR"/>
    <s v="COMCARD - PTM"/>
    <m/>
    <s v="09/12/2025 SE ESCALA PARA VISITA. LLAMAR ANTES DE VISITAR, CONFIRMAR FALLA Y DATOS | 09/12/2025 SE REALIZA LLAMADA TELEFÓNICA AL NÚMERO 3162824817 SE HABLA  CON SEÑOR FABIÁN RAMIREZ PARA ATENDER INCIDENTE ,PERO NOS INDICA QUE CANCELA LA VISITA AL PARECER EL PAPEL ESTABA MAL PUESTO PARA YA ESTÁ OPERANDO EXITOSAMENTE"/>
    <s v="SOPORTE TELEFONICO"/>
    <m/>
    <s v="TIPO I"/>
    <s v="TERRESTRE"/>
    <s v="PEÑA DIAZ IVAN YESID"/>
    <n v="0"/>
    <s v="0"/>
    <n v="41241"/>
    <n v="0"/>
    <n v="41241"/>
  </r>
  <r>
    <s v="SANTA MARTA"/>
    <x v="0"/>
    <x v="0"/>
    <s v="47551"/>
    <s v="3113122"/>
    <s v="3007045851"/>
    <s v="INCIDENTE"/>
    <s v="MAGDALENA"/>
    <s v="PIVIJAY"/>
    <s v="DISTRICOL REDPAG PIVIJAY"/>
    <s v="REDEBAN"/>
    <s v="FO-25-1945914"/>
    <d v="2025-12-09T08:26:39"/>
    <d v="2025-12-10T10:50:00"/>
    <s v="NO"/>
    <s v="HARDWARE"/>
    <s v="ALERT IRRUPTION"/>
    <s v="ALERT IRRUPTION"/>
    <s v="AGREGADOR"/>
    <s v="DISTRICOL"/>
    <s v="EJECUTADO"/>
    <s v="09/12/2025 SE ESCALA PARA VISITA. LLAMAR ANTES DE VISITAR, CONFIRMAR FALLA Y DATOS | 10/12/2025 SE REALIZA VISITA TÉCNICA, SE CAMBIA EL DATAFONO, SE REALIZAN PRUEBAS EXITOSAS, EQUIPO FUNCIONA CORRECTAMENTE, CB QUEDA OPERATIVO."/>
    <s v="VISITA TECNICA"/>
    <s v="XP000824"/>
    <s v="TIPO IV"/>
    <s v="TERRESTRE"/>
    <s v="DE AGUAS MUÑOZ DAVID JOSE"/>
    <n v="1"/>
    <s v="0"/>
    <n v="479589"/>
    <n v="196537"/>
    <n v="479589"/>
  </r>
  <r>
    <s v="BUCARAMANGA"/>
    <x v="5"/>
    <x v="6"/>
    <s v="68001"/>
    <s v="3113173"/>
    <s v="3007018905"/>
    <s v="INCIDENTE"/>
    <s v="SANTANDER"/>
    <s v="BUCARAMANGA"/>
    <s v="PAGAFACIL PASEO DEL COMERCIO"/>
    <s v="REDEBAN"/>
    <s v="FO-25-1946486"/>
    <d v="2025-12-09T08:47:52"/>
    <d v="2025-12-09T11:19:00"/>
    <s v="NO"/>
    <s v="HARDWARE"/>
    <s v="PINPAD"/>
    <s v="ALERTADO"/>
    <s v="ROBUSTO"/>
    <s v="PAGAFACIL"/>
    <s v="EJECUTADO"/>
    <s v="09/12/2025 SE REALIZA CAMBIO DE PINPAD QUE SE ENCUENTRA ALERTADO, PRUEBAS EXITOSA"/>
    <s v="VISITA TECNICA"/>
    <s v="TZZZZ170"/>
    <s v="TIPO I"/>
    <s v="TERRESTRE"/>
    <s v="PEÑA DIAZ IVAN YESID"/>
    <n v="1"/>
    <s v="0"/>
    <n v="65960"/>
    <n v="75096"/>
    <n v="65960"/>
  </r>
  <r>
    <s v="MEDELLIN"/>
    <x v="3"/>
    <x v="3"/>
    <s v="5088"/>
    <s v="3113221"/>
    <s v="3007015615"/>
    <s v="INCIDENTE"/>
    <s v="ANTIOQUIA"/>
    <s v="BELLO"/>
    <s v="PAGAFACIL PARQUE DE BELLO"/>
    <s v="REDEBAN"/>
    <s v="FO-25-1945917"/>
    <d v="2025-12-09T08:25:23"/>
    <d v="2025-12-09T12:46:00"/>
    <s v="NO"/>
    <s v="HARDWARE"/>
    <s v="PINPAD"/>
    <s v="SE REINICIA"/>
    <s v="ROBUSTO"/>
    <s v="PAGAFACIL"/>
    <s v="EJECUTADO"/>
    <s v="09/12/2025 SE ESCALA PARA VISITA. LLAMAR ANTES DE VISITAR, CONFIRMAR FALLA Y DATOS | 09/12/2025 SE REALIZA VISITA TÉCNICA AL CORRESPONSAL BANCOLOMBIA ROBUSTO POR INCIDENTE REPORTADO EN EL DATÁFONO EL USUARIO CONFIRMA SU IDENTIFICACIÓN E INFORMA QUE EL PINPAD NO LEE TARJETAS EL DATÁFONO SE REINICIA Y EL TECLADO ESTÁ BORROSO DIFICULTANDO LA OPERACIÓN SE VALIDA Y SE REALIZA MANTENIMIENTO AL PINPAD PERO LA NOVEDAD PERSISTE POR LO QUE SE PROCEDE AL CAMBIO DEL PINPAD DEBIDO A DAÑO EN EL LECTOR DE CHIP DE TARJETAS ADICIONALMENTE SE VERIFICA QUE EL TECLADO DEL DATÁFONO ESTÁ EFECTIVAMENTE BORROSO Y SE REALIZA EL CAMBIO COMPLETO DEL DATÁFONO FINALMENTE SE COMPRUEBA EL FUNCIONAMIENTO DEL NUEVO EQUIPO Y SE CONFIRMA QUE TODO QUEDA OPERATIVO Y EN CONDICIONES ADECUADAS PARA EL TRABAJO DEL USUARIO"/>
    <s v="VISITA TECNICA"/>
    <s v="JAUZZ001"/>
    <s v="TIPO I"/>
    <s v="TERRESTRE"/>
    <s v="MARTINEZ TOVAR OSCAR DAVID"/>
    <n v="1"/>
    <s v="0"/>
    <n v="65960"/>
    <n v="75096"/>
    <n v="65960"/>
  </r>
  <r>
    <s v="BOGOTA"/>
    <x v="4"/>
    <x v="4"/>
    <s v="11001"/>
    <s v="3113262"/>
    <s v="3007025841"/>
    <s v="INCIDENTE"/>
    <s v="CUNDINAMARCA"/>
    <s v="BOGOTA"/>
    <s v="REDY SANTA HELENITA"/>
    <s v="REDEBAN"/>
    <s v="FO-25-1946492"/>
    <d v="2025-12-09T08:40:34"/>
    <d v="2025-12-09T16:11:00"/>
    <s v="NO"/>
    <s v="SOFTWARE"/>
    <s v="ACTUALIZACION"/>
    <s v="VERSION CARGA SO VR"/>
    <s v="ROBUSTO"/>
    <s v="REDY"/>
    <s v="EJECUTADO"/>
    <s v="09/12/2025 SE ESCALA PARA VISITA. LLAMAR ANTES DE VISITAR, CONFIRMAR FALLA Y DATOS | 09/12/2025 SE REALIZA VISITA A CB PARA ATENDER INCIDENTE SE REALIZA CAMBIO DE VERSIÓN A LA 9.90 POR AUTORIZACIÓN DE RELEVANCIA CON ALEJANDRA ,SE REALIZAN PRUEBAS OK"/>
    <s v="VISITA TECNICA"/>
    <s v="9C0FZ086"/>
    <s v="TIPO I"/>
    <s v="TERRESTRE"/>
    <s v="GALINDO ROJAS LUIS FELIPE"/>
    <n v="1"/>
    <s v="0"/>
    <n v="65960"/>
    <n v="75096"/>
    <n v="65960"/>
  </r>
  <r>
    <s v="BARRANQUILLA"/>
    <x v="0"/>
    <x v="0"/>
    <s v="8001"/>
    <s v="3113448"/>
    <s v="3007021410"/>
    <s v="INCIDENTE"/>
    <s v="ATLANTICO"/>
    <s v="BARRANQUILLA"/>
    <s v="PAGAFACIL PASEO BOLIVAR"/>
    <s v="REDEBAN"/>
    <s v="FO-25-1946488"/>
    <d v="2025-12-09T08:45:24"/>
    <d v="2025-12-09T13:21:00"/>
    <s v="NO"/>
    <s v="HARDWARE"/>
    <s v="NO ENCIENDE"/>
    <s v="DAÑO POS"/>
    <s v="ROBUSTO"/>
    <s v="PAGAFACIL"/>
    <s v="EJECUTADO"/>
    <s v="09/12/2025 SE ESCALA PARA VISITA. LLAMAR ANTES DE VISITAR, CONFIRMAR FALLA Y DATOS | 09/12/2025 SE REALIZA VISITA TÉCNICA, SE CAMBIA EL DATAFONO, SE REALIZAN PRUEBAS EXITOSAS, EQUIPO FUNCIONA CORRECTAMENTE, CB QUEDA OPERATIVO."/>
    <s v="VISITA TECNICA"/>
    <s v="ALLZZ254"/>
    <s v="TIPO I"/>
    <s v="TERRESTRE"/>
    <s v="DE AGUAS MUÑOZ DAVID JOSE"/>
    <n v="1"/>
    <s v="0"/>
    <n v="65960"/>
    <n v="75096"/>
    <n v="65960"/>
  </r>
  <r>
    <s v="BARRANQUILLA"/>
    <x v="0"/>
    <x v="0"/>
    <s v="8638"/>
    <s v="3113714"/>
    <s v="3007048428"/>
    <s v="INCIDENTE"/>
    <s v="ATLANTICO"/>
    <s v="SABANALARGA"/>
    <s v="PTM  SABANALARGA  MULTISERVICI"/>
    <s v="REDEBAN"/>
    <s v="FO-25-1951552"/>
    <d v="2025-12-09T09:10:06"/>
    <d v="2025-12-10T10:46:00"/>
    <m/>
    <s v="SOFTWARE"/>
    <s v="COMUNICACION"/>
    <s v="PARAMETROS DE CONFIGURACION EN POS"/>
    <s v="AGREGADOR"/>
    <s v="COMCARD - PTM"/>
    <m/>
    <s v="10/12/2025 SE LLAMA AL CLIENTE Y COMUNICA QUE ESTA OK EL EQUIPO DESDE EL 9/12/2025 YA SE LE HABIA DADO SOLUCION AL PROBLEMA EN LLAMADA CON EDISON SAMBONY"/>
    <s v="SOPORTE TELEFONICO"/>
    <m/>
    <s v="TIPO II"/>
    <s v="TERRESTRE"/>
    <s v="ORTEGA TORRES JUAN SEBASTIAN"/>
    <n v="0"/>
    <s v="0"/>
    <n v="41241"/>
    <n v="0"/>
    <n v="41241"/>
  </r>
  <r>
    <s v="CALI"/>
    <x v="2"/>
    <x v="2"/>
    <s v="76520"/>
    <s v="3113835"/>
    <s v="3007027905"/>
    <s v="INCIDENTE"/>
    <s v="VALLE DEL CAUCA"/>
    <s v="PALMIRA"/>
    <s v="ARRIO EL PRADO 2 PALMIRA"/>
    <s v="REDEBAN"/>
    <s v="FO-25-1946664"/>
    <d v="2025-12-09T09:17:34"/>
    <d v="2025-12-09T17:19:00"/>
    <s v="NO"/>
    <s v="HARDWARE"/>
    <s v="DETERIORO"/>
    <s v="DATAFONO"/>
    <s v="CB UNO A UNO"/>
    <s v="CB UNO A UNO"/>
    <s v="EJECUTADO / CANCELADO"/>
    <s v="09/12/2025 SE ESCALA PARA VISITA. LLAMAR ANTES DE VISITAR, CONFIRMAR FALLA Y DATOS | 09/12/2025 SE REALIZA VISITA TÉCNICO TÉCNICO DEL COMERCIO, EN DONDE EL COMERCIO SE ENCUENTRA CERRADO, SE PROCEDE A REALIZAR LLAMADAS TELEFÓNICA, PERO NO SE TIENE CONTACTO CON EL CLIENTE Y DUEÑO DEL CORRESPONSAL SE PROCEDE A CERRAR EL FO"/>
    <s v="VISITA TECNICA"/>
    <s v="0000"/>
    <s v="TIPO I"/>
    <s v="TERRESTRE"/>
    <s v="ESCOBAR LENIS JUAN SEBASTIAN"/>
    <n v="1"/>
    <s v="0"/>
    <n v="65960"/>
    <n v="75096"/>
    <n v="65960"/>
  </r>
  <r>
    <s v="MEDELLIN"/>
    <x v="3"/>
    <x v="3"/>
    <s v="5266"/>
    <s v="3113844"/>
    <s v="3007039559"/>
    <s v="INCIDENTE"/>
    <s v="ANTIOQUIA"/>
    <s v="ENVIGADO"/>
    <s v="DISTRICOL SKETH"/>
    <s v="REDEBAN"/>
    <s v="FO-25-1946738"/>
    <d v="2025-12-09T09:28:07"/>
    <d v="2025-12-09T13:31:00"/>
    <s v="NO"/>
    <s v="HARDWARE"/>
    <s v="IMPRESION"/>
    <s v="RODILLO AVERIADO"/>
    <s v="AGREGADOR"/>
    <s v="DISTRICOL"/>
    <s v="EJECUTADO"/>
    <s v="09/12/2025 SE ESCALA PARA VISITA. LLAMAR ANTES DE VISITAR, CONFIRMAR FALLA Y DATOS | 09/12/2025 SE REALIZA MANTENIMIENTO A LA IMPRESORA SE HACEN PRUEBAS Y QUEDA OK"/>
    <s v="VISITA TECNICA"/>
    <s v="9A0CZ010"/>
    <s v="TIPO I"/>
    <s v="TERRESTRE"/>
    <s v="MONTOYA VELEZ ANDRES FELIPE"/>
    <n v="1"/>
    <s v="0"/>
    <n v="65960"/>
    <n v="75096"/>
    <n v="65960"/>
  </r>
  <r>
    <s v="CALI"/>
    <x v="2"/>
    <x v="2"/>
    <s v="19455"/>
    <s v="3113857"/>
    <s v="3007066795"/>
    <s v="INCIDENTE"/>
    <s v="CAUCA"/>
    <s v="MIRANDA"/>
    <s v="BARRIO ORTIGAL MIRANDA"/>
    <s v="REDEBAN"/>
    <s v="FO-25-1946735"/>
    <d v="2025-12-09T09:30:54"/>
    <d v="2025-12-10T15:05:00"/>
    <s v="NO"/>
    <s v="HARDWARE"/>
    <s v="PINPAD"/>
    <s v="SE REINICIA"/>
    <s v="CB UNO A UNO"/>
    <s v="CB UNO A UNO"/>
    <s v="EJECUTADO"/>
    <s v="09/12/2025 SE ESCALA PARA VISITA. LLAMAR ANTES DE VISITAR, CONFIRMAR FALLA Y DATOS | 10/12/2025 SE REALIZA CAMBIO DE HUB, CABLE DE PIN PAD Y FUENTE DE PODER DEBIDO A CONSTANTES REINICIOS DE LOS EQUIPOS, SE REALIZAN PRUEBAS OK."/>
    <s v="VISITA TECNICA"/>
    <s v="3A0CZ755"/>
    <s v="TIPO III"/>
    <s v="TERRESTRE"/>
    <s v="MONTERO MUESES GIAN CARLO"/>
    <n v="1"/>
    <s v="0"/>
    <n v="275729"/>
    <n v="196537"/>
    <n v="275729"/>
  </r>
  <r>
    <s v="MEDELLIN"/>
    <x v="3"/>
    <x v="3"/>
    <s v="5001"/>
    <s v="3113870"/>
    <s v="3007029113"/>
    <s v="INCIDENTE"/>
    <s v="ANTIOQUIA"/>
    <s v="MEDELLIN"/>
    <s v="PAGAFACIL LA AMERICA II"/>
    <s v="REDEBAN"/>
    <s v="FO-25-1946732"/>
    <d v="2025-12-09T09:31:40"/>
    <d v="2025-12-09T17:14:00"/>
    <s v="NO"/>
    <s v="HARDWARE"/>
    <s v="SE REINICIA"/>
    <s v="DAÑO POS"/>
    <s v="ROBUSTO"/>
    <s v="PAGAFACIL"/>
    <s v="EJECUTADO"/>
    <s v="09/12/2025 SE ESCALA PARA VISITA. LLAMAR ANTES DE VISITAR, CONFIRMAR FALLA Y DATOS | 09/12/2025 SE REALIZA CAMBIO DE CABLE MÁGIC BOX DEBIDO A REINICIOS, PRUEBAS OK"/>
    <s v="VISITA TECNICA"/>
    <s v="BBBBE641"/>
    <s v="TIPO I"/>
    <s v="TERRESTRE"/>
    <s v="QUINTERO SANCHEZ JUAN SEBASTIAN"/>
    <n v="1"/>
    <s v="0"/>
    <n v="65960"/>
    <n v="75096"/>
    <n v="65960"/>
  </r>
  <r>
    <s v="MEDELLIN"/>
    <x v="3"/>
    <x v="3"/>
    <s v="5001"/>
    <s v="3114007"/>
    <s v="3007052520"/>
    <s v="INCIDENTE"/>
    <s v="ANTIOQUIA"/>
    <s v="MEDELLIN"/>
    <s v="BARRIO EL SOCORRO MEDELLIN 1"/>
    <s v="REDEBAN"/>
    <s v="FO-25-1946660"/>
    <d v="2025-12-09T09:21:02"/>
    <d v="2025-12-09T17:22:00"/>
    <s v="NO"/>
    <s v="HARDWARE"/>
    <s v="IMPRESION"/>
    <s v="NO AVANZA PAPEL"/>
    <s v="CB UNO A UNO"/>
    <s v="CB UNO A UNO"/>
    <s v="EJECUTADO"/>
    <s v="09/12/2025 SE ESCALA PARA VISITA. LLAMAR ANTES DE VISITAR, CONFIRMAR FALLA Y DATOS | 09/12/2025 SE REALIZA REVISIÓN A CABLE Y BATERÍA MAL CONECTADOS PROVOCANDO LA MALA IMPRESIÓN, PRUEBAS OK"/>
    <s v="VISITA TECNICA"/>
    <s v="9B0GZ977"/>
    <s v="TIPO I"/>
    <s v="TERRESTRE"/>
    <s v="QUINTERO SANCHEZ JUAN SEBASTIAN"/>
    <n v="1"/>
    <s v="0"/>
    <n v="65960"/>
    <n v="75096"/>
    <n v="65960"/>
  </r>
  <r>
    <s v="MONTERIA"/>
    <x v="0"/>
    <x v="0"/>
    <s v="23001"/>
    <s v="3114028"/>
    <s v="3007044186"/>
    <s v="INCIDENTE"/>
    <s v="CORDOBA"/>
    <s v="MONTERIA"/>
    <s v="DISTRICOL SALUD Y VIDA DROGUER"/>
    <s v="REDEBAN"/>
    <s v="FO-25-1946745"/>
    <d v="2025-12-09T09:25:39"/>
    <d v="2025-12-10T10:43:00"/>
    <s v="NO"/>
    <s v="HARDWARE"/>
    <s v="IMPRESION"/>
    <s v="TAPA IMPRESORA"/>
    <s v="AGREGADOR"/>
    <s v="DISTRICOL"/>
    <s v="EJECUTADO"/>
    <s v="09/12/2025 SE ESCALA PARA VISITA. LLAMAR ANTES DE VISITAR, CONFIRMAR FALLA Y DATOS | 10/12/2025 SE REALIZA COMUNICACIÓN CON CLIENTE, QUIEN INDICA PUEDE RECIBIR VISITA DESPUÉS DE 09: 50 AM | 10/12/2025 SE VÁLIDA ESTADO DE DATÁFONO RESPIRANDO CON FALLA DE IMPRESORAS, NO SE DETECTA FALLA EN EL EQUIPO, SE REALIZA VALIDACIÓN VISUAL DE COMPONENTES SIN NOVEDAD, SE REALIZAN MÚLTIPLES PRUEBAS DE IMPRESIÓN SIENDO TODAS EXITOSAS, SE REALIZA LIMPIEZA PREVENTIVA DE RODILLOS Y ENGRANAJES, SE DA CIERRE A INCIDENTE YA QUE NO SE DETECTAN FALLAS EN EL EQUIPO."/>
    <s v="VISITA TECNICA"/>
    <s v="AC04Z539"/>
    <s v="TIPO I"/>
    <s v="TERRESTRE"/>
    <s v="MARQUEZ HOYOS JEYSON DANIEL"/>
    <n v="1"/>
    <s v="0"/>
    <n v="65960"/>
    <n v="75096"/>
    <n v="65960"/>
  </r>
  <r>
    <s v="BOGOTA"/>
    <x v="4"/>
    <x v="4"/>
    <s v="25754"/>
    <s v="3114056"/>
    <s v="3007051390"/>
    <s v="INCIDENTE"/>
    <s v="CUNDINAMARCA"/>
    <s v="SOACHA"/>
    <s v="PTM SOACHA  TALLER CREATIVO LA"/>
    <s v="REDEBAN"/>
    <s v="FO-25-1946736"/>
    <d v="2025-12-09T09:29:17"/>
    <d v="2025-12-09T17:11:00"/>
    <s v="NO"/>
    <s v="HARDWARE"/>
    <s v="IMPRESION"/>
    <s v="NO AVANZA PAPEL"/>
    <s v="AGREGADOR"/>
    <s v="COMCARD - PTM"/>
    <s v="EJECUTADO"/>
    <s v="09/12/2025 SE ESCALA PARA VISITA. LLAMAR ANTES DE VISITAR, CONFIRMAR FALLA Y DATOS | 09/12/2025 SE REALIZA CAMBIO DE EQUIPO POR DAÑO EN IMPRESORA NO AVANZA PAPEL, SERVICIO OPERATIVO PRUEBAS OK TRNA RBM SE REALIZA PRUEBA CON UNA CONSULTA DE SALDO"/>
    <s v="VISITA TECNICA"/>
    <s v="II07Z169"/>
    <s v="TIPO I"/>
    <s v="TERRESTRE"/>
    <s v="BUSTOS MORA DIEGO MANUEL"/>
    <n v="1"/>
    <s v="0"/>
    <n v="65960"/>
    <n v="75096"/>
    <n v="65960"/>
  </r>
  <r>
    <s v="PASTO"/>
    <x v="2"/>
    <x v="2"/>
    <s v="52835"/>
    <s v="3114422"/>
    <s v="3007058444"/>
    <s v="INCIDENTE"/>
    <s v="NARIÑO"/>
    <s v="SAN ANDRES DE TUMACO"/>
    <s v="PTM TUMACO TIENDA DON LUIS JC"/>
    <s v="REDEBAN"/>
    <s v="FO-25-1946836"/>
    <d v="2025-12-09T09:53:42"/>
    <d v="2025-12-16T10:07:00"/>
    <s v="NO"/>
    <s v="HARDWARE"/>
    <s v="IMPRESION"/>
    <s v="TAPA IMPRESORA"/>
    <s v="AGREGADOR"/>
    <s v="COMCARD - PTM"/>
    <s v="EJECUTADO"/>
    <s v="09/12/2025 SE ESCALA PARA VISITA. LLAMAR ANTES DE VISITAR, CONFIRMAR FALLA Y DATOS | 12/12/2025 POR MOTIVOS DE DERRUMBÓS EN LA VÍA NO SE PUEDE REALIZAR DESPLAZAMIENTO EL DÍA DE HOY SE ESPERA QUE PARA EL DÍA LUNES YA ESTÉ HABILITADA LA VÍA PARA VIAJAR | 16/12/2025 SE REALIZA CAMBIO DE DATÁFONO POR DAÑO EN TAPA DE IMPRESORA, SE RECONFIGURA OK PARÁMETROS OK Y SE REALIZAN PRUEBAS EXITOSAS DE TRANSACCIONES"/>
    <s v="VISITA TECNICA"/>
    <s v="XYZZZ951"/>
    <s v="TIPO IV"/>
    <s v="TERRESTRE"/>
    <s v="PAZ MARTINEZ RICHARD HUMBERTO"/>
    <n v="1"/>
    <s v="0"/>
    <n v="479589"/>
    <n v="196537"/>
    <n v="479589"/>
  </r>
  <r>
    <s v="MONTERIA"/>
    <x v="0"/>
    <x v="0"/>
    <s v="23001"/>
    <s v="3114586"/>
    <s v="3007067469"/>
    <s v="INCIDENTE"/>
    <s v="CORDOBA"/>
    <s v="MONTERIA"/>
    <s v="REDY PLAZA DE MERCADO_MONTERIA"/>
    <s v="REDEBAN"/>
    <s v="FO-25-1947296"/>
    <d v="2025-12-09T10:22:24"/>
    <d v="2025-12-09T17:17:00"/>
    <s v="NO"/>
    <s v="HARDWARE"/>
    <s v="IMPRESION"/>
    <s v="RODILLO AVERIADO"/>
    <s v="ROBUSTO"/>
    <s v="REDY"/>
    <s v="EJECUTADO"/>
    <s v="09/12/2025 SE ESCALA PARA VISITA. LLAMAR ANTES DE VISITAR, CONFIRMAR FALLA Y DATOS | 09/12/2025 SE REALIZA CAMBIO DE DATÁFONO DESK3500 POR DAÑO EN RODILLO"/>
    <s v="VISITA TECNICA"/>
    <s v="6A4ZZ095"/>
    <s v="TIPO I"/>
    <s v="TERRESTRE"/>
    <s v="MARQUEZ HOYOS JEYSON DANIEL"/>
    <n v="1"/>
    <s v="0"/>
    <n v="65960"/>
    <n v="75096"/>
    <n v="65960"/>
  </r>
  <r>
    <s v="CALI"/>
    <x v="2"/>
    <x v="2"/>
    <s v="76001"/>
    <s v="3114593"/>
    <s v="3007082168"/>
    <s v="INCIDENTE"/>
    <s v="VALLE DEL CAUCA"/>
    <s v="CALI"/>
    <s v="PTM CALI VARIEDADES BLU"/>
    <s v="REDEBAN"/>
    <s v="FO-25-1947294"/>
    <d v="2025-12-09T10:23:50"/>
    <d v="2025-12-09T17:09:00"/>
    <s v="NO"/>
    <s v="HARDWARE"/>
    <s v="COMUNICACION"/>
    <s v="MENSAJE CABLE DE RED DESCONECTADO"/>
    <m/>
    <m/>
    <s v="EJECUTADO"/>
    <s v="09/12/2025 SE ESCALA PARA VISITA. LLAMAR ANTES DE VISITAR, CONFIRMAR FALLA Y DATOS | 09/12/2025 SE VISITA CORRESPONSAL Y SE REPARA CABLE DE RED DE ACOMETIDA DAÑADO.( PONCHADO) TRANSACCIÓNES DE PRUEBA  EXITOSAS."/>
    <s v="VISITA TECNICA"/>
    <s v="FB001822 FB001570"/>
    <s v="TIPO I"/>
    <s v="TERRESTRE"/>
    <s v="BOLAÑOS TABORDA JORGE ENRIQUE"/>
    <n v="1"/>
    <s v="0"/>
    <n v="65960"/>
    <n v="75096"/>
    <n v="65960"/>
  </r>
  <r>
    <s v="CUCUTA"/>
    <x v="5"/>
    <x v="6"/>
    <s v="54498"/>
    <s v="3114639"/>
    <s v="3007060894"/>
    <s v="INCIDENTE"/>
    <s v="NORTE DE SANTANDER"/>
    <s v="OCAÑA"/>
    <s v="PTM OCANA GILU"/>
    <s v="REDEBAN"/>
    <s v="FO-25-1947247"/>
    <d v="2025-12-09T10:19:36"/>
    <d v="2025-12-10T15:55:00"/>
    <s v="NO"/>
    <s v="HARDWARE"/>
    <s v="ALERT IRRUPTION"/>
    <s v="ALERT IRRUPTION"/>
    <s v="AGREGADOR"/>
    <s v="COMCARD - PTM"/>
    <s v="EJECUTADO"/>
    <s v="09/12/2025 SE ESCALA PARA VISITA. LLAMAR ANTES DE VISITAR, CONFIRMAR FALLA Y DATOS | 10/12/2025 SE REALIZA VISITA AL COMERCIO Y SE ENCUENTRA EQUIPO MODO ALERTADO SE PROCEDE A REALIZAR CAMBIO DE EQUIPO | 10/12/2025 SE ENVIÓ SOLICITUD CAMBIO DE EQUIPO Y SE CONFIGURAN NUEVAMENTE COMERCIO Y CORRESPONSAL, DÓNDE AL REALIZAR PRUEBAS SE EVIDENCIA QUE NO CONCUERDA LA DIRECCIÓN CON LA DEL COMERCIO, SE PROCEDE A REALIZAR ESCALAMIENTO CON EL COORDINADOR DE LA ZONA | 10/12/2025 SE HABLA CON EL COORDINADOR DE LA ZONA QUIEN ENVÍA DICHA SOLICITUD A LOS ENCARGADOS DE REDEBAN A LA ESPERA DE VALIDACIÓN | 10/12/2025 SE REALIZA VISITA AL COMERCIO Y SE ENCUENTRA DATAFONO MODO ALERTADO, SE REALIZA CAMBIO EQUIPO, SE EVIDENCIA QUE AL INCIALIZAR, SALE DIRECCION ANTIGUA, SE ESCALA CON EL COORDINADOR DE LA ZONA Y LA ENTIDAD, BAJO LA  AUTORIZACIÓN DE MAIRA SILVA  DE REDEBAN, NOS AUTORIZA DEJAR EL CORRESPONSAL CON LA DIRECCIÓN ANTIGUA, SE ESCALA ESA SITUACIÓN DIRECTAMENTE DESDE REDEBAN A LA ENTIDAD PARA QUE HAGAN EL RESPECTIVO AJUSTE DE LA DIRECCIÓN."/>
    <s v="VISITA TECNICA"/>
    <s v="KA00F795 KA00F947"/>
    <s v="TIPO IV"/>
    <s v="TERRESTRE"/>
    <s v="MORA VEGA JEAMPIER"/>
    <n v="1"/>
    <s v="0"/>
    <n v="479589"/>
    <n v="196537"/>
    <n v="479589"/>
  </r>
  <r>
    <s v="SINCELEJO"/>
    <x v="0"/>
    <x v="0"/>
    <s v="70708"/>
    <s v="3114640"/>
    <s v="3007069364"/>
    <s v="INCIDENTE"/>
    <s v="SUCRE"/>
    <s v="SAN MARCOS"/>
    <s v="DISTRICOL MISCELANEA LA 21"/>
    <s v="REDEBAN"/>
    <s v="FO-25-1947246"/>
    <d v="2025-12-09T10:20:26"/>
    <d v="2025-12-11T13:32:00"/>
    <s v="NO"/>
    <s v="HARDWARE"/>
    <s v="TECLADO"/>
    <s v="DAÑO POS"/>
    <s v="AGREGADOR"/>
    <s v="DISTRICOL"/>
    <s v="EJECUTADO"/>
    <s v="09/12/2025 SE ESCALA PARA VISITA. LLAMAR ANTES DE VISITAR, CONFIRMAR FALLA Y DATOS | 11/12/2025 SE VISITA COMERCIO POR FALLA, PUESTO QUE LAS TECLAS ESTAN DURAS, SE HACE CAMBIO DE EQUIPO, CAUSAL F3 TECLADO MALO, SE INSTALA MAGIC BOX DESK/2600, SE DEJA CON LA VERSIÓN 10.3, SE REALIZAN PRUEBAS OK, SE CREA USUARIO Y CONTRASEÑA."/>
    <s v="VISITA TECNICA"/>
    <s v="9T5ZZ300"/>
    <s v="TIPO III"/>
    <s v="TERRESTRE"/>
    <s v="CACERES HERNANDEZ ANDRES"/>
    <n v="1"/>
    <s v="0"/>
    <n v="275729"/>
    <n v="196537"/>
    <n v="275729"/>
  </r>
  <r>
    <s v="MEDELLIN"/>
    <x v="3"/>
    <x v="3"/>
    <s v="5670"/>
    <s v="3114651"/>
    <s v="3007014643"/>
    <s v="INCIDENTE"/>
    <s v="ANTIOQUIA"/>
    <s v="SAN ROQUE"/>
    <s v="BARRIO LA PLAYA SAN ROQUE"/>
    <s v="REDEBAN"/>
    <s v="FO-25-1947291"/>
    <d v="2025-12-09T10:25:20"/>
    <d v="2025-12-10T08:46:00"/>
    <s v="NO"/>
    <s v="HARDWARE"/>
    <s v="IMPRESION"/>
    <s v="RODILLO AVERIADO"/>
    <s v="CB UNO A UNO"/>
    <s v="CB UNO A UNO"/>
    <s v="EJECUTADO"/>
    <s v="09/12/2025 SE ESCALA PARA VISITA. LLAMAR ANTES DE VISITAR, CONFIRMAR FALLA Y DATOS | 10/12/2025 SE ORGANIZA TAPA MAL AJUSTADA TODO QUEDA OPERATIVO Y FUNCIONANDO"/>
    <s v="VISITA TECNICA"/>
    <s v="JAHZZ543"/>
    <s v="TIPO III"/>
    <s v="TERRESTRE"/>
    <s v="ALVAREZ ARENAS VICTOR HUGO"/>
    <n v="1"/>
    <s v="0"/>
    <n v="275729"/>
    <n v="196537"/>
    <n v="275729"/>
  </r>
  <r>
    <s v="MEDELLIN"/>
    <x v="3"/>
    <x v="3"/>
    <s v="5001"/>
    <s v="3114653"/>
    <s v="3007041161"/>
    <s v="INCIDENTE"/>
    <s v="ANTIOQUIA"/>
    <s v="MEDELLIN"/>
    <s v="PAGAFACIL ARKADIA"/>
    <s v="REDEBAN"/>
    <s v="FO-25-1947290"/>
    <d v="2025-12-09T10:27:11"/>
    <d v="2025-12-10T09:43:00"/>
    <s v="NO"/>
    <s v="HARDWARE"/>
    <s v="IMPRESION"/>
    <s v="TAPA IMPRESORA"/>
    <s v="ROBUSTO"/>
    <s v="PAGAFACIL"/>
    <s v="EJECUTADO"/>
    <s v="09/12/2025 SE ESCALA PARA VISITA. LLAMAR ANTES DE VISITAR, CONFIRMAR FALLA Y DATOS | 10/12/2025 SE REALIZA CAMBIO DE TAPA DE IMPRESORA PORA ESTABA ROTA"/>
    <s v="VISITA TECNICA"/>
    <s v="GZ0OZ427"/>
    <s v="TIPO I"/>
    <s v="TERRESTRE"/>
    <s v="HERNANDEZ CHAVARRIA JUAN CAMILO"/>
    <n v="1"/>
    <s v="0"/>
    <n v="65960"/>
    <n v="75096"/>
    <n v="65960"/>
  </r>
  <r>
    <s v="MEDELLIN"/>
    <x v="3"/>
    <x v="3"/>
    <s v="5001"/>
    <s v="3115182"/>
    <s v="3007024796"/>
    <s v="INCIDENTE"/>
    <s v="ANTIOQUIA"/>
    <s v="MEDELLIN"/>
    <s v="MULTIPAGAS JUMBO LA 65"/>
    <s v="REDEBAN"/>
    <s v="FO-25-1947725"/>
    <d v="2025-12-09T11:00:32"/>
    <d v="2025-12-10T10:14:00"/>
    <m/>
    <s v="SOFTWARE"/>
    <s v="COMUNICACION"/>
    <s v="PARAMETROS DE CONFIGURACION EN POS"/>
    <s v="ROBUSTO"/>
    <s v="MULTIPAGAS"/>
    <m/>
    <s v="09/12/2025 SE ESCALA PARA VISITA. LLAMAR ANTES DE VISITAR, CONFIRMAR FALLA Y DATOS | 10/12/2025 SE REALIZA COMUNICACIÓN CON CB Y SE LE INDICA COMO SOLUCIONAR LA FALLA DEL TONO, REPORTA QUE YA TIENE CONEXIÓN, SE CIERRA"/>
    <s v="SOPORTE TELEFONICO"/>
    <m/>
    <s v="TIPO I"/>
    <s v="TERRESTRE"/>
    <s v="QUINTERO SANCHEZ JUAN SEBASTIAN"/>
    <n v="0"/>
    <s v="0"/>
    <n v="41241"/>
    <n v="0"/>
    <n v="41241"/>
  </r>
  <r>
    <s v="BUCARAMANGA"/>
    <x v="5"/>
    <x v="6"/>
    <s v="68167"/>
    <s v="3115197"/>
    <s v="3007062866"/>
    <s v="INCIDENTE"/>
    <s v="SANTANDER"/>
    <s v="CHARALA"/>
    <s v="DISTRICOL MOLIMESA"/>
    <s v="REDEBAN"/>
    <s v="FO-25-1947721"/>
    <d v="2025-12-09T11:03:16"/>
    <d v="2025-12-10T11:06:00"/>
    <s v="NO"/>
    <s v="HARDWARE"/>
    <s v="TECLADO"/>
    <s v="DAÑO POS"/>
    <s v="AGREGADOR"/>
    <s v="DISTRICOL"/>
    <s v="EJECUTADO"/>
    <s v="09/12/2025 SE ESCALA PARA VISITA. LLAMAR ANTES DE VISITAR, CONFIRMAR FALLA Y DATOS | 10/12/2025 SE REALIZA CAMBIÓ DE DATÁFONO POR DAÑO DEL TECLADO Y BORROSO, SE CAMBIA LECTOR DE BARRAS PIERDE LA CONFIGURACIÓN, PRUEBAS Y LIMPIEZA DE EQUIPOS OK."/>
    <s v="VISITA TECNICA"/>
    <s v="MA00Q836"/>
    <s v="TIPO IV"/>
    <s v="TERRESTRE"/>
    <s v="MARTINEZ FLOREZ DONIS ALBERTO"/>
    <n v="1"/>
    <s v="0"/>
    <n v="479589"/>
    <n v="196537"/>
    <n v="479589"/>
  </r>
  <r>
    <s v="BARRANQUILLA"/>
    <x v="0"/>
    <x v="0"/>
    <s v="8573"/>
    <s v="3115231"/>
    <s v="3007011009"/>
    <s v="INCIDENTE"/>
    <s v="ATLANTICO"/>
    <s v="PUERTO COLOMBIA"/>
    <s v="UERTO COLOMBIA II - ATLANTICO"/>
    <s v="REDEBAN"/>
    <s v="FO-25-1947735"/>
    <d v="2025-12-09T10:57:05"/>
    <d v="2025-12-11T09:12:00"/>
    <s v="NO"/>
    <s v="HARDWARE"/>
    <s v="DETERIORO"/>
    <s v="DATAFONO"/>
    <s v="CB UNO A UNO"/>
    <s v="CB UNO A UNO"/>
    <s v="EJECUTADO"/>
    <s v="09/12/2025 SE ESCALA PARA VISITA. LLAMAR ANTES DE VISITAR, CONFIRMAR FALLA Y DATOS | 11/12/2025 SE HACE EL CAMBIO DE DATAFONO POR DAÑO EN EL RODILLO DE LA IMPRESIÓN"/>
    <s v="VISITA TECNICA"/>
    <s v="JALZZ743"/>
    <s v="TIPO II"/>
    <s v="TERRESTRE"/>
    <s v="ORTEGA TORRES JUAN SEBASTIAN"/>
    <n v="1"/>
    <s v="0"/>
    <n v="144968"/>
    <n v="140396"/>
    <n v="144968"/>
  </r>
  <r>
    <s v="MEDELLIN"/>
    <x v="3"/>
    <x v="3"/>
    <s v="5001"/>
    <s v="3115337"/>
    <s v="3007034518"/>
    <s v="INCIDENTE"/>
    <s v="ANTIOQUIA"/>
    <s v="MEDELLIN"/>
    <s v="BARRIO PEDREGAL MEDELLIN 1"/>
    <s v="REDEBAN"/>
    <s v="FO-25-1950540 | FO-25-1947732"/>
    <d v="2025-12-09T10:58:26"/>
    <d v="2025-12-10T12:20:00"/>
    <s v="NO"/>
    <s v="HARDWARE"/>
    <s v="NO ENCIENDE"/>
    <s v="DAÑO POS"/>
    <s v="CB UNO A UNO"/>
    <s v="CB UNO A UNO"/>
    <s v="EJECUTADO | EJECUTADO / CANCELADO"/>
    <s v="[FO-25-1950540] 10/12/2025 SE REALIZA VISITA TÉCNICA PARA LOS CAMBIOS DE EQUIPO PENDIENTES YA QUE SE ENCUENTRAN QUEMADOS SIN EMBARGO NO SE LOGRA REALIZAR LOS CAMBIOS PORQUE EL LOCAL ESTÁ SIN CONEXIÓN EL CORTO CIRCUITO QUEMÓ TODOS LOS DISPOSITIVOS Y SE ESPERA A QUE EN UN MOMENTO HAYA INTERNET PARA CONTINUAR CON LA GESTIÓN | 15/12/2025 SE REALIZA VISITA TÉCNICA AL CORRESPONSAL BANCOLOMBIA POR INCIDENTE REPORTADO CON LOS DATÁFONOS EL USUARIO CONFIRMA SU IDENTIFICACIÓN E INFORMA QUE LOS EQUIPOS SE QUEMARON DEBIDO A UN CORTO CIRCUITO SE VALIDA LA SITUACIÓN Y SE OBSERVA QUE EFECTIVAMENTE LOS DATÁFONOS PRESENTAN DAÑOS POR QUEMADURA SE PROCEDE AL REEMPLAZO DE LOS DOS EQUIPOS AFECTADOS Y LOS NUEVOS DATÁFONOS QUEDAN INSTALADOS Y OPERATIVOS || [FO-25-1947732] 09/12/2025 SE ESCALA PARA VISITA. LLAMAR ANTES DE VISITAR, CONFIRMAR FALLA Y DATOS | 15/12/2025 DURANTE LA VISITA TÉCNICA AL CORRESPONSAL BANCOLOMBIA SE PROCEDE A LA VERIFICACIÓN DEL INCIDENTE REPORTADO CON LOS DATÁFONOS EL CORRESPONSAL CONFIRMA SU IDENTIDAD E INFORMA QUE LOS DISPOSITIVOS NO CUENTAN CON CONEXIÓN A INTERNET Y QUE PREVIAMENTE OCURRIÓ UN CORTOCIRCUITO QUE AFECTÓ OTROS EQUIPOS DEL PUNTO AL REVISAR SE CONFIRMA QUE LOS PUERTOS DE ENERGÍA DE LOS DATÁFONOS PRESENTAN DAÑOS POR QUEMADURA LO QUE IMPIDE SU FUNCIONAMIENTO SE DETERMINA LA NECESIDAD DE REEMPLAZAR LOS EQUIPOS AFECTADOS SIN EMBARGO NO SE REALIZA EL CAMBIO INMEDIATO DEBIDO A QUE EL PUNTO UTILIZA PINPAD Y LOS EQUIPOS DISPONIBLES EN BODEGA CORRESPONDEN A OTRA TECNOLOGÍA NO COMPATIBLE ADICIONALMENTE SE VALIDA QUE EN BODEGA NO SE CUENTA CON EQUIPOS DE LA TECNOLOGÍA DESK 3500 NECESARIOS PARA GARANTIZAR LA COMPATIBILIDAD CON EL PINPAD"/>
    <s v="VISITA TECNICA"/>
    <s v="BL01B386- OA008230"/>
    <s v="TIPO I"/>
    <s v="TERRESTRE"/>
    <s v="MARTINEZ TOVAR OSCAR DAVID"/>
    <n v="2"/>
    <s v="0"/>
    <n v="131920"/>
    <n v="75096"/>
    <n v="131920"/>
  </r>
  <r>
    <s v="MEDELLIN"/>
    <x v="3"/>
    <x v="3"/>
    <s v="5353"/>
    <s v="3115348"/>
    <s v="3007064888"/>
    <s v="INCIDENTE"/>
    <s v="ANTIOQUIA"/>
    <s v="HISPANIA"/>
    <s v="BARRIO CENTRO HISPANIA"/>
    <s v="REDEBAN"/>
    <s v="FO-25-1947722"/>
    <d v="2025-12-09T11:01:37"/>
    <d v="2025-12-11T10:28:00"/>
    <s v="NO"/>
    <s v="HARDWARE"/>
    <s v="LECTOR DE TARJETAS"/>
    <s v="MENSAJE RETIRE TARJETA"/>
    <s v="CB UNO A UNO"/>
    <s v="CB UNO A UNO"/>
    <s v="EJECUTADO"/>
    <s v="09/12/2025 SE ESCALA PARA VISITA. LLAMAR ANTES DE VISITAR, CONFIRMAR FALLA Y DATOS | 11/12/2025 SE LIMPIA SENSOR LECTOR CHIP POR ERROR CON TARJETAS SE HACEN PRUEBAS Y QUEDA OPERATIVO"/>
    <s v="VISITA TECNICA"/>
    <s v="5A002510"/>
    <s v="TIPO III"/>
    <s v="TERRESTRE"/>
    <s v="ALVAREZ ARENAS VICTOR HUGO"/>
    <n v="1"/>
    <s v="0"/>
    <n v="275729"/>
    <n v="196537"/>
    <n v="275729"/>
  </r>
  <r>
    <s v="MEDELLIN"/>
    <x v="3"/>
    <x v="3"/>
    <s v="5360"/>
    <s v="3115495"/>
    <s v="3007022222"/>
    <s v="INCIDENTE"/>
    <s v="ANTIOQUIA"/>
    <s v="ITAGUI"/>
    <s v="PRUEBAS REDEBAN"/>
    <s v="REDEBAN"/>
    <s v="FO-25-1952435"/>
    <d v="2025-12-09T11:36:00"/>
    <d v="2025-12-10T09:38:00"/>
    <m/>
    <s v="SOFTWARE"/>
    <s v="ERROR DE TRANSACCIONES"/>
    <s v="RECHAZO GENERAL"/>
    <s v="UNO A UNO"/>
    <s v="CB UNO A UNO"/>
    <s v="CANCELADO"/>
    <s v="10/12/2025 SOLICITUD SERA ATENTIDA POR PARTE DE LA RED: TU SOLICITUD REFERENTE A GENERACIÓN DE CASOS CB EXITO BANCOLOMBIA QUEDÓ RADICADA BAJO EL TICKET NÚMERO 5921243 AL ÁREA ENCARGADA"/>
    <s v="SOPORTE TELEFONICO"/>
    <m/>
    <s v="TIPO I"/>
    <s v="TERRESTRE"/>
    <s v="BETANCURT HENAO MICHEL"/>
    <n v="0"/>
    <s v="0"/>
    <n v="41241"/>
    <n v="0"/>
    <n v="41241"/>
  </r>
  <r>
    <s v="CALI"/>
    <x v="2"/>
    <x v="2"/>
    <s v="76001"/>
    <s v="3115919"/>
    <s v="3007081803"/>
    <s v="INCIDENTE"/>
    <s v="VALLE DEL CAUCA"/>
    <s v="CALI"/>
    <s v="PTM CALI TRANSPORTES E INVERSI"/>
    <s v="REDEBAN"/>
    <s v="FO-25-1948200"/>
    <d v="2025-12-09T11:45:44"/>
    <d v="2025-12-09T17:00:00"/>
    <s v="NO"/>
    <s v="HARDWARE"/>
    <s v="NO ENCIENDE SE REINICIA"/>
    <s v="FUENTE PODER AVERIADA"/>
    <s v="AGREGADOR"/>
    <s v="COMCARD - PTM"/>
    <s v="EJECUTADO"/>
    <s v="09/12/2025 SE ESCALA PARA VISITA. LLAMAR ANTES DE VISITAR, CONFIRMAR FALLA Y DATOS | 09/12/2025 DATÁFONO NO ENTIENDO MAGIC BOX DESK 2600 MALO SE CAMBIA DATÁFONO POR TECNOLOGÍA PINPAD SE HACEN PRUEBAS Y QUEDA FUNCIONANDO CORRECTAMENTE"/>
    <s v="VISITA TECNICA"/>
    <s v="VRZZZ498 1000Z593"/>
    <s v="TIPO I"/>
    <s v="TERRESTRE"/>
    <s v="CUERO RUIZ JHONNY"/>
    <n v="1"/>
    <s v="0"/>
    <n v="65960"/>
    <n v="75096"/>
    <n v="65960"/>
  </r>
  <r>
    <s v="MONTERIA"/>
    <x v="0"/>
    <x v="0"/>
    <s v="5250"/>
    <s v="3116006"/>
    <s v="3007034027"/>
    <s v="INCIDENTE"/>
    <s v="ANTIOQUIA"/>
    <s v="EL BAGRE"/>
    <s v="DISTRICOL FERROAGRO EL 20"/>
    <s v="REDEBAN"/>
    <s v="FO-25-1948206"/>
    <d v="2025-12-09T11:38:37"/>
    <d v="2025-12-11T16:27:00"/>
    <s v="NO"/>
    <s v="HARDWARE"/>
    <s v="LECTOR DE TARJETAS"/>
    <s v="MENSAJE RETIRE TARJETA"/>
    <s v="AGREGADOR"/>
    <s v="DISTRICOL"/>
    <s v="EJECUTADO"/>
    <s v="09/12/2025 SE ESCALA PARA VISITA. LLAMAR ANTES DE VISITAR, CONFIRMAR FALLA Y DATOS | 11/12/2025 SE VERIFICA EL ESTADO DEL DATAFONO Y SE ENCUENTRA QUE LAS TARJETAS LAS RECHAZA CON MENSAJE RETIRE TARJETAS, SE PROCEDE A REALIZAR CAMBIO DE EQUIPO SE CREAN USUARIOS, PRUEBAS OK _x000a_CB OPERANDO CON NORMALIDAD"/>
    <s v="VISITA TECNICA"/>
    <s v="1PZZZ355"/>
    <s v="TIPO IV"/>
    <s v="TERRESTRE"/>
    <s v="ARRAZOLA HERNANDEZ NICOLAS AUGUSTO"/>
    <n v="1"/>
    <s v="0"/>
    <n v="479589"/>
    <n v="196537"/>
    <n v="479589"/>
  </r>
  <r>
    <s v="IBAGUE"/>
    <x v="1"/>
    <x v="1"/>
    <s v="73067"/>
    <s v="3116069"/>
    <s v="3007031918"/>
    <s v="INCIDENTE"/>
    <s v="TOLIMA"/>
    <s v="ATACO"/>
    <s v="BARRIO CENTRO 4 ATACO"/>
    <s v="REDEBAN"/>
    <s v="FO-25-1955213"/>
    <d v="2025-12-09T12:03:33"/>
    <d v="2025-12-11T15:45:00"/>
    <s v="NO"/>
    <s v="HARDWARE"/>
    <s v="IMPRESION"/>
    <s v="RODILLO AVERIADO"/>
    <s v="CB UNO A UNO"/>
    <s v="CB UNO A UNO"/>
    <s v="EJECUTADO"/>
    <s v="10/12/2025 SE ESCALA PARA VISITA. LLAMAR ANTES DE VISITAR, CONFIRMAR FALLA Y DATOS | 11/12/2025 SE REALIZA VISITA AL PUNTO SE CAMBIA EQUIPO YA QUE ESTE PRESENTA DAÑO EN LOS RODILLOS INTERNOS DEL EQUIPO LO CUAL HACE QUE EL PAPEL NO AVANCE, SE DEJA EQUIPO INSTALADO CON VR 9.90 PRUEBA CB OK, CB OPERATIVO"/>
    <s v="VISITA TECNICA"/>
    <s v="1111R497 BL0DZ540"/>
    <s v="TIPO III"/>
    <s v="TERRESTRE"/>
    <s v="DEVIA REINOSO JUAN CARLOS"/>
    <n v="1"/>
    <s v="0"/>
    <n v="275729"/>
    <n v="196537"/>
    <n v="275729"/>
  </r>
  <r>
    <s v="MEDELLIN"/>
    <x v="3"/>
    <x v="3"/>
    <s v="5615"/>
    <s v="3116194"/>
    <s v="3007068770"/>
    <s v="INCIDENTE"/>
    <s v="ANTIOQUIA"/>
    <s v="RIONEGRO"/>
    <s v="PTM RIONEGRO BLOOMERS STORE"/>
    <s v="REDEBAN"/>
    <s v="FO-25-1949900"/>
    <d v="2025-12-09T13:04:38"/>
    <d v="2025-12-10T11:31:00"/>
    <s v="NO"/>
    <s v="HARDWARE"/>
    <s v="CABLEADO"/>
    <s v="CABLE MAGICBOX AVERIADO"/>
    <s v="AGREGADOR"/>
    <s v="COMCARD - PTM"/>
    <s v="EJECUTADO"/>
    <s v="09/12/2025 SE ESCALA PARA VISITA. LLAMAR ANTES DE VISITAR, CONFIRMAR FALLA Y DATOS | 10/12/2025 SE CAMBIA CABLE DESK2600 EN MAL ESTADO CABLE PELADO POR ROCE CON LA BASE DEL DATÁFONO, SE DEJAN SERVICIOS FUNCIONANDO CORRECTAMENTE, SE LE SUGIERE AL USUARIO SOLICITAR BASE DE DATÁFONO YA QUE LA QUE TIENE ESTA EN MAL ESTADO Y ESTÁ DAÑANDO LOS CABLES"/>
    <s v="VISITA TECNICA"/>
    <s v="AALUZ196 AALUZ354"/>
    <s v="TIPO II"/>
    <s v="TERRESTRE"/>
    <s v="BARRIENTOS HERNANDEZ CRISTIAN HORACIO"/>
    <n v="1"/>
    <s v="0"/>
    <n v="144968"/>
    <n v="140396"/>
    <n v="144968"/>
  </r>
  <r>
    <s v="NEIVA"/>
    <x v="1"/>
    <x v="1"/>
    <s v="41001"/>
    <s v="3116339"/>
    <s v="3007081807"/>
    <s v="INCIDENTE"/>
    <s v="HUILA"/>
    <s v="NEIVA"/>
    <s v="PTM NEIVA PAPELERIA FAMADA"/>
    <s v="REDEBAN"/>
    <s v="FO-25-1949898"/>
    <d v="2025-12-09T13:07:35"/>
    <d v="2025-12-09T17:46:00"/>
    <s v="NO"/>
    <s v="HARDWARE"/>
    <s v="IMPRESION"/>
    <s v="TAPA IMPRESORA"/>
    <s v="AGREGADOR"/>
    <s v="COMCARD - PTM"/>
    <s v="EJECUTADO"/>
    <s v="09/12/2025 SE ESCALA PARA VISITA. LLAMAR ANTES DE VISITAR, CONFIRMAR FALLA Y DATOS | 09/12/2025 SE REALIZA AJUSTE A TAPA DE IMPRESORA Y LIMPIEZA DE SENSOR DE IMPRESIÓN"/>
    <s v="VISITA TECNICA"/>
    <s v="VRZZZ495 VRZZZ200"/>
    <s v="TIPO I"/>
    <s v="TERRESTRE"/>
    <s v="DIAZ VARGAS JONATHAN MIGUEL"/>
    <n v="1"/>
    <s v="0"/>
    <n v="65960"/>
    <n v="75096"/>
    <n v="65960"/>
  </r>
  <r>
    <s v="MEDELLIN"/>
    <x v="3"/>
    <x v="3"/>
    <s v="5001"/>
    <s v="3116966"/>
    <s v="3007051118"/>
    <s v="INCIDENTE"/>
    <s v="ANTIOQUIA"/>
    <s v="MEDELLIN"/>
    <s v="PTM MEDELLIN SUENOS E ILUSIONE"/>
    <s v="REDEBAN"/>
    <s v="FO-25-1949885"/>
    <d v="2025-12-09T14:45:34"/>
    <d v="2025-12-10T11:00:00"/>
    <s v="NO"/>
    <s v="HARDWARE"/>
    <s v="LECTOR DE BARRAS"/>
    <s v="DAÑO POS"/>
    <s v="AGREGADOR"/>
    <s v="COMCARD - PTM"/>
    <s v="EJECUTADO"/>
    <s v="09/12/2025 SE ESCALA PARA VISITA. LLAMAR ANTES DE VISITAR, CONFIRMAR FALLA Y DATOS | 10/12/2025 SE REALIZA CAMBIO DE LECTORA DEBIDO A QUE LA LECTORA NO ENCIENDE Y EL CABLE PRESENTA UN DAÑO, PRUEBAS OK"/>
    <s v="VISITA TECNICA"/>
    <s v="XP04Z089"/>
    <s v="TIPO I"/>
    <s v="TERRESTRE"/>
    <s v="QUINTERO SANCHEZ JUAN SEBASTIAN"/>
    <n v="1"/>
    <s v="0"/>
    <n v="65960"/>
    <n v="75096"/>
    <n v="65960"/>
  </r>
  <r>
    <s v="MEDELLIN"/>
    <x v="3"/>
    <x v="3"/>
    <s v="5129"/>
    <s v="3117321"/>
    <s v="3007056995"/>
    <s v="INCIDENTE"/>
    <s v="ANTIOQUIA"/>
    <s v="CALDAS"/>
    <s v="DISTRICOL TEXTURAS DE PAPEL"/>
    <s v="REDEBAN"/>
    <s v="FO-25-1950736"/>
    <d v="2025-12-09T15:01:07"/>
    <d v="2025-12-10T10:29:00"/>
    <s v="NO"/>
    <s v="HARDWARE"/>
    <s v="IMPRESION"/>
    <s v="RODILLO AVERIADO"/>
    <s v="AGREGADOR"/>
    <s v="DISTRICOL"/>
    <s v="EJECUTADO"/>
    <s v="09/12/2025 SE ESCALA PARA VISITA. LLAMAR ANTES DE VISITAR, CONFIRMAR FALLA Y DATOS | 10/12/2025 SE REALIZA MANTENIMIENTO A LA IMPRESORA SE HACEN PRUEBAS OK"/>
    <s v="VISITA TECNICA"/>
    <s v="XPRZZ661"/>
    <s v="TIPO I"/>
    <s v="TERRESTRE"/>
    <s v="MONTOYA VELEZ ANDRES FELIPE"/>
    <n v="1"/>
    <s v="0"/>
    <n v="65960"/>
    <n v="75096"/>
    <n v="65960"/>
  </r>
  <r>
    <s v="CARTAGENA"/>
    <x v="0"/>
    <x v="0"/>
    <s v="13433"/>
    <s v="3117371"/>
    <s v="3007017042"/>
    <s v="INCIDENTE"/>
    <s v="BOLIVAR"/>
    <s v="MAHATES"/>
    <s v="BARRIO LA LOMA MAHATES"/>
    <s v="REDEBAN"/>
    <s v="FO-25-1950289"/>
    <d v="2025-12-09T16:03:53"/>
    <d v="2025-12-10T13:24:00"/>
    <s v="NO"/>
    <s v="HARDWARE"/>
    <s v="COMUNICACION"/>
    <s v="MENSAJE CABLE DE RED DESCONECTADO"/>
    <s v="CB UNO A UNO"/>
    <s v="CB UNO A UNO"/>
    <s v="EJECUTADO"/>
    <s v="09/12/2025 SE ESCALA PARA VISITA. LLAMAR ANTES DE VISITAR, CONFIRMAR FALLA Y DATOS | 10/12/2025 SE REALIZA CAMBIO DE EQUIPO POR DAÑO EN EL PUERTO DE RED SE ENCUENTRA ROTO NO HACE COMUNICACIÓN POR LO QUE SE INSTALA UNO NUEVO CON MAGIC BOX SE HACEN PRUEBAS Y TODO QUEDA OK"/>
    <s v="VISITA TECNICA"/>
    <s v="9A003911"/>
    <s v="TIPO II"/>
    <s v="TERRESTRE"/>
    <s v="MARTINEZ SALGUEDO ANDRES AUGUSTO"/>
    <n v="1"/>
    <s v="0"/>
    <n v="144968"/>
    <n v="140396"/>
    <n v="144968"/>
  </r>
  <r>
    <s v="BARRANQUILLA"/>
    <x v="0"/>
    <x v="0"/>
    <s v="8001"/>
    <s v="3117419"/>
    <s v="3007082275"/>
    <s v="INCIDENTE"/>
    <s v="ATLANTICO"/>
    <s v="BARRANQUILLA"/>
    <s v="PTM ROBERTO DANIEL SAVIGNANO O"/>
    <s v="REDEBAN"/>
    <s v="FO-25-1949884"/>
    <d v="2025-12-09T14:54:50"/>
    <d v="2025-12-10T10:37:00"/>
    <s v="NO"/>
    <s v="HARDWARE"/>
    <s v="NO ENCIENDE SE REINICIA"/>
    <s v="FUENTE PODER AVERIADA"/>
    <m/>
    <m/>
    <s v="EJECUTADO"/>
    <s v="09/12/2025 SE ESCALA PARA VISITA. LLAMAR ANTES DE VISITAR, CONFIRMAR FALLA Y DATOS | 10/12/2025 SE REALIZA VISITA AL COMERCIO SE ENCUENTRA DATÁFONO CON FUENTE DE PODER DAÑADA LO CUAL OCASIONABA QUE EL DATÁFONO SE REINICIARA CONSTANTEMENTE SE CAMBIA FUENTE DE PODER SE REALIZAN PRUEBAS EXITOSAS Y EL CB QUEDA OPERATIVO"/>
    <s v="VISITA TECNICA"/>
    <s v="0B004844"/>
    <s v="TIPO I"/>
    <s v="TERRESTRE"/>
    <s v="PEÑALOZA GUTIERREZ RAFAEL GUSTAVO"/>
    <n v="1"/>
    <s v="0"/>
    <n v="65960"/>
    <n v="75096"/>
    <n v="65960"/>
  </r>
  <r>
    <s v="BOGOTA"/>
    <x v="4"/>
    <x v="4"/>
    <s v="25473"/>
    <s v="3117514"/>
    <s v="3007024981"/>
    <s v="INCIDENTE"/>
    <s v="CUNDINAMARCA"/>
    <s v="MOSQUERA"/>
    <s v="PAGAFACIL MOSQUERA"/>
    <s v="REDEBAN"/>
    <s v="FO-25-1950039"/>
    <d v="2025-12-09T15:27:39"/>
    <d v="2025-12-10T11:44:00"/>
    <s v="NO"/>
    <s v="HARDWARE"/>
    <s v="PINPAD"/>
    <s v="DAÑO POS"/>
    <s v="ROBUSTO"/>
    <s v="PAGAFACIL"/>
    <s v="EJECUTADO"/>
    <s v="09/12/2025 SE ESCALA PARA VISITA. LLAMAR ANTES DE VISITAR, CONFIRMAR FALLA Y DATOS | 10/12/2025 SE CAMBIA EL PIN PAD POR DAÑO SE CAMBIA Y SE DEJA EN FUNCIONAMIENTO CORRECTAMENTE OK"/>
    <s v="VISITA TECNICA"/>
    <s v="A0000126"/>
    <s v="TIPO I"/>
    <s v="TERRESTRE"/>
    <s v="LEAL POVEDA YOHAN SEBASTIAN"/>
    <n v="1"/>
    <s v="0"/>
    <n v="65960"/>
    <n v="75096"/>
    <n v="65960"/>
  </r>
  <r>
    <s v="BOGOTA"/>
    <x v="4"/>
    <x v="4"/>
    <s v="11001"/>
    <s v="3117526"/>
    <s v="3007034385"/>
    <s v="INCIDENTE"/>
    <s v="CUNDINAMARCA"/>
    <s v="BOGOTA"/>
    <s v="REVAL MULTIPLAZA"/>
    <s v="REDEBAN"/>
    <s v="FO-25-1950036"/>
    <d v="2025-12-09T15:30:50"/>
    <d v="2025-12-10T14:37:00"/>
    <s v="NO"/>
    <s v="SOFTWARE"/>
    <s v="SE REINICIA"/>
    <s v="AL REALIZAR CIERRE CARGA VERSION"/>
    <s v="ROBUSTO"/>
    <s v="REVAL"/>
    <s v="EJECUTADO"/>
    <s v="09/12/2025 SE ESCALA PARA VISITA. LLAMAR ANTES DE VISITAR, CONFIRMAR FALLA Y DATOS | 10/12/2025 SE CAMBIA EL HUB POR PROBLEMAS CON EL QUE ESTÁ SE HACE PRUEBAE OK"/>
    <s v="VISITA TECNICA"/>
    <s v="7ZZZZ946"/>
    <s v="TIPO I"/>
    <s v="TERRESTRE"/>
    <s v="LEAL POVEDA YOHAN SEBASTIAN"/>
    <n v="1"/>
    <s v="0"/>
    <n v="65960"/>
    <n v="75096"/>
    <n v="65960"/>
  </r>
  <r>
    <s v="APARTADO"/>
    <x v="3"/>
    <x v="3"/>
    <s v="27800"/>
    <s v="3117570"/>
    <s v="3007012115"/>
    <s v="INCIDENTE"/>
    <s v="CHOCO"/>
    <s v="UNGUIA"/>
    <s v="UNGUIA - CHOCO"/>
    <s v="REDEBAN"/>
    <s v="FO-25-1950055"/>
    <d v="2025-12-09T15:46:22"/>
    <d v="2025-12-12T13:30:00"/>
    <s v="NO"/>
    <s v="HARDWARE"/>
    <s v="SE REINICIA"/>
    <s v="DAÑO POS"/>
    <s v="CB UNO A UNO"/>
    <s v="CB UNO A UNO"/>
    <s v="EJECUTADO"/>
    <s v="09/12/2025 SE ESCALA PARA VISITA. LLAMAR ANTES DE VISITAR, CONFIRMAR FALLA Y DATOS | 13/12/2025 DATÁFONO SE REINICIA AL MOMENTO DE HACER UNA TRANSFERENCIA, USUARIO MANIFIESTA QUE EL EQUIPO SE REINICIA MUY CONSTANTEMENTE, SE ATASCA MUCHO EL PAPEL YA SE LE HA CAMBIADO LA TAPA DE LA IMPRESORA Y PERSISTE LA FALLA. SE PROCEDE A CAMBIAR POR OTRO Y SE HACEN PRUEBAS DEJANDO TODO FUNCIONANDO CORRECTAMENTE"/>
    <s v="VISITA TECNICA"/>
    <s v="6Z00P128"/>
    <s v="TIPO V"/>
    <s v="FLUVIAL"/>
    <s v="SALDARRIAGA MIRANDA SANTIAGO"/>
    <n v="1"/>
    <s v="0"/>
    <n v="479589"/>
    <n v="196537"/>
    <n v="479589"/>
  </r>
  <r>
    <s v="SINCELEJO"/>
    <x v="0"/>
    <x v="0"/>
    <s v="70221"/>
    <s v="3117604"/>
    <s v="3007044215"/>
    <s v="INCIDENTE"/>
    <s v="SUCRE"/>
    <s v="COVEÑAS"/>
    <s v="DISTRICOL TIENDA 24 7"/>
    <s v="REDEBAN"/>
    <s v="FO-25-1950033"/>
    <d v="2025-12-09T15:24:12"/>
    <d v="2025-12-10T16:23:00"/>
    <s v="NO"/>
    <s v="HARDWARE"/>
    <s v="CABLEADO"/>
    <s v="CABLE MAGICBOX AVERIADO"/>
    <s v="AGREGADOR"/>
    <s v="DISTRICOL"/>
    <s v="EJECUTADO"/>
    <s v="09/12/2025 SE ESCALA PARA VISITA. LLAMAR ANTES DE VISITAR, CONFIRMAR FALLA Y DATOS | 10/12/2025 SE VISITA SITIO, SE VERIFICA INFORMACIÓN SE REALIZA PRIMEROS AUXILIOS, SE CAMBIA MAGIC BOX, NO SE EXPERIMENTA FALLAS EN EL INTERNET, IMPRESIÓN OK, TECLADO OK, PRUEBA TRX EXITOSA."/>
    <s v="VISITA TECNICA"/>
    <s v="AC04Z587"/>
    <s v="TIPO II"/>
    <s v="TERRESTRE"/>
    <s v="SANTOS GUZMAN CHRISTIAN FELIPE"/>
    <n v="1"/>
    <s v="0"/>
    <n v="144968"/>
    <n v="140396"/>
    <n v="144968"/>
  </r>
  <r>
    <s v="BARRANQUILLA"/>
    <x v="0"/>
    <x v="0"/>
    <s v="8001"/>
    <s v="3117616"/>
    <s v="3007042098"/>
    <s v="INCIDENTE"/>
    <s v="ATLANTICO"/>
    <s v="BARRANQUILLA"/>
    <s v="PAGAFACIL BUENAVISTA BARRANQU"/>
    <s v="REDEBAN"/>
    <s v="FO-25-1950037"/>
    <d v="2025-12-09T15:28:49"/>
    <d v="2025-12-10T13:15:00"/>
    <s v="NO"/>
    <s v="HARDWARE"/>
    <s v="LECTOR DE BARRAS"/>
    <s v="FORMATO INVALIDO LECTOR DAÑADO"/>
    <s v="ROBUSTO"/>
    <s v="PAGAFACIL"/>
    <s v="EJECUTADO"/>
    <s v="09/12/2025 SE ESCALA PARA VISITA. LLAMAR ANTES DE VISITAR, CONFIRMAR FALLA Y DATOS | 10/12/2025 SE REALIZA VISITA SE VALIDA LECTOR Y NO LEE CÓDIGOS DE BARRAS ,SE CONFIGURA LEE UNOS CÓDIGOS DE BARRAS Y NUEVAMENTE NO LEE SE PROCEDE A CAMBIAR LAS DOS LECTORAS CAJA TRES Y CAJA DOS ,SE HACEN PRUEBAS Y TODO OK"/>
    <s v="VISITA TECNICA"/>
    <s v="GZ0WZ974-GZ0WZ972"/>
    <s v="TIPO I"/>
    <s v="TERRESTRE"/>
    <s v="PORRAS CASTRO DARLON NASCK"/>
    <n v="1"/>
    <s v="0"/>
    <n v="65960"/>
    <n v="75096"/>
    <n v="65960"/>
  </r>
  <r>
    <s v="CALI"/>
    <x v="2"/>
    <x v="2"/>
    <s v="76001"/>
    <s v="3117639"/>
    <s v="3007081194"/>
    <s v="INCIDENTE"/>
    <s v="VALLE DEL CAUCA"/>
    <s v="CALI"/>
    <s v="BARRIO LA RIVERA CALI 6"/>
    <s v="REDEBAN"/>
    <s v="FO-25-1950043"/>
    <d v="2025-12-09T15:35:14"/>
    <d v="2025-12-10T14:41:00"/>
    <s v="NO"/>
    <s v="HARDWARE"/>
    <s v="IMPRESION"/>
    <s v="NO AVANZA PAPEL"/>
    <s v="UNO A UNO"/>
    <s v="UNO A UNO"/>
    <s v="EJECUTADO"/>
    <s v="09/12/2025 SE ESCALA PARA VISITA. LLAMAR ANTES DE VISITAR, CONFIRMAR FALLA Y DATOS | 10/12/2025 SE REALIZA CAMBIO SE DATÁFONO, POR MOTIVO QUE LA IMPRESIONES LA HACEN FALTA ALGUNOS CARÁCTERES._x000a_‎SE REALIZAN PRUEBAS OPERATIVAS SIN NOVEDAD._x000a_‎CB QUEDA OKEY."/>
    <s v="VISITA TECNICA"/>
    <s v="FKZZZ666"/>
    <s v="TIPO I"/>
    <s v="TERRESTRE"/>
    <s v="TORRES GARCIA JENDRY JOSE"/>
    <n v="1"/>
    <s v="0"/>
    <n v="65960"/>
    <n v="75096"/>
    <n v="65960"/>
  </r>
  <r>
    <s v="BARRANQUILLA"/>
    <x v="0"/>
    <x v="0"/>
    <s v="8001"/>
    <s v="3118021"/>
    <s v="3007024110"/>
    <s v="INCIDENTE"/>
    <s v="ATLANTICO"/>
    <s v="BARRANQUILLA"/>
    <s v="MEGATIENDAS BOSTON"/>
    <s v="REDEBAN"/>
    <s v="FO-25-1950286"/>
    <d v="2025-12-09T16:04:51"/>
    <d v="2025-12-10T15:37:00"/>
    <s v="NO"/>
    <s v="HARDWARE"/>
    <s v="ALERT IRRUPTION"/>
    <s v="ALERT IRRUPTION"/>
    <s v="CB UNO A UNO"/>
    <s v="CB UNO A UNO"/>
    <s v="EJECUTADO"/>
    <s v="09/12/2025 SE ESCALA PARA VISITA. LLAMAR ANTES DE VISITAR, CONFIRMAR FALLA Y DATOS | 10/12/2025 SE REALIZA VISITA SE PROCEDE A CAMBIAR DATAFONO ESTABA POR ALERTH INTERRUPTION SE HACEN PRUEBAS Y TODO OK,CB OPERATIVO"/>
    <s v="VISITA TECNICA"/>
    <s v="ABC0W800"/>
    <s v="TIPO I"/>
    <s v="TERRESTRE"/>
    <s v="PORRAS CASTRO DARLON NASCK"/>
    <n v="1"/>
    <s v="0"/>
    <n v="65960"/>
    <n v="75096"/>
    <n v="65960"/>
  </r>
  <r>
    <s v="BOGOTA"/>
    <x v="4"/>
    <x v="4"/>
    <s v="25386"/>
    <s v="3118130"/>
    <s v="3007049511"/>
    <s v="INCIDENTE"/>
    <s v="CUNDINAMARCA"/>
    <s v="LA MESA"/>
    <s v="DISTRICOL LOXIAN TECHNOLOGY"/>
    <s v="REDEBAN"/>
    <s v="FO-25-1950282"/>
    <d v="2025-12-09T16:05:49"/>
    <d v="2025-12-10T14:53:00"/>
    <s v="NO"/>
    <s v="HARDWARE"/>
    <s v="CABLEADO"/>
    <s v="CABLE MAGICBOX AVERIADO"/>
    <s v="AGREGADOR"/>
    <s v="DISTRICOL"/>
    <s v="EJECUTADO"/>
    <s v="09/12/2025 SE ESCALA PARA VISITA. LLAMAR ANTES DE VISITAR, CONFIRMAR FALLA Y DATOS | 10/12/2025 SE REALIZA VISITA DE CAMPO ENCONTRADO QUE EQUIPO NO PRENDE Y PINPAD ESTA EN PANTALLA NEGRA, POR LO CUAL SE CAMBIA MAGIC BOX Y PINPAD, PRUEBAS CUPO Y USUARIO OK."/>
    <s v="VISITA TECNICA"/>
    <s v="AD00Q089"/>
    <s v="TIPO II"/>
    <s v="TERRESTRE"/>
    <s v="LOZADA ROJAS CHRISTIAN ANDRES"/>
    <n v="1"/>
    <s v="0"/>
    <n v="144968"/>
    <n v="140396"/>
    <n v="144968"/>
  </r>
  <r>
    <s v="CALI"/>
    <x v="2"/>
    <x v="2"/>
    <s v="76834"/>
    <s v="3118201"/>
    <s v="3007077870"/>
    <s v="INCIDENTE"/>
    <s v="VALLE DEL CAUCA"/>
    <s v="TULUA"/>
    <s v="DISTRICOL VAR LA SANTA CRUZ"/>
    <s v="REDEBAN"/>
    <s v="FO-25-1950283"/>
    <d v="2025-12-09T16:05:50"/>
    <d v="2025-12-10T11:40:00"/>
    <s v="NO"/>
    <s v="HARDWARE"/>
    <s v="LECTOR DE BARRAS"/>
    <s v="DAÑO POS"/>
    <s v="AGREGADOR"/>
    <s v="DISTRICOL"/>
    <s v="EJECUTADO"/>
    <s v="09/12/2025 SE ESCALA PARA VISITA. LLAMAR ANTES DE VISITAR, CONFIRMAR FALLA Y DATOS | 10/12/2025 SE CAMBIA LECTOR YA QUE NO LEE RECIBOS"/>
    <s v="VISITA TECNICA"/>
    <s v="A1MZZ054"/>
    <s v="TIPO II"/>
    <s v="TERRESTRE"/>
    <s v="CUERO RUIZ JHONNY"/>
    <n v="1"/>
    <s v="0"/>
    <n v="144968"/>
    <n v="140396"/>
    <n v="144968"/>
  </r>
  <r>
    <s v="MONTERIA"/>
    <x v="0"/>
    <x v="0"/>
    <s v="5895"/>
    <s v="3118215"/>
    <s v="3007073930"/>
    <s v="INCIDENTE"/>
    <s v="ANTIOQUIA"/>
    <s v="ZARAGOZA"/>
    <s v="DISTRICOL LAS VIRTUOSAS"/>
    <s v="REDEBAN"/>
    <s v="FO-25-1950307"/>
    <d v="2025-12-09T16:14:01"/>
    <d v="2025-12-11T14:56:00"/>
    <s v="NO"/>
    <s v="HARDWARE"/>
    <s v="COMUNICACION"/>
    <s v="MENSAJE CABLE DE RED DESCONECTADO"/>
    <s v="AGREGADOR"/>
    <s v="DISTRICOL"/>
    <s v="EJECUTADO"/>
    <s v="09/12/2025 SE ESCALA PARA VISITA. LLAMAR ANTES DE VISITAR, CONFIRMAR FALLA Y DATOS | 11/12/2025 SE REALIZA INSPECCIÓN AL DATAFONO Y SI EVIDENCIA, QUE EL CABLE DE RED QUE SE ENCUENTRA  INSTALADO NO ES EL CERTIFICADO POR PARTE DE LA RED REDEBAN, SE PROCEDE A INSTALAR EL CABLE PATCH CORD CERTIFICADO SOLUCIONANDO EL ERROR DE CABLE DE RED DESCONECTADO_x000a_SE REALIZA PRUEBAS OK, SE CAPACITACIÓN AL CLIENTE EN EL CORRECTO MANEJO DE LOS EQUIPOS"/>
    <s v="VISITA TECNICA"/>
    <s v="MN0SZ944"/>
    <s v="TIPO IV"/>
    <s v="TERRESTRE"/>
    <s v="ARRAZOLA HERNANDEZ NICOLAS AUGUSTO"/>
    <n v="1"/>
    <s v="0"/>
    <n v="479589"/>
    <n v="196537"/>
    <n v="479589"/>
  </r>
  <r>
    <s v="MEDELLIN"/>
    <x v="3"/>
    <x v="3"/>
    <s v="5360"/>
    <s v="3118352"/>
    <s v="3007056955"/>
    <s v="INCIDENTE"/>
    <s v="ANTIOQUIA"/>
    <s v="ITAGUI"/>
    <s v="PTM ITAGUI LA PAPELERA DE ISAB"/>
    <s v="REDEBAN"/>
    <s v="FO-25-1950477"/>
    <d v="2025-12-09T16:36:02"/>
    <d v="2025-12-10T10:35:00"/>
    <s v="NO"/>
    <s v="SOFTWARE"/>
    <s v="ERROR DE TRANSACCIONES"/>
    <s v="RECHAZO GENERAL"/>
    <s v="AGREGADOR"/>
    <s v="COMCARD - PTM"/>
    <s v="EJECUTADO"/>
    <s v="09/12/2025 SE ESCALA PARA VISITA. LLAMAR ANTES DE VISITAR, CONFIRMAR FALLA Y DATOS | 10/12/2025 SE REALIZA INICIALIZACION YA QUE PRESENTABA RECHAZO GENERAL, SE HACEN PRUEBAS Y TODO OK"/>
    <s v="VISITA TECNICA"/>
    <s v="TRQZZ973"/>
    <s v="TIPO I"/>
    <s v="TERRESTRE"/>
    <s v="HERNANDEZ CHAVARRIA JUAN CAMILO"/>
    <n v="1"/>
    <s v="0"/>
    <n v="65960"/>
    <n v="75096"/>
    <n v="65960"/>
  </r>
  <r>
    <s v="APARTADO"/>
    <x v="3"/>
    <x v="3"/>
    <s v="5045"/>
    <s v="3118542"/>
    <s v="3007076063"/>
    <s v="INCIDENTE"/>
    <s v="ANTIOQUIA"/>
    <s v="APARTADO"/>
    <s v="BARRIO APARTADO OBRERO APARATA"/>
    <s v="REDEBAN"/>
    <s v="FO-25-1950721"/>
    <d v="2025-12-09T17:10:35"/>
    <d v="2025-12-10T11:11:00"/>
    <s v="NO"/>
    <s v="HARDWARE"/>
    <s v="IMPRESION"/>
    <s v="DAÑO POS"/>
    <s v="CB UNO A UNO"/>
    <s v="CB UNO A UNO"/>
    <s v="EJECUTADO"/>
    <s v="[FO-25-1950721] 09/12/2025 SE ESCALA PARA VISITA. LLAMAR ANTES DE VISITAR, CONFIRMAR FALLA Y DATOS | 10/12/2025 DATÁFONO NO AVANZA PAPEL, EL PIÑON ESTÁ ATORADO Y ESTOY EVITA QUE GIRE EL RODILLO Y SALGA EL PAPEL. SE HACE CAMBIO DE EQUIPO Y SE HACEN PRUEBAS DEJANDO TODO FUNCIONANDO CORRECTAMENTE || [FO-25-1950721] 09/12/2025 SE ESCALA PARA VISITA. LLAMAR ANTES DE VISITAR, CONFIRMAR FALLA Y DATOS | 10/12/2025 DATÁFONO NO AVANZA PAPEL, EL PIÑON ESTÁ ATORADO Y ESTOY EVITA QUE GIRE EL RODILLO Y SALGA EL PAPEL. SE HACE CAMBIO DE EQUIPO Y SE HACEN PRUEBAS DEJANDO TODO FUNCIONANDO CORRECTAMENTE"/>
    <s v="VISITA TECNICA"/>
    <s v="FA0BZ312"/>
    <s v="TIPO I"/>
    <s v="TERRESTRE"/>
    <s v="SALDARRIAGA MIRANDA SANTIAGO"/>
    <n v="2"/>
    <s v="0"/>
    <n v="131920"/>
    <n v="75096"/>
    <n v="131920"/>
  </r>
  <r>
    <s v="APARTADO"/>
    <x v="3"/>
    <x v="3"/>
    <s v="5045"/>
    <s v="3118587"/>
    <s v="3007031619"/>
    <s v="INCIDENTE"/>
    <s v="ANTIOQUIA"/>
    <s v="APARTADO"/>
    <s v="COMCARD APARTADO ZAGUAN"/>
    <s v="REDEBAN"/>
    <s v="FO-25-1950789"/>
    <d v="2025-12-09T17:52:00"/>
    <d v="2025-12-10T11:34:00"/>
    <s v="NO"/>
    <s v="HARDWARE"/>
    <s v="IMPRESION"/>
    <s v="TAPA IMPRESORA"/>
    <s v="AGREGADOR"/>
    <s v="COMCARD - PTM"/>
    <s v="EJECUTADO"/>
    <s v="09/12/2025 SE ESCALA PARA VISITA. LLAMAR ANTES DE VISITAR, CONFIRMAR FALLA Y DATOS | 10/12/2025 DATÁFONO TIENE LA TAPA MALA Y ESTOY NO DEJA IMPRIMIR BIEN LOS RECIBOS SE PROCEDE A INSTALAR UNA TAPA NUEVA DE BACKUP DEJANDO EL EQUIPO FUNCIONANDO CORRECTAMENTE"/>
    <s v="VISITA TECNICA"/>
    <s v="1111G363"/>
    <s v="TIPO I"/>
    <s v="TERRESTRE"/>
    <s v="SALDARRIAGA MIRANDA SANTIAGO"/>
    <n v="1"/>
    <s v="0"/>
    <n v="65960"/>
    <n v="75096"/>
    <n v="65960"/>
  </r>
  <r>
    <s v="MEDELLIN"/>
    <x v="3"/>
    <x v="3"/>
    <s v="15572"/>
    <s v="3118670"/>
    <s v="3007069746"/>
    <s v="INCIDENTE"/>
    <s v="BOYACA"/>
    <s v="PUERTO BOYACA"/>
    <s v="BARRIO PUERTO BOYACA PUERTO BO"/>
    <s v="REDEBAN"/>
    <s v="FO-25-1950718"/>
    <d v="2025-12-09T17:15:23"/>
    <d v="2025-12-11T13:17:00"/>
    <s v="NO"/>
    <s v="HARDWARE"/>
    <s v="LECTOR DE TARJETAS"/>
    <s v="MENSAJE RETIRE TARJETA"/>
    <s v="CB UNO A UNO"/>
    <s v="CB UNO A UNO"/>
    <s v="EJECUTADO"/>
    <s v="09/12/2025 SE ESCALA PARA VISITA. LLAMAR ANTES DE VISITAR, CONFIRMAR FALLA Y DATOS | 11/12/2025 SE REALIZA CAMBIO DE DATAFONO PORQUE NO LEE TARJETAS SE HACEN PRUEBAS OK"/>
    <s v="VISITA TECNICA"/>
    <s v="NN000772"/>
    <s v="TIPO IV"/>
    <s v="TERRESTRE"/>
    <s v="MONTOYA VELEZ ANDRES FELIPE"/>
    <n v="1"/>
    <s v="0"/>
    <n v="479589"/>
    <n v="196537"/>
    <n v="479589"/>
  </r>
  <r>
    <s v="MEDELLIN"/>
    <x v="3"/>
    <x v="3"/>
    <s v="5001"/>
    <s v="3118715"/>
    <s v="3007038207"/>
    <s v="INCIDENTE"/>
    <s v="ANTIOQUIA"/>
    <s v="MEDELLIN"/>
    <s v="DISTRICOL INGENIO DE ARTE"/>
    <s v="REDEBAN"/>
    <s v="FO-25-1950600"/>
    <d v="2025-12-09T17:01:29"/>
    <d v="2025-12-10T14:46:00"/>
    <s v="NO"/>
    <s v="HARDWARE"/>
    <s v="LECTOR DE BARRAS"/>
    <s v="DAÑO POS"/>
    <s v="AGREGADOR"/>
    <s v="DISTRICOL"/>
    <s v="EJECUTADO"/>
    <s v="09/12/2025 SE ESCALA PARA VISITA. LLAMAR ANTES DE VISITAR, CONFIRMAR FALLA Y DATOS | 10/12/2025 SE REALIZA CAMBIO DE LECTORA DEBIDO A REINICIOS CONSTANTES, PRUEBAS OK"/>
    <s v="VISITA TECNICA"/>
    <s v="9A00W521"/>
    <s v="TIPO I"/>
    <s v="TERRESTRE"/>
    <s v="QUINTERO SANCHEZ JUAN SEBASTIAN"/>
    <n v="1"/>
    <s v="0"/>
    <n v="65960"/>
    <n v="75096"/>
    <n v="65960"/>
  </r>
  <r>
    <s v="BUCARAMANGA"/>
    <x v="5"/>
    <x v="6"/>
    <s v="68001"/>
    <s v="3119057"/>
    <s v="3007055650"/>
    <s v="INCIDENTE"/>
    <s v="SANTANDER"/>
    <s v="BUCARAMANGA"/>
    <s v="DISTRICOL MENSAJERIA HC"/>
    <s v="REDEBAN"/>
    <s v="FO-25-1951433"/>
    <d v="2025-12-10T08:00:00"/>
    <d v="2025-12-10T11:28:00"/>
    <s v="NO"/>
    <s v="HARDWARE"/>
    <s v="TECLADO"/>
    <s v="DAÑO POS"/>
    <s v="AGREGADOR"/>
    <s v="DISTRICOL"/>
    <s v="EJECUTADO"/>
    <s v="10/12/2025 SE ESCALA ACTIVIDAD PARA GESTION WOMPI | 10/12/2025 CAMBIO DE EQUIPO POR DAÑO EN TECLADO YA SE ENCUENTRA DETERIORADO Y TECLAS PEGADAS PRUEBAS EXITOSAS"/>
    <s v="VISITA TECNICA"/>
    <s v="XPHZZ320"/>
    <s v="TIPO I"/>
    <s v="TERRESTRE"/>
    <s v="PEÑA DIAZ IVAN YESID"/>
    <n v="1"/>
    <s v="0"/>
    <n v="65960"/>
    <n v="75096"/>
    <n v="65960"/>
  </r>
  <r>
    <s v="MONTERIA"/>
    <x v="0"/>
    <x v="0"/>
    <s v="5154"/>
    <s v="3119122"/>
    <s v="3007052871"/>
    <s v="INCIDENTE"/>
    <s v="ANTIOQUIA"/>
    <s v="CAUCASIA"/>
    <s v="BARRIO CARACOLI CAUCASIA"/>
    <s v="REDEBAN"/>
    <s v="FO-25-1951439"/>
    <d v="2025-12-10T08:00:00"/>
    <d v="2025-12-11T14:52:00"/>
    <s v="NO"/>
    <s v="HARDWARE"/>
    <s v="COMUNICACION"/>
    <s v="DAÑO POS"/>
    <s v="CB UNO A UNO"/>
    <s v="CB UNO A UNO"/>
    <s v="EJECUTADO"/>
    <s v="10/12/2025 SE ESCALA PARA VISITA. LLAMAR ANTES DE VISITAR, CONFIRMAR FALLA Y DATOS | 11/12/2025 SE REALIZA CAMBIO DE EQUIPO POR DAÑO, NO COMUNICA CON EL MÓDEN, CONEXION INESTABLE, SE PRUEBA EN VARIOS PUERTOS DEL MODEN Y SIGUE CON LA FALLA, CONSTANTEMENTE SE LE DESCONECTA EL INTERNET, ADICIONAL PRESENTA FALLAS EN LA IMPRESORA SE ATASCA EL PAPEL Y EL RODILLO NO AJUSTA BIEN, SE PROCEDE A INSTALAR NUEVO EQUIPO OPERATIVO, CLIENTE VOLUNTARIAMENTE ENTREGA EL PINPAD, SE REALIZAN PRUEBAS EXITOSAS OK, CLIENTE CB VALIDA SALDO ANTES Y DESPUÉS DEL CAMBIO OK, CB OPERTIVO SIN NOVEDAD."/>
    <s v="VISITA TECNICA"/>
    <s v="LDZZZ372"/>
    <s v="TIPO II"/>
    <s v="TERRESTRE"/>
    <s v="GONZALEZ FERRER JESUS ALEXANDER"/>
    <n v="1"/>
    <s v="0"/>
    <n v="144968"/>
    <n v="140396"/>
    <n v="144968"/>
  </r>
  <r>
    <s v="BUCARAMANGA"/>
    <x v="5"/>
    <x v="6"/>
    <s v="68079"/>
    <s v="3119127"/>
    <s v="3007056376"/>
    <s v="INCIDENTE"/>
    <s v="SANTANDER"/>
    <s v="BARICHARA"/>
    <s v="DISTRICOL PAPELERIA LA MONA"/>
    <s v="REDEBAN"/>
    <s v="FO-25-1951438"/>
    <d v="2025-12-10T08:00:00"/>
    <d v="2025-12-11T09:51:00"/>
    <s v="NO"/>
    <s v="HARDWARE"/>
    <s v="NO ENCIENDE"/>
    <s v="DAÑO POS"/>
    <s v="AGREGADOR"/>
    <s v="DISTRICOL"/>
    <s v="EJECUTADO"/>
    <s v="10/12/2025 SE ESCALA PARA VISITA. LLAMAR ANTES DE VISITAR, CONFIRMAR FALLA Y DATOS | 11/12/2025 SE REALIZA CAMBIÓ DE DATÁFONO NO ENCIENDE Y TECLADO BORROSO, PRUEBAS Y LIMPIEZA DE EQUIPOS OK."/>
    <s v="VISITA TECNICA"/>
    <s v="9BOZZ133"/>
    <s v="TIPO III"/>
    <s v="TERRESTRE"/>
    <s v="MARTINEZ FLOREZ DONIS ALBERTO"/>
    <n v="1"/>
    <s v="0"/>
    <n v="275729"/>
    <n v="196537"/>
    <n v="275729"/>
  </r>
  <r>
    <s v="CALI"/>
    <x v="2"/>
    <x v="2"/>
    <s v="76001"/>
    <s v="3119632"/>
    <s v="3007035661"/>
    <s v="INCIDENTE"/>
    <s v="VALLE DEL CAUCA"/>
    <s v="CALI"/>
    <s v="IA IA IACIL  VIP IA"/>
    <s v="REDEBAN"/>
    <s v="FO-25-1955441"/>
    <d v="2025-12-10T08:31:04"/>
    <d v="2025-12-11T10:58:00"/>
    <s v="NO"/>
    <s v="HARDWARE"/>
    <s v="LECTOR DE TARJETAS"/>
    <s v="DAÑO POS"/>
    <s v="ROBUSTO"/>
    <s v="PAGAFACIL"/>
    <s v="EJECUTADO"/>
    <s v="11/12/2025 SE CAMBIA PINPAD YA QUE NO LEE TARJETAS"/>
    <s v="VISITA TECNICA"/>
    <s v="GZ004168"/>
    <s v="TIPO I"/>
    <s v="TERRESTRE"/>
    <s v="CUERO RUIZ JHONNY"/>
    <n v="1"/>
    <s v="0"/>
    <n v="65960"/>
    <n v="75096"/>
    <n v="65960"/>
  </r>
  <r>
    <s v="MEDELLIN"/>
    <x v="3"/>
    <x v="3"/>
    <s v="5615"/>
    <s v="3119741"/>
    <s v="3007033690"/>
    <s v="INCIDENTE"/>
    <s v="ANTIOQUIA"/>
    <s v="RIONEGRO"/>
    <s v="BARRIO BARRIO ALTO DE LA MOSCA"/>
    <s v="REDEBAN"/>
    <s v="FO-25-1952627"/>
    <d v="2025-12-10T08:33:26"/>
    <d v="2025-12-11T11:17:00"/>
    <s v="NO"/>
    <s v="HARDWARE"/>
    <s v="LECTOR DE BARRAS"/>
    <s v="FORMATO INVALIDO LECTOR DAÑADO"/>
    <s v="CB UNO A UNO"/>
    <s v="CB UNO A UNO"/>
    <s v="EJECUTADO"/>
    <s v="10/12/2025 SE ESCALA PARA VISITA. LLAMAR ANTES DE VISITAR, CONFIRMAR FALLA Y DATOS | 11/12/2025 SE HACE VISITA TECNICA Y USUARIO MANIFISTA QUÉ YA EL DATAFONO ESTA FUNCIONANDO CORRECTAMENTE PERO QUE EL LECTOR LE ESTA SALIDO FOMARMANTO INVALIDO. SE CONFIGURA Y SALEN PRUEBAS EXITOSAS"/>
    <s v="VISITA TECNICA"/>
    <s v="1FZZZ591"/>
    <s v="TIPO II"/>
    <s v="TERRESTRE"/>
    <s v="DIAZ ZABALA FRANCIS DUBAN"/>
    <n v="1"/>
    <s v="0"/>
    <n v="144968"/>
    <n v="140396"/>
    <n v="144968"/>
  </r>
  <r>
    <s v="MEDELLIN"/>
    <x v="3"/>
    <x v="3"/>
    <s v="5615"/>
    <s v="3120162"/>
    <s v="3007044522"/>
    <s v="INCIDENTE"/>
    <s v="ANTIOQUIA"/>
    <s v="RIONEGRO"/>
    <s v="DISTRICOL RESPONSIBLE MARKET"/>
    <s v="REDEBAN"/>
    <s v="FO-25-1952611"/>
    <d v="2025-12-10T09:26:25"/>
    <d v="2025-12-11T10:14:00"/>
    <s v="NO"/>
    <s v="HARDWARE"/>
    <s v="NO ENCIENDE"/>
    <s v="DAÑO POS"/>
    <s v="AGREGADOR"/>
    <s v="DISTRICOL"/>
    <s v="EJECUTADO"/>
    <s v="10/12/2025 SE ESCALA PARA VISITA. LLAMAR ANTES DE VISITAR, CONFIRMAR FALLA Y DATOS | 11/12/2025 SE HACE MANTENIMIENTO OK SE CAMBIA FUENTE DE PODER, SE LIMPIA LECTOR DE TARJETA TARJETAS PRUEBAS EXITOSAS."/>
    <s v="VISITA TECNICA"/>
    <s v="AC07Z844"/>
    <s v="TIPO II"/>
    <s v="TERRESTRE"/>
    <s v="DIAZ ZABALA FRANCIS DUBAN"/>
    <n v="1"/>
    <s v="0"/>
    <n v="144968"/>
    <n v="140396"/>
    <n v="144968"/>
  </r>
  <r>
    <s v="APARTADO"/>
    <x v="3"/>
    <x v="3"/>
    <s v="5837"/>
    <s v="3120174"/>
    <s v="3007063073"/>
    <s v="INCIDENTE"/>
    <s v="ANTIOQUIA"/>
    <s v="TURBO"/>
    <s v="BARRIO EL JARDIN TURBO"/>
    <s v="REDEBAN"/>
    <s v="FO-25-1952841"/>
    <d v="2025-12-10T09:29:54"/>
    <d v="2025-12-11T16:51:00"/>
    <s v="NO"/>
    <s v="HARDWARE"/>
    <s v="LECTOR DE TARJETAS"/>
    <s v="DAÑO POS"/>
    <s v="CB UNO A UNO"/>
    <s v="CB UNO A UNO"/>
    <s v="EJECUTADO"/>
    <s v="10/12/2025 SE ESCALA PARA VISITA. LLAMAR ANTES DE VISITAR, CONFIRMAR FALLA Y DATOS | 11/12/2025 PIN PAD NO LEE TARJETAS QUEDAN FLOJAS Y ARROJAN RECHAZO GENERAL, SE INSTALA NUEVO PIN PAD CORRIGIENDO LA FALLA, SE HACEN PRUEBAS Y SE DEJA TODO FUNCIONANDO CORRECTAMENTE"/>
    <s v="VISITA TECNICA"/>
    <s v="HA00R828"/>
    <s v="TIPO II"/>
    <s v="TERRESTRE"/>
    <s v="SALDARRIAGA MIRANDA SANTIAGO"/>
    <n v="1"/>
    <s v="0"/>
    <n v="144968"/>
    <n v="140396"/>
    <n v="144968"/>
  </r>
  <r>
    <s v="BOGOTA"/>
    <x v="4"/>
    <x v="4"/>
    <s v="11001"/>
    <s v="3120317"/>
    <s v="3007019562"/>
    <s v="INCIDENTE"/>
    <s v="CUNDINAMARCA"/>
    <s v="BOGOTA"/>
    <s v="MULTIPAGAS KENEDY BOGOTA"/>
    <s v="REDEBAN"/>
    <s v="FO-25-1952616"/>
    <d v="2025-12-10T09:23:26"/>
    <d v="2025-12-10T17:17:00"/>
    <s v="NO"/>
    <s v="HARDWARE"/>
    <s v="LECTOR DE BARRAS"/>
    <s v="CABLE LECTORA AVERIADO"/>
    <s v="ROBUSTO"/>
    <s v="MULTIPAGAS"/>
    <s v="EJECUTADO / CANCELADO"/>
    <s v="10/12/2025 SE ESCALA PARA VISITA. LLAMAR ANTES DE VISITAR, CONFIRMAR FALLA Y DATOS | 10/12/2025 SE VISITA COMERCIO PARA TENDER INCIDENTE REPORTADO PARA LLEGAR AL PUNTO SE ENCUENTRA CERRADO POR TANTO SE CIERRA LA ORDEN"/>
    <s v="VISITA TECNICA"/>
    <s v="0"/>
    <s v="TIPO I"/>
    <s v="TERRESTRE"/>
    <s v="SOTO LONDOÑO FREDY ALEXANDER"/>
    <n v="1"/>
    <s v="0"/>
    <n v="65960"/>
    <n v="75096"/>
    <n v="65960"/>
  </r>
  <r>
    <s v="CUCUTA"/>
    <x v="5"/>
    <x v="6"/>
    <s v="54001"/>
    <s v="3120520"/>
    <s v="3007064382"/>
    <s v="INCIDENTE"/>
    <s v="NORTE DE SANTANDER"/>
    <s v="CUCUTA"/>
    <s v="DISTRICOL KMK"/>
    <s v="REDEBAN"/>
    <s v="FO-25-1952900"/>
    <d v="2025-12-10T09:45:01"/>
    <d v="2025-12-10T16:11:00"/>
    <s v="NO"/>
    <s v="SOFTWARE"/>
    <s v="ACTUALIZACION"/>
    <s v="VERSION CARGA SO VR"/>
    <s v="AGREGADOR"/>
    <s v="DISTRICOL"/>
    <s v="EJECUTADO"/>
    <s v="10/12/2025 SE ESCALA PARA VISITA. LLAMAR ANTES DE VISITAR, CONFIRMAR FALLA Y DATOS | 10/12/2025 SE ENCONTRÓ TAPA DE LA IMPRESORA MAL UBICADA SE REALIZA MANTENIMIENTO CIERRES Y PRUEBAS OK"/>
    <s v="VISITA TECNICA"/>
    <s v="7A002290"/>
    <s v="TIPO I"/>
    <s v="TERRESTRE"/>
    <s v="DURAN ACOSTA FRANK YONNY"/>
    <n v="1"/>
    <s v="0"/>
    <n v="65960"/>
    <n v="75096"/>
    <n v="65960"/>
  </r>
  <r>
    <s v="MEDELLIN"/>
    <x v="3"/>
    <x v="3"/>
    <s v="5148"/>
    <s v="3121126"/>
    <s v="3007079259"/>
    <s v="INCIDENTE"/>
    <s v="ANTIOQUIA"/>
    <s v="EL CARMEN DE VIBORAL"/>
    <s v="DISTRICOL DROGUERIA SILOE LA31"/>
    <s v="REDEBAN"/>
    <s v="FO-25-1953540"/>
    <d v="2025-12-10T10:51:40"/>
    <d v="2025-12-11T13:22:00"/>
    <s v="NO"/>
    <s v="HARDWARE"/>
    <s v="LECTOR DE BARRAS"/>
    <s v="CABLE LECTORA AVERIADO"/>
    <s v="AGREGADOR"/>
    <s v="DISTRICOL"/>
    <s v="EJECUTADO"/>
    <s v="10/12/2025 SE ESCALA PARA VISITA. LLAMAR ANTES DE VISITAR, CONFIRMAR FALLA Y DATOS | 11/12/2025 SE HACE MANTENIMIENTO OK SE CAMBIA LECTOR DE BARRAR POR FALLAS EN CABLEADO"/>
    <s v="VISITA TECNICA"/>
    <s v="A4WZZ136"/>
    <s v="TIPO II"/>
    <s v="TERRESTRE"/>
    <s v="DIAZ ZABALA FRANCIS DUBAN"/>
    <n v="1"/>
    <s v="0"/>
    <n v="144968"/>
    <n v="140396"/>
    <n v="144968"/>
  </r>
  <r>
    <s v="NEIVA"/>
    <x v="1"/>
    <x v="1"/>
    <s v="18753"/>
    <s v="3121128"/>
    <s v="3007065584"/>
    <s v="INCIDENTE"/>
    <s v="CAQUETA"/>
    <s v="SAN VICENTE DEL CAGUAN"/>
    <s v="DISTRICOL TECNOMAX VARIEDADES"/>
    <s v="REDEBAN"/>
    <s v="FO-25-1953534"/>
    <d v="2025-12-10T10:52:28"/>
    <d v="2025-12-17T17:52:00"/>
    <s v="NO"/>
    <s v="HARDWARE"/>
    <s v="TECLADO"/>
    <s v="DAÑO POS"/>
    <s v="AGREGADOR"/>
    <s v="DISTRICOL"/>
    <s v="EJECUTADO"/>
    <s v="10/12/2025 SE ESCALA PARA VISITA. LLAMAR ANTES DE VISITAR, CONFIRMAR FALLA Y DATOS | 14/12/2025 SIN SOPORTE DE ACTIVOS REDEBAN PARA CAMBIO DE EQUIPOS POR DAÑO EN TECLADO Y LECTOR DE CHIP | 17/12/2025 SE REALIZA CAMBIO DATAFONO POR TECLADO BORROSO, SE CONFIGURA E INICIALIZA, SE CREA USUARIO Y CLAVE CON EL CLIENTE, SE REALIZA PRUEBAS OK"/>
    <s v="VISITA TECNICA"/>
    <s v="4A00B175"/>
    <s v="TIPO V"/>
    <s v="TERRESTRE / AEREO"/>
    <s v="ANDRADE HERNANDEZ JUAN CARLOS"/>
    <n v="1"/>
    <s v="0"/>
    <n v="479589"/>
    <n v="196537"/>
    <n v="479589"/>
  </r>
  <r>
    <s v="BARRANQUILLA"/>
    <x v="0"/>
    <x v="0"/>
    <s v="8758"/>
    <s v="3121146"/>
    <s v="3007019799"/>
    <s v="INCIDENTE"/>
    <s v="ATLANTICO"/>
    <s v="SOLEDAD"/>
    <s v="BARRIO COSTA HERMOSA SOLEDAD"/>
    <s v="REDEBAN"/>
    <s v="FO-25-1953522"/>
    <d v="2025-12-10T10:59:44"/>
    <d v="2025-12-10T17:06:00"/>
    <s v="NO"/>
    <s v="HARDWARE"/>
    <s v="PINPAD"/>
    <s v="DAÑO POS"/>
    <s v="CB UNO A UNO"/>
    <s v="CB UNO A UNO"/>
    <s v="EJECUTADO"/>
    <s v="10/12/2025 SE REALIZA VISITA SE PROCEDE A VALIDAR PINPAD Y TIENE TECLAS DURAS Y UN POCO BORROSA, SE CAMBIA SE HACEN PRUEBAS Y TODO OK ,CB OPERATIVO"/>
    <s v="VISITA TECNICA"/>
    <s v="AAAAL105"/>
    <s v="TIPO I"/>
    <s v="TERRESTRE"/>
    <s v="PORRAS CASTRO DARLON NASCK"/>
    <n v="1"/>
    <s v="0"/>
    <n v="65960"/>
    <n v="75096"/>
    <n v="65960"/>
  </r>
  <r>
    <s v="IBAGUE"/>
    <x v="1"/>
    <x v="1"/>
    <s v="73349"/>
    <s v="3121157"/>
    <s v="3007077079"/>
    <s v="INCIDENTE"/>
    <s v="TOLIMA"/>
    <s v="HONDA"/>
    <s v="BARRIO CENTENARIO HONDA  2"/>
    <s v="REDEBAN"/>
    <s v="FO-25-1953605"/>
    <d v="2025-12-10T11:04:55"/>
    <d v="2025-12-10T17:22:00"/>
    <s v="NO"/>
    <s v="SOFTWARE"/>
    <s v="COMUNICACION"/>
    <s v="PARAMETROS DE CONFIGURACION EN POS"/>
    <s v="CB UNO A UNO"/>
    <s v="CB UNO A UNO"/>
    <s v="EJECUTADO"/>
    <s v="10/12/2025 SE ESCALA PARA VISITA. LLAMAR ANTES DE VISITAR, CONFIRMAR FALLA Y DATOS | 10/12/2025 SE REPASAN PARÁMETROS DE COMUNICACION,CAMBIO DE IP TRANSACCIÓNES DE PRUEBA O.K"/>
    <s v="VISITA TECNICA"/>
    <s v="LM7ZZ453"/>
    <s v="TIPO III"/>
    <s v="TERRESTRE"/>
    <s v="GUTIERREZ  CAMILO ANDRES"/>
    <n v="1"/>
    <s v="0"/>
    <n v="275729"/>
    <n v="196537"/>
    <n v="275729"/>
  </r>
  <r>
    <s v="MANIZALES"/>
    <x v="2"/>
    <x v="5"/>
    <s v="17001"/>
    <s v="3121214"/>
    <s v="3007047508"/>
    <s v="INCIDENTE"/>
    <s v="CALDAS"/>
    <s v="MANIZALES"/>
    <s v="DISTRICOL PAPELERIA LA CAJA MA"/>
    <s v="REDEBAN"/>
    <s v="FO-25-1953526"/>
    <d v="2025-12-10T10:56:19"/>
    <d v="2025-12-11T10:24:00"/>
    <s v="NO"/>
    <s v="HARDWARE"/>
    <s v="TECLADO"/>
    <s v="DAÑO POS"/>
    <s v="AGREGADOR"/>
    <s v="DISTRICOL"/>
    <s v="EJECUTADO"/>
    <s v="10/12/2025 SE ESCALA PARA VISITA. LLAMAR ANTES DE VISITAR, CONFIRMAR FALLA Y DATOS | 11/12/2025 SE REALIZA VISITA SE CAMBIA DATAFONO POR TECLADO BORROSO Y EN MAL ESTADO SE CREAN USUARIOS SE HACEN PRUEBAS SERVICIO OK"/>
    <s v="VISITA TECNICA"/>
    <s v="GB00H037"/>
    <s v="TIPO I"/>
    <s v="TERRESTRE"/>
    <s v="AGUIRRE HENAO RAUL EDUARDO"/>
    <n v="1"/>
    <s v="0"/>
    <n v="65960"/>
    <n v="75096"/>
    <n v="65960"/>
  </r>
  <r>
    <s v="PEREIRA"/>
    <x v="2"/>
    <x v="5"/>
    <s v="76147"/>
    <s v="3121224"/>
    <s v="3007042702"/>
    <s v="INCIDENTE"/>
    <s v="VALLE DEL CAUCA"/>
    <s v="CARTAGO"/>
    <s v="MULTIPAGAS NUESTRO CARTAGO"/>
    <s v="REDEBAN"/>
    <s v="FO-25-1953523"/>
    <d v="2025-12-10T10:58:27"/>
    <d v="2025-12-10T14:49:00"/>
    <s v="NO"/>
    <s v="SOFTWARE"/>
    <s v="ACTUALIZACION"/>
    <s v="VERSION CARGA SO VR"/>
    <s v="ROBUSTO"/>
    <s v="MULTIPAGAS"/>
    <s v="EJECUTADO"/>
    <s v="10/12/2025 SE ESCALA PARA VISITA. LLAMAR ANTES DE VISITAR, CONFIRMAR FALLA Y DATOS | 10/12/2025 VISITAMOS COMERCIO EL PIN PAD SE REINICIA CONSTANTEMENTE ENCONTRAMOS QUE EL DATAFONO TIENE EL SISTEMA OPERATIVO DESACTUALIZADO LO QUE GENERA QUE SE REINICIE EL DATÁFONO PIN PAD LO FORMATEAMOS Y CONFIGURAMOS NUEVAMENTE CON EL SISTEMA OPERATIVO NUEVO REALIZAMOS OK."/>
    <s v="VISITA TECNICA"/>
    <s v="GZ7ZZ165"/>
    <s v="TIPO I"/>
    <s v="TERRESTRE"/>
    <s v="ARROYAVE CANO MANUEL GUILLERMO"/>
    <n v="1"/>
    <s v="0"/>
    <n v="65960"/>
    <n v="75096"/>
    <n v="65960"/>
  </r>
  <r>
    <s v="MEDELLIN"/>
    <x v="3"/>
    <x v="3"/>
    <s v="5001"/>
    <s v="3121234"/>
    <s v="3007069776"/>
    <s v="INCIDENTE"/>
    <s v="ANTIOQUIA"/>
    <s v="MEDELLIN"/>
    <s v="PTM MEDELLIN  SALUD &amp; VIDA LOS"/>
    <s v="REDEBAN"/>
    <s v="FO-25-1953608"/>
    <d v="2025-12-10T11:01:05"/>
    <d v="2025-12-10T13:19:00"/>
    <s v="NO"/>
    <s v="HARDWARE"/>
    <s v="IMPRESION"/>
    <s v="NO IMPRIME UNO O VARIOS CARACTERES"/>
    <s v="AGREGADOR"/>
    <s v="COMCARD - PTM"/>
    <s v="EJECUTADO"/>
    <s v="10/12/2025 SE ESCALA PARA VISITA. LLAMAR ANTES DE VISITAR, CONFIRMAR FALLA Y DATOS | 10/12/2025 SE REVISA EQUIPO Y SE DENOTA IMPRESIÓN BORROSA, SE INTENTA LIMPIANDO Y CAMBIANDO RODILLO PERO FALLA PERSISTE, SE PROCEDE A REALIZAR CAMBIO, PRUEBAS OK"/>
    <s v="VISITA TECNICA"/>
    <s v="NN000802"/>
    <s v="TIPO I"/>
    <s v="TERRESTRE"/>
    <s v="QUINTERO SANCHEZ JUAN SEBASTIAN"/>
    <n v="1"/>
    <s v="0"/>
    <n v="65960"/>
    <n v="75096"/>
    <n v="65960"/>
  </r>
  <r>
    <s v="CALI"/>
    <x v="2"/>
    <x v="2"/>
    <s v="76520"/>
    <s v="3121437"/>
    <s v="3007027905"/>
    <s v="INCIDENTE"/>
    <s v="VALLE DEL CAUCA"/>
    <s v="PALMIRA"/>
    <s v="ARRIO EL PRADO 2 PALMIRA"/>
    <s v="REDEBAN"/>
    <s v="FO-25-1953806"/>
    <d v="2025-12-10T11:36:30"/>
    <d v="2025-12-10T15:58:00"/>
    <s v="NO"/>
    <s v="HARDWARE"/>
    <s v="IMPRESION"/>
    <s v="NO IMPRIME UNO O VARIOS CARACTERES"/>
    <s v="CB UNO A UNO"/>
    <s v="CB UNO A UNO"/>
    <s v="EJECUTADO"/>
    <s v="10/12/2025 SE ESCALA PARA VISITA. LLAMAR ANTES DE VISITAR, CONFIRMAR FALLA Y DATOS | 10/12/2025 EN LA VISITA TÉCNICA SE REALIZÓ EL CAMBIO DE DATÁFONO YA QUE SE ENCONTRÓ CON LA IMPRESORA AVERIADA,NO IMPRIMÍA LA INFORMACIÓN COMPLETA EN LA TIRILLA,SE CAMBIÓ CON EL MAGIC BOX 2600 ,EL CAMBIO SE APRUEBA,QUEDA OK,SE CREARON LOS USUARIOS Y SE REALIZARON LAS PRUEBAS DEJANDO EL SERVICIO OPERANDO SIN FALLAS Y SIN NOVEDAD."/>
    <s v="VISITA TECNICA"/>
    <s v="BL09Z932"/>
    <s v="TIPO I"/>
    <s v="TERRESTRE"/>
    <s v="SANCHEZ URREGO ROBINSON DAVID"/>
    <n v="1"/>
    <s v="0"/>
    <n v="65960"/>
    <n v="75096"/>
    <n v="65960"/>
  </r>
  <r>
    <s v="BUCARAMANGA"/>
    <x v="5"/>
    <x v="6"/>
    <s v="13688"/>
    <s v="3121452"/>
    <s v="3007050459"/>
    <s v="INCIDENTE"/>
    <s v="BOLIVAR"/>
    <s v="SANTA ROSA DEL SUR"/>
    <s v="BARRIO CENTRO SANTA ROSA DEL S"/>
    <s v="REDEBAN"/>
    <s v="FO-25-1953972"/>
    <d v="2025-12-10T11:39:38"/>
    <d v="2025-12-11T09:39:00"/>
    <s v="NO"/>
    <s v="HARDWARE"/>
    <s v="IMPRESION"/>
    <s v="NO IMPRIME UNO O VARIOS CARACTERES"/>
    <s v="CB UNO A UNO"/>
    <s v="CB UNO A UNO"/>
    <s v="EJECUTADO"/>
    <s v="10/12/2025 SE ESCALA PARA VISITA. LLAMAR ANTES DE VISITAR, CONFIRMAR FALLA Y DATOS | 11/12/2025 SE REALIZA CAMBIO DE DATAFONO Y LECTOR DE BARRAS CABLE DAÑADO, SE DEJAN NUEVO DATAFONO Y LECTOR , SE HACEN PRUEBAS OK VISITA EXITOSA"/>
    <s v="VISITA TECNICA"/>
    <s v="TR00W424"/>
    <s v="TIPO V"/>
    <s v="TERRESTRE/FLUVIAL"/>
    <s v="GELVEZ MOGOLLON JOSE ELISEO"/>
    <n v="1"/>
    <s v="0"/>
    <n v="479589"/>
    <n v="196537"/>
    <n v="479589"/>
  </r>
  <r>
    <s v="MEDELLIN"/>
    <x v="3"/>
    <x v="3"/>
    <s v="5001"/>
    <s v="3121487"/>
    <s v="3007056089"/>
    <s v="INCIDENTE"/>
    <s v="ANTIOQUIA"/>
    <s v="MEDELLIN"/>
    <s v="BARRIO SANTA FE MEDELLIN 2"/>
    <s v="REDEBAN"/>
    <s v="FO-25-1953967"/>
    <d v="2025-12-10T11:46:15"/>
    <d v="2025-12-11T09:35:00"/>
    <s v="NO"/>
    <s v="HARDWARE"/>
    <s v="PINPAD"/>
    <s v="ALERTADO"/>
    <s v="CB UNO A UNO"/>
    <s v="CB UNO A UNO"/>
    <s v="EJECUTADO"/>
    <s v="10/12/2025 SE ESCALA PARA VISITA. LLAMAR ANTES DE VISITAR, CONFIRMAR FALLA Y DATOS | 11/12/2025 CAMBIO DE PIN PAD POR DAÑO ALERT IRRUPTION Y HUB MALO PRUEBAS OK"/>
    <s v="VISITA TECNICA"/>
    <s v="9BMZZ450"/>
    <s v="TIPO I"/>
    <s v="TERRESTRE"/>
    <s v="PAREJA ECHAVARRIA JHON DAVID"/>
    <n v="1"/>
    <s v="0"/>
    <n v="65960"/>
    <n v="75096"/>
    <n v="65960"/>
  </r>
  <r>
    <s v="TUNJA"/>
    <x v="5"/>
    <x v="6"/>
    <s v="15051"/>
    <s v="3121515"/>
    <s v="3007078006"/>
    <s v="INCIDENTE"/>
    <s v="BOYACA"/>
    <s v="ARCABUCO"/>
    <s v="BARRIO VEREDA CENTRO ARCABUCO"/>
    <s v="REDEBAN"/>
    <s v="FO-25-1953780"/>
    <d v="2025-12-10T11:26:16"/>
    <d v="2025-12-11T11:12:00"/>
    <s v="NO"/>
    <s v="SOFTWARE"/>
    <s v="LECTOR DE BARRAS"/>
    <s v="LECTOR DESCONFIGURADO"/>
    <s v="CB UNO A UNO"/>
    <s v="CB UNO A UNO"/>
    <s v="EJECUTADO"/>
    <s v="10/12/2025 SE ESCALA PARA VISITA. LLAMAR ANTES DE VISITAR, CONFIRMAR FALLA Y DATOS | 11/12/2025 SE REALIZA VISITA , SE EVIDENCIA QUE EL LECTOR DE BARRAS ESTA ENCENDIENDO CORRECTAMENTE , PERO ESTA DESCONFIGURADO , SE REALIZA CONFIGURACIÓN Y CAMBIO DEL CABLE DEL LECTOR SYMBOM POR MAL ESTADOY MANTENIMIENTO  PREVENTIVO DEJANDO PRUEBAS OK SIN TELECARGA NO AUTORIZADA"/>
    <s v="VISITA TECNICA"/>
    <s v="LMLZZ647"/>
    <s v="TIPO II"/>
    <s v="TERRESTRE"/>
    <s v="ALVARADO MORENO CRISTHIAN"/>
    <n v="1"/>
    <s v="0"/>
    <n v="144968"/>
    <n v="140396"/>
    <n v="144968"/>
  </r>
  <r>
    <s v="PASTO"/>
    <x v="2"/>
    <x v="2"/>
    <s v="52001"/>
    <s v="3121522"/>
    <s v="3007018318"/>
    <s v="INCIDENTE"/>
    <s v="NARIÑO"/>
    <s v="PASTO"/>
    <s v="MULTIPAGAS UNICO PASTO"/>
    <s v="REDEBAN"/>
    <s v="FO-25-1953776"/>
    <d v="2025-12-10T11:27:29"/>
    <d v="2025-12-10T15:46:00"/>
    <s v="NO"/>
    <s v="HARDWARE"/>
    <s v="IMPRESION"/>
    <s v="NO IMPRIME UNO O VARIOS CARACTERES"/>
    <s v="ROBUSTO"/>
    <s v="MULTIPAGAS"/>
    <s v="EJECUTADO"/>
    <s v="10/12/2025 SE ESCALA PARA VISITA. LLAMAR ANTES DE VISITAR, CONFIRMAR FALLA Y DATOS | 10/12/2025 SE VISITA CB. SE ENCUENTRA DATAFONO CON LA IMPRESORA DAÑADA, HACE RUIDO EXTRAÑO, IMPRIME LENTO Y NO IMPRIME ALGUNOS CARACTERES. SE REALIZA CAMBIO DE EQUIPO. SE REALIZAN PRUEBAS TX EXITOSAS. QUEDA OPERATIVO"/>
    <s v="VISITA TECNICA"/>
    <s v="JYZZZ472"/>
    <s v="TIPO I"/>
    <s v="TERRESTRE"/>
    <s v="CASTILLO HERRERA ALEX RICARDO"/>
    <n v="1"/>
    <s v="0"/>
    <n v="65960"/>
    <n v="75096"/>
    <n v="65960"/>
  </r>
  <r>
    <s v="CALI"/>
    <x v="2"/>
    <x v="2"/>
    <s v="76109"/>
    <s v="3121564"/>
    <s v="3007024448"/>
    <s v="INCIDENTE"/>
    <s v="VALLE DEL CAUCA"/>
    <s v="BUENAVENTURA"/>
    <s v="PAGAFACIL VIVA BUENAVENTURA"/>
    <s v="REDEBAN"/>
    <s v="FO-25-1954238"/>
    <d v="2025-12-10T11:45:21"/>
    <d v="2025-12-11T16:22:00"/>
    <s v="NO"/>
    <s v="HARDWARE"/>
    <s v="IMPRESION"/>
    <s v="NO IMPRIME UNO O VARIOS CARACTERES"/>
    <s v="ROBUSTO"/>
    <s v="PAGAFACIL"/>
    <s v="EJECUTADO"/>
    <s v="11/12/2025 SE REALIZA CAMBIO SE DATÁFONO, POR MOTIVO QUE LA IMPRESIONES LA HACEN FALTA ALGUNOS CARÁCTERES._x000a_‎SE REALIZAN PRUEBAS OPERATIVAS SIN NOVEDAD._x000a_‎CB QUEDA OKEY."/>
    <s v="VISITA TECNICA"/>
    <s v="ABCGZ829"/>
    <s v="TIPO III"/>
    <s v="TERRESTRE"/>
    <s v="TORRES GARCIA JENDRY JOSE"/>
    <n v="1"/>
    <s v="0"/>
    <n v="275729"/>
    <n v="196537"/>
    <n v="275729"/>
  </r>
  <r>
    <s v="MEDELLIN"/>
    <x v="3"/>
    <x v="3"/>
    <s v="5001"/>
    <s v="3121613"/>
    <s v="3007078938"/>
    <s v="INCIDENTE"/>
    <s v="ANTIOQUIA"/>
    <s v="MEDELLIN"/>
    <s v="DISTRICOL CARNICERIA J B"/>
    <s v="REDEBAN"/>
    <s v="FO-25-1953774"/>
    <d v="2025-12-10T11:28:48"/>
    <d v="2025-12-11T10:02:00"/>
    <s v="NO"/>
    <s v="HARDWARE"/>
    <s v="ALERT IRRUPTION"/>
    <s v="ALERT IRRUPTION"/>
    <s v="AGREGADOR"/>
    <s v="DISTRICOL"/>
    <s v="EJECUTADO"/>
    <s v="10/12/2025 SE ESCALA PARA VISITA. LLAMAR ANTES DE VISITAR, CONFIRMAR FALLA Y DATOS | 11/12/2025 SE REALIZA CAMBIO DE DATÁFONO POR IRRUPTION - UNAUTHORIZED."/>
    <s v="VISITA TECNICA"/>
    <s v="F1SZZ811"/>
    <s v="TIPO I"/>
    <s v="TERRESTRE"/>
    <s v="MARIN PIEDRAHITA JIMMY ALEXIS"/>
    <n v="1"/>
    <s v="0"/>
    <n v="65960"/>
    <n v="75096"/>
    <n v="65960"/>
  </r>
  <r>
    <s v="BOGOTA"/>
    <x v="4"/>
    <x v="4"/>
    <s v="25572"/>
    <s v="3122175"/>
    <s v="3007032406"/>
    <s v="INCIDENTE"/>
    <s v="CUNDINAMARCA"/>
    <s v="PUERTO SALGAR"/>
    <s v="BARRIO PUERTO LIBRE PUERTO SAL"/>
    <s v="REDEBAN"/>
    <s v="FO-25-1954885"/>
    <d v="2025-12-10T13:24:01"/>
    <d v="2025-12-12T16:10:00"/>
    <s v="NO"/>
    <s v="HARDWARE"/>
    <s v="IMPRESION"/>
    <s v="NO AVANZA PAPEL"/>
    <s v="CB UNO A UNO"/>
    <s v="CB UNO A UNO"/>
    <s v="EJECUTADO"/>
    <s v="10/12/2025 SE ESCALA PARA VISITA. LLAMAR ANTES DE VISITAR, CONFIRMAR FALLA Y DATOS | 12/12/2025 SE LLEGA A LA DIRECCIÓN INDICADA Y SE CAMBIA DATAFONO POR DAÑO EN TAPA IMPRESORA NO CIERRA CORRECTAMENTE LO QUE OCASIONA QUE EL PAPEL SE ATASQUE. USUARIO OK, CUPO OK SE REALIZAN PRUEBAS EXITOSAS"/>
    <s v="VISITA TECNICA"/>
    <s v="AA000284"/>
    <s v="TIPO IV"/>
    <s v="TERRESTRE"/>
    <s v="GARCIA PASTRANA KEVIN FERNANDO"/>
    <n v="1"/>
    <s v="0"/>
    <n v="479589"/>
    <n v="196537"/>
    <n v="479589"/>
  </r>
  <r>
    <s v="MEDELLIN"/>
    <x v="3"/>
    <x v="3"/>
    <s v="5001"/>
    <s v="3122226"/>
    <s v="3007077759"/>
    <s v="INCIDENTE"/>
    <s v="ANTIOQUIA"/>
    <s v="MEDELLIN"/>
    <s v="BARRIO CENTRO MEDELLIN 105"/>
    <s v="REDEBAN"/>
    <s v="FO-25-1954697"/>
    <d v="2025-12-10T13:04:43"/>
    <d v="2025-12-11T10:05:00"/>
    <s v="NO"/>
    <s v="SOFTWARE"/>
    <s v="PINPAD"/>
    <s v="PINPAD DESCONFIGURADO"/>
    <s v="CB UNO A UNO"/>
    <s v="CB UNO A UNO"/>
    <s v="EJECUTADO"/>
    <s v="10/12/2025 SE ESCALA PARA VISITA. LLAMAR ANTES DE VISITAR, CONFIRMAR FALLA Y DATOS | 11/12/2025 SE VISITA CB Y SE ENCUENTRA OPERANDO SIN PROBLEMAS EL PIN PAD ESTA LEYENDO LAS TARJETAS NORMAL PRUEBAS OK"/>
    <s v="VISITA TECNICA"/>
    <s v="10NZZ049"/>
    <s v="TIPO I"/>
    <s v="TERRESTRE"/>
    <s v="PAREJA ECHAVARRIA JHON DAVID"/>
    <n v="1"/>
    <s v="0"/>
    <n v="65960"/>
    <n v="75096"/>
    <n v="65960"/>
  </r>
  <r>
    <s v="CUCUTA"/>
    <x v="5"/>
    <x v="6"/>
    <s v="54001"/>
    <s v="3122265"/>
    <s v="3007066925"/>
    <s v="INCIDENTE"/>
    <s v="NORTE DE SANTANDER"/>
    <s v="CUCUTA"/>
    <s v="BARRIO ALFONSO LOPEZ CUCUTA 5"/>
    <s v="REDEBAN"/>
    <s v="FO-25-1955159"/>
    <d v="2025-12-10T13:56:21"/>
    <d v="2025-12-11T12:57:00"/>
    <s v="NO"/>
    <s v="HARDWARE"/>
    <s v="IMPRESION"/>
    <s v="NO IMPRIME UNO O VARIOS CARACTERES"/>
    <s v="CB UNO A UNO"/>
    <s v="CB UNO A UNO"/>
    <s v="EJECUTADO / CANCELADO"/>
    <s v="10/12/2025 SE ESCALA PARA VISITA. LLAMAR ANTES DE VISITAR, CONFIRMAR FALLA Y DATOS | 11/12/2025 SE REALIZA VISITA, ME INFORMAN QUE LA PERSONA ENCARGADA DE ATENDER EL CB NO SE ENCUENTRA. SE LE INFORMA AL CB QUE POR TIEMPOS DE GESTIÓN, DEBE COMUNICARSE NUEVAMENTE A LA LÍNEA Y SOLICITAR EL SOPORTE."/>
    <s v="VISITA TECNICA"/>
    <m/>
    <s v="TIPO I"/>
    <s v="TERRESTRE"/>
    <s v="PACHECO BUITRAGO JAVIER ALONSO"/>
    <n v="1"/>
    <s v="0"/>
    <n v="65960"/>
    <n v="75096"/>
    <n v="65960"/>
  </r>
  <r>
    <s v="BUCARAMANGA"/>
    <x v="5"/>
    <x v="6"/>
    <s v="68001"/>
    <s v="3122460"/>
    <s v="3007044063"/>
    <s v="INCIDENTE"/>
    <s v="SANTANDER"/>
    <s v="BUCARAMANGA"/>
    <s v="COLOMBIANA DE COMERCIO S A"/>
    <s v="REDEBAN"/>
    <s v="FO-25-1955219"/>
    <d v="2025-12-10T14:22:43"/>
    <d v="2025-12-11T10:54:00"/>
    <s v="NO"/>
    <s v="HARDWARE"/>
    <s v="NO ENCIENDE"/>
    <s v="DAÑO POS"/>
    <s v="RETAIL"/>
    <s v="CONTIGO / ALKOMPRAR"/>
    <s v="EJECUTADO"/>
    <s v="10/12/2025 SE ESCALA PARA VISITA. LLAMAR ANTES DE VISITAR, CONFIRMAR FALLA Y DATOS | 11/12/2025 CAMBIÓ DE DATAFONO POR FALLA DISPLAY INTERMITENTE PRUEBA EXITOSA"/>
    <s v="VISITA TECNICA"/>
    <s v="GZUZZ192"/>
    <s v="TIPO I"/>
    <s v="TERRESTRE"/>
    <s v="PEÑA DIAZ IVAN YESID"/>
    <n v="1"/>
    <s v="0"/>
    <n v="65960"/>
    <n v="75096"/>
    <n v="65960"/>
  </r>
  <r>
    <s v="MEDELLIN"/>
    <x v="3"/>
    <x v="3"/>
    <s v="5001"/>
    <s v="3122840"/>
    <s v="3007065935"/>
    <s v="INCIDENTE"/>
    <s v="ANTIOQUIA"/>
    <s v="MEDELLIN"/>
    <s v="DISTRICOL CHARCUTERIA 3 MMM"/>
    <s v="REDEBAN"/>
    <s v="FO-25-1955957"/>
    <d v="2025-12-10T15:01:31"/>
    <d v="2025-12-11T13:07:00"/>
    <s v="NO"/>
    <s v="HARDWARE"/>
    <s v="IMPRESION"/>
    <s v="DAÑO POS"/>
    <s v="AGREGADOR"/>
    <s v="DISTRICOL"/>
    <s v="EJECUTADO"/>
    <s v="10/12/2025 SE ESCALA PARA VISITA. LLAMAR ANTES DE VISITAR, CONFIRMAR FALLA Y DATOS | 11/12/2025 SE REALIZA CAMBIO DE TAPA DE IMPRESORA  EN EL POS. Y CB DICE QUE IMPRIME MEJOR Y QUEDA FUNCIONANDO CORRECTAMENTE."/>
    <s v="VISITA TECNICA"/>
    <s v="5A00F707"/>
    <s v="TIPO I"/>
    <s v="TERRESTRE"/>
    <s v="MARIN PIEDRAHITA JIMMY ALEXIS"/>
    <n v="1"/>
    <s v="0"/>
    <n v="65960"/>
    <n v="75096"/>
    <n v="65960"/>
  </r>
  <r>
    <s v="APARTADO"/>
    <x v="3"/>
    <x v="3"/>
    <s v="27810"/>
    <s v="3123183"/>
    <s v="3007077976"/>
    <s v="INCIDENTE"/>
    <s v="CHOCO"/>
    <s v="UNION PANAMERICANA"/>
    <s v="BARRIO CL DEL COMERCIO UNION P"/>
    <s v="REDEBAN"/>
    <s v="FO-25-1955951"/>
    <d v="2025-12-10T15:34:16"/>
    <d v="2025-12-14T11:14:00"/>
    <s v="NO"/>
    <s v="HARDWARE"/>
    <s v="IMPRESION"/>
    <s v="TAPA IMPRESORA"/>
    <s v="CB UNO A UNO"/>
    <s v="CB UNO A UNO"/>
    <s v="EJECUTADO / CANCELADO"/>
    <s v="10/12/2025 SE ESCALA PARA VISITA. LLAMAR ANTES DE VISITAR, CONFIRMAR FALLA Y DATOS | 14/12/2025 SE LLEGA A SITO, SEÑORA QUE SE ENCUENTRA EN EL COMERCIO COMENTA QUE SU MARIDO QUIEN ES EL QUE ADMINISTRA EL CB NO SE ENCUENTRA Y NO PERMITE LA INTERVENSION, SE REPROGRAMA ACTIVIDAD"/>
    <s v="VISITA TECNICA"/>
    <s v="A1PZZ085"/>
    <s v="TIPO IV"/>
    <s v="TERRESTRE"/>
    <s v="ROBLEDO DIAZ ANDRES FELIPE"/>
    <n v="1"/>
    <s v="0"/>
    <n v="479589"/>
    <n v="196537"/>
    <n v="479589"/>
  </r>
  <r>
    <s v="MEDELLIN"/>
    <x v="3"/>
    <x v="3"/>
    <s v="5615"/>
    <s v="3123247"/>
    <s v="3007013534"/>
    <s v="INCIDENTE"/>
    <s v="ANTIOQUIA"/>
    <s v="RIONEGRO"/>
    <s v="ALKOMPRAR SAN NICOLAS"/>
    <s v="REDEBAN"/>
    <s v="FO-25-1955952"/>
    <d v="2025-12-10T15:32:57"/>
    <d v="2025-12-11T12:04:00"/>
    <s v="NO"/>
    <s v="HARDWARE"/>
    <s v="DETERIORO"/>
    <s v="DATAFONO"/>
    <s v="RETAIL"/>
    <s v="CONTIGO / ALKOMPRAR"/>
    <s v="EJECUTADO"/>
    <s v="10/12/2025 SE ESCALA PARA VISITA. LLAMAR ANTES DE VISITAR, CONFIRMAR FALLA Y DATOS | 11/12/2025 SE CAMBIA DATÁFONO POR DETERIORO EN TECLADO Y PANTALLA. SE HACEN PRUEBAS EXITOSAS EN EQUIPO NUEVO"/>
    <s v="VISITA TECNICA"/>
    <s v="ABC03892"/>
    <s v="TIPO II"/>
    <s v="TERRESTRE"/>
    <s v="DIAZ ZABALA FRANCIS DUBAN"/>
    <n v="1"/>
    <s v="0"/>
    <n v="144968"/>
    <n v="140396"/>
    <n v="144968"/>
  </r>
  <r>
    <s v="IBAGUE"/>
    <x v="1"/>
    <x v="1"/>
    <s v="73585"/>
    <s v="3123591"/>
    <s v="3007079783"/>
    <s v="INCIDENTE"/>
    <s v="TOLIMA"/>
    <s v="PURIFICACION"/>
    <s v="BARRIO VILLA DE LAS PALMAS PURIFICACION"/>
    <s v="REDEBAN"/>
    <s v="FO-25-1956001"/>
    <d v="2025-12-10T15:57:18"/>
    <d v="2025-12-16T14:28:00"/>
    <s v="NO"/>
    <s v="HARDWARE"/>
    <s v="NO ENCIENDE"/>
    <s v="DAÑO POS"/>
    <s v="UNO A UNO"/>
    <s v="UNO A UNO"/>
    <s v="EJECUTADO"/>
    <s v="10/12/2025 SE ESCALA PARA VISITA. LLAMAR ANTES DE VISITAR, CONFIRMAR FALLA Y DATOS | 16/12/2025 SE REALIZA VISITA AL PUNTO, SE CAMBIA DATÁFONO YA QUE ESTE PRESENTA CORTO Y SOLO ENCIENDE EL TECLADO CUANDO SE CONECTA , SE DEJA EQUIPO INSTALADO CON VR 9.90 PRUEBAS CB OK"/>
    <s v="VISITA TECNICA"/>
    <s v="F1XZZ017"/>
    <s v="TIPO II"/>
    <s v="TERRESTRE"/>
    <s v="DEVIA REINOSO JUAN CARLOS"/>
    <n v="1"/>
    <s v="0"/>
    <n v="144968"/>
    <n v="140396"/>
    <n v="144968"/>
  </r>
  <r>
    <s v="SINCELEJO"/>
    <x v="0"/>
    <x v="0"/>
    <s v="70418"/>
    <s v="3123595"/>
    <s v="3007044496"/>
    <s v="INCIDENTE"/>
    <s v="SUCRE"/>
    <s v="LOS PALMITOS"/>
    <s v="DISTRICOL PUNTO DE RECAUDOS Y"/>
    <s v="REDEBAN"/>
    <s v="FO-25-1955998"/>
    <d v="2025-12-10T15:58:01"/>
    <d v="2025-12-12T10:23:00"/>
    <s v="NO"/>
    <s v="SOFTWARE"/>
    <s v="SE REINICIA"/>
    <s v="AL REALIZAR CIERRE CARGA VERSION"/>
    <s v="AGREGADOR"/>
    <s v="DISTRICOL"/>
    <s v="EJECUTADO"/>
    <s v="10/12/2025 SE ESCALA PARA VISITA. LLAMAR ANTES DE VISITAR, CONFIRMAR FALLA Y DATOS | 12/12/2025 VISITA SITIO, SE VERIFICA INFORMACIÓN, SE OBSERVA QUE EL DATÁFONO NO PRESENTA REINICIOS, SE REFRESCAN TERMINALES CB Y COMERCIO, SE INDICA REALIZAR LOS CIERRES. TECLADO OK, IMPRESIÓN OK, CHIP OK, PRUEBA TRX EXITOSAS."/>
    <s v="VISITA TECNICA"/>
    <s v="GA07Z856 LN00S220"/>
    <s v="TIPO II"/>
    <s v="TERRESTRE"/>
    <s v="SANTOS GUZMAN CHRISTIAN FELIPE"/>
    <n v="1"/>
    <s v="0"/>
    <n v="144968"/>
    <n v="140396"/>
    <n v="144968"/>
  </r>
  <r>
    <s v="BOGOTA"/>
    <x v="4"/>
    <x v="4"/>
    <s v="25123"/>
    <s v="3123642"/>
    <s v="3007010483"/>
    <s v="INCIDENTE"/>
    <s v="CUNDINAMARCA"/>
    <s v="CACHIPAY"/>
    <s v="CACHIPAY - CUNDINAMARCA"/>
    <s v="REDEBAN"/>
    <s v="FO-25-1956169"/>
    <d v="2025-12-10T16:08:56"/>
    <d v="2025-12-11T15:37:00"/>
    <s v="NO"/>
    <s v="HARDWARE"/>
    <s v="LECTOR DE BARRAS"/>
    <s v="CABLE LECTORA AVERIADO"/>
    <s v="CB UNO A UNO"/>
    <s v="CB UNO A UNO"/>
    <s v="EJECUTADO"/>
    <s v="10/12/2025 SE ESCALA PARA VISITA. LLAMAR ANTES DE VISITAR, CONFIRMAR FALLA Y DATOS | 11/12/2025 SE REALIZA VISITA TÉCNICA, DONDE LA LECTORA NO LEE NINGÚN CÓDIGO DE BARRAS, SE REALIZA CAMBIO, CB REALIZA PRUEBAS DE FUNCIONAMIENTO OK"/>
    <s v="VISITA TECNICA"/>
    <s v="11RZZ949"/>
    <s v="TIPO II"/>
    <s v="TERRESTRE"/>
    <s v="MICHELI LOPEZ MIGUEL ANGEL"/>
    <n v="1"/>
    <s v="0"/>
    <n v="144968"/>
    <n v="140396"/>
    <n v="144968"/>
  </r>
  <r>
    <s v="MONTERIA"/>
    <x v="0"/>
    <x v="0"/>
    <s v="23675"/>
    <s v="3123788"/>
    <s v="3007082139"/>
    <s v="INCIDENTE"/>
    <s v="CORDOBA"/>
    <s v="SAN BERNARDO DEL VIENTO"/>
    <s v="DISTRICOL CALZADO LA TRONCAL"/>
    <s v="REDEBAN"/>
    <s v="FO-25-1956242"/>
    <d v="2025-12-10T16:29:20"/>
    <d v="2025-12-11T14:48:00"/>
    <s v="NO"/>
    <s v="SOFTWARE"/>
    <s v="LECTOR DE BARRAS"/>
    <s v="LECTOR DESCONFIGURADO"/>
    <m/>
    <m/>
    <s v="EJECUTADO"/>
    <s v="10/12/2025 SE ESCALA PARA VISITA. LLAMAR ANTES DE VISITAR, CONFIRMAR FALLA Y DATOS | 11/12/2025 SE ENCUENTRA LECTOR DE BARRAS DESCONFIGURADA, SE CONFIGURA LECTOR DE BARRAS PARA SOLUCIONAR FALLA, PRUEBAS OK"/>
    <s v="VISITA TECNICA"/>
    <s v="DA000391"/>
    <s v="TIPO II"/>
    <s v="TERRESTRE"/>
    <s v="COGOLLO ROSSO CAMILO ANDRES"/>
    <n v="1"/>
    <s v="0"/>
    <n v="144968"/>
    <n v="140396"/>
    <n v="144968"/>
  </r>
  <r>
    <s v="APARTADO"/>
    <x v="3"/>
    <x v="3"/>
    <s v="5147"/>
    <s v="3123876"/>
    <s v="3007048174"/>
    <s v="INCIDENTE"/>
    <s v="ANTIOQUIA"/>
    <s v="CAREPA"/>
    <s v="DISTRICOL RELOJERIA CRISTAL"/>
    <s v="REDEBAN"/>
    <s v="FO-25-1956179"/>
    <d v="2025-12-10T16:28:16"/>
    <d v="2025-12-11T11:27:00"/>
    <s v="NO"/>
    <s v="HARDWARE"/>
    <s v="SE REINICIA"/>
    <s v="DAÑO POS"/>
    <s v="AGREGADOR"/>
    <s v="DISTRICOL"/>
    <s v="EJECUTADO"/>
    <s v="10/12/2025 SE ESCALA PARA VISITA. LLAMAR ANTES DE VISITAR, CONFIRMAR FALLA Y DATOS | 11/12/2025 DATÁFONO SE REINICIA AL MOMENTO DE HACER TRANSACCIONES, NO LEE ALGUNAS TARJETAS ARROJA RECHAZO GENERAL, SE CAMBIA EQUIPO Y SE HACEN PRUEBAS, DEJANDO TODO FUNCIONANDO CORRECTAMENTE"/>
    <s v="VISITA TECNICA"/>
    <s v="AD00I711"/>
    <s v="TIPO I"/>
    <s v="TERRESTRE"/>
    <s v="SALDARRIAGA MIRANDA SANTIAGO"/>
    <n v="1"/>
    <s v="0"/>
    <n v="65960"/>
    <n v="75096"/>
    <n v="65960"/>
  </r>
  <r>
    <s v="VALLEDUPAR"/>
    <x v="0"/>
    <x v="0"/>
    <s v="20011"/>
    <s v="3123894"/>
    <s v="3007080766"/>
    <s v="INCIDENTE"/>
    <s v="CESAR"/>
    <s v="AGUACHICA"/>
    <s v="BARRIO LA SABANITA AGUACHICA 1"/>
    <s v="REDEBAN"/>
    <s v="FO-25-1956312"/>
    <d v="2025-12-10T16:38:50"/>
    <d v="2025-12-11T15:01:00"/>
    <s v="NO"/>
    <s v="HARDWARE"/>
    <s v="IMPRESION"/>
    <s v="NO AVANZA PAPEL"/>
    <s v="UNO A UNO"/>
    <s v="UNO A UNO"/>
    <s v="EJECUTADO"/>
    <s v="10/12/2025 SE ESCALA PARA VISITA. LLAMAR ANTES DE VISITAR, CONFIRMAR FALLA Y DATOS | 11/12/2025 SE REALIZA CAMBIO DE DATAFONO, YA QUE NO AVANZABA EL PAPEL, SE REALIZA PRUEBAS, DEJANDO EL SERVICIO FUNCIONAL AL 100 %"/>
    <s v="VISITA TECNICA"/>
    <s v="F8ZZZ003"/>
    <s v="TIPO IV"/>
    <s v="TERRESTRE"/>
    <s v="MONTES DIAZ JOHN FRED"/>
    <n v="1"/>
    <s v="0"/>
    <n v="479589"/>
    <n v="196537"/>
    <n v="479589"/>
  </r>
  <r>
    <s v="BOGOTA"/>
    <x v="4"/>
    <x v="4"/>
    <s v="11001"/>
    <s v="3124067"/>
    <s v="3007065819"/>
    <s v="INCIDENTE"/>
    <s v="CUNDINAMARCA"/>
    <s v="BOGOTA"/>
    <s v="PTM BOGOTA VARIEDADES DANI P K"/>
    <s v="REDEBAN"/>
    <s v="FO-25-1961919 | FO-25-1956441"/>
    <d v="2025-12-10T17:15:24"/>
    <d v="2025-12-12T14:56:00"/>
    <s v="NO"/>
    <s v="HARDWARE"/>
    <s v="IMPRESION"/>
    <s v="NO IMPRIME UNO O VARIOS CARACTERES"/>
    <s v="AGREGADOR"/>
    <s v="COMCARD - PTM"/>
    <s v="EJECUTADO | EJECUTADO / CANCELADO"/>
    <s v="[FO-25-1961919] 12/12/2025 SE REALIZA CAMBIO DE DATAFONO POR PROBLEMAS EN IMPRESORA, PRUEBA OK || [FO-25-1956441] 10/12/2025 SE ESCALA PARA VISITA. LLAMAR ANTES DE VISITAR, CONFIRMAR FALLA Y DATOS | 11/12/2025 SE VISITA COMERCIO, SE REPISAN PARÁMETROS, SE VALIDA TAPA-RODILLO , SE CAMBIA TAPA-RODILLO CONTINÚA FALLA DE IMPRESION (LÍNEAS BLANCAS), SE REPROGRA VISITA YA QUE NO HAY SOPORTE EL DÍA DE HOY (11 / 12) DESPUÉS DE LAS 4 PARA CAMBIO DE EQUIPO,_x000a__x000a_REPROGRAMAR PARA MAÑANA"/>
    <s v="VISITA TECNICA"/>
    <s v="1Z00F306 6Z00J958"/>
    <s v="TIPO I"/>
    <s v="TERRESTRE"/>
    <s v="LEON GUERRERO CRISTIAN JOHAN"/>
    <n v="2"/>
    <s v="0"/>
    <n v="131920"/>
    <n v="75096"/>
    <n v="131920"/>
  </r>
  <r>
    <s v="MEDELLIN"/>
    <x v="3"/>
    <x v="3"/>
    <s v="5088"/>
    <s v="3124105"/>
    <s v="3007081234"/>
    <s v="INCIDENTE"/>
    <s v="ANTIOQUIA"/>
    <s v="BELLO"/>
    <s v="DISTRICOL SUPERMERCADO PORVENI"/>
    <s v="REDEBAN"/>
    <s v="FO-25-1956317"/>
    <d v="2025-12-10T16:37:18"/>
    <d v="2025-12-11T12:38:00"/>
    <s v="NO"/>
    <s v="HARDWARE"/>
    <s v="IMPRESION"/>
    <s v="NO AVANZA PAPEL"/>
    <s v="AGREGADOR"/>
    <s v="DISTRICOL"/>
    <s v="EJECUTADO"/>
    <s v="10/12/2025 SE ESCALA PARA VISITA. LLAMAR ANTES DE VISITAR, CONFIRMAR FALLA Y DATOS | 11/12/2025 SE REALIZA VISITA TÉCNICA EN CORRESPONSAL BANCOLOMBIA USUARIO CONFIRMA IDENTIFICACIÓN SE DETECTA FALLA EN MÓDULO DE IMPRESIÓN DEL DATÁFONO SE EJECUTAN PRUEBAS DE VALIDACIÓN Y MANTENIMIENTO PREVENTIVO LA ANOMALÍA PERSISTE SE DETERMINA REEMPLAZO DEL TERMINAL SE INSTALA Y CONFIGURA NUEVO EQUIPO SE VERIFICA CONECTIVIDAD TRANSACCIONAL Y FUNCIONALIDAD DE IMPRESIÓN QUEDANDO OPERATIVO"/>
    <s v="VISITA TECNICA"/>
    <s v="FKZZZ682"/>
    <s v="TIPO I"/>
    <s v="TERRESTRE"/>
    <s v="MARTINEZ TOVAR OSCAR DAVID"/>
    <n v="1"/>
    <s v="0"/>
    <n v="65960"/>
    <n v="75096"/>
    <n v="65960"/>
  </r>
  <r>
    <s v="PEREIRA"/>
    <x v="2"/>
    <x v="5"/>
    <s v="66001"/>
    <s v="3124126"/>
    <s v="3007020868"/>
    <s v="INCIDENTE"/>
    <s v="RISARALDA"/>
    <s v="PEREIRA"/>
    <s v="MULTIPAGAS VICTORIA PLAZA"/>
    <s v="REDEBAN"/>
    <s v="FO-25-1956354"/>
    <d v="2025-12-10T16:47:39"/>
    <d v="2025-12-11T11:54:00"/>
    <s v="NO"/>
    <s v="HARDWARE"/>
    <s v="LECTOR DE BARRAS"/>
    <s v="CABLE LECTORA AVERIADO"/>
    <s v="ROBUSTO"/>
    <s v="MULTIPAGAS"/>
    <s v="EJECUTADO"/>
    <s v="10/12/2025 SE ESCALA PARA VISITA. LLAMAR ANTES DE VISITAR, CONFIRMAR FALLA Y DATOS | 11/12/2025 SE VISITA COMERCIO SE IDENTIFICA CABLE LECTORA AVERIADO SE REALIZA CAMBIO DE LECTORA SE REALIZA PRUEBAS OK"/>
    <s v="VISITA TECNICA"/>
    <s v="AAAGZ548"/>
    <s v="TIPO I"/>
    <s v="TERRESTRE"/>
    <s v="LOAIZA LOPEZ JHON FREDDY"/>
    <n v="1"/>
    <s v="0"/>
    <n v="65960"/>
    <n v="75096"/>
    <n v="65960"/>
  </r>
  <r>
    <s v="CALI"/>
    <x v="2"/>
    <x v="2"/>
    <s v="76834"/>
    <s v="3124146"/>
    <s v="3007060919"/>
    <s v="INCIDENTE"/>
    <s v="VALLE DEL CAUCA"/>
    <s v="TULUA"/>
    <s v="DISTRICOL MERCA TODO LAURELES"/>
    <s v="REDEBAN"/>
    <s v="FO-25-1956449"/>
    <d v="2025-12-10T16:57:21"/>
    <d v="2025-12-11T15:56:00"/>
    <s v="NO"/>
    <s v="HARDWARE"/>
    <s v="IMPRESION"/>
    <s v="NO IMPRIME UNO O VARIOS CARACTERES"/>
    <s v="AGREGADOR"/>
    <s v="DISTRICOL"/>
    <s v="EJECUTADO"/>
    <s v="10/12/2025 SE ESCALA PARA VISITA. LLAMAR ANTES DE VISITAR, CONFIRMAR FALLA Y DATOS | 11/12/2025 SE REALIZÓ EL CAMBIO DE DATÁFONO YA QUE SE ENCONTRÓ CON LA IMPRESORA AVERIADA,NO ESTABA IMPRIMIENDO LA INFORMACIÓN COMPLETA EN LA TIRILLA,EL CAMBIO SE APRUEBA Y QUEDA OK , CONFIGURACIÓN E INICIALIZACIÓN OK,SE CREARON LOS USUARIOS Y SE REALIZARON LAS PRUEBAS DEJANDO EL SERVICIO OPERANDO SIN FALLAS Y SIN NOVEDAD."/>
    <s v="VISITA TECNICA"/>
    <s v="EF00N599"/>
    <s v="TIPO II"/>
    <s v="TERRESTRE"/>
    <s v="SANCHEZ URREGO ROBINSON DAVID"/>
    <n v="1"/>
    <s v="0"/>
    <n v="144968"/>
    <n v="140396"/>
    <n v="144968"/>
  </r>
  <r>
    <s v="APARTADO"/>
    <x v="3"/>
    <x v="3"/>
    <s v="5147"/>
    <s v="3124214"/>
    <s v="3007044346"/>
    <s v="INCIDENTE"/>
    <s v="ANTIOQUIA"/>
    <s v="CAREPA"/>
    <s v="DISTRICOL ACCESORIOS KEVINKAT"/>
    <s v="REDEBAN"/>
    <s v="FO-25-1956309"/>
    <d v="2025-12-10T16:42:07"/>
    <d v="2025-12-11T11:58:00"/>
    <s v="NO"/>
    <s v="HARDWARE"/>
    <s v="IMPRESION"/>
    <s v="TAPA IMPRESORA"/>
    <s v="AGREGADOR"/>
    <s v="DISTRICOL"/>
    <s v="EJECUTADO"/>
    <s v="10/12/2025 SE ESCALA PARA VISITA. LLAMAR ANTES DE VISITAR, CONFIRMAR FALLA Y DATOS | 11/12/2025 DATAFONO TIENE TAPA DE LA IMPRESORA MALA, NO AVANZA PAPEL. SE INSTALA TAPA NUEVA Y SE CORRIGE LA FALLA SE HACE PRUEBA Y SE DEJA TODO FUNCIONANDO CORRECTAMENTE"/>
    <s v="VISITA TECNICA"/>
    <s v="AB19Z114"/>
    <s v="TIPO I"/>
    <s v="TERRESTRE"/>
    <s v="SALDARRIAGA MIRANDA SANTIAGO"/>
    <n v="1"/>
    <s v="0"/>
    <n v="65960"/>
    <n v="75096"/>
    <n v="65960"/>
  </r>
  <r>
    <s v="PEREIRA"/>
    <x v="2"/>
    <x v="5"/>
    <s v="63001"/>
    <s v="3124221"/>
    <s v="3007024201"/>
    <s v="INCIDENTE"/>
    <s v="QUINDIO"/>
    <s v="ARMENIA"/>
    <s v="MULTIPAGAS PLAZA DE BOLIVAR AR"/>
    <s v="REDEBAN"/>
    <s v="FO-25-1956308"/>
    <d v="2025-12-10T16:43:26"/>
    <d v="2025-12-11T10:20:00"/>
    <s v="NO"/>
    <s v="HARDWARE"/>
    <s v="LECTOR DE BARRAS"/>
    <s v="CABLE LECTORA AVERIADO"/>
    <s v="ROBUSTO"/>
    <s v="MULTIPAGAS"/>
    <s v="EJECUTADO"/>
    <s v="10/12/2025 SE ESCALA PARA VISITA. LLAMAR ANTES DE VISITAR, CONFIRMAR FALLA Y DATOS | 11/12/2025 SE VISITA COMERCIO SE REALIZÓ CAMBIÓ DE LECTOR DE BARRAS Y DE HUB POR CABLES DAÑADOS. PRUEBAS OK"/>
    <s v="VISITA TECNICA"/>
    <s v="AA6ZZ243"/>
    <s v="TIPO II"/>
    <s v="TERRESTRE"/>
    <s v="SANCHEZ SOLORZANO JUAN SEBASTIAN"/>
    <n v="1"/>
    <s v="0"/>
    <n v="144968"/>
    <n v="140396"/>
    <n v="144968"/>
  </r>
  <r>
    <s v="CUCUTA"/>
    <x v="5"/>
    <x v="6"/>
    <s v="54001"/>
    <s v="3124420"/>
    <s v="3007062052"/>
    <s v="INCIDENTE"/>
    <s v="NORTE DE SANTANDER"/>
    <s v="CUCUTA"/>
    <s v="PAGAFACIL  AVENIDA QUINTA"/>
    <s v="REDEBAN"/>
    <s v="FO-25-1956582"/>
    <d v="2025-12-11T08:00:00"/>
    <d v="2025-12-11T13:03:00"/>
    <s v="NO"/>
    <s v="HARDWARE"/>
    <s v="NO ENCIENDE"/>
    <s v="DAÑO POS"/>
    <s v="ROBUSTO"/>
    <s v="PAGAFACIL"/>
    <s v="EJECUTADO"/>
    <s v="10/12/2025 SE ESCALA PARA VISITA. LLAMAR ANTES DE VISITAR, CONFIRMAR FALLA Y DATOS | 11/12/2025 SE VISITA COMERCIO Y SE REALIZA CAMBIO DE DATAFONO HUB Y PINPAD, SE INSTALA DESK 2600, DESK 1600, MAGICBOX 2600, SE REALIZAN CIERRES Y PRUEBAS OK."/>
    <s v="VISITA TECNICA"/>
    <s v="LA00K027"/>
    <s v="TIPO I"/>
    <s v="TERRESTRE"/>
    <s v="TORRES MANTILLA JOSE DANIEL"/>
    <n v="1"/>
    <s v="0"/>
    <n v="65960"/>
    <n v="75096"/>
    <n v="65960"/>
  </r>
  <r>
    <s v="APARTADO"/>
    <x v="3"/>
    <x v="3"/>
    <s v="27150"/>
    <s v="3124436"/>
    <s v="3007055015"/>
    <s v="INCIDENTE"/>
    <s v="CHOCO"/>
    <s v="CARMEN DEL DARIEN"/>
    <s v="PTM CARMEN DEL DARIEN DISTRIBU"/>
    <s v="REDEBAN"/>
    <s v="FO-25-1957328"/>
    <d v="2025-12-11T08:00:00"/>
    <d v="2025-12-15T16:59:00"/>
    <m/>
    <s v="HARDWARE"/>
    <s v="DETERIORO"/>
    <s v="DATAFONO"/>
    <s v="AGREGADOR"/>
    <s v="COMCARD - PTM"/>
    <m/>
    <s v="11/12/2025 SE ESCALA PARA VISITA. LLAMAR ANTES DE VISITAR, CONFIRMAR FALLA Y DATOS | 13/12/2025 ESTA ES UNA ZONA DE DICIFIL ACCESO NO SE HA PODIDO CONSEGUIR TRANSPORTE YA QUE ES FLUVIAL, ADICIONAL A ESTO LA ZONA SE ENCUENTRA CON AMENAZA DE PARO ARMADO POR PARTE DEL ELN | 15/12/2025 SE LLAMA AL USUARIO PARA VALIDAR INFORMACIÓN Y CONFIRMAR DISPONIBILIDAD DE VISITA TÉCNICA EL USUARIO NOS MANIFIESTA QUE HAY UN PARO ARMADO POR EL ELN EN TODO EL DEPARTAMENTO DEL CHOCO, POR SEGURIDAD NO SE PUEDE DESPLAZAR. SE LE INFORMA AL USUARIO QUE UNA VEZ TODO SE NORMALICE VUELVA A LLAMAR A LA LÍNEA PARA PROGRAMAR VISITA"/>
    <s v="SOPORTE TELEFONICO"/>
    <m/>
    <s v="TIPO IV"/>
    <s v="TERRESTRE"/>
    <s v="SALDARRIAGA MIRANDA SANTIAGO"/>
    <n v="0"/>
    <s v="0"/>
    <n v="41241"/>
    <n v="0"/>
    <n v="41241"/>
  </r>
  <r>
    <s v="PASTO"/>
    <x v="2"/>
    <x v="2"/>
    <s v="52001"/>
    <s v="3124515"/>
    <s v="3007039605"/>
    <s v="INCIDENTE"/>
    <s v="NARIÑO"/>
    <s v="PASTO"/>
    <s v="DISTRICOL ALO LLAMAME"/>
    <s v="REDEBAN"/>
    <s v="FO-25-1956595"/>
    <d v="2025-12-11T08:00:00"/>
    <d v="2025-12-11T11:05:00"/>
    <s v="NO"/>
    <s v="HARDWARE"/>
    <s v="ALERT IRRUPTION"/>
    <s v="ALERT IRRUPTION"/>
    <s v="AGREGADOR"/>
    <s v="DISTRICOL"/>
    <s v="EJECUTADO"/>
    <s v="10/12/2025 SE ESCALA PARA VISITA. LLAMAR ANTES DE VISITAR, CONFIRMAR FALLA Y DATOS | 11/12/2025 SE VISITA CB. SE ENCUENTRA DATAFONO CON ALERT IRRUPTION. SE REALIZA CAMBIO DE DATAFONO. SE REALIZA. PRUEBAS TX EXITOSAS. QUEDA OPERATIVO"/>
    <s v="VISITA TECNICA"/>
    <s v="9A0CZ409"/>
    <s v="TIPO I"/>
    <s v="TERRESTRE"/>
    <s v="CASTILLO HERRERA ALEX RICARDO"/>
    <n v="1"/>
    <s v="0"/>
    <n v="65960"/>
    <n v="75096"/>
    <n v="65960"/>
  </r>
  <r>
    <s v="MEDELLIN"/>
    <x v="3"/>
    <x v="3"/>
    <s v="5353"/>
    <s v="3124607"/>
    <s v="3007067887"/>
    <s v="INCIDENTE"/>
    <s v="ANTIOQUIA"/>
    <s v="HISPANIA"/>
    <s v="BARRIO PARQUE PRINCIPAL HISPAN"/>
    <s v="REDEBAN"/>
    <s v="FO-25-1956594"/>
    <d v="2025-12-11T08:00:00"/>
    <d v="2025-12-11T10:40:00"/>
    <s v="NO"/>
    <s v="HARDWARE"/>
    <s v="LECTOR DE TARJETAS"/>
    <s v="MENSAJE RETIRE TARJETA"/>
    <s v="CB UNO A UNO"/>
    <s v="CB UNO A UNO"/>
    <s v="EJECUTADO"/>
    <s v="10/12/2025 SE ESCALA PARA VISITA. LLAMAR ANTES DE VISITAR, CONFIRMAR FALLA Y DATOS | 11/12/2025 SE LIMPIA SENSOR CHIP SE HACEN PRUEBAS Y QUEDA OPERATIVO"/>
    <s v="VISITA TECNICA"/>
    <s v="9T00P703"/>
    <s v="TIPO III"/>
    <s v="TERRESTRE"/>
    <s v="ALVAREZ ARENAS VICTOR HUGO"/>
    <n v="1"/>
    <s v="0"/>
    <n v="275729"/>
    <n v="196537"/>
    <n v="275729"/>
  </r>
  <r>
    <s v="BUCARAMANGA"/>
    <x v="5"/>
    <x v="6"/>
    <s v="68001"/>
    <s v="3124611"/>
    <s v="3007071679"/>
    <s v="INCIDENTE"/>
    <s v="SANTANDER"/>
    <s v="BUCARAMANGA"/>
    <s v="PTM BUCARAMANGA  PAPELERIA ABA"/>
    <s v="REDEBAN"/>
    <s v="FO-25-1957334"/>
    <d v="2025-12-11T08:00:00"/>
    <d v="2025-12-11T14:44:00"/>
    <m/>
    <s v="HARDWARE"/>
    <s v="IMPRESION"/>
    <s v="NO IMPRIME UNO O VARIOS CARACTERES"/>
    <s v="AGREGADOR"/>
    <s v="COMCARD - PTM"/>
    <m/>
    <s v="11/12/2025 SE ESCALA PARA VISITA. LLAMAR ANTES DE VISITAR, CONFIRMAR FALLA Y DATOS | 11/12/2025 SE REALIZA LLAMADA TELEFÓNICA AL NÚMERO 3007000142 PARA ATENDER INCIDENTE, RESPONDE LA SEÑORA MILENA QUIEN INDICA QUE HOY LE CAMBIO EL ROLLO Y ESTÁ IMPRIMIENDO BIEN NUEVAMENTE NO AH TENIDO INCONVENIENTE POR LO TANTO CANCELA VISITA TÉCNICA"/>
    <s v="SOPORTE TELEFONICO"/>
    <m/>
    <s v="TIPO I"/>
    <s v="TERRESTRE"/>
    <s v="PEÑA DIAZ IVAN YESID"/>
    <n v="0"/>
    <s v="0"/>
    <n v="41241"/>
    <n v="0"/>
    <n v="41241"/>
  </r>
  <r>
    <s v="CALI"/>
    <x v="2"/>
    <x v="2"/>
    <s v="76111"/>
    <s v="3124613"/>
    <s v="3007041711"/>
    <s v="INCIDENTE"/>
    <s v="VALLE DEL CAUCA"/>
    <s v="GUADALAJARA DE BUGA"/>
    <s v="BARRIO CENTRO GUADALAJARA DE B"/>
    <s v="REDEBAN"/>
    <s v="FO-25-1957326"/>
    <d v="2025-12-11T08:00:00"/>
    <d v="2025-12-12T17:34:00"/>
    <s v="NO"/>
    <s v="SOFTWARE"/>
    <s v="ERROR DE TRANSACCIONES"/>
    <s v="RECHAZO GENERAL"/>
    <s v="UNO A UNO"/>
    <s v="CB UNO A UNO"/>
    <s v="EJECUTADO"/>
    <s v="11/12/2025 SE ESCALA PARA VISITA. LLAMAR ANTES DE VISITAR, CONFIRMAR FALLA Y DATOS | 12/12/2025 SE LLEGA AL SITIO HORA 11:50 AM , LA CLIENTA INDICA QUE SOLO PUEDE ATENDER A PARTIR DE LAS 2 P.M PORQUE YA VA A CERRAR. | 12/12/2025 EN LA VISITA TÉCNICA SE REALIZÓ LA CONFIGURACIÓN E INICIALIZACIÓN DEL DATÁFONO YA QUE ESTABA PRESENTANDO RECHAZO EN LAS TRANSACCIÓNES DE RETIRO NEQUI Y BANCOLOMBIA CON TARJETA, ADICIONAL TENÍA LA HORA ADELANTADA,LA OPERACIÓN SE REALIZÓ SIN NOVEDAD, LUEGO SE REALIZARON LAS PRUEBAS DEJANDO EL SERVICIO OPERANDO SIN FALLAS Y SIN NOVEDAD."/>
    <s v="VISITA TECNICA"/>
    <s v="AA0VZ368"/>
    <s v="TIPO II"/>
    <s v="TERRESTRE"/>
    <s v="SANCHEZ URREGO ROBINSON DAVID"/>
    <n v="1"/>
    <s v="0"/>
    <n v="144968"/>
    <n v="140396"/>
    <n v="144968"/>
  </r>
  <r>
    <s v="MEDELLIN"/>
    <x v="3"/>
    <x v="3"/>
    <s v="5001"/>
    <s v="3124653"/>
    <s v="3007036299"/>
    <s v="INCIDENTE"/>
    <s v="ANTIOQUIA"/>
    <s v="MEDELLIN"/>
    <s v="DISTRICOL RECAUDOS KENEDY"/>
    <s v="REDEBAN"/>
    <s v="FO-25-1957424"/>
    <d v="2025-12-11T08:00:00"/>
    <d v="2025-12-11T15:34:00"/>
    <s v="NO"/>
    <s v="HARDWARE"/>
    <s v="PINPAD"/>
    <s v="DAÑO POS"/>
    <s v="AGREGADOR"/>
    <s v="DISTRICOL"/>
    <s v="EJECUTADO"/>
    <s v="11/12/2025 SE ESCALA PARA VISITA. LLAMAR ANTES DE VISITAR, CONFIRMAR FALLA Y DATOS | 11/12/2025 SE CAMBIA PINPAD PORQUE NO SE CONECTABA CORRECTAMENTE CON EL DATAFONO"/>
    <s v="VISITA TECNICA"/>
    <s v="GZ00B457"/>
    <s v="TIPO I"/>
    <s v="TERRESTRE"/>
    <s v="RUA ALVAREZ RICHARD ANDRES"/>
    <n v="1"/>
    <s v="0"/>
    <n v="65960"/>
    <n v="75096"/>
    <n v="65960"/>
  </r>
  <r>
    <s v="PEREIRA"/>
    <x v="2"/>
    <x v="5"/>
    <s v="76147"/>
    <s v="3125369"/>
    <s v="3007045574"/>
    <s v="INCIDENTE"/>
    <s v="VALLE DEL CAUCA"/>
    <s v="CARTAGO"/>
    <s v="DISTRICOL DROGUERIA MEDICAR CA"/>
    <s v="REDEBAN"/>
    <s v="FO-25-1957845"/>
    <d v="2025-12-11T08:34:13"/>
    <d v="2025-12-11T11:45:00"/>
    <s v="NO"/>
    <s v="HARDWARE"/>
    <s v="IMPRESION"/>
    <s v="TAPA IMPRESORA"/>
    <s v="AGREGADOR"/>
    <s v="DISTRICOL"/>
    <s v="EJECUTADO"/>
    <s v="11/12/2025 SE ESCALA PARA VISITA. LLAMAR ANTES DE VISITAR, CONFIRMAR FALLA Y DATOS | 11/12/2025 SE CAMBIA EQUIPO POR DAÑO EN LA TAPA DE LA IMPRESORA, SE REALIZAN PRUEBAS OK."/>
    <s v="VISITA TECNICA"/>
    <s v="AD000777"/>
    <s v="TIPO I"/>
    <s v="TERRESTRE"/>
    <s v="FRANCO CAÑAVERAL YAMID RAUL"/>
    <n v="1"/>
    <s v="0"/>
    <n v="65960"/>
    <n v="75096"/>
    <n v="65960"/>
  </r>
  <r>
    <s v="BARRANQUILLA"/>
    <x v="0"/>
    <x v="0"/>
    <s v="8573"/>
    <s v="3125580"/>
    <s v="3007068980"/>
    <s v="INCIDENTE"/>
    <s v="ATLANTICO"/>
    <s v="PUERTO COLOMBIA"/>
    <s v="PAGAFACIL CC PLAZA CAMPESTRE"/>
    <s v="REDEBAN"/>
    <s v="FO-25-1958559"/>
    <d v="2025-12-11T09:17:06"/>
    <d v="2025-12-11T15:40:00"/>
    <s v="NO"/>
    <s v="HARDWARE"/>
    <s v="PINPAD"/>
    <s v="DAÑO POS"/>
    <s v="ROBUSTO"/>
    <s v="PAGAFACIL"/>
    <s v="EJECUTADO"/>
    <s v="11/12/2025 SE ESCALA PARA VISITA. LLAMAR ANTES DE VISITAR, CONFIRMAR FALLA Y DATOS | 11/12/2025 SE REMPLAZA PIN PAD, ESTABA ALERT INTERRUPCIÓN"/>
    <s v="VISITA TECNICA"/>
    <s v="9L3ZZ870"/>
    <s v="TIPO II"/>
    <s v="TERRESTRE"/>
    <s v="DE AVILA SIADES ALBERTO ENRIQUE"/>
    <n v="1"/>
    <s v="0"/>
    <n v="144968"/>
    <n v="140396"/>
    <n v="144968"/>
  </r>
  <r>
    <s v="CALI"/>
    <x v="2"/>
    <x v="2"/>
    <s v="19001"/>
    <s v="3125659"/>
    <s v="3007048022"/>
    <s v="INCIDENTE"/>
    <s v="CAUCA"/>
    <s v="POPAYAN"/>
    <s v="DISTRICOL DROGUERIA SALUD JIRE"/>
    <s v="REDEBAN"/>
    <s v="FO-25-1958628"/>
    <d v="2025-12-11T09:20:29"/>
    <d v="2025-12-12T09:18:00"/>
    <s v="NO"/>
    <s v="HARDWARE"/>
    <s v="CIERRE"/>
    <s v="MEMORIA DEL DISPOSITIVO INSUFICIENTE"/>
    <s v="AGREGADOR"/>
    <s v="DISTRICOL"/>
    <s v="EJECUTADO"/>
    <s v="11/12/2025 SE ESCALA PARA VISITA. LLAMAR ANTES DE VISITAR, CONFIRMAR FALLA Y DATOS | 12/12/2025 SE INGRESA MEMORIA LLENA SE FORMATIO EQUIPO SE INSTALA SISTEMA OPERATIVO VERSION 990 CREACION DE USUARIOS PRUEBAS OK TELECARGA DRNA"/>
    <s v="VISITA TECNICA"/>
    <s v="9C00I760"/>
    <s v="TIPO III"/>
    <s v="TERRESTRE"/>
    <s v="GIMBUEL LASSO LUIS GERMAN"/>
    <n v="1"/>
    <s v="0"/>
    <n v="275729"/>
    <n v="196537"/>
    <n v="275729"/>
  </r>
  <r>
    <s v="MEDELLIN"/>
    <x v="3"/>
    <x v="3"/>
    <s v="5001"/>
    <s v="3125664"/>
    <s v="3007029112"/>
    <s v="INCIDENTE"/>
    <s v="ANTIOQUIA"/>
    <s v="MEDELLIN"/>
    <s v="PAGAFACIL COLTEJER II"/>
    <s v="REDEBAN"/>
    <s v="FO-25-1958626"/>
    <d v="2025-12-11T09:21:07"/>
    <d v="2025-12-11T13:11:00"/>
    <s v="NO"/>
    <s v="HARDWARE"/>
    <s v="HUB"/>
    <s v="DAÑO HUB"/>
    <s v="ROBUSTO"/>
    <s v="PAGAFACIL"/>
    <s v="EJECUTADO"/>
    <s v="11/12/2025 SE ESCALA PARA VISITA. LLAMAR ANTES DE VISITAR, CONFIRMAR FALLA Y DATOS | 11/12/2025 CAMBIO DE HUB POR DAÑO NO RECONOCE PIN PAD PRUEBAS OK NO TELECARGA"/>
    <s v="VISITA TECNICA"/>
    <s v="BBBBE640"/>
    <s v="TIPO I"/>
    <s v="TERRESTRE"/>
    <s v="PAREJA ECHAVARRIA JHON DAVID"/>
    <n v="1"/>
    <s v="0"/>
    <n v="65960"/>
    <n v="75096"/>
    <n v="65960"/>
  </r>
  <r>
    <s v="MONTERIA"/>
    <x v="0"/>
    <x v="0"/>
    <s v="23466"/>
    <s v="3125665"/>
    <s v="3007058879"/>
    <s v="INCIDENTE"/>
    <s v="CORDOBA"/>
    <s v="MONTELIBANO"/>
    <s v="BARRIO EL PORVENIR MONTELIBANO"/>
    <s v="REDEBAN"/>
    <s v="FO-25-1958624"/>
    <d v="2025-12-11T09:21:59"/>
    <d v="2025-12-14T11:19:00"/>
    <s v="NO"/>
    <s v="HARDWARE"/>
    <s v="IMPRESION"/>
    <s v="NO AVANZA PAPEL"/>
    <s v="CB UNO A UNO"/>
    <s v="CB UNO A UNO"/>
    <s v="EJECUTADO"/>
    <s v="11/12/2025 SE ESCALA PARA VISITA. LLAMAR ANTES DE VISITAR, CONFIRMAR FALLA Y DATOS | 13/12/2025 SE REALIZA CAMBIO DE EQUIPO POR DAÑO EN LA IMPRESORA, PAPEL NO AVANZA, SE INSTALA NUEVO EQUIPO OPERATIVO OK, SE REALIZAN PRUEBAS EXITOSAS, NUEVO EQUIPO OPERATIVO OK, CLIENTE CB VALIDA SALDO ANTES Y DESPUÉS DEL MANTENIMIENTO OK, CB SE DEJA OPERATIVO SIN NOVEDAD"/>
    <s v="VISITA TECNICA"/>
    <s v="LA002094"/>
    <s v="TIPO IV"/>
    <s v="TERRESTRE"/>
    <s v="GONZALEZ FERRER JESUS ALEXANDER"/>
    <n v="1"/>
    <s v="0"/>
    <n v="479589"/>
    <n v="196537"/>
    <n v="479589"/>
  </r>
  <r>
    <s v="MONTERIA"/>
    <x v="0"/>
    <x v="0"/>
    <s v="5154"/>
    <s v="3125683"/>
    <s v="3007056714"/>
    <s v="INCIDENTE"/>
    <s v="ANTIOQUIA"/>
    <s v="CAUCASIA"/>
    <s v="DISTRICOL GRANJA EL PARAISO"/>
    <s v="REDEBAN"/>
    <s v="FO-25-1958644"/>
    <d v="2025-12-11T09:25:54"/>
    <d v="2025-12-11T16:56:00"/>
    <s v="NO"/>
    <s v="HARDWARE"/>
    <s v="NO ENCIENDE"/>
    <s v="DAÑO POS"/>
    <s v="AGREGADOR"/>
    <s v="DISTRICOL"/>
    <s v="EJECUTADO"/>
    <s v="11/12/2025 SE ESCALA PARA VISITA. LLAMAR ANTES DE VISITAR, CONFIRMAR FALLA Y DATOS | 11/12/2025 SE REALIZA CAMBIO DE EQUIPO POR DAÑO EN EL PUERTO DE CARGA, PUERTO AVERIADO AL MOVER EL EQUIPO SE REINICIA, SE VALIDA EL PUERTO DE CARGA Y ESTÁ AVERIDO, SE PROCEDE A CAMBIAR EL EQUIPO DEJANDO UNO NUEVO INSTALADO Y OPERATIVO OK, SE REALIZAN PRUEBAS EXITOSAS OK, CLIENTE CB VALIDA SALDO ANTES Y DESPUÉS DEL MANTENIMIENTO OK, CB OPERTIVO SIN NOVEDAD"/>
    <s v="VISITA TECNICA"/>
    <s v="XPNZZ685"/>
    <s v="TIPO II"/>
    <s v="TERRESTRE"/>
    <s v="GONZALEZ FERRER JESUS ALEXANDER"/>
    <n v="1"/>
    <s v="0"/>
    <n v="144968"/>
    <n v="140396"/>
    <n v="144968"/>
  </r>
  <r>
    <s v="PEREIRA"/>
    <x v="2"/>
    <x v="5"/>
    <s v="76400"/>
    <s v="3125907"/>
    <s v="3007034312"/>
    <s v="INCIDENTE"/>
    <s v="VALLE DEL CAUCA"/>
    <s v="LA UNION"/>
    <s v="BARRIO BELEN LA UNION"/>
    <s v="REDEBAN"/>
    <s v="FO-25-1958563"/>
    <d v="2025-12-11T09:17:52"/>
    <d v="2025-12-11T15:51:00"/>
    <s v="NO"/>
    <s v="HARDWARE"/>
    <s v="PANTALLA"/>
    <s v="DAÑO POS"/>
    <s v="CB UNO A UNO"/>
    <s v="CB UNO A UNO"/>
    <s v="EJECUTADO"/>
    <s v="11/12/2025 SE ESCALA PARA VISITA. LLAMAR ANTES DE VISITAR, CONFIRMAR FALLA Y DATOS | 11/12/2025 SE CAMBIA EQUIPO YA QUE LA PANTALLA SE QUEDA EN BLANCO, SE CAMBIA LECTORA YA QUE NO LEE ALGUNAS FACTURAS, SE REALIZAN PRUEBAS OK."/>
    <s v="VISITA TECNICA"/>
    <s v="BL01Y157 9A0TZ219"/>
    <s v="TIPO II"/>
    <s v="TERRESTRE"/>
    <s v="FRANCO CAÑAVERAL YAMID RAUL"/>
    <n v="1"/>
    <s v="0"/>
    <n v="144968"/>
    <n v="140396"/>
    <n v="144968"/>
  </r>
  <r>
    <s v="CALI"/>
    <x v="2"/>
    <x v="2"/>
    <s v="76130"/>
    <s v="3125977"/>
    <s v="3007051152"/>
    <s v="INCIDENTE"/>
    <s v="VALLE DEL CAUCA"/>
    <s v="CANDELARIA"/>
    <s v="BARRIO EL TREBOL CANDELARIA"/>
    <s v="REDEBAN"/>
    <s v="FO-25-1958667"/>
    <d v="2025-12-11T09:47:36"/>
    <d v="2025-12-12T17:16:00"/>
    <s v="NO"/>
    <s v="HARDWARE"/>
    <s v="LECTOR DE BARRAS"/>
    <s v="CABLE LECTORA AVERIADO"/>
    <s v="CB UNO A UNO"/>
    <s v="CB UNO A UNO"/>
    <s v="EJECUTADO"/>
    <s v="11/12/2025 SE ESCALA PARA VISITA. LLAMAR ANTES DE VISITAR, CONFIRMAR FALLA Y DATOS | 12/12/2025 SE REALIZA CAMBIO DE LECTORA DEBIDO A DAÑO EN EL CABLE LO CUAL OCASIONABA REINICIOS EN LOS EQUIPOS, SE REALIZAN PRUEBAS OK."/>
    <s v="VISITA TECNICA"/>
    <s v="TR02Z942"/>
    <s v="TIPO II"/>
    <s v="TERRESTRE"/>
    <s v="MONTERO MUESES GIAN CARLO"/>
    <n v="1"/>
    <s v="0"/>
    <n v="144968"/>
    <n v="140396"/>
    <n v="144968"/>
  </r>
  <r>
    <s v="MEDELLIN"/>
    <x v="3"/>
    <x v="3"/>
    <s v="5148"/>
    <s v="3125993"/>
    <s v="3007021264"/>
    <s v="INCIDENTE"/>
    <s v="ANTIOQUIA"/>
    <s v="EL CARMEN DE VIBORAL"/>
    <s v="PTM YHONCEL"/>
    <s v="REDEBAN"/>
    <s v="FO-25-1966202 | FO-25-1958707"/>
    <d v="2025-12-11T09:55:45"/>
    <d v="2025-12-14T12:19:00"/>
    <s v="NO"/>
    <s v="HARDWARE"/>
    <s v="IMPRESION"/>
    <s v="NO AVANZA PAPEL"/>
    <s v="AGREGADOR"/>
    <s v="COMCARD - PTM"/>
    <s v="EJECUTADO | EJECUTADO / CANCELADO"/>
    <s v="[FO-25-1966202] 13/12/2025 SE CAMBIA EQUIPO POR DAÑO EN IMPRESORA || [FO-25-1958707] 11/12/2025 SE ESCALA PARA VISITA. LLAMAR ANTES DE VISITAR, CONFIRMAR FALLA Y DATOS | 12/12/2025 SE LLEGA A PUNTO Y SE REQUIERE CAMBIO DE EQUIPO, 2 EQUIPOS DE BACKUP SALIERON MALOS, SE DEBE REAGENDAR VISITA | 12/12/2025 SE LLEGA A PUNTO Y SE REQUIERE CAMBIO DE EQUIPO, 2 EQUIPOS DE BACKUP SALIERON MALOS, SE DEBE REAGENDAR VISITA"/>
    <s v="VISITA TECNICA"/>
    <s v="AAHZZ474 LAFZZ010"/>
    <s v="TIPO II"/>
    <s v="TERRESTRE"/>
    <s v="BADEL ACUÑA LUIS ALBERTO"/>
    <n v="2"/>
    <s v="0"/>
    <n v="289936"/>
    <n v="140396"/>
    <n v="289936"/>
  </r>
  <r>
    <s v="BOGOTA"/>
    <x v="4"/>
    <x v="4"/>
    <s v="25430"/>
    <s v="3126065"/>
    <s v="3007065009"/>
    <s v="INCIDENTE"/>
    <s v="CUNDINAMARCA"/>
    <s v="MADRID"/>
    <s v="PTM MADRID PAPELERIA EL RELOJ"/>
    <s v="REDEBAN"/>
    <s v="FO-25-1958668"/>
    <d v="2025-12-11T09:45:43"/>
    <d v="2025-12-12T16:05:00"/>
    <s v="NO"/>
    <s v="HARDWARE"/>
    <s v="IMPRESION"/>
    <s v="NO AVANZA PAPEL"/>
    <s v="AGREGADOR"/>
    <s v="COMCARD - PTM"/>
    <s v="EJECUTADO"/>
    <s v="11/12/2025 SE ESCALA PARA VISITA. LLAMAR ANTES DE VISITAR, CONFIRMAR FALLA Y DATOS | 12/12/2025 SE CAMBIA EQUIPO POR DAÑO EN LA IMPRESORA NO SALE EL.PAPEL SE CAMBIA Y SE HACEN PREEBAS FUNCIONAL NO SE HACEN PRUEBAS DE LA TERMINAL DE ADQUIRENCIA POR NO TENER TARJETA DE PRUEBAS"/>
    <s v="VISITA TECNICA"/>
    <s v="6Z005677 6Z005550"/>
    <s v="TIPO II"/>
    <s v="TERRESTRE"/>
    <s v="LEAL POVEDA YOHAN SEBASTIAN"/>
    <n v="1"/>
    <s v="0"/>
    <n v="144968"/>
    <n v="140396"/>
    <n v="144968"/>
  </r>
  <r>
    <s v="MANIZALES"/>
    <x v="2"/>
    <x v="5"/>
    <s v="17524"/>
    <s v="3126148"/>
    <s v="3007010148"/>
    <s v="INCIDENTE"/>
    <s v="CALDAS"/>
    <s v="PALESTINA"/>
    <s v="ARAUCA - CALDAS"/>
    <s v="REDEBAN"/>
    <s v="FO-25-1958578"/>
    <d v="2025-12-11T09:52:17"/>
    <d v="2025-12-11T11:24:00"/>
    <s v="NO"/>
    <s v="HARDWARE"/>
    <s v="IMPRESION"/>
    <s v="NO AVANZA PAPEL"/>
    <s v="CB UNO A UNO"/>
    <s v="CB UNO A UNO"/>
    <s v="EJECUTADO"/>
    <s v="11/12/2025 SE ESCALA PARA VISITA. LLAMAR ANTES DE VISITAR, CONFIRMAR FALLA Y DATOS | 11/12/2025 VISITAMOS COMERCIO EL DATÁFONO NO IMPRIME LAS TRX YA QUE EL MOTOR DE LA IMPRESORA NO FUNCIONA, REALIZAMOS CAMBIO LO CONFIGURAMOS Y REALIZAMOS PRUEBAS CON EL NUEVO DATÁFONO OK."/>
    <s v="VISITA TECNICA"/>
    <s v="IZ6ZZ666 6A7ZZ698"/>
    <s v="TIPO II"/>
    <s v="TERRESTRE"/>
    <s v="ARROYAVE CANO MANUEL GUILLERMO"/>
    <n v="1"/>
    <s v="0"/>
    <n v="144968"/>
    <n v="140396"/>
    <n v="144968"/>
  </r>
  <r>
    <s v="BARRANQUILLA"/>
    <x v="0"/>
    <x v="0"/>
    <s v="8001"/>
    <s v="3126159"/>
    <s v="3007069016"/>
    <s v="INCIDENTE"/>
    <s v="ATLANTICO"/>
    <s v="BARRANQUILLA"/>
    <s v="BARRIO ALTOS DE RIOMAR BARRANQ"/>
    <s v="REDEBAN"/>
    <s v="FO-25-1958708"/>
    <d v="2025-12-11T09:54:19"/>
    <d v="2025-12-11T15:28:00"/>
    <s v="NO"/>
    <s v="HARDWARE"/>
    <s v="ALERT IRRUPTION"/>
    <s v="ALERT IRRUPTION"/>
    <s v="CB UNO A UNO"/>
    <s v="CB UNO A UNO"/>
    <s v="EJECUTADO"/>
    <s v="11/12/2025 SE ESCALA PARA VISITA. LLAMAR ANTES DE VISITAR, CONFIRMAR FALLA Y DATOS | 11/12/2025 SE REALIZA VISITA TÉCNICA, SE CAMBIA LA PIN PAD, SE REALIZAN PRUEBAS EXITOSAS, EQUIPO FUNCIONA CORRECTAMENTE, CB QUEDA OPERATIVO."/>
    <s v="VISITA TECNICA"/>
    <s v="9T1ZZ281"/>
    <s v="TIPO I"/>
    <s v="TERRESTRE"/>
    <s v="DE AGUAS MUÑOZ DAVID JOSE"/>
    <n v="1"/>
    <s v="0"/>
    <n v="65960"/>
    <n v="75096"/>
    <n v="65960"/>
  </r>
  <r>
    <s v="CALI"/>
    <x v="2"/>
    <x v="2"/>
    <s v="76834"/>
    <s v="3126528"/>
    <s v="3007081689"/>
    <s v="INCIDENTE"/>
    <s v="VALLE DEL CAUCA"/>
    <s v="TULUA"/>
    <s v="PTM TULUA ALMACEN Y VARIEDADES"/>
    <s v="REDEBAN"/>
    <s v="FO-25-1958863"/>
    <d v="2025-12-11T10:19:11"/>
    <d v="2025-12-12T13:36:00"/>
    <s v="NO"/>
    <s v="HARDWARE"/>
    <s v="LECTOR DE BARRAS"/>
    <s v="FORMATO INVALIDO LECTOR DAÑADO"/>
    <s v="AGREGADOR"/>
    <s v="COMCARD - PTM"/>
    <s v="EJECUTADO"/>
    <s v="11/12/2025 SE ESCALA PARA VISITA. LLAMAR ANTES DE VISITAR, CONFIRMAR FALLA Y DATOS | 12/12/2025 EN LA VISITA TÉCNICA SE REALIZÓ LA CONFIGURACIÓN DE EL LECTOR DE CÓDIGO DE BARRAS,YA QUE ESTUVO HACIENDO MALA CONEXIÓN SU CABLEADO Y SE ENCONTRÓ DESCONFIGURADO,SE REALIZARON LAS PRUEBAS DEJANDO EL SERVICIO OPERANDO SIN FALLAS Y SIN NOVEDAD."/>
    <s v="VISITA TECNICA"/>
    <s v="FWZZZ490 STZZZ304"/>
    <s v="TIPO II"/>
    <s v="TERRESTRE"/>
    <s v="SANCHEZ URREGO ROBINSON DAVID"/>
    <n v="1"/>
    <s v="0"/>
    <n v="144968"/>
    <n v="140396"/>
    <n v="144968"/>
  </r>
  <r>
    <s v="NEIVA"/>
    <x v="1"/>
    <x v="1"/>
    <s v="18592"/>
    <s v="3126706"/>
    <s v="3007049155"/>
    <s v="INCIDENTE"/>
    <s v="CAQUETA"/>
    <s v="PUERTO RICO"/>
    <s v="DISTRICOL FARMADESCUENTOS"/>
    <s v="REDEBAN"/>
    <s v="FO-25-1959013"/>
    <d v="2025-12-11T10:43:35"/>
    <d v="2025-12-17T16:17:00"/>
    <s v="NO"/>
    <s v="HARDWARE"/>
    <s v="TECLADO"/>
    <s v="DAÑO POS"/>
    <s v="AGREGADOR"/>
    <s v="DISTRICOL"/>
    <s v="EJECUTADO"/>
    <s v="15/12/2025 SE ESCALA PARA VISITA. LLAMAR ANTES DE VISITAR, CONFIRMAR FALLA Y DATOS | 15/12/2025 POR TEMAS DE LOGÍSTICA EL TRANSPORTE SE HA VISTO AFECTADO PARA ESTA ZONA , YA QUE DIFERENTES EMPRESAS HAN CANCELADO LAS RUTAS POR EL TEMA DEL PARO ARMADO , NO DANDO ALCANCE EN EL TIEMPO ACORDADO._x000a_SE ATENDERÁ LO MÁS PRONTO POSIBLE EN LA MEDIDA QUE PODAMOS DESPLAZARNOS . | 17/12/2025 SE REALIZA CAMBIO DATAFONO POR TECLADO BORROSO, SE CONFIGURA E INICIALIZA, SE CREA USUARIO Y CLAVE CON EL CLIENTE, SE REALIZA PRUEBAS OK"/>
    <s v="VISITA TECNICA"/>
    <s v="TR00M927"/>
    <s v="TIPO V"/>
    <s v="TERRESTRE"/>
    <s v="ANDRADE HERNANDEZ JUAN CARLOS"/>
    <n v="1"/>
    <s v="0"/>
    <n v="479589"/>
    <n v="196537"/>
    <n v="479589"/>
  </r>
  <r>
    <s v="MEDELLIN"/>
    <x v="3"/>
    <x v="3"/>
    <s v="5101"/>
    <s v="3126959"/>
    <s v="3007066781"/>
    <s v="INCIDENTE"/>
    <s v="ANTIOQUIA"/>
    <s v="CIUDAD BOLIVAR"/>
    <s v="BARRIO CIUDAD BOLIVAR CIUDAD B"/>
    <s v="REDEBAN"/>
    <s v="FO-25-1959288"/>
    <d v="2025-12-11T11:13:34"/>
    <d v="2025-12-14T11:24:00"/>
    <s v="NO"/>
    <s v="HARDWARE"/>
    <s v="SE REINICIA"/>
    <s v="DAÑO POS"/>
    <s v="UNO A UNO"/>
    <s v="CB UNO A UNO"/>
    <s v="EJECUTADO"/>
    <s v="11/12/2025 SE ESCALA PARA VISITA. LLAMAR ANTES DE VISITAR, CONFIRMAR FALLA Y DATOS | 14/12/2025 SE CAMBIA FUENTE YA QUE ESTABA MALA Y PROBOCAB AREINICIOS EN EL EQUIPO"/>
    <s v="VISITA TECNICA"/>
    <s v="3A0CZ741"/>
    <s v="TIPO II"/>
    <s v="TERRESTRE"/>
    <s v="ALVAREZ ARENAS VICTOR HUGO"/>
    <n v="1"/>
    <s v="0"/>
    <n v="144968"/>
    <n v="140396"/>
    <n v="144968"/>
  </r>
  <r>
    <s v="MEDELLIN"/>
    <x v="3"/>
    <x v="3"/>
    <s v="5088"/>
    <s v="3127002"/>
    <s v="3007044128"/>
    <s v="INCIDENTE"/>
    <s v="ANTIOQUIA"/>
    <s v="BELLO"/>
    <s v="PAGAFACIL  RINCON DEL BOSQUE"/>
    <s v="REDEBAN"/>
    <s v="FO-25-1959278"/>
    <d v="2025-12-11T11:18:35"/>
    <d v="2025-12-11T16:09:00"/>
    <s v="NO"/>
    <s v="HARDWARE"/>
    <s v="PINPAD"/>
    <s v="DAÑO POS"/>
    <s v="ROBUSTO"/>
    <s v="PAGAFACIL"/>
    <s v="EJECUTADO"/>
    <s v="11/12/2025 SE ESCALA PARA VISITA. LLAMAR ANTES DE VISITAR, CONFIRMAR FALLA Y DATOS | 11/12/2025 VISITA TÉCNICA REALIZADA POR INCIDENTE EN DATÁFONO CORRESPONSAL BANCOLOMBIA ROBUSTO USUARIO CONFIRMA IDENTIFICACIÓN Y REPORTA QUE EL EQUIPO PRESENTA TAPA IMPRESORA DETERIORADA Y PINPAD SIN LECTURA DE TARJETAS SE PROCEDE INICIALMENTE AL CAMBIO DE TAPA IMPRESORA POR DETERIORO Y A LA LIMPIEZA PREVENTIVA DEL PINPAD SIN SOLUCIÓN A LA NOVEDAD SE VERIFICA PERSISTENCIA DE LA FALLA EN LA LECTURA DE TARJETAS SE DETERMINA REEMPLAZO COMPLETO DEL PINPAD POR UNO NUEVO SE REALIZAN PRUEBAS FUNCIONALES DE IMPRESIÓN Y TRANSACCIONES CON TARJETA QUEDANDO TODO OPERATIVO Y EN CORRECTO FUNCIONAMIENTO"/>
    <s v="VISITA TECNICA"/>
    <s v="9B00V301"/>
    <s v="TIPO I"/>
    <s v="TERRESTRE"/>
    <s v="MARTINEZ TOVAR OSCAR DAVID"/>
    <n v="1"/>
    <s v="0"/>
    <n v="65960"/>
    <n v="75096"/>
    <n v="65960"/>
  </r>
  <r>
    <s v="VILLAVICENCIO"/>
    <x v="1"/>
    <x v="1"/>
    <s v="50001"/>
    <s v="3127365"/>
    <s v="3007046562"/>
    <s v="INCIDENTE"/>
    <s v="META"/>
    <s v="VILLAVICENCIO"/>
    <s v="DISTRICOL SERVICIOS GIPARE"/>
    <s v="REDEBAN"/>
    <s v="FO-25-1959589"/>
    <d v="2025-12-11T11:55:15"/>
    <d v="2025-12-12T10:49:00"/>
    <s v="NO"/>
    <s v="HARDWARE"/>
    <s v="PINPAD"/>
    <s v="SE REINICIA"/>
    <s v="AGREGADOR"/>
    <s v="DISTRICOL"/>
    <s v="EJECUTADO"/>
    <s v="11/12/2025 SE ESCALA PARA VISITA. LLAMAR ANTES DE VISITAR, CONFIRMAR FALLA Y DATOS | 12/12/2025 SE REALIZA VISITA  Y SE CAMBIA HUB DEBIDO A QUE EL PUERTO USA SE ENCUENTRA DAÑADO, CB QUEDA OPERANDO PERFECTAMENTE _x000a__x000a_JULITHE CRISTANCHO PERSONA ENCARGADA DE RECIBIR LA VISITA"/>
    <s v="VISITA TECNICA"/>
    <s v="AD009350"/>
    <s v="TIPO I"/>
    <s v="TERRESTRE"/>
    <s v="PEDREROS CONTRERAS MICHAEL STEVENS"/>
    <n v="1"/>
    <s v="0"/>
    <n v="65960"/>
    <n v="75096"/>
    <n v="65960"/>
  </r>
  <r>
    <s v="MEDELLIN"/>
    <x v="3"/>
    <x v="3"/>
    <s v="5088"/>
    <s v="3127367"/>
    <s v="3007061743"/>
    <s v="INCIDENTE"/>
    <s v="ANTIOQUIA"/>
    <s v="BELLO"/>
    <s v="PTM BELLO MISCELANEA TIN"/>
    <s v="REDEBAN"/>
    <s v="FO-25-1959588"/>
    <d v="2025-12-11T11:55:56"/>
    <d v="2025-12-12T10:08:00"/>
    <s v="NO"/>
    <s v="HARDWARE"/>
    <s v="NO ENCIENDE SE REINICIA"/>
    <s v="FUENTE PODER AVERIADA"/>
    <s v="AGREGADOR"/>
    <s v="COMCARD - PTM"/>
    <s v="EJECUTADO"/>
    <s v="11/12/2025 SE ESCALA PARA VISITA. LLAMAR ANTES DE VISITAR, CONFIRMAR FALLA Y DATOS | 12/12/2025 SE REALIZA VISITA TÉCNICA AL CORRESPONSAL BANCOLOMBIA POR INCIDENTE REPORTADO EN EL DATÁFONO EL USUARIO CONFIRMA SU IDENTIFICACIÓN Y POSTERIORMENTE INFORMA QUE EL DISPOSITIVO PRESENTA PANTALLA AZUL Y SE REINICIA DE MANERA RECURRENTE SE PROCEDE A VALIDAR EL ESTADO DEL EQUIPO Y SE IDENTIFICA QUE LA FALLA CORRESPONDE A LA FUENTE DE PODER D3 LA CUAL SE ENCUENTRA AVERIADA SE EFECTÚA EL REEMPLAZO DE LA FUENTE Y TRAS LA INTERVENCIÓN EL DATÁFONO QUEDA OPERATIVO FUNCIONANDO DE MANERA ESTABLE Y SIN PRESENTAR NUEVAS ANOMALÍAS"/>
    <s v="VISITA TECNICA"/>
    <s v="HA00K990 TR1ZZ477"/>
    <s v="TIPO I"/>
    <s v="TERRESTRE"/>
    <s v="MARTINEZ TOVAR OSCAR DAVID"/>
    <n v="1"/>
    <s v="0"/>
    <n v="65960"/>
    <n v="75096"/>
    <n v="65960"/>
  </r>
  <r>
    <s v="PASTO"/>
    <x v="2"/>
    <x v="2"/>
    <s v="52001"/>
    <s v="3127611"/>
    <s v="3007074374"/>
    <s v="INCIDENTE"/>
    <s v="NARIÑO"/>
    <s v="PASTO"/>
    <s v="DISTRICOL EKOFARMA PASTO"/>
    <s v="REDEBAN"/>
    <s v="FO-25-1959816"/>
    <d v="2025-12-11T12:17:52"/>
    <d v="2025-12-11T14:42:00"/>
    <s v="NO"/>
    <s v="HARDWARE"/>
    <s v="COMUNICACION"/>
    <s v="MENSAJE CABLE DE RED DESCONECTADO"/>
    <s v="AGREGADOR"/>
    <s v="DISTRICOL"/>
    <s v="EJECUTADO"/>
    <s v="11/12/2025 SE ESCALA PARA VISITA. LLAMAR ANTES DE VISITAR, CONFIRMAR FALLA Y DATOS | 11/12/2025 SE VISITA CB. SE ENCUENTRA DATAFONO CON CABLE PATCH CORD EN MAL ESTADO, SE REALIZA CAMBIO DE PATCH CORD Y SE HACE BORRADO DE TRANS PARA AGILIZAR CIERRES. SE REALIZAN PRUEBAS TX EXITOSAS. QUEDA OPERATIVO"/>
    <s v="VISITA TECNICA"/>
    <s v="EG5ZZ564"/>
    <s v="TIPO I"/>
    <s v="TERRESTRE"/>
    <s v="CASTILLO HERRERA ALEX RICARDO"/>
    <n v="1"/>
    <s v="0"/>
    <n v="65960"/>
    <n v="75096"/>
    <n v="65960"/>
  </r>
  <r>
    <s v="BOGOTA"/>
    <x v="4"/>
    <x v="4"/>
    <s v="25269"/>
    <s v="3127743"/>
    <s v="3007074328"/>
    <s v="INCIDENTE"/>
    <s v="CUNDINAMARCA"/>
    <s v="FACATATIVA"/>
    <s v="PTM FACATATIVA  PAPELERIA E IN"/>
    <s v="REDEBAN"/>
    <s v="FO-25-1960496"/>
    <d v="2025-12-11T12:51:49"/>
    <d v="2025-12-12T16:59:00"/>
    <s v="NO"/>
    <s v="SOFTWARE"/>
    <s v="ACTUALIZACION"/>
    <s v="TECNOLOGIA"/>
    <s v="AGREGADOR"/>
    <s v="COMCARD - PTM"/>
    <s v="EJECUTADO"/>
    <s v="11/12/2025 SE ESCALA PARA VISITA. LLAMAR ANTES DE VISITAR, CONFIRMAR FALLA Y DATOS | 12/12/2025 SE REALIZA BORRADO DE SO Y VERSIÓN SE ACTUALIZA SE REALIZA PRUEBAS OK SE ENTREGA SERVICIO OPERATIVO"/>
    <s v="VISITA TECNICA"/>
    <s v="EF8ZZ128 EF8ZZ425"/>
    <s v="TIPO II"/>
    <s v="TERRESTRE"/>
    <s v="HERNANDEZ NARANJO OSCAR EDUARDO"/>
    <n v="1"/>
    <s v="0"/>
    <n v="144968"/>
    <n v="140396"/>
    <n v="144968"/>
  </r>
  <r>
    <s v="MEDELLIN"/>
    <x v="3"/>
    <x v="3"/>
    <s v="5150"/>
    <s v="3127763"/>
    <s v="3007036574"/>
    <s v="INCIDENTE"/>
    <s v="ANTIOQUIA"/>
    <s v="CAROLINA"/>
    <s v="DISTRICOL AUTOSERVICIO MARTINE"/>
    <s v="REDEBAN"/>
    <s v="FO-25-1960492"/>
    <d v="2025-12-11T13:31:56"/>
    <d v="2025-12-14T10:08:00"/>
    <s v="NO"/>
    <s v="HARDWARE"/>
    <s v="IMPRESION"/>
    <s v="NO IMPRIME UNO O VARIOS CARACTERES"/>
    <s v="AGREGADOR"/>
    <s v="DISTRICOL"/>
    <s v="EJECUTADO"/>
    <s v="11/12/2025 SE ESCALA PARA VISITA. LLAMAR ANTES DE VISITAR, CONFIRMAR FALLA Y DATOS | 13/12/2025 SE REALIZA MANTENIMIENTO A LA IMPRESORA SE HACEN PRUEBAS Y QUEDA OK"/>
    <s v="VISITA TECNICA"/>
    <s v="9A00F840"/>
    <s v="TIPO III"/>
    <s v="TERRESTRE"/>
    <s v="MONTOYA VELEZ ANDRES FELIPE"/>
    <n v="1"/>
    <s v="0"/>
    <n v="275729"/>
    <n v="196537"/>
    <n v="275729"/>
  </r>
  <r>
    <s v="CALI"/>
    <x v="2"/>
    <x v="2"/>
    <s v="19318"/>
    <s v="3128000"/>
    <s v="3007010045"/>
    <s v="INCIDENTE"/>
    <s v="CAUCA"/>
    <s v="GUAPI"/>
    <s v="GUAPI  CAUCA"/>
    <s v="REDEBAN"/>
    <s v="FO-25-1960488"/>
    <d v="2025-12-11T13:46:47"/>
    <d v="2025-12-17T10:27:00"/>
    <s v="NO"/>
    <s v="HARDWARE"/>
    <s v="NO ENCIENDE SE REINICIA"/>
    <s v="FUENTE PODER AVERIADA"/>
    <s v="CB UNO A UNO"/>
    <s v="CB UNO A UNO"/>
    <s v="EJECUTADO"/>
    <s v="11/12/2025 SE ESCALA PARA VISITA. LLAMAR ANTES DE VISITAR, CONFIRMAR FALLA Y DATOS | 14/12/2025 SE REALIZARA DESPLAZAMIENTO EL DIA 15 DE DICIEMBRE YA QUE LA VIA HACIA BUENAVENTURA SE ENCONTRABA CERRADA POR PROBLEMAS DE DICIDENDIAS DE LAS FARC | 17/12/2025 SE REALIZA CAMBIO DE FUENTE DE PODER Y CABLE MAGIC BOX AVERIADOS, CB BANCOLOMBIA PURO, PRUEBAS OK"/>
    <s v="VISITA TECNICA"/>
    <s v="A00IZ084"/>
    <s v="TIPO V"/>
    <s v="AEREO"/>
    <s v="PAREDES CASTILLO DIEGO"/>
    <n v="1"/>
    <s v="0"/>
    <n v="988463"/>
    <n v="196537"/>
    <n v="988463"/>
  </r>
  <r>
    <s v="MEDELLIN"/>
    <x v="3"/>
    <x v="3"/>
    <s v="5360"/>
    <s v="3128212"/>
    <s v="3007068139"/>
    <s v="INCIDENTE"/>
    <s v="ANTIOQUIA"/>
    <s v="ITAGUI"/>
    <s v="PTM ITAGUI DROGUERIA SAN VICE"/>
    <s v="REDEBAN"/>
    <s v="FO-25-1960741"/>
    <d v="2025-12-11T14:15:04"/>
    <d v="2025-12-12T10:46:00"/>
    <s v="NO"/>
    <s v="HARDWARE"/>
    <s v="IMPRESION"/>
    <s v="TAPA IMPRESORA"/>
    <s v="AGREGADOR"/>
    <s v="COMCARD - PTM"/>
    <s v="EJECUTADO"/>
    <s v="11/12/2025 SE ESCALA PARA VISITA. LLAMAR ANTES DE VISITAR, CONFIRMAR FALLA Y DATOS | 12/12/2025 SE REALIZA CAMBIO DE TAPA DE IMPRESORA PORQUE ESTA ROTA"/>
    <s v="VISITA TECNICA"/>
    <s v="9L08Z742 9L08Z365"/>
    <s v="TIPO I"/>
    <s v="TERRESTRE"/>
    <s v="HERNANDEZ CHAVARRIA JUAN CAMILO"/>
    <n v="1"/>
    <s v="0"/>
    <n v="65960"/>
    <n v="75096"/>
    <n v="65960"/>
  </r>
  <r>
    <s v="MEDELLIN"/>
    <x v="3"/>
    <x v="3"/>
    <s v="5318"/>
    <s v="3128217"/>
    <s v="3007071466"/>
    <s v="INCIDENTE"/>
    <s v="ANTIOQUIA"/>
    <s v="GUARNE"/>
    <s v="PTM GUARNE  SAN ANDREAS"/>
    <s v="REDEBAN"/>
    <s v="FO-25-1960746"/>
    <d v="2025-12-11T14:15:55"/>
    <d v="2025-12-12T13:14:00"/>
    <s v="NO"/>
    <s v="HARDWARE"/>
    <s v="DETERIORO"/>
    <s v="LECTOR BARRAS"/>
    <s v="AGREGADOR"/>
    <s v="COMCARD - PTM"/>
    <s v="EJECUTADO"/>
    <s v="11/12/2025 SE ESCALA PARA VISITA. LLAMAR ANTES DE VISITAR, CONFIRMAR FALLA Y DATOS | 12/12/2025 SE HACE MANTENIMIENTO SE OK SE CAMBIA DATÁFONO POR FALLAS EN PUERTO USB. SE HACEN PRUEBAS CON CÓDIGO DE BARRAS OK Y LECTURA DE TARJETAS"/>
    <s v="VISITA TECNICA"/>
    <s v="UV00B368 UV00B447"/>
    <s v="TIPO II"/>
    <s v="TERRESTRE"/>
    <s v="DIAZ ZABALA FRANCIS DUBAN"/>
    <n v="1"/>
    <s v="0"/>
    <n v="144968"/>
    <n v="140396"/>
    <n v="144968"/>
  </r>
  <r>
    <s v="BOGOTA"/>
    <x v="4"/>
    <x v="4"/>
    <s v="25843"/>
    <s v="3128409"/>
    <s v="3007076569"/>
    <s v="INCIDENTE"/>
    <s v="CUNDINAMARCA"/>
    <s v="VILLA DE SAN DIEGO DE UBATE"/>
    <s v="BARRIO SAN JOSE VILLA DE SAN DIEGO DE UBATE"/>
    <s v="REDEBAN"/>
    <s v="FO-25-1960843"/>
    <d v="2025-12-11T14:44:31"/>
    <d v="2025-12-12T15:57:00"/>
    <s v="NO"/>
    <s v="HARDWARE"/>
    <s v="ALERT IRRUPTION"/>
    <s v="ALERT IRRUPTION"/>
    <s v="UNO A UNO"/>
    <s v="UNO A UNO"/>
    <s v="EJECUTADO"/>
    <s v="11/12/2025 SE ESCALA PARA VISITA. LLAMAR ANTES DE VISITAR, CONFIRMAR FALLA Y DATOS | 12/12/2025 SE VISITA COMERCIO, SE CAMBIA DATAFONO POR ERROR PANTALLA AZUL, NO AVANZA A DE AHÍ, SE INICIALIZA NUEVO DATÁFONO, PRUEBAS OK A CONFORMIDAD D CLIENTE"/>
    <s v="VISITA TECNICA"/>
    <s v="103ZZ249"/>
    <s v="TIPO II"/>
    <s v="TERRESTRE"/>
    <s v="ORTIZ YARA FRANKLYN ISRAEL"/>
    <n v="1"/>
    <s v="0"/>
    <n v="144968"/>
    <n v="140396"/>
    <n v="144968"/>
  </r>
  <r>
    <s v="MEDELLIN"/>
    <x v="3"/>
    <x v="3"/>
    <s v="5001"/>
    <s v="3128768"/>
    <s v="3007015858"/>
    <s v="INCIDENTE"/>
    <s v="ANTIOQUIA"/>
    <s v="MEDELLIN"/>
    <s v="BARRIO CENTRO XXVIII MEDELLIN"/>
    <s v="REDEBAN"/>
    <s v="FO-25-1961432"/>
    <d v="2025-12-11T15:44:19"/>
    <d v="2025-12-12T12:41:00"/>
    <s v="NO"/>
    <s v="HARDWARE"/>
    <s v="ACTUALIZACION"/>
    <s v="VERSION CAMBIO POS"/>
    <s v="UNO A UNO"/>
    <s v="CB UNO A UNO"/>
    <s v="EJECUTADO"/>
    <s v="11/12/2025 SE ESCALA PARA VISITA. LLAMAR ANTES DE VISITAR, CONFIRMAR FALLA Y DATOS | 12/12/2025 SE REALIZA CAMBIO DE DATÁFONO YA QUE TIENEN UN ICT 220 QUE NO REALIZA MOVIMIENTOS Y SOLICITA MANTENIMIENTO PERO NO PERMITE MANIPULACIÓN. SE INSTALA DESK 3500 DE MANERA EFECTIVA."/>
    <s v="VISITA TECNICA"/>
    <s v="AB000102"/>
    <s v="TIPO I"/>
    <s v="TERRESTRE"/>
    <s v="MARIN PIEDRAHITA JIMMY ALEXIS"/>
    <n v="1"/>
    <s v="0"/>
    <n v="65960"/>
    <n v="75096"/>
    <n v="65960"/>
  </r>
  <r>
    <s v="CALI"/>
    <x v="2"/>
    <x v="2"/>
    <s v="19573"/>
    <s v="3128914"/>
    <s v="3007019759"/>
    <s v="INCIDENTE"/>
    <s v="CAUCA"/>
    <s v="PUERTO TEJADA"/>
    <s v="BARRIO CENTRO II PUERTO TEJADA"/>
    <s v="REDEBAN"/>
    <s v="FO-25-1961436"/>
    <d v="2025-12-11T15:35:25"/>
    <d v="2025-12-12T13:01:00"/>
    <s v="NO"/>
    <s v="HARDWARE"/>
    <s v="SE REINICIA"/>
    <s v="DAÑO POS"/>
    <s v="CB UNO A UNO"/>
    <s v="CB UNO A UNO"/>
    <s v="EJECUTADO"/>
    <s v="11/12/2025 SE ESCALA PARA VISITA. LLAMAR ANTES DE VISITAR, CONFIRMAR FALLA Y DATOS | 12/12/2025 SE VISITA EL COMERCIO, SE REVISA LOS EQUIPOS ESTÁ FALLANDO EL DATAFONO SE REINICIA ESTA MALO EL PUERTO USB Y EL PINPAD FALLA NO LEE LAS TARJETAS CHIPS, SE CAMBIAN RESOLVIENDO EL DAÑO, PRUEBAS OK, TELECARGA TRNA"/>
    <s v="VISITA TECNICA"/>
    <s v="AAAAH639"/>
    <s v="TIPO II"/>
    <s v="TERRESTRE"/>
    <s v="HERRERA MONAR GEOVANNY"/>
    <n v="1"/>
    <s v="0"/>
    <n v="144968"/>
    <n v="140396"/>
    <n v="144968"/>
  </r>
  <r>
    <s v="BOGOTA"/>
    <x v="4"/>
    <x v="4"/>
    <s v="25269"/>
    <s v="3128937"/>
    <s v="3007019229"/>
    <s v="INCIDENTE"/>
    <s v="CUNDINAMARCA"/>
    <s v="FACATATIVA"/>
    <s v="PAGA FACIL FACATATIVA"/>
    <s v="REDEBAN"/>
    <s v="FO-25-1961651"/>
    <d v="2025-12-11T15:46:39"/>
    <d v="2025-12-12T15:38:00"/>
    <s v="NO"/>
    <s v="HARDWARE"/>
    <s v="ALERT IRRUPTION"/>
    <s v="ALERT IRRUPTION"/>
    <s v="ROBUSTO"/>
    <s v="PAGAFACIL"/>
    <s v="EJECUTADO"/>
    <s v="11/12/2025 SE ESCALA PARA VISITA. LLAMAR ANTES DE VISITAR, CONFIRMAR FALLA Y DATOS | 12/12/2025 CAMBIO DE DATAFONO POR DAÑO SE REALIZA PRUEBAS OK SE ENTREGA SERVICIO OPERATIVO TER AAAYZ245 Y SE ATIENDE OTRA TERMINAL LA CUAL SE ACTUALIZA SE ENTREGA SERVICIO OPERATIVO TER AAAYZ244 AUTORIZA WILLIAM ROZO"/>
    <s v="VISITA TECNICA"/>
    <s v="AAAYZ245 AAAYZ244"/>
    <s v="TIPO II"/>
    <s v="TERRESTRE"/>
    <s v="HERNANDEZ NARANJO OSCAR EDUARDO"/>
    <n v="1"/>
    <s v="0"/>
    <n v="144968"/>
    <n v="140396"/>
    <n v="144968"/>
  </r>
  <r>
    <s v="CALI"/>
    <x v="2"/>
    <x v="2"/>
    <s v="76001"/>
    <s v="3128952"/>
    <s v="3007068757"/>
    <s v="INCIDENTE"/>
    <s v="VALLE DEL CAUCA"/>
    <s v="CALI"/>
    <s v="MULTIPAGAS LA 34"/>
    <s v="REDEBAN"/>
    <s v="FO-25-1961798"/>
    <d v="2025-12-11T15:55:28"/>
    <d v="2025-12-12T12:01:00"/>
    <s v="NO"/>
    <s v="HARDWARE"/>
    <s v="IMPRESION"/>
    <s v="TAPA IMPRESORA"/>
    <s v="ROBUSTO"/>
    <s v="MULTIPAGAS"/>
    <s v="EJECUTADO"/>
    <s v="11/12/2025 SE ESCALA PARA VISITA. LLAMAR ANTES DE VISITAR, CONFIRMAR FALLA Y DATOS | 12/12/2025 ‎SE REALIZA CAMBIO DE DATÁFONO POR DAÑO EN LA TAPA DE IMPRESIÓN, Y SE REALIZA CAMBIO DE HUB POR MOTIVO QUE NO RECONOCE LOS PUERTOS EL CUÁL REALIZA EL REINICIO DEL PINPAD._x000a_‎SE REALIZAN PRUEBAS OPERATIVAS SIN NOVEDAD._x000a_‎CB QUEDA OKEY."/>
    <s v="VISITA TECNICA"/>
    <s v="AAJVZ980"/>
    <s v="TIPO I"/>
    <s v="TERRESTRE"/>
    <s v="TORRES GARCIA JENDRY JOSE"/>
    <n v="1"/>
    <s v="0"/>
    <n v="65960"/>
    <n v="75096"/>
    <n v="65960"/>
  </r>
  <r>
    <s v="MEDELLIN"/>
    <x v="3"/>
    <x v="3"/>
    <s v="5001"/>
    <s v="3129044"/>
    <s v="3007030890"/>
    <s v="INCIDENTE"/>
    <s v="ANTIOQUIA"/>
    <s v="MEDELLIN"/>
    <s v="REDY SAN CRISTOBAL"/>
    <s v="REDEBAN"/>
    <s v="FO-25-1961649"/>
    <d v="2025-12-11T15:51:43"/>
    <d v="2025-12-12T11:05:00"/>
    <s v="NO"/>
    <s v="HARDWARE"/>
    <s v="IMPRESION"/>
    <s v="RODILLO AVERIADO"/>
    <s v="ROBUSTO"/>
    <s v="REDY"/>
    <s v="EJECUTADO"/>
    <s v="11/12/2025 SE ESCALA PARA VISITA. LLAMAR ANTES DE VISITAR, CONFIRMAR FALLA Y DATOS | 12/12/2025 SE CAMBIA EQUIPO POR DAÑO EN RODILLO INTERNO DEL EQUIPO SE HACEN PRUEBAS TODO QUEDA OK"/>
    <s v="VISITA TECNICA"/>
    <s v="XP00F626"/>
    <s v="TIPO I"/>
    <s v="TERRESTRE"/>
    <s v="ALVAREZ ARENAS VICTOR HUGO"/>
    <n v="1"/>
    <s v="0"/>
    <n v="65960"/>
    <n v="75096"/>
    <n v="65960"/>
  </r>
  <r>
    <s v="MEDELLIN"/>
    <x v="3"/>
    <x v="3"/>
    <s v="5360"/>
    <s v="3129058"/>
    <s v="3007022222"/>
    <s v="INCIDENTE"/>
    <s v="ANTIOQUIA"/>
    <s v="ITAGUI"/>
    <s v="PRUEBAS REDEBAN"/>
    <s v="REDEBAN"/>
    <s v="FO-25-1967707"/>
    <d v="2025-12-11T16:00:00"/>
    <d v="2025-12-12T15:53:00"/>
    <m/>
    <s v="SOFTWARE"/>
    <s v="ERROR DE TRANSACCIONES"/>
    <s v="RECHAZO GENERAL"/>
    <s v="UNO A UNO"/>
    <s v="CB UNO A UNO"/>
    <s v="CANCELADO"/>
    <s v="12/12/2025 SE LLAMA A EL USUARIO Y SE VALIDA DATOS SE ENCUNTRA LOS DATOS INCORRECTOS SE PIDE AL USUARIO VOLVER A COMUNICARSE PARA REALIZAR RADICADO CON LOS DATOS CORRECTOS"/>
    <s v="SOPORTE TELEFONICO"/>
    <m/>
    <s v="TIPO I"/>
    <s v="TERRESTRE"/>
    <s v="BETANCURT HENAO MICHEL"/>
    <n v="0"/>
    <s v="0"/>
    <n v="41241"/>
    <n v="0"/>
    <n v="41241"/>
  </r>
  <r>
    <s v="MEDELLIN"/>
    <x v="3"/>
    <x v="3"/>
    <s v="5129"/>
    <s v="3129386"/>
    <s v="3007056995"/>
    <s v="INCIDENTE"/>
    <s v="ANTIOQUIA"/>
    <s v="CALDAS"/>
    <s v="DISTRICOL TEXTURAS DE PAPEL"/>
    <s v="REDEBAN"/>
    <s v="FO-25-1962079"/>
    <d v="2025-12-11T17:22:54"/>
    <d v="2025-12-12T10:15:00"/>
    <s v="NO"/>
    <s v="HARDWARE"/>
    <s v="CABLEADO"/>
    <s v="CABLE TEFF AVERIADO"/>
    <s v="AGREGADOR"/>
    <s v="DISTRICOL"/>
    <s v="EJECUTADO"/>
    <s v="11/12/2025 SE ESCALA PARA VISITA. LLAMAR ANTES DE VISITAR, CONFIRMAR FALLA Y DATOS | 12/12/2025 SE REALIZA CAMBIO DE FUENTE DE PODER YA QUE EL CABLE ESTA MALO"/>
    <s v="VISITA TECNICA"/>
    <s v="XPRZZ661"/>
    <s v="TIPO I"/>
    <s v="TERRESTRE"/>
    <s v="HERNANDEZ CHAVARRIA JUAN CAMILO"/>
    <n v="1"/>
    <s v="0"/>
    <n v="65960"/>
    <n v="75096"/>
    <n v="65960"/>
  </r>
  <r>
    <s v="CALI"/>
    <x v="2"/>
    <x v="2"/>
    <s v="76130"/>
    <s v="3129433"/>
    <s v="3007065910"/>
    <s v="INCIDENTE"/>
    <s v="VALLE DEL CAUCA"/>
    <s v="CANDELARIA"/>
    <s v="BARRIO JARDIN CANDELARIA"/>
    <s v="REDEBAN"/>
    <s v="FO-25-1963798"/>
    <d v="2025-12-11T16:40:23"/>
    <d v="2025-12-14T12:52:00"/>
    <s v="NO"/>
    <s v="HARDWARE"/>
    <s v="IMPRESION"/>
    <s v="NO AVANZA PAPEL"/>
    <s v="CB UNO A UNO"/>
    <s v="CB UNO A UNO"/>
    <s v="EJECUTADO"/>
    <s v="12/12/2025 SE ESCALA PARA VISITA. LLAMAR ANTES DE VISITAR, CONFIRMAR FALLA Y DATOS | 13/12/2025 SE REALIZA CAMBIO DE EQUIPO G5 NO AVANZA EL PAPEL Y SE CAMBIA MAGIC BOX 2600, CB BANCOLOMBIA PURO, PRUEBAS OK"/>
    <s v="VISITA TECNICA"/>
    <s v="3A00G824"/>
    <s v="TIPO II"/>
    <s v="TERRESTRE"/>
    <s v="PAREDES CASTILLO DIEGO"/>
    <n v="1"/>
    <s v="0"/>
    <n v="144968"/>
    <n v="140396"/>
    <n v="144968"/>
  </r>
  <r>
    <s v="APARTADO"/>
    <x v="3"/>
    <x v="3"/>
    <s v="27615"/>
    <s v="3129696"/>
    <s v="3007034023"/>
    <s v="INCIDENTE"/>
    <s v="CHOCO"/>
    <s v="RIOSUCIO"/>
    <s v="DISTRICOL TRILLADORA AGROCENTR"/>
    <s v="REDEBAN"/>
    <s v="FO-25-1963046"/>
    <d v="2025-12-12T08:00:00"/>
    <d v="2025-12-15T16:52:00"/>
    <m/>
    <s v="HARDWARE"/>
    <s v="DETERIORO"/>
    <s v="DATAFONO"/>
    <s v="AGREGADOR"/>
    <s v="DISTRICOL"/>
    <m/>
    <s v="12/12/2025 SE ESCALA PARA VISITA. LLAMAR ANTES DE VISITAR, CONFIRMAR FALLA Y DATOS | 15/12/2025 SE LLAMA AL USUARIO PARA VALIDAR INFORMACIÓN Y CONFIRMAR DISPONIBILIDAD DE VISITA TÉCNICA EL USUARIO NOS MANIFIESTA QUE HAY UN PARO ARMADO POR EL ELN EN TODO EL DEPARTAMENTO DEL CHOCO, POR SEGURIDAD NO SE PUEDE DESPLAZAR. SE LE INFORMA AL USUARIO QUE UNA VEZ TODO SE NORMALICE VUELVA A LLAMAR A LA LÍNEA PARA PROGRAMAR VISITA"/>
    <s v="SOPORTE TELEFONICO"/>
    <m/>
    <s v="TIPO V"/>
    <s v="TERRESTRE/FLUVIAL"/>
    <s v="SALDARRIAGA MIRANDA SANTIAGO"/>
    <n v="0"/>
    <s v="0"/>
    <n v="41241"/>
    <n v="0"/>
    <n v="41241"/>
  </r>
  <r>
    <s v="CALI"/>
    <x v="2"/>
    <x v="2"/>
    <s v="76001"/>
    <s v="3129893"/>
    <s v="3007035661"/>
    <s v="INCIDENTE"/>
    <s v="VALLE DEL CAUCA"/>
    <s v="CALI"/>
    <s v="IA IA IACIL  VIP IA"/>
    <s v="REDEBAN"/>
    <s v="FO-25-1963796"/>
    <d v="2025-12-12T08:04:39"/>
    <d v="2025-12-12T15:52:00"/>
    <s v="NO"/>
    <s v="HARDWARE"/>
    <s v="CABLEADO"/>
    <s v="CABLE MAGICBOX AVERIADO"/>
    <s v="ROBUSTO"/>
    <s v="PAGAFACIL"/>
    <s v="CANCELADO"/>
    <s v="12/12/2025 SE ESCALA PARA VISITA. LLAMAR ANTES DE VISITAR, CONFIRMAR FALLA Y DATOS | 12/12/2025 SE LLEGA AL COMERCIO SE ESPERA 45 MINUTOS PARA EL INGRESO EL CUAL NO ES AGILIZADO POR MONITOREO DE PAGA FÁCIL SE LE INDICA AL CLIENTE QUE POR FAVOR DEBE LLAMAR OTRA VEZ CUANDO YA TENGA LOS PERMISOS DE AUTORIZACIÓN PARA EL INGRESO"/>
    <s v="VISITA TECNICA"/>
    <s v="N/A"/>
    <s v="TIPO I"/>
    <s v="TERRESTRE"/>
    <s v="PALACIOS GOMEZ BRAHIAN ANDRES"/>
    <n v="1"/>
    <s v="0"/>
    <n v="65960"/>
    <n v="75096"/>
    <n v="65960"/>
  </r>
  <r>
    <s v="BUCARAMANGA"/>
    <x v="5"/>
    <x v="6"/>
    <s v="68655"/>
    <s v="3129931"/>
    <s v="3007078965"/>
    <s v="INCIDENTE"/>
    <s v="SANTANDER"/>
    <s v="SABANA DE TORRES"/>
    <s v="BARRIO 20 DE JULIO SABANA DE TORRES 3"/>
    <s v="REDEBAN"/>
    <s v="FO-25-1963053"/>
    <d v="2025-12-12T08:00:00"/>
    <d v="2025-12-12T13:23:00"/>
    <s v="NO"/>
    <s v="HARDWARE"/>
    <s v="COMUNICACION"/>
    <s v="MENSAJE CABLE DE RED DESCONECTADO"/>
    <s v="UNO A UNO"/>
    <s v="UNO A UNO"/>
    <s v="EJECUTADO"/>
    <s v="12/12/2025 SE ESCALA PARA VISITA. LLAMAR ANTES DE VISITAR, CONFIRMAR FALLA Y DATOS | 12/12/2025 E3 NO COMUNICA MÓDEM, SE PROCEDE  REALIZAR CAMBIO DE DATAFONO SE DEJA DSK 3500 CON VERSIÓN 9.90 , SE HACEN PRUEBAS OK VISITA EXITOSA"/>
    <s v="VISITA TECNICA"/>
    <s v="FASZZ035"/>
    <s v="TIPO III"/>
    <s v="TERRESTRE"/>
    <s v="GELVEZ MOGOLLON JOSE ELISEO"/>
    <n v="1"/>
    <s v="0"/>
    <n v="275729"/>
    <n v="196537"/>
    <n v="275729"/>
  </r>
  <r>
    <s v="PEREIRA"/>
    <x v="2"/>
    <x v="5"/>
    <s v="66170"/>
    <s v="3129990"/>
    <s v="3007055907"/>
    <s v="INCIDENTE"/>
    <s v="RISARALDA"/>
    <s v="DOSQUEBRADAS"/>
    <s v="PTM DOSQUEBRADAS AUTOSERVICIO"/>
    <s v="REDEBAN"/>
    <s v="FO-25-1964004"/>
    <d v="2025-12-12T08:20:24"/>
    <d v="2025-12-12T10:58:00"/>
    <s v="NO"/>
    <s v="HARDWARE"/>
    <s v="LECTOR DE BARRAS"/>
    <s v="DAÑO POS"/>
    <s v="AGREGADOR"/>
    <s v="COMCARD - PTM"/>
    <s v="EJECUTADO"/>
    <s v="12/12/2025 SE ESCALA PARA VISITA. LLAMAR ANTES DE VISITAR, CONFIRMAR FALLA Y DATOS | 12/12/2025 SE CAMBIA LECTORA, YA QUE NO LEE ALGUNAS FACTURAS, SE REALIZAN PRUEBAS OK"/>
    <s v="VISITA TECNICA"/>
    <s v="9BKZZ314"/>
    <s v="TIPO I"/>
    <s v="TERRESTRE"/>
    <s v="FRANCO CAÑAVERAL YAMID RAUL"/>
    <n v="1"/>
    <s v="0"/>
    <n v="65960"/>
    <n v="75096"/>
    <n v="65960"/>
  </r>
  <r>
    <s v="BOGOTA"/>
    <x v="4"/>
    <x v="4"/>
    <s v="11001"/>
    <s v="3130423"/>
    <s v="3007060616"/>
    <s v="INCIDENTE"/>
    <s v="CUNDINAMARCA"/>
    <s v="BOGOTA"/>
    <s v="BARRIO BRAVO PAEZ"/>
    <s v="REDEBAN"/>
    <s v="FO-25-1964007"/>
    <d v="2025-12-12T08:15:47"/>
    <d v="2025-12-12T11:10:00"/>
    <s v="NO"/>
    <s v="HARDWARE"/>
    <s v="LECTOR DE BARRAS"/>
    <s v="CABLE LECTORA AVERIADO"/>
    <s v="CB UNO A UNO"/>
    <s v="CB UNO A UNO"/>
    <s v="EJECUTADO"/>
    <s v="12/12/2025 SE ESCALA PARA VISITA. LLAMAR ANTES DE VISITAR, CONFIRMAR FALLA Y DATOS | 12/12/2025 SE CAMBIA LECTORA Y HUB EN DAÑO"/>
    <s v="VISITA TECNICA"/>
    <s v="JA00F013"/>
    <s v="TIPO I"/>
    <s v="TERRESTRE"/>
    <s v="INFANTE SIERRA MANUEL FERNANDO"/>
    <n v="1"/>
    <s v="0"/>
    <n v="65960"/>
    <n v="75096"/>
    <n v="65960"/>
  </r>
  <r>
    <s v="SANTA MARTA"/>
    <x v="0"/>
    <x v="0"/>
    <s v="47001"/>
    <s v="3130546"/>
    <s v="3007047671"/>
    <s v="INCIDENTE"/>
    <s v="MAGDALENA"/>
    <s v="SANTA MARTA"/>
    <s v="DISTRICOL COMERCIALIZADORA LA"/>
    <s v="REDEBAN"/>
    <s v="FO-25-1964172"/>
    <d v="2025-12-12T08:48:09"/>
    <d v="2025-12-12T15:07:00"/>
    <s v="NO"/>
    <s v="SOFTWARE"/>
    <s v="LLT"/>
    <s v="LLT"/>
    <s v="AGREGADOR"/>
    <s v="DISTRICOL"/>
    <s v="EJECUTADO"/>
    <s v="12/12/2025 SE ESCALA PARA VISITA. LLAMAR ANTES DE VISITAR, CONFIRMAR FALLA Y DATOS | 12/12/2025 SE REALIZA LA VISITA SE ENCUENTRA EL DATÁFONO ALERTADO CON PANTALLA AZUL, SE PROCEDE A CAMBIAR EL EQUIPO, SE REALIZAN PRUEBAS Y TODO OK"/>
    <s v="VISITA TECNICA"/>
    <s v="XP00F418"/>
    <s v="TIPO I"/>
    <s v="TERRESTRE"/>
    <s v="THOMAS  CAMPO SIGIFREDO SEGUNDO"/>
    <n v="1"/>
    <s v="0"/>
    <n v="65960"/>
    <n v="75096"/>
    <n v="65960"/>
  </r>
  <r>
    <s v="MEDELLIN"/>
    <x v="3"/>
    <x v="3"/>
    <s v="5088"/>
    <s v="3130626"/>
    <s v="3007015615"/>
    <s v="INCIDENTE"/>
    <s v="ANTIOQUIA"/>
    <s v="BELLO"/>
    <s v="PAGAFACIL PARQUE DE BELLO"/>
    <s v="REDEBAN"/>
    <s v="FO-25-1973713"/>
    <d v="2025-12-12T08:41:33"/>
    <d v="2025-12-15T09:20:00"/>
    <m/>
    <s v="SOFTWARE"/>
    <s v="LECTOR DE BARRAS"/>
    <s v="LECTOR DESCONFIGURADO"/>
    <s v="ROBUSTO"/>
    <s v="PAGAFACIL"/>
    <m/>
    <s v="15/12/2025 SE PROCEDE A CERRA SOLICITUD POR ROBO DE LECTOR | 15/12/2025 SE PROCEDE A CERRAR SOLICITUD POR ROBO DE LECTOR | 15/12/2025 SE PROCEDE A CERRAR SOLICITUD POR ROBO DE LECTOR"/>
    <s v="SOPORTE TELEFONICO"/>
    <m/>
    <s v="TIPO I"/>
    <s v="TERRESTRE"/>
    <s v="RIOS CASTRILLON JUAN SEBASTIAN"/>
    <n v="0"/>
    <s v="0"/>
    <n v="41241"/>
    <n v="0"/>
    <n v="41241"/>
  </r>
  <r>
    <s v="CARTAGENA"/>
    <x v="0"/>
    <x v="0"/>
    <s v="13468"/>
    <s v="3130637"/>
    <s v="3007076963"/>
    <s v="INCIDENTE"/>
    <s v="BOLIVAR"/>
    <s v="MOMPOS"/>
    <s v="BARRIO ABAJO MOMPOS"/>
    <s v="REDEBAN"/>
    <s v="FO-25-1964173"/>
    <d v="2025-12-12T08:46:21"/>
    <d v="2025-12-15T14:26:00"/>
    <s v="NO"/>
    <s v="HARDWARE"/>
    <s v="ALERT IRRUPTION"/>
    <s v="ALERT IRRUPTION"/>
    <s v="CB UNO A UNO"/>
    <s v="CB UNO A UNO"/>
    <s v="EJECUTADO"/>
    <s v="12/12/2025 SE ESCALA PARA VISITA. LLAMAR ANTES DE VISITAR, CONFIRMAR FALLA Y DATOS | 13/12/2025 SE REQUIERE CAMBIO DE EQUIPO, SIN SOPORTE REDEBAN EL DÍA SÁBADO. | 15/12/2025 SE VISITA SITIO SE VERIFICA INFORMACIÓN, SE REALIZA CAMBIO DE EQUIPO POR DAÑO ALERT IRRUPTION, SE REALIZA PRUEBA TRX EXITOSA."/>
    <s v="VISITA TECNICA"/>
    <s v="A18ZZ400"/>
    <s v="TIPO IV"/>
    <s v="TERRESTRE"/>
    <s v="SANTOS GUZMAN CHRISTIAN FELIPE"/>
    <n v="1"/>
    <s v="0"/>
    <n v="479589"/>
    <n v="196537"/>
    <n v="479589"/>
  </r>
  <r>
    <s v="PEREIRA"/>
    <x v="2"/>
    <x v="5"/>
    <s v="66001"/>
    <s v="3130912"/>
    <s v="3007023092"/>
    <s v="INCIDENTE"/>
    <s v="RISARALDA"/>
    <s v="PEREIRA"/>
    <s v="MULTIPAGAS PLAZA DE BOLIVAR PE"/>
    <s v="REDEBAN"/>
    <s v="FO-25-1964887"/>
    <d v="2025-12-12T09:23:58"/>
    <d v="2025-12-12T13:05:00"/>
    <s v="NO"/>
    <s v="HARDWARE"/>
    <s v="COMUNICACION"/>
    <s v="MENSAJE DE ERROR SOCKET"/>
    <s v="ROBUSTO"/>
    <s v="MULTIPAGAS"/>
    <s v="EJECUTADO"/>
    <s v="12/12/2025 SE ESCALA PARA VISITA. LLAMAR ANTES DE VISITAR, CONFIRMAR FALLA Y DATOS | 12/12/2025 SE VISITA CB , SE ENCUENTRA SIN COMUNICACION_x000a_SE PROCEDE A RECONFIGURACION DE COMUNICA E IPS, SE REALIZAN PRUEBAS EXITOSAS DEL SERVICIO"/>
    <s v="VISITA TECNICA"/>
    <s v="HZZZZ061"/>
    <s v="TIPO I"/>
    <s v="TERRESTRE"/>
    <s v="CAÑAS MENDEZ GUSTAVO ADOLFO"/>
    <n v="1"/>
    <s v="0"/>
    <n v="65960"/>
    <n v="75096"/>
    <n v="65960"/>
  </r>
  <r>
    <s v="BUCARAMANGA"/>
    <x v="5"/>
    <x v="6"/>
    <s v="68001"/>
    <s v="3130915"/>
    <s v="3007042488"/>
    <s v="INCIDENTE"/>
    <s v="SANTANDER"/>
    <s v="BUCARAMANGA"/>
    <s v="PTM BUCARAMANGA WEB REAL"/>
    <s v="REDEBAN"/>
    <s v="FO-25-1964885"/>
    <d v="2025-12-12T09:24:56"/>
    <d v="2025-12-12T15:03:00"/>
    <s v="NO"/>
    <s v="HARDWARE"/>
    <s v="IMPRESION"/>
    <s v="NO IMPRIME UNO O VARIOS CARACTERES"/>
    <s v="AGREGADOR"/>
    <s v="COMCARD - PTM"/>
    <s v="EJECUTADO"/>
    <s v="12/12/2025 SE ESCALA PARA VISITA. LLAMAR ANTES DE VISITAR, CONFIRMAR FALLA Y DATOS | 12/12/2025 SE VISITA COMERCIO SE REALIZA EL CAMBIO DE EQUIPO DATÁFONO , VERSION 9.90 OK, PRUEBAS OK, LECTOR DE BARRAS OK, PINPAD OK, CB OPERATIVO"/>
    <s v="VISITA TECNICA"/>
    <s v="9A3ZZ569 XP08Z010"/>
    <s v="TIPO I"/>
    <s v="TERRESTRE"/>
    <s v="BARAJAS BERMUDEZ YAHIR MAURICIO"/>
    <n v="1"/>
    <s v="0"/>
    <n v="65960"/>
    <n v="75096"/>
    <n v="65960"/>
  </r>
  <r>
    <s v="CALI"/>
    <x v="2"/>
    <x v="2"/>
    <s v="76001"/>
    <s v="3130950"/>
    <s v="3007021063"/>
    <s v="INCIDENTE"/>
    <s v="VALLE DEL CAUCA"/>
    <s v="CALI"/>
    <s v="MULTIPAGAS UNICENTRO CALI"/>
    <s v="REDEBAN"/>
    <s v="FO-25-1964927"/>
    <d v="2025-12-12T09:47:01"/>
    <d v="2025-12-12T11:01:00"/>
    <m/>
    <s v="HARDWARE"/>
    <s v="COMUNICACION"/>
    <s v="MENSAJE DE ERROR SOCKET"/>
    <s v="ROBUSTO"/>
    <s v="MULTIPAGAS"/>
    <m/>
    <s v="12/12/2025 SE ESCALA PARA VISITA. LLAMAR ANTES DE VISITAR, CONFIRMAR FALLA Y DATOS | 12/12/2025 SE HABLA CON EL CLIENTE QUIEN INDICA QUE NO LE ESTA FUNCIONANDO LA COMUNICACION LE SALE ERROR NO HAY TONO, SE LE INDICA REINCIIAR LA RED, EL CLIENTE REINICIA LA RED Y CONECTA DE NUEVO EL DATADONO , SE LE INDICA REALIZAR UNA PRUEBA Y YA PUEDDE REALIZAR TRANSACCIONES SIN PROBLEMA"/>
    <s v="SOPORTE TELEFONICO"/>
    <m/>
    <s v="TIPO I"/>
    <s v="TERRESTRE"/>
    <s v="HENAO CARDONA DIEGO FERNANDO"/>
    <n v="0"/>
    <s v="0"/>
    <n v="41241"/>
    <n v="0"/>
    <n v="41241"/>
  </r>
  <r>
    <s v="MONTERIA"/>
    <x v="0"/>
    <x v="0"/>
    <s v="23001"/>
    <s v="3130959"/>
    <s v="3007032518"/>
    <s v="INCIDENTE"/>
    <s v="CORDOBA"/>
    <s v="MONTERIA"/>
    <s v="PAGAFACIL NUESTRO MONTERIA"/>
    <s v="REDEBAN"/>
    <s v="FO-25-1964957"/>
    <d v="2025-12-12T09:49:48"/>
    <d v="2025-12-12T15:15:00"/>
    <s v="NO"/>
    <s v="HARDWARE"/>
    <s v="LECTOR DE BARRAS"/>
    <s v="FORMATO INVALIDO LECTOR DAÑADO"/>
    <s v="ROBUSTO"/>
    <s v="PAGAFACIL"/>
    <s v="EJECUTADO"/>
    <s v="12/12/2025 SE ESCALA PARA VISITA. LLAMAR ANTES DE VISITAR, CONFIRMAR FALLA Y DATOS | 12/12/2025 SE REALIZÓ CAMBIO DE LECTOR OK, PRUEBAS OK, TELECARGA DRNA. NO FUÉ POSIBLE CAMBIAR O DEJARLE OTRO LECTOR PORQUE EL CLIENTE NO ENCUENTRA EL LECTOR QUE DEBERÍA ESTAR EN SITIO."/>
    <s v="VISITA TECNICA"/>
    <s v="11JZZ615"/>
    <s v="TIPO I"/>
    <s v="TERRESTRE"/>
    <s v="CALDERA SALCEDO CARLOS JULIO"/>
    <n v="1"/>
    <s v="0"/>
    <n v="65960"/>
    <n v="75096"/>
    <n v="65960"/>
  </r>
  <r>
    <s v="CALI"/>
    <x v="2"/>
    <x v="2"/>
    <s v="76109"/>
    <s v="3131055"/>
    <s v="3007010974"/>
    <s v="INCIDENTE"/>
    <s v="VALLE DEL CAUCA"/>
    <s v="BUENAVENTURA"/>
    <s v="BARRIO EL JORGE"/>
    <s v="REDEBAN"/>
    <s v="FO-25-1964959"/>
    <d v="2025-12-12T09:48:58"/>
    <d v="2025-12-15T17:32:00"/>
    <s v="NO"/>
    <s v="HARDWARE"/>
    <s v="PINPAD"/>
    <s v="DAÑO POS"/>
    <s v="CB UNO A UNO"/>
    <s v="CB UNO A UNO"/>
    <s v="EJECUTADO"/>
    <s v="12/12/2025 SE ESCALA PARA VISITA. LLAMAR ANTES DE VISITAR, CONFIRMAR FALLA Y DATOS | 14/12/2025 SE REALIZARA DESPLAZAMIENTO EL DIA 15 DE DICIEMBRE YA QUE LA VIA HACIA BUENAVENTURA SE ENCONTRABA CERRADA POR PROBLEMAS DE DICIDENDIAS DE LAS FARC | 15/12/2025 SE REALIZA CAMBIÓ DE PINPAD C4 NO LEE TARJETAS CHIP, CB BANCOLOMBIA PURO, PRUEBAS OK"/>
    <s v="VISITA TECNICA"/>
    <s v="FUAOS079"/>
    <s v="TIPO III"/>
    <s v="TERRESTRE"/>
    <s v="PAREDES CASTILLO DIEGO"/>
    <n v="1"/>
    <s v="0"/>
    <n v="275729"/>
    <n v="196537"/>
    <n v="275729"/>
  </r>
  <r>
    <s v="BOGOTA"/>
    <x v="4"/>
    <x v="4"/>
    <s v="25290"/>
    <s v="3131242"/>
    <s v="3007048999"/>
    <s v="INCIDENTE"/>
    <s v="CUNDINAMARCA"/>
    <s v="FUSAGASUGA"/>
    <s v="DISTRICOL PAPELERIA MARANATHA"/>
    <s v="REDEBAN"/>
    <s v="FO-25-1964955"/>
    <d v="2025-12-12T09:59:04"/>
    <d v="2025-12-12T18:00:00"/>
    <s v="NO"/>
    <s v="HARDWARE"/>
    <s v="LECTOR DE BARRAS"/>
    <s v="DAÑO POS"/>
    <s v="AGREGADOR"/>
    <s v="DISTRICOL"/>
    <s v="EJECUTADO"/>
    <s v="12/12/2025 SE ESCALA PARA VISITA. LLAMAR ANTES DE VISITAR, CONFIRMAR FALLA Y DATOS | 12/12/2025 SE REALIZA VISITA A COMERCIO, SE REALIZA CAMBIO DE LECTORA, SE REALIZA PRUEBAS OK SIN NOVEDAD"/>
    <s v="VISITA TECNICA"/>
    <s v="AD00O"/>
    <s v="TIPO II"/>
    <s v="TERRESTRE"/>
    <s v="ARIAS QUILINDO JULIAN"/>
    <n v="1"/>
    <s v="0"/>
    <n v="144968"/>
    <n v="140396"/>
    <n v="144968"/>
  </r>
  <r>
    <s v="MONTERIA"/>
    <x v="0"/>
    <x v="0"/>
    <s v="23466"/>
    <s v="3131852"/>
    <s v="3007026108"/>
    <s v="INCIDENTE"/>
    <s v="CORDOBA"/>
    <s v="MONTELIBANO"/>
    <s v="DISTRICOL ALMACEN EL BUEN PREC"/>
    <s v="REDEBAN"/>
    <s v="FO-25-1965696"/>
    <d v="2025-12-12T11:10:55"/>
    <d v="2025-12-14T12:08:00"/>
    <s v="NO"/>
    <s v="HARDWARE"/>
    <s v="IMPRESION"/>
    <s v="NO IMPRIME UNO O VARIOS CARACTERES"/>
    <s v="AGREGADOR"/>
    <s v="DISTRICOL"/>
    <s v="EJECUTADO"/>
    <s v="12/12/2025 SE ESCALA PARA VISITA. LLAMAR ANTES DE VISITAR, CONFIRMAR FALLA Y DATOS | 13/12/2025 SE REALIZA CAMBIO DE EQUIPO POR DAÑO EN LA IMPRESORA, NO IMPRIME ALGUNOS CARACTERES Y SE CAMBIA HUB, CABLE DE DATOS AVERIADO, SE INSTALA NUEVO EQUIPO OPERATIVO Y HUB OPERATIVO, PRUEBAS EXITOSAS OK, CLIENTE CB VALIDA SALDO ANTES Y DESPUÉS DEL MANTENIMIENTO OK, CB SE DEJA OPERATIVO OK"/>
    <s v="VISITA TECNICA"/>
    <s v="999VZ158"/>
    <s v="TIPO IV"/>
    <s v="TERRESTRE"/>
    <s v="GONZALEZ FERRER JESUS ALEXANDER"/>
    <n v="1"/>
    <s v="0"/>
    <n v="479589"/>
    <n v="196537"/>
    <n v="479589"/>
  </r>
  <r>
    <s v="MEDELLIN"/>
    <x v="3"/>
    <x v="3"/>
    <s v="5001"/>
    <s v="3131898"/>
    <s v="3007024257"/>
    <s v="INCIDENTE"/>
    <s v="ANTIOQUIA"/>
    <s v="MEDELLIN"/>
    <s v="COMCARD SAN JAVIER TOTAL RED"/>
    <s v="REDEBAN"/>
    <s v="FO-25-1965959"/>
    <d v="2025-12-12T11:32:57"/>
    <d v="2025-12-14T10:15:00"/>
    <s v="NO"/>
    <s v="HARDWARE"/>
    <s v="IMPRESION"/>
    <s v="NO AVANZA PAPEL"/>
    <s v="AGREGADOR"/>
    <s v="COMCARD - PTM"/>
    <s v="EJECUTADO"/>
    <s v="12/12/2025 SE ESCALA PARA VISITA. LLAMAR ANTES DE VISITAR, CONFIRMAR FALLA Y DATOS | 13/12/2025 SE REALIZA CAMBIO DE EQUIPO DEBIDO A FALLA EN IMPRESORA QUE PAPEL NO AVANZA CORRECTAMENTE, PRUEBAS OK"/>
    <s v="VISITA TECNICA"/>
    <s v="ABC9Z872"/>
    <s v="TIPO I"/>
    <s v="TERRESTRE"/>
    <s v="QUINTERO SANCHEZ JUAN SEBASTIAN"/>
    <n v="1"/>
    <s v="0"/>
    <n v="65960"/>
    <n v="75096"/>
    <n v="65960"/>
  </r>
  <r>
    <s v="VILLAVICENCIO"/>
    <x v="1"/>
    <x v="1"/>
    <s v="50006"/>
    <s v="3131930"/>
    <s v="3007064328"/>
    <s v="INCIDENTE"/>
    <s v="META"/>
    <s v="ACACIAS"/>
    <s v="BARRIO CENTRO ACACIAS 14"/>
    <s v="REDEBAN"/>
    <s v="FO-25-1965776"/>
    <d v="2025-12-12T11:14:49"/>
    <d v="2025-12-14T09:16:00"/>
    <s v="NO"/>
    <s v="HARDWARE"/>
    <s v="IMPRESION"/>
    <s v="NO IMPRIME UNO O VARIOS CARACTERES"/>
    <s v="CB UNO A UNO"/>
    <s v="CB UNO A UNO"/>
    <s v="EJECUTADO"/>
    <s v="12/12/2025 SE ESCALA PARA VISITA. LLAMAR ANTES DE VISITAR, CONFIRMAR FALLA Y DATOS | 13/12/2025 SE REALIZA VISITA AL CB POR SOLICITUD DE IMPRESIÓN, NOS RECIBE LA VISITA EL SEÑOR NELSON RIVERA 3147367542, EL CUAL NOS INFORMA SOBRE EL DAÑO VERIFICAMOS Y CORROBORAMOS QUE EL DATÁFONO IMPRIME PERO SE VE ALGO BORROSO ALGUNOS CARACTERES SE DECIDE CAMBIAR EL EQUIPO PARA SOLUCIONAR LA FALLA, SE REALIZAN PRUEBAS Y TODO OK SE RESUELVE EL INCIDENTE"/>
    <s v="VISITA TECNICA"/>
    <s v="6A001347"/>
    <s v="TIPO II"/>
    <s v="TERRESTRE"/>
    <s v="MOLINA CASTRO JAVIER ALBERTO"/>
    <n v="1"/>
    <s v="0"/>
    <n v="144968"/>
    <n v="140396"/>
    <n v="144968"/>
  </r>
  <r>
    <s v="MEDELLIN"/>
    <x v="3"/>
    <x v="3"/>
    <s v="5001"/>
    <s v="3131947"/>
    <s v="3007029997"/>
    <s v="INCIDENTE"/>
    <s v="ANTIOQUIA"/>
    <s v="MEDELLIN"/>
    <s v="PAGAFACIL VIVA LAURELES"/>
    <s v="REDEBAN"/>
    <s v="FO-25-1965872"/>
    <d v="2025-12-12T11:29:42"/>
    <d v="2025-12-12T14:51:00"/>
    <s v="NO"/>
    <s v="HARDWARE"/>
    <s v="LECTOR DE TARJETAS"/>
    <s v="DAÑO POS"/>
    <s v="ROBUSTO"/>
    <s v="PAGAFACIL"/>
    <s v="EJECUTADO"/>
    <s v="12/12/2025 SE ESCALA PARA VISITA. LLAMAR ANTES DE VISITAR, CONFIRMAR FALLA Y DATOS | 12/12/2025 SE CAMBIA PINPAD POR CONSTANTE RECHAZO CON LECTOR CHIP SE HACEN PRUEBAS Y QUEDÓ OPERATIVO EL PINPAD RETIRADO NO SE VEÍA NÚMERO PERO EL CÓDIGO DE BARRAS ESTABA COMPLETO AÚN ASÍ SE VÁLIDO CON INVENTARIO DE RDB Q CORRESPONDIERA TAMBIÉN SE CAMBIÓ HUB POR DAÑO EN CABLEADO TODO OK"/>
    <s v="VISITA TECNICA"/>
    <s v="BBNZZ971"/>
    <s v="TIPO I"/>
    <s v="TERRESTRE"/>
    <s v="ALVAREZ ARENAS VICTOR HUGO"/>
    <n v="1"/>
    <s v="0"/>
    <n v="65960"/>
    <n v="75096"/>
    <n v="65960"/>
  </r>
  <r>
    <s v="MEDELLIN"/>
    <x v="3"/>
    <x v="3"/>
    <s v="5376"/>
    <s v="3131956"/>
    <s v="3007050149"/>
    <s v="INCIDENTE"/>
    <s v="ANTIOQUIA"/>
    <s v="LA CEJA"/>
    <s v="PTM LA CEJA DISTRIBUIDORA DE P"/>
    <s v="REDEBAN"/>
    <s v="FO-25-1965957"/>
    <d v="2025-12-12T11:37:37"/>
    <d v="2025-12-14T09:43:00"/>
    <s v="NO"/>
    <s v="HARDWARE"/>
    <s v="IMPRESION"/>
    <s v="NO IMPRIME UNO O VARIOS CARACTERES"/>
    <s v="AGREGADOR"/>
    <s v="COMCARD - PTM"/>
    <s v="EJECUTADO"/>
    <s v="12/12/2025 SE ESCALA PARA VISITA. LLAMAR ANTES DE VISITAR, CONFIRMAR FALLA Y DATOS | 13/12/2025 SE LIMPIA IMPRESORA YA QUE ESTA SUCIA, EQUIPOS OPERATIVOS,"/>
    <s v="VISITA TECNICA"/>
    <s v="GB00V339"/>
    <s v="TIPO II"/>
    <s v="TERRESTRE"/>
    <s v="BADEL ACUÑA LUIS ALBERTO"/>
    <n v="1"/>
    <s v="0"/>
    <n v="144968"/>
    <n v="140396"/>
    <n v="144968"/>
  </r>
  <r>
    <s v="SINCELEJO"/>
    <x v="0"/>
    <x v="0"/>
    <s v="70713"/>
    <s v="3132001"/>
    <s v="3007036195"/>
    <s v="INCIDENTE"/>
    <s v="SUCRE"/>
    <s v="SAN ONOFRE"/>
    <s v="DISTRICOL DEPOSITO LOS HERMANO"/>
    <s v="REDEBAN"/>
    <s v="FO-25-1965698"/>
    <d v="2025-12-12T11:09:19"/>
    <d v="2025-12-14T09:05:00"/>
    <s v="NO"/>
    <s v="HARDWARE"/>
    <s v="LECTOR DE BARRAS"/>
    <s v="DAÑO POS"/>
    <s v="AGREGADOR"/>
    <s v="DISTRICOL"/>
    <s v="EJECUTADO"/>
    <s v="12/12/2025 SE ESCALA PARA VISITA. LLAMAR ANTES DE VISITAR, CONFIRMAR FALLA Y DATOS | 14/12/2025 SE VISITA COMERCIO POR UNA FALLA, SE HACE CAMBIO DE EQUIPO LECTOR, CAUSAL L1 NO ENCIENDE, SE DEJA CON LA VERSIÓN 9.90, SE REALIZAN PRUEBAS OK"/>
    <s v="VISITA TECNICA"/>
    <s v="9A00B251"/>
    <s v="TIPO II"/>
    <s v="TERRESTRE"/>
    <s v="CACERES HERNANDEZ ANDRES"/>
    <n v="1"/>
    <s v="0"/>
    <n v="144968"/>
    <n v="140396"/>
    <n v="144968"/>
  </r>
  <r>
    <s v="MEDELLIN"/>
    <x v="3"/>
    <x v="3"/>
    <s v="5001"/>
    <s v="3132002"/>
    <s v="3007076846"/>
    <s v="INCIDENTE"/>
    <s v="ANTIOQUIA"/>
    <s v="MEDELLIN"/>
    <s v="PTM MEDELLIN FERREBROMOTORS"/>
    <s v="REDEBAN"/>
    <s v="FO-25-1965695"/>
    <d v="2025-12-12T11:10:06"/>
    <d v="2025-12-12T13:17:00"/>
    <s v="NO"/>
    <s v="SOFTWARE"/>
    <s v="CIERRE"/>
    <s v="CIERRE NO HABILITADO"/>
    <s v="AGREGADOR"/>
    <s v="COMCARD - PTM"/>
    <s v="EJECUTADO"/>
    <s v="12/12/2025 SE ESCALA PARA VISITA. LLAMAR ANTES DE VISITAR, CONFIRMAR FALLA Y DATOS | 12/12/2025 SE RECONFIGURA EQUIPO DESDE CERO AL PARECER POR PROBLEMÁS CON EL CIERRE NO HAY DAÑOS FÍSICOS SE HACEN PRUEBAS Y QUEDA OK"/>
    <s v="VISITA TECNICA"/>
    <s v="106ZZ042 UVSZZ371"/>
    <s v="TIPO I"/>
    <s v="TERRESTRE"/>
    <s v="ALVAREZ ARENAS VICTOR HUGO"/>
    <n v="1"/>
    <s v="0"/>
    <n v="65960"/>
    <n v="75096"/>
    <n v="65960"/>
  </r>
  <r>
    <s v="TUNJA"/>
    <x v="5"/>
    <x v="6"/>
    <s v="15183"/>
    <s v="3132132"/>
    <s v="3007042859"/>
    <s v="INCIDENTE"/>
    <s v="BOYACA"/>
    <s v="CHITA"/>
    <s v="DISTRICOL CIBER CHITA COM"/>
    <s v="REDEBAN"/>
    <s v="FO-25-1966010"/>
    <d v="2025-12-12T11:47:22"/>
    <d v="2025-12-17T11:24:00"/>
    <s v="NO"/>
    <s v="HARDWARE"/>
    <s v="IMPRESION"/>
    <s v="NO IMPRIME UNO O VARIOS CARACTERES"/>
    <s v="AGREGADOR"/>
    <s v="DISTRICOL"/>
    <s v="EJECUTADO"/>
    <s v="12/12/2025 SE ESCALA PARA VISITA. LLAMAR ANTES DE VISITAR, CONFIRMAR FALLA Y DATOS | 16/12/2025 SE LOGRA COMUNICACION CON LA SEÑORA LISETH JIMÉNEZ AL NUMERO TELEFONICO 3233235241 CON QUIEN SE CONFIRMA VISITA PARA EL DIA DE MAÑANA A LAS 3PM YA QUE POR TRANSPORTE LIMITADO HACIA EL LUGAR Y LEJANIA NO ES POSIBLE LLEGAR EL DIA DE HOY, CLIENTE CONFORME. | 16/12/2025 SE LOGRA COMUNICACION CON EL SEÑOR ALBEIRO GONZALES QUIEN NOS INDICA QUE DEBIDO AL PARO ARMADO DESARROLLADO POR GRUPOS ILEGALES NO HAY TRANSPORTE DE SERVICIO PUBLICO, CLIENTE MANIFIESTA QUE ES RECOMENDABLE NO VISITAR LA ZONA EN EL MOMENTO, SE APLAZA VISITA YA QUE POR FALTA DE TRANSPORTE PUBLICO Y RIESGO EN LA ZONA POR GRUPOS ILEGALES NO ES POSIBLE VISITAR, SE LE INDICA AL CLIENTE QUE ESTAREMOS EN COMUNICACION PARA VALIDAR SI SE PUEDE VISITAR Y CUANDO. | 17/12/2025 SE REALIZA VISITA AL COMERCIO, SE CAMBIA EQUIPO POR DAÑO EN IMPRESORA Y TECLADO, SE HACEN PRUEBAS OK."/>
    <s v="VISITA TECNICA"/>
    <s v="9A8ZZ949"/>
    <s v="TIPO IV"/>
    <s v="TERRESTRE"/>
    <s v="SOLER HOYOS CRISTIAN LEONARDO"/>
    <n v="1"/>
    <s v="0"/>
    <n v="479589"/>
    <n v="196537"/>
    <n v="479589"/>
  </r>
  <r>
    <s v="BARRANQUILLA"/>
    <x v="0"/>
    <x v="0"/>
    <s v="8001"/>
    <s v="3132148"/>
    <s v="3007039067"/>
    <s v="INCIDENTE"/>
    <s v="ATLANTICO"/>
    <s v="BARRANQUILLA"/>
    <s v="DISTRICOL TIENDA"/>
    <s v="REDEBAN"/>
    <s v="FO-25-1966145"/>
    <d v="2025-12-12T11:56:44"/>
    <d v="2025-12-12T15:44:00"/>
    <s v="NO"/>
    <s v="HARDWARE"/>
    <s v="IMPRESION"/>
    <s v="NO AVANZA PAPEL"/>
    <s v="AGREGADOR"/>
    <s v="DISTRICOL"/>
    <s v="EJECUTADO"/>
    <s v="12/12/2025 SE ESCALA PARA VISITA. LLAMAR ANTES DE VISITAR, CONFIRMAR FALLA Y DATOS | 12/12/2025 SE REMPLAZA LECTOR, NO ENCENDÍA _x000a_TAMBIÉN SE REMPLAZA DATAFONO, TENIA PROBLEMAS DE IMPRESIÓN,  IMPRIMÍA HASTA LA MITAD Y SE QUEDABA PEGADO"/>
    <s v="VISITA TECNICA"/>
    <s v="AA06Z969"/>
    <s v="TIPO I"/>
    <s v="TERRESTRE"/>
    <s v="DE AVILA SIADES ALBERTO ENRIQUE"/>
    <n v="1"/>
    <s v="0"/>
    <n v="65960"/>
    <n v="75096"/>
    <n v="65960"/>
  </r>
  <r>
    <s v="CALI"/>
    <x v="2"/>
    <x v="2"/>
    <s v="76001"/>
    <s v="3132214"/>
    <s v="3007082241"/>
    <s v="INCIDENTE"/>
    <s v="VALLE DEL CAUCA"/>
    <s v="CALI"/>
    <s v="PTM CALI CIBERMUNDO CIEN PALOS"/>
    <s v="REDEBAN"/>
    <s v="FO-25-1966141"/>
    <d v="2025-12-12T11:57:47"/>
    <d v="2025-12-12T14:45:00"/>
    <m/>
    <s v="HARDWARE"/>
    <s v="IMPRESION"/>
    <s v="NO AVANZA PAPEL"/>
    <m/>
    <m/>
    <m/>
    <s v="12/12/2025 SE ESCALA PARA VISITA. LLAMAR ANTES DE VISITAR, CONFIRMAR FALLA Y DATOS | 12/12/2025 SE LLAMA AL CLIENTE NO CONTESTA SE LE ESCRIBE POR WHATSAPP CONTESTA LA SEÑORA NANCY QUINTERO Y ME INDICA QUE EL EQUIPO YA ESTA FUNCIONANDO CORRECTAMENTE"/>
    <s v="SOPORTE TELEFONICO"/>
    <m/>
    <s v="TIPO I"/>
    <s v="TERRESTRE"/>
    <s v="CUERO RUIZ JHONNY"/>
    <n v="0"/>
    <s v="0"/>
    <n v="41241"/>
    <n v="0"/>
    <n v="41241"/>
  </r>
  <r>
    <s v="PASTO"/>
    <x v="2"/>
    <x v="2"/>
    <s v="52835"/>
    <s v="3132609"/>
    <s v="3007063802"/>
    <s v="INCIDENTE"/>
    <s v="NARIÑO"/>
    <s v="SAN ANDRES DE TUMACO"/>
    <s v="BARRIO AVENIDA LA PLAYA SAN AN"/>
    <s v="REDEBAN"/>
    <s v="FO-25-1966688"/>
    <d v="2025-12-12T12:34:07"/>
    <d v="2025-12-16T11:34:00"/>
    <s v="NO"/>
    <s v="HARDWARE"/>
    <s v="ACTUALIZACION"/>
    <s v="VERSION CAMBIO POS"/>
    <s v="CB UNO A UNO"/>
    <s v="CB UNO A UNO"/>
    <s v="EJECUTADO / CANCELADO"/>
    <s v="12/12/2025 SE ESCALA ACTIVIDAD PARA GESTION WOMPI | 16/12/2025 SE REALIZA VISITA POR INCIDENTE PERO SE ENCUENTRA QUÉ EL CLIENTE YA CUENTA CON EL DATÁFONO DE WOMPI, SE ESCALA LA NOVEDAD A COORDINADOR EL CUAL INFORMA QUE NO SE PUEDE ATENDER EL INC Y SE DEJA EL DATÁFONO DE REDEBAN QUIETO, SE CIERRA TA"/>
    <s v="VISITA TECNICA"/>
    <s v="JA00X310"/>
    <s v="TIPO IV"/>
    <s v="TERRESTRE"/>
    <s v="PAZ MARTINEZ RICHARD HUMBERTO"/>
    <n v="1"/>
    <s v="0"/>
    <n v="479589"/>
    <n v="196537"/>
    <n v="479589"/>
  </r>
  <r>
    <s v="BOGOTA"/>
    <x v="4"/>
    <x v="4"/>
    <s v="73148"/>
    <s v="3132639"/>
    <s v="3007068635"/>
    <s v="INCIDENTE"/>
    <s v="TOLIMA"/>
    <s v="CARMEN DE APICALA"/>
    <s v="PTM CARMEN DE APICALA LASSO &amp;"/>
    <s v="REDEBAN"/>
    <s v="FO-25-1966664"/>
    <d v="2025-12-12T12:55:16"/>
    <d v="2025-12-15T12:59:00"/>
    <s v="NO"/>
    <s v="HARDWARE"/>
    <s v="IMPRESION"/>
    <s v="NO IMPRIME UNO O VARIOS CARACTERES"/>
    <s v="AGREGADOR"/>
    <s v="COMCARD - PTM"/>
    <s v="EJECUTADO"/>
    <s v="12/12/2025 SE ESCALA PARA VISITA. LLAMAR ANTES DE VISITAR, CONFIRMAR FALLA Y DATOS | 13/12/2025 NO HAY SOPORTE CON REDEBAN PARA REALIZAR CAMBIO DE EQUIPO. | 15/12/2025 SE REALIZA CAMBIO DE EQUIPO POR FALLAS EN IMPRESIÓN PRUEBAS OK"/>
    <s v="VISITA TECNICA"/>
    <s v="A300S462"/>
    <s v="TIPO II"/>
    <s v="TERRESTRE"/>
    <s v="ORTIZ MARTINEZ STIVEN"/>
    <n v="1"/>
    <s v="0"/>
    <n v="144968"/>
    <n v="140396"/>
    <n v="144968"/>
  </r>
  <r>
    <s v="CALI"/>
    <x v="6"/>
    <x v="2"/>
    <s v="76834"/>
    <s v="3132749"/>
    <s v="3007081266"/>
    <s v="INCIDENTE"/>
    <s v="VALLE DEL CAUCA"/>
    <s v="TULUA"/>
    <s v="DISTRICOL PAGOS Y MAX"/>
    <s v="REDEBAN"/>
    <s v="FO-25-1967161"/>
    <d v="2025-12-12T14:09:49"/>
    <d v="2025-12-12T16:01:00"/>
    <s v="NO"/>
    <s v="HARDWARE"/>
    <s v="IMPRESION"/>
    <s v="NO AVANZA PAPEL"/>
    <s v="AGREGADOR"/>
    <s v="DISTRICOL"/>
    <s v="EJECUTADO"/>
    <s v="12/12/2025 SE ESCALA PARA VISITA. LLAMAR ANTES DE VISITAR, CONFIRMAR FALLA Y DATOS | 12/12/2025 EN LA VISITA TÉCNICA SE REALIZÓ EL CAMBIO DE DATÁFONO YA QUE SE ENCONTRÓ CON LA IMPRESORA AVERIADA,Y EL PAPEL NO AVANZABA,SE RETIRÓ DESK 2600 Y MAGIC BOX 2600,SE INSTALA DESK 3500 , CONFIGURACIÓN E INICIALIZACIÓN OK, SE CREARON LOS USUARIOS Y SE REALIZARON LAS PRUEBAS DEJANDO EL SERVICIO OPERANDO SIN FALLAS Y SIN NOVEDAD."/>
    <s v="VISITA TECNICA"/>
    <s v="SKZZZ577"/>
    <s v="TIPO II"/>
    <s v="TERRESTRE"/>
    <s v="SANCHEZ URREGO ROBINSON DAVID"/>
    <n v="1"/>
    <s v="0"/>
    <n v="144968"/>
    <n v="140396"/>
    <n v="144968"/>
  </r>
  <r>
    <s v="MEDELLIN"/>
    <x v="3"/>
    <x v="3"/>
    <s v="5001"/>
    <s v="3132905"/>
    <s v="3007012705"/>
    <s v="INCIDENTE"/>
    <s v="ANTIOQUIA"/>
    <s v="MEDELLIN"/>
    <s v="PAGAFACIL SAN ANTONIO DE PRADO"/>
    <s v="REDEBAN"/>
    <s v="FO-25-1967325"/>
    <d v="2025-12-12T14:25:43"/>
    <d v="2025-12-14T12:32:00"/>
    <s v="NO"/>
    <s v="HARDWARE"/>
    <s v="PANTALLA"/>
    <s v="DAÑO POS"/>
    <s v="ROBUSTO"/>
    <s v="PAGAFACIL"/>
    <s v="EJECUTADO"/>
    <s v="12/12/2025 SE ESCALA PARA VISITA. LLAMAR ANTES DE VISITAR, CONFIRMAR FALLA Y DATOS | 13/12/2025 SE REALIZA CAMBIO DE DATAFONO POR SUXIEDAD POR DENTRO DE LA PANTALLA Y TECLADO PEGADO, SE CAMBIA LECTORA POR DAÑO EN CABLE Y HUB DAÑO EN CABLE TAMBIÉN"/>
    <s v="VISITA TECNICA"/>
    <s v="JNZZZ074"/>
    <s v="TIPO I"/>
    <s v="TERRESTRE"/>
    <s v="HERNANDEZ CHAVARRIA JUAN CAMILO"/>
    <n v="1"/>
    <s v="0"/>
    <n v="65960"/>
    <n v="75096"/>
    <n v="65960"/>
  </r>
  <r>
    <s v="MEDELLIN"/>
    <x v="3"/>
    <x v="3"/>
    <s v="5001"/>
    <s v="3133112"/>
    <s v="3007022573"/>
    <s v="INCIDENTE"/>
    <s v="ANTIOQUIA"/>
    <s v="MEDELLIN"/>
    <s v="MULTIPAGAS CARABOBO"/>
    <s v="REDEBAN"/>
    <s v="FO-25-1967324"/>
    <d v="2025-12-12T14:36:52"/>
    <d v="2025-12-14T12:26:00"/>
    <s v="NO"/>
    <s v="HARDWARE"/>
    <s v="TECLADO"/>
    <s v="DAÑO POS"/>
    <s v="ROBUSTO"/>
    <s v="MULTIPAGAS"/>
    <s v="EJECUTADO"/>
    <s v="12/12/2025 SE ESCALA PARA VISITA. LLAMAR ANTES DE VISITAR, CONFIRMAR FALLA Y DATOS | 13/12/2025 CAMBIO EQUIPO POR DAÑO TECLADO BORROSO PRUEBAS OK NO TELECARGA"/>
    <s v="VISITA TECNICA"/>
    <s v="ANZZZ789"/>
    <s v="TIPO I"/>
    <s v="TERRESTRE"/>
    <s v="PAREJA ECHAVARRIA JHON DAVID"/>
    <n v="1"/>
    <s v="0"/>
    <n v="65960"/>
    <n v="75096"/>
    <n v="65960"/>
  </r>
  <r>
    <s v="MEDELLIN"/>
    <x v="3"/>
    <x v="3"/>
    <s v="5380"/>
    <s v="3133352"/>
    <s v="3007079704"/>
    <s v="INCIDENTE"/>
    <s v="ANTIOQUIA"/>
    <s v="LA ESTRELLA"/>
    <s v="PTM LA ESTRELLA KAOS PINATERIA"/>
    <s v="REDEBAN"/>
    <s v="FO-25-1967778"/>
    <d v="2025-12-12T15:25:00"/>
    <d v="2025-12-14T12:43:00"/>
    <s v="NO"/>
    <s v="HARDWARE"/>
    <s v="SE REINICIA"/>
    <s v="DAÑO POS"/>
    <s v="AGREGADOR"/>
    <s v="COMCARD - PTM"/>
    <s v="EJECUTADO"/>
    <s v="12/12/2025 SE ESCALA PARA VISITA. LLAMAR ANTES DE VISITAR, CONFIRMAR FALLA Y DATOS | 13/12/2025 SE ORGANIZA FUENTE DE PODER YA QUE SE ENCONTRABA TENSIONADA Y OCASIONABA QUE SE DESCONCETARA EL EQUIPO"/>
    <s v="VISITA TECNICA"/>
    <s v="V1YZZ446 V1YZZ796"/>
    <s v="TIPO I"/>
    <s v="TERRESTRE"/>
    <s v="HERNANDEZ CHAVARRIA JUAN CAMILO"/>
    <n v="1"/>
    <s v="0"/>
    <n v="65960"/>
    <n v="75096"/>
    <n v="65960"/>
  </r>
  <r>
    <s v="MEDELLIN"/>
    <x v="3"/>
    <x v="3"/>
    <s v="5266"/>
    <s v="3133357"/>
    <s v="3007016355"/>
    <s v="INCIDENTE"/>
    <s v="ANTIOQUIA"/>
    <s v="ENVIGADO"/>
    <s v="PAGAFACIL CITY PLAZA"/>
    <s v="REDEBAN"/>
    <s v="FO-25-1967777"/>
    <d v="2025-12-12T15:26:44"/>
    <d v="2025-12-14T12:38:00"/>
    <s v="NO"/>
    <s v="HARDWARE"/>
    <s v="LECTOR DE BARRAS"/>
    <s v="CABLE LECTORA AVERIADO"/>
    <s v="ROBUSTO"/>
    <s v="PAGAFACIL"/>
    <s v="EJECUTADO"/>
    <s v="12/12/2025 SE ESCALA PARA VISITA. LLAMAR ANTES DE VISITAR, CONFIRMAR FALLA Y DATOS | 13/12/2025 SE REALIZA INSTALACIÓN DE LECTORA Y SE CONECTAN CABLES CORRECTAMENTE, PRUEBAS Y TODO OK"/>
    <s v="VISITA TECNICA"/>
    <s v="JCZZZ324"/>
    <s v="TIPO I"/>
    <s v="TERRESTRE"/>
    <s v="HERNANDEZ CHAVARRIA JUAN CAMILO"/>
    <n v="1"/>
    <s v="0"/>
    <n v="65960"/>
    <n v="75096"/>
    <n v="65960"/>
  </r>
  <r>
    <s v="PASTO"/>
    <x v="2"/>
    <x v="2"/>
    <s v="86749"/>
    <s v="3133425"/>
    <s v="3007062510"/>
    <s v="INCIDENTE"/>
    <s v="PUTUMAYO"/>
    <s v="SIBUNDOY"/>
    <s v="DISTRICOL DROFAMILIA M Y M"/>
    <s v="REDEBAN"/>
    <s v="FO-25-1967773"/>
    <d v="2025-12-12T15:44:57"/>
    <d v="2025-12-16T12:18:00"/>
    <s v="NO"/>
    <s v="HARDWARE"/>
    <s v="IMPRESION"/>
    <s v="NO IMPRIME UNO O VARIOS CARACTERES"/>
    <s v="AGREGADOR"/>
    <s v="DISTRICOL"/>
    <s v="EJECUTADO"/>
    <s v="12/12/2025 SE ESCALA PARA VISITA. LLAMAR ANTES DE VISITAR, CONFIRMAR FALLA Y DATOS | 15/12/2025 SE ENCUENTRA PROBLEMAS PARA DESPLAZAMIENTO A SIBUNDOY POR CIERRES DE VIAS DEBISO A PARO PROBLEMAS DE ORDE PUBLICO | 16/12/2025 SE VISITA EL CB PARA REVISAR FALLA DE DATÁFONO, NO IMPRIME BIEN, SE REALIZA LIMPIEZA PERO PERSISTE FALLA, SE REALIZA CAMBIO DE DATÁFONO, SE HACE PRUEBAS OK, EL CB QUEDA OPERATIVO"/>
    <s v="VISITA TECNICA"/>
    <s v="KA00O674"/>
    <s v="TIPO III"/>
    <s v="TERRESTRE"/>
    <s v="GUERRERO RAMIREZ OSCAR DARIO"/>
    <n v="1"/>
    <s v="0"/>
    <n v="275729"/>
    <n v="196537"/>
    <n v="275729"/>
  </r>
  <r>
    <s v="VILLAVICENCIO"/>
    <x v="1"/>
    <x v="1"/>
    <s v="50001"/>
    <s v="3133486"/>
    <s v="3007051306"/>
    <s v="INCIDENTE"/>
    <s v="META"/>
    <s v="VILLAVICENCIO"/>
    <s v="BARRIO SANTA CATALINA VILLAVIC"/>
    <s v="REDEBAN"/>
    <s v="FO-25-1968007"/>
    <d v="2025-12-12T16:24:49"/>
    <d v="2025-12-14T11:07:00"/>
    <s v="NO"/>
    <s v="HARDWARE"/>
    <s v="COMUNICACION"/>
    <s v="MENSAJE CABLE DE RED DESCONECTADO"/>
    <s v="UNO A UNO"/>
    <s v="CB UNO A UNO"/>
    <s v="EJECUTADO"/>
    <s v="12/12/2025 SE ESCALA PARA VISITA. LLAMAR ANTES DE VISITAR, CONFIRMAR FALLA Y DATOS | 13/12/2025 SE REALIZA CAMBIO DE CABLE ENTORCHADO, PRUEBAS OK"/>
    <s v="VISITA TECNICA"/>
    <s v="BA05Z132"/>
    <s v="TIPO I"/>
    <s v="TERRESTRE"/>
    <s v="PEDREROS CONTRERAS MICHAEL STEVENS"/>
    <n v="1"/>
    <s v="0"/>
    <n v="65960"/>
    <n v="75096"/>
    <n v="65960"/>
  </r>
  <r>
    <s v="CALI"/>
    <x v="2"/>
    <x v="2"/>
    <s v="76001"/>
    <s v="3133904"/>
    <s v="3007035661"/>
    <s v="INCIDENTE"/>
    <s v="VALLE DEL CAUCA"/>
    <s v="CALI"/>
    <s v="IA IA IACIL  VIP IA"/>
    <s v="REDEBAN"/>
    <s v="FO-25-1968129"/>
    <d v="2025-12-12T16:47:08"/>
    <d v="2025-12-14T10:57:00"/>
    <s v="NO"/>
    <s v="HARDWARE"/>
    <s v="HUB"/>
    <s v="SE REINICIA"/>
    <s v="ROBUSTO"/>
    <s v="PAGAFACIL"/>
    <s v="EJECUTADO"/>
    <s v="12/12/2025 SE ESCALA PARA VISITA. LLAMAR ANTES DE VISITAR, CONFIRMAR FALLA Y DATOS | 13/12/2025 SE CAMBIA LECTORA YA QUE TENIA DAÑO FICICO EN EL CABLE Y SE CAMBIA HUD YA QUE NO RECONOCIA ACCESORIOS"/>
    <s v="VISITA TECNICA"/>
    <s v="GZ004168"/>
    <s v="TIPO I"/>
    <s v="TERRESTRE"/>
    <s v="CUERO RUIZ JHONNY"/>
    <n v="1"/>
    <s v="0"/>
    <n v="65960"/>
    <n v="75096"/>
    <n v="65960"/>
  </r>
  <r>
    <s v="BUCARAMANGA"/>
    <x v="5"/>
    <x v="6"/>
    <s v="68001"/>
    <s v="3134028"/>
    <s v="3007031585"/>
    <s v="INCIDENTE"/>
    <s v="SANTANDER"/>
    <s v="BUCARAMANGA"/>
    <s v="COMCARD B MANGA ELLITA"/>
    <s v="REDEBAN"/>
    <s v="FO-25-1968308"/>
    <d v="2025-12-12T17:39:01"/>
    <d v="2025-12-14T10:22:00"/>
    <s v="NO"/>
    <s v="HARDWARE"/>
    <s v="IMPRESION"/>
    <s v="NO IMPRIME UNO O VARIOS CARACTERES"/>
    <s v="AGREGADOR"/>
    <s v="COMCARD - PTM"/>
    <s v="EJECUTADO / CANCELADO"/>
    <s v="12/12/2025 SE ESCALA PARA VISITA. LLAMAR ANTES DE VISITAR, CONFIRMAR FALLA Y DATOS | 13/12/2025 SE VISITA COMERCIO PARA ATENDER INCIDENTE SE ENCUENTRA QUE EL DÍA DE HOY SÁBADO ESTÁ CERRADO POR LO TANTO SE LLAMA AL NÚMERO EN ORDEN 3186159944 PERO NADIE RESPONDE POR LO TANTO SE CIERRA ORDEN Y SE DEJA MENSAJE QUE DEBEN LLAMAR NUEVAMENTE"/>
    <s v="VISITA TECNICA"/>
    <s v="1111G418"/>
    <s v="TIPO I"/>
    <s v="TERRESTRE"/>
    <s v="PEÑA DIAZ IVAN YESID"/>
    <n v="1"/>
    <s v="0"/>
    <n v="65960"/>
    <n v="75096"/>
    <n v="65960"/>
  </r>
  <r>
    <s v="MEDELLIN"/>
    <x v="3"/>
    <x v="3"/>
    <s v="5001"/>
    <s v="3134140"/>
    <s v="3007040104"/>
    <s v="INCIDENTE"/>
    <s v="ANTIOQUIA"/>
    <s v="MEDELLIN"/>
    <s v="PTM MED CAPITAL CITY"/>
    <s v="REDEBAN"/>
    <s v="FO-25-1969577"/>
    <d v="2025-12-13T08:00:00"/>
    <d v="2025-12-15T13:52:00"/>
    <s v="NO"/>
    <s v="HARDWARE"/>
    <s v="IMPRESION"/>
    <s v="DAÑO POS"/>
    <s v="AGREGADOR"/>
    <s v="COMCARD - PTM"/>
    <s v="EJECUTADO"/>
    <s v="13/12/2025 SE ESCALA PARA VISITA. LLAMAR ANTES DE VISITAR, CONFIRMAR FALLA Y DATOS | 13/12/2025 DAÑO IMPRESORA PARA CAMBIO DE EQUIPO SON SOPORTE A ESTA HORA PARA CAMBIOS | 15/12/2025 CAMBIO EQUIPO POR DAÑO LA IMPRESIÓN SE QUEDA PEGADA CONSTANTEMENTE Y NO PERMITE VISUALIZAR BIEN LA INFORMACIÓN REL RECIBO PRUEBAS OK"/>
    <s v="VISITA TECNICA"/>
    <s v="GZ0GZ346 II00T090"/>
    <s v="TIPO I"/>
    <s v="TERRESTRE"/>
    <s v="PAREJA ECHAVARRIA JHON DAVID"/>
    <n v="1"/>
    <s v="0"/>
    <n v="65960"/>
    <n v="75096"/>
    <n v="65960"/>
  </r>
  <r>
    <s v="MEDELLIN"/>
    <x v="3"/>
    <x v="3"/>
    <s v="5001"/>
    <s v="3134637"/>
    <s v="3007082269"/>
    <s v="INCIDENTE"/>
    <s v="ANTIOQUIA"/>
    <s v="MEDELLIN"/>
    <s v="DISTRICOL AMERICAN D&amp;L"/>
    <s v="REDEBAN"/>
    <s v="FO-25-1970124"/>
    <d v="2025-12-13T11:17:26"/>
    <d v="2025-12-15T14:36:00"/>
    <m/>
    <s v="HARDWARE"/>
    <s v="COMUNICACION"/>
    <s v="DAÑO POS"/>
    <m/>
    <m/>
    <m/>
    <s v="13/12/2025 SE ESCALA PARA VISITA. LLAMAR ANTES DE VISITAR, CONFIRMAR FALLA Y DATOS | 15/12/2025 SE LLAMA AL NÚMERO INDICADO Y EL SEÑOR DIEGO ECHEVERRY CON CC71368965, INDICA QUE EL EQUIPO YA SE ENCUENTRA FUNCIONANDO OK, ESPERO EN LA LÍNEA PARA QUE HAGAN PRUEBAS Y TODO FUNCIONA OK"/>
    <s v="SOPORTE TELEFONICO"/>
    <m/>
    <s v="TIPO I"/>
    <s v="TERRESTRE"/>
    <s v="RUA ALVAREZ RICHARD ANDRES"/>
    <n v="0"/>
    <s v="0"/>
    <n v="41241"/>
    <n v="0"/>
    <n v="41241"/>
  </r>
  <r>
    <s v="MEDELLIN"/>
    <x v="3"/>
    <x v="3"/>
    <s v="5001"/>
    <s v="3134641"/>
    <s v="3007082269"/>
    <s v="INCIDENTE"/>
    <s v="ANTIOQUIA"/>
    <s v="MEDELLIN"/>
    <s v="DISTRICOL AMERICAN D&amp;L"/>
    <s v="REDEBAN"/>
    <s v="FO-25-1970382"/>
    <d v="2025-12-13T11:21:57"/>
    <d v="2025-12-14T09:38:00"/>
    <s v="NO"/>
    <s v="SOFTWARE"/>
    <s v="COMUNICACION"/>
    <s v="PARAMETROS DE CONFIGURACION EN POS"/>
    <m/>
    <m/>
    <s v="EJECUTADO"/>
    <s v="13/12/2025 SE ESCALA PARA VISITA. LLAMAR ANTES DE VISITAR, CONFIRMAR FALLA Y DATOS | 14/12/2025 SE REALIZA NUEVAMENTE VALIDACIÓN DE RED Y SE REALIZA BORRADO DE REVERSO."/>
    <s v="VISITA TECNICA"/>
    <s v="OB002010"/>
    <s v="TIPO I"/>
    <s v="TERRESTRE"/>
    <s v="MARIN PIEDRAHITA JIMMY ALEXIS"/>
    <n v="1"/>
    <s v="0"/>
    <n v="65960"/>
    <n v="75096"/>
    <n v="65960"/>
  </r>
  <r>
    <s v="NEIVA"/>
    <x v="1"/>
    <x v="1"/>
    <s v="41668"/>
    <s v="3134642"/>
    <s v="3007049724"/>
    <s v="INCIDENTE"/>
    <s v="HUILA"/>
    <s v="SAN AGUSTIN"/>
    <s v="DISTRICOL DROG VOL SAN AGUSTIN"/>
    <s v="REDEBAN"/>
    <s v="FO-25-1970378"/>
    <d v="2025-12-13T11:23:00"/>
    <d v="2025-12-15T16:44:00"/>
    <s v="NO"/>
    <s v="HARDWARE"/>
    <s v="IMPRESION"/>
    <s v="NO IMPRIME UNO O VARIOS CARACTERES"/>
    <s v="AGREGADOR"/>
    <s v="DISTRICOL"/>
    <s v="EJECUTADO"/>
    <s v="13/12/2025 SE ESCALA PARA VISITA. LLAMAR ANTES DE VISITAR, CONFIRMAR FALLA Y DATOS | 15/12/2025 SE REALIZA CAMBIO DATAFONO DEBIDO QUE IMPRIME MUY CLARO , SE INSTALA DATAFONO , SE CONFIGURA E INICIALIZA, SE CREA USUARIO Y CLAVE CON EL CLIENTE, SE REALIZA PRUEBAS OK"/>
    <s v="VISITA TECNICA"/>
    <s v="AD005303"/>
    <s v="TIPO IV"/>
    <s v="TERRESTRE"/>
    <s v="ANDRADE HERNANDEZ JUAN CARLOS"/>
    <n v="1"/>
    <s v="0"/>
    <n v="479589"/>
    <n v="196537"/>
    <n v="479589"/>
  </r>
  <r>
    <s v="APARTADO"/>
    <x v="3"/>
    <x v="3"/>
    <s v="5045"/>
    <s v="3134662"/>
    <s v="3007027306"/>
    <s v="INCIDENTE"/>
    <s v="ANTIOQUIA"/>
    <s v="APARTADO"/>
    <s v="PAGAFACIL BARRIO VELEZ"/>
    <s v="REDEBAN"/>
    <s v="FO-25-1970359"/>
    <d v="2025-12-13T12:26:40"/>
    <d v="2025-12-15T15:40:00"/>
    <s v="NO"/>
    <s v="HARDWARE"/>
    <s v="NO ENCIENDE"/>
    <s v="DAÑO POS"/>
    <s v="ROBUSTO"/>
    <s v="PAGAFACIL"/>
    <s v="EJECUTADO"/>
    <s v="13/12/2025 SE ESCALA PARA VISITA. LLAMAR ANTES DE VISITAR, CONFIRMAR FALLA Y DATOS | 13/12/2025 NO SE ALCANZA A HACER VISITA POR HORARIO VALORAR Y ADEMAS CB NO TRABAJA LOS DOMINGOS | 15/12/2025 SE REALIZA CAMBIO DATAFONO NO ENCIENDE."/>
    <s v="VISITA TECNICA"/>
    <s v="999SZ189"/>
    <s v="TIPO I"/>
    <s v="TERRESTRE"/>
    <s v="CASTRO HENAO DANIEL ESTEBAN"/>
    <n v="1"/>
    <s v="0"/>
    <n v="65960"/>
    <n v="75096"/>
    <n v="65960"/>
  </r>
  <r>
    <s v="APARTADO"/>
    <x v="3"/>
    <x v="3"/>
    <s v="5837"/>
    <s v="3134664"/>
    <s v="3007062542"/>
    <s v="INCIDENTE"/>
    <s v="ANTIOQUIA"/>
    <s v="TURBO"/>
    <s v="PTM TURBO AGROINSUMOS NUEVO AN"/>
    <s v="REDEBAN"/>
    <s v="FO-25-1970555"/>
    <d v="2025-12-13T12:50:43"/>
    <d v="2025-12-15T11:37:00"/>
    <s v="NO"/>
    <s v="HARDWARE"/>
    <s v="LECTOR DE BARRAS"/>
    <s v="DAÑO POS"/>
    <s v="AGREGADOR"/>
    <s v="COMCARD - PTM"/>
    <s v="EJECUTADO"/>
    <s v="13/12/2025 SE ESCALA PARA VISITA. LLAMAR ANTES DE VISITAR, CONFIRMAR FALLA Y DATOS | 15/12/2025 LECTORA DE BARRA NO ENCIENDE SE PRUEBA CON CABLE DE STOCK Y SIGUE EL PROBLEMA, SE PROCEDE A INSTALAR LECTORA NUEVA, SE HACEN PRUEBAS Y SE DEJA TODO FUNCIONANDO CORRECTAMENTE"/>
    <s v="VISITA TECNICA"/>
    <s v="LA00O170 II0BZ499"/>
    <s v="TIPO II"/>
    <s v="TERRESTRE"/>
    <s v="SALDARRIAGA MIRANDA SANTIAGO"/>
    <n v="1"/>
    <s v="0"/>
    <n v="144968"/>
    <n v="140396"/>
    <n v="144968"/>
  </r>
  <r>
    <s v="APARTADO"/>
    <x v="3"/>
    <x v="3"/>
    <s v="5837"/>
    <s v="3134678"/>
    <s v="3007038814"/>
    <s v="INCIDENTE"/>
    <s v="ANTIOQUIA"/>
    <s v="TURBO"/>
    <s v="PTM VARILOCHE ALL FASHION"/>
    <s v="REDEBAN"/>
    <s v="FO-25-1970789"/>
    <d v="2025-12-13T14:23:37"/>
    <d v="2025-12-15T14:09:00"/>
    <s v="NO"/>
    <s v="HARDWARE"/>
    <s v="IMPRESION"/>
    <s v="NO IMPRIME UNO O VARIOS CARACTERES"/>
    <s v="AGREGADOR"/>
    <s v="COMCARD - PTM"/>
    <s v="EJECUTADO"/>
    <s v="13/12/2025 SE ESCALA PARA VISITA. LLAMAR ANTES DE VISITAR, CONFIRMAR FALLA Y DATOS | 15/12/2025 DATÁFONO IMPRIME ALGUNOS CARACTERES. SE PROCEDE A LIMPIAR LA IMPRESORA TERMINA Y SE SOLUCIONA LA FALLA SE HACEN PRUEBAS DE IMPRESIÓN Y TODO QUEDA FUNCIONANDO CORRECTAMENTE"/>
    <s v="VISITA TECNICA"/>
    <s v="NN00L465"/>
    <s v="TIPO II"/>
    <s v="TERRESTRE"/>
    <s v="SALDARRIAGA MIRANDA SANTIAGO"/>
    <n v="1"/>
    <s v="0"/>
    <n v="144968"/>
    <n v="140396"/>
    <n v="144968"/>
  </r>
  <r>
    <s v="CALI"/>
    <x v="2"/>
    <x v="2"/>
    <s v="19698"/>
    <s v="3134682"/>
    <s v="3007044184"/>
    <s v="INCIDENTE"/>
    <s v="CAUCA"/>
    <s v="SANTANDER DE QUILICHAO"/>
    <s v="DISTRICOL MINIONS NET"/>
    <s v="REDEBAN"/>
    <s v="FO-25-1971577"/>
    <d v="2025-12-13T16:55:22"/>
    <d v="2025-12-15T14:18:00"/>
    <s v="NO"/>
    <s v="HARDWARE"/>
    <s v="IMPRESION"/>
    <s v="NO IMPRIME UNO O VARIOS CARACTERES"/>
    <s v="AGREGADOR"/>
    <s v="DISTRICOL"/>
    <s v="EJECUTADO / CANCELADO"/>
    <s v="14/12/2025 SE ESCALA PARA VISITA. LLAMAR ANTES DE VISITAR, CONFIRMAR FALLA Y DATOS | 15/12/2025 SE LLEGA A EL CB Y LA SEÑORA LUCERO MANIFIESTA QUE EL SR MIGUEL, LO LIMPIO Y YA QUEDO FUNCIONANDO BIEN._x000a_NO SE MANIPULA DATÁFONO._x000a_CB SE ENCUENTRA OPERATIVO."/>
    <s v="VISITA TECNICA"/>
    <s v="AC03Z862"/>
    <s v="TIPO II"/>
    <s v="TERRESTRE"/>
    <s v="TORRES GARCIA JENDRY JOSE"/>
    <n v="1"/>
    <s v="0"/>
    <n v="144968"/>
    <n v="140396"/>
    <n v="144968"/>
  </r>
  <r>
    <s v="BUCARAMANGA"/>
    <x v="5"/>
    <x v="6"/>
    <s v="68001"/>
    <s v="3134699"/>
    <s v="3007074340"/>
    <s v="INCIDENTE"/>
    <s v="SANTANDER"/>
    <s v="BUCARAMANGA"/>
    <s v="PTM BUCARAMANGA DESPENSA LA OR"/>
    <s v="REDEBAN"/>
    <s v="FO-25-1971953"/>
    <d v="2025-12-14T11:01:56"/>
    <d v="2025-12-15T10:56:00"/>
    <s v="NO"/>
    <s v="HARDWARE"/>
    <s v="NO ENCIENDE"/>
    <s v="DAÑO POS"/>
    <s v="AGREGADOR"/>
    <s v="COMCARD - PTM"/>
    <s v="EJECUTADO"/>
    <s v="14/12/2025 SE ESCALA PARA VISITA. LLAMAR ANTES DE VISITAR, CONFIRMAR FALLA Y DATOS | 15/12/2025 NOS ENCONTRAMOS EN SITIO ATENDIENDO LA NOVEDAD PRESENTADA , CLIENTE PRESENTA FALLAS EN EL CANAL DE COMUNICACIÓN EN ESPERA | 15/12/2025 SE HACE PRESENCIA EN COMERCIO SE REALIZA CAMBIO DE EQUIPO DEBIDO A QUE NO ENCIENDE SE REALIZA PRUEBA CONSULTA DE SALDO OK SE CREAN USUARIOS Y CONTRASEÑA"/>
    <s v="VISITA TECNICA"/>
    <s v="EF8ZZ140 EF8ZZ427"/>
    <s v="TIPO I"/>
    <s v="TERRESTRE"/>
    <s v="BARRERA ORTEGA MARLON STWAR"/>
    <n v="1"/>
    <s v="0"/>
    <n v="65960"/>
    <n v="75096"/>
    <n v="65960"/>
  </r>
  <r>
    <s v="BUCARAMANGA"/>
    <x v="5"/>
    <x v="6"/>
    <s v="68276"/>
    <s v="3134720"/>
    <s v="3007047903"/>
    <s v="INCIDENTE"/>
    <s v="SANTANDER"/>
    <s v="FLORIDABLANCA"/>
    <s v="DISTRICOL GRANERO SAMUEL"/>
    <s v="REDEBAN"/>
    <s v="FO-25-1970131"/>
    <d v="2025-12-13T11:15:28"/>
    <d v="2025-12-14T09:49:00"/>
    <s v="NO"/>
    <s v="HARDWARE"/>
    <s v="LECTOR DE BARRAS"/>
    <s v="CABLE LECTORA AVERIADO"/>
    <s v="AGREGADOR"/>
    <s v="DISTRICOL"/>
    <s v="EJECUTADO"/>
    <s v="13/12/2025 SE ESCALA PARA VISITA. LLAMAR ANTES DE VISITAR, CONFIRMAR FALLA Y DATOS | 13/12/2025 EN COMUNICACIÓN CON LA ADMINISTRADORA LEIDY PABÓN AL CELULAR 3174730199, INFORMA QUE HOY TRABAJA HASTA LA 1:00 PM QUE NOS PUEDE ATENDER MAÑANA DOMINGO 14 DICIEMBRE DEL 2025 DE 8:00 AM A 12:00 PM | 14/12/2025 SE REALIZA CAMBIÓ DE LECTOR DE BARRAS POR CABLE EN DAÑO. PRUEBAS EXITOSA."/>
    <s v="VISITA TECNICA"/>
    <s v="1100F695"/>
    <s v="TIPO I"/>
    <s v="TERRESTRE"/>
    <s v="MARTINEZ FLOREZ DONIS ALBERTO"/>
    <n v="1"/>
    <s v="0"/>
    <n v="65960"/>
    <n v="75096"/>
    <n v="65960"/>
  </r>
  <r>
    <s v="MEDELLIN"/>
    <x v="3"/>
    <x v="3"/>
    <s v="5756"/>
    <s v="3134722"/>
    <s v="3007059025"/>
    <s v="INCIDENTE"/>
    <s v="ANTIOQUIA"/>
    <s v="SONSON"/>
    <s v="BARRIO SONSON SONSON 3"/>
    <s v="REDEBAN"/>
    <s v="FO-25-1970127"/>
    <d v="2025-12-13T11:16:20"/>
    <d v="2025-12-15T14:39:00"/>
    <s v="NO"/>
    <s v="HARDWARE"/>
    <s v="LECTOR DE BARRAS"/>
    <s v="CABLE LECTORA AVERIADO"/>
    <s v="CB UNO A UNO"/>
    <s v="CB UNO A UNO"/>
    <s v="EJECUTADO"/>
    <s v="13/12/2025 SE ESCALA PARA VISITA. LLAMAR ANTES DE VISITAR, CONFIRMAR FALLA Y DATOS | 15/12/2025 SE REALIZA CAMBIO DE LECTOR YA QUE TIENE CABLE EN MAL ESTADO SE HACEN PRUEBAS OK"/>
    <s v="VISITA TECNICA"/>
    <s v="MA002184"/>
    <s v="TIPO III"/>
    <s v="TERRESTRE"/>
    <s v="MONTOYA VELEZ ANDRES FELIPE"/>
    <n v="1"/>
    <s v="0"/>
    <n v="275729"/>
    <n v="196537"/>
    <n v="275729"/>
  </r>
  <r>
    <s v="CARTAGENA"/>
    <x v="0"/>
    <x v="0"/>
    <s v="13430"/>
    <s v="3134728"/>
    <s v="3007010029"/>
    <s v="INCIDENTE"/>
    <s v="BOLIVAR"/>
    <s v="MAGANGUE"/>
    <s v="MAGANGUE"/>
    <s v="REDEBAN"/>
    <s v="FO-25-1970376"/>
    <d v="2025-12-13T11:34:19"/>
    <d v="2025-12-15T16:40:00"/>
    <s v="NO"/>
    <s v="HARDWARE"/>
    <s v="IMPRESION"/>
    <s v="DAÑO POS"/>
    <s v="CB UNO A UNO"/>
    <s v="CB UNO A UNO"/>
    <s v="EJECUTADO"/>
    <s v="13/12/2025 SE ESCALA PARA VISITA. LLAMAR ANTES DE VISITAR, CONFIRMAR FALLA Y DATOS | 15/12/2025 SE VISITA SITIO SE VERIFICA, SE VERIFICA INFORMACIÓN, SE REALIZA CAMBIO DE EQUIPO POR DAÑO EN IMPRESIÓN NO AVANZA PAPEL, TECLADO OK, CHIP OK, IMPRESIÓN OK, PRUEBA TRX EXITOSA."/>
    <s v="VISITA TECNICA"/>
    <s v="BA03Z032"/>
    <s v="TIPO IV"/>
    <s v="TERRESTRE"/>
    <s v="SANTOS GUZMAN CHRISTIAN FELIPE"/>
    <n v="1"/>
    <s v="0"/>
    <n v="479589"/>
    <n v="196537"/>
    <n v="479589"/>
  </r>
  <r>
    <s v="BOGOTA"/>
    <x v="4"/>
    <x v="4"/>
    <s v="11001"/>
    <s v="3134730"/>
    <s v="3007058381"/>
    <s v="INCIDENTE"/>
    <s v="CUNDINAMARCA"/>
    <s v="BOGOTA"/>
    <s v="BARRIO CAMELIA BOGOTA 1"/>
    <s v="REDEBAN"/>
    <s v="FO-25-1970108"/>
    <d v="2025-12-13T11:37:47"/>
    <d v="2025-12-15T11:00:00"/>
    <s v="NO"/>
    <s v="HARDWARE"/>
    <s v="IMPRESION"/>
    <s v="NO IMPRIME UNO O VARIOS CARACTERES"/>
    <s v="CB UNO A UNO"/>
    <s v="CB UNO A UNO"/>
    <s v="EJECUTADO"/>
    <s v="13/12/2025 SE ESCALA PARA VISITA. LLAMAR ANTES DE VISITAR, CONFIRMAR FALLA Y DATOS | 13/12/2025 NO HAY SOPORTE CON REDEBAN PARA REALIZAR CAMBIO DE EQUIPO | 15/12/2025 SE REALIZA CAMBIO DE DATAFONO POR DAÑO EN LA IMPRESORA SE INSTALA SE REALIZA PRUEBAS CREACIÓN DE USUARIOS OK"/>
    <s v="VISITA TECNICA"/>
    <s v="IMZZZ503"/>
    <s v="TIPO I"/>
    <s v="TERRESTRE"/>
    <s v="SOTO LONDOÑO FREDY ALEXANDER"/>
    <n v="1"/>
    <s v="0"/>
    <n v="65960"/>
    <n v="75096"/>
    <n v="65960"/>
  </r>
  <r>
    <s v="SANTA MARTA"/>
    <x v="0"/>
    <x v="0"/>
    <s v="44001"/>
    <s v="3134760"/>
    <s v="3007030251"/>
    <s v="INCIDENTE"/>
    <s v="LA GUAJIRA"/>
    <s v="RIOHACHA"/>
    <s v="DISTRICOL DROGUERIA LA SOLUCI"/>
    <s v="REDEBAN"/>
    <s v="FO-25-1970354"/>
    <d v="2025-12-13T12:28:21"/>
    <d v="2025-12-15T12:03:00"/>
    <s v="NO"/>
    <s v="HARDWARE"/>
    <s v="LECTOR DE BARRAS"/>
    <s v="CABLE LECTORA AVERIADO"/>
    <s v="AGREGADOR"/>
    <s v="DISTRICOL"/>
    <s v="EJECUTADO"/>
    <s v="13/12/2025 SE ESCALA PARA VISITA. LLAMAR ANTES DE VISITAR, CONFIRMAR FALLA Y DATOS | 15/12/2025 SE REALIZA LA VISITA, SE ENCUENTRA CABLE DEL LECTOR DE BARRA DAÑADO, Y EL CLIENTE INFORMO QUE EL DATÁFONO SE REINICIA UNAS 2 O 3 VECES EN EL DÍA EL SOLO, SE PROCEDE A CAMBIAR EL CABLEADO DEL DATAFONO Y SE CAMBIA EL LECTOR DE BARRAS, SE REALIZA PRUEBAS Y TODO OK"/>
    <s v="VISITA TECNICA"/>
    <s v="9B00K155"/>
    <s v="TIPO III"/>
    <s v="TERRESTRE"/>
    <s v="THOMAS  CAMPO SIGIFREDO SEGUNDO"/>
    <n v="1"/>
    <s v="0"/>
    <n v="275729"/>
    <n v="196537"/>
    <n v="275729"/>
  </r>
  <r>
    <s v="MEDELLIN"/>
    <x v="3"/>
    <x v="3"/>
    <s v="5001"/>
    <s v="3134761"/>
    <s v="3007034522"/>
    <s v="INCIDENTE"/>
    <s v="ANTIOQUIA"/>
    <s v="MEDELLIN"/>
    <s v="OPRAP AVENTURA PLAZA"/>
    <s v="REDEBAN"/>
    <s v="FO-25-1982423 | FO-25-1970353"/>
    <d v="2025-12-13T12:29:19"/>
    <d v="2025-12-16T15:30:00"/>
    <s v="NO"/>
    <s v="HARDWARE"/>
    <s v="IMPRESION"/>
    <s v="NO AVANZA PAPEL"/>
    <s v="ROBUSTO"/>
    <s v="OPRAP"/>
    <s v="EJECUTADO"/>
    <s v="[FO-25-1982423] 16/12/2025 SE CAMBIA EQUIPO POR DAÑO EN IMPRESORA PRUEBAS OK || [FO-25-1970353] 13/12/2025 SE ESCALA PARA VISITA. LLAMAR ANTES DE VISITAR, CONFIRMAR FALLA Y DATOS | 15/12/2025 SE VALIDA COMUNICACIÓN CON EL CB Y ESTOS INFORMA QUE EN EL CENTRO COMERCIAL AVENTURA, NO BRINDAN SERVICIO LOS FINES DE SEMANA, POR LO CUAL AGRADECERÍAN SI LES REALIZAN LA VISITA MAÑANA. | 15/12/2025 SE VALIDA COMUNICACIÓN CON EL CB Y ESTOS INFORMA QUE EN EL CENTRO COMERCIAL AVENTURA, NO BRINDAN SERVICIO LOS FINES DE SEMANA, POR LO CUAL AGRADECERÍAN SI LES REALIZAN LA VISITA MAÑANA."/>
    <s v="VISITA TECNICA"/>
    <s v="BL019985"/>
    <s v="TIPO I"/>
    <s v="TERRESTRE"/>
    <s v="BADEL ACUÑA LUIS ALBERTO"/>
    <n v="1"/>
    <s v="0"/>
    <n v="65960"/>
    <n v="75096"/>
    <n v="65960"/>
  </r>
  <r>
    <s v="CALI"/>
    <x v="2"/>
    <x v="2"/>
    <s v="19698"/>
    <s v="3134770"/>
    <s v="3007069377"/>
    <s v="INCIDENTE"/>
    <s v="CAUCA"/>
    <s v="SANTANDER DE QUILICHAO"/>
    <s v="BARRIO CENTRO SANTANDER DE QUI"/>
    <s v="REDEBAN"/>
    <s v="FO-25-1970791"/>
    <d v="2025-12-13T14:22:39"/>
    <d v="2025-12-15T13:49:00"/>
    <s v="NO"/>
    <s v="HARDWARE"/>
    <s v="IMPRESION"/>
    <s v="TAPA IMPRESORA"/>
    <s v="CB UNO A UNO"/>
    <s v="CB UNO A UNO"/>
    <s v="EJECUTADO"/>
    <s v="13/12/2025 SE ESCALA PARA VISITA. LLAMAR ANTES DE VISITAR, CONFIRMAR FALLA Y DATOS | 14/12/2025 SE HA INTENTADO COMUNICACION CON LLA SEÑORA DANNA, Y NO HA SIDO POSIBLE, SEGÚN DAÑO DE LA DESCRIPCIÓN SERIA CAMBIO DE EQUIPO POR TAPA DE IMPRESIÓN PARTIDA, POR LO CUÁL SE REALIZARA VISITA FISICA WL DIA DE MAÑANA QUE SE IUEDA REALIZAR CAMBIO DE EQUIPO. | 15/12/2025 SE REALIZA CAMBIO DE DATÁFONO POR DAÑO EN LA TAPA DE IMPRESIÓN, CONECTOR DE RED._x000a_SE REALIZARON PRUEBAS OPERATIVAS SIN NOVEDAD._x000a_CB QUEDA OKEY."/>
    <s v="VISITA TECNICA"/>
    <s v="EF00R553"/>
    <s v="TIPO II"/>
    <s v="TERRESTRE"/>
    <s v="TORRES GARCIA JENDRY JOSE"/>
    <n v="1"/>
    <s v="0"/>
    <n v="144968"/>
    <n v="140396"/>
    <n v="144968"/>
  </r>
  <r>
    <s v="CALI"/>
    <x v="2"/>
    <x v="2"/>
    <s v="19001"/>
    <s v="3134778"/>
    <s v="3007072030"/>
    <s v="INCIDENTE"/>
    <s v="CAUCA"/>
    <s v="POPAYAN"/>
    <s v="PAGAFACIL POPAYAN"/>
    <s v="REDEBAN"/>
    <s v="FO-25-1971585"/>
    <d v="2025-12-13T15:42:18"/>
    <d v="2025-12-15T14:29:00"/>
    <s v="NO"/>
    <s v="HARDWARE"/>
    <s v="ALERT IRRUPTION"/>
    <s v="ALERT IRRUPTION"/>
    <s v="ROBUSTO"/>
    <s v="PAGAFACIL"/>
    <s v="EJECUTADO"/>
    <s v="14/12/2025 SE ESCALA PARA VISITA. LLAMAR ANTES DE VISITAR, CONFIRMAR FALLA Y DATOS | 15/12/2025 EQUIPO CON ALERTINTERRUPTION SE PROCEDE A CANBIAR SE HACEN PRUEBAS OK TELECARGA DRNA"/>
    <s v="VISITA TECNICA"/>
    <s v="NN00L461"/>
    <s v="TIPO III"/>
    <s v="TERRESTRE"/>
    <s v="GIMBUEL LASSO LUIS GERMAN"/>
    <n v="1"/>
    <s v="0"/>
    <n v="275729"/>
    <n v="196537"/>
    <n v="275729"/>
  </r>
  <r>
    <s v="MEDELLIN"/>
    <x v="3"/>
    <x v="3"/>
    <s v="5604"/>
    <s v="3134780"/>
    <s v="3007079823"/>
    <s v="INCIDENTE"/>
    <s v="ANTIOQUIA"/>
    <s v="REMEDIOS"/>
    <s v="BARRIO VDA MINA NUEVA REMEDIOS"/>
    <s v="REDEBAN"/>
    <s v="FO-25-1971583"/>
    <d v="2025-12-13T16:00:35"/>
    <d v="2025-12-17T12:08:00"/>
    <m/>
    <s v="HARDWARE"/>
    <s v="IMPRESION"/>
    <s v="NO AVANZA PAPEL"/>
    <s v="UNO A UNO"/>
    <s v="UNO A UNO"/>
    <m/>
    <s v="14/12/2025 SE ESCALA PARA VISITA. LLAMAR ANTES DE VISITAR, CONFIRMAR FALLA Y DATOS | 17/12/2025 LLAMO AL NÚMERO INDICADO Y LA SEÑORA MONICA INDICA QUE NO NECESITA VISITA TÉCNICA, QUE YA EL EQUIPO ESTÁ FUNCIONANDO OK"/>
    <s v="SOPORTE TELEFONICO"/>
    <m/>
    <s v="TIPO IV"/>
    <s v="TERRESTRE"/>
    <s v="RUA ALVAREZ RICHARD ANDRES"/>
    <n v="0"/>
    <s v="0"/>
    <n v="41241"/>
    <n v="0"/>
    <n v="41241"/>
  </r>
  <r>
    <s v="MEDELLIN"/>
    <x v="3"/>
    <x v="3"/>
    <s v="5088"/>
    <s v="3134793"/>
    <s v="3007061743"/>
    <s v="INCIDENTE"/>
    <s v="ANTIOQUIA"/>
    <s v="BELLO"/>
    <s v="PTM BELLO MISCELANEA TIN"/>
    <s v="REDEBAN"/>
    <s v="FO-25-1971543"/>
    <d v="2025-12-14T08:00:00"/>
    <d v="2025-12-15T15:03:00"/>
    <s v="NO"/>
    <s v="HARDWARE"/>
    <s v="CABLEADO"/>
    <s v="CABLE MAGICBOX AVERIADO"/>
    <s v="AGREGADOR"/>
    <s v="COMCARD - PTM"/>
    <s v="EJECUTADO"/>
    <s v="14/12/2025 SE ESCALA PARA VISITA. LLAMAR ANTES DE VISITAR, CONFIRMAR FALLA Y DATOS | 14/12/2025 POR POSIBLE CAMBIO DE EQUIPO Y POR FALTA DE SOPORTE DE RBM NO SE BRINDA ATENCION, SE REPROGRAMA PARA DIA HABIL | 15/12/2025 SE CAMBIA CABLE MAGIC BOX MALO, SE DEJAN SERVICIOS FUNCIONANDO CORRECTAMENTE PRUEBAS OK"/>
    <s v="VISITA TECNICA"/>
    <s v="HA00K990 TR1ZZ477"/>
    <s v="TIPO I"/>
    <s v="TERRESTRE"/>
    <s v="BARRIENTOS HERNANDEZ CRISTIAN HORACIO"/>
    <n v="1"/>
    <s v="0"/>
    <n v="65960"/>
    <n v="75096"/>
    <n v="65960"/>
  </r>
  <r>
    <s v="VALLEDUPAR"/>
    <x v="0"/>
    <x v="0"/>
    <s v="20011"/>
    <s v="3134799"/>
    <s v="3007082460"/>
    <s v="INCIDENTE"/>
    <s v="CESAR"/>
    <s v="AGUACHICA"/>
    <s v="DISTRIOL PAPELERIA PERF ZAMI"/>
    <s v="REDEBAN"/>
    <s v="FO-25-1971575"/>
    <d v="2025-12-14T08:05:19"/>
    <d v="2025-12-19T11:33:00"/>
    <s v="NO"/>
    <s v="HARDWARE"/>
    <s v="ALERT IRRUPTION"/>
    <s v="ALERT IRRUPTION"/>
    <m/>
    <m/>
    <s v="EJECUTADO"/>
    <s v="14/12/2025 SE ESCALA PARA VISITA. LLAMAR ANTES DE VISITAR, CONFIRMAR FALLA Y DATOS | 16/12/2025 POR MOTIVO DEL PARO ARMADO QUEDA LA VISITA PARA EL 18-12-2025 SE LE INFORMO A REDEBAN POR CORREO ELECTRONICO QUE ESA VISITA SE VERIA AFECTADA POR EL PARO | 19/12/2025 SE VISITA CB Y SE LE HACE CAMBIO DE EQUIPO POR ERROR ALERT IRUPTION SE HACEN PRUEBAS DE TRANSACCIONES OK"/>
    <s v="VISITA TECNICA"/>
    <s v="DA006234"/>
    <s v="TIPO IV"/>
    <s v="TERRESTRE"/>
    <s v="BENITEZ CARVAJAL ALVARO JAVIER"/>
    <n v="1"/>
    <s v="0"/>
    <n v="479589"/>
    <n v="196537"/>
    <n v="479589"/>
  </r>
  <r>
    <s v="PASTO"/>
    <x v="2"/>
    <x v="2"/>
    <s v="52356"/>
    <s v="3134818"/>
    <s v="3007022497"/>
    <s v="INCIDENTE"/>
    <s v="NARIÑO"/>
    <s v="IPIALES"/>
    <s v="MULTIPAGAS IPIALES"/>
    <s v="REDEBAN"/>
    <s v="FO-25-1970117"/>
    <d v="2025-12-13T11:19:07"/>
    <d v="2025-12-15T15:32:00"/>
    <s v="NO"/>
    <s v="HARDWARE"/>
    <s v="IMPRESION"/>
    <s v="NO IMPRIME UNO O VARIOS CARACTERES"/>
    <s v="ROBUSTO"/>
    <s v="MULTIPAGAS"/>
    <s v="EJECUTADO"/>
    <s v="13/12/2025 SE ESCALA PARA VISITA. LLAMAR ANTES DE VISITAR, CONFIRMAR FALLA Y DATOS | 14/12/2025 SE PROGRAMARA VISITA EL DIA LUNES, CLIENTE NO LABORA LOS DIAS DOMINGOS | 15/12/2025 SE VISITA EL CB PARA REVISAR FALLA DE DATAFONOS, IMPRIMEN BORROSO, SE REALIZA CAMBIO DE EQUIPOS, EL PRIMER REQUISITO DE CAMBIO SALE MALO, IGUAL CON PROBLEMA DE IMPRESIÓN, SE REALIZA NUEVAMENTE CAMBIO, LA SEGUNDA TERMINAL CAMBIO OK, SE HACEN PRUEBAS EXITOSAS, CB OPERATIVO"/>
    <s v="VISITA TECNICA"/>
    <s v="AIZZZ123"/>
    <s v="TIPO II"/>
    <s v="TERRESTRE"/>
    <s v="GUERRERO RAMIREZ OSCAR DARIO"/>
    <n v="1"/>
    <s v="0"/>
    <n v="144968"/>
    <n v="140396"/>
    <n v="144968"/>
  </r>
  <r>
    <s v="CALI"/>
    <x v="2"/>
    <x v="2"/>
    <s v="19001"/>
    <s v="3134821"/>
    <s v="3007072845"/>
    <s v="INCIDENTE"/>
    <s v="CAUCA"/>
    <s v="POPAYAN"/>
    <s v="PTM POPAYAN VARIEDADES NUEVO E"/>
    <s v="REDEBAN"/>
    <s v="FO-25-1970118"/>
    <d v="2025-12-13T11:19:55"/>
    <d v="2025-12-15T16:50:00"/>
    <s v="NO"/>
    <s v="HARDWARE"/>
    <s v="LECTOR DE BARRAS"/>
    <s v="FORMATO INVALIDO LECTOR DAÑADO"/>
    <s v="AGREGADOR"/>
    <s v="COMCARD - PTM"/>
    <s v="EJECUTADO"/>
    <s v="13/12/2025 SE ESCALA PARA VISITA. LLAMAR ANTES DE VISITAR, CONFIRMAR FALLA Y DATOS | 16/12/2025 SE CONFIGURA LECTOR SE HACEN PRUEBAS OK TELECARGA DRNA"/>
    <s v="VISITA TECNICA"/>
    <s v="EF00S385 EF00T279"/>
    <s v="TIPO III"/>
    <s v="TERRESTRE"/>
    <s v="GIMBUEL LASSO LUIS GERMAN"/>
    <n v="1"/>
    <s v="0"/>
    <n v="275729"/>
    <n v="196537"/>
    <n v="275729"/>
  </r>
  <r>
    <s v="MEDELLIN"/>
    <x v="3"/>
    <x v="3"/>
    <s v="5887"/>
    <s v="3134827"/>
    <s v="3007013392"/>
    <s v="INCIDENTE"/>
    <s v="ANTIOQUIA"/>
    <s v="YARUMAL"/>
    <s v="BARRIO HOSPITAL YARUMAL"/>
    <s v="REDEBAN"/>
    <s v="FO-25-1970367"/>
    <d v="2025-12-13T11:52:46"/>
    <d v="2025-12-16T09:25:00"/>
    <s v="NO"/>
    <s v="HARDWARE"/>
    <s v="LECTOR DE TARJETAS"/>
    <s v="MENSAJE RETIRE TARJETA"/>
    <s v="CB UNO A UNO"/>
    <s v="CB UNO A UNO"/>
    <s v="EJECUTADO"/>
    <s v="13/12/2025 SE ESCALA PARA VISITA. LLAMAR ANTES DE VISITAR, CONFIRMAR FALLA Y DATOS | 16/12/2025 SE HACE VISITA TÉCNICA OK SE LIMPIA LECTOR CHIP DE TARJETAS DEL PIN PAD POR MENSAJE RETIRE TARJETA, SE HACE LIMPIEZA Y SE SOLICITA LA FALLA NOS QUEDAMOS EN SITIO 30MIN DESPUÉS DEL MANTENIMIENTO PARA HACER MONITORES Y SALEN TODAS LAS PRUEBAS EXITOSAS"/>
    <s v="VISITA TECNICA"/>
    <s v="JAAZZ737"/>
    <s v="TIPO III"/>
    <s v="TERRESTRE"/>
    <s v="DIAZ ZABALA FRANCIS DUBAN"/>
    <n v="1"/>
    <s v="0"/>
    <n v="275729"/>
    <n v="196537"/>
    <n v="275729"/>
  </r>
  <r>
    <s v="MONTERIA"/>
    <x v="0"/>
    <x v="0"/>
    <s v="23555"/>
    <s v="3134829"/>
    <s v="3007035487"/>
    <s v="INCIDENTE"/>
    <s v="CORDOBA"/>
    <s v="PLANETA RICA"/>
    <s v="DISTRICOL CAFETERIA COFFE HOUSE"/>
    <s v="REDEBAN"/>
    <s v="FO-25-1970648"/>
    <d v="2025-12-13T11:56:39"/>
    <d v="2025-12-15T11:51:00"/>
    <s v="NO"/>
    <s v="HARDWARE"/>
    <s v="CABLEADO"/>
    <s v="CABLE MAGICBOX AVERIADO"/>
    <s v="AGREGADOR"/>
    <s v="DISTRICOL"/>
    <s v="EJECUTADO"/>
    <s v="13/12/2025 SE ESCALA PARA VISITA. LLAMAR ANTES DE VISITAR, CONFIRMAR FALLA Y DATOS | 15/12/2025 SE LLEGA A SITIO HACE MÁS DE 10 MINUTOS A LA ESPERA QUE PERMITAN EL INGRESO POR QUÉ SE ENCUENTRAN LLENOS Y ESTÁN VALIDANDO INFORMACIÓN DEL TÉCNICO | 15/12/2025 SE ENCUENTRA FUENTE ROTA POR TAL MOTIVO EL DATAFONO SE REINICIA, SE CAMBIA FUENTE PARA SOLUCIONAR FALLA"/>
    <s v="VISITA TECNICA"/>
    <s v="XP00J468"/>
    <s v="TIPO II"/>
    <s v="TERRESTRE"/>
    <s v="COGOLLO ROSSO CAMILO ANDRES"/>
    <n v="1"/>
    <s v="0"/>
    <n v="144968"/>
    <n v="140396"/>
    <n v="144968"/>
  </r>
  <r>
    <s v="TUNJA"/>
    <x v="5"/>
    <x v="6"/>
    <s v="15001"/>
    <s v="3134830"/>
    <s v="3007048329"/>
    <s v="INCIDENTE"/>
    <s v="BOYACA"/>
    <s v="TUNJA"/>
    <s v="DISTRICOL CIGARRERIA ORLEANS"/>
    <s v="REDEBAN"/>
    <s v="FO-25-1970560"/>
    <d v="2025-12-13T11:57:27"/>
    <d v="2025-12-15T17:01:00"/>
    <s v="NO"/>
    <s v="HARDWARE"/>
    <s v="NO ENCIENDE"/>
    <s v="DAÑO POS"/>
    <s v="AGREGADOR"/>
    <s v="DISTRICOL"/>
    <s v="EJECUTADO"/>
    <s v="13/12/2025 SE ESCALA PARA VISITA. LLAMAR ANTES DE VISITAR, CONFIRMAR FALLA Y DATOS | 14/12/2025 SE ESTABLECE COMUNICACIÓN CON LA SEÑORA NANCY DIAZ TELÉFONO 3203519223 SE LE INDICA QUE POR TEMAS DE SOPORTE DE REDEBAN NO PODEMOS REALIZAR EL CAMBIO DE EQUIPO LA VISITA VA SER ATENDIDA EL DÍA DE MAÑANA 15/12/2025 EN EL TRASCURSO DEL DÍA CLIENTE CONFORME. | 15/12/2025 SE ESTABLECE COMUNICACIÓN CON CLIENTE QUIÉN INDICA QUE EN EL MOMENTO SE ENCUENTRA CERRADO EL COMERCIO PASAR DESPUÉS DE LAS 2PM | 15/12/2025 SE REALIZA CAMBIO DE EQUIPO Y FUENTE DE PODER POR FALLA DE REINICIO Y TECLADO MALO PRUEBAS OK CLIENTE CONFORME"/>
    <s v="VISITA TECNICA"/>
    <s v="XP00I088"/>
    <s v="TIPO I"/>
    <s v="TERRESTRE"/>
    <s v="RODRIGUEZ MURCIA YERSON IVAN"/>
    <n v="1"/>
    <s v="0"/>
    <n v="65960"/>
    <n v="75096"/>
    <n v="65960"/>
  </r>
  <r>
    <s v="CARTAGENA"/>
    <x v="0"/>
    <x v="0"/>
    <s v="13001"/>
    <s v="3134844"/>
    <s v="3007065929"/>
    <s v="INCIDENTE"/>
    <s v="BOLIVAR"/>
    <s v="CARTAGENA"/>
    <s v="PTM CARTAGENA DROGUERIA ANA V"/>
    <s v="REDEBAN"/>
    <s v="FO-25-1971040"/>
    <d v="2025-12-13T14:21:34"/>
    <d v="2025-12-14T11:51:00"/>
    <s v="NO"/>
    <s v="HARDWARE"/>
    <s v="CABLEADO"/>
    <s v="CABLE MAGICBOX AVERIADO"/>
    <s v="AGREGADOR"/>
    <s v="COMCARD - PTM"/>
    <s v="EJECUTADO"/>
    <s v="14/12/2025 SE REALIZA INSPECCIÓN DE CABLEADO Y SE ENCUENTRA TRENZA MAGICBOX DE DATAFONO DOBLADA Y PISADA POR PARTES, SE REALIZA CAMBIO DE TRENZA Y QUEDA EQUIPO FUNCIONANDO CORRECTAMENTE."/>
    <s v="VISITA TECNICA"/>
    <s v="FUA0I088"/>
    <s v="TIPO I"/>
    <s v="TERRESTRE"/>
    <s v="AVILA DE HORTA FERNANDO JOSE"/>
    <n v="1"/>
    <s v="0"/>
    <n v="65960"/>
    <n v="75096"/>
    <n v="65960"/>
  </r>
  <r>
    <s v="BOGOTA"/>
    <x v="4"/>
    <x v="4"/>
    <s v="11001"/>
    <s v="3134845"/>
    <s v="3007075695"/>
    <s v="INCIDENTE"/>
    <s v="CUNDINAMARCA"/>
    <s v="BOGOTA"/>
    <s v="BARRIO QUIROGA BOGOTA 12"/>
    <s v="REDEBAN"/>
    <s v="FO-25-1971039"/>
    <d v="2025-12-13T14:25:48"/>
    <d v="2025-12-15T10:54:00"/>
    <s v="NO"/>
    <s v="HARDWARE"/>
    <s v="NO ENCIENDE"/>
    <s v="DAÑO POS"/>
    <s v="UNO A UNO"/>
    <s v="UNO A UNO"/>
    <s v="EJECUTADO"/>
    <s v="14/12/2025 NO HAY SOPORTE DE ACTIVOS PARA REALIZAR CAMBIO DE EQUIPO Y ATENDER ACTIVIDAD. | 15/12/2025 SE REALIZA CAMBIO DE EQUIPO POR DAÑO NO ENCIENDE PANTALLA INTERMITENTE EN BLANCO SERVICIO OPERATIVO PRUEBAS OK TRNA RBM SE REALIZA PRUEBA CON UNA CONSULTA DE SALDO NO HAY COMO HACER CONSIGNACIÓN O RETIRO"/>
    <s v="VISITA TECNICA"/>
    <s v="1000R513"/>
    <s v="TIPO I"/>
    <s v="TERRESTRE"/>
    <s v="BUSTOS MORA DIEGO MANUEL"/>
    <n v="1"/>
    <s v="0"/>
    <n v="65960"/>
    <n v="75096"/>
    <n v="65960"/>
  </r>
  <r>
    <s v="MEDELLIN"/>
    <x v="3"/>
    <x v="3"/>
    <s v="5148"/>
    <s v="3134854"/>
    <s v="3007042558"/>
    <s v="INCIDENTE"/>
    <s v="ANTIOQUIA"/>
    <s v="EL CARMEN DE VIBORAL"/>
    <s v="DISTRICOL MISCELANEA LA MORENI"/>
    <s v="REDEBAN"/>
    <s v="FO-25-1971587"/>
    <d v="2025-12-13T15:41:37"/>
    <d v="2025-12-15T14:14:00"/>
    <s v="NO"/>
    <s v="HARDWARE"/>
    <s v="IMPRESION"/>
    <s v="NO IMPRIME UNO O VARIOS CARACTERES"/>
    <s v="AGREGADOR"/>
    <s v="DISTRICOL"/>
    <s v="EJECUTADO"/>
    <s v="14/12/2025 SE ESCALA PARA VISITA. LLAMAR ANTES DE VISITAR, CONFIRMAR FALLA Y DATOS | 15/12/2025 SE REALIZA MANTENIMIENTO A LA IMPRESORA YA QUE NO IMPRIME UNOS CARACTERES. EQUIPOS OPERATIVOS"/>
    <s v="VISITA TECNICA"/>
    <s v="GZ5ZZ006"/>
    <s v="TIPO II"/>
    <s v="TERRESTRE"/>
    <s v="BADEL ACUÑA LUIS ALBERTO"/>
    <n v="1"/>
    <s v="0"/>
    <n v="144968"/>
    <n v="140396"/>
    <n v="144968"/>
  </r>
  <r>
    <s v="MEDELLIN"/>
    <x v="3"/>
    <x v="3"/>
    <s v="5282"/>
    <s v="3135320"/>
    <s v="3007042767"/>
    <s v="INCIDENTE"/>
    <s v="ANTIOQUIA"/>
    <s v="FREDONIA"/>
    <s v="DISTRICOL CONECTADOS INTERNET"/>
    <s v="REDEBAN"/>
    <s v="FO-25-1973002"/>
    <d v="2025-12-14T16:47:14"/>
    <d v="2025-12-16T14:03:00"/>
    <s v="NO"/>
    <s v="HARDWARE"/>
    <s v="IMPRESION"/>
    <s v="NO IMPRIME UNO O VARIOS CARACTERES"/>
    <s v="AGREGADOR"/>
    <s v="DISTRICOL"/>
    <s v="EJECUTADO"/>
    <s v="15/12/2025 SE ESCALA PARA VISITA. LLAMAR ANTES DE VISITAR, CONFIRMAR FALLA Y DATOS | 16/12/2025 SE REALIZÓ LIMPIEZA DE IMPRESORA PRUEBAS OK"/>
    <s v="VISITA TECNICA"/>
    <s v="9A8ZZ617"/>
    <s v="TIPO II"/>
    <s v="TERRESTRE"/>
    <s v="CASTAÑEDA PALACIO CARLOS FELIPE"/>
    <n v="1"/>
    <s v="0"/>
    <n v="144968"/>
    <n v="140396"/>
    <n v="144968"/>
  </r>
  <r>
    <s v="MEDELLIN"/>
    <x v="3"/>
    <x v="3"/>
    <s v="5001"/>
    <s v="3135374"/>
    <s v="3007074559"/>
    <s v="INCIDENTE"/>
    <s v="ANTIOQUIA"/>
    <s v="MEDELLIN"/>
    <s v="PTM MEDELLIN  FERRESERVICIOS C"/>
    <s v="REDEBAN"/>
    <s v="FO-25-1973235"/>
    <d v="2025-12-15T08:20:24"/>
    <d v="2025-12-15T12:09:00"/>
    <s v="NO"/>
    <s v="HARDWARE"/>
    <s v="LECTOR DE BARRAS"/>
    <s v="DAÑO POS"/>
    <s v="AGREGADOR"/>
    <s v="COMCARD - PTM"/>
    <s v="EJECUTADO"/>
    <s v="15/12/2025 SE ESCALA PARA VISITA. LLAMAR ANTES DE VISITAR, CONFIRMAR FALLA Y DATOS | 15/12/2025 SE CAMBIA LECTORA DE BARRAS PORQUE TIENE UN PITIDO CONSTANTE QUE NO SE QUITA"/>
    <s v="VISITA TECNICA"/>
    <s v="TVHZZ309 ON00A026"/>
    <s v="TIPO I"/>
    <s v="TERRESTRE"/>
    <s v="RUA ALVAREZ RICHARD ANDRES"/>
    <n v="1"/>
    <s v="0"/>
    <n v="65960"/>
    <n v="75096"/>
    <n v="65960"/>
  </r>
  <r>
    <s v="MEDELLIN"/>
    <x v="3"/>
    <x v="3"/>
    <s v="5380"/>
    <s v="3135424"/>
    <s v="3007073263"/>
    <s v="INCIDENTE"/>
    <s v="ANTIOQUIA"/>
    <s v="LA ESTRELLA"/>
    <s v="PTM LA ESTRELLA DISTRI SUR LA"/>
    <s v="REDEBAN"/>
    <s v="FO-25-1973000"/>
    <d v="2025-12-15T08:00:00"/>
    <d v="2025-12-15T12:06:00"/>
    <s v="NO"/>
    <s v="HARDWARE"/>
    <s v="IMPRESION"/>
    <s v="DAÑO POS"/>
    <s v="AGREGADOR"/>
    <s v="COMCARD - PTM"/>
    <s v="EJECUTADO"/>
    <s v="15/12/2025 SE ESCALA PARA VISITA. LLAMAR ANTES DE VISITAR, CONFIRMAR FALLA Y DATOS | 15/12/2025 SE REALIZA CAMBIO DE EQUIPO POR DAÑO EN IMPRESORA Y PANTALLA SUCIA POR DENTRO"/>
    <s v="VISITA TECNICA"/>
    <s v="A30ZZ399 A30ZZ483"/>
    <s v="TIPO I"/>
    <s v="TERRESTRE"/>
    <s v="HERNANDEZ CHAVARRIA JUAN CAMILO"/>
    <n v="1"/>
    <s v="0"/>
    <n v="65960"/>
    <n v="75096"/>
    <n v="65960"/>
  </r>
  <r>
    <s v="NEIVA"/>
    <x v="1"/>
    <x v="1"/>
    <s v="18610"/>
    <s v="3135440"/>
    <s v="3007078261"/>
    <s v="INCIDENTE"/>
    <s v="CAQUETA"/>
    <s v="SAN JOSE DEL FRAGUA"/>
    <s v="BARRIO SUPERMERCADO SAN JOSE DEL FRAGUA"/>
    <s v="REDEBAN"/>
    <s v="FO-25-1973243"/>
    <d v="2025-12-15T08:08:30"/>
    <d v="2025-12-18T15:02:00"/>
    <s v="NO"/>
    <s v="HARDWARE"/>
    <s v="ALERT IRRUPTION"/>
    <s v="ALERT IRRUPTION"/>
    <s v="UNO A UNO"/>
    <s v="UNO A UNO"/>
    <s v="EJECUTADO"/>
    <s v="15/12/2025 SE ESCALA PARA VISITA. LLAMAR ANTES DE VISITAR, CONFIRMAR FALLA Y DATOS | 18/12/2025 SE REALIZA CAMBIO DATAFONO POR ALERT IRRUPTION, SE CONFIGURA E INICIALIZA DATAFONO, SE CREA USUARIO Y CLAVE CON EL CLIENTE, SE REALIZA PRUEBAS OK."/>
    <s v="VISITA TECNICA"/>
    <s v="SXNZZ063"/>
    <s v="TIPO IV"/>
    <s v="TERRESTRE"/>
    <s v="ANDRADE HERNANDEZ JUAN CARLOS"/>
    <n v="1"/>
    <s v="0"/>
    <n v="479589"/>
    <n v="196537"/>
    <n v="479589"/>
  </r>
  <r>
    <s v="SINCELEJO"/>
    <x v="0"/>
    <x v="0"/>
    <s v="70215"/>
    <s v="3135746"/>
    <s v="3007057175"/>
    <s v="INCIDENTE"/>
    <s v="SUCRE"/>
    <s v="COROZAL"/>
    <s v="PTM COROZAL MEDIFARMA"/>
    <s v="REDEBAN"/>
    <s v="FO-25-1973238"/>
    <d v="2025-12-15T08:18:16"/>
    <d v="2025-12-16T18:07:00"/>
    <s v="NO"/>
    <s v="HARDWARE"/>
    <s v="NO ENCIENDE SE REINICIA"/>
    <s v="FUENTE PODER AVERIADA"/>
    <s v="AGREGADOR"/>
    <s v="COMCARD - PTM"/>
    <s v="EJECUTADO"/>
    <s v="15/12/2025 SE ESCALA PARA VISITA. LLAMAR ANTES DE VISITAR, CONFIRMAR FALLA Y DATOS | 16/12/2025 SE VISITA COMERCIO POR FALLA, YA QUE EL EQUIPO NO ENCIENDE SE REINICIA, SE HACE CAMBIO DE FUENTE DE PODER, SE DEJA CON LA VERSIÓN 9.90, NO SE REALIZA CIERRE, SE REALIZAN PRUEBAS OK."/>
    <s v="VISITA TECNICA"/>
    <s v="A30QZ846 IIOZZ325"/>
    <s v="TIPO II"/>
    <s v="TERRESTRE"/>
    <s v="CACERES HERNANDEZ ANDRES"/>
    <n v="1"/>
    <s v="0"/>
    <n v="144968"/>
    <n v="140396"/>
    <n v="144968"/>
  </r>
  <r>
    <s v="MEDELLIN"/>
    <x v="3"/>
    <x v="3"/>
    <s v="5001"/>
    <s v="3136079"/>
    <s v="3007079924"/>
    <s v="INCIDENTE"/>
    <s v="ANTIOQUIA"/>
    <s v="MEDELLIN"/>
    <s v="DISTRICOL DROGUERIA MILENIOSS"/>
    <s v="REDEBAN"/>
    <s v="FO-25-1973902"/>
    <d v="2025-12-15T09:10:53"/>
    <d v="2025-12-15T12:53:00"/>
    <s v="NO"/>
    <s v="HARDWARE"/>
    <s v="IMPRESION"/>
    <s v="RODILLO AVERIADO"/>
    <s v="AGREGADOR"/>
    <s v="DISTRICOL"/>
    <s v="EJECUTADO"/>
    <s v="15/12/2025 SE ESCALA PARA VISITA. LLAMAR ANTES DE VISITAR, CONFIRMAR FALLA Y DATOS | 15/12/2025 SE INDICA FORMA CORRECTA DE MANIPULACIÓN DE IMPRESORA"/>
    <s v="VISITA TECNICA"/>
    <s v="SAUZZ939"/>
    <s v="TIPO I"/>
    <s v="TERRESTRE"/>
    <s v="HERNANDEZ CHAVARRIA JUAN CAMILO"/>
    <n v="1"/>
    <s v="0"/>
    <n v="65960"/>
    <n v="75096"/>
    <n v="65960"/>
  </r>
  <r>
    <s v="SANTA MARTA"/>
    <x v="0"/>
    <x v="0"/>
    <s v="44430"/>
    <s v="3136088"/>
    <s v="3007074050"/>
    <s v="INCIDENTE"/>
    <s v="LA GUAJIRA"/>
    <s v="MAICAO"/>
    <s v="DISTRICOL VARIEDADES LEYSCIND"/>
    <s v="REDEBAN"/>
    <s v="FO-25-1973900"/>
    <d v="2025-12-15T09:11:55"/>
    <d v="2025-12-15T14:42:00"/>
    <s v="NO"/>
    <s v="SOFTWARE"/>
    <s v="COMUNICACION"/>
    <s v="VERIFIQUE PARAMETROS"/>
    <s v="AGREGADOR"/>
    <s v="DISTRICOL"/>
    <s v="EJECUTADO"/>
    <s v="15/12/2025 SE ESCALA PARA VISITA. LLAMAR ANTES DE VISITAR, CONFIRMAR FALLA Y DATOS | 15/12/2025 SE REALIZA LA VISITA, SE ENCUENTRA EL DATAFONO CON PROBLEMAS DE COMUNICACIÓN, Y AUQE APARECE ELENSAJE DE CABLE DE RED DESCONECTADO, SE CAMBIA EL CABLEADO, SE CONFIGURA PARÁMETROS, PERO EL PROBLEMA PERSISTE, SE PROCEDE A CAMBIAR EL DATÁFONO, SE REALIZA PRUEBAS Y TODO OK"/>
    <s v="VISITA TECNICA"/>
    <s v="ON0TZ474"/>
    <s v="TIPO IV"/>
    <s v="TERRESTRE"/>
    <s v="THOMAS  CAMPO SIGIFREDO SEGUNDO"/>
    <n v="1"/>
    <s v="0"/>
    <n v="479589"/>
    <n v="196537"/>
    <n v="479589"/>
  </r>
  <r>
    <s v="NEIVA"/>
    <x v="1"/>
    <x v="1"/>
    <s v="41615"/>
    <s v="3136449"/>
    <s v="3007050694"/>
    <s v="INCIDENTE"/>
    <s v="HUILA"/>
    <s v="RIVERA"/>
    <s v="PTM RIVERA SERVI MOVIL AL ALCA"/>
    <s v="REDEBAN"/>
    <s v="FO-25-1973953"/>
    <d v="2025-12-15T09:20:21"/>
    <d v="2025-12-15T16:58:00"/>
    <s v="NO"/>
    <s v="HARDWARE"/>
    <s v="PINPAD"/>
    <s v="SE REINICIA"/>
    <s v="AGREGADOR"/>
    <s v="COMCARD - PTM"/>
    <s v="EJECUTADO"/>
    <s v="15/12/2025 SE ESCALA PARA VISITA. LLAMAR ANTES DE VISITAR, CONFIRMAR FALLA Y DATOS | 15/12/2025 SE REALIZA CAMBIO DE PIN PAD Y HUB 4 PUERTOS POR FALLA TECLADO DURO, SE HACEN PRUEBAS CON NUEVO PIN PAD, FUNCIONA CORRECTAMENTE"/>
    <s v="VISITA TECNICA"/>
    <s v="II00Y870 MA00B941"/>
    <s v="TIPO I"/>
    <s v="TERRESTRE"/>
    <s v="DIAZ VARGAS JONATHAN MIGUEL"/>
    <n v="1"/>
    <s v="0"/>
    <n v="65960"/>
    <n v="75096"/>
    <n v="65960"/>
  </r>
  <r>
    <s v="PASTO"/>
    <x v="2"/>
    <x v="2"/>
    <s v="52835"/>
    <s v="3136600"/>
    <s v="3007072719"/>
    <s v="INCIDENTE"/>
    <s v="NARIÑO"/>
    <s v="SAN ANDRES DE TUMACO"/>
    <s v="NUEVO MILENIO SAN ANDRES DE TU"/>
    <s v="REDEBAN"/>
    <s v="FO-25-1973954"/>
    <d v="2025-12-15T09:19:36"/>
    <d v="2025-12-16T13:06:00"/>
    <s v="NO"/>
    <s v="HARDWARE"/>
    <s v="IMPRESION"/>
    <s v="NO IMPRIME UNO O VARIOS CARACTERES"/>
    <s v="CB UNO A UNO"/>
    <s v="CB UNO A UNO"/>
    <s v="EJECUTADO"/>
    <s v="15/12/2025 SE ESCALA PARA VISITA. LLAMAR ANTES DE VISITAR, CONFIRMAR FALLA Y DATOS | 16/12/2025 SE REALIZA CAMBIO DE DATÁFONO POR DAÑO EN IMPRESORA NO IMPRIME VARIOS CARACTERES, SE RECONFIGURA OK PARÁMETROS OK Y SE REALIZAN PRUEBAS EXITOSAS DE TRANSACCIONES"/>
    <s v="VISITA TECNICA"/>
    <s v="EF00R096"/>
    <s v="TIPO IV"/>
    <s v="TERRESTRE"/>
    <s v="PAZ MARTINEZ RICHARD HUMBERTO"/>
    <n v="1"/>
    <s v="0"/>
    <n v="479589"/>
    <n v="196537"/>
    <n v="479589"/>
  </r>
  <r>
    <s v="IBAGUE"/>
    <x v="1"/>
    <x v="1"/>
    <s v="73001"/>
    <s v="3137052"/>
    <s v="3007056358"/>
    <s v="INCIDENTE"/>
    <s v="TOLIMA"/>
    <s v="IBAGUE"/>
    <s v="PTM IBAGUE MUNDOTECNOG&amp;H"/>
    <s v="REDEBAN"/>
    <s v="FO-25-1974333"/>
    <d v="2025-12-15T10:02:52"/>
    <d v="2025-12-15T15:15:00"/>
    <s v="NO"/>
    <s v="HARDWARE"/>
    <s v="PANTALLA"/>
    <s v="DAÑO POS"/>
    <s v="AGREGADOR"/>
    <s v="COMCARD - PTM"/>
    <s v="EJECUTADO"/>
    <s v="15/12/2025 SE ESCALA PARA VISITA. LLAMAR ANTES DE VISITAR, CONFIRMAR FALLA Y DATOS | 15/12/2025 SE REALIZA CAMBIO DE DATÁFONO POR DAÑO EN PANTALLA, SE REALIZA PRUEBAS DE FUNCIONAMIENTO EXITOSAS CUBRE CLAVE INSTALADO."/>
    <s v="VISITA TECNICA"/>
    <s v="9BOZZ115 II0XZ270"/>
    <s v="TIPO I"/>
    <s v="TERRESTRE"/>
    <s v="BARRAGAN TAFUR EDWIN ESTEBAN"/>
    <n v="1"/>
    <s v="0"/>
    <n v="65960"/>
    <n v="75096"/>
    <n v="65960"/>
  </r>
  <r>
    <s v="CALI"/>
    <x v="2"/>
    <x v="2"/>
    <s v="76001"/>
    <s v="3137108"/>
    <s v="3007063111"/>
    <s v="INCIDENTE"/>
    <s v="VALLE DEL CAUCA"/>
    <s v="CALI"/>
    <s v="PAGAFACIL PARQUE DE LA CANA"/>
    <s v="REDEBAN"/>
    <s v="FO-25-1979756"/>
    <d v="2025-12-15T00:00:00"/>
    <d v="2025-12-16T10:41:00"/>
    <s v="NO"/>
    <s v="SOFTWARE"/>
    <s v="COMUNICACION"/>
    <s v="PARAMETROS DE CONFIGURACION EN POS"/>
    <s v="ROBUSTO"/>
    <s v="PAGAFACIL"/>
    <s v="EJECUTADO"/>
    <s v="16/12/2025 DATÁFONO NO TENIA REGISTRADA LA CAJA,SE REGISTRA SE PEGAN 2 BASES DE DATAFONO Y QUEDA FUNCIONANDO CORRECTAMENTE"/>
    <s v="VISITA TECNICA"/>
    <s v="LA00T816"/>
    <s v="TIPO I"/>
    <s v="TERRESTRE"/>
    <s v="CUERO RUIZ JHONNY"/>
    <n v="1"/>
    <s v="0"/>
    <n v="65960"/>
    <n v="75096"/>
    <n v="65960"/>
  </r>
  <r>
    <s v="PEREIRA"/>
    <x v="2"/>
    <x v="5"/>
    <s v="66001"/>
    <s v="3137132"/>
    <s v="3007070666"/>
    <s v="INCIDENTE"/>
    <s v="RISARALDA"/>
    <s v="PEREIRA"/>
    <s v="MULTIPAGAS PEREIRA CENTRO"/>
    <s v="REDEBAN"/>
    <s v="FO-25-1974378"/>
    <d v="2025-12-15T10:09:43"/>
    <d v="2025-12-15T12:56:00"/>
    <s v="NO"/>
    <s v="SOFTWARE"/>
    <s v="COMUNICACION"/>
    <s v="PARAMETROS DE CONFIGURACION EN POS"/>
    <s v="ROBUSTO"/>
    <s v="MULTIPAGAS"/>
    <s v="EJECUTADO"/>
    <s v="15/12/2025 SE ESCALA PARA VISITA. LLAMAR ANTES DE VISITAR, CONFIRMAR FALLA Y DATOS | 15/12/2025 VISITAMOS COMERCIO EL DATÁFONO PERDIÓ LOS PARÁMETROS LO CONFIGURAMOS NUEVAMENTE LO INICIALIZAMOS Y REALIZAMOS PRUEBAS OK."/>
    <s v="VISITA TECNICA"/>
    <s v="UV008955"/>
    <s v="TIPO I"/>
    <s v="TERRESTRE"/>
    <s v="ARROYAVE CANO MANUEL GUILLERMO"/>
    <n v="1"/>
    <s v="0"/>
    <n v="65960"/>
    <n v="75096"/>
    <n v="65960"/>
  </r>
  <r>
    <s v="BUCARAMANGA"/>
    <x v="5"/>
    <x v="6"/>
    <s v="68547"/>
    <s v="3137303"/>
    <s v="3007045448"/>
    <s v="INCIDENTE"/>
    <s v="SANTANDER"/>
    <s v="PIEDECUESTA"/>
    <s v="DISTRICOL CHINOMES PHONE"/>
    <s v="REDEBAN"/>
    <s v="FO-25-1974552"/>
    <d v="2025-12-15T10:20:39"/>
    <d v="2025-12-15T16:45:00"/>
    <s v="NO"/>
    <s v="HARDWARE"/>
    <s v="COMUNICACION"/>
    <s v="MENSAJE CABLE DE RED DESCONECTADO"/>
    <s v="AGREGADOR"/>
    <s v="DISTRICOL"/>
    <s v="EJECUTADO"/>
    <s v="15/12/2025 SE ESCALA PARA VISITA. LLAMAR ANTES DE VISITAR, CONFIRMAR FALLA Y DATOS | 15/12/2025 SE VISITA COMERCIO, SE VERIFICA DAÑO EN EL EQUIPO HUBS POR PELADURA DE CABLE PRODUCCIENDO UN CORTO , SE REALIZA CAMBIO DE EQUIPO HUBS , SE INSTALA VERSION 9.90 , PRUEBAS OK, LECTOR DE BARRAS OK, PINPAD OK, CB OPERATIVO"/>
    <s v="VISITA TECNICA"/>
    <s v="AC0MZ800"/>
    <s v="TIPO II"/>
    <s v="TERRESTRE"/>
    <s v="BARAJAS BERMUDEZ YAHIR MAURICIO"/>
    <n v="1"/>
    <s v="0"/>
    <n v="144968"/>
    <n v="140396"/>
    <n v="144968"/>
  </r>
  <r>
    <s v="MEDELLIN"/>
    <x v="3"/>
    <x v="3"/>
    <s v="5266"/>
    <s v="3137511"/>
    <s v="3007078664"/>
    <s v="INCIDENTE"/>
    <s v="ANTIOQUIA"/>
    <s v="ENVIGADO"/>
    <s v="PTM ENVIGADO R V DISTRIBUDORES"/>
    <s v="REDEBAN"/>
    <s v="FO-25-1974635"/>
    <d v="2025-12-15T10:34:48"/>
    <d v="2025-12-15T13:39:00"/>
    <s v="NO"/>
    <s v="HARDWARE"/>
    <s v="LECTOR DE TARJETAS"/>
    <s v="DAÑO POS"/>
    <s v="AGREGADOR"/>
    <s v="COMCARD - PTM"/>
    <s v="EJECUTADO"/>
    <s v="15/12/2025 SE ESCALA PARA VISITA. LLAMAR ANTES DE VISITAR, CONFIRMAR FALLA Y DATOS | 15/12/2025 SE REALIZA CAMBIO DE EQUIPO YA QUE DESPUÉS DE MANTENIMIENTO GENERAL SIGUE LA FALLA, PROBLEMA EN LECTOR DE TARJETAS"/>
    <s v="VISITA TECNICA"/>
    <s v="SAOZZ080 SAOZZ366"/>
    <s v="TIPO I"/>
    <s v="TERRESTRE"/>
    <s v="HERNANDEZ CHAVARRIA JUAN CAMILO"/>
    <n v="1"/>
    <s v="0"/>
    <n v="65960"/>
    <n v="75096"/>
    <n v="65960"/>
  </r>
  <r>
    <s v="BUCARAMANGA"/>
    <x v="5"/>
    <x v="6"/>
    <s v="68001"/>
    <s v="3137516"/>
    <s v="3007031585"/>
    <s v="INCIDENTE"/>
    <s v="SANTANDER"/>
    <s v="BUCARAMANGA"/>
    <s v="COMCARD B MANGA ELLITA"/>
    <s v="REDEBAN"/>
    <s v="FO-25-1974633"/>
    <d v="2025-12-15T10:37:56"/>
    <d v="2025-12-15T14:32:00"/>
    <s v="NO"/>
    <s v="HARDWARE"/>
    <s v="IMPRESION"/>
    <s v="TAPA IMPRESORA"/>
    <s v="AGREGADOR"/>
    <s v="COMCARD - PTM"/>
    <s v="EJECUTADO"/>
    <s v="15/12/2025 SE ESCALA PARA VISITA. LLAMAR ANTES DE VISITAR, CONFIRMAR FALLA Y DATOS | 15/12/2025 SE REALIZA VERIFICACIÓN DEL SERVICIO ENCONTRADO TAPA DE IMPRESORA ROTA SE REALIZA CAMBIO DE TAPA DE IMPRESORA SE REALIZAN PRUEBAS OK SERVICIO OPERATIVO"/>
    <s v="VISITA TECNICA"/>
    <s v="-1111G418 HA006439"/>
    <s v="TIPO I"/>
    <s v="TERRESTRE"/>
    <s v="REYES RAMIREZ DIEGO ALEXANDER"/>
    <n v="1"/>
    <s v="0"/>
    <n v="65960"/>
    <n v="75096"/>
    <n v="65960"/>
  </r>
  <r>
    <s v="BARRANQUILLA"/>
    <x v="0"/>
    <x v="0"/>
    <s v="47960"/>
    <s v="3137868"/>
    <s v="3007063368"/>
    <s v="INCIDENTE"/>
    <s v="MAGDALENA"/>
    <s v="ZAPAYAN"/>
    <s v="BARRIO CENTRO ZAPAYAN"/>
    <s v="REDEBAN"/>
    <s v="FO-25-1974940"/>
    <d v="2025-12-15T11:06:22"/>
    <d v="2025-12-16T10:47:00"/>
    <s v="NO"/>
    <s v="HARDWARE"/>
    <s v="ALERT IRRUPTION"/>
    <s v="ALERT IRRUPTION"/>
    <s v="CB UNO A UNO"/>
    <s v="CB UNO A UNO"/>
    <s v="EJECUTADO"/>
    <s v="15/12/2025 SE ESCALA PARA VISITA. LLAMAR ANTES DE VISITAR, CONFIRMAR FALLA Y DATOS | 16/12/2025 SE REALIZA CAMBIO DE EQUIPO DATAFONO, SE REALIZAN PRUEBAS DE CORRECTO FUNCIONAMIENTO"/>
    <s v="VISITA TECNICA"/>
    <s v="LA00V300"/>
    <s v="TIPO V"/>
    <s v="FLUVIAL"/>
    <s v="VILLACOB VILLACOB ELKIN EDUARDO"/>
    <n v="1"/>
    <s v="0"/>
    <n v="479589"/>
    <n v="196537"/>
    <n v="479589"/>
  </r>
  <r>
    <s v="PEREIRA"/>
    <x v="2"/>
    <x v="5"/>
    <s v="76400"/>
    <s v="3137912"/>
    <s v="3007079777"/>
    <s v="INCIDENTE"/>
    <s v="VALLE DEL CAUCA"/>
    <s v="LA UNION"/>
    <s v="BARRIO SAN PEDRO LA UNION  3"/>
    <s v="REDEBAN"/>
    <s v="FO-25-1974941"/>
    <d v="2025-12-15T11:05:33"/>
    <d v="2025-12-16T12:12:00"/>
    <s v="NO"/>
    <s v="HARDWARE"/>
    <s v="IMPRESION"/>
    <s v="NO AVANZA PAPEL"/>
    <s v="UNO A UNO"/>
    <s v="UNO A UNO"/>
    <s v="EJECUTADO"/>
    <s v="15/12/2025 SE ESCALA PARA VISITA. LLAMAR ANTES DE VISITAR, CONFIRMAR FALLA Y DATOS | 16/12/2025 SE CAMBIA EQUIPO YA QUE LA IMPRESORA NO AVANZA EL PAPEL, SE REALIZAN PRUEBAS OK."/>
    <s v="VISITA TECNICA"/>
    <s v="F1XZZ101"/>
    <s v="TIPO II"/>
    <s v="TERRESTRE"/>
    <s v="FRANCO CAÑAVERAL YAMID RAUL"/>
    <n v="1"/>
    <s v="0"/>
    <n v="144968"/>
    <n v="140396"/>
    <n v="144968"/>
  </r>
  <r>
    <s v="CALI"/>
    <x v="2"/>
    <x v="2"/>
    <s v="19001"/>
    <s v="3138122"/>
    <s v="3007063064"/>
    <s v="INCIDENTE"/>
    <s v="CAUCA"/>
    <s v="POPAYAN"/>
    <s v="PAGAFACIL  CC TERRAPLAZA"/>
    <s v="REDEBAN"/>
    <s v="FO-25-1975194"/>
    <d v="2025-12-15T11:26:37"/>
    <d v="2025-12-16T11:27:00"/>
    <s v="NO"/>
    <s v="HARDWARE"/>
    <s v="TECLADO"/>
    <s v="DAÑO POS"/>
    <s v="ROBUSTO"/>
    <s v="PAGAFACIL"/>
    <s v="EJECUTADO"/>
    <s v="15/12/2025 SE ESCALA PARA VISITA. LLAMAR ANTES DE VISITAR, CONFIRMAR FALLA Y DATOS | 16/12/2025 TECLADO EN DETERIORO SE PROCEDE A CAMBIAR EQUIPO PRUEBAS OK TELECARGA DRNA"/>
    <s v="VISITA TECNICA"/>
    <s v="KA00R777"/>
    <s v="TIPO III"/>
    <s v="TERRESTRE"/>
    <s v="GIMBUEL LASSO LUIS GERMAN"/>
    <n v="1"/>
    <s v="0"/>
    <n v="275729"/>
    <n v="196537"/>
    <n v="275729"/>
  </r>
  <r>
    <s v="MEDELLIN"/>
    <x v="3"/>
    <x v="3"/>
    <s v="5042"/>
    <s v="3138632"/>
    <s v="3007071050"/>
    <s v="INCIDENTE"/>
    <s v="ANTIOQUIA"/>
    <s v="SANTA FE DE ANTIOQUIA"/>
    <s v="BARRIO SANTA LUCIA SANTA FE DE"/>
    <s v="REDEBAN"/>
    <s v="FO-25-1975564"/>
    <d v="2025-12-15T12:19:04"/>
    <d v="2025-12-16T13:23:00"/>
    <s v="NO"/>
    <s v="HARDWARE"/>
    <s v="COMUNICACION"/>
    <s v="MENSAJE CABLE DE RED DESCONECTADO"/>
    <s v="CB UNO A UNO"/>
    <s v="CB UNO A UNO"/>
    <s v="EJECUTADO"/>
    <s v="15/12/2025 SE ESCALA PARA VISITA. LLAMAR ANTES DE VISITAR, CONFIRMAR FALLA Y DATOS | 16/12/2025 SE REALIZA CAMBIO DE EQUIPO YA QUE PRESENTA ALERT IRRUPTION PRUEBAS OK"/>
    <s v="VISITA TECNICA"/>
    <s v="MN00C124"/>
    <s v="TIPO II"/>
    <s v="TERRESTRE"/>
    <s v="HERNANDEZ CHAVARRIA JUAN CAMILO"/>
    <n v="1"/>
    <s v="0"/>
    <n v="144968"/>
    <n v="140396"/>
    <n v="144968"/>
  </r>
  <r>
    <s v="SINCELEJO"/>
    <x v="0"/>
    <x v="0"/>
    <s v="70001"/>
    <s v="3138682"/>
    <s v="3007076976"/>
    <s v="INCIDENTE"/>
    <s v="SUCRE"/>
    <s v="SINCELEJO"/>
    <s v="DISTRICOL SUPER DROGAS LA 19"/>
    <s v="REDEBAN"/>
    <s v="FO-25-1975874"/>
    <d v="2025-12-15T13:15:07"/>
    <d v="2025-12-15T17:17:00"/>
    <s v="NO"/>
    <s v="HARDWARE"/>
    <s v="LECTOR DE BARRAS"/>
    <s v="CABLE LECTORA AVERIADO"/>
    <s v="AGREGADOR"/>
    <s v="DISTRICOL"/>
    <s v="EJECUTADO"/>
    <s v="15/12/2025 SE ESCALA PARA VISITA. LLAMAR ANTES DE VISITAR, CONFIRMAR FALLA Y DATOS | 15/12/2025 SE VISITA COMERCIO POR UNA FALLA, PUESTO QUE EL LECTOR NO FUNCIONA, SE HACE CAMBIO DE LECTOR, CAUSAL L9 DAÑO FÍSICO, SE DEJA CON LA VERSIÓN 9.90, SE REALIZAN PRUEBAS OK."/>
    <s v="VISITA TECNICA"/>
    <s v="A18ZZ413"/>
    <s v="TIPO I"/>
    <s v="TERRESTRE"/>
    <s v="CACERES HERNANDEZ ANDRES"/>
    <n v="1"/>
    <s v="0"/>
    <n v="65960"/>
    <n v="75096"/>
    <n v="65960"/>
  </r>
  <r>
    <s v="MEDELLIN"/>
    <x v="3"/>
    <x v="3"/>
    <s v="5360"/>
    <s v="3138743"/>
    <s v="3007074670"/>
    <s v="INCIDENTE"/>
    <s v="ANTIOQUIA"/>
    <s v="ITAGUI"/>
    <s v="PTM ITAGUI RAPITIENDA LA PLACI"/>
    <s v="REDEBAN"/>
    <s v="FO-25-1975873"/>
    <d v="2025-12-15T13:19:12"/>
    <d v="2025-12-16T10:43:00"/>
    <s v="NO"/>
    <s v="HARDWARE"/>
    <s v="IMPRESION"/>
    <s v="TAPA IMPRESORA"/>
    <s v="AGREGADOR"/>
    <s v="COMCARD - PTM"/>
    <s v="EJECUTADO"/>
    <s v="15/12/2025 SE ESCALA PARA VISITA. LLAMAR ANTES DE VISITAR, CONFIRMAR FALLA Y DATOS | 16/12/2025 SE REALIZA CAMBIO DE TAPA IMPRESORA SE HACEN PRUEBAS OK"/>
    <s v="VISITA TECNICA"/>
    <s v="EGQZZ162 LNPZZ494"/>
    <s v="TIPO I"/>
    <s v="TERRESTRE"/>
    <s v="MONTOYA VELEZ ANDRES FELIPE"/>
    <n v="1"/>
    <s v="0"/>
    <n v="65960"/>
    <n v="75096"/>
    <n v="65960"/>
  </r>
  <r>
    <s v="MEDELLIN"/>
    <x v="3"/>
    <x v="3"/>
    <s v="5360"/>
    <s v="3140435"/>
    <s v="3007068423"/>
    <s v="INCIDENTE"/>
    <s v="ANTIOQUIA"/>
    <s v="ITAGUI"/>
    <s v="PTM ITAGUI SUPER DESECHABLES S"/>
    <s v="REDEBAN"/>
    <s v="FO-25-1978334"/>
    <d v="2025-12-15T16:30:57"/>
    <d v="2025-12-16T12:15:00"/>
    <s v="NO"/>
    <s v="HARDWARE"/>
    <s v="TECLADO"/>
    <s v="DAÑO POS"/>
    <s v="AGREGADOR"/>
    <s v="COMCARD - PTM"/>
    <s v="EJECUTADO"/>
    <s v="15/12/2025 SE ESCALA PARA VISITA. LLAMAR ANTES DE VISITAR, CONFIRMAR FALLA Y DATOS | 16/12/2025 SE REALIZA CAMBIO DE DATAFONO POR TECLADO BORROSO SE HACEN PRUEBAS OK"/>
    <s v="VISITA TECNICA"/>
    <s v="A100H147"/>
    <s v="TIPO I"/>
    <s v="TERRESTRE"/>
    <s v="MONTOYA VELEZ ANDRES FELIPE"/>
    <n v="1"/>
    <s v="0"/>
    <n v="65960"/>
    <n v="75096"/>
    <n v="65960"/>
  </r>
  <r>
    <s v="MEDELLIN"/>
    <x v="3"/>
    <x v="3"/>
    <s v="5001"/>
    <s v="3140476"/>
    <s v="3007027107"/>
    <s v="INCIDENTE"/>
    <s v="ANTIOQUIA"/>
    <s v="MEDELLIN"/>
    <s v="OPRAP PUNTO DE LA ORIENTAL 1"/>
    <s v="REDEBAN"/>
    <s v="FO-25-1978332"/>
    <d v="2025-12-15T16:46:48"/>
    <d v="2025-12-16T10:44:00"/>
    <s v="NO"/>
    <s v="HARDWARE"/>
    <s v="SE REINICIA"/>
    <s v="DAÑO POS"/>
    <s v="ROBUSTO"/>
    <s v="OPRAP"/>
    <s v="EJECUTADO"/>
    <s v="15/12/2025 SE ESCALA PARA VISITA. LLAMAR ANTES DE VISITAR, CONFIRMAR FALLA Y DATOS | 16/12/2025 SE CAMBIA DATAFONO PORQUE SE LE DAÑO EL PUERTO DONDE VA CONECTADA LA FUENTE Y SE REINICIA CONSTANTEMENTE PRUEBAS OK"/>
    <s v="VISITA TECNICA"/>
    <s v="999VZ087"/>
    <s v="TIPO I"/>
    <s v="TERRESTRE"/>
    <s v="RUA ALVAREZ RICHARD ANDRES"/>
    <n v="1"/>
    <s v="0"/>
    <n v="65960"/>
    <n v="75096"/>
    <n v="65960"/>
  </r>
  <r>
    <s v="MONTERIA"/>
    <x v="0"/>
    <x v="0"/>
    <s v="23555"/>
    <s v="3140492"/>
    <s v="3007025455"/>
    <s v="INCIDENTE"/>
    <s v="CORDOBA"/>
    <s v="PLANETA RICA"/>
    <s v="ARRIO CENTRO   PLANETA RICA"/>
    <s v="REDEBAN"/>
    <s v="FO-25-1978331"/>
    <d v="2025-12-15T16:54:11"/>
    <d v="2025-12-16T11:43:00"/>
    <s v="NO"/>
    <s v="HARDWARE"/>
    <s v="CABLEADO"/>
    <s v="CABLE TEFF AVERIADO"/>
    <s v="CB UNO A UNO"/>
    <s v="CB UNO A UNO"/>
    <s v="EJECUTADO"/>
    <s v="15/12/2025 SE ESCALA PARA VISITA. LLAMAR ANTES DE VISITAR, CONFIRMAR FALLA Y DATOS | 16/12/2025 DATAFONO SE REINICIA AL MOVERSE, SE CAMBIAN FUENTE DE PODER Y SE SOLUCIONA FALLA, PRUEBAS OK"/>
    <s v="VISITA TECNICA"/>
    <s v="9L8ZZ655"/>
    <s v="TIPO II"/>
    <s v="TERRESTRE"/>
    <s v="COGOLLO ROSSO CAMILO ANDRES"/>
    <n v="1"/>
    <s v="0"/>
    <n v="144968"/>
    <n v="140396"/>
    <n v="144968"/>
  </r>
  <r>
    <s v="MEDELLIN"/>
    <x v="3"/>
    <x v="3"/>
    <s v="5034"/>
    <s v="3140786"/>
    <s v="3007031941"/>
    <s v="INCIDENTE"/>
    <s v="ANTIOQUIA"/>
    <s v="ANDES"/>
    <s v="BARRIO PARQUE 1 ANDES"/>
    <s v="REDEBAN"/>
    <s v="FO-25-1978487"/>
    <d v="2025-12-16T08:00:00"/>
    <d v="2025-12-18T11:28:00"/>
    <s v="NO"/>
    <s v="HARDWARE"/>
    <s v="LECTOR DE BARRAS"/>
    <s v="CABLE LECTORA AVERIADO"/>
    <s v="CB UNO A UNO"/>
    <s v="CB UNO A UNO"/>
    <s v="EJECUTADO"/>
    <s v="15/12/2025 SE ESCALA PARA VISITA. LLAMAR ANTES DE VISITAR, CONFIRMAR FALLA Y DATOS | 18/12/2025 SE CAMBIA LECTOR CON CABLE DAÑADO PRUEBAS OK"/>
    <s v="VISITA TECNICA"/>
    <s v="1111R540"/>
    <s v="TIPO III"/>
    <s v="TERRESTRE"/>
    <s v="CASTAÑEDA PALACIO CARLOS FELIPE"/>
    <n v="1"/>
    <s v="0"/>
    <n v="275729"/>
    <n v="196537"/>
    <n v="275729"/>
  </r>
  <r>
    <s v="MEDELLIN"/>
    <x v="3"/>
    <x v="3"/>
    <s v="5002"/>
    <s v="3140799"/>
    <s v="3007077722"/>
    <s v="INCIDENTE"/>
    <s v="ANTIOQUIA"/>
    <s v="ABEJORRAL"/>
    <s v="BARRIO BARRIO LOS BALCONES ABE"/>
    <s v="REDEBAN"/>
    <s v="FO-25-1979580"/>
    <d v="2025-12-16T08:00:00"/>
    <d v="2025-12-18T08:18:00"/>
    <s v="NO"/>
    <s v="HARDWARE"/>
    <s v="COMUNICACION"/>
    <s v="MENSAJE CABLE DE RED DESCONECTADO"/>
    <s v="CB UNO A UNO"/>
    <s v="CB UNO A UNO"/>
    <s v="EJECUTADO"/>
    <s v="16/12/2025 SE ESCALA PARA VISITA. LLAMAR ANTES DE VISITAR, CONFIRMAR FALLA Y DATOS | 18/12/2025 SE LLEGA LA PUNTO SE VERIFICA CABLEADO PUERTOS TODO EN BUEN ESTADO EL DAÑO VENÍA DEL CANAL SE LE EXPLICA AL CLIENTE SE REALIZA MANTENIMIENTO TODO QUEDA OK"/>
    <s v="VISITA TECNICA"/>
    <s v="10NZ012"/>
    <s v="TIPO III"/>
    <s v="TERRESTRE"/>
    <s v="ALVAREZ ARENAS VICTOR HUGO"/>
    <n v="1"/>
    <s v="0"/>
    <n v="275729"/>
    <n v="196537"/>
    <n v="275729"/>
  </r>
  <r>
    <s v="NEIVA"/>
    <x v="1"/>
    <x v="1"/>
    <s v="41551"/>
    <s v="3141047"/>
    <s v="3007048916"/>
    <s v="INCIDENTE"/>
    <s v="HUILA"/>
    <s v="PITALITO"/>
    <s v="DISTRICOL LA 5A ESTACION ESTAN"/>
    <s v="REDEBAN"/>
    <s v="FO-25-1978478"/>
    <d v="2025-12-15T17:57:27"/>
    <d v="2025-12-18T15:39:00"/>
    <s v="NO"/>
    <s v="HARDWARE"/>
    <s v="LECTOR DE TARJETAS"/>
    <s v="DAÑO POS"/>
    <s v="AGREGADOR"/>
    <s v="DISTRICOL"/>
    <s v="EJECUTADO"/>
    <s v="15/12/2025 SE ESCALA PARA VISITA. LLAMAR ANTES DE VISITAR, CONFIRMAR FALLA Y DATOS | 18/12/2025 SE REALIZA VISITA AL PUNTO SE CAMBIA EQUIPO POR DAÑO ,NO LEE NINGUNA TARJETA. SE DEJA EQUIPO CON VR 10.3 PRUEBAS CB OK ."/>
    <s v="VISITA TECNICA"/>
    <s v="AD00M848"/>
    <s v="TIPO III"/>
    <s v="TERRESTRE"/>
    <s v="DEVIA REINOSO JUAN CARLOS"/>
    <n v="1"/>
    <s v="0"/>
    <n v="275729"/>
    <n v="196537"/>
    <n v="275729"/>
  </r>
  <r>
    <s v="PEREIRA"/>
    <x v="2"/>
    <x v="5"/>
    <s v="76400"/>
    <s v="3141101"/>
    <s v="3007044310"/>
    <s v="INCIDENTE"/>
    <s v="VALLE DEL CAUCA"/>
    <s v="LA UNION"/>
    <s v="DISTRICOL VARIEDADES ESTEFANY"/>
    <s v="REDEBAN"/>
    <s v="FO-25-1979572"/>
    <d v="2025-12-16T08:00:00"/>
    <d v="2025-12-16T12:58:00"/>
    <s v="NO"/>
    <s v="HARDWARE"/>
    <s v="IMPRESION"/>
    <s v="NO AVANZA PAPEL"/>
    <s v="AGREGADOR"/>
    <s v="DISTRICOL"/>
    <s v="EJECUTADO / CANCELADO"/>
    <s v="16/12/2025 SE ESCALA PARA VISITA. LLAMAR ANTES DE VISITAR, CONFIRMAR FALLA Y DATOS | 16/12/2025 SE LLEGA AL PUNTO, SE ENCUENTRA EL LOCAL CERRADO, EN COMUNICACIÓN CON LA SR VIVIANA INDICA QUE ESTÁ EN UN CITA MÉDICA Y NO ES POSIBLE ATENDERNOS HOY, SE LE INDICA AL CLIENTE QUE DEBE VOLVER A LLAMAR A SOLICITAR EL SOPORTE."/>
    <s v="VISITA TECNICA"/>
    <s v="9B05Z558"/>
    <s v="TIPO II"/>
    <s v="TERRESTRE"/>
    <s v="FRANCO CAÑAVERAL YAMID RAUL"/>
    <n v="1"/>
    <s v="0"/>
    <n v="144968"/>
    <n v="140396"/>
    <n v="144968"/>
  </r>
  <r>
    <s v="MEDELLIN"/>
    <x v="3"/>
    <x v="3"/>
    <s v="5360"/>
    <s v="3141113"/>
    <s v="3007070988"/>
    <s v="INCIDENTE"/>
    <s v="ANTIOQUIA"/>
    <s v="ITAGUI"/>
    <s v="DISTRICOL LA MANADA DE BOTERIT"/>
    <s v="REDEBAN"/>
    <s v="FO-25-1979570"/>
    <d v="2025-12-16T08:00:00"/>
    <d v="2025-12-16T13:12:00"/>
    <s v="NO"/>
    <s v="HARDWARE"/>
    <s v="LECTOR DE BARRAS"/>
    <s v="DAÑO POS"/>
    <s v="AGREGADOR"/>
    <s v="DISTRICOL"/>
    <s v="EJECUTADO"/>
    <s v="16/12/2025 SE ESCALA PARA VISITA. LLAMAR ANTES DE VISITAR, CONFIRMAR FALLA Y DATOS | 16/12/2025 SE REALIZA CAMBIO DE DATAFONO POR PUERTO USB MALO SE HACEN PRUEBAS OK"/>
    <s v="VISITA TECNICA"/>
    <s v="MN00C062"/>
    <s v="TIPO I"/>
    <s v="TERRESTRE"/>
    <s v="MONTOYA VELEZ ANDRES FELIPE"/>
    <n v="1"/>
    <s v="0"/>
    <n v="65960"/>
    <n v="75096"/>
    <n v="65960"/>
  </r>
  <r>
    <s v="VALLEDUPAR"/>
    <x v="0"/>
    <x v="0"/>
    <s v="44098"/>
    <s v="3141156"/>
    <s v="3007080139"/>
    <s v="INCIDENTE"/>
    <s v="LA GUAJIRA"/>
    <s v="DISTRACCION"/>
    <s v="BARRIO RINCON GUAPO RINCON GUAPO DISTRACCION"/>
    <s v="REDEBAN"/>
    <s v="FO-25-1979806"/>
    <d v="2025-12-16T08:03:09"/>
    <d v="2025-12-17T11:15:00"/>
    <s v="NO"/>
    <s v="HARDWARE"/>
    <s v="IMPRESION"/>
    <s v="NO IMPRIME UNO O VARIOS CARACTERES"/>
    <s v="UNO A UNO"/>
    <s v="UNO A UNO"/>
    <s v="EJECUTADO"/>
    <s v="16/12/2025 SE ESCALA PARA VISITA. LLAMAR ANTES DE VISITAR, CONFIRMAR FALLA Y DATOS | 17/12/2025 SE REALIZA CAMBIO DE DATAFONO, YA QUE NO IMPRIMIA ALGUNOS CARACTERES, SE RETIRA MAGICBOX YA QUE SE INSTALA UN DESK 3500, SE REALIZAN PRUEBAS DEJANDO SERVICIO FUNCIONAL AL 100 %"/>
    <s v="VISITA TECNICA"/>
    <s v="F1ZZZ773"/>
    <s v="TIPO II"/>
    <s v="TERRESTRE"/>
    <s v="MONTES DIAZ JOHN FRED"/>
    <n v="1"/>
    <s v="0"/>
    <n v="144968"/>
    <n v="140396"/>
    <n v="144968"/>
  </r>
  <r>
    <s v="MONTERIA"/>
    <x v="0"/>
    <x v="0"/>
    <s v="23466"/>
    <s v="3141855"/>
    <s v="3007042819"/>
    <s v="INCIDENTE"/>
    <s v="CORDOBA"/>
    <s v="MONTELIBANO"/>
    <s v="DISTRICOL PAPELERIA MAAGU"/>
    <s v="REDEBAN"/>
    <s v="FO-25-1980605"/>
    <d v="2025-12-16T08:57:51"/>
    <d v="2025-12-17T12:42:00"/>
    <s v="NO"/>
    <s v="HARDWARE"/>
    <s v="CABLEADO"/>
    <s v="CABLE MAGICBOX AVERIADO"/>
    <s v="AGREGADOR"/>
    <s v="DISTRICOL"/>
    <s v="EJECUTADO"/>
    <s v="16/12/2025 SE ESCALA PARA VISITA. LLAMAR ANTES DE VISITAR, CONFIRMAR FALLA Y DATOS | 17/12/2025 UN DATAFONO CON FALLAS DE COMUNICACIÓN, SE CAMBIA DATAFONO PARA SOLUCIONAR FALLA, PRUEBAS OK, EL OTRO EQUIPO SE REINICIA AL MOVERLO, SE CAMBIA FUENTE DE CORRIENTE Y SE SOLUCIONA FALLA, PRUEBAS OK"/>
    <s v="VISITA TECNICA"/>
    <s v="9C6ZZ648 - 9A8ZZ653"/>
    <s v="TIPO IV"/>
    <s v="TERRESTRE"/>
    <s v="COGOLLO ROSSO CAMILO ANDRES"/>
    <n v="1"/>
    <s v="0"/>
    <n v="479589"/>
    <n v="196537"/>
    <n v="479589"/>
  </r>
  <r>
    <s v="IBAGUE"/>
    <x v="1"/>
    <x v="1"/>
    <s v="73236"/>
    <s v="3141872"/>
    <s v="3007072174"/>
    <s v="INCIDENTE"/>
    <s v="TOLIMA"/>
    <s v="DOLORES"/>
    <s v="DOLORES JARDINES DEL RECUERDO"/>
    <s v="REDEBAN"/>
    <s v="FO-25-1980602"/>
    <d v="2025-12-16T09:02:01"/>
    <d v="2025-12-16T17:28:00"/>
    <s v="NO"/>
    <s v="SOFTWARE"/>
    <s v="SE REINICIA"/>
    <s v="AL REALIZAR CIERRE CARGA VERSION"/>
    <s v="UNO A UNO"/>
    <s v="UNO A UNO"/>
    <s v="EJECUTADO"/>
    <s v="16/12/2025 SE ESCALA PARA VISITA. LLAMAR ANTES DE VISITAR, CONFIRMAR FALLA Y DATOS | 16/12/2025 SE REALIZA VISITA AL PUNTO, SE CAMBIA EQUIPO YA QUE ESTE PRESENTA DAÑO Y SE REINICIA CONSTANTEMENTE Y QUEDA LA PANTALLA EN NEGRO . SE DEJA EQUIPO INSTALADO CON VR 9.90 PRUEBAS CB OK,"/>
    <s v="VISITA TECNICA"/>
    <s v="NN00N643"/>
    <s v="TIPO IV"/>
    <s v="TERRESTRE"/>
    <s v="DEVIA REINOSO JUAN CARLOS"/>
    <n v="1"/>
    <s v="0"/>
    <n v="479589"/>
    <n v="196537"/>
    <n v="479589"/>
  </r>
  <r>
    <s v="MEDELLIN"/>
    <x v="3"/>
    <x v="3"/>
    <s v="5001"/>
    <s v="3141892"/>
    <s v="3007016832"/>
    <s v="INCIDENTE"/>
    <s v="ANTIOQUIA"/>
    <s v="MEDELLIN"/>
    <s v="PAGAFACIL GUAYABAL"/>
    <s v="REDEBAN"/>
    <s v="FO-25-1980705"/>
    <d v="2025-12-16T09:05:03"/>
    <d v="2025-12-16T13:08:00"/>
    <s v="NO"/>
    <s v="HARDWARE"/>
    <s v="ALERT IRRUPTION"/>
    <s v="ALERT IRRUPTION"/>
    <s v="ROBUSTO"/>
    <s v="PAGAFACIL"/>
    <s v="EJECUTADO"/>
    <s v="16/12/2025 SE ESCALA PARA VISITA. LLAMAR ANTES DE VISITAR, CONFIRMAR FALLA Y DATOS | 16/12/2025 SE REALIZA CAMBIO DE PIN PAD YA QUE EL QUE TIENEN ACTUALMENTE SE LE PONE LA PANTALLA AZUL Y NO PERMITE HACER TRANSACCIONES. AL HACER EL CAMBIO, QUEDA FUNCIONANDO CORRECTAMENTE."/>
    <s v="VISITA TECNICA"/>
    <s v="JFZZZ783"/>
    <s v="TIPO I"/>
    <s v="TERRESTRE"/>
    <s v="MARIN PIEDRAHITA JIMMY ALEXIS"/>
    <n v="1"/>
    <s v="0"/>
    <n v="65960"/>
    <n v="75096"/>
    <n v="65960"/>
  </r>
  <r>
    <s v="SINCELEJO"/>
    <x v="0"/>
    <x v="0"/>
    <s v="70771"/>
    <s v="3141953"/>
    <s v="3007078200"/>
    <s v="INCIDENTE"/>
    <s v="SUCRE"/>
    <s v="SUCRE"/>
    <s v="BARRIO ZULIA SUCRE"/>
    <s v="REDEBAN"/>
    <s v="FO-25-1980600"/>
    <d v="2025-12-16T09:03:02"/>
    <d v="2025-12-17T17:22:00"/>
    <m/>
    <s v="HARDWARE"/>
    <s v="IMPRESION"/>
    <s v="NO IMPRIME UNO O VARIOS CARACTERES"/>
    <s v="CB UNO A UNO"/>
    <s v="CB UNO A UNO"/>
    <m/>
    <s v="16/12/2025 SE ESCALA PARA VISITA. LLAMAR ANTES DE VISITAR, CONFIRMAR FALLA Y DATOS | 17/12/2025 EN COMUNICACIÓN CON EL SEÑOR ELMER JOSÉ, AL NÚMERO DE CONTACTO 3104490846, ME INFORMA QUE LOS VOUCHER ESTÁN SALIENDO CON UNA LÍNEA, SE LE INDICA QUE CAMBIE EL ROLLO Y ADEMÁS QUE LIMPIÉ LA PARTE DE LA IMPRESORA, EL CLIENTE LUEGO DE REALIZAR LO INDICADO, ME INFORMA QUE YA ESTÁ IMPRIMIENDO CORRECTAMENTE, REALIZA TRX DE PRUEBA EXITOSA."/>
    <s v="SOPORTE TELEFONICO"/>
    <m/>
    <s v="TIPO V"/>
    <s v="TERRESTRE"/>
    <s v="CACERES HERNANDEZ ANDRES"/>
    <n v="0"/>
    <s v="0"/>
    <n v="41241"/>
    <n v="0"/>
    <n v="41241"/>
  </r>
  <r>
    <s v="BOGOTA"/>
    <x v="4"/>
    <x v="4"/>
    <s v="25488"/>
    <s v="3142050"/>
    <s v="3007024475"/>
    <s v="INCIDENTE"/>
    <s v="CUNDINAMARCA"/>
    <s v="NILO"/>
    <s v="BARRIO CENTRO NILO"/>
    <s v="REDEBAN"/>
    <s v="FO-25-1980703"/>
    <d v="2025-12-16T09:06:47"/>
    <d v="2025-12-17T10:05:00"/>
    <s v="NO"/>
    <s v="HARDWARE"/>
    <s v="IMPRESION"/>
    <s v="NO AVANZA PAPEL"/>
    <s v="CB UNO A UNO"/>
    <s v="CB UNO A UNO"/>
    <s v="EJECUTADO"/>
    <s v="16/12/2025 SE ESCALA PARA VISITA. LLAMAR ANTES DE VISITAR, CONFIRMAR FALLA Y DATOS | 17/12/2025 CAMBIÓ DE EQUIPO EN DAÑO IMPRESORA MAL ESTADO PRUEBAS OK NO SE REALIZAN PRUEBAS DE ADQUIRENCIA YA QUE NO SE CUENTA CON TARJETA DE PRUEBA NI POR TÉCNICO NI POR CLIENTE"/>
    <s v="VISITA TECNICA"/>
    <s v="17ZZZ226 AA004387"/>
    <s v="TIPO III"/>
    <s v="TERRESTRE"/>
    <s v="GOMEZ VEGA DAVID SNEYDER"/>
    <n v="1"/>
    <s v="0"/>
    <n v="275729"/>
    <n v="196537"/>
    <n v="275729"/>
  </r>
  <r>
    <s v="MEDELLIN"/>
    <x v="3"/>
    <x v="3"/>
    <s v="5001"/>
    <s v="3142940"/>
    <s v="3007029997"/>
    <s v="INCIDENTE"/>
    <s v="ANTIOQUIA"/>
    <s v="MEDELLIN"/>
    <s v="PAGAFACIL VIVA LAURELES"/>
    <s v="REDEBAN"/>
    <s v="FO-25-1981665"/>
    <d v="2025-12-16T10:19:18"/>
    <d v="2025-12-16T13:02:00"/>
    <s v="NO"/>
    <s v="HARDWARE"/>
    <s v="ALERT IRRUPTION"/>
    <s v="ALERT IRRUPTION"/>
    <s v="ROBUSTO"/>
    <s v="PAGAFACIL"/>
    <s v="EJECUTADO"/>
    <s v="16/12/2025 SE ESCALA PARA VISITA. LLAMAR ANTES DE VISITAR, CONFIRMAR FALLA Y DATOS | 16/12/2025 SE CAMBIA PINPAD POR ALERT IRUPTION SE CAMBIA HUB YA QUE ESTA CAUSANDO REINICIOS"/>
    <s v="VISITA TECNICA"/>
    <s v="BBNZZ971"/>
    <s v="TIPO I"/>
    <s v="TERRESTRE"/>
    <s v="BADEL ACUÑA LUIS ALBERTO"/>
    <n v="1"/>
    <s v="0"/>
    <n v="65960"/>
    <n v="75096"/>
    <n v="65960"/>
  </r>
  <r>
    <s v="BOGOTA"/>
    <x v="4"/>
    <x v="4"/>
    <s v="25436"/>
    <s v="3142958"/>
    <s v="3007063989"/>
    <s v="INCIDENTE"/>
    <s v="CUNDINAMARCA"/>
    <s v="MANTA"/>
    <s v="BARRIO CENTRO MANTA 1"/>
    <s v="REDEBAN"/>
    <s v="FO-25-1981719"/>
    <d v="2025-12-16T10:26:59"/>
    <d v="2025-12-18T11:58:00"/>
    <s v="NO"/>
    <s v="HARDWARE"/>
    <s v="LECTOR DE BARRAS"/>
    <s v="DAÑO POS"/>
    <s v="CB UNO A UNO"/>
    <s v="CB UNO A UNO"/>
    <s v="EJECUTADO"/>
    <s v="16/12/2025 SE ESCALA PARA VISITA. LLAMAR ANTES DE VISITAR, CONFIRMAR FALLA Y DATOS | 18/12/2025 SE VISITA COMERCIO CB BANCOLOMBIA, SE CAMBIA DATAFONO POR QUE TIENE EL PUERTO USB DETERIORADO, SE DEJA EL NUEVO CON LOS USUARIOS DEL CLIENTE, SE REALIZAN PRUEBAS OK."/>
    <s v="VISITA TECNICA"/>
    <s v="NA00Y827"/>
    <s v="TIPO III"/>
    <s v="TERRESTRE"/>
    <s v="VEGA MANRIQUE JONATAN MAURICIO"/>
    <n v="1"/>
    <s v="0"/>
    <n v="275729"/>
    <n v="196537"/>
    <n v="275729"/>
  </r>
  <r>
    <s v="MEDELLIN"/>
    <x v="3"/>
    <x v="3"/>
    <s v="5308"/>
    <s v="3142966"/>
    <s v="3007013743"/>
    <s v="INCIDENTE"/>
    <s v="ANTIOQUIA"/>
    <s v="GIRARDOTA"/>
    <s v="PARQUE GIRARDOTA"/>
    <s v="REDEBAN"/>
    <s v="FO-25-1981715"/>
    <d v="2025-12-16T10:28:39"/>
    <d v="2025-12-17T10:02:00"/>
    <s v="NO"/>
    <s v="HARDWARE"/>
    <s v="TECLADO"/>
    <s v="DAÑO POS"/>
    <s v="CB UNO A UNO"/>
    <s v="CB UNO A UNO"/>
    <s v="EJECUTADO"/>
    <s v="16/12/2025 SE ESCALA PARA VISITA. LLAMAR ANTES DE VISITAR, CONFIRMAR FALLA Y DATOS | 17/12/2025 SE CAMBIA DATÁFONO CON TECLADO BORROSO Y REINICIOS REPENTINOS, SE DEJAN SERVICIOS FUNCIONANDO CORRECTAMENTE"/>
    <s v="VISITA TECNICA"/>
    <s v="A00JZ763"/>
    <s v="TIPO I"/>
    <s v="TERRESTRE"/>
    <s v="BARRIENTOS HERNANDEZ CRISTIAN HORACIO"/>
    <n v="1"/>
    <s v="0"/>
    <n v="65960"/>
    <n v="75096"/>
    <n v="65960"/>
  </r>
  <r>
    <s v="CALI"/>
    <x v="2"/>
    <x v="2"/>
    <s v="76001"/>
    <s v="3143049"/>
    <s v="3007066373"/>
    <s v="INCIDENTE"/>
    <s v="VALLE DEL CAUCA"/>
    <s v="CALI"/>
    <s v="DISTRICOL MISC LA CHIRONA"/>
    <s v="REDEBAN"/>
    <s v="FO-25-1981663"/>
    <d v="2025-12-16T10:20:11"/>
    <d v="2025-12-17T10:00:00"/>
    <s v="NO"/>
    <s v="HARDWARE"/>
    <s v="DETERIORO"/>
    <s v="DATAFONO"/>
    <s v="AGREGADOR"/>
    <s v="DISTRICOL"/>
    <s v="EJECUTADO"/>
    <s v="16/12/2025 SE ESCALA PARA VISITA. LLAMAR ANTES DE VISITAR, CONFIRMAR FALLA Y DATOS | 17/12/2025 SE VISITA CORRESPONSAL Y SE REEMPLAZA DATÁFONO POR DETERIORO. TRANSACCIONES DE PRUEBA EXITOSAS."/>
    <s v="VISITA TECNICA"/>
    <s v="NN00M742"/>
    <s v="TIPO I"/>
    <s v="TERRESTRE"/>
    <s v="BOLAÑOS TABORDA JORGE ENRIQUE"/>
    <n v="1"/>
    <s v="0"/>
    <n v="65960"/>
    <n v="75096"/>
    <n v="65960"/>
  </r>
  <r>
    <s v="BARRANQUILLA"/>
    <x v="0"/>
    <x v="0"/>
    <s v="8433"/>
    <s v="3143170"/>
    <s v="3007080788"/>
    <s v="INCIDENTE"/>
    <s v="ATLANTICO"/>
    <s v="MALAMBO"/>
    <s v="BARRIO CONCOR MALAMBO 4"/>
    <s v="REDEBAN"/>
    <s v="FO-25-1981711"/>
    <d v="2025-12-16T10:42:10"/>
    <d v="2025-12-16T16:18:00"/>
    <s v="NO"/>
    <s v="HARDWARE"/>
    <s v="HUB"/>
    <s v="SE REINICIA"/>
    <s v="UNO A UNO"/>
    <s v="UNO A UNO"/>
    <s v="EJECUTADO"/>
    <s v="16/12/2025 SE ESCALA PARA VISITA. LLAMAR ANTES DE VISITAR, CONFIRMAR FALLA Y DATOS | 16/12/2025 SE REALIZA VISITA SE PROCEDE A VALIDAR EQUIPOS POSIBLE DAÑO EN EL MAGIC BOX DESK 1600, HACE REINICIAR EL EQUIPO ,SE PROCEDE A CAMBIAR SE HACEN PRUEBAS Y TODO OK,CB OPERATIVO"/>
    <s v="VISITA TECNICA"/>
    <s v="F7ZZZ995"/>
    <s v="TIPO II"/>
    <s v="TERRESTRE"/>
    <s v="PORRAS CASTRO DARLON NASCK"/>
    <n v="1"/>
    <s v="0"/>
    <n v="144968"/>
    <n v="140396"/>
    <n v="144968"/>
  </r>
  <r>
    <s v="BARRANQUILLA"/>
    <x v="0"/>
    <x v="0"/>
    <s v="8001"/>
    <s v="3143188"/>
    <s v="3007020488"/>
    <s v="INCIDENTE"/>
    <s v="ATLANTICO"/>
    <s v="BARRANQUILLA"/>
    <s v="REVAL PORTAL DEL PRADO"/>
    <s v="REDEBAN"/>
    <s v="FO-25-1981710"/>
    <d v="2025-12-16T10:48:47"/>
    <d v="2025-12-17T08:37:00"/>
    <s v="NO"/>
    <s v="HARDWARE"/>
    <s v="COMUNICACION"/>
    <s v="MENSAJE CABLE DE RED DESCONECTADO"/>
    <s v="ROBUSTO"/>
    <s v="REVAL"/>
    <s v="EJECUTADO"/>
    <s v="16/12/2025 SE ESCALA PARA VISITA. LLAMAR ANTES DE VISITAR, CONFIRMAR FALLA Y DATOS | 18/12/2025 SE REMPLAZA DATAFONO, MOSTRABA MENSAJE CABLE DE RED DESCONECTADO_x000a_TAMBIÉN SE REMPLAZA CABLE DE RED, ESTABA DETERIORADO"/>
    <s v="VISITA TECNICA"/>
    <s v="AAAAS994"/>
    <s v="TIPO I"/>
    <s v="TERRESTRE"/>
    <s v="DE AVILA SIADES ALBERTO ENRIQUE"/>
    <n v="1"/>
    <s v="0"/>
    <n v="65960"/>
    <n v="75096"/>
    <n v="65960"/>
  </r>
  <r>
    <s v="MONTERIA"/>
    <x v="0"/>
    <x v="0"/>
    <s v="23466"/>
    <s v="3143291"/>
    <s v="3007067392"/>
    <s v="INCIDENTE"/>
    <s v="CORDOBA"/>
    <s v="MONTELIBANO"/>
    <s v="MULTIPAGAS MONTELIBANO"/>
    <s v="REDEBAN"/>
    <s v="FO-25-1981739"/>
    <d v="2025-12-16T10:59:56"/>
    <d v="2025-12-17T13:46:00"/>
    <s v="NO"/>
    <s v="HARDWARE"/>
    <s v="CABLEADO"/>
    <s v="CABLE MAGICBOX AVERIADO"/>
    <s v="ROBUSTO"/>
    <s v="MULTIPAGAS"/>
    <s v="EJECUTADO"/>
    <s v="16/12/2025 SE ESCALA PARA VISITA. LLAMAR ANTES DE VISITAR, CONFIRMAR FALLA Y DATOS | 17/12/2025 DATAFONO CON FALLAS DE COMUNICACIÓN SE DESCONECTA DE INTERNET CONSTANTEMENTE, SE CAMBIA CABLE MAGIC BOX TRENZADO Y SE SOLUCIONA FALLA, PRUEBAS OK"/>
    <s v="VISITA TECNICA"/>
    <s v="AAL0H194"/>
    <s v="TIPO IV"/>
    <s v="TERRESTRE"/>
    <s v="COGOLLO ROSSO CAMILO ANDRES"/>
    <n v="1"/>
    <s v="0"/>
    <n v="479589"/>
    <n v="196537"/>
    <n v="479589"/>
  </r>
  <r>
    <s v="APARTADO"/>
    <x v="3"/>
    <x v="3"/>
    <s v="5837"/>
    <s v="3144068"/>
    <s v="3007027303"/>
    <s v="INCIDENTE"/>
    <s v="ANTIOQUIA"/>
    <s v="TURBO"/>
    <s v="PAGAFACIL TURBO CENTRO"/>
    <s v="REDEBAN"/>
    <s v="FO-25-1982292"/>
    <d v="2025-12-16T12:09:38"/>
    <d v="2025-12-16T15:09:00"/>
    <s v="NO"/>
    <s v="HARDWARE"/>
    <s v="PINPAD"/>
    <s v="DAÑO POS"/>
    <s v="ROBUSTO"/>
    <s v="PAGAFACIL"/>
    <s v="EJECUTADO"/>
    <s v="16/12/2025 SE ESCALA PARA VISITA. LLAMAR ANTES DE VISITAR, CONFIRMAR FALLA Y DATOS | 16/12/2025 CAMBIO PIN PAD, TECLADO MALO. PIN PAD OPERATIVO."/>
    <s v="VISITA TECNICA"/>
    <s v="999SZ198"/>
    <s v="TIPO II"/>
    <s v="TERRESTRE"/>
    <s v="CASTRO HENAO DANIEL ESTEBAN"/>
    <n v="1"/>
    <s v="0"/>
    <n v="144968"/>
    <n v="140396"/>
    <n v="144968"/>
  </r>
  <r>
    <s v="MEDELLIN"/>
    <x v="3"/>
    <x v="3"/>
    <s v="5001"/>
    <s v="3144186"/>
    <s v="3007027660"/>
    <s v="INCIDENTE"/>
    <s v="ANTIOQUIA"/>
    <s v="MEDELLIN"/>
    <s v="DISTRICOL MERCADOS EL CANARIO"/>
    <s v="REDEBAN"/>
    <s v="FO-25-1982519"/>
    <d v="2025-12-16T12:43:43"/>
    <d v="2025-12-16T15:41:00"/>
    <s v="NO"/>
    <s v="HARDWARE"/>
    <s v="CABLEADO"/>
    <s v="CABLE TEFF AVERIADO"/>
    <s v="AGREGADOR"/>
    <s v="DISTRICOL"/>
    <s v="EJECUTADO"/>
    <s v="16/12/2025 SE ESCALA PARA VISITA. LLAMAR ANTES DE VISITAR, CONFIRMAR FALLA Y DATOS | 16/12/2025 SE REALIZA LA REVISIÓN DEL CABLEADO SE EVIDENCIA QUE ESTABA MAL SE CAMBIO SE HACEN PRUEBAS OK"/>
    <s v="VISITA TECNICA"/>
    <s v="99WZZ765"/>
    <s v="TIPO I"/>
    <s v="TERRESTRE"/>
    <s v="MONTOYA VELEZ ANDRES FELIPE"/>
    <n v="1"/>
    <s v="0"/>
    <n v="65960"/>
    <n v="75096"/>
    <n v="65960"/>
  </r>
  <r>
    <s v="VALLEDUPAR"/>
    <x v="0"/>
    <x v="0"/>
    <s v="20175"/>
    <s v="3144311"/>
    <s v="3007011744"/>
    <s v="INCIDENTE"/>
    <s v="CESAR"/>
    <s v="CHIMICHAGUA"/>
    <s v="CHIMICHAGUA  CESAR"/>
    <s v="REDEBAN"/>
    <s v="FO-25-1982524"/>
    <d v="2025-12-16T12:41:27"/>
    <d v="2025-12-18T15:05:00"/>
    <s v="NO"/>
    <s v="HARDWARE"/>
    <s v="IMPRESION"/>
    <s v="NO IMPRIME UNO O VARIOS CARACTERES"/>
    <s v="CB UNO A UNO"/>
    <s v="CB UNO A UNO"/>
    <s v="EJECUTADO"/>
    <s v="16/12/2025 SE ESCALA PARA VISITA. LLAMAR ANTES DE VISITAR, CONFIRMAR FALLA Y DATOS | 18/12/2025 SE REALIZA CAMBIO DE DATAFONO, YA QUE IMPRIMIA LOS RECIBOS BORROSOS, SE REALIZAN PRUEBAS DEJANDO SERVICIO FUNCIONAL AL 100 %"/>
    <s v="VISITA TECNICA"/>
    <s v="JAAAD771"/>
    <s v="TIPO IV"/>
    <s v="TERRESTRE"/>
    <s v="MONTES DIAZ JOHN FRED"/>
    <n v="1"/>
    <s v="0"/>
    <n v="479589"/>
    <n v="196537"/>
    <n v="479589"/>
  </r>
  <r>
    <s v="MEDELLIN"/>
    <x v="3"/>
    <x v="3"/>
    <s v="5890"/>
    <s v="3144324"/>
    <s v="3007047258"/>
    <s v="INCIDENTE"/>
    <s v="ANTIOQUIA"/>
    <s v="YOLOMBO"/>
    <s v="BARRIO EL HORMIGUERO YOLOMBO"/>
    <s v="REDEBAN"/>
    <s v="FO-25-1982639"/>
    <d v="2025-12-16T13:08:09"/>
    <d v="2025-12-18T12:31:00"/>
    <s v="NO"/>
    <s v="HARDWARE"/>
    <s v="COMUNICACION"/>
    <s v="MENSAJE CABLE DE RED DESCONECTADO"/>
    <s v="CB UNO A UNO"/>
    <s v="CB UNO A UNO"/>
    <s v="EJECUTADO"/>
    <s v="16/12/2025 SE ESCALA PARA VISITA. LLAMAR ANTES DE VISITAR, CONFIRMAR FALLA Y DATOS | 18/12/2025 SE CAMBIA DATÁFONO CON FALLAS DE COMUNICACIÓN, SE QUEDA SIN CONEXIÓN CADA RATO, SE DEJAN SERVICIOS FUNCIONANDO CORRECTAMENTE"/>
    <s v="VISITA TECNICA"/>
    <s v="TR00D565"/>
    <s v="TIPO II"/>
    <s v="TERRESTRE"/>
    <s v="BARRIENTOS HERNANDEZ CRISTIAN HORACIO"/>
    <n v="1"/>
    <s v="0"/>
    <n v="144968"/>
    <n v="140396"/>
    <n v="144968"/>
  </r>
  <r>
    <s v="APARTADO"/>
    <x v="3"/>
    <x v="3"/>
    <s v="27615"/>
    <s v="3144413"/>
    <s v="3007060758"/>
    <s v="INCIDENTE"/>
    <s v="CHOCO"/>
    <s v="RIOSUCIO"/>
    <s v="PTM RIOSUCIO VARIEDADES SAN JU"/>
    <s v="REDEBAN"/>
    <s v="FO-25-1982523"/>
    <d v="2025-12-16T12:42:27"/>
    <d v="2025-12-19T16:17:00"/>
    <s v="NO"/>
    <s v="HARDWARE"/>
    <s v="IMPRESION"/>
    <s v="NO IMPRIME UNO O VARIOS CARACTERES"/>
    <s v="AGREGADOR"/>
    <s v="COMCARD - PTM"/>
    <s v="EJECUTADO"/>
    <s v="16/12/2025 SE ESCALA PARA VISITA. LLAMAR ANTES DE VISITAR, CONFIRMAR FALLA Y DATOS | 19/12/2025 SE REALIZA CAMBIO DEL DATAFONO POR QUE NO IMPRIME UNO O MAS CARACTERES SE HACEN PRUEBAS OK CB OPERATIVO"/>
    <s v="VISITA TECNICA"/>
    <s v="FUA0G642"/>
    <s v="TIPO V"/>
    <s v="TERRESTRE/FLUVIAL"/>
    <s v="CASTRO HENAO DANIEL ESTEBAN"/>
    <n v="1"/>
    <s v="0"/>
    <n v="479589"/>
    <n v="196537"/>
    <n v="479589"/>
  </r>
  <r>
    <s v="CALI"/>
    <x v="2"/>
    <x v="2"/>
    <s v="76520"/>
    <s v="3144432"/>
    <s v="3007020791"/>
    <s v="INCIDENTE"/>
    <s v="VALLE DEL CAUCA"/>
    <s v="PALMIRA"/>
    <s v="BARRIO LLANO GRANDE PALMIRA"/>
    <s v="REDEBAN"/>
    <s v="FO-25-1982576"/>
    <d v="2025-12-16T13:03:02"/>
    <d v="2025-12-16T16:51:00"/>
    <s v="NO"/>
    <s v="HARDWARE"/>
    <s v="IMPRESION"/>
    <s v="NO AVANZA PAPEL"/>
    <s v="CB UNO A UNO"/>
    <s v="CB UNO A UNO"/>
    <s v="EJECUTADO"/>
    <s v="16/12/2025 SE ESCALA PARA VISITA. LLAMAR ANTES DE VISITAR, CONFIRMAR FALLA Y DATOS | 16/12/2025 EN LA VISITA TÉCNICA SE REALIZÓ EL CAMBIO DE DATÁFONO YA QUE SE ENCONTRÓ CON LA IMPRESORA AVERIADA,TENIA UN SONIDO FUERTE Y EL PAPEL NO AVANZABA,EL CAMBIO SE EJECUTO OK , CONFIGURACIÓN E INICIALIZACIÓN OK, VERSIÓN 9.90,SE CREARON LOS USUARIOS Y SE REALIZARON LAS PRUEBAS DEJANDO EL SERVICIO OPERANDO SIN FALLAS Y SIN NOVEDAD."/>
    <s v="VISITA TECNICA"/>
    <s v="AAAAX292 9A0CZ541"/>
    <s v="TIPO I"/>
    <s v="TERRESTRE"/>
    <s v="SANCHEZ URREGO ROBINSON DAVID"/>
    <n v="1"/>
    <s v="0"/>
    <n v="65960"/>
    <n v="75096"/>
    <n v="65960"/>
  </r>
  <r>
    <s v="MEDELLIN"/>
    <x v="3"/>
    <x v="3"/>
    <s v="5001"/>
    <s v="3144435"/>
    <s v="3007044853"/>
    <s v="INCIDENTE"/>
    <s v="ANTIOQUIA"/>
    <s v="MEDELLIN"/>
    <s v="PTM MEDELLIN PAPELERIA LA CASA"/>
    <s v="REDEBAN"/>
    <s v="FO-25-1982574"/>
    <d v="2025-12-16T13:05:04"/>
    <d v="2025-12-16T16:22:00"/>
    <s v="NO"/>
    <s v="SOFTWARE"/>
    <s v="ERROR DE TRANSACCIONES"/>
    <s v="RECHAZO GENERAL"/>
    <s v="AGREGADOR"/>
    <s v="COMCARD - PTM"/>
    <s v="EJECUTADO"/>
    <s v="16/12/2025 SE ESCALA PARA VISITA. LLAMAR ANTES DE VISITAR, CONFIRMAR FALLA Y DATOS | 16/12/2025 SE REALIZA BORRADO DE APLICATIVO Y SE INICIALIZAN NUEVAMENTE LAS TERMINALES. EL POS QUEDA FUNCIONANDO CORRECTAMENTE"/>
    <s v="VISITA TECNICA"/>
    <s v="AB1FZ122 3A0AZ558"/>
    <s v="TIPO I"/>
    <s v="TERRESTRE"/>
    <s v="MARIN PIEDRAHITA JIMMY ALEXIS"/>
    <n v="1"/>
    <s v="0"/>
    <n v="65960"/>
    <n v="75096"/>
    <n v="65960"/>
  </r>
  <r>
    <s v="CALI"/>
    <x v="2"/>
    <x v="2"/>
    <s v="76364"/>
    <s v="3145076"/>
    <s v="3007045281"/>
    <s v="INCIDENTE"/>
    <s v="VALLE DEL CAUCA"/>
    <s v="JAMUNDI"/>
    <s v="DISTRICOL TELECOMUNICACIONES M"/>
    <s v="REDEBAN"/>
    <s v="FO-25-1983400"/>
    <d v="2025-12-16T14:57:18"/>
    <d v="2025-12-17T11:59:00"/>
    <s v="NO"/>
    <s v="HARDWARE"/>
    <s v="LECTOR DE BARRAS"/>
    <s v="FORMATO INVALIDO LECTOR DAÑADO"/>
    <s v="AGREGADOR"/>
    <s v="DISTRICOL"/>
    <s v="EJECUTADO"/>
    <s v="16/12/2025 SE ESCALA PARA VISITA. LLAMAR ANTES DE VISITAR, CONFIRMAR FALLA Y DATOS | 17/12/2025 SE VISITA EL COMERCIO, SE REVISA LOS EQUIPOS ESTÁ FALLANDO LECTOR DE BARRAS NO SE PUEDEN REALIZAR PAGOS DE FACTURAS MUESTRA MSJ &quot; FORMATO INVALIDO &quot; SE REPROGRAMA LECTOR PERO SIGUE FALLANDO POR LO QUE SE CAMBIA RESOLVIENDO EL DAÑO, PRUEBAS OK, TELECARGA TRNA"/>
    <s v="VISITA TECNICA"/>
    <s v="GA0LZ584"/>
    <s v="TIPO II"/>
    <s v="TERRESTRE"/>
    <s v="HERRERA MONAR GEOVANNY"/>
    <n v="1"/>
    <s v="0"/>
    <n v="144968"/>
    <n v="140396"/>
    <n v="144968"/>
  </r>
  <r>
    <s v="CALI"/>
    <x v="2"/>
    <x v="2"/>
    <s v="76001"/>
    <s v="3145080"/>
    <s v="3007033764"/>
    <s v="INCIDENTE"/>
    <s v="VALLE DEL CAUCA"/>
    <s v="CALI"/>
    <s v="BARRIO VILLACOLOMBIA CALI"/>
    <s v="REDEBAN"/>
    <s v="FO-25-1983398"/>
    <d v="2025-12-16T14:58:55"/>
    <d v="2025-12-17T10:22:00"/>
    <s v="NO"/>
    <s v="HARDWARE"/>
    <s v="SE REINICIA"/>
    <s v="DAÑO POS"/>
    <s v="CB UNO A UNO"/>
    <s v="CB UNO A UNO"/>
    <s v="EJECUTADO"/>
    <s v="16/12/2025 SE ESCALA PARA VISITA. LLAMAR ANTES DE VISITAR, CONFIRMAR FALLA Y DATOS | 17/12/2025 SE CAMBIA LECTORA YA QUE NO COMUNICA PRUEBAS OK"/>
    <s v="VISITA TECNICA"/>
    <s v="1FZZZ149"/>
    <s v="TIPO I"/>
    <s v="TERRESTRE"/>
    <s v="CUERO RUIZ JHONNY"/>
    <n v="1"/>
    <s v="0"/>
    <n v="65960"/>
    <n v="75096"/>
    <n v="65960"/>
  </r>
  <r>
    <s v="NEIVA"/>
    <x v="1"/>
    <x v="1"/>
    <s v="41551"/>
    <s v="3145307"/>
    <s v="3007040635"/>
    <s v="INCIDENTE"/>
    <s v="HUILA"/>
    <s v="PITALITO"/>
    <s v="BARRIO CENTRO PITALITO 5"/>
    <s v="REDEBAN"/>
    <s v="FO-25-1983397"/>
    <d v="2025-12-16T15:00:09"/>
    <d v="2025-12-18T16:29:00"/>
    <s v="NO"/>
    <s v="HARDWARE"/>
    <s v="LECTOR DE TARJETAS"/>
    <s v="DAÑO POS"/>
    <s v="CB UNO A UNO"/>
    <s v="CB UNO A UNO"/>
    <s v="EJECUTADO"/>
    <s v="16/12/2025 SE ESCALA PARA VISITA. LLAMAR ANTES DE VISITAR, CONFIRMAR FALLA Y DATOS | 18/12/2025 SE REALIZA VISITA AL PUNTO, SE CAMBIA PINPAD YA QUE ESTE NO LEE NINGUNA TARJETA DE CHIP, SE INSTALA PINPAD DESK 1500, PRUEBAS OK, CB OPERATIVO"/>
    <s v="VISITA TECNICA"/>
    <s v="FUA0V810"/>
    <s v="TIPO III"/>
    <s v="TERRESTRE"/>
    <s v="DEVIA REINOSO JUAN CARLOS"/>
    <n v="1"/>
    <s v="0"/>
    <n v="275729"/>
    <n v="196537"/>
    <n v="275729"/>
  </r>
  <r>
    <s v="APARTADO"/>
    <x v="3"/>
    <x v="3"/>
    <s v="5045"/>
    <s v="3145434"/>
    <s v="3007043294"/>
    <s v="INCIDENTE"/>
    <s v="ANTIOQUIA"/>
    <s v="APARTADO"/>
    <s v="BARRIO LA MARTINA APARTADO"/>
    <s v="REDEBAN"/>
    <s v="FO-25-1983675"/>
    <d v="2025-12-16T15:27:17"/>
    <d v="2025-12-17T11:22:00"/>
    <s v="NO"/>
    <s v="HARDWARE"/>
    <s v="ALERT IRRUPTION"/>
    <s v="ALERT IRRUPTION"/>
    <s v="CB UNO A UNO"/>
    <s v="CB UNO A UNO"/>
    <s v="EJECUTADO"/>
    <s v="16/12/2025 SE ESCALA PARA VISITA. LLAMAR ANTES DE VISITAR, CONFIRMAR FALLA Y DATOS | 17/12/2025 SE REALIZA CAMBIO DE DATÁFONO POR ALERT IRRUPTION"/>
    <s v="VISITA TECNICA"/>
    <s v="GB0DZ166"/>
    <s v="TIPO I"/>
    <s v="TERRESTRE"/>
    <s v="CASTRO HENAO DANIEL ESTEBAN"/>
    <n v="1"/>
    <s v="0"/>
    <n v="65960"/>
    <n v="75096"/>
    <n v="65960"/>
  </r>
  <r>
    <s v="PASTO"/>
    <x v="2"/>
    <x v="2"/>
    <s v="52835"/>
    <s v="3145525"/>
    <s v="3007029037"/>
    <s v="INCIDENTE"/>
    <s v="NARIÑO"/>
    <s v="SAN ANDRES DE TUMACO"/>
    <s v="BRR EL CARMEN DE EL CHARCO TUM"/>
    <s v="REDEBAN"/>
    <s v="FO-25-1983876"/>
    <d v="2025-12-16T15:36:33"/>
    <d v="2025-12-18T09:47:00"/>
    <s v="NO"/>
    <s v="HARDWARE"/>
    <s v="IMPRESION"/>
    <s v="RODILLO AVERIADO"/>
    <s v="UNO A UNO"/>
    <s v="CB UNO A UNO"/>
    <s v="EJECUTADO"/>
    <s v="16/12/2025 SE ESCALA PARA VISITA. LLAMAR ANTES DE VISITAR, CONFIRMAR FALLA Y DATOS | 18/12/2025 SE REALIZA CAMBIÓ DE EQUIPO G5  NO AVANZA EL PAPEL, CB BANCOLOMBIA PURO, PRUEBAS OK"/>
    <s v="VISITA TECNICA"/>
    <s v="BBBBE731"/>
    <s v="TIPO IV"/>
    <s v="TERRESTRE"/>
    <s v="PAREDES CASTILLO DIEGO"/>
    <n v="1"/>
    <s v="0"/>
    <n v="479589"/>
    <n v="196537"/>
    <n v="479589"/>
  </r>
  <r>
    <s v="MEDELLIN"/>
    <x v="3"/>
    <x v="3"/>
    <s v="5360"/>
    <s v="3145562"/>
    <s v="3007068423"/>
    <s v="INCIDENTE"/>
    <s v="ANTIOQUIA"/>
    <s v="ITAGUI"/>
    <s v="PTM ITAGUI SUPER DESECHABLES S"/>
    <s v="REDEBAN"/>
    <s v="FO-25-1983940"/>
    <d v="2025-12-16T15:49:56"/>
    <d v="2025-12-17T10:15:00"/>
    <s v="NO"/>
    <s v="SOFTWARE"/>
    <s v="ACTUALIZACION"/>
    <s v="VERSION CARGA SO VR"/>
    <s v="AGREGADOR"/>
    <s v="COMCARD - PTM"/>
    <s v="EJECUTADO"/>
    <s v="16/12/2025 SE ESCALA PARA VISITA. LLAMAR ANTES DE VISITAR, CONFIRMAR FALLA Y DATOS | 17/12/2025 SE REALIZA INICIALIZACIÓN DE PARÁMETROS SE HACEN PRUEBAS OK"/>
    <s v="VISITA TECNICA"/>
    <s v="A100H147"/>
    <s v="TIPO I"/>
    <s v="TERRESTRE"/>
    <s v="MONTOYA VELEZ ANDRES FELIPE"/>
    <n v="1"/>
    <s v="0"/>
    <n v="65960"/>
    <n v="75096"/>
    <n v="65960"/>
  </r>
  <r>
    <s v="MONTERIA"/>
    <x v="0"/>
    <x v="0"/>
    <s v="23660"/>
    <s v="3145721"/>
    <s v="3007016084"/>
    <s v="INCIDENTE"/>
    <s v="CORDOBA"/>
    <s v="SAHAGUN"/>
    <s v="ARRIO TRONCAL DE OCCIDENTE SA"/>
    <s v="REDEBAN"/>
    <s v="FO-25-1983937"/>
    <d v="2025-12-16T15:57:09"/>
    <d v="2025-12-17T13:49:00"/>
    <s v="NO"/>
    <s v="HARDWARE"/>
    <s v="TECLADO"/>
    <s v="DAÑO POS"/>
    <s v="CB UNO A UNO"/>
    <s v="CB UNO A UNO"/>
    <s v="EJECUTADO"/>
    <s v="16/12/2025 SE ESCALA PARA VISITA. LLAMAR ANTES DE VISITAR, CONFIRMAR FALLA Y DATOS | 17/12/2025 SE REALIZA CAMBIO DE EQUIPO POR DAÑO EN EL TECLADO, ALGUNAS TECLAS DURAS NO RESPONDE AL PRESIONARLAS, SE CAMBIA PINPAD POR DAÑO EN EL LECTOR DE TARJETAS, SALEN RECHAZO, SE INSTALA NUEVO EQUIPO Y PINPAD OPERATIVOS OK, ADICIONAL SE REALIZA MANTENIMIENTO AL SISTEMA OPERATIVO Y VERSIÓN DE OTRO EQUIPO EN EL PUNTO, PRESENTABA LENTITUD AL GENERAR LOS CIERRES, INICIALIZACIÓN EXITOSAS OK, PRUEBAS EXITOSAS OK, CLIENTE CB VALIDA SALDO ANTES Y DESPUÉS DEL MANTENIMIENTO OK, PUNTO SE DEJA OPERATIVO SIN NOVEDAD"/>
    <s v="VISITA TECNICA"/>
    <s v="A00FZ127; A30QZ851"/>
    <s v="TIPO II"/>
    <s v="TERRESTRE"/>
    <s v="GONZALEZ FERRER JESUS ALEXANDER"/>
    <n v="1"/>
    <s v="0"/>
    <n v="144968"/>
    <n v="140396"/>
    <n v="144968"/>
  </r>
  <r>
    <s v="CUCUTA"/>
    <x v="5"/>
    <x v="6"/>
    <s v="54874"/>
    <s v="3145879"/>
    <s v="3007056063"/>
    <s v="INCIDENTE"/>
    <s v="NORTE DE SANTANDER"/>
    <s v="VILLA DEL ROSARIO"/>
    <s v="DISTRICOL PUNTO PAGO H Q"/>
    <s v="REDEBAN"/>
    <s v="FO-25-1984245"/>
    <d v="2025-12-16T16:39:35"/>
    <d v="2025-12-17T10:25:00"/>
    <s v="NO"/>
    <s v="HARDWARE"/>
    <s v="CABLEADO"/>
    <s v="CABLE MAGICBOX AVERIADO"/>
    <s v="AGREGADOR"/>
    <s v="DISTRICOL"/>
    <s v="EJECUTADO"/>
    <s v="16/12/2025 SE ESCALA PARA VISITA. LLAMAR ANTES DE VISITAR, CONFIRMAR FALLA Y DATOS | 17/12/2025 SE REALIZA VISITA AL COMERCIO Y SE ENCUENTRA EQUIPO REINICIÁNDOSE, SE VERIFICA CABLEADO Y SE ENCUENTRA CABLE MAGIC BOX AVERIADO, SE REALIZA CAMBIO PRUEBAS EXITOSAS"/>
    <s v="VISITA TECNICA"/>
    <s v="9BMZZ424"/>
    <s v="TIPO I"/>
    <s v="TERRESTRE"/>
    <s v="MORA VEGA JEAMPIER"/>
    <n v="1"/>
    <s v="0"/>
    <n v="65960"/>
    <n v="75096"/>
    <n v="65960"/>
  </r>
  <r>
    <s v="BOGOTA"/>
    <x v="4"/>
    <x v="4"/>
    <s v="25785"/>
    <s v="3145884"/>
    <s v="3007077612"/>
    <s v="INCIDENTE"/>
    <s v="CUNDINAMARCA"/>
    <s v="TABIO"/>
    <s v="BARRIO CC LA REPUBLICA TABIO"/>
    <s v="REDEBAN"/>
    <s v="FO-25-1984382"/>
    <d v="2025-12-16T16:43:37"/>
    <d v="2025-12-18T13:53:00"/>
    <s v="NO"/>
    <s v="HARDWARE"/>
    <s v="CABLEADO"/>
    <s v="CABLE MAGICBOX AVERIADO"/>
    <s v="CB UNO A UNO"/>
    <s v="CB UNO A UNO"/>
    <s v="EJECUTADO"/>
    <s v="18/12/2025 SE ESCALA PARA VISITA. LLAMAR ANTES DE VISITAR, CONFIRMAR FALLA Y DATOS | 18/12/2025 SE REALIZA REVISIÓN DE LOS EQUIPOS, CABLEADO, LECTORA, PINPAD SE OBSERVAN CABLES DESORGANIZADOS LOS CUALES ESTOS GENERAN MALA CONEXIÓN CON LOS EQUIPOS, SE PROCEDE A ORGANIZAR Y REINSTALAR LA BASE PARA QUE TODO QUEDE EN FUNCIONAMIENTO. TITULAR INFORMA QUE EN EL MOMENTO TIENE UN DESCUADRE EN CAJA."/>
    <s v="VISITA TECNICA"/>
    <s v="F1JZZ361"/>
    <s v="TIPO II"/>
    <s v="TERRESTRE"/>
    <s v="ALARCON AREVALO JOHAN STIVEN"/>
    <n v="1"/>
    <s v="0"/>
    <n v="144968"/>
    <n v="140396"/>
    <n v="144968"/>
  </r>
  <r>
    <s v="BUCARAMANGA"/>
    <x v="5"/>
    <x v="6"/>
    <s v="68547"/>
    <s v="3145921"/>
    <s v="3007036926"/>
    <s v="INCIDENTE"/>
    <s v="SANTANDER"/>
    <s v="PIEDECUESTA"/>
    <s v="PTM PIEDECUESTA F Y G"/>
    <s v="REDEBAN"/>
    <s v="FO-25-1984231"/>
    <d v="2025-12-16T16:11:48"/>
    <d v="2025-12-17T10:31:00"/>
    <s v="NO"/>
    <s v="SOFTWARE"/>
    <s v="COMUNICACION"/>
    <s v="VERIFIQUE PARAMETROS"/>
    <s v="AGREGADOR"/>
    <s v="COMCARD - PTM"/>
    <s v="EJECUTADO"/>
    <s v="16/12/2025 SE ESCALA PARA VISITA. LLAMAR ANTES DE VISITAR, CONFIRMAR FALLA Y DATOS | 17/12/2025 SE VISITA COMERCIO SE REALIZA EL CAMBIO DE EQUIPO DATÁFONO OK VERSION 9.90 OK, SE REALIZA PRUEBAS OK, LECTOR DE BARRAS OK, CB OPERATIVO"/>
    <s v="VISITA TECNICA"/>
    <s v="AA00I472 II00S818"/>
    <s v="TIPO II"/>
    <s v="TERRESTRE"/>
    <s v="BARAJAS BERMUDEZ YAHIR MAURICIO"/>
    <n v="1"/>
    <s v="0"/>
    <n v="144968"/>
    <n v="140396"/>
    <n v="144968"/>
  </r>
  <r>
    <s v="CALI"/>
    <x v="2"/>
    <x v="2"/>
    <s v="76520"/>
    <s v="3145926"/>
    <s v="3007036201"/>
    <s v="INCIDENTE"/>
    <s v="VALLE DEL CAUCA"/>
    <s v="PALMIRA"/>
    <s v="DISTRICOL ACCESORIOS Y TELEFON"/>
    <s v="REDEBAN"/>
    <s v="FO-25-1984229"/>
    <d v="2025-12-16T16:12:46"/>
    <d v="2025-12-17T12:40:00"/>
    <s v="NO"/>
    <s v="HARDWARE"/>
    <s v="PINPAD"/>
    <s v="SE REINICIA"/>
    <s v="AGREGADOR"/>
    <s v="DISTRICOL"/>
    <s v="EJECUTADO"/>
    <s v="16/12/2025 SE ESCALA PARA VISITA. LLAMAR ANTES DE VISITAR, CONFIRMAR FALLA Y DATOS | 17/12/2025 EN LA VISITA TÉCNICA SE REALIZÓ EL CAMBIO DE PINPAD YA QUE ESTABA CAUSANDO QUE EL DATÁFONO SE REINICIARA AL MOMENTO DE REALIZAR LOS RETIROS,EL CAMBIO SE EJECUTO OK,SE REALIZÓ LA INICIALIZACIÓN YA QUE EL DATÁFONO TENIA LA HORA ATRASADA,SE REALIZARON LAS PRUEBAS DEJANDO EL SERVICIO OPERANDO SIN FALLAS Y SIN NOVEDAD."/>
    <s v="VISITA TECNICA"/>
    <s v="GA02Z175"/>
    <s v="TIPO I"/>
    <s v="TERRESTRE"/>
    <s v="SANCHEZ URREGO ROBINSON DAVID"/>
    <n v="1"/>
    <s v="0"/>
    <n v="65960"/>
    <n v="75096"/>
    <n v="65960"/>
  </r>
  <r>
    <s v="MEDELLIN"/>
    <x v="3"/>
    <x v="3"/>
    <s v="5579"/>
    <s v="3146363"/>
    <s v="3007031022"/>
    <s v="INCIDENTE"/>
    <s v="ANTIOQUIA"/>
    <s v="PUERTO BERRIO"/>
    <s v="MULTIPAGAS PUERTO BERRIO"/>
    <s v="REDEBAN"/>
    <s v="FO-25-1984506"/>
    <d v="2025-12-16T17:37:37"/>
    <d v="2025-12-20T09:36:00"/>
    <s v="NO"/>
    <s v="HARDWARE"/>
    <s v="TECLADO"/>
    <s v="DAÑO POS"/>
    <s v="ROBUSTO"/>
    <s v="MULTIPAGAS"/>
    <s v="EJECUTADO"/>
    <s v="18/12/2025 SE ESCALA PARA VISITA. LLAMAR ANTES DE VISITAR, CONFIRMAR FALLA Y DATOS | 20/12/2025 SE CAMBIA EQUIPO POR TECLADO BORROSO Y PINPAD SE CAMBIA POR MOLESTIAS CON LECTOR CHIP Q"/>
    <s v="VISITA TECNICA"/>
    <s v="BYZZZ112"/>
    <s v="TIPO III"/>
    <s v="TERRESTRE"/>
    <s v="ALVAREZ ARENAS VICTOR HUGO"/>
    <n v="1"/>
    <s v="0"/>
    <n v="275729"/>
    <n v="196537"/>
    <n v="275729"/>
  </r>
  <r>
    <s v="BOGOTA"/>
    <x v="4"/>
    <x v="4"/>
    <s v="11001"/>
    <s v="3146399"/>
    <s v="3007040271"/>
    <s v="INCIDENTE"/>
    <s v="CUNDINAMARCA"/>
    <s v="BOGOTA"/>
    <s v="PTM BOGOTA SANDYES"/>
    <s v="REDEBAN"/>
    <s v="FO-25-1984527"/>
    <d v="2025-12-17T08:00:00"/>
    <d v="2025-12-17T16:11:00"/>
    <s v="NO"/>
    <s v="HARDWARE"/>
    <s v="IMPRESION"/>
    <s v="RODILLO AVERIADO"/>
    <s v="AGREGADOR"/>
    <s v="COMCARD - PTM"/>
    <s v="EJECUTADO"/>
    <s v="16/12/2025 SE ESCALA PARA VISITA. LLAMAR ANTES DE VISITAR, CONFIRMAR FALLA Y DATOS | 17/12/2025 SE REVISA EQUIPO Y SE EVIDENCIA QUE AL IMPRIMIR SALE UNA LÍNEA DELGADA EN TODA LA TIRILLA QUE NO IMPRIME SE PROCEDE A CAMBIAR EQUIPO POR DETERIORO EN LA IMPRESORA, NO HAY TARJETA AL MOMENTO PARA REALIZAR LA PRUEBA DE ADQUIRENCIA"/>
    <s v="VISITA TECNICA"/>
    <s v="AB0H976 II0XZ905"/>
    <s v="TIPO I"/>
    <s v="TERRESTRE"/>
    <s v="ALARCON AREVALO JOHAN STIVEN"/>
    <n v="1"/>
    <s v="0"/>
    <n v="65960"/>
    <n v="75096"/>
    <n v="65960"/>
  </r>
  <r>
    <s v="APARTADO"/>
    <x v="3"/>
    <x v="3"/>
    <s v="5045"/>
    <s v="3146560"/>
    <s v="3007073566"/>
    <s v="INCIDENTE"/>
    <s v="ANTIOQUIA"/>
    <s v="APARTADO"/>
    <s v="DISTRICOL SOLUCIONES  VIAJERO"/>
    <s v="REDEBAN"/>
    <s v="FO-25-1985827"/>
    <d v="2025-12-17T08:00:00"/>
    <d v="2025-12-17T14:07:00"/>
    <s v="NO"/>
    <s v="HARDWARE"/>
    <s v="ALERT IRRUPTION"/>
    <s v="ALERT IRRUPTION"/>
    <s v="AGREGADOR"/>
    <s v="DISTRICOL"/>
    <s v="EJECUTADO"/>
    <s v="17/12/2025 SE ESCALA PARA VISITA. LLAMAR ANTES DE VISITAR, CONFIRMAR FALLA Y DATOS | 17/12/2025 SE REALIZA CAMBIO DATAFONO POR ALERT IRRUPTION"/>
    <s v="VISITA TECNICA"/>
    <s v="SV00W491"/>
    <s v="TIPO I"/>
    <s v="TERRESTRE"/>
    <s v="CASTRO HENAO DANIEL ESTEBAN"/>
    <n v="1"/>
    <s v="0"/>
    <n v="65960"/>
    <n v="75096"/>
    <n v="65960"/>
  </r>
  <r>
    <s v="MONTERIA"/>
    <x v="0"/>
    <x v="0"/>
    <s v="23466"/>
    <s v="3146864"/>
    <s v="3007074941"/>
    <s v="INCIDENTE"/>
    <s v="CORDOBA"/>
    <s v="MONTELIBANO"/>
    <s v="BARRIO SAN RAFAEL MONTELIBANO"/>
    <s v="REDEBAN"/>
    <s v="FO-25-1986223"/>
    <d v="2025-12-17T08:25:02"/>
    <d v="2025-12-17T16:09:00"/>
    <s v="NO"/>
    <s v="HARDWARE"/>
    <s v="IMPRESION"/>
    <s v="RODILLO AVERIADO"/>
    <s v="CB UNO A UNO"/>
    <s v="CB UNO A UNO"/>
    <s v="EJECUTADO"/>
    <s v="17/12/2025 SE ESCALA PARA VISITA. LLAMAR ANTES DE VISITAR, CONFIRMAR FALLA Y DATOS | 17/12/2025 DATAFONO CON  FALLAS DE COMUNICACIÓN Y FALLAS EN LA IMPRESIÓN EL PAPEL NO AVANZA, SE CAMBIA DATAFONO Y CABLE MAGIC BOX PARA SOLUCIONAR FALLA, PRUEBAS OK"/>
    <s v="VISITA TECNICA"/>
    <s v="EGZZZ369"/>
    <s v="TIPO IV"/>
    <s v="TERRESTRE"/>
    <s v="COGOLLO ROSSO CAMILO ANDRES"/>
    <n v="1"/>
    <s v="0"/>
    <n v="479589"/>
    <n v="196537"/>
    <n v="479589"/>
  </r>
  <r>
    <s v="CARTAGENA"/>
    <x v="0"/>
    <x v="0"/>
    <s v="13001"/>
    <s v="3147515"/>
    <s v="3007074147"/>
    <s v="INCIDENTE"/>
    <s v="BOLIVAR"/>
    <s v="CARTAGENA"/>
    <s v="PTM CARTAGENA MOVIL CELTYN"/>
    <s v="REDEBAN"/>
    <s v="FO-25-1986450"/>
    <d v="2025-12-17T08:47:31"/>
    <d v="2025-12-17T12:04:00"/>
    <s v="NO"/>
    <s v="HARDWARE"/>
    <s v="IMPRESION"/>
    <s v="NO IMPRIME UNO O VARIOS CARACTERES"/>
    <s v="AGREGADOR"/>
    <s v="COMCARD - PTM"/>
    <s v="EJECUTADO"/>
    <s v="17/12/2025 SE ESCALA PARA VISITA. LLAMAR ANTES DE VISITAR, CONFIRMAR FALLA Y DATOS | 17/12/2025 SE REALIZA CAMBIO DE EQUIPO POR DAÑO DE IMPRESORA SE INSTALA UNO NUEVO SE REALIZAN PRUEBAS Y  TODO QUEDA OK"/>
    <s v="VISITA TECNICA"/>
    <s v="SV0UZ862 LN00U386"/>
    <s v="TIPO I"/>
    <s v="TERRESTRE"/>
    <s v="MARTINEZ SALGUEDO ANDRES AUGUSTO"/>
    <n v="1"/>
    <s v="0"/>
    <n v="65960"/>
    <n v="75096"/>
    <n v="65960"/>
  </r>
  <r>
    <s v="MONTERIA"/>
    <x v="0"/>
    <x v="0"/>
    <s v="23001"/>
    <s v="3148117"/>
    <s v="3007072851"/>
    <s v="INCIDENTE"/>
    <s v="CORDOBA"/>
    <s v="MONTERIA"/>
    <s v="BARRIO VILLA MERY MONTERIA 2"/>
    <s v="REDEBAN"/>
    <s v="FO-25-1986989"/>
    <d v="2025-12-17T09:43:37"/>
    <d v="2025-12-17T13:53:00"/>
    <s v="NO"/>
    <s v="HARDWARE"/>
    <s v="IMPRESION"/>
    <s v="NO AVANZA PAPEL"/>
    <s v="CB UNO A UNO"/>
    <s v="CB UNO A UNO"/>
    <s v="EJECUTADO"/>
    <s v="17/12/2025 SE ESCALA PARA VISITA. LLAMAR ANTES DE VISITAR, CONFIRMAR FALLA Y DATOS | 17/12/2025 SE REALIZA VISITA TÉCNICA Y SE HACE NECESARIO EL CAMBIO DEL DATAFONO YA QUE PRESENTA DAÑOS EN EL MECANISMO DE LA IMPRESORA RODILLO AVERIADO LO QUE NO PERMITE EL AVANCE DEL PAPEL, SE RETIRA DATAFONO PLACA 1253905 Y INSTALA DATAFONO PLACA 1192137, DE IGUAL MANERA SE CAMBIA MAGICBOX SERIALIZADO, POR FALLAS EN LA RECEPCIÓN DE LA ALIMENTACIÓN DE CORRIENTE, SE REALIZAN PRUEBAS Y SE DEJA EL SERVICIO FUNCIONANDO CORRECTAMENTE."/>
    <s v="VISITA TECNICA"/>
    <s v="EF00S391"/>
    <s v="TIPO I"/>
    <s v="TERRESTRE"/>
    <s v="CASSIANI PEREZ RAUL RAMIRO"/>
    <n v="1"/>
    <s v="0"/>
    <n v="65960"/>
    <n v="75096"/>
    <n v="65960"/>
  </r>
  <r>
    <s v="MEDELLIN"/>
    <x v="3"/>
    <x v="3"/>
    <s v="5001"/>
    <s v="3148173"/>
    <s v="3007016829"/>
    <s v="INCIDENTE"/>
    <s v="ANTIOQUIA"/>
    <s v="MEDELLIN"/>
    <s v="PAGAFACIL BARRIO TRISTE"/>
    <s v="REDEBAN"/>
    <s v="FO-25-1987148"/>
    <d v="2025-12-17T10:00:32"/>
    <d v="2025-12-17T13:56:00"/>
    <s v="NO"/>
    <s v="HARDWARE"/>
    <s v="IMPRESION"/>
    <s v="NO AVANZA PAPEL"/>
    <s v="ROBUSTO"/>
    <s v="PAGAFACIL"/>
    <s v="EJECUTADO"/>
    <s v="17/12/2025 SE ESCALA PARA VISITA. LLAMAR ANTES DE VISITAR, CONFIRMAR FALLA Y DATOS | 17/12/2025 SE CAMBIO POR DAÑO DE IMPRESORA  PRUEBAS OK"/>
    <s v="VISITA TECNICA"/>
    <s v="JFZZZ773"/>
    <s v="TIPO I"/>
    <s v="TERRESTRE"/>
    <s v="CASTAÑEDA PALACIO CARLOS FELIPE"/>
    <n v="1"/>
    <s v="0"/>
    <n v="65960"/>
    <n v="75096"/>
    <n v="65960"/>
  </r>
  <r>
    <s v="APARTADO"/>
    <x v="3"/>
    <x v="3"/>
    <s v="5837"/>
    <s v="3148316"/>
    <s v="3007044527"/>
    <s v="INCIDENTE"/>
    <s v="ANTIOQUIA"/>
    <s v="TURBO"/>
    <s v="DISTRICOL MISCELANEA MAPAL"/>
    <s v="REDEBAN"/>
    <s v="FO-25-1987286"/>
    <d v="2025-12-17T10:14:46"/>
    <d v="2025-12-18T16:10:00"/>
    <s v="NO"/>
    <s v="HARDWARE"/>
    <s v="LECTOR DE BARRAS"/>
    <s v="DAÑO POS"/>
    <s v="AGREGADOR"/>
    <s v="DISTRICOL"/>
    <s v="EJECUTADO"/>
    <s v="17/12/2025 SE ESCALA PARA VISITA. LLAMAR ANTES DE VISITAR, CONFIRMAR FALLA Y DATOS | 18/12/2025 LECTORA MALA, NO PRENDE SE HICIERON PRUEBAS Y LA SOLUCIÓN ES INSTALAR NUEVA LECTORA, SE HACEN PRUEBAS Y SE DEJA TODO FUNCIONANDO CORRECTAMENTE"/>
    <s v="VISITA TECNICA"/>
    <s v="AC07Z851"/>
    <s v="TIPO II"/>
    <s v="TERRESTRE"/>
    <s v="SALDARRIAGA MIRANDA SANTIAGO"/>
    <n v="1"/>
    <s v="0"/>
    <n v="144968"/>
    <n v="140396"/>
    <n v="144968"/>
  </r>
  <r>
    <s v="MEDELLIN"/>
    <x v="3"/>
    <x v="3"/>
    <s v="5129"/>
    <s v="3148336"/>
    <s v="3007081006"/>
    <s v="INCIDENTE"/>
    <s v="ANTIOQUIA"/>
    <s v="CALDAS"/>
    <s v="PTM CALDAS BOTANICASALOMON"/>
    <s v="REDEBAN"/>
    <s v="FO-25-1987383"/>
    <d v="2025-12-17T10:21:18"/>
    <d v="2025-12-18T10:13:00"/>
    <s v="NO"/>
    <s v="SOFTWARE"/>
    <s v="ERROR DE TRANSACCIONES"/>
    <s v="RECHAZO GENERAL"/>
    <s v="AGREGADOR"/>
    <s v="COMCARD - PTM"/>
    <s v="EJECUTADO"/>
    <s v="17/12/2025 SE ESCALA PARA VISITA. LLAMAR ANTES DE VISITAR, CONFIRMAR FALLA Y DATOS | 18/12/2025 SE REALIZA CAMBIO DE DATAFONO YA QUE QUEDA EN RECHAZO SE HACEN PRUEBAS OK"/>
    <s v="VISITA TECNICA"/>
    <s v="FJZZZ896 FJZZZ502"/>
    <s v="TIPO I"/>
    <s v="TERRESTRE"/>
    <s v="MONTOYA VELEZ ANDRES FELIPE"/>
    <n v="1"/>
    <s v="0"/>
    <n v="65960"/>
    <n v="75096"/>
    <n v="65960"/>
  </r>
  <r>
    <s v="PEREIRA"/>
    <x v="2"/>
    <x v="5"/>
    <s v="66001"/>
    <s v="3148404"/>
    <s v="3007023092"/>
    <s v="INCIDENTE"/>
    <s v="RISARALDA"/>
    <s v="PEREIRA"/>
    <s v="MULTIPAGAS PLAZA DE BOLIVAR PE"/>
    <s v="REDEBAN"/>
    <s v="FO-25-1987378"/>
    <d v="2025-12-17T10:24:48"/>
    <d v="2025-12-17T14:59:00"/>
    <s v="NO"/>
    <s v="SOFTWARE"/>
    <s v="COMUNICACION"/>
    <s v="PARAMETROS DE CONFIGURACION EN POS"/>
    <s v="ROBUSTO"/>
    <s v="MULTIPAGAS"/>
    <s v="EJECUTADO"/>
    <s v="17/12/2025 SE ESCALA PARA VISITA. LLAMAR ANTES DE VISITAR, CONFIRMAR FALLA Y DATOS | 17/12/2025 SE VISITA COMERCIO SE IDENTIFICA DATÁFONO CON FALLA ERROR EN TONO SE REALIZA CONFIGURACIÓN DE RED SE REALIZA PRUEBAS OK"/>
    <s v="VISITA TECNICA"/>
    <s v="BA005210"/>
    <s v="TIPO I"/>
    <s v="TERRESTRE"/>
    <s v="LOAIZA LOPEZ JHON FREDDY"/>
    <n v="1"/>
    <s v="0"/>
    <n v="65960"/>
    <n v="75096"/>
    <n v="65960"/>
  </r>
  <r>
    <s v="CALI"/>
    <x v="2"/>
    <x v="2"/>
    <s v="19001"/>
    <s v="3148474"/>
    <s v="3007059575"/>
    <s v="INCIDENTE"/>
    <s v="CAUCA"/>
    <s v="POPAYAN"/>
    <s v="DISTRICOL RECAUDO EL ENCUENTRO"/>
    <s v="REDEBAN"/>
    <s v="FO-25-1987932"/>
    <d v="2025-12-17T11:01:34"/>
    <d v="2025-12-18T12:06:00"/>
    <s v="NO"/>
    <s v="HARDWARE"/>
    <s v="NO ENCIENDE"/>
    <s v="DAÑO POS"/>
    <s v="AGREGADOR"/>
    <s v="DISTRICOL"/>
    <s v="EJECUTADO"/>
    <s v="17/12/2025 SE ESCALA PARA VISITA. LLAMAR ANTES DE VISITAR, CONFIRMAR FALLA Y DATOS | 19/12/2025 SE INGRESA EQUIPO IMPRESORA SUCIA SE LIMPIA IMPRESORA SE HACEN PRUEBAS OK TELECARGA DRNA CB OPERATIVO"/>
    <s v="VISITA TECNICA"/>
    <s v="HA008129"/>
    <s v="TIPO III"/>
    <s v="TERRESTRE"/>
    <s v="GIMBUEL LASSO LUIS GERMAN"/>
    <n v="1"/>
    <s v="0"/>
    <n v="275729"/>
    <n v="196537"/>
    <n v="275729"/>
  </r>
  <r>
    <s v="YOPAL"/>
    <x v="1"/>
    <x v="1"/>
    <s v="85001"/>
    <s v="3148541"/>
    <s v="3007054058"/>
    <s v="INCIDENTE"/>
    <s v="CASANARE"/>
    <s v="YOPAL"/>
    <s v="DISTRICOL DROGUERIA LA CAMPINA"/>
    <s v="REDEBAN"/>
    <s v="FO-25-1987643"/>
    <d v="2025-12-17T10:37:31"/>
    <d v="2025-12-17T13:22:00"/>
    <s v="NO"/>
    <s v="HARDWARE"/>
    <s v="ALERT IRRUPTION"/>
    <s v="ALERT IRRUPTION"/>
    <s v="AGREGADOR"/>
    <s v="DISTRICOL"/>
    <s v="EJECUTADO"/>
    <s v="17/12/2025 SE ESCALA PARA VISITA. LLAMAR ANTES DE VISITAR, CONFIRMAR FALLA Y DATOS | 17/12/2025 SE VISITA COMERCIO. SE REALIZA CAMBIO DE DATAFONO ALERT IRRUPTION. PRUEBAS OK. OPERATIVO EL SERVICIO"/>
    <s v="VISITA TECNICA"/>
    <s v="9B2ZZ619"/>
    <s v="TIPO I"/>
    <s v="TERRESTRE"/>
    <s v="BERNAL ELAICA EDGAR ALEXIS"/>
    <n v="1"/>
    <s v="0"/>
    <n v="65960"/>
    <n v="75096"/>
    <n v="65960"/>
  </r>
  <r>
    <s v="BUCARAMANGA"/>
    <x v="5"/>
    <x v="6"/>
    <s v="68276"/>
    <s v="3149025"/>
    <s v="3007060896"/>
    <s v="INCIDENTE"/>
    <s v="SANTANDER"/>
    <s v="FLORIDABLANCA"/>
    <s v="PTM FLORIDABLANCA MISCELANEA D"/>
    <s v="REDEBAN"/>
    <s v="FO-25-1988080"/>
    <d v="2025-12-17T11:22:49"/>
    <d v="2025-12-17T16:15:00"/>
    <s v="NO"/>
    <s v="HARDWARE"/>
    <s v="SE REINICIA"/>
    <s v="LECTOR BARRAS"/>
    <s v="AGREGADOR"/>
    <s v="COMCARD - PTM"/>
    <s v="EJECUTADO"/>
    <s v="17/12/2025 SE ESCALA PARA VISITA. LLAMAR ANTES DE VISITAR, CONFIRMAR FALLA Y DATOS | 17/12/2025 L9 CABLE LECTOR DAÑADO, SE PROCEDE A REALIZAR CAMBIO DE LECTORA SE DEJA NUEVA SE HACEN PRUEBAS OK VISITA EXITOSA, DATAFONO OPERATIVO"/>
    <s v="VISITA TECNICA"/>
    <s v="KA00F797 KA00C741"/>
    <s v="TIPO I"/>
    <s v="TERRESTRE"/>
    <s v="GELVEZ MOGOLLON JOSE ELISEO"/>
    <n v="1"/>
    <s v="0"/>
    <n v="65960"/>
    <n v="75096"/>
    <n v="65960"/>
  </r>
  <r>
    <s v="MEDELLIN"/>
    <x v="3"/>
    <x v="3"/>
    <s v="5360"/>
    <s v="3149234"/>
    <s v="3007032339"/>
    <s v="INCIDENTE"/>
    <s v="ANTIOQUIA"/>
    <s v="ITAGUI"/>
    <s v="COMCARD ITAGUI BADAJOMAR"/>
    <s v="REDEBAN"/>
    <s v="FO-25-1988289"/>
    <d v="2025-12-17T11:51:08"/>
    <d v="2025-12-18T09:52:00"/>
    <s v="NO"/>
    <s v="HARDWARE"/>
    <s v="TECLADO"/>
    <s v="DAÑO POS"/>
    <s v="AGREGADOR"/>
    <s v="COMCARD - PTM"/>
    <s v="EJECUTADO"/>
    <s v="17/12/2025 SE ESCALA PARA VISITA. LLAMAR ANTES DE VISITAR, CONFIRMAR FALLA Y DATOS | 22/12/2025 SE VALIDA EQUIPO Y ESTABA DESCONFIGURADO, SE REALIZA INICIALIZACIÓN, PRUEBAS Y TODO OK"/>
    <s v="VISITA TECNICA"/>
    <s v="AD00P436 XPOZZ251"/>
    <s v="TIPO I"/>
    <s v="TERRESTRE"/>
    <s v="HERNANDEZ CHAVARRIA JUAN CAMILO"/>
    <n v="1"/>
    <s v="0"/>
    <n v="65960"/>
    <n v="75096"/>
    <n v="65960"/>
  </r>
  <r>
    <s v="MEDELLIN"/>
    <x v="3"/>
    <x v="3"/>
    <s v="5001"/>
    <s v="3149364"/>
    <s v="3007065170"/>
    <s v="INCIDENTE"/>
    <s v="ANTIOQUIA"/>
    <s v="MEDELLIN"/>
    <s v="DISTRICOL BLANCO Y NEGRO"/>
    <s v="REDEBAN"/>
    <s v="FO-25-1994976 | FO-25-1989761"/>
    <d v="2025-12-17T12:41:04"/>
    <d v="2025-12-18T15:30:00"/>
    <s v="NO"/>
    <s v="SOFTWARE"/>
    <s v="ERROR DE TRANSACCIONES"/>
    <s v="RECHAZO GENERAL"/>
    <s v="AGREGADOR"/>
    <s v="DISTRICOL"/>
    <s v="EJECUTADO"/>
    <s v="[FO-25-1994976] 18/12/2025 SE DEMORA LLEGADA A PUNTO DEBÍDO A ACCIDENTE EN CRA 65 SENTIDO SUR, PARA LLEGAR A BOYACÁ LAS BRISAS, SE LLEGA A SITIO Y SE ENCUENTRA CERRADO, SE COMUNICA CON CLIENTE E INFORMA QUE EN 15 MINUTOS ABRE, SE ESPERA Y SE ATIENDE VISITA | 18/12/2025 SE VISITA PUNTO Y SE DENOTA QUÉ EL EQUIPO SE REINICIA CONSTANTEMENTE, SE CARGA SO Y VERSIÓN LUEGO SE PROCEDE A INICIALIZAR PERO BOTA TRANSACCIÓN NO SOPORTADO, SE INTENTA VOLVER A INICIALIZAR SIN ÉXITO, SE INTENTA CAMBIAR DE EQUIPO Y FALLA PERSISTE, SE COMUNICA CON BANCOLOMBIA PARA COMPROBAR QUE EL PUNTO NO ESTÉ BLOQUEADO INFORMAN QUE NO HAY BLOQUEO, SE ESCALA A REDEBAN EL CASO CON FOTO DE PLACA, SERIAL Y RECIBOS RECHAZADOS, EL CLIENTE NO PUEDE SEGUIR ESPERANDO DEBIDO A UNA CITA QUE TIENE A LAS 3PM || [FO-25-1989761] 17/12/2025 SE ESCALA PARA VISITA. LLAMAR ANTES DE VISITAR, CONFIRMAR FALLA Y DATOS | 18/12/2025 SE REVISA EQUIPO TIENES ERROR DE RECHAZO GENERAL SE REALIZA CAMBIO DE EQUIPO SIGUE EL PROBLEMA DE QUE UNA VEZ SE INICIALIZA EL EQUIPO REINICIARLO INSTANTEMENTE SE REVISA FUENTE, CABLEADO Y SIGUE EL PROBLEMA SE INTENTA CON OTRO EQUIPO MÁS Y PERSISTE FALLA"/>
    <s v="VISITA TECNICA"/>
    <s v="2A008709"/>
    <s v="TIPO I"/>
    <s v="TERRESTRE"/>
    <s v="QUINTERO SANCHEZ JUAN SEBASTIAN"/>
    <n v="2"/>
    <s v="0"/>
    <n v="131920"/>
    <n v="75096"/>
    <n v="131920"/>
  </r>
  <r>
    <s v="BUCARAMANGA"/>
    <x v="5"/>
    <x v="6"/>
    <s v="81736"/>
    <s v="3149384"/>
    <s v="3007067712"/>
    <s v="INCIDENTE"/>
    <s v="ARAUCA"/>
    <s v="SARAVENA"/>
    <s v="DISTRICOL VERDURERIA LA 21"/>
    <s v="REDEBAN"/>
    <s v="FO-25-1989805"/>
    <d v="2025-12-17T13:11:55"/>
    <d v="2025-12-20T14:58:00"/>
    <s v="NO"/>
    <s v="HARDWARE"/>
    <s v="TECLADO"/>
    <s v="DAÑO POS"/>
    <s v="AGREGADOR"/>
    <s v="DISTRICOL"/>
    <s v="EJECUTADO"/>
    <s v="17/12/2025 SE ESCALA PARA VISITA. LLAMAR ANTES DE VISITAR, CONFIRMAR FALLA Y DATOS | 20/12/2025 SE ENVÍA CORREO SOLICITANDO AUTORIZACIÓN DE CAMBIO DE EQUIPO _x000a__x000a_POR MEDIO DE LA PRESENTE SE SOLICITA CAMBIO DE EQUIPO POR FUERA DEL DOMICILIO YA QUE NOS ENCONTRAMOS EN DESPLAZAMIENTO A UNA ZONA ROJA Y POR TEMAS DEL VUELO NO SE LOGRA LLEGAR SOBRE LA HORA PARA REALIZAR DICHO CAMBIO EN SITIO _x000a__x000a_SE SOLICITA AUTORIZACIÓN PARA CAMBIO DE ESE EQUIPO YA QUE EL CLIENTE INDICA QUE NOS PUEDA ATENDER EL DÍA DE HOY EN HORAS PM DESPUÉS DE LA 1 DE LA TARDE YA QUE LLEGAMOS AL MUNICIPIO DE SARAVENA | 20/12/2025 SE HACE PRESENCIA EN COMERCIO SE REALIZA CAMBIO DE EQUIPO DEBIDO A QUE EL DATÁFONO TIENE LAS TECLAS 2,34,5,6,8,9 Y 0 BORROSAS SE REALIZA PRUEBA CONSULTA DE SALDO OK SE CREA USUARIO Y CONTRASEÑA"/>
    <s v="VISITA TECNICA"/>
    <s v="6A8ZZ228"/>
    <s v="TIPO V"/>
    <s v="AEREO"/>
    <s v="BARRERA ORTEGA MARLON STWAR"/>
    <n v="1"/>
    <s v="0"/>
    <n v="988463"/>
    <n v="196537"/>
    <n v="988463"/>
  </r>
  <r>
    <s v="MEDELLIN"/>
    <x v="3"/>
    <x v="3"/>
    <s v="5308"/>
    <s v="3149616"/>
    <s v="3007013743"/>
    <s v="INCIDENTE"/>
    <s v="ANTIOQUIA"/>
    <s v="GIRARDOTA"/>
    <s v="PARQUE GIRARDOTA"/>
    <s v="REDEBAN"/>
    <s v="FO-25-1989766"/>
    <d v="2025-12-17T12:40:19"/>
    <d v="2025-12-19T11:35:00"/>
    <s v="NO"/>
    <s v="HARDWARE"/>
    <s v="SE REINICIA"/>
    <s v="DAÑO POS"/>
    <s v="CB UNO A UNO"/>
    <s v="CB UNO A UNO"/>
    <s v="EJECUTADO"/>
    <s v="17/12/2025 SE ESCALA PARA VISITA. LLAMAR ANTES DE VISITAR, CONFIRMAR FALLA Y DATOS | 19/12/2025 SE RETRASA LLEGADA DEBIDO A TRANCONES POR VÍA TRAMO CERRADO EN LA AUTOPISTA NORTE | 19/12/2025 SE VALIDA VISITA TÉCNICA Y AL LLEGAR AL PUNTO, EL CB INFORMA QUE EL DATÁFONO ESTÁ FUNCIONANDO CORRECTAMENTE"/>
    <s v="VISITA TECNICA"/>
    <s v="A00JZ763"/>
    <s v="TIPO I"/>
    <s v="TERRESTRE"/>
    <s v="MARIN PIEDRAHITA JIMMY ALEXIS"/>
    <n v="1"/>
    <s v="0"/>
    <n v="65960"/>
    <n v="75096"/>
    <n v="65960"/>
  </r>
  <r>
    <s v="PASTO"/>
    <x v="2"/>
    <x v="2"/>
    <s v="52835"/>
    <s v="3149626"/>
    <s v="3007052418"/>
    <s v="INCIDENTE"/>
    <s v="NARIÑO"/>
    <s v="SAN ANDRES DE TUMACO"/>
    <s v="BARRIO TUMACO SAN ANDRES DE TU"/>
    <s v="REDEBAN"/>
    <s v="FO-25-1989754"/>
    <d v="2025-12-17T12:47:26"/>
    <d v="2025-12-19T09:26:00"/>
    <s v="NO"/>
    <s v="HARDWARE"/>
    <s v="TECLADO"/>
    <s v="DAÑO POS"/>
    <s v="CB UNO A UNO"/>
    <s v="CB UNO A UNO"/>
    <s v="EJECUTADO"/>
    <s v="17/12/2025 SE ESCALA PARA VISITA. LLAMAR ANTES DE VISITAR, CONFIRMAR FALLA Y DATOS | 19/12/2025 SE REALIZA CAMBIO DE EQUIPO F2 TECLADO BORROSO, CB BANCOLOMBIA PURO, PRUEBAS OK"/>
    <s v="VISITA TECNICA"/>
    <s v="XPOEZ824"/>
    <s v="TIPO IV"/>
    <s v="TERRESTRE"/>
    <s v="PAREDES CASTILLO DIEGO"/>
    <n v="1"/>
    <s v="0"/>
    <n v="479589"/>
    <n v="196537"/>
    <n v="479589"/>
  </r>
  <r>
    <s v="APARTADO"/>
    <x v="3"/>
    <x v="3"/>
    <s v="5665"/>
    <s v="3149632"/>
    <s v="3007061117"/>
    <s v="INCIDENTE"/>
    <s v="ANTIOQUIA"/>
    <s v="SAN PEDRO DE URABA"/>
    <s v="BARRIO CL PRINCIPAL CORR SANTA"/>
    <s v="REDEBAN"/>
    <s v="FO-25-1989751"/>
    <d v="2025-12-17T12:58:04"/>
    <d v="2025-12-19T12:54:00"/>
    <s v="NO"/>
    <s v="HARDWARE"/>
    <s v="LECTOR DE BARRAS"/>
    <s v="FORMATO INVALIDO LECTOR DAÑADO"/>
    <s v="CB UNO A UNO"/>
    <s v="CB UNO A UNO"/>
    <s v="EJECUTADO"/>
    <s v="17/12/2025 SE ESCALA PARA VISITA. LLAMAR ANTES DE VISITAR, CONFIRMAR FALLA Y DATOS | 19/12/2025 LECTORA NO LEE CÓDIGOS DE BARRAS. SE PROCEDE A CONFIGURAR LECTORA Y SE CORRIGE LA FALLA SE HACEN PRUEBAS Y SE DEJA TODO FUNCIONANDO CORRECTAMENTE"/>
    <s v="VISITA TECNICA"/>
    <s v="NA00F169"/>
    <s v="TIPO III"/>
    <s v="TERRESTRE"/>
    <s v="SALDARRIAGA MIRANDA SANTIAGO"/>
    <n v="1"/>
    <s v="0"/>
    <n v="275729"/>
    <n v="196537"/>
    <n v="275729"/>
  </r>
  <r>
    <s v="MEDELLIN"/>
    <x v="3"/>
    <x v="3"/>
    <s v="5001"/>
    <s v="3149649"/>
    <s v="3007071291"/>
    <s v="INCIDENTE"/>
    <s v="ANTIOQUIA"/>
    <s v="MEDELLIN"/>
    <s v="PTM MEDELLIN DROGUERIA VILLA P"/>
    <s v="REDEBAN"/>
    <s v="FO-25-1989917"/>
    <d v="2025-12-17T13:16:27"/>
    <d v="2025-12-18T09:54:00"/>
    <s v="NO"/>
    <s v="HARDWARE"/>
    <s v="SE REINICIA"/>
    <s v="DAÑO POS"/>
    <s v="AGREGADOR"/>
    <s v="COMCARD - PTM"/>
    <s v="EJECUTADO"/>
    <s v="17/12/2025 SE ESCALA PARA VISITA. LLAMAR ANTES DE VISITAR, CONFIRMAR FALLA Y DATOS | 18/12/2025 SE REVISA EQUIPO, SE HACEN PRUEBAS Y ESTA FUNCIONANDO SIN NOVEDAD, SE REALIZA  BORRADO DE TRANSACCIONES PORQUE ESTA SACANDO LA TIRILLA DE CIERRE DE DÍAS ANTERIORES CB OPERATIVO"/>
    <s v="VISITA TECNICA"/>
    <s v="SV00C114 NN00E764"/>
    <s v="TIPO I"/>
    <s v="TERRESTRE"/>
    <s v="RUA ALVAREZ RICHARD ANDRES"/>
    <n v="1"/>
    <s v="0"/>
    <n v="65960"/>
    <n v="75096"/>
    <n v="65960"/>
  </r>
  <r>
    <s v="MEDELLIN"/>
    <x v="3"/>
    <x v="3"/>
    <s v="5129"/>
    <s v="3149653"/>
    <s v="3007056995"/>
    <s v="INCIDENTE"/>
    <s v="ANTIOQUIA"/>
    <s v="CALDAS"/>
    <s v="DISTRICOL TEXTURAS DE PAPEL"/>
    <s v="REDEBAN"/>
    <s v="FO-25-1989916"/>
    <d v="2025-12-17T13:18:20"/>
    <d v="2025-12-19T11:38:00"/>
    <s v="NO"/>
    <s v="HARDWARE"/>
    <s v="IMPRESION"/>
    <s v="NO IMPRIME UNO O VARIOS CARACTERES"/>
    <s v="AGREGADOR"/>
    <s v="DISTRICOL"/>
    <s v="EJECUTADO"/>
    <s v="17/12/2025 SE ESCALA PARA VISITA. LLAMAR ANTES DE VISITAR, CONFIRMAR FALLA Y DATOS | 19/12/2025 SE REALIZA CAMBIO DE DATAFONO POR QUE IMPRIME BORROSO SE HACEN PRUEBAS OK"/>
    <s v="VISITA TECNICA"/>
    <s v="XPRZZ661"/>
    <s v="TIPO I"/>
    <s v="TERRESTRE"/>
    <s v="MONTOYA VELEZ ANDRES FELIPE"/>
    <n v="1"/>
    <s v="0"/>
    <n v="65960"/>
    <n v="75096"/>
    <n v="65960"/>
  </r>
  <r>
    <s v="NEIVA"/>
    <x v="1"/>
    <x v="1"/>
    <s v="18610"/>
    <s v="3149655"/>
    <s v="3007080691"/>
    <s v="INCIDENTE"/>
    <s v="CAQUETA"/>
    <s v="SAN JOSE DEL FRAGUA"/>
    <s v="BARRIO VEINTE DE JULIO SAN JOSE DEL FRAGUA"/>
    <s v="REDEBAN"/>
    <s v="FO-25-1990398"/>
    <d v="2025-12-17T13:27:18"/>
    <d v="2025-12-18T15:55:00"/>
    <s v="NO"/>
    <s v="HARDWARE"/>
    <s v="IMPRESION"/>
    <s v="NO IMPRIME UNO O VARIOS CARACTERES"/>
    <s v="UNO A UNO"/>
    <s v="UNO A UNO"/>
    <s v="EJECUTADO / CANCELADO"/>
    <s v="17/12/2025 SE ESCALA PARA VISITA. LLAMAR ANTES DE VISITAR, CONFIRMAR FALLA Y DATOS | 18/12/2025 SE LLEGA AL PUNTO , EL SEÑOR ANDRÉS FELIPE COMENTA QUE LE REALIZARON LIMPIEZA A LA TÉRMICA CON ALCOHOL Y ESTÁ IMPRIMIENDO OK"/>
    <s v="VISITA TECNICA"/>
    <s v="V8ZZZ347"/>
    <s v="TIPO IV"/>
    <s v="TERRESTRE"/>
    <s v="ANDRADE HERNANDEZ JUAN CARLOS"/>
    <n v="1"/>
    <s v="0"/>
    <n v="479589"/>
    <n v="196537"/>
    <n v="479589"/>
  </r>
  <r>
    <s v="CALI"/>
    <x v="2"/>
    <x v="2"/>
    <s v="76892"/>
    <s v="3149670"/>
    <s v="3007039087"/>
    <s v="INCIDENTE"/>
    <s v="VALLE DEL CAUCA"/>
    <s v="YUMBO"/>
    <s v="DISTRICOL ACUANET"/>
    <s v="REDEBAN"/>
    <s v="FO-25-1990394"/>
    <d v="2025-12-17T13:45:23"/>
    <d v="2025-12-18T13:16:00"/>
    <s v="NO"/>
    <s v="HARDWARE"/>
    <s v="IMPRESION"/>
    <s v="TAPA IMPRESORA"/>
    <s v="AGREGADOR"/>
    <s v="DISTRICOL"/>
    <s v="EJECUTADO"/>
    <s v="17/12/2025 SE ESCALA PARA VISITA. LLAMAR ANTES DE VISITAR, CONFIRMAR FALLA Y DATOS | 18/12/2025 SE REALIZA CAMBIO DE 2 DATAFONOS EN CB BANCOLOMBIA PURO DEBIDO A QUE AMBOS PRESENTABAN DAÑO EN LA TAPA DE LA IMPRESORA, SE REALIZAN PRUEBAS OK."/>
    <s v="VISITA TECNICA"/>
    <s v="AA07Z058 - HA007025"/>
    <s v="TIPO I"/>
    <s v="TERRESTRE"/>
    <s v="MONTERO MUESES GIAN CARLO"/>
    <n v="1"/>
    <s v="0"/>
    <n v="65960"/>
    <n v="75096"/>
    <n v="65960"/>
  </r>
  <r>
    <s v="BOGOTA"/>
    <x v="4"/>
    <x v="4"/>
    <s v="11001"/>
    <s v="3150725"/>
    <s v="3007045376"/>
    <s v="INCIDENTE"/>
    <s v="CUNDINAMARCA"/>
    <s v="BOGOTA"/>
    <s v="BARRIO SAN ANTONIO SUR BOGOTA"/>
    <s v="REDEBAN"/>
    <s v="FO-25-1992297"/>
    <d v="2025-12-17T15:45:22"/>
    <d v="2025-12-19T08:21:00"/>
    <s v="NO"/>
    <s v="HARDWARE"/>
    <s v="PINPAD"/>
    <s v="CABLE AVERIADO"/>
    <s v="CB UNO A UNO"/>
    <s v="CB UNO A UNO"/>
    <s v="EJECUTADO"/>
    <s v="17/12/2025 SE ESCALA PARA VISITA. LLAMAR ANTES DE VISITAR, CONFIRMAR FALLA Y DATOS | 19/12/2025 SE VISITA CB, DÓNDE SE REVISA DATÁFONO QUE SE REINICIA, SE DETERMINA FALLA EN EL CABLE DEL PIN PAD, CB REALIZA PRUEBAS DE FUNCIONAMIENTO OK"/>
    <s v="VISITA TECNICA"/>
    <s v="9B0NZ860"/>
    <s v="TIPO I"/>
    <s v="TERRESTRE"/>
    <s v="MICHELI LOPEZ MIGUEL ANGEL"/>
    <n v="1"/>
    <s v="0"/>
    <n v="65960"/>
    <n v="75096"/>
    <n v="65960"/>
  </r>
  <r>
    <s v="CARTAGENA"/>
    <x v="0"/>
    <x v="0"/>
    <s v="13468"/>
    <s v="3150739"/>
    <s v="3007070920"/>
    <s v="INCIDENTE"/>
    <s v="BOLIVAR"/>
    <s v="MOMPOS"/>
    <s v="MULTIPAGAS MOMPOX"/>
    <s v="REDEBAN"/>
    <s v="FO-25-1992296"/>
    <d v="2025-12-17T15:50:13"/>
    <d v="2025-12-19T12:56:00"/>
    <s v="NO"/>
    <s v="SOFTWARE"/>
    <s v="COMUNICACION"/>
    <s v="PARAMETROS DE CONFIGURACION EN POS"/>
    <s v="ROBUSTO"/>
    <s v="REVAL"/>
    <s v="EJECUTADO"/>
    <s v="17/12/2025 SE ESCALA PARA VISITA. LLAMAR ANTES DE VISITAR, CONFIRMAR FALLA Y DATOS | 19/12/2025 SE VISITA SITIO SE VERIFICA INFORMACIÓN SE REALIZA PRIMEROS AUXILIOS, SE RECONFIGURA LOS PARAMETROS DE COMUNICACION, SE REPISA TERMINAL, TECLADO OK, LECTOR DE CHIP OK, IMPRESIÓN OK, LECTORA OK, PRUEBA TRX EXITOSAS."/>
    <s v="VISITA TECNICA"/>
    <s v="LN00E904"/>
    <s v="TIPO IV"/>
    <s v="TERRESTRE"/>
    <s v="SANTOS GUZMAN CHRISTIAN FELIPE"/>
    <n v="1"/>
    <s v="0"/>
    <n v="479589"/>
    <n v="196537"/>
    <n v="479589"/>
  </r>
  <r>
    <s v="CARTAGENA"/>
    <x v="0"/>
    <x v="0"/>
    <s v="13836"/>
    <s v="3150990"/>
    <s v="3007025287"/>
    <s v="INCIDENTE"/>
    <s v="BOLIVAR"/>
    <s v="TURBACO"/>
    <s v="ARA0204 TURBACO CALLE REAL"/>
    <s v="REDEBAN"/>
    <s v="FO-25-1992754"/>
    <d v="2025-12-17T16:10:31"/>
    <d v="2025-12-17T17:11:00"/>
    <m/>
    <s v="SOFTWARE"/>
    <s v="COMUNICACION"/>
    <s v="PARAMETROS DE CONFIGURACION EN POS"/>
    <s v="RETAIL"/>
    <s v="TIENDAS ARA"/>
    <m/>
    <s v="17/12/2025 ACITIVIDAD SERA ATENDIDA POR LA FUERZA COMERCIAL DE REDEBAN, SE PROCEDE AL CIERRA DE LA SOLICITUD | 17/12/2025 ACITIVIDAD SERA ATENDIDA POR LA FUERZA COMERCIAL DE REDEBAN, SE PROCEDE AL CIERRA DE LA SOLICITUD"/>
    <s v="SOPORTE TELEFONICO"/>
    <m/>
    <s v="TIPO II"/>
    <s v="TERRESTRE"/>
    <s v="DIAZ ACOSTA MARIA ISABEL"/>
    <n v="0"/>
    <s v="0"/>
    <n v="41241"/>
    <n v="0"/>
    <n v="41241"/>
  </r>
  <r>
    <s v="MEDELLIN"/>
    <x v="3"/>
    <x v="3"/>
    <s v="5001"/>
    <s v="3151104"/>
    <s v="3007028075"/>
    <s v="INCIDENTE"/>
    <s v="ANTIOQUIA"/>
    <s v="MEDELLIN"/>
    <s v="DISTRICOL PUNTO AYACUCHO"/>
    <s v="REDEBAN"/>
    <s v="FO-25-1992753"/>
    <d v="2025-12-17T16:14:46"/>
    <d v="2025-12-18T13:11:00"/>
    <s v="NO"/>
    <s v="SOFTWARE"/>
    <s v="COMUNICACION"/>
    <s v="PARAMETROS DE CONFIGURACION EN POS"/>
    <s v="AGREGADOR"/>
    <s v="DISTRICOL"/>
    <s v="EJECUTADO"/>
    <s v="17/12/2025 SE ESCALA PARA VISITA. LLAMAR ANTES DE VISITAR, CONFIRMAR FALLA Y DATOS | 18/12/2025 SE REALIZA CONFIGURACIÓN DE PARÁMETROS OK PRUEBAS OK NO TELECARGA"/>
    <s v="VISITA TECNICA"/>
    <s v="9MZZZ496"/>
    <s v="TIPO I"/>
    <s v="TERRESTRE"/>
    <s v="PAREJA ECHAVARRIA JHON DAVID"/>
    <n v="1"/>
    <s v="0"/>
    <n v="65960"/>
    <n v="75096"/>
    <n v="65960"/>
  </r>
  <r>
    <s v="CALI"/>
    <x v="2"/>
    <x v="2"/>
    <s v="76109"/>
    <s v="3151260"/>
    <s v="3007029116"/>
    <s v="INCIDENTE"/>
    <s v="VALLE DEL CAUCA"/>
    <s v="BUENAVENTURA"/>
    <s v="PAGAFACIL BUENAVENTURA CENTRO"/>
    <s v="REDEBAN"/>
    <s v="FO-25-1992817"/>
    <d v="2025-12-17T16:46:44"/>
    <d v="2025-12-19T18:14:00"/>
    <s v="NO"/>
    <s v="HARDWARE"/>
    <s v="LECTOR DE TARJETAS"/>
    <s v="DAÑO POS"/>
    <s v="ROBUSTO"/>
    <s v="PAGAFACIL"/>
    <s v="EJECUTADO"/>
    <s v="17/12/2025 SE ESCALA PARA VISITA. LLAMAR ANTES DE VISITAR, CONFIRMAR FALLA Y DATOS | 18/12/2025 SE REALIZARA VALIDACION PARA DESPLAZAMIENTO EL DIA 19 DE DICIEMBRE YA QUE EL DIA DE HOY LA VIA HACIA BUENAVENTURA SE ENCUENTRA CERRADA | 19/12/2025 SE VISITA EL COMERCIO, SE REVISA LOS EQUIPOS ESTÁN FALLANDO DOS DATAFONOS UNO NO LEE LAS TARJETAS CHIPS Y EL OTRO TIENE MALA LA TAPA DE LA IMPRESORA, LOS EQUIPOS TIENEN HABILITADOS LA CAJA REGISTRADORA PERO CON EL GRUPO VF38 Y LE IMPRIMÍAN DOBLE BOUCHER POR TRANSACCIÓN NO ESTABAN REGISTRADAS CON EL SERVIDOR DE REDEBAN Y SE LES DESHABILITA LA CAJA REGISTRADORA, SE CAMBIA UN PINPAD FALLA EL LECTOR DE TARJETAS CHIPS, SE RESUELVE EL DAÑO, PRUEBAS OK, TELECARGA TRNA"/>
    <s v="VISITA TECNICA"/>
    <s v="BBBBE652-BBBBE651"/>
    <s v="TIPO III"/>
    <s v="TERRESTRE"/>
    <s v="HERRERA MONAR GEOVANNY"/>
    <n v="1"/>
    <s v="0"/>
    <n v="275729"/>
    <n v="196537"/>
    <n v="275729"/>
  </r>
  <r>
    <s v="MEDELLIN"/>
    <x v="3"/>
    <x v="3"/>
    <s v="5042"/>
    <s v="3151262"/>
    <s v="3007038197"/>
    <s v="INCIDENTE"/>
    <s v="ANTIOQUIA"/>
    <s v="SANTA FE DE ANTIOQUIA"/>
    <s v="PTM SANTAFE DE ANTIOQUIA DISTR"/>
    <s v="REDEBAN"/>
    <s v="FO-25-1992816"/>
    <d v="2025-12-17T16:48:36"/>
    <d v="2025-12-19T11:47:00"/>
    <s v="NO"/>
    <s v="HARDWARE"/>
    <s v="PINPAD"/>
    <s v="DAÑO POS"/>
    <s v="AGREGADOR"/>
    <s v="COMCARD - PTM"/>
    <s v="EJECUTADO"/>
    <s v="17/12/2025 SE ESCALA PARA VISITA. LLAMAR ANTES DE VISITAR, CONFIRMAR FALLA Y DATOS | 19/12/2025 SE REALIZA VISITA Y SE EVIDENCIA QUE EN PINPAD NO LEE TARJETAS, SE HACE MANTENIMIENTO GENERAL AL PINPAD Y PRUEBAS PERTINENTES CON VARIAS TARJETAS Y QUEDA OK"/>
    <s v="VISITA TECNICA"/>
    <s v="AA00U139"/>
    <s v="TIPO II"/>
    <s v="TERRESTRE"/>
    <s v="HERNANDEZ CHAVARRIA JUAN CAMILO"/>
    <n v="1"/>
    <s v="0"/>
    <n v="144968"/>
    <n v="140396"/>
    <n v="144968"/>
  </r>
  <r>
    <s v="BUCARAMANGA"/>
    <x v="5"/>
    <x v="6"/>
    <s v="68615"/>
    <s v="3151282"/>
    <s v="3007056068"/>
    <s v="INCIDENTE"/>
    <s v="SANTANDER"/>
    <s v="RIONEGRO"/>
    <s v="DISTRICOL VARIEDADES SAMY PAPA"/>
    <s v="REDEBAN"/>
    <s v="FO-25-1992836"/>
    <d v="2025-12-17T16:55:28"/>
    <d v="2025-12-18T15:36:00"/>
    <s v="NO"/>
    <s v="HARDWARE"/>
    <s v="TECLADO"/>
    <s v="DAÑO POS"/>
    <s v="AGREGADOR"/>
    <s v="DISTRICOL"/>
    <s v="EJECUTADO"/>
    <s v="17/12/2025 SE ESCALA PARA VISITA. LLAMAR ANTES DE VISITAR, CONFIRMAR FALLA Y DATOS | 18/12/2025 SE REALIZA CAMBIO DE DATÁFONO POR TECLADO EN FALLA Y CAMBIO DE LECTOR DE BARRAS EN ERROR DE LECTURA, PRUEBAS Y LIMPIEZA DE EQUIPOS OK ."/>
    <s v="VISITA TECNICA"/>
    <s v="9BMZZ429"/>
    <s v="TIPO II"/>
    <s v="TERRESTRE"/>
    <s v="MARTINEZ FLOREZ DONIS ALBERTO"/>
    <n v="1"/>
    <s v="0"/>
    <n v="144968"/>
    <n v="140396"/>
    <n v="144968"/>
  </r>
  <r>
    <s v="PASTO"/>
    <x v="2"/>
    <x v="2"/>
    <s v="86001"/>
    <s v="3151287"/>
    <s v="3007058427"/>
    <s v="INCIDENTE"/>
    <s v="PUTUMAYO"/>
    <s v="MOCOA"/>
    <s v="BARRIO AVENIDA COLOMBIA MOCOA"/>
    <s v="REDEBAN"/>
    <s v="FO-25-1992835"/>
    <d v="2025-12-17T16:57:29"/>
    <d v="2025-12-18T08:16:00"/>
    <s v="NO"/>
    <s v="SOFTWARE"/>
    <s v="LECTOR DE BARRAS"/>
    <s v="FORMATO INVALIDO"/>
    <s v="CB UNO A UNO"/>
    <s v="CB UNO A UNO"/>
    <s v="EJECUTADO"/>
    <s v="17/12/2025 SE ESCALA PARA VISITA. LLAMAR ANTES DE VISITAR, CONFIRMAR FALLA Y DATOS | 18/12/2025 SE VISITA CB. SE ENCUENTRA LECTORA QUE PERDIÓ SU CONFIGURACIÓN. SE RECONFIGURA CON LOS CÓDIGOS DE BARRAS DE REDEBAN. SE REALIZAN PRUEBAS TX EXITOSAS. QUEDA OPERATIVO"/>
    <s v="VISITA TECNICA"/>
    <s v="TXZZZ510"/>
    <s v="TIPO IV"/>
    <s v="TERRESTRE"/>
    <s v="CASTILLO HERRERA ALEX RICARDO"/>
    <n v="1"/>
    <s v="0"/>
    <n v="479589"/>
    <n v="196537"/>
    <n v="479589"/>
  </r>
  <r>
    <s v="MEDELLIN"/>
    <x v="3"/>
    <x v="3"/>
    <s v="5001"/>
    <s v="3151413"/>
    <s v="3007045297"/>
    <s v="INCIDENTE"/>
    <s v="ANTIOQUIA"/>
    <s v="MEDELLIN"/>
    <s v="PTM MEDELLIN  VARIEDADES LA 56"/>
    <s v="REDEBAN"/>
    <s v="FO-25-1992752"/>
    <d v="2025-12-17T16:39:18"/>
    <d v="2025-12-18T14:16:00"/>
    <s v="NO"/>
    <s v="HARDWARE"/>
    <s v="IMPRESION"/>
    <s v="NO AVANZA PAPEL"/>
    <s v="AGREGADOR"/>
    <s v="COMCARD - PTM"/>
    <s v="EJECUTADO"/>
    <s v="17/12/2025 SE ESCALA PARA VISITA. LLAMAR ANTES DE VISITAR, CONFIRMAR FALLA Y DATOS | 18/12/2025 SE REVISA DATAFONO Y SE EVIDENCIA QUE EL CABLE DE LA FUENTE NO ESTABA BIEN CONECTADO, PROCEDO A REVISAR BIEN EL RESTO DEL CABLEADO DEJANDO EL EQUIPO OK, ME QUEDO POR UN RATO ESPERANDO VER COMO FUNCIONA EL EQUIPO Y EFECTIVAMENTE QUEDA OK"/>
    <s v="VISITA TECNICA"/>
    <s v="9B0NZ740 TRZZZ963"/>
    <s v="TIPO I"/>
    <s v="TERRESTRE"/>
    <s v="RUA ALVAREZ RICHARD ANDRES"/>
    <n v="1"/>
    <s v="0"/>
    <n v="65960"/>
    <n v="75096"/>
    <n v="65960"/>
  </r>
  <r>
    <s v="PEREIRA"/>
    <x v="2"/>
    <x v="5"/>
    <s v="76895"/>
    <s v="3151515"/>
    <s v="3007032848"/>
    <s v="INCIDENTE"/>
    <s v="VALLE DEL CAUCA"/>
    <s v="ZARZAL"/>
    <s v="BARRIO CENTRO ZARZAL 1"/>
    <s v="REDEBAN"/>
    <s v="FO-25-1992821"/>
    <d v="2025-12-17T16:45:53"/>
    <d v="2025-12-18T12:51:00"/>
    <s v="NO"/>
    <s v="HARDWARE"/>
    <s v="IMPRESION"/>
    <s v="TAPA IMPRESORA"/>
    <s v="CB UNO A UNO"/>
    <s v="CB UNO A UNO"/>
    <s v="EJECUTADO"/>
    <s v="17/12/2025 SE ESCALA PARA VISITA. LLAMAR ANTES DE VISITAR, CONFIRMAR FALLA Y DATOS | 18/12/2025 SE VISITA COMERCIO SE IDENTIFICA DATÁFONO CON TAPA IMPRESORA AVERIADO SE REALIZA CAMBIO DE DATÁFONO SE REALIZA PRUEBAS OK"/>
    <s v="VISITA TECNICA"/>
    <s v="1NZZZ771 AA0UZ487"/>
    <s v="TIPO III"/>
    <s v="TERRESTRE"/>
    <s v="LOAIZA LOPEZ JHON FREDDY"/>
    <n v="1"/>
    <s v="0"/>
    <n v="275729"/>
    <n v="196537"/>
    <n v="275729"/>
  </r>
  <r>
    <s v="APARTADO"/>
    <x v="3"/>
    <x v="3"/>
    <s v="5665"/>
    <s v="3151662"/>
    <s v="3007059297"/>
    <s v="INCIDENTE"/>
    <s v="ANTIOQUIA"/>
    <s v="SAN PEDRO DE URABA"/>
    <s v="PTM SAN PEDRO DE URABA MULTISE"/>
    <s v="REDEBAN"/>
    <s v="FO-25-1992973"/>
    <d v="2025-12-17T17:34:13"/>
    <d v="2025-12-19T11:26:00"/>
    <s v="NO"/>
    <s v="HARDWARE"/>
    <s v="IMPRESION"/>
    <s v="NO IMPRIME UNO O VARIOS CARACTERES"/>
    <s v="AGREGADOR"/>
    <s v="COMCARD - PTM"/>
    <s v="EJECUTADO"/>
    <s v="17/12/2025 SE ESCALA PARA VISITA. LLAMAR ANTES DE VISITAR, CONFIRMAR FALLA Y DATOS | 19/12/2025 DATAFONO IMPRIME LA TIRILLA CON ALGUNOS VALORES BORROSOS, SE HACE MANTENIMIENTO EN EL DEPÓSITO DE PAPEL Y SE LIMPIA IMPRESORA TERMINA SOLUCIONANDO LA FALLA, SE HACEN PRUEBAS Y SE DEJA TODO FUNCIONANDO CORRECTAMENTE"/>
    <s v="VISITA TECNICA"/>
    <s v="NA003413"/>
    <s v="TIPO III"/>
    <s v="TERRESTRE"/>
    <s v="SALDARRIAGA MIRANDA SANTIAGO"/>
    <n v="1"/>
    <s v="0"/>
    <n v="275729"/>
    <n v="196537"/>
    <n v="275729"/>
  </r>
  <r>
    <s v="VILLAVICENCIO"/>
    <x v="1"/>
    <x v="1"/>
    <s v="50568"/>
    <s v="3151765"/>
    <s v="3007050427"/>
    <s v="INCIDENTE"/>
    <s v="META"/>
    <s v="PUERTO GAITAN"/>
    <s v="PTM PUERTO GAITAN SERVI LA 18"/>
    <s v="REDEBAN"/>
    <s v="FO-25-1993014"/>
    <d v="2025-12-18T08:00:00"/>
    <d v="2025-12-18T13:06:00"/>
    <s v="NO"/>
    <s v="HARDWARE"/>
    <s v="LECTOR DE BARRAS"/>
    <s v="DAÑO POS"/>
    <s v="AGREGADOR"/>
    <s v="COMCARD - PTM"/>
    <s v="EJECUTADO"/>
    <s v="18/12/2025 SE ESCALA PARA VISITA. LLAMAR ANTES DE VISITAR, CONFIRMAR FALLA Y DATOS | 18/12/2025 SE REALIZA CAMBIO DE DATAFONO Y LECTORA  POR DAÑO EN EL PUERTO USANDO, PRUEBAS OK"/>
    <s v="VISITA TECNICA"/>
    <s v="TR00W392"/>
    <s v="TIPO III"/>
    <s v="TERRESTRE"/>
    <s v="PEDREROS CONTRERAS MICHAEL STEVENS"/>
    <n v="1"/>
    <s v="0"/>
    <n v="275729"/>
    <n v="196537"/>
    <n v="275729"/>
  </r>
  <r>
    <s v="BUCARAMANGA"/>
    <x v="5"/>
    <x v="6"/>
    <s v="68307"/>
    <s v="3151795"/>
    <s v="3007065114"/>
    <s v="INCIDENTE"/>
    <s v="SANTANDER"/>
    <s v="GIRON"/>
    <s v="PTM GIRON MISCELANEA Y PAPELE"/>
    <s v="REDEBAN"/>
    <s v="FO-25-1993965"/>
    <d v="2025-12-18T08:00:00"/>
    <d v="2025-12-18T14:13:00"/>
    <s v="NO"/>
    <s v="SOFTWARE"/>
    <s v="CIERRE"/>
    <s v="CIERRE NO HABILITADO"/>
    <s v="AGREGADOR"/>
    <s v="COMCARD - PTM"/>
    <s v="EJECUTADO"/>
    <s v="18/12/2025 SE ESCALA PARA VISITA. LLAMAR ANTES DE VISITAR, CONFIRMAR FALLA Y DATOS | 18/12/2025 SE FORMATEA DATAFONO, SE INSTALA S. O Y VERSIÓN 9.90, SE HACEN PRUEBAS OK VISITA EXITOSA"/>
    <s v="VISITA TECNICA"/>
    <s v="1A007824 1A007355"/>
    <s v="TIPO I"/>
    <s v="TERRESTRE"/>
    <s v="GELVEZ MOGOLLON JOSE ELISEO"/>
    <n v="1"/>
    <s v="0"/>
    <n v="65960"/>
    <n v="75096"/>
    <n v="65960"/>
  </r>
  <r>
    <s v="PEREIRA"/>
    <x v="2"/>
    <x v="5"/>
    <s v="76400"/>
    <s v="3152005"/>
    <s v="3007044310"/>
    <s v="INCIDENTE"/>
    <s v="VALLE DEL CAUCA"/>
    <s v="LA UNION"/>
    <s v="DISTRICOL VARIEDADES ESTEFANY"/>
    <s v="REDEBAN"/>
    <s v="FO-25-1993967"/>
    <d v="2025-12-18T08:00:00"/>
    <d v="2025-12-18T15:16:00"/>
    <s v="NO"/>
    <s v="HARDWARE"/>
    <s v="IMPRESION"/>
    <s v="RODILLO AVERIADO"/>
    <s v="AGREGADOR"/>
    <s v="DISTRICOL"/>
    <s v="EJECUTADO"/>
    <s v="18/12/2025 SE ESCALA PARA VISITA. LLAMAR ANTES DE VISITAR, CONFIRMAR FALLA Y DATOS | 18/12/2025 SE VISITA COMERCIO SE IDENTIFICA DATÁFONO CON RODILLO AVERIADO SE REALIZA CAMBIO DE DATÁFONO SE REALIZA PRUEBAS OK"/>
    <s v="VISITA TECNICA"/>
    <s v="9B05Z558"/>
    <s v="TIPO II"/>
    <s v="TERRESTRE"/>
    <s v="LOAIZA LOPEZ JHON FREDDY"/>
    <n v="1"/>
    <s v="0"/>
    <n v="144968"/>
    <n v="140396"/>
    <n v="144968"/>
  </r>
  <r>
    <s v="MEDELLIN"/>
    <x v="3"/>
    <x v="3"/>
    <s v="5736"/>
    <s v="3152686"/>
    <s v="3007076067"/>
    <s v="INCIDENTE"/>
    <s v="ANTIOQUIA"/>
    <s v="SEGOVIA"/>
    <s v="BARRIO GALAN SEGOVIA 1"/>
    <s v="REDEBAN"/>
    <s v="FO-25-1994967"/>
    <d v="2025-12-18T08:59:54"/>
    <d v="2025-12-19T11:05:00"/>
    <s v="NO"/>
    <s v="HARDWARE"/>
    <s v="CABLEADO"/>
    <s v="CABLE MAGICBOX AVERIADO"/>
    <s v="CB UNO A UNO"/>
    <s v="CB UNO A UNO"/>
    <s v="EJECUTADO"/>
    <s v="[FO-25-1994967] 18/12/2025 SE ESCALA PARA VISITA. LLAMAR ANTES DE VISITAR, CONFIRMAR FALLA Y DATOS | 19/12/2025 SE CAMBIA CABLE MAGIC BOX MALO, SE DEJAN SERVICIOS FUNCIONANDO CORRECTAMENTE || [FO-25-1994967] 18/12/2025 SE ESCALA PARA VISITA. LLAMAR ANTES DE VISITAR, CONFIRMAR FALLA Y DATOS | 19/12/2025 SE CAMBIA CABLE MAGIC BOX MALO, SE DEJAN SERVICIOS FUNCIONANDO CORRECTAMENTE"/>
    <s v="VISITA TECNICA"/>
    <s v="FA0BZ316"/>
    <s v="TIPO IV"/>
    <s v="TERRESTRE"/>
    <s v="BARRIENTOS HERNANDEZ CRISTIAN HORACIO"/>
    <n v="2"/>
    <s v="0"/>
    <n v="959178"/>
    <n v="196537"/>
    <n v="959178"/>
  </r>
  <r>
    <s v="BOGOTA"/>
    <x v="4"/>
    <x v="4"/>
    <s v="11001"/>
    <s v="3152808"/>
    <s v="3007019795"/>
    <s v="INCIDENTE"/>
    <s v="CUNDINAMARCA"/>
    <s v="BOGOTA"/>
    <s v="PAGAFACIL TOBERIN"/>
    <s v="REDEBAN"/>
    <s v="FO-25-1994405"/>
    <d v="2025-12-18T08:43:52"/>
    <d v="2025-12-18T13:26:00"/>
    <s v="NO"/>
    <s v="SOFTWARE"/>
    <s v="ACTUALIZACION"/>
    <s v="VERSION CARGA SO VR"/>
    <s v="ROBUSTO"/>
    <s v="PAGAFACIL"/>
    <s v="EJECUTADO"/>
    <s v="18/12/2025 SE ESCALA PARA VISITA. LLAMAR ANTES DE VISITAR, CONFIRMAR FALLA Y DATOS | 18/12/2025 A LA ESPERA DE INGRESO, CON PERSONAL DE REDEBAN PARA REVISAR ACTUALIZACIONES DE LA VERSIÓN 11.5N | 18/12/2025 SE LLEGA A COMERCIO, SE REALIZA VALIDACIONES DE ACTUALIZACIÓN 11.5N CON PERSONAL DE REDEBAN, SE REGISTRA QUE LA OPCIÓN CAJA REGISTRADORA ESTÁ HABILITADA, SEGÚN ESE ES EL PROBLEMA, SE DESHABILITA ESA OPCIÓN, SE REALIZAN PRUEBAS OKAY OPERANDO SIN NOVEDAD."/>
    <s v="VISITA TECNICA"/>
    <s v="AAAAL088"/>
    <s v="TIPO I"/>
    <s v="TERRESTRE"/>
    <s v="ARIAS QUILINDO JULIAN"/>
    <n v="1"/>
    <s v="0"/>
    <n v="65960"/>
    <n v="75096"/>
    <n v="65960"/>
  </r>
  <r>
    <s v="NEIVA"/>
    <x v="1"/>
    <x v="1"/>
    <s v="41378"/>
    <s v="3152905"/>
    <s v="3007024823"/>
    <s v="INCIDENTE"/>
    <s v="HUILA"/>
    <s v="LA ARGENTINA"/>
    <s v="CENTRO LA ARGENTINA I HUILA"/>
    <s v="REDEBAN"/>
    <s v="FO-25-1994962"/>
    <d v="2025-12-18T09:06:28"/>
    <d v="2025-12-19T17:53:00"/>
    <s v="NO"/>
    <s v="HARDWARE"/>
    <s v="TECLADO"/>
    <s v="DAÑO POS"/>
    <s v="CB UNO A UNO"/>
    <s v="CB UNO A UNO"/>
    <s v="EJECUTADO"/>
    <s v="18/12/2025 SE ESCALA PARA VISITA. LLAMAR ANTES DE VISITAR, CONFIRMAR FALLA Y DATOS | 19/12/2025 SE REALIZA VISITA AL PUNTO, SE CAMBIA EQUIPO YA QUE ESTE PRESENTA DAÑO EN EL TECLADO, TIENE VARIAS TECLAS BORROSAS Y DURAS LO CUAL IMPIDEN MANIPULAR BIEN EL EQUIPO. SE DEJA EQUIPO CON VR 9.90 PRUEBAS CB OK, CB OPERATIVO."/>
    <s v="VISITA TECNICA"/>
    <s v="ABGZZ150"/>
    <s v="TIPO III"/>
    <s v="TERRESTRE"/>
    <s v="DEVIA REINOSO JUAN CARLOS"/>
    <n v="1"/>
    <s v="0"/>
    <n v="275729"/>
    <n v="196537"/>
    <n v="275729"/>
  </r>
  <r>
    <s v="BOGOTA"/>
    <x v="4"/>
    <x v="4"/>
    <s v="11001"/>
    <s v="3152954"/>
    <s v="3007021499"/>
    <s v="INCIDENTE"/>
    <s v="CUNDINAMARCA"/>
    <s v="BOGOTA"/>
    <s v="MULTIPAGAS CARRERA OCTAVA"/>
    <s v="REDEBAN"/>
    <s v="FO-25-1995360"/>
    <d v="2025-12-18T09:25:20"/>
    <d v="2025-12-18T13:13:00"/>
    <s v="NO"/>
    <s v="SOFTWARE"/>
    <s v="LLT"/>
    <s v="LLT"/>
    <s v="ROBUSTO"/>
    <s v="MULTIPAGAS"/>
    <s v="EJECUTADO"/>
    <s v="18/12/2025 SE ESCALA PARA VISITA. LLAMAR ANTES DE VISITAR, CONFIRMAR FALLA Y DATOS | 18/12/2025 SE REALIZA CAMBIO DE PIN PAD POR FALLA ALLT PRUEBA OK"/>
    <s v="VISITA TECNICA"/>
    <s v="GB0DZ159"/>
    <s v="TIPO I"/>
    <s v="TERRESTRE"/>
    <s v="ORTIZ MARTINEZ STIVEN"/>
    <n v="1"/>
    <s v="0"/>
    <n v="65960"/>
    <n v="75096"/>
    <n v="65960"/>
  </r>
  <r>
    <s v="MEDELLIN"/>
    <x v="3"/>
    <x v="3"/>
    <s v="5604"/>
    <s v="3152976"/>
    <s v="3007042855"/>
    <s v="INCIDENTE"/>
    <s v="ANTIOQUIA"/>
    <s v="REMEDIOS"/>
    <s v="DISTRICOL FERROELECTRICOS LA A"/>
    <s v="REDEBAN"/>
    <s v="FO-25-1995357"/>
    <d v="2025-12-18T09:35:06"/>
    <d v="2025-12-19T11:09:00"/>
    <s v="NO"/>
    <s v="HARDWARE"/>
    <s v="PINPAD"/>
    <s v="ALERTADO"/>
    <s v="AGREGADOR"/>
    <s v="DISTRICOL"/>
    <s v="EJECUTADO"/>
    <s v="18/12/2025 SE ESCALA PARA VISITA. LLAMAR ANTES DE VISITAR, CONFIRMAR FALLA Y DATOS | 19/12/2025 SE CAMBIA PINPAD ALERTADO, SE DEJAN SERVICIOS FUNCIONANDO CORRECTAMENTE"/>
    <s v="VISITA TECNICA"/>
    <s v="9A8ZZ963"/>
    <s v="TIPO IV"/>
    <s v="TERRESTRE"/>
    <s v="BARRIENTOS HERNANDEZ CRISTIAN HORACIO"/>
    <n v="1"/>
    <s v="0"/>
    <n v="479589"/>
    <n v="196537"/>
    <n v="479589"/>
  </r>
  <r>
    <s v="NEIVA"/>
    <x v="1"/>
    <x v="1"/>
    <s v="41001"/>
    <s v="3152987"/>
    <s v="3007040766"/>
    <s v="INCIDENTE"/>
    <s v="HUILA"/>
    <s v="NEIVA"/>
    <s v="DISTRICOL PLASTIBUCAROS"/>
    <s v="REDEBAN"/>
    <s v="FO-25-1996044"/>
    <d v="2025-12-18T09:38:29"/>
    <d v="2025-12-19T09:18:00"/>
    <s v="NO"/>
    <s v="HARDWARE"/>
    <s v="IMPRESION"/>
    <s v="NO AVANZA PAPEL"/>
    <s v="AGREGADOR"/>
    <s v="DISTRICOL"/>
    <s v="EJECUTADO"/>
    <s v="18/12/2025 SE ESCALA PARA VISITA. LLAMAR ANTES DE VISITAR, CONFIRMAR FALLA Y DATOS | 19/12/2025 SE REALIZA CAMBIO DE EQUIPO POR FALLA IMPRESORA, SE VERIFICA NUEVO DATAFONO FUNCIONA CORRECTAMENTE"/>
    <s v="VISITA TECNICA"/>
    <s v="AA0OZ720"/>
    <s v="TIPO I"/>
    <s v="TERRESTRE"/>
    <s v="DIAZ VARGAS JONATHAN MIGUEL"/>
    <n v="1"/>
    <s v="0"/>
    <n v="65960"/>
    <n v="75096"/>
    <n v="65960"/>
  </r>
  <r>
    <s v="BUCARAMANGA"/>
    <x v="5"/>
    <x v="6"/>
    <s v="68001"/>
    <s v="3153004"/>
    <s v="3007081634"/>
    <s v="INCIDENTE"/>
    <s v="SANTANDER"/>
    <s v="BUCARAMANGA"/>
    <s v="DISTRICOL MICROMERCADO GAMBOA"/>
    <s v="REDEBAN"/>
    <s v="FO-25-1994961"/>
    <d v="2025-12-18T09:12:31"/>
    <d v="2025-12-18T15:59:00"/>
    <s v="NO"/>
    <s v="HARDWARE"/>
    <s v="IMPRESION"/>
    <s v="NO IMPRIME UNO O VARIOS CARACTERES"/>
    <s v="AGREGADOR"/>
    <s v="DISTRICOL"/>
    <s v="EJECUTADO"/>
    <s v="18/12/2025 SE ESCALA PARA VISITA. LLAMAR ANTES DE VISITAR, CONFIRMAR FALLA Y DATOS | 18/12/2025 SE VISITA COMERCIO ENCUENTRA TAPA IMPRESORA MAL AJUSTADA, POR ESO NO IMPRIME, SE PROCEDE AJUSTAR Y DATAFONO QUEDA OPERATIVO PRUEBA OK VISITA EXITOSA"/>
    <s v="VISITA TECNICA"/>
    <s v="FWZZZ474"/>
    <s v="TIPO I"/>
    <s v="TERRESTRE"/>
    <s v="GELVEZ MOGOLLON JOSE ELISEO"/>
    <n v="1"/>
    <s v="0"/>
    <n v="65960"/>
    <n v="75096"/>
    <n v="65960"/>
  </r>
  <r>
    <s v="MEDELLIN"/>
    <x v="3"/>
    <x v="3"/>
    <s v="5001"/>
    <s v="3153094"/>
    <s v="3007073877"/>
    <s v="INCIDENTE"/>
    <s v="ANTIOQUIA"/>
    <s v="MEDELLIN"/>
    <s v="DISTRICOL EL MEJOR SERVICIO 1"/>
    <s v="REDEBAN"/>
    <s v="FO-25-1996039"/>
    <d v="2025-12-18T09:48:19"/>
    <d v="2025-12-19T09:21:00"/>
    <m/>
    <s v="HARDWARE"/>
    <s v="IMPRESION"/>
    <s v="NO AVANZA PAPEL"/>
    <s v="AGREGADOR"/>
    <s v="DISTRICOL"/>
    <m/>
    <s v="18/12/2025 SE ESCALA PARA VISITA. LLAMAR ANTES DE VISITAR, CONFIRMAR FALLA Y DATOS | 19/12/2025 SE LLAMA AL NÚMERO INDICADO PARA CONFIRMAR LA VISITA Y EL USUARIO ME INDICA QUE ABRE A LAS 11:00 AM. | 19/12/2025 SE LLAMA AL NÚMERO INDICADO Y ÉL SEÑOR KONY VALENZUELA INDICA QUE ABRE A LAS 11:00 AM PERO LA VISITA VENCE A LAS 9:48 AM SE PROCEDE AL CIERRE DE LA ACTIVIDAD POR DISPONIBILIDAD DEL USUARIO CUANDO CUENTE CON TIEMPO LLAME NUEVAMENTE"/>
    <s v="SOPORTE TELEFONICO"/>
    <m/>
    <s v="TIPO I"/>
    <s v="TERRESTRE"/>
    <s v="RUA ALVAREZ RICHARD ANDRES"/>
    <n v="0"/>
    <s v="0"/>
    <n v="41241"/>
    <n v="0"/>
    <n v="41241"/>
  </r>
  <r>
    <s v="MONTERIA"/>
    <x v="0"/>
    <x v="0"/>
    <s v="23068"/>
    <s v="3153120"/>
    <s v="3007036593"/>
    <s v="INCIDENTE"/>
    <s v="CORDOBA"/>
    <s v="AYAPEL"/>
    <s v="DISTRICOL TIENDA EL REGRESO DE"/>
    <s v="REDEBAN"/>
    <s v="FO-25-1995363"/>
    <d v="2025-12-18T09:24:06"/>
    <d v="2025-12-19T11:12:00"/>
    <s v="NO"/>
    <s v="HARDWARE"/>
    <s v="LECTOR DE BARRAS"/>
    <s v="DAÑO POS"/>
    <s v="AGREGADOR"/>
    <s v="DISTRICOL"/>
    <s v="EJECUTADO"/>
    <s v="18/12/2025 SE ESCALA PARA VISITA. LLAMAR ANTES DE VISITAR, CONFIRMAR FALLA Y DATOS | 19/12/2025 SE VISITA SITIO, SE CAMBIA LECTOR DE BARRAS OK SE REALIZA REVISIÓN TRX DEPÓSITO OK. PRUEBAS EXITOSAS DATAFONO OPERATIVO"/>
    <s v="VISITA TECNICA"/>
    <s v="GZ00E685 LA00J835"/>
    <s v="TIPO III"/>
    <s v="TERRESTRE"/>
    <s v="COGOLLO VERTEL EDER LUIS"/>
    <n v="1"/>
    <s v="0"/>
    <n v="275729"/>
    <n v="196537"/>
    <n v="275729"/>
  </r>
  <r>
    <s v="BOGOTA"/>
    <x v="4"/>
    <x v="4"/>
    <s v="11001"/>
    <s v="3153368"/>
    <s v="3007025110"/>
    <s v="INCIDENTE"/>
    <s v="CUNDINAMARCA"/>
    <s v="BOGOTA"/>
    <s v="PAGAFACIL CC UNICENTRO BOGOTA"/>
    <s v="REDEBAN"/>
    <s v="FO-25-1995769"/>
    <d v="2025-12-18T10:27:34"/>
    <d v="2025-12-18T14:39:00"/>
    <s v="NO"/>
    <s v="SOFTWARE"/>
    <s v="ACTUALIZACION"/>
    <s v="VERSION CARGA SO VR"/>
    <s v="ROBUSTO"/>
    <s v="PAGAFACIL"/>
    <s v="EJECUTADO"/>
    <s v="18/12/2025 SE LLEGA A COMERCIO, SE REALIZA VALIDACIONES DE ACTUALIZACIÓN 11.5N CON PERSONAL DE REDEBAN, SE REGISTRA QUE LA OPCIÓN CAJA REGISTRADORA ESTÁ HABILITADA, SEGÚN ESE ES EL PROBLEMA, SE DESHABILITA ESA OPCIÓN, SE REALIZAN PRUEBAS OKAY OPERANDO SIN NOVEDAD."/>
    <s v="VISITA TECNICA"/>
    <s v="GZ0UZ366"/>
    <s v="TIPO I"/>
    <s v="TERRESTRE"/>
    <s v="ARIAS QUILINDO JULIAN"/>
    <n v="1"/>
    <s v="0"/>
    <n v="65960"/>
    <n v="75096"/>
    <n v="65960"/>
  </r>
  <r>
    <s v="BOGOTA"/>
    <x v="4"/>
    <x v="4"/>
    <s v="11001"/>
    <s v="3153620"/>
    <s v="3007026494"/>
    <s v="INCIDENTE"/>
    <s v="CUNDINAMARCA"/>
    <s v="BOGOTA"/>
    <s v="PAGAFACIL ENGATIVA"/>
    <s v="REDEBAN"/>
    <s v="FO-25-1995766"/>
    <d v="2025-12-18T09:55:25"/>
    <d v="2025-12-18T14:14:00"/>
    <s v="NO"/>
    <s v="SOFTWARE"/>
    <s v="ACTUALIZACION"/>
    <s v="VERSION CARGA SO VR"/>
    <s v="ROBUSTO"/>
    <s v="PAGAFACIL"/>
    <s v="EJECUTADO"/>
    <s v="18/12/2025 SE VISITA COMERCIO PARA ATENDER INCIDENCIAS REPORTADO POR REINICIO EN TRANSACCIONES DE RECAUDO CON TARJETA Y CÓDIGO DE BARRAS SE DEVUELVE VERSIÓN POR AUTORIZACIÓN DE RBM"/>
    <s v="VISITA TECNICA"/>
    <s v="9999E995"/>
    <s v="TIPO I"/>
    <s v="TERRESTRE"/>
    <s v="SOTO LONDOÑO FREDY ALEXANDER"/>
    <n v="1"/>
    <s v="0"/>
    <n v="65960"/>
    <n v="75096"/>
    <n v="65960"/>
  </r>
  <r>
    <s v="MEDELLIN"/>
    <x v="3"/>
    <x v="3"/>
    <s v="5088"/>
    <s v="3153754"/>
    <s v="3007015615"/>
    <s v="INCIDENTE"/>
    <s v="ANTIOQUIA"/>
    <s v="BELLO"/>
    <s v="PAGAFACIL PARQUE DE BELLO"/>
    <s v="REDEBAN"/>
    <s v="FO-25-1996078"/>
    <d v="2025-12-18T10:42:35"/>
    <d v="2025-12-18T16:38:00"/>
    <s v="NO"/>
    <s v="HARDWARE"/>
    <s v="LECTOR DE BARRAS"/>
    <s v="DAÑO POS"/>
    <s v="ROBUSTO"/>
    <s v="PAGAFACIL"/>
    <s v="EJECUTADO"/>
    <s v="18/12/2025 SE ESCALA PARA VISITA. LLAMAR ANTES DE VISITAR, CONFIRMAR FALLA Y DATOS | 18/12/2025 SE REALIZAN PRUEBAS Y SE EVIDENCIA REINICIOS DEBIDO A LA LECTORA, SE CAMBIA TODO OK"/>
    <s v="VISITA TECNICA"/>
    <s v="JAUZZ003"/>
    <s v="TIPO I"/>
    <s v="TERRESTRE"/>
    <s v="QUINTERO SANCHEZ JUAN SEBASTIAN"/>
    <n v="1"/>
    <s v="0"/>
    <n v="65960"/>
    <n v="75096"/>
    <n v="65960"/>
  </r>
  <r>
    <s v="BOGOTA"/>
    <x v="4"/>
    <x v="4"/>
    <s v="11001"/>
    <s v="3153759"/>
    <s v="3007018234"/>
    <s v="INCIDENTE"/>
    <s v="CUNDINAMARCA"/>
    <s v="BOGOTA"/>
    <s v="PAGAFACIL ANTIGUO COUNTRY"/>
    <s v="REDEBAN"/>
    <s v="FO-25-1995876"/>
    <d v="2025-12-18T10:45:24"/>
    <d v="2025-12-18T13:09:00"/>
    <s v="NO"/>
    <s v="SOFTWARE"/>
    <s v="ACTUALIZACION"/>
    <s v="VERSION CARGA SO VR"/>
    <s v="ROBUSTO"/>
    <s v="PAGAFACIL"/>
    <s v="EJECUTADO"/>
    <s v="18/12/2025 SE REALIZA CAMBIO DE VERSIÓN EN 2 EQUIPOS YA QUE SE TELECARGARON A VERSIÓN 11.5 Y PRESENTA FALLAS EN RECAUDO SE REALIZAN VALIDACIONES CON PAOLA AMARIS DE RBM AUTORIZAN CAMBIO DE VERSIÓN A 9.90"/>
    <s v="VISITA TECNICA"/>
    <s v="AAAXZ296 - AAAXZ294"/>
    <s v="TIPO I"/>
    <s v="TERRESTRE"/>
    <s v="GOMEZ VEGA DAVID SNEYDER"/>
    <n v="1"/>
    <s v="0"/>
    <n v="65960"/>
    <n v="75096"/>
    <n v="65960"/>
  </r>
  <r>
    <s v="MONTERIA"/>
    <x v="0"/>
    <x v="0"/>
    <s v="23466"/>
    <s v="3153867"/>
    <s v="3007026108"/>
    <s v="INCIDENTE"/>
    <s v="CORDOBA"/>
    <s v="MONTELIBANO"/>
    <s v="DISTRICOL ALMACEN EL BUEN PREC"/>
    <s v="REDEBAN"/>
    <s v="FO-25-1996198"/>
    <d v="2025-12-18T10:52:39"/>
    <d v="2025-12-19T14:25:00"/>
    <s v="NO"/>
    <s v="HARDWARE"/>
    <s v="HUB"/>
    <s v="DAÑO HUB"/>
    <s v="AGREGADOR"/>
    <s v="DISTRICOL"/>
    <s v="EJECUTADO"/>
    <s v="18/12/2025 SE ESCALA PARA VISITA. LLAMAR ANTES DE VISITAR, CONFIRMAR FALLA Y DATOS | 19/12/2025 SE VISITA SITIO, SE CAMBIA HUB POR DAÑO EN CABLE OK. SE REALIZAN PRUEBAS EN PINPAD Y LECTOR EXITOSAS, CB QUEDA OPERATIVO"/>
    <s v="VISITA TECNICA"/>
    <s v="19ZZZ123"/>
    <s v="TIPO IV"/>
    <s v="TERRESTRE"/>
    <s v="COGOLLO VERTEL EDER LUIS"/>
    <n v="1"/>
    <s v="0"/>
    <n v="479589"/>
    <n v="196537"/>
    <n v="479589"/>
  </r>
  <r>
    <s v="VALLEDUPAR"/>
    <x v="0"/>
    <x v="0"/>
    <s v="13300"/>
    <s v="3153877"/>
    <s v="3007059628"/>
    <s v="INCIDENTE"/>
    <s v="BOLIVAR"/>
    <s v="HATILLO DE LOBA"/>
    <s v="BARRIO EL CARMEN HATILLO DE LO"/>
    <s v="REDEBAN"/>
    <s v="FO-25-1996197"/>
    <d v="2025-12-18T10:55:01"/>
    <d v="2025-12-19T09:24:00"/>
    <s v="NO"/>
    <s v="HARDWARE"/>
    <s v="IMPRESION"/>
    <s v="NO IMPRIME UNO O VARIOS CARACTERES"/>
    <s v="CB UNO A UNO"/>
    <s v="CB UNO A UNO"/>
    <s v="EJECUTADO"/>
    <s v="18/12/2025 SE ESCALA PARA VISITA. LLAMAR ANTES DE VISITAR, CONFIRMAR FALLA Y DATOS | 19/12/2025 SE REALIZA CAMBIO DE DATAFONO, YA QUE NO IMPRIMIA ALGUNOS CARACTERES EN EL BAUCHER, SE REALIZAN PRUEBAS DEJANDO SERVICIO FUNCIONAL AL 100 %"/>
    <s v="VISITA TECNICA"/>
    <s v="JA008886"/>
    <s v="TIPO IV"/>
    <s v="TERRESTRE"/>
    <s v="MONTES DIAZ JOHN FRED"/>
    <n v="1"/>
    <s v="0"/>
    <n v="479589"/>
    <n v="196537"/>
    <n v="479589"/>
  </r>
  <r>
    <s v="PASTO"/>
    <x v="2"/>
    <x v="2"/>
    <s v="52001"/>
    <s v="3154525"/>
    <s v="3007040779"/>
    <s v="INCIDENTE"/>
    <s v="NARIÑO"/>
    <s v="PASTO"/>
    <s v="DISTRICOL AUTOSERVICIO YIRETH"/>
    <s v="REDEBAN"/>
    <s v="FO-25-1996242"/>
    <d v="2025-12-18T11:37:23"/>
    <d v="2025-12-18T17:29:00"/>
    <s v="NO"/>
    <s v="HARDWARE"/>
    <s v="CIERRE"/>
    <s v="MEMORIA DEL DISPOSITIVO INSUFICIENTE"/>
    <s v="AGREGADOR"/>
    <s v="DISTRICOL"/>
    <s v="EJECUTADO"/>
    <s v="18/12/2025 SE ESCALA PARA VISITA. LLAMAR ANTES DE VISITAR, CONFIRMAR FALLA Y DATOS | 18/12/2025 SE VERIFICÓ FALLA DE CIERRES, EL CLIENTE NO REALIZA DE FORMA CORRECTA LOS CIERRES PARCIALES Y GENERAL, SE LE ACUMULAN TX NO SE PUEDE REALIZAR CIERRE, SE LE EXPLICO LA FORMA CORRECTA DE REALIZAR EL CIERRE, SE EJECUTA BORRADO DE SISTEMA SE REINSTALA SO Y VERSIÓN SE EJECUTAN PRUEBAS TX EXITOSAS QUEDA OPERATIVO"/>
    <s v="VISITA TECNICA"/>
    <s v="AA0OZ095"/>
    <s v="TIPO I"/>
    <s v="TERRESTRE"/>
    <s v="REMICIO AMADO JOHN HEBER"/>
    <n v="1"/>
    <s v="0"/>
    <n v="65960"/>
    <n v="75096"/>
    <n v="65960"/>
  </r>
  <r>
    <s v="MEDELLIN"/>
    <x v="3"/>
    <x v="3"/>
    <s v="5001"/>
    <s v="3154625"/>
    <s v="3007070805"/>
    <s v="INCIDENTE"/>
    <s v="ANTIOQUIA"/>
    <s v="MEDELLIN"/>
    <s v="BARRIO EL POPULAR 2 MEDELLIN"/>
    <s v="REDEBAN"/>
    <s v="FO-25-1996598"/>
    <d v="2025-12-18T12:20:01"/>
    <d v="2025-12-19T12:13:00"/>
    <s v="NO"/>
    <s v="HARDWARE"/>
    <s v="IMPRESION"/>
    <s v="NO IMPRIME UNO O VARIOS CARACTERES"/>
    <s v="CB UNO A UNO"/>
    <s v="CB UNO A UNO"/>
    <s v="EJECUTADO"/>
    <s v="18/12/2025 SE ESCALA PARA VISITA. LLAMAR ANTES DE VISITAR, CONFIRMAR FALLA Y DATOS | 19/12/2025 SE HACE MANTENIMIENTO A LA IMPRESORA Y AL RODILLO DEJANDO EL EQUIPO OK Y FUNCIONANDO OK"/>
    <s v="VISITA TECNICA"/>
    <s v="EF00B335"/>
    <s v="TIPO I"/>
    <s v="TERRESTRE"/>
    <s v="RUA ALVAREZ RICHARD ANDRES"/>
    <n v="1"/>
    <s v="0"/>
    <n v="65960"/>
    <n v="75096"/>
    <n v="65960"/>
  </r>
  <r>
    <s v="CALI"/>
    <x v="2"/>
    <x v="2"/>
    <s v="76364"/>
    <s v="3155582"/>
    <s v="3007072323"/>
    <s v="INCIDENTE"/>
    <s v="VALLE DEL CAUCA"/>
    <s v="JAMUNDI"/>
    <s v="BARRIO JARDIN JAMUNDI"/>
    <s v="REDEBAN"/>
    <s v="FO-25-1997914"/>
    <d v="2025-12-18T14:59:41"/>
    <d v="2025-12-19T14:59:00"/>
    <s v="NO"/>
    <s v="HARDWARE"/>
    <s v="TECLADO"/>
    <s v="DAÑO POS"/>
    <s v="CB UNO A UNO"/>
    <s v="CB UNO A UNO"/>
    <s v="EJECUTADO"/>
    <s v="18/12/2025 SE ESCALA PARA VISITA. LLAMAR ANTES DE VISITAR, CONFIRMAR FALLA Y DATOS | 22/12/2025 SE CAMBIA DATAFONO POR FALLAS DE TECLADO Y LECTOR POR FALLAS DE LECTOR SE HACEN PRUEBAS EXITOSAS"/>
    <s v="VISITA TECNICA"/>
    <s v="ON00N769"/>
    <s v="TIPO II"/>
    <s v="TERRESTRE"/>
    <s v="PALACIOS GOMEZ BRAHIAN ANDRES"/>
    <n v="1"/>
    <s v="0"/>
    <n v="144968"/>
    <n v="140396"/>
    <n v="144968"/>
  </r>
  <r>
    <s v="NEIVA"/>
    <x v="1"/>
    <x v="1"/>
    <s v="41551"/>
    <s v="3155930"/>
    <s v="3007034089"/>
    <s v="INCIDENTE"/>
    <s v="HUILA"/>
    <s v="PITALITO"/>
    <s v="DISTRICOL LOS ESPITIA SALSAMEN"/>
    <s v="REDEBAN"/>
    <s v="FO-25-1998117"/>
    <d v="2025-12-18T15:25:48"/>
    <d v="2025-12-19T11:14:00"/>
    <s v="NO"/>
    <s v="HARDWARE"/>
    <s v="LECTOR DE TARJETAS"/>
    <s v="DAÑO POS"/>
    <s v="AGREGADOR"/>
    <s v="DISTRICOL"/>
    <s v="EJECUTADO"/>
    <s v="18/12/2025 SE ESCALA PARA VISITA. LLAMAR ANTES DE VISITAR, CONFIRMAR FALLA Y DATOS | 19/12/2025 SE REALIZA VISITA AL PUNTO, SE CAMBIA EQUIPO YA QUE ESTE PRESENTA DAÑO EN EL LECTOR DE CHIP DE TARJETAS . SE DEJA EQUIPO INSTALADO ON VR 10.3 PRUEBAS CB OK. CB OPERATIVO"/>
    <s v="VISITA TECNICA"/>
    <s v="1PZZZ046"/>
    <s v="TIPO III"/>
    <s v="TERRESTRE"/>
    <s v="DEVIA REINOSO JUAN CARLOS"/>
    <n v="1"/>
    <s v="0"/>
    <n v="275729"/>
    <n v="196537"/>
    <n v="275729"/>
  </r>
  <r>
    <s v="PEREIRA"/>
    <x v="2"/>
    <x v="5"/>
    <s v="76895"/>
    <s v="3155952"/>
    <s v="3007032848"/>
    <s v="INCIDENTE"/>
    <s v="VALLE DEL CAUCA"/>
    <s v="ZARZAL"/>
    <s v="BARRIO CENTRO ZARZAL 1"/>
    <s v="REDEBAN"/>
    <s v="FO-25-1998240"/>
    <d v="2025-12-18T15:34:45"/>
    <d v="2025-12-19T11:16:00"/>
    <s v="NO"/>
    <s v="HARDWARE"/>
    <s v="FLAS FULL"/>
    <s v="DAÑO POS"/>
    <s v="CB UNO A UNO"/>
    <s v="CB UNO A UNO"/>
    <s v="EJECUTADO"/>
    <s v="18/12/2025 SE ESCALA PARA VISITA. LLAMAR ANTES DE VISITAR, CONFIRMAR FALLA Y DATOS | 19/12/2025 VISITAMOS COMERCIO EL DATÁFONO NO PERMITE REALIZAR NINGUNA OPERACIÓN YA QUE TIENE LA FALLA DE ALERT IRRUPTION, REALIZAMOS CAMBIO LO CONFIGURAMOS Y REALIZAMOS PRUEBAS CON EL NUEVO DATÁFONO OK."/>
    <s v="VISITA TECNICA"/>
    <s v="1NZZZ771 AA0UZ487"/>
    <s v="TIPO III"/>
    <s v="TERRESTRE"/>
    <s v="ARROYAVE CANO MANUEL GUILLERMO"/>
    <n v="1"/>
    <s v="0"/>
    <n v="275729"/>
    <n v="196537"/>
    <n v="275729"/>
  </r>
  <r>
    <s v="CALI"/>
    <x v="2"/>
    <x v="2"/>
    <s v="76001"/>
    <s v="3155998"/>
    <s v="3007076441"/>
    <s v="INCIDENTE"/>
    <s v="VALLE DEL CAUCA"/>
    <s v="CALI"/>
    <s v="PTM CALI MUNDO AL REVES NET"/>
    <s v="REDEBAN"/>
    <s v="FO-25-1998376"/>
    <d v="2025-12-18T15:58:34"/>
    <d v="2025-12-19T11:29:00"/>
    <s v="NO"/>
    <s v="HARDWARE"/>
    <s v="PINPAD"/>
    <s v="ALERTADO"/>
    <s v="AGREGADOR"/>
    <s v="COMCARD - PTM"/>
    <s v="EJECUTADO"/>
    <s v="18/12/2025 SE ESCALA PARA VISITA. LLAMAR ANTES DE VISITAR, CONFIRMAR FALLA Y DATOS | 19/12/2025 SE CAMBIA PINPAD YA QUE ESTABA ALERTADO PRUEBAS OK"/>
    <s v="VISITA TECNICA"/>
    <s v="LM0WZ658 EF03Z058"/>
    <s v="TIPO I"/>
    <s v="TERRESTRE"/>
    <s v="CUERO RUIZ JHONNY"/>
    <n v="1"/>
    <s v="0"/>
    <n v="65960"/>
    <n v="75096"/>
    <n v="65960"/>
  </r>
  <r>
    <s v="BOGOTA"/>
    <x v="4"/>
    <x v="4"/>
    <s v="25290"/>
    <s v="3156017"/>
    <s v="3007068271"/>
    <s v="INCIDENTE"/>
    <s v="CUNDINAMARCA"/>
    <s v="FUSAGASUGA"/>
    <s v="CENTRO FUSAGASUGA CUNDINAMARCA"/>
    <s v="REDEBAN"/>
    <s v="FO-25-1998253"/>
    <d v="2025-12-18T15:45:53"/>
    <d v="2025-12-19T14:00:00"/>
    <s v="NO"/>
    <s v="HARDWARE"/>
    <s v="DETERIORO"/>
    <s v="DATAFONO"/>
    <s v="CB UNO A UNO"/>
    <s v="CB UNO A UNO"/>
    <s v="EJECUTADO"/>
    <s v="18/12/2025 SE ESCALA PARA VISITA. LLAMAR ANTES DE VISITAR, CONFIRMAR FALLA Y DATOS | 19/12/2025 SE VISITA COMERCIO, SE CAMBIA DATÁFONO Y HUB , SE REALIZAN PRUEBAS, PRUEBAS A CONFORMIDAD DE CLIENTE."/>
    <s v="VISITA TECNICA"/>
    <s v="A1006492"/>
    <s v="TIPO II"/>
    <s v="TERRESTRE"/>
    <s v="ORTIZ YARA FRANKLYN ISRAEL"/>
    <n v="1"/>
    <s v="0"/>
    <n v="144968"/>
    <n v="140396"/>
    <n v="144968"/>
  </r>
  <r>
    <s v="NEIVA"/>
    <x v="1"/>
    <x v="1"/>
    <s v="41026"/>
    <s v="3156145"/>
    <s v="3007061444"/>
    <s v="INCIDENTE"/>
    <s v="HUILA"/>
    <s v="ALTAMIRA"/>
    <s v="BARRIO LAGO ALTAMIRA"/>
    <s v="REDEBAN"/>
    <s v="FO-25-1998411"/>
    <d v="2025-12-18T16:07:11"/>
    <d v="2025-12-19T13:19:00"/>
    <s v="NO"/>
    <s v="HARDWARE"/>
    <s v="ALERT IRRUPTION"/>
    <s v="ALERT IRRUPTION"/>
    <s v="CB UNO A UNO"/>
    <s v="CB UNO A UNO"/>
    <s v="EJECUTADO"/>
    <s v="18/12/2025 SE ESCALA PARA VISITA. LLAMAR ANTES DE VISITAR, CONFIRMAR FALLA Y DATOS | 19/12/2025 SE REALIZA VISITA AL PUNTO, SE CAMBIA EQUIPO POR BLOQUEO DAÑO ALERT INTERRUPTION. SE DEJA EQUIPO INSTALADO CON VR ,9.90 PRUEBAS CB OK, CB OPERATIVO"/>
    <s v="VISITA TECNICA"/>
    <s v="KA00J403"/>
    <s v="TIPO III"/>
    <s v="TERRESTRE"/>
    <s v="DEVIA REINOSO JUAN CARLOS"/>
    <n v="1"/>
    <s v="0"/>
    <n v="275729"/>
    <n v="196537"/>
    <n v="275729"/>
  </r>
  <r>
    <s v="TUNJA"/>
    <x v="5"/>
    <x v="6"/>
    <s v="15238"/>
    <s v="3156314"/>
    <s v="3007082505"/>
    <s v="INCIDENTE"/>
    <s v="BOYACA"/>
    <s v="DUITAMA"/>
    <s v="DISTRICOL GRAN MERKA EXITO"/>
    <s v="REDEBAN"/>
    <s v="FO-25-1998407"/>
    <d v="2025-12-18T16:10:46"/>
    <d v="2025-12-19T11:21:00"/>
    <s v="NO"/>
    <s v="HARDWARE"/>
    <s v="ALERT IRRUPTION"/>
    <s v="ALERT IRRUPTION"/>
    <s v="AGREGADOR"/>
    <s v="DISTRICOL"/>
    <s v="EJECUTADO"/>
    <s v="18/12/2025 SE ESCALA PARA VISITA. LLAMAR ANTES DE VISITAR, CONFIRMAR FALLA Y DATOS | 19/12/2025 SE REALIZA VISITA AL COMERCIO, SE CAMBIA EQUIPO POR DAÑO, ALERT INTERRUPTION, SE HACEN PRUEBAS OK."/>
    <s v="VISITA TECNICA"/>
    <s v="FB007690"/>
    <s v="TIPO II"/>
    <s v="TERRESTRE"/>
    <s v="SOLER HOYOS CRISTIAN LEONARDO"/>
    <n v="1"/>
    <s v="0"/>
    <n v="144968"/>
    <n v="140396"/>
    <n v="144968"/>
  </r>
  <r>
    <s v="PASTO"/>
    <x v="2"/>
    <x v="2"/>
    <s v="52835"/>
    <s v="3156395"/>
    <s v="3007047073"/>
    <s v="INCIDENTE"/>
    <s v="NARIÑO"/>
    <s v="SAN ANDRES DE TUMACO"/>
    <s v="BARRIO EL PINDO SAN ANDRES DE"/>
    <s v="REDEBAN"/>
    <s v="FO-25-1998578"/>
    <d v="2025-12-18T16:41:50"/>
    <d v="2025-12-20T09:02:00"/>
    <s v="NO"/>
    <s v="HARDWARE"/>
    <s v="HUB"/>
    <s v="PUERTO USB DAÑADO"/>
    <s v="CB UNO A UNO"/>
    <s v="CB UNO A UNO"/>
    <s v="EJECUTADO"/>
    <s v="18/12/2025 SE ESCALA PARA VISITA. LLAMAR ANTES DE VISITAR, CONFIRMAR FALLA Y DATOS | 20/12/2025 SE REALIZA CAMBIO DE HUB HB2 PUERTOS USB MALOS, CB BANCOLOMBIA PURO, PRUEBAS OK"/>
    <s v="VISITA TECNICA"/>
    <s v="9C00D588"/>
    <s v="TIPO IV"/>
    <s v="TERRESTRE"/>
    <s v="PAREDES CASTILLO DIEGO"/>
    <n v="1"/>
    <s v="0"/>
    <n v="479589"/>
    <n v="196537"/>
    <n v="479589"/>
  </r>
  <r>
    <s v="MONTERIA"/>
    <x v="0"/>
    <x v="0"/>
    <s v="5250"/>
    <s v="3156449"/>
    <s v="3007034027"/>
    <s v="INCIDENTE"/>
    <s v="ANTIOQUIA"/>
    <s v="EL BAGRE"/>
    <s v="DISTRICOL FERROAGRO EL 20"/>
    <s v="REDEBAN"/>
    <s v="FO-25-1998589"/>
    <d v="2025-12-18T16:49:13"/>
    <d v="2025-12-19T14:04:00"/>
    <s v="NO"/>
    <s v="HARDWARE"/>
    <s v="IMPRESION"/>
    <s v="TAPA IMPRESORA"/>
    <s v="AGREGADOR"/>
    <s v="DISTRICOL"/>
    <s v="EJECUTADO"/>
    <s v="18/12/2025 SE ESCALA PARA VISITA. LLAMAR ANTES DE VISITAR, CONFIRMAR FALLA Y DATOS | 19/12/2025 DATAFONO CON TAPA DE IMPRESORA SUCIA, SE LIMPIA TAPA DE IMPRESORA OK, DATAFONO SE REINICIA SOLO CONSTANTEMENTE, SE CAMBIA CABLE ENSORTIJADO Y SE SOLUCIONA FALLA,  LECTOR DE BARRAS CON CABLE AVERIADO, SE CAMBIA LECTORA DE BARRAS PARA SOLUCIONAR FALLA, PRUEBAS OK"/>
    <s v="VISITA TECNICA"/>
    <s v="1PZZZ355"/>
    <s v="TIPO IV"/>
    <s v="TERRESTRE"/>
    <s v="COGOLLO ROSSO CAMILO ANDRES"/>
    <n v="1"/>
    <s v="0"/>
    <n v="479589"/>
    <n v="196537"/>
    <n v="479589"/>
  </r>
  <r>
    <s v="BUCARAMANGA"/>
    <x v="5"/>
    <x v="6"/>
    <s v="68190"/>
    <s v="3156508"/>
    <s v="3007072170"/>
    <s v="INCIDENTE"/>
    <s v="SANTANDER"/>
    <s v="CIMITARRA"/>
    <s v="PTM PALMAS DE GUAYABITO CIMITA"/>
    <s v="REDEBAN"/>
    <s v="FO-25-1998577"/>
    <d v="2025-12-18T16:43:55"/>
    <d v="2025-12-19T17:50:00"/>
    <m/>
    <s v="HARDWARE"/>
    <s v="IMPRESION"/>
    <s v="NO AVANZA PAPEL"/>
    <s v="AGREGADOR"/>
    <s v="COMCARD - PTM"/>
    <m/>
    <s v="18/12/2025 SE ESCALA PARA VISITA. LLAMAR ANTES DE VISITAR, CONFIRMAR FALLA Y DATOS | 19/12/2025 SE REALIZA LLAMADA TELEFÓNICA 3208338517 SE HABLA CON SEÑORA YURLEY PARDO QUIEN INDICO QUE SE HABÍA COLOCADO MAL EL PAPEL PERO Y ESTÁ IMPRIMIENDO CORRECTAMENTE POR LO TANTO CANCELA VISITA TÉCNICA"/>
    <s v="SOPORTE TELEFONICO"/>
    <m/>
    <s v="TIPO IV"/>
    <s v="TERRESTRE"/>
    <s v="PEÑA DIAZ IVAN YESID"/>
    <n v="0"/>
    <s v="0"/>
    <n v="41241"/>
    <n v="0"/>
    <n v="41241"/>
  </r>
  <r>
    <s v="BARRANQUILLA"/>
    <x v="0"/>
    <x v="0"/>
    <s v="8770"/>
    <s v="3156553"/>
    <s v="3007078264"/>
    <s v="INCIDENTE"/>
    <s v="ATLANTICO"/>
    <s v="SUAN"/>
    <s v="BARRIO CENTRO SUAN 2"/>
    <s v="REDEBAN"/>
    <s v="FO-25-1998773"/>
    <d v="2025-12-18T17:46:52"/>
    <d v="2025-12-19T14:10:00"/>
    <s v="NO"/>
    <s v="HARDWARE"/>
    <s v="IMPRESION"/>
    <s v="NO AVANZA PAPEL"/>
    <s v="CB UNO A UNO"/>
    <s v="CB UNO A UNO"/>
    <s v="EJECUTADO / CANCELADO"/>
    <s v="18/12/2025 SE ESCALA PARA VISITA. LLAMAR ANTES DE VISITAR, CONFIRMAR FALLA Y DATOS | 19/12/2025 SE REALIZA VISITA SE PROCEDE A CONFIRMAR DAÑO CON LA COLABORADORA EL CUAL DICE Q TODO ESTÁ OK, LE MARCA A SU JEFE EL CUAL DICE QUE REPORTO FUE OTRO CB Q TIENE EN EL PUEBLO DE CAMPO DE LA CRUZ , DICE Q SE EQUIVOCÓ DE CÓDIGO DE PUNTO ,PERO DESPUÉS CORRIGIO CON LA OPERADORA ,PERO IGUAL SALIÓ VISITA PARA EL CÓDIGO NO REPORTADO POR EL DAÑO, SE LE INDICA AL CLIENTE Q LLAME NUEVAMENTE Y PROGRAME VISITA PARA EL CB A VISITAR CORRECTO.VISITA FALLIDA"/>
    <s v="VISITA TECNICA"/>
    <s v="0"/>
    <s v="TIPO II"/>
    <s v="TERRESTRE"/>
    <s v="PORRAS CASTRO DARLON NASCK"/>
    <n v="1"/>
    <s v="0"/>
    <n v="144968"/>
    <n v="140396"/>
    <n v="144968"/>
  </r>
  <r>
    <s v="MEDELLIN"/>
    <x v="3"/>
    <x v="3"/>
    <s v="5001"/>
    <s v="3156616"/>
    <s v="3007057487"/>
    <s v="INCIDENTE"/>
    <s v="ANTIOQUIA"/>
    <s v="MEDELLIN"/>
    <s v="PTM MEDELLIN SERVIFARMA LOS CO"/>
    <s v="REDEBAN"/>
    <s v="FO-25-1998715"/>
    <d v="2025-12-18T16:57:03"/>
    <d v="2025-12-19T13:24:00"/>
    <s v="NO"/>
    <s v="HARDWARE"/>
    <s v="DETERIORO"/>
    <s v="DATAFONO"/>
    <s v="AGREGADOR"/>
    <s v="COMCARD - PTM"/>
    <s v="EJECUTADO"/>
    <s v="18/12/2025 SE ESCALA PARA VISITA. LLAMAR ANTES DE VISITAR, CONFIRMAR FALLA Y DATOS | 19/12/2025 SE HACE MANTENIMIENTO SE OK SE CAMBIA FUENTE DE PODER Y CABLE DE ETERNETH PRUEBAS EXITOSAS"/>
    <s v="VISITA TECNICA"/>
    <s v="IIWZZ548 II0BZ423"/>
    <s v="TIPO I"/>
    <s v="TERRESTRE"/>
    <s v="DIAZ ZABALA FRANCIS DUBAN"/>
    <n v="1"/>
    <s v="0"/>
    <n v="65960"/>
    <n v="75096"/>
    <n v="65960"/>
  </r>
  <r>
    <s v="PASTO"/>
    <x v="2"/>
    <x v="2"/>
    <s v="52001"/>
    <s v="3156642"/>
    <s v="3007074015"/>
    <s v="INCIDENTE"/>
    <s v="NARIÑO"/>
    <s v="PASTO"/>
    <s v="DISTRICOL DROG SUPEXTBAR Ñ3"/>
    <s v="REDEBAN"/>
    <s v="FO-25-1998714"/>
    <d v="2025-12-18T17:17:27"/>
    <d v="2025-12-19T11:31:00"/>
    <s v="NO"/>
    <s v="HARDWARE"/>
    <s v="IMPRESION"/>
    <s v="NO AVANZA PAPEL"/>
    <s v="AGREGADOR"/>
    <s v="DISTRICOL"/>
    <s v="EJECUTADO"/>
    <s v="18/12/2025 SE ESCALA PARA VISITA. LLAMAR ANTES DE VISITAR, CONFIRMAR FALLA Y DATOS | 19/12/2025 SE VISITA CB. SE EVIDENCIA DATAFONO CON DAÑO EN LA IMPRESORA, NO AVANZA PAPEL. SE REALIZA CAMBIO DE EQUIPO. SE REALIZAN PRUEBAS TX EXITOSAS. QUEDA OPERATIVO"/>
    <s v="VISITA TECNICA"/>
    <s v="MN0SZ920"/>
    <s v="TIPO I"/>
    <s v="TERRESTRE"/>
    <s v="CASTILLO HERRERA ALEX RICARDO"/>
    <n v="1"/>
    <s v="0"/>
    <n v="65960"/>
    <n v="75096"/>
    <n v="65960"/>
  </r>
  <r>
    <s v="MEDELLIN"/>
    <x v="3"/>
    <x v="3"/>
    <s v="5425"/>
    <s v="3156681"/>
    <s v="3007037386"/>
    <s v="INCIDENTE"/>
    <s v="ANTIOQUIA"/>
    <s v="MACEO"/>
    <s v="BARRIO CENTRO MACEO"/>
    <s v="REDEBAN"/>
    <s v="FO-25-1998794"/>
    <d v="2025-12-19T08:00:00"/>
    <d v="2025-12-19T15:55:00"/>
    <m/>
    <s v="SOFTWARE"/>
    <s v="ERROR DE TRANSACCIONES"/>
    <s v="RECHAZO GENERAL"/>
    <s v="CB UNO A UNO"/>
    <s v="CB UNO A UNO"/>
    <m/>
    <s v="18/12/2025 SE ESCALA PARA VISITA. LLAMAR ANTES DE VISITAR, CONFIRMAR FALLA Y DATOS | 19/12/2025 SE LLAMA AL SEÑOR FRANKLIN AL 3137041007 PARA INFORMARLE QUE EL DÍA DE MAÑANA ESTARÍAMOS YENDO AL PUNTO PERO ESTE INFORMA QUE YA NO NECESITA LA VISITA YA QUE EL EQUIPO YA ESTÁ TRABAJANDO BIEN POR LO Q SOLICITA Q CERREMOS LA ACTIVIDAD"/>
    <s v="SOPORTE TELEFONICO"/>
    <m/>
    <s v="TIPO III"/>
    <s v="TERRESTRE"/>
    <s v="ALVAREZ ARENAS VICTOR HUGO"/>
    <n v="0"/>
    <s v="0"/>
    <n v="41241"/>
    <n v="0"/>
    <n v="41241"/>
  </r>
  <r>
    <s v="MEDELLIN"/>
    <x v="3"/>
    <x v="3"/>
    <s v="5088"/>
    <s v="3157035"/>
    <s v="3007075823"/>
    <s v="INCIDENTE"/>
    <s v="ANTIOQUIA"/>
    <s v="BELLO"/>
    <s v="PTM BELLO TIENDA LOS DUQUE"/>
    <s v="REDEBAN"/>
    <s v="FO-25-1999813"/>
    <d v="2025-12-19T08:00:00"/>
    <d v="2025-12-19T11:23:00"/>
    <s v="NO"/>
    <s v="HARDWARE"/>
    <s v="LECTOR DE BARRAS"/>
    <s v="DAÑO POS"/>
    <s v="AGREGADOR"/>
    <s v="COMCARD - PTM"/>
    <s v="EJECUTADO"/>
    <s v="19/12/2025 SE ESCALA PARA VISITA. LLAMAR ANTES DE VISITAR, CONFIRMAR FALLA Y DATOS | 19/12/2025 SE REALIZA HABILITACIÓN DE LECTOR DE CÓDIGO DE BARRAS Y QUEDA FUNCIONANDO CORRECTAMENTE."/>
    <s v="VISITA TECNICA"/>
    <s v="F100V568 FA00X371"/>
    <s v="TIPO I"/>
    <s v="TERRESTRE"/>
    <s v="MARIN PIEDRAHITA JIMMY ALEXIS"/>
    <n v="1"/>
    <s v="0"/>
    <n v="65960"/>
    <n v="75096"/>
    <n v="65960"/>
  </r>
  <r>
    <s v="BUCARAMANGA"/>
    <x v="5"/>
    <x v="6"/>
    <s v="68001"/>
    <s v="3157716"/>
    <s v="3007033739"/>
    <s v="INCIDENTE"/>
    <s v="SANTANDER"/>
    <s v="BUCARAMANGA"/>
    <s v="COMCARD B MANGA CENTRAL"/>
    <s v="REDEBAN"/>
    <s v="FO-25-2000392"/>
    <d v="2025-12-19T08:55:42"/>
    <d v="2025-12-19T12:04:00"/>
    <s v="NO"/>
    <s v="HARDWARE"/>
    <s v="IMPRESION"/>
    <s v="NO AVANZA PAPEL"/>
    <s v="AGREGADOR"/>
    <s v="COMCARD - PTM"/>
    <s v="EJECUTADO"/>
    <s v="19/12/2025 SE ESCALA PARA VISITA. LLAMAR ANTES DE VISITAR, CONFIRMAR FALLA Y DATOS | 19/12/2025 SE REALIZA VISITA AL COMERCIO SE HACE CAMBIO DE DATAFONO SE REALIZAN PRUEBAS OK"/>
    <s v="VISITA TECNICA"/>
    <s v="1EZZZ877 II00S835"/>
    <s v="TIPO I"/>
    <s v="TERRESTRE"/>
    <s v="MARIÑO PABON JORGE ENRIQUE"/>
    <n v="1"/>
    <s v="0"/>
    <n v="65960"/>
    <n v="75096"/>
    <n v="65960"/>
  </r>
  <r>
    <s v="VALLEDUPAR"/>
    <x v="0"/>
    <x v="0"/>
    <s v="13042"/>
    <s v="3157787"/>
    <s v="3007048692"/>
    <s v="INCIDENTE"/>
    <s v="BOLIVAR"/>
    <s v="ARENAL"/>
    <s v="DISTRICOL PERFUMERIA VICTORIAS"/>
    <s v="REDEBAN"/>
    <s v="FO-25-2000768"/>
    <d v="2025-12-19T09:18:57"/>
    <d v="2025-12-22T15:59:00"/>
    <m/>
    <s v="HARDWARE"/>
    <s v="COMUNICACION"/>
    <s v="MENSAJE CABLE DE RED DESCONECTADO"/>
    <s v="AGREGADOR"/>
    <s v="DISTRICOL"/>
    <m/>
    <s v="19/12/2025 SE ESCALA PARA VISITA. LLAMAR ANTES DE VISITAR, CONFIRMAR FALLA Y DATOS | 22/12/2025 SE REALIZA LLAMADA AL CLIENTE EL SEÑOR VICTOR INFORMA QUE ESTÁ FUNCIONADO EL EQUIPO QUE DESCONECTO LOS CABLES CONECTO NUEVAMENTE TODO"/>
    <s v="SOPORTE TELEFONICO"/>
    <m/>
    <s v="TIPO IV"/>
    <s v="TERRESTRE"/>
    <s v="CANEDO HERRERA ALEXANDER"/>
    <n v="0"/>
    <s v="0"/>
    <n v="41241"/>
    <n v="0"/>
    <n v="41241"/>
  </r>
  <r>
    <s v="APARTADO"/>
    <x v="3"/>
    <x v="3"/>
    <s v="5045"/>
    <s v="3157877"/>
    <s v="3007036342"/>
    <s v="INCIDENTE"/>
    <s v="ANTIOQUIA"/>
    <s v="APARTADO"/>
    <s v="DISTRICOL APARTADO TECNOCAMI C"/>
    <s v="REDEBAN"/>
    <s v="FO-25-2000771"/>
    <d v="2025-12-19T09:17:11"/>
    <d v="2025-12-19T16:42:00"/>
    <s v="NO"/>
    <s v="HARDWARE"/>
    <s v="LECTOR DE BARRAS"/>
    <s v="DAÑO POS"/>
    <s v="AGREGADOR"/>
    <s v="DISTRICOL"/>
    <s v="EJECUTADO"/>
    <s v="19/12/2025 SE ESCALA PARA VISITA. LLAMAR ANTES DE VISITAR, CONFIRMAR FALLA Y DATOS | 19/12/2025 LECTORA NO ENCIENDE TIENE EL CABLE AVERIADO, CUANDO ENCIENDE NO LEE LOS CÓDIGOS DE BARRAS SE PROCEDE A INTENTAR NUEVA LECTORA SE HACEN PRUEBAS Y SE DEJA TODO FUNCIONANDO CORRECTAMENTE"/>
    <s v="VISITA TECNICA"/>
    <s v="GZ00B483"/>
    <s v="TIPO I"/>
    <s v="TERRESTRE"/>
    <s v="SALDARRIAGA MIRANDA SANTIAGO"/>
    <n v="1"/>
    <s v="0"/>
    <n v="65960"/>
    <n v="75096"/>
    <n v="65960"/>
  </r>
  <r>
    <s v="VILLAVICENCIO"/>
    <x v="1"/>
    <x v="1"/>
    <s v="50606"/>
    <s v="3158202"/>
    <s v="3007056153"/>
    <s v="INCIDENTE"/>
    <s v="META"/>
    <s v="RESTREPO"/>
    <s v="REVAL RESTREPO"/>
    <s v="REDEBAN"/>
    <s v="FO-25-2000764"/>
    <d v="2025-12-19T09:27:33"/>
    <d v="2025-12-19T16:22:00"/>
    <s v="NO"/>
    <s v="HARDWARE"/>
    <s v="PINPAD"/>
    <s v="ALERTADO"/>
    <s v="ROBUSTO"/>
    <s v="REVAL"/>
    <s v="EJECUTADO"/>
    <s v="19/12/2025 SE ESCALA PARA VISITA. LLAMAR ANTES DE VISITAR, CONFIRMAR FALLA Y DATOS | 19/12/2025 SE REALIZA VISTA AL CB POR SOLICITUD PINPAD ALERT, NOS RECIBE LA VISTA VIVIANA CASTRO 3108002906, LA CUAL NOS MUESTRA EL EQUIPO CON LA FALLA Y SE PROCEDE A REALIZAR EL CAMBIO DE PIN PAD, SE REALIZAN PRUEBAS Y TODO OK QUEDA TODO EN FUNCIONAMIENTO"/>
    <s v="VISITA TECNICA"/>
    <s v="XPMZZ038"/>
    <s v="TIPO II"/>
    <s v="TERRESTRE"/>
    <s v="MOLINA CASTRO JAVIER ALBERTO"/>
    <n v="1"/>
    <s v="0"/>
    <n v="144968"/>
    <n v="140396"/>
    <n v="144968"/>
  </r>
  <r>
    <s v="PEREIRA"/>
    <x v="2"/>
    <x v="5"/>
    <s v="76895"/>
    <s v="3158575"/>
    <s v="3007068898"/>
    <s v="INCIDENTE"/>
    <s v="VALLE DEL CAUCA"/>
    <s v="ZARZAL"/>
    <s v="SAN RAFAEL ZARZAL"/>
    <s v="REDEBAN"/>
    <s v="FO-25-2001149"/>
    <d v="2025-12-19T10:20:06"/>
    <d v="2025-12-19T15:53:00"/>
    <s v="NO"/>
    <s v="HARDWARE"/>
    <s v="IMPRESION"/>
    <s v="RODILLO AVERIADO"/>
    <s v="CB UNO A UNO"/>
    <s v="CB UNO A UNO"/>
    <s v="EJECUTADO"/>
    <s v="19/12/2025 SE ESCALA PARA VISITA. LLAMAR ANTES DE VISITAR, CONFIRMAR FALLA Y DATOS | 19/12/2025 VISITAMOS COMERCIO LA IMPRESORA DEL DATAFONO NO ESTA FUNCIONA REALIZAMOS CAMBIO LO CONFIGURAMOS Y REALIZAMOS PRUEBAS CON EL NUEVO DATÁFONO OK."/>
    <s v="VISITA TECNICA"/>
    <s v="AAJYZ132"/>
    <s v="TIPO III"/>
    <s v="TERRESTRE"/>
    <s v="ARROYAVE CANO MANUEL GUILLERMO"/>
    <n v="1"/>
    <s v="0"/>
    <n v="275729"/>
    <n v="196537"/>
    <n v="275729"/>
  </r>
  <r>
    <s v="APARTADO"/>
    <x v="3"/>
    <x v="3"/>
    <s v="5665"/>
    <s v="3158666"/>
    <s v="3007033435"/>
    <s v="INCIDENTE"/>
    <s v="ANTIOQUIA"/>
    <s v="SAN PEDRO DE URABA"/>
    <s v="BARRIO SAN PEDRO SAN PEDRO DE"/>
    <s v="REDEBAN"/>
    <s v="FO-25-2001278"/>
    <d v="2025-12-19T10:37:57"/>
    <d v="2025-12-19T11:56:00"/>
    <s v="NO"/>
    <s v="HARDWARE"/>
    <s v="IMPRESION"/>
    <s v="NO IMPRIME UNO O VARIOS CARACTERES"/>
    <s v="CB UNO A UNO"/>
    <s v="CB UNO A UNO"/>
    <s v="EJECUTADO"/>
    <s v="19/12/2025 SE ESCALA PARA VISITA. LLAMAR ANTES DE VISITAR, CONFIRMAR FALLA Y DATOS | 19/12/2025 DATAFONO IMPRIME LA TIRILLAS CON ALGUNOS VALORES BORROSOS, SE HACE MANTENIMIENTO EN EL DEPÓSITO DE PAPEL Y SE LIMPIA IMPRESORA TERMINA SOLUCIONANDO LA FALLA, SE HACEN PRUEBAS Y SE DEJA TODO FUNCIONANDO CORRECTAMENTE"/>
    <s v="VISITA TECNICA"/>
    <s v="19ZZZ114"/>
    <s v="TIPO III"/>
    <s v="TERRESTRE"/>
    <s v="SALDARRIAGA MIRANDA SANTIAGO"/>
    <n v="1"/>
    <s v="0"/>
    <n v="275729"/>
    <n v="196537"/>
    <n v="275729"/>
  </r>
  <r>
    <s v="TUNJA"/>
    <x v="5"/>
    <x v="6"/>
    <s v="15322"/>
    <s v="3158748"/>
    <s v="3007043325"/>
    <s v="INCIDENTE"/>
    <s v="BOYACA"/>
    <s v="GUATEQUE"/>
    <s v="BARRIO CENTRO GUATEQUE 5"/>
    <s v="REDEBAN"/>
    <s v="FO-25-2001451"/>
    <d v="2025-12-19T10:50:04"/>
    <d v="2025-12-22T15:34:00"/>
    <m/>
    <s v="HARDWARE"/>
    <s v="IMPRESION"/>
    <s v="NO IMPRIME UNO O VARIOS CARACTERES"/>
    <s v="CB UNO A UNO"/>
    <s v="CB UNO A UNO"/>
    <m/>
    <s v="19/12/2025 SE ESCALA PARA VISITA. LLAMAR ANTES DE VISITAR, CONFIRMAR FALLA Y DATOS | 20/12/2025 SE ESTABLECE COMUNICACIÓN CON EL CLIENTE AL NÚMERO CELULAR 3142747904, PROPORCIONADO EN LA ORDEN DE TRABAJO , A NOMBRE DEL SEÑOR ÓSCAR CAJAS. SE CONFIRMA FALLA DE IMPRESIÓN EN EL EQUIPO, CON POSIBLE REQUERIMIENTO DE CAMBIO DE DISPOSITIVO._x000a_SE LE INFORMA AL CLIENTE QUE, POR TRATARSE DE SER FIN DE SEMANA, LA VISITA TÉCNICA PODRÍA REALIZARSE EN UN HORARIO EN EL CUAL NO SE CUENTA CON SOPORTE POR PARTE DE LA RED RBM–REDEBAN PARA UN POSIBLE CAMBIO DE EQUIPO._x000a_SE INDICA AL CLIENTE QUE LA VISITA SE PROGRAMARÁ A PARTIR DEL DÍA LUNES 22 DE DICIEMBRE DE 2025, EN EL TRANSCURSO DEL DÍA, CON EL FIN DE BRINDAR SOLUCIÓN AL MANTENIMIENTO SOLICITADO._x000a_CLIENTE MANIFIESTA CONFORMIDAD CON LA INFORMACIÓN SUMINISTRADA. | 22/12/2025 SE PROCEDE A CERRAR ORDEN, CLIENTE MIGRADO A LA RED WOMPI , COORDINADOR DE LA ZONA VALIDA LA INFORMACIÓN DONDE INDICAN NO PORCEDER CON LA ATENCIÓN DE LA VISITA"/>
    <s v="SOPORTE TELEFONICO"/>
    <m/>
    <s v="TIPO II"/>
    <s v="TERRESTRE"/>
    <s v="ALVARADO MORENO CRISTHIAN"/>
    <n v="0"/>
    <s v="0"/>
    <n v="41241"/>
    <n v="0"/>
    <n v="41241"/>
  </r>
  <r>
    <s v="BUCARAMANGA"/>
    <x v="5"/>
    <x v="6"/>
    <s v="68276"/>
    <s v="3158795"/>
    <s v="3007075321"/>
    <s v="INCIDENTE"/>
    <s v="SANTANDER"/>
    <s v="FLORIDABLANCA"/>
    <s v="BARRIO LA CUMBRE FLORIDABLANCA"/>
    <s v="REDEBAN"/>
    <s v="FO-25-2001515"/>
    <d v="2025-12-19T10:59:37"/>
    <d v="2025-12-19T15:58:00"/>
    <s v="NO"/>
    <s v="HARDWARE"/>
    <s v="IMPRESION"/>
    <s v="NO IMPRIME UNO O VARIOS CARACTERES"/>
    <s v="CB UNO A UNO"/>
    <s v="CB UNO A UNO"/>
    <s v="EJECUTADO"/>
    <s v="19/12/2025 SE ESCALA PARA VISITA. LLAMAR ANTES DE VISITAR, CONFIRMAR FALLA Y DATOS | 19/12/2025 SE VISITA COMERCIO SE VERIFICA DAÑO EN EL VAUCHER AL IMPRIMÍR BORRISO SE REALIZA CAMBIO DE EQUIPO DATÁFONO OK MAGICBOX OK, SE REALIZAN PRUEBAS OK, VERSION 10.3 OK, PINPAD OK, CB OPERATIVO"/>
    <s v="VISITA TECNICA"/>
    <s v="LM003508"/>
    <s v="TIPO I"/>
    <s v="TERRESTRE"/>
    <s v="BARAJAS BERMUDEZ YAHIR MAURICIO"/>
    <n v="1"/>
    <s v="0"/>
    <n v="65960"/>
    <n v="75096"/>
    <n v="65960"/>
  </r>
  <r>
    <s v="TUNJA"/>
    <x v="5"/>
    <x v="6"/>
    <s v="15514"/>
    <s v="3158916"/>
    <s v="3007023928"/>
    <s v="INCIDENTE"/>
    <s v="BOYACA"/>
    <s v="PAEZ"/>
    <s v="CENTRO PAEZ BOYACA"/>
    <s v="REDEBAN"/>
    <s v="FO-25-2001514"/>
    <d v="2025-12-19T11:02:01"/>
    <d v="2025-12-22T14:22:00"/>
    <s v="NO"/>
    <s v="HARDWARE"/>
    <s v="LECTOR DE TARJETAS"/>
    <s v="DAÑO POS"/>
    <s v="CB UNO A UNO"/>
    <s v="CB UNO A UNO"/>
    <s v="EJECUTADO"/>
    <s v="19/12/2025 SE ESCALA PARA VISITA. LLAMAR ANTES DE VISITAR, CONFIRMAR FALLA Y DATOS | 22/12/2025 SE REALIZA VISITA AL COMERCIO, SE CAMBIA EQUIPO POR DAÑO EN LECTOR DE TARJETAS, SE HACEN PRUEBAS OK."/>
    <s v="VISITA TECNICA"/>
    <s v="ABC0Q630 AC04Z697"/>
    <s v="TIPO IV"/>
    <s v="TERRESTRE"/>
    <s v="SOLER HOYOS CRISTIAN LEONARDO"/>
    <n v="1"/>
    <s v="0"/>
    <n v="479589"/>
    <n v="196537"/>
    <n v="479589"/>
  </r>
  <r>
    <s v="APARTADO"/>
    <x v="3"/>
    <x v="3"/>
    <s v="5045"/>
    <s v="3158964"/>
    <s v="3007035610"/>
    <s v="INCIDENTE"/>
    <s v="ANTIOQUIA"/>
    <s v="APARTADO"/>
    <s v="DISTRICOL COMUNICACIONES KATEB"/>
    <s v="REDEBAN"/>
    <s v="FO-25-2001698"/>
    <d v="2025-12-19T11:29:52"/>
    <d v="2025-12-20T11:19:00"/>
    <s v="NO"/>
    <s v="HARDWARE"/>
    <s v="IMPRESION"/>
    <s v="NO IMPRIME UNO O VARIOS CARACTERES"/>
    <s v="AGREGADOR"/>
    <s v="DISTRICOL"/>
    <s v="EJECUTADO"/>
    <s v="19/12/2025 SE ESCALA PARA VISITA. LLAMAR ANTES DE VISITAR, CONFIRMAR FALLA Y DATOS | 20/12/2025 DATÁFONO IMPRIME TORTILLA CON UNOS VALORES BORROSOS, SE PROCEDE A LIMPIAR IMPRESORA TÉRMICA Y SE CORRIGE LA FALLA SE HACEN PRUEBAS Y SE DEJA TODO FUNCIONANDO CORRECTAMENTE"/>
    <s v="VISITA TECNICA"/>
    <s v="AA004403"/>
    <s v="TIPO I"/>
    <s v="TERRESTRE"/>
    <s v="SALDARRIAGA MIRANDA SANTIAGO"/>
    <n v="1"/>
    <s v="0"/>
    <n v="65960"/>
    <n v="75096"/>
    <n v="65960"/>
  </r>
  <r>
    <s v="PASTO"/>
    <x v="2"/>
    <x v="2"/>
    <s v="52001"/>
    <s v="3159393"/>
    <s v="3007073168"/>
    <s v="INCIDENTE"/>
    <s v="NARIÑO"/>
    <s v="PASTO"/>
    <s v="DISTRICOL DROG RED FARMA"/>
    <s v="REDEBAN"/>
    <s v="FO-25-2003858"/>
    <d v="2025-12-19T12:09:26"/>
    <d v="2025-12-19T16:04:00"/>
    <s v="NO"/>
    <s v="HARDWARE"/>
    <s v="COMUNICACION"/>
    <s v="DAÑO POS"/>
    <s v="AGREGADOR"/>
    <s v="DISTRICOL"/>
    <s v="EJECUTADO"/>
    <s v="19/12/2025 SE ESCALA PARA VISITA. LLAMAR ANTES DE VISITAR, CONFIRMAR FALLA Y DATOS | 19/12/2025 SE LLEGA A CORRESPONSAL SE VERIFICA FALLA DE CONEXIÓN PUERTO ETHERNET DAÑADO SE REALIZA CAMBIO DE EQUIPO SE INSTALA VERSIÓN SE CONFIGURA PARÁMETROS SE INICIALIZA SE REALIZA PRUEBAS DE FUNCIONAMIENTO EXITOSAS CB QUEDA OPERATIVO"/>
    <s v="VISITA TECNICA"/>
    <s v="NN00R474"/>
    <s v="TIPO I"/>
    <s v="TERRESTRE"/>
    <s v="BRAVO MADROÑERO OSCAR ESTEBAN"/>
    <n v="1"/>
    <s v="0"/>
    <n v="65960"/>
    <n v="75096"/>
    <n v="65960"/>
  </r>
  <r>
    <s v="MEDELLIN"/>
    <x v="3"/>
    <x v="3"/>
    <s v="5001"/>
    <s v="3159416"/>
    <s v="3007045297"/>
    <s v="INCIDENTE"/>
    <s v="ANTIOQUIA"/>
    <s v="MEDELLIN"/>
    <s v="PTM MEDELLIN  VARIEDADES LA 56"/>
    <s v="REDEBAN"/>
    <s v="FO-25-2003046"/>
    <d v="2025-12-19T11:53:39"/>
    <d v="2025-12-20T11:52:00"/>
    <s v="NO"/>
    <s v="HARDWARE"/>
    <s v="SE REINICIA"/>
    <s v="DAÑO POS"/>
    <s v="AGREGADOR"/>
    <s v="COMCARD - PTM"/>
    <s v="EJECUTADO"/>
    <s v="19/12/2025 SE ESCALA PARA VISITA. LLAMAR ANTES DE VISITAR, CONFIRMAR FALLA Y DATOS | 22/12/2025 SE CAMBIA EQUIPO POR REINICIOS CONSTANTES. EQUIPOS OPERATIVOS"/>
    <s v="VISITA TECNICA"/>
    <s v="9B0NZ740 TRZZZ963"/>
    <s v="TIPO I"/>
    <s v="TERRESTRE"/>
    <s v="BADEL ACUÑA LUIS ALBERTO"/>
    <n v="1"/>
    <s v="0"/>
    <n v="65960"/>
    <n v="75096"/>
    <n v="65960"/>
  </r>
  <r>
    <s v="MEDELLIN"/>
    <x v="3"/>
    <x v="3"/>
    <s v="5649"/>
    <s v="3159431"/>
    <s v="3007074674"/>
    <s v="INCIDENTE"/>
    <s v="ANTIOQUIA"/>
    <s v="SAN CARLOS"/>
    <s v="PTM SAN CARLOS SALSAMENTARIA P"/>
    <s v="REDEBAN"/>
    <s v="FO-25-2003023"/>
    <d v="2025-12-19T12:04:13"/>
    <d v="2025-12-22T09:25:00"/>
    <s v="NO"/>
    <s v="HARDWARE"/>
    <s v="TECLADO"/>
    <s v="DAÑO POS"/>
    <s v="AGREGADOR"/>
    <s v="COMCARD - PTM"/>
    <s v="EJECUTADO"/>
    <s v="19/12/2025 SE ESCALA PARA VISITA. LLAMAR ANTES DE VISITAR, CONFIRMAR FALLA Y DATOS | 22/12/2025 SE CAMBIA EQUIPO POR QUÉ CLIENTE MANIFIESTA QUE LA TECLA VERDE SE LE QUEDA PEGADA EL PROBLEMA DE CANAL VENÍA DEL CANAL DEL CLIENTE SE LE EXPLICA LA NOVEDAD"/>
    <s v="VISITA TECNICA"/>
    <s v="EGQZZ166 LNPZZ499"/>
    <s v="TIPO III"/>
    <s v="TERRESTRE"/>
    <s v="ALVAREZ ARENAS VICTOR HUGO"/>
    <n v="1"/>
    <s v="0"/>
    <n v="275729"/>
    <n v="196537"/>
    <n v="275729"/>
  </r>
  <r>
    <s v="BUCARAMANGA"/>
    <x v="5"/>
    <x v="6"/>
    <s v="68081"/>
    <s v="3159442"/>
    <s v="3007079036"/>
    <s v="INCIDENTE"/>
    <s v="SANTANDER"/>
    <s v="BARRANCABERMEJA"/>
    <s v="BARRIO BARRANACABERMEJA  BARRANCABERMEJA"/>
    <s v="REDEBAN"/>
    <s v="FO-25-2003849"/>
    <d v="2025-12-19T12:11:15"/>
    <d v="2025-12-22T12:57:00"/>
    <s v="NO"/>
    <s v="HARDWARE"/>
    <s v="NO ENCIENDE SE REINICIA"/>
    <s v="FUENTE PODER AVERIADA"/>
    <s v="UNO A UNO"/>
    <s v="UNO A UNO"/>
    <s v="EJECUTADO"/>
    <s v="19/12/2025 SE ESCALA PARA VISITA. LLAMAR ANTES DE VISITAR, CONFIRMAR FALLA Y DATOS | 22/12/2025 SE REALIZARA DESPLAZAMIENTO HACIA LA ZONA PERO POR LAS DEMORAS Y ALTA AFLUENCIA EN LOS TRANSPORTES INTERMUNICIPALES SE ESTARA LLEGANDO DESPUES DE MEDIO DIA A REALIZAR LA ACTIVIDAD | 22/12/2025 SE REALIZA VISITA SE ENCUENTRA QUE EL DATÁFONO SE REINICIA CADA VEZ QUE SE HACE UN MOVIMIENTO, SE PROCEDE A HACER CAMBIO DE FUENTE DE PODER Y CABLE ENTORCHADO, SE HACEN PRUEBAS DEJANDO TODO OK"/>
    <s v="VISITA TECNICA"/>
    <s v="SASZZ611"/>
    <s v="TIPO III"/>
    <s v="TERRESTRE"/>
    <s v="GONZALEZ ESTUPIÑAN YEISON WALTER ANTONIO"/>
    <n v="1"/>
    <s v="0"/>
    <n v="275729"/>
    <n v="196537"/>
    <n v="275729"/>
  </r>
  <r>
    <s v="MEDELLIN"/>
    <x v="3"/>
    <x v="3"/>
    <s v="5088"/>
    <s v="3159450"/>
    <s v="3007059783"/>
    <s v="INCIDENTE"/>
    <s v="ANTIOQUIA"/>
    <s v="BELLO"/>
    <s v="DISTRICOL TIENDA MIX J"/>
    <s v="REDEBAN"/>
    <s v="FO-25-2004312"/>
    <d v="2025-12-19T12:14:47"/>
    <d v="2025-12-20T10:08:00"/>
    <s v="NO"/>
    <s v="HARDWARE"/>
    <s v="ALERT IRRUPTION"/>
    <s v="ALERT IRRUPTION"/>
    <s v="AGREGADOR"/>
    <s v="DISTRICOL"/>
    <s v="EJECUTADO"/>
    <s v="19/12/2025 SE ESCALA PARA VISITA. LLAMAR ANTES DE VISITAR, CONFIRMAR FALLA Y DATOS | 20/12/2025 SE REALIZA CAMBIO DE DATÁFONO POR ALERTA IRRUPTION"/>
    <s v="VISITA TECNICA"/>
    <s v="FUA0B323"/>
    <s v="TIPO I"/>
    <s v="TERRESTRE"/>
    <s v="MARIN PIEDRAHITA JIMMY ALEXIS"/>
    <n v="1"/>
    <s v="0"/>
    <n v="65960"/>
    <n v="75096"/>
    <n v="65960"/>
  </r>
  <r>
    <s v="MEDELLIN"/>
    <x v="3"/>
    <x v="3"/>
    <s v="5819"/>
    <s v="3159499"/>
    <s v="3007060803"/>
    <s v="INCIDENTE"/>
    <s v="ANTIOQUIA"/>
    <s v="TOLEDO"/>
    <s v="BARRIO PARQUE PRINCIPAL TOLEDO"/>
    <s v="REDEBAN"/>
    <s v="FO-25-2005516"/>
    <d v="2025-12-19T12:50:06"/>
    <d v="2025-12-26T15:30:00"/>
    <s v="NO"/>
    <s v="HARDWARE"/>
    <s v="SE REINICIA"/>
    <s v="DAÑO POS"/>
    <s v="CB UNO A UNO"/>
    <s v="CB UNO A UNO"/>
    <s v="EJECUTADO"/>
    <s v="19/12/2025 SE ESCALA PARA VISITA. LLAMAR ANTES DE VISITAR, CONFIRMAR FALLA Y DATOS | 23/12/2025 EN DESPLAZAMIENTO AL SITIO POCA DISPONIBILIDAD DE TRANSPORTE POR TEMPORADA | 23/12/2025 NO HAY TRANSPORTE A LA ZONA POR ALTO FLUJO DE PASAJEROS  POR LA TEMPORADA | 26/12/2025 SE VISITA COMERCIO Y NOS ATIENDE LA SEÑORITA JIMENA QUIEN MANIFIESTA QUE EL EQUIPO ESTÁ OPERANDO CON NORMALIDAD, LLEVA TRANSANDO CON NORMALIDAD 8 DÍAS QUE SOLO PRESENTO FALLA EL DÍA QUE HIZO EL REPORTE, NO SE MANIPULA EQUIPOS"/>
    <s v="VISITA TECNICA"/>
    <s v="FUA0G687"/>
    <s v="TIPO IV"/>
    <s v="TERRESTRE"/>
    <s v="DIAZ ZABALA FRANCIS DUBAN"/>
    <n v="1"/>
    <s v="0"/>
    <n v="479589"/>
    <n v="196537"/>
    <n v="479589"/>
  </r>
  <r>
    <s v="BOGOTA"/>
    <x v="4"/>
    <x v="4"/>
    <s v="25269"/>
    <s v="3159635"/>
    <s v="3007031371"/>
    <s v="INCIDENTE"/>
    <s v="CUNDINAMARCA"/>
    <s v="FACATATIVA"/>
    <s v="PAGAFACIL FACATATIVA II"/>
    <s v="REDEBAN"/>
    <s v="FO-25-2005513"/>
    <d v="2025-12-19T12:51:23"/>
    <d v="2025-12-20T10:11:00"/>
    <s v="NO"/>
    <s v="HARDWARE"/>
    <s v="IMPRESION"/>
    <s v="NO IMPRIME UNO O VARIOS CARACTERES"/>
    <s v="ROBUSTO"/>
    <s v="PAGAFACIL"/>
    <s v="EJECUTADO"/>
    <s v="19/12/2025 SE ESCALA PARA VISITA. LLAMAR ANTES DE VISITAR, CONFIRMAR FALLA Y DATOS | 20/12/2025 SE REALIZA CAMBIO DE EQUIPO POR FALLAS EN IMPRESIÓN. PRUEBA OK SE CREAN USUARIOS OK"/>
    <s v="VISITA TECNICA"/>
    <s v="11119876"/>
    <s v="TIPO II"/>
    <s v="TERRESTRE"/>
    <s v="ORTIZ MARTINEZ STIVEN"/>
    <n v="1"/>
    <s v="0"/>
    <n v="144968"/>
    <n v="140396"/>
    <n v="144968"/>
  </r>
  <r>
    <s v="MEDELLIN"/>
    <x v="3"/>
    <x v="3"/>
    <s v="5148"/>
    <s v="3159679"/>
    <s v="3007042558"/>
    <s v="INCIDENTE"/>
    <s v="ANTIOQUIA"/>
    <s v="EL CARMEN DE VIBORAL"/>
    <s v="DISTRICOL MISCELANEA LA MORENI"/>
    <s v="REDEBAN"/>
    <s v="FO-25-2006869"/>
    <d v="2025-12-19T13:40:55"/>
    <d v="2025-12-20T10:49:00"/>
    <s v="NO"/>
    <s v="HARDWARE"/>
    <s v="LECTOR DE BARRAS"/>
    <s v="FORMATO INVALIDO LECTOR DAÑADO"/>
    <s v="AGREGADOR"/>
    <s v="DISTRICOL"/>
    <s v="EJECUTADO"/>
    <s v="19/12/2025 SE ESCALA PARA VISITA. LLAMAR ANTES DE VISITAR, CONFIRMAR FALLA Y DATOS | 20/12/2025 SE VALIDA QUE EL DATÁFONO ESTÉ EN BUEN FUNCIONAMIENTO Y LEYENDO CORRECTAMENTE. SE DEJA HABILITADO LA OPCIÓN DE 7 DE ADMINISTRAR PARA EL LECTOR DE BARRAS. TAMBIÉN SE REALIZA AJUSTE EN LA BASE PARA QUE SE MANTENGA ESTABLE."/>
    <s v="VISITA TECNICA"/>
    <s v="GZ5ZZ006"/>
    <s v="TIPO II"/>
    <s v="TERRESTRE"/>
    <s v="MARIN PIEDRAHITA JIMMY ALEXIS"/>
    <n v="1"/>
    <s v="0"/>
    <n v="144968"/>
    <n v="140396"/>
    <n v="144968"/>
  </r>
  <r>
    <s v="BARRANQUILLA"/>
    <x v="0"/>
    <x v="0"/>
    <s v="8001"/>
    <s v="3159696"/>
    <s v="3007051072"/>
    <s v="INCIDENTE"/>
    <s v="ATLANTICO"/>
    <s v="BARRANQUILLA"/>
    <s v="BARRIO LAS NIEVES BARRANQUILLA"/>
    <s v="REDEBAN"/>
    <s v="FO-25-2007015"/>
    <d v="2025-12-19T13:55:30"/>
    <d v="2025-12-19T16:28:00"/>
    <s v="NO"/>
    <s v="HARDWARE"/>
    <s v="IMPRESION"/>
    <s v="NO IMPRIME UNO O VARIOS CARACTERES"/>
    <s v="CB UNO A UNO"/>
    <s v="CB UNO A UNO"/>
    <s v="EJECUTADO"/>
    <s v="19/12/2025 SE ESCALA PARA VISITA. LLAMAR ANTES DE VISITAR, CONFIRMAR FALLA Y DATOS | 19/12/2025 SE REALIZA VISITA AL COMERCIO SE ENCUENTRA DATÁFONO CON IMPRESORA DAÑADA LO CUAL NO IMPRIMÍA UNO O VARIOS CARACTERES SE CAMBIA DATÁFONO SE INSTALA VERSIÓN 9.90 SE REALIZAN PRUEBAS EXITOSAS Y EL CB QUEDA OPERATIVO"/>
    <s v="VISITA TECNICA"/>
    <s v="F1ZZZ779"/>
    <s v="TIPO I"/>
    <s v="TERRESTRE"/>
    <s v="PEÑALOZA GUTIERREZ RAFAEL GUSTAVO"/>
    <n v="1"/>
    <s v="0"/>
    <n v="65960"/>
    <n v="75096"/>
    <n v="65960"/>
  </r>
  <r>
    <s v="CALI"/>
    <x v="2"/>
    <x v="2"/>
    <s v="76001"/>
    <s v="3159893"/>
    <s v="3007059202"/>
    <s v="INCIDENTE"/>
    <s v="VALLE DEL CAUCA"/>
    <s v="CALI"/>
    <s v="PTM CALI RAPITIENDA PUNTO NUEV"/>
    <s v="REDEBAN"/>
    <s v="FO-25-2007217"/>
    <d v="2025-12-19T14:27:20"/>
    <d v="2025-12-20T11:07:00"/>
    <s v="NO"/>
    <s v="SOFTWARE"/>
    <s v="CIERRE"/>
    <s v="CIERRE NO HABILITADO"/>
    <s v="AGREGADOR"/>
    <s v="COMCARD - PTM"/>
    <s v="EJECUTADO"/>
    <s v="19/12/2025 SE ESCALA PARA VISITA. LLAMAR ANTES DE VISITAR, CONFIRMAR FALLA Y DATOS | 20/12/2025 SE VISITA CORRESPONSAL Y SE CORRIGE CLAVE SUPERVISOR POR LA 1526. TRANSACCIONES DE PRUEBA EXITOSAS."/>
    <s v="VISITA TECNICA"/>
    <s v="JA002578 JA003714"/>
    <s v="TIPO I"/>
    <s v="TERRESTRE"/>
    <s v="BOLAÑOS TABORDA JORGE ENRIQUE"/>
    <n v="1"/>
    <s v="0"/>
    <n v="65960"/>
    <n v="75096"/>
    <n v="65960"/>
  </r>
  <r>
    <s v="BUCARAMANGA"/>
    <x v="5"/>
    <x v="6"/>
    <s v="68276"/>
    <s v="3160016"/>
    <s v="3007058447"/>
    <s v="INCIDENTE"/>
    <s v="SANTANDER"/>
    <s v="FLORIDABLANCA"/>
    <s v="PTM FLORIDABLANCA TIENDA MARIA"/>
    <s v="REDEBAN"/>
    <s v="FO-25-2007159"/>
    <d v="2025-12-19T14:06:08"/>
    <d v="2025-12-20T10:35:00"/>
    <s v="NO"/>
    <s v="SOFTWARE"/>
    <s v="ACTUALIZACION"/>
    <s v="VERSION CARGA SO VR"/>
    <s v="AGREGADOR"/>
    <s v="COMCARD - PTM"/>
    <s v="EJECUTADO"/>
    <s v="19/12/2025 SE ESCALA PARA VISITA. LLAMAR ANTES DE VISITAR, CONFIRMAR FALLA Y DATOS | 20/12/2025 SE FORMATEA DATAFONO SE ENCUENTRA CON S. O ANTIGUO, SE PROCEDE A DEJAR S. O NUEVO CON VERSION9. 90 SE HACEN PRUEBAS OK VISITA EXITOSA, LECTOR OK"/>
    <s v="VISITA TECNICA"/>
    <s v="XYZZZ954 TUZZZ922"/>
    <s v="TIPO I"/>
    <s v="TERRESTRE"/>
    <s v="GELVEZ MOGOLLON JOSE ELISEO"/>
    <n v="1"/>
    <s v="0"/>
    <n v="65960"/>
    <n v="75096"/>
    <n v="65960"/>
  </r>
  <r>
    <s v="MEDELLIN"/>
    <x v="3"/>
    <x v="3"/>
    <s v="27361"/>
    <s v="3160246"/>
    <s v="3007010728"/>
    <s v="INCIDENTE"/>
    <s v="CHOCO"/>
    <s v="ISTMINA"/>
    <s v="ITSMINA IV - CHOCO"/>
    <s v="REDEBAN"/>
    <s v="FO-25-2007315"/>
    <d v="2025-12-19T14:47:45"/>
    <d v="2025-12-22T17:28:00"/>
    <s v="NO"/>
    <s v="HARDWARE"/>
    <s v="IMPRESION"/>
    <s v="NO AVANZA PAPEL"/>
    <s v="CB UNO A UNO"/>
    <s v="CB UNO A UNO"/>
    <s v="EJECUTADO"/>
    <s v="19/12/2025 SE ESCALA PARA VISITA. LLAMAR ANTES DE VISITAR, CONFIRMAR FALLA Y DATOS | 22/12/2025 SE REALIZA CAMBIO DE EQUIPO POR FALLAS CON EL SISTEMA DE IMPRESIÓN, SE REALIZAN PRUEBAS Y EL CB QUEDA OPERATIVO"/>
    <s v="VISITA TECNICA"/>
    <s v="JAAAF178"/>
    <s v="TIPO V"/>
    <s v="AEREO"/>
    <s v="ROBLEDO DIAZ ANDRES FELIPE"/>
    <n v="1"/>
    <s v="0"/>
    <n v="988463"/>
    <n v="196537"/>
    <n v="988463"/>
  </r>
  <r>
    <s v="NEIVA"/>
    <x v="1"/>
    <x v="1"/>
    <s v="41551"/>
    <s v="3160387"/>
    <s v="3007030521"/>
    <s v="INCIDENTE"/>
    <s v="HUILA"/>
    <s v="PITALITO"/>
    <s v="DISTRICOL LA ECONOMIA DEL SUR"/>
    <s v="REDEBAN"/>
    <s v="FO-25-2007694"/>
    <d v="2025-12-19T15:37:07"/>
    <d v="2025-12-22T18:12:00"/>
    <s v="NO"/>
    <s v="HARDWARE"/>
    <s v="IMPRESION"/>
    <s v="NO IMPRIME UNO O VARIOS CARACTERES"/>
    <s v="AGREGADOR"/>
    <s v="DISTRICOL"/>
    <s v="EJECUTADO"/>
    <s v="19/12/2025 SE ESCALA PARA VISITA. LLAMAR ANTES DE VISITAR, CONFIRMAR FALLA Y DATOS | 22/12/2025 SE REALIZA VISITA AL PUNTO, SE CAMBIA EQUIPO YA QUE ESTE PRESENTA DAÑO EN LA IMPRESORA Y NO IMPRIME UNO O MÁS CARACTERES , SE DEJA EQUIPO INSTALADO CON VR 9.90 PRUEBAS OK, CB OPERATIVO"/>
    <s v="VISITA TECNICA"/>
    <s v="BIZZZ846"/>
    <s v="TIPO III"/>
    <s v="TERRESTRE"/>
    <s v="DEVIA REINOSO JUAN CARLOS"/>
    <n v="1"/>
    <s v="0"/>
    <n v="275729"/>
    <n v="196537"/>
    <n v="275729"/>
  </r>
  <r>
    <s v="MEDELLIN"/>
    <x v="3"/>
    <x v="3"/>
    <s v="5088"/>
    <s v="3160392"/>
    <s v="3007035205"/>
    <s v="INCIDENTE"/>
    <s v="ANTIOQUIA"/>
    <s v="BELLO"/>
    <s v="BARRIO GIRASOL BELLO"/>
    <s v="REDEBAN"/>
    <s v="FO-25-2007794"/>
    <d v="2025-12-19T15:42:57"/>
    <d v="2025-12-20T10:45:00"/>
    <s v="NO"/>
    <s v="HARDWARE"/>
    <s v="ACTUALIZACION"/>
    <s v="VERSION CAMBIO POS"/>
    <s v="CB UNO A UNO"/>
    <s v="CB UNO A UNO"/>
    <s v="EJECUTADO"/>
    <s v="19/12/2025 SE ESCALA PARA VISITA. LLAMAR ANTES DE VISITAR, CONFIRMAR FALLA Y DATOS | 20/12/2025 SE ACTUALIZA DIRECCIÓN EXITOSAMENTE A PETICIÓN DEL USUARIO, SERVICIOS QUEDAN FUNCIONANDO CORRECTAMENTE"/>
    <s v="VISITA TECNICA"/>
    <s v="BL0DZ048"/>
    <s v="TIPO I"/>
    <s v="TERRESTRE"/>
    <s v="BARRIENTOS HERNANDEZ CRISTIAN HORACIO"/>
    <n v="1"/>
    <s v="0"/>
    <n v="65960"/>
    <n v="75096"/>
    <n v="65960"/>
  </r>
  <r>
    <s v="NEIVA"/>
    <x v="1"/>
    <x v="1"/>
    <s v="41551"/>
    <s v="3160664"/>
    <s v="3007034089"/>
    <s v="INCIDENTE"/>
    <s v="HUILA"/>
    <s v="PITALITO"/>
    <s v="DISTRICOL LOS ESPITIA SALSAMEN"/>
    <s v="REDEBAN"/>
    <s v="FO-25-2007795"/>
    <d v="2025-12-19T15:41:13"/>
    <d v="2025-12-22T17:36:00"/>
    <s v="NO"/>
    <s v="SOFTWARE"/>
    <s v="ACTUALIZACION"/>
    <s v="VERSION CARGA SO VR"/>
    <s v="AGREGADOR"/>
    <s v="DISTRICOL"/>
    <s v="EJECUTADO"/>
    <s v="19/12/2025 SE ESCALA PARA VISITA. LLAMAR ANTES DE VISITAR, CONFIRMAR FALLA Y DATOS | 22/12/2025 SE REALIZA VISITA AL PUNTO, SE EVIDENCIA EQUIPO PRESENTA LENTITUD, SE REALIZA BORRADO DE VR Y SO, SE DEJA EQUIPO OPERATIVO."/>
    <s v="VISITA TECNICA"/>
    <s v="1PZZZ046"/>
    <s v="TIPO III"/>
    <s v="TERRESTRE"/>
    <s v="DEVIA REINOSO JUAN CARLOS"/>
    <n v="1"/>
    <s v="0"/>
    <n v="275729"/>
    <n v="196537"/>
    <n v="275729"/>
  </r>
  <r>
    <s v="VILLAVICENCIO"/>
    <x v="1"/>
    <x v="1"/>
    <s v="50001"/>
    <s v="3160725"/>
    <s v="3007046562"/>
    <s v="INCIDENTE"/>
    <s v="META"/>
    <s v="VILLAVICENCIO"/>
    <s v="DISTRICOL SERVICIOS GIPARE"/>
    <s v="REDEBAN"/>
    <s v="FO-25-2007699"/>
    <d v="2025-12-19T15:23:20"/>
    <d v="2025-12-20T11:34:00"/>
    <s v="NO"/>
    <s v="HARDWARE"/>
    <s v="SE REINICIA"/>
    <s v="DAÑO POS"/>
    <s v="AGREGADOR"/>
    <s v="DISTRICOL"/>
    <s v="EJECUTADO"/>
    <s v="19/12/2025 SE ESCALA PARA VISITA. LLAMAR ANTES DE VISITAR, CONFIRMAR FALLA Y DATOS | 20/12/2025 SE REALIZA BORRADO GENERAL DE DATAFONO, SE INSTALA SO CON PARCHE, VERSIÓN 9.90, SE CREAN USUARIOS, SE CAMBIA HUB POR DETERIORO CABLE, PRUEBAS DE RETIRO OK, SE INTERVIENE TERMINAL VRZZZ508 LA CUAL INDICA EL CLIENTE QUE ES LA QUE PRESENTA REINICIO, INDICA QUE CUANDO REALIZÓ LA LLAMADA DE VISITA TÉCNICA TENÍA A LA MANO VOUCHER DE LA OTRA TERMINAL DEL COMERCIO."/>
    <s v="VISITA TECNICA"/>
    <s v="VRZZZ508"/>
    <s v="TIPO I"/>
    <s v="TERRESTRE"/>
    <s v="MURCIA HERNANDEZ HARVEY IGNACIO"/>
    <n v="1"/>
    <s v="0"/>
    <n v="65960"/>
    <n v="75096"/>
    <n v="65960"/>
  </r>
  <r>
    <s v="MEDELLIN"/>
    <x v="3"/>
    <x v="3"/>
    <s v="5607"/>
    <s v="3160837"/>
    <s v="3007014258"/>
    <s v="INCIDENTE"/>
    <s v="ANTIOQUIA"/>
    <s v="RETIRO"/>
    <s v="MULTIPAGAS EL RETIRO"/>
    <s v="REDEBAN"/>
    <s v="FO-25-2008048"/>
    <d v="2025-12-19T16:25:20"/>
    <d v="2025-12-20T10:51:00"/>
    <s v="NO"/>
    <s v="HARDWARE"/>
    <s v="TECLADO"/>
    <s v="DAÑO POS"/>
    <s v="ROBUSTO"/>
    <s v="MULTIPAGAS"/>
    <s v="EJECUTADO"/>
    <s v="19/12/2025 SE ESCALA PARA VISITA. LLAMAR ANTES DE VISITAR, CONFIRMAR FALLA Y DATOS | 20/12/2025 SE REALIZÓ VISITA SE LOGRA EVIDENCIAR QUE ES UN EQUIPO 2600 SE LE INDICA AL CLIENTE QUE COMO HACE POCO SE LO CAMBIARON TENDRÁ LAS TECLAS DURAS POR UN TIEMPO DEBIDO QUE EL EQUIPO ESTÁ NUEVO, POS SE ENCUENTRA TOTALMENTE OPERATIVO SE PROCEDE A CERRAR CASO"/>
    <s v="VISITA TECNICA"/>
    <s v="JACZZ456"/>
    <s v="TIPO II"/>
    <s v="TERRESTRE"/>
    <s v="CASTAÑEDA PALACIO CARLOS FELIPE"/>
    <n v="1"/>
    <s v="0"/>
    <n v="144968"/>
    <n v="140396"/>
    <n v="144968"/>
  </r>
  <r>
    <s v="MEDELLIN"/>
    <x v="3"/>
    <x v="3"/>
    <s v="5101"/>
    <s v="3160867"/>
    <s v="3007010518"/>
    <s v="INCIDENTE"/>
    <s v="ANTIOQUIA"/>
    <s v="CIUDAD BOLIVAR"/>
    <s v="CIUDAD BOLIVAR III - ANTIOQUIA"/>
    <s v="REDEBAN"/>
    <s v="FO-25-2008208"/>
    <d v="2025-12-19T16:51:17"/>
    <d v="2025-12-22T11:42:00"/>
    <s v="NO"/>
    <s v="HARDWARE"/>
    <s v="IMPRESION"/>
    <s v="DAÑO POS"/>
    <s v="CB UNO A UNO"/>
    <s v="CB UNO A UNO"/>
    <s v="EJECUTADO"/>
    <s v="19/12/2025 SE ESCALA PARA VISITA. LLAMAR ANTES DE VISITAR, CONFIRMAR FALLA Y DATOS | 21/12/2025 ES NECESARIO CAMBIO DE DATAFONO, POR SER FIN DE SEMANA NO SE TIENE SOPORTE DE REDEBAN PARA REALIZAR CAMBIOS | 22/12/2025 SE CAMBIO DATÁFONO POR DAÑO EN IMPRESORA, SE REALIZAN PRUEBAS OK, CB OPERATIVO"/>
    <s v="VISITA TECNICA"/>
    <s v="IZ0XZ934"/>
    <s v="TIPO II"/>
    <s v="TERRESTRE"/>
    <s v="CASTAÑEDA PALACIO CARLOS FELIPE"/>
    <n v="1"/>
    <s v="0"/>
    <n v="144968"/>
    <n v="140396"/>
    <n v="144968"/>
  </r>
  <r>
    <s v="MEDELLIN"/>
    <x v="3"/>
    <x v="3"/>
    <s v="5360"/>
    <s v="3160896"/>
    <s v="3007048570"/>
    <s v="INCIDENTE"/>
    <s v="ANTIOQUIA"/>
    <s v="ITAGUI"/>
    <s v="DISTRICOL GRANERO LA ABUNDANCI"/>
    <s v="REDEBAN"/>
    <s v="FO-25-2008336"/>
    <d v="2025-12-19T17:28:05"/>
    <d v="2025-12-20T10:14:00"/>
    <s v="NO"/>
    <s v="HARDWARE"/>
    <s v="SE REINICIA"/>
    <s v="DAÑO POS"/>
    <s v="AGREGADOR"/>
    <s v="DISTRICOL"/>
    <s v="EJECUTADO"/>
    <s v="19/12/2025 SE ESCALA PARA VISITA. LLAMAR ANTES DE VISITAR, CONFIRMAR FALLA Y DATOS | 20/12/2025 SE REALIZA CAMBIO DE FUENTE DE PODER Y CABLE ENSORTIJADO YA QUE ESTABAN PROVOCANDO LOS REINICIOS EN EL DATAFONO AL TACTO"/>
    <s v="VISITA TECNICA"/>
    <s v="GB00L283"/>
    <s v="TIPO I"/>
    <s v="TERRESTRE"/>
    <s v="HERNANDEZ CHAVARRIA JUAN CAMILO"/>
    <n v="1"/>
    <s v="0"/>
    <n v="65960"/>
    <n v="75096"/>
    <n v="65960"/>
  </r>
  <r>
    <s v="BOGOTA"/>
    <x v="4"/>
    <x v="4"/>
    <s v="11001"/>
    <s v="3160921"/>
    <s v="3007054115"/>
    <s v="INCIDENTE"/>
    <s v="CUNDINAMARCA"/>
    <s v="BOGOTA"/>
    <s v="REVAL SUPERCADE SUBA"/>
    <s v="REDEBAN"/>
    <s v="FO-25-2008049"/>
    <d v="2025-12-19T16:10:28"/>
    <d v="2025-12-20T11:01:00"/>
    <s v="NO"/>
    <s v="HARDWARE"/>
    <s v="PINPAD"/>
    <s v="SE REINICIA"/>
    <s v="ROBUSTO"/>
    <s v="REVAL"/>
    <s v="EJECUTADO"/>
    <s v="19/12/2025 SE ESCALA PARA VISITA. LLAMAR ANTES DE VISITAR, CONFIRMAR FALLA Y DATOS | 20/12/2025 SE VISITA COMERCIO CB BANCOLOMBIA ROBUSTO, SE CAMBIA PINPAD PUES NO LEE LAS TARJETAS CHIP, SE DEJA EL NUEVO FUNCIONANDO OK, SE REALIZA PRUEBA OK, NO SE ALTERAN USUARIOS."/>
    <s v="VISITA TECNICA"/>
    <s v="XP3ZZ262"/>
    <s v="TIPO I"/>
    <s v="TERRESTRE"/>
    <s v="VEGA MANRIQUE JONATAN MAURICIO"/>
    <n v="1"/>
    <s v="0"/>
    <n v="65960"/>
    <n v="75096"/>
    <n v="65960"/>
  </r>
  <r>
    <s v="BOGOTA"/>
    <x v="4"/>
    <x v="4"/>
    <s v="25269"/>
    <s v="3161386"/>
    <s v="3007031371"/>
    <s v="INCIDENTE"/>
    <s v="CUNDINAMARCA"/>
    <s v="FACATATIVA"/>
    <s v="PAGAFACIL FACATATIVA II"/>
    <s v="REDEBAN"/>
    <s v="FO-25-2008785"/>
    <d v="2025-12-20T08:26:50"/>
    <d v="2025-12-22T13:36:00"/>
    <s v="NO"/>
    <s v="HARDWARE"/>
    <s v="PINPAD"/>
    <s v="ALERTADO"/>
    <s v="ROBUSTO"/>
    <s v="PAGAFACIL"/>
    <s v="EJECUTADO"/>
    <s v="20/12/2025 SE ESCALA PARA VISITA. LLAMAR ANTES DE VISITAR, CONFIRMAR FALLA Y DATOS | 21/12/2025 SE REALIZA CONTRATO TELÉFONICO CON CLIENTE AMPARO RIVERA A NÚMERO DE CONTACTO 3178673536 PARA VALIDAR HORA DE VISITA CLIENTE INDICA QUE EL COMERCIO PAGA FACIL NO ABRÉ LOS DOMINGOS.  ADICIONAL SERVICIO REQUIERA CAMBIO DE EQUIPO Y HOY DOMINGO NO SE CUENTA CON SOPORTE REDEBAN | 22/12/2025 SE REALIZA CAMBIO DE PIN PAD Y HUB EN DAÑO PRUEBAS OK , CB OPERATIVO"/>
    <s v="VISITA TECNICA"/>
    <s v="11119878"/>
    <s v="TIPO II"/>
    <s v="TERRESTRE"/>
    <s v="GOMEZ VEGA DAVID SNEYDER"/>
    <n v="1"/>
    <s v="0"/>
    <n v="144968"/>
    <n v="140396"/>
    <n v="144968"/>
  </r>
  <r>
    <s v="YOPAL"/>
    <x v="1"/>
    <x v="1"/>
    <s v="85001"/>
    <s v="3161395"/>
    <s v="3007056078"/>
    <s v="INCIDENTE"/>
    <s v="CASANARE"/>
    <s v="YOPAL"/>
    <s v="DISTRICOL AGROLUBRICANTES PIED"/>
    <s v="REDEBAN"/>
    <s v="FO-25-2009040"/>
    <d v="2025-12-20T08:51:50"/>
    <d v="2025-12-22T13:08:00"/>
    <m/>
    <s v="SOFTWARE"/>
    <s v="LECTOR DE BARRAS"/>
    <s v="LECTOR DESCONFIGURADO"/>
    <s v="AGREGADOR"/>
    <s v="DISTRICOL"/>
    <m/>
    <s v="20/12/2025 SE ESCALA PARA VISITA. LLAMAR ANTES DE VISITAR, CONFIRMAR FALLA Y DATOS | 22/12/2025 EN COMUNICACIÓN CON LA SEÑORA MERSIS PEREZ AL NUMERO 3103804707, SE COMPARTE MANUAL DE AUTOGESTION, SE ORIENTA PARA LA CONFIGURA LA LECTORA. CONFIGURACION EXITOSA. CB INDICA OPERATIVO EL SERVICIO."/>
    <s v="SOPORTE TELEFONICO"/>
    <m/>
    <s v="TIPO I"/>
    <s v="TERRESTRE"/>
    <s v="BERNAL ELAICA EDGAR ALEXIS"/>
    <n v="0"/>
    <s v="0"/>
    <n v="41241"/>
    <n v="0"/>
    <n v="41241"/>
  </r>
  <r>
    <s v="BUCARAMANGA"/>
    <x v="5"/>
    <x v="6"/>
    <s v="68307"/>
    <s v="3161476"/>
    <s v="3007074343"/>
    <s v="INCIDENTE"/>
    <s v="SANTANDER"/>
    <s v="GIRON"/>
    <s v="PTM GIRON MANCIPE PE#A YENNY R"/>
    <s v="REDEBAN"/>
    <s v="FO-25-2009226"/>
    <d v="2025-12-20T09:18:43"/>
    <d v="2025-12-20T12:02:00"/>
    <s v="NO"/>
    <s v="HARDWARE"/>
    <s v="SE REINICIA"/>
    <s v="DAÑO POS"/>
    <s v="AGREGADOR"/>
    <s v="COMCARD - PTM"/>
    <s v="EJECUTADO"/>
    <s v="20/12/2025 SE ESCALA PARA VISITA. LLAMAR ANTES DE VISITAR, CONFIRMAR FALLA Y DATOS | 20/12/2025 SE REALIZA VISITA A COMERCIO Y DATAFONO SE REINICIA, CAMBIO DE DATAFONO, BORRADO E INYECCION DE SO +VER 10.3N, CONFIGURACION CB OK, CUBRE CLAVE OK, PRUEBAS OK. SE VALIDA CON COORDINADOR A CARGO DEBIDO A QUE EL CB SE ACTUALIZO EL. NOMBRE DEL CORRESPONSAL, SE VALIDA CON ADMINISTRADOR E INDICA QUE ACTUALIZARON EL. NOMBRE EN CÁMARA DE COMERCIO Y REPORTARON A REDEBAN Y LA ALIANZA."/>
    <s v="VISITA TECNICA"/>
    <s v="EF8ZZ143 EF8ZZ429"/>
    <s v="TIPO I"/>
    <s v="TERRESTRE"/>
    <s v="SANTOS GONZALEZ JOHAN FABIAN"/>
    <n v="1"/>
    <s v="0"/>
    <n v="65960"/>
    <n v="75096"/>
    <n v="65960"/>
  </r>
  <r>
    <s v="MEDELLIN"/>
    <x v="3"/>
    <x v="3"/>
    <s v="5001"/>
    <s v="3161486"/>
    <s v="3007016830"/>
    <s v="INCIDENTE"/>
    <s v="ANTIOQUIA"/>
    <s v="MEDELLIN"/>
    <s v="PAGAFACIL COLTEJER"/>
    <s v="REDEBAN"/>
    <s v="FO-25-2009473"/>
    <d v="2025-12-20T10:06:54"/>
    <d v="2025-12-20T13:59:00"/>
    <s v="NO"/>
    <s v="HARDWARE"/>
    <s v="IMPRESION"/>
    <s v="NO IMPRIME UNO O VARIOS CARACTERES"/>
    <s v="ROBUSTO"/>
    <s v="PAGAFACIL"/>
    <s v="EJECUTADO"/>
    <s v="20/12/2025 SE ESCALA PARA VISITA. LLAMAR ANTES DE VISITAR, CONFIRMAR FALLA Y DATOS | 20/12/2025 SE HACE MANTENIMIENTO A LA IMPRESORA Y AL RODILLO DEJANDO EL EQUIPO OK Y FUNCIONANDO OK, EL EQUIPO SE REINICIABA VERIFICO EL CABLEADO Y LA FUENTE ESTABA MAL CONECTADA"/>
    <s v="VISITA TECNICA"/>
    <s v="JFZZZ774"/>
    <s v="TIPO I"/>
    <s v="TERRESTRE"/>
    <s v="RUA ALVAREZ RICHARD ANDRES"/>
    <n v="1"/>
    <s v="0"/>
    <n v="65960"/>
    <n v="75096"/>
    <n v="65960"/>
  </r>
  <r>
    <s v="MONTERIA"/>
    <x v="0"/>
    <x v="0"/>
    <s v="23466"/>
    <s v="3161490"/>
    <s v="3007067392"/>
    <s v="INCIDENTE"/>
    <s v="CORDOBA"/>
    <s v="MONTELIBANO"/>
    <s v="MULTIPAGAS MONTELIBANO"/>
    <s v="REDEBAN"/>
    <s v="FO-25-2009810"/>
    <d v="2025-12-20T10:57:05"/>
    <d v="2025-12-22T13:01:00"/>
    <s v="NO"/>
    <s v="HARDWARE"/>
    <s v="COMUNICACION"/>
    <s v="MENSAJE CABLE DE RED DESCONECTADO"/>
    <s v="ROBUSTO"/>
    <s v="MULTIPAGAS"/>
    <s v="EJECUTADO"/>
    <s v="20/12/2025 SE ESCALA PARA VISITA. LLAMAR ANTES DE VISITAR, CONFIRMAR FALLA Y DATOS | 22/12/2025 DATAFONO CON FALLAS DE COMUNICACIÓN SE DESCONECTA CONSTANTEMENTE, SE CAMBIA DATAFONO Y SE SOLUCIONA FALLA, SE REALIZAN PRUEBAS OK"/>
    <s v="VISITA TECNICA"/>
    <s v="AAL0H194"/>
    <s v="TIPO IV"/>
    <s v="TERRESTRE"/>
    <s v="COGOLLO ROSSO CAMILO ANDRES"/>
    <n v="1"/>
    <s v="0"/>
    <n v="479589"/>
    <n v="196537"/>
    <n v="479589"/>
  </r>
  <r>
    <s v="APARTADO"/>
    <x v="3"/>
    <x v="3"/>
    <s v="5172"/>
    <s v="3161494"/>
    <s v="3007038651"/>
    <s v="INCIDENTE"/>
    <s v="ANTIOQUIA"/>
    <s v="CHIGORODO"/>
    <s v="ARRIO CHIGORODO CHIGORODO"/>
    <s v="REDEBAN"/>
    <s v="FO-25-2009854"/>
    <d v="2025-12-20T11:02:40"/>
    <d v="2025-12-22T10:22:00"/>
    <s v="NO"/>
    <s v="HARDWARE"/>
    <s v="LECTOR DE BARRAS"/>
    <s v="DAÑO POS"/>
    <s v="CB UNO A UNO"/>
    <s v="CB UNO A UNO"/>
    <s v="EJECUTADO"/>
    <s v="20/12/2025 SE ESCALA PARA VISITA. LLAMAR ANTES DE VISITAR, CONFIRMAR FALLA Y DATOS | 22/12/2025 LECTORA DE BARRA NO ENCIENDE. SE MUEVE EL CABLE Y PARPADEA PERO NO FUNCIONA, SE INSTALA LECTORA SYMBOL NUEVA Y SE CORRIGE LA FALLA SE HACEN PRUEBAS Y SE DEJA TODO FUNCIONANDO CORRECTAMENTE"/>
    <s v="VISITA TECNICA"/>
    <s v="GZ00Z204"/>
    <s v="TIPO II"/>
    <s v="TERRESTRE"/>
    <s v="SALDARRIAGA MIRANDA SANTIAGO"/>
    <n v="1"/>
    <s v="0"/>
    <n v="144968"/>
    <n v="140396"/>
    <n v="144968"/>
  </r>
  <r>
    <s v="BOGOTA"/>
    <x v="4"/>
    <x v="4"/>
    <s v="11001"/>
    <s v="3161556"/>
    <s v="3007047087"/>
    <s v="INCIDENTE"/>
    <s v="CUNDINAMARCA"/>
    <s v="BOGOTA"/>
    <s v="PTM BOGOTA  SOLUCIONES LA 91"/>
    <s v="REDEBAN"/>
    <s v="FO-25-2009232"/>
    <d v="2025-12-20T09:07:52"/>
    <d v="2025-12-22T12:19:00"/>
    <s v="NO"/>
    <s v="HARDWARE"/>
    <s v="IMPRESION"/>
    <s v="NO IMPRIME UNO O VARIOS CARACTERES"/>
    <s v="AGREGADOR"/>
    <s v="COMCARD - PTM"/>
    <s v="EJECUTADO"/>
    <s v="20/12/2025 SE ESCALA PARA VISITA. LLAMAR ANTES DE VISITAR, CONFIRMAR FALLA Y DATOS | 20/12/2025 NO HAY SOPORTE DE REDEBAN PARA ATENDER ACTIVIDAD SE NECESITA CAMBIO DE EQUIPO. | 22/12/2025 SE VISITA COMERCIO CB BANCOLOMBIA, SE CAMBIA DATAFONO POR QUE ESTA IMPRIMIENDO BORROSO, SE DEJA EL NUEVO CON LOS USUARIOS DEL CLIENTE, SE REALIZAN PRUEBAS OK, NO UPS, NO SE MANIPULAN EQUIPOS."/>
    <s v="VISITA TECNICA"/>
    <s v="9C00D602 II0YZ708"/>
    <s v="TIPO I"/>
    <s v="TERRESTRE"/>
    <s v="VEGA MANRIQUE JONATAN MAURICIO"/>
    <n v="1"/>
    <s v="0"/>
    <n v="65960"/>
    <n v="75096"/>
    <n v="65960"/>
  </r>
  <r>
    <s v="MEDELLIN"/>
    <x v="3"/>
    <x v="3"/>
    <s v="5001"/>
    <s v="3161557"/>
    <s v="3007016356"/>
    <s v="INCIDENTE"/>
    <s v="ANTIOQUIA"/>
    <s v="MEDELLIN"/>
    <s v="PAGAFACIL  TERM TRANSP NORTE"/>
    <s v="REDEBAN"/>
    <s v="FO-25-2009228"/>
    <d v="2025-12-20T09:09:28"/>
    <d v="2025-12-20T13:36:00"/>
    <s v="NO"/>
    <s v="HARDWARE"/>
    <s v="IMPRESION"/>
    <s v="NO AVANZA PAPEL"/>
    <s v="ROBUSTO"/>
    <s v="PAGAFACIL"/>
    <s v="EJECUTADO"/>
    <s v="20/12/2025 SE ESCALA PARA VISITA. LLAMAR ANTES DE VISITAR, CONFIRMAR FALLA Y DATOS | 20/12/2025 SE CAMBIA EQUIPO PORQUE NO ESTÁ AVANZANDO EL PAPEL EN LA INPRESORA"/>
    <s v="VISITA TECNICA"/>
    <s v="JCZZZ326"/>
    <s v="TIPO I"/>
    <s v="TERRESTRE"/>
    <s v="RUA ALVAREZ RICHARD ANDRES"/>
    <n v="1"/>
    <s v="0"/>
    <n v="65960"/>
    <n v="75096"/>
    <n v="65960"/>
  </r>
  <r>
    <s v="TUNJA"/>
    <x v="5"/>
    <x v="6"/>
    <s v="15516"/>
    <s v="3162038"/>
    <s v="3007082475"/>
    <s v="INCIDENTE"/>
    <s v="BOYACA"/>
    <s v="PAIPA"/>
    <s v="PTM PAIPA FARMA DIAZ MAS"/>
    <s v="REDEBAN"/>
    <s v="FO-25-2009481"/>
    <d v="2025-12-20T09:57:10"/>
    <d v="2025-12-20T11:04:00"/>
    <s v="NO"/>
    <s v="SOFTWARE"/>
    <s v="LECTOR DE BARRAS"/>
    <s v="FORMATO INVALIDO"/>
    <s v="AGREGADOR"/>
    <s v="COMCARD - PTM"/>
    <s v="EJECUTADO"/>
    <s v="20/12/2025 SE REALIZA VISITA AL COMERCIO, SE CONFIGURA LECTORA DE BARRAS, SE HACEN PRUEBAS OK."/>
    <s v="VISITA TECNICA"/>
    <s v="DA007311"/>
    <s v="TIPO II"/>
    <s v="TERRESTRE"/>
    <s v="SOLER HOYOS CRISTIAN LEONARDO"/>
    <n v="1"/>
    <s v="0"/>
    <n v="144968"/>
    <n v="140396"/>
    <n v="144968"/>
  </r>
  <r>
    <s v="BUCARAMANGA"/>
    <x v="5"/>
    <x v="6"/>
    <s v="68575"/>
    <s v="3162039"/>
    <s v="3007065632"/>
    <s v="INCIDENTE"/>
    <s v="SANTANDER"/>
    <s v="PUERTO WILCHES"/>
    <s v="BARRIO COLOMBIA PUERTO WILCHES"/>
    <s v="REDEBAN"/>
    <s v="FO-25-2009479"/>
    <d v="2025-12-20T10:00:23"/>
    <d v="2025-12-23T09:56:00"/>
    <s v="NO"/>
    <s v="HARDWARE"/>
    <s v="IMPRESION"/>
    <s v="TAPA IMPRESORA"/>
    <s v="CB UNO A UNO"/>
    <s v="CB UNO A UNO"/>
    <s v="EJECUTADO"/>
    <s v="20/12/2025 SE ESCALA PARA VISITA. LLAMAR ANTES DE VISITAR, CONFIRMAR FALLA Y DATOS | 23/12/2025 SE REALIZA VISITA AL COMERCIO CB, SE VALIDA Y SE ENCUENTRA QUE EL DATÁFONO NO CARGA Y APARTE LA TAPA DE LA IMPRESORA ESTA DAÑADA, SE PROCEDE A HACER CAMBIO DE DATÁFONO Y DE MÁGIC BOX, SE HACEN LAS RESPECTIVAS CONFIGURACIONES, SE HACEN PRUEBAS DEJANDO TODO OK"/>
    <s v="VISITA TECNICA"/>
    <s v="4A00B225"/>
    <s v="TIPO IV"/>
    <s v="TERRESTRE"/>
    <s v="GONZALEZ ESTUPIÑAN YEISON WALTER ANTONIO"/>
    <n v="1"/>
    <s v="0"/>
    <n v="479589"/>
    <n v="196537"/>
    <n v="479589"/>
  </r>
  <r>
    <s v="MEDELLIN"/>
    <x v="3"/>
    <x v="3"/>
    <s v="5086"/>
    <s v="3162058"/>
    <s v="3007081138"/>
    <s v="INCIDENTE"/>
    <s v="ANTIOQUIA"/>
    <s v="BELMIRA"/>
    <s v="BARRIO BELMIRA BELMIRA"/>
    <s v="REDEBAN"/>
    <s v="FO-25-2009853"/>
    <d v="2025-12-20T11:05:05"/>
    <d v="2025-12-22T10:55:00"/>
    <s v="NO"/>
    <s v="HARDWARE"/>
    <s v="IMPRESION"/>
    <s v="NO AVANZA PAPEL"/>
    <s v="UNO A UNO"/>
    <s v="UNO A UNO"/>
    <s v="EJECUTADO"/>
    <s v="20/12/2025 SE ESCALA PARA VISITA. LLAMAR ANTES DE VISITAR, CONFIRMAR FALLA Y DATOS | 22/12/2025 SE REALIZA CAMBIO DE DATAFONO POR IMPRESORA MALA SE HACEN PRUEBAS OK"/>
    <s v="VISITA TECNICA"/>
    <s v="SIZZZ882"/>
    <s v="TIPO II"/>
    <s v="TERRESTRE"/>
    <s v="MONTOYA VELEZ ANDRES FELIPE"/>
    <n v="1"/>
    <s v="0"/>
    <n v="144968"/>
    <n v="140396"/>
    <n v="144968"/>
  </r>
  <r>
    <s v="MEDELLIN"/>
    <x v="3"/>
    <x v="3"/>
    <s v="5001"/>
    <s v="3162080"/>
    <s v="3007029623"/>
    <s v="INCIDENTE"/>
    <s v="ANTIOQUIA"/>
    <s v="MEDELLIN"/>
    <s v="PAGAFACIL LOS MOLINOS"/>
    <s v="REDEBAN"/>
    <s v="FO-25-2010411"/>
    <d v="2025-12-20T12:50:34"/>
    <d v="2025-12-21T11:34:00"/>
    <m/>
    <s v="HARDWARE"/>
    <s v="IMPRESION"/>
    <s v="DAÑO POS"/>
    <s v="ROBUSTO"/>
    <s v="PAGAFACIL"/>
    <m/>
    <s v="20/12/2025 SE ESCALA PARA VISITA. LLAMAR ANTES DE VISITAR, CONFIRMAR FALLA Y DATOS | 21/12/2025 SE LLAMA Y SE HALA CON LA SR HELENA E INDICA QUE EL DÍA DE HOY DOMINGO NO ABREN SE DEJA PARA VISITAR EL DÍA LUNES CAMBIO | 21/12/2025 SE PROCEDE A CERRAR SOLICITUD YA  QUE SE TIENE LA SIGUIENTE DOCUMENTACIÓN PERO USUARIA DEBE COMUNICARSE NUEVAMENTE CUANDO SE ENCUENTRE DISPONIBLE: SE LLAMA Y SE HANLA CON LA SR HELENA E INDICA QUE EL DÍA DE HOY DOMINGO NO ABREN SE DEJA PARA VISITAR EL DÍA LUNES CAMBIO ."/>
    <s v="SOPORTE TELEFONICO"/>
    <m/>
    <s v="TIPO I"/>
    <s v="TERRESTRE"/>
    <s v="MONTOYA VELEZ ANDRES FELIPE"/>
    <n v="0"/>
    <s v="0"/>
    <n v="41241"/>
    <n v="0"/>
    <n v="41241"/>
  </r>
  <r>
    <s v="APARTADO"/>
    <x v="3"/>
    <x v="3"/>
    <s v="5837"/>
    <s v="3162085"/>
    <s v="3007040235"/>
    <s v="INCIDENTE"/>
    <s v="ANTIOQUIA"/>
    <s v="TURBO"/>
    <s v="PTM TURBO MARCE Y CARLOS"/>
    <s v="REDEBAN"/>
    <s v="FO-25-2010544"/>
    <d v="2025-12-20T13:52:44"/>
    <d v="2025-12-22T11:30:00"/>
    <s v="NO"/>
    <s v="HARDWARE"/>
    <s v="IMPRESION"/>
    <s v="NO IMPRIME UNO O VARIOS CARACTERES"/>
    <s v="AGREGADOR"/>
    <s v="COMCARD - PTM"/>
    <s v="EJECUTADO"/>
    <s v="20/12/2025 SE ESCALA PARA VISITA. LLAMAR ANTES DE VISITAR, CONFIRMAR FALLA Y DATOS | 21/12/2025 ES NECESARIO CAMBIO DE DATAFONO, POR SER FIN DE SEMANA NO SE TIENE SOPORTE DE REDEBAN PARA REALIZAR CAMBIOS | 22/12/2025 IMPRESORA NO IMPRIME 1 O MAS CARACTERES, SE REALIZA CAMBIO PRUEBAS OK CB OPERATIVO"/>
    <s v="VISITA TECNICA"/>
    <s v="AA0JZ997"/>
    <s v="TIPO II"/>
    <s v="TERRESTRE"/>
    <s v="CASTRO HENAO DANIEL ESTEBAN"/>
    <n v="1"/>
    <s v="0"/>
    <n v="144968"/>
    <n v="140396"/>
    <n v="144968"/>
  </r>
  <r>
    <s v="BUCARAMANGA"/>
    <x v="5"/>
    <x v="6"/>
    <s v="68190"/>
    <s v="3162107"/>
    <s v="3007026648"/>
    <s v="INCIDENTE"/>
    <s v="SANTANDER"/>
    <s v="CIMITARRA"/>
    <s v="VIA PRINCIPAL CIMITARRA SANTAN"/>
    <s v="REDEBAN"/>
    <s v="FO-25-2010436"/>
    <d v="2025-12-20T12:40:52"/>
    <d v="2025-12-23T15:59:00"/>
    <s v="NO"/>
    <s v="HARDWARE"/>
    <s v="LECTOR DE BARRAS"/>
    <s v="FORMATO INVALIDO LECTOR DAÑADO"/>
    <s v="CB UNO A UNO"/>
    <s v="CB UNO A UNO"/>
    <s v="EJECUTADO"/>
    <s v="20/12/2025 SE ESCALA PARA VISITA. LLAMAR ANTES DE VISITAR, CONFIRMAR FALLA Y DATOS | 20/12/2025 SE ESTABLECE CONTACTO VIA WHATSAPP AL NÚMERO 3118617478 CON LA SEÑORA BLANCA BERMÚDEZ LUEGO DE REALIZAR ASESORÍA TÉCNICA Y VALIDAR CONEXIÓNES SE LOGRA IDENTIFICAR QUE SE REQUIERE DE SERVICIO TÉCNICO CON POSIBLE CAMBIO DE DATAFONO SE LE INFORMA A LA USUARIA QUE NO ES POSIBLE ATENDER EL REQUERIMIENTO EL DIA DE HOY YA QUE NO ALCANZAMOS A LLEGAR AL PUNTO ANTES DE MEDIODÍA YA QUE SOLO HASTA ESTA HORA TENEMOS SOPORTE PARA REALIZAR LOS CAMBIOS DE LOS EQUIPOS SE LE INDICA QUE VOLVEREMOS A PASAR EL DÍA LUNES | 23/12/2025 SE REALIZA VISITA AL COMERCIO CB, SE VALIDA Y SE ENCUENTRA QUE EL CLIENTE COMENTA QUE EL DATÁFONO SE QUEDA SIN CONEXIÓN A INTERNET, SE HACE CAMBIO DE CABLE ENTORCHADO Y DE LECTOR SE BARRAS SE HACEN LAS RESPECTIVAS PRUEBAS DEJANDO TODO OK"/>
    <s v="VISITA TECNICA"/>
    <s v="9999O537"/>
    <s v="TIPO IV"/>
    <s v="TERRESTRE"/>
    <s v="GONZALEZ ESTUPIÑAN YEISON WALTER ANTONIO"/>
    <n v="1"/>
    <s v="0"/>
    <n v="479589"/>
    <n v="196537"/>
    <n v="479589"/>
  </r>
  <r>
    <s v="BOGOTA"/>
    <x v="4"/>
    <x v="4"/>
    <s v="11001"/>
    <s v="3162112"/>
    <s v="3007032046"/>
    <s v="INCIDENTE"/>
    <s v="CUNDINAMARCA"/>
    <s v="BOGOTA"/>
    <s v="OPRAP CAFAM FLORESTA"/>
    <s v="REDEBAN"/>
    <s v="FO-25-2010429"/>
    <d v="2025-12-20T13:08:08"/>
    <d v="2025-12-21T12:23:00"/>
    <m/>
    <s v="HARDWARE"/>
    <s v="LECTOR DE BARRAS"/>
    <s v="DAÑO POS"/>
    <s v="ROBUSTO"/>
    <s v="OPRAP"/>
    <m/>
    <s v="20/12/2025 SE ESCALA PARA VISITA. LLAMAR ANTES DE VISITAR, CONFIRMAR FALLA Y DATOS | 21/12/2025 SE REALIZA CONTRATO TELÉFONICO CON CLIENTE BLANCA DIAZ A NÚMERO DE CONTACTO 3115518169 PARA VALIDAR HORA DE VISITA CLIENTE INDICA QUE EL COMERCIO OPRAP NO HABRÉ LOS DOMINGOS. | 21/12/2025 SE REALIZA DE NUEVO INTENTÉTO DE COMUNICACIÓN CON CLIENTE BLANCA DIAZ  A NÚMERO REGISTRADO 3115518169 PARA INFORMARLE QUE SE DEBEN DE VOLVER A COMUNICAR CON ENTIDAD PARA GENERAR NUEVA VISITA. YA QUE POR COMERCIO CERRADO EL DÍA DE HOY Y TIEMPOS DE EJECUCIÓN SE DEBE CERRAR ACTIVIDAD.. NO FUE POSIBLE LA COMUNICACIÓN TELEFÓNICA CON CLIENTE"/>
    <s v="SOPORTE TELEFONICO"/>
    <m/>
    <s v="TIPO I"/>
    <s v="TERRESTRE"/>
    <s v="ORTIZ MARTINEZ STIVEN"/>
    <n v="0"/>
    <s v="0"/>
    <n v="41241"/>
    <n v="0"/>
    <n v="41241"/>
  </r>
  <r>
    <s v="MEDELLIN"/>
    <x v="3"/>
    <x v="3"/>
    <s v="5360"/>
    <s v="3162120"/>
    <s v="3007074670"/>
    <s v="INCIDENTE"/>
    <s v="ANTIOQUIA"/>
    <s v="ITAGUI"/>
    <s v="PTM ITAGUI RAPITIENDA LA PLACI"/>
    <s v="REDEBAN"/>
    <s v="FO-25-2011530"/>
    <d v="2025-12-20T16:17:57"/>
    <d v="2025-12-22T11:34:00"/>
    <s v="NO"/>
    <s v="HARDWARE"/>
    <s v="LECTOR DE TARJETAS"/>
    <s v="DAÑO POS"/>
    <s v="AGREGADOR"/>
    <s v="COMCARD - PTM"/>
    <s v="EJECUTADO"/>
    <s v="21/12/2025 SE ESCALA PARA VISITA. LLAMAR ANTES DE VISITAR, CONFIRMAR FALLA Y DATOS | 21/12/2025 SE LLEGA AL CB PERO SE EVIDENCIA QUE HAY QUE CAMBIAR EL EQUIPO YA QUE NO ESTÁ RECIBIENDO TARJETAS DE RESTO SI ESTÁ FUNCIONANDO OK SE DEJA PARA VISTA MAÑANA YA QUE HOY NO SE ATIENDEN CAMBIOS | 22/12/2025 SE REALIZA CAMBIO DE POS YA QUE NO RECIBE BIEN LAS TARJETAS Y ADEMÁS TIENE TECLA BORROSA, PRUEBAS OK, CB OPERATIVO"/>
    <s v="VISITA TECNICA"/>
    <s v="EGQZZ162 LNPZZ494"/>
    <s v="TIPO I"/>
    <s v="TERRESTRE"/>
    <s v="MARIN PIEDRAHITA JIMMY ALEXIS"/>
    <n v="1"/>
    <s v="0"/>
    <n v="65960"/>
    <n v="75096"/>
    <n v="65960"/>
  </r>
  <r>
    <s v="MEDELLIN"/>
    <x v="3"/>
    <x v="3"/>
    <s v="27001"/>
    <s v="3162125"/>
    <s v="3007066536"/>
    <s v="INCIDENTE"/>
    <s v="CHOCO"/>
    <s v="QUIBDO"/>
    <s v="DISTRICOL DISTRIBUIDORA HABANA"/>
    <s v="REDEBAN"/>
    <s v="FO-25-2011589"/>
    <d v="2025-12-20T17:54:28"/>
    <d v="2025-12-26T15:28:00"/>
    <s v="NO"/>
    <s v="HARDWARE"/>
    <s v="IMPRESION"/>
    <s v="NO AVANZA PAPEL"/>
    <s v="AGREGADOR"/>
    <s v="DISTRICOL"/>
    <s v="EJECUTADO"/>
    <s v="21/12/2025 SE ESCALA PARA VISITA. LLAMAR ANTES DE VISITAR, CONFIRMAR FALLA Y DATOS | 24/12/2025 NO HAN LLEGADO POR LAS FECHAS DE COMBINAR, SATENA NO HA HECHO LLEGAR PAQUETE CON EQUIPOS ENVIADOS | 26/12/2025 SE REALIZA CAMBIO DE EQUIPO POR FALLA EN LA IMPRESORA, SE REALIZA PRUEBAS Y EL CB QUEDA OPERATIVO"/>
    <s v="VISITA TECNICA"/>
    <s v="9A0AZ861"/>
    <s v="TIPO V"/>
    <s v="AEREO"/>
    <s v="ROBLEDO DIAZ ANDRES FELIPE"/>
    <n v="1"/>
    <s v="0"/>
    <n v="988463"/>
    <n v="196537"/>
    <n v="988463"/>
  </r>
  <r>
    <s v="MONTERIA"/>
    <x v="0"/>
    <x v="0"/>
    <s v="23068"/>
    <s v="3162126"/>
    <s v="3007031658"/>
    <s v="INCIDENTE"/>
    <s v="CORDOBA"/>
    <s v="AYAPEL"/>
    <s v="DISTRICOL VARIEDADES JIMY"/>
    <s v="REDEBAN"/>
    <s v="FO-25-2011588"/>
    <d v="2025-12-20T17:59:14"/>
    <d v="2025-12-22T10:38:00"/>
    <s v="NO"/>
    <s v="HARDWARE"/>
    <s v="IMPRESION"/>
    <s v="NO AVANZA PAPEL"/>
    <s v="AGREGADOR"/>
    <s v="DISTRICOL"/>
    <s v="EJECUTADO"/>
    <s v="21/12/2025 SE ESCALA PARA VISITA. LLAMAR ANTES DE VISITAR, CONFIRMAR FALLA Y DATOS | 22/12/2025 SE REALIZA VISITA TÉCNICA Y SE HACE NECESARIO EL CAMBIO DE DATAFONO MOTIVO DE AVANCE DE PAPEL NO AVANZA PARA LA ENTREGA DEL BAUCHER, SE INSTALA DATAFONO PLACA 1196638, SE RETIRA DATAFONO PLACA 1255987, DE IGUAL MANERA POR TECNOLOGÍA SE RETIRA MAGICBOX SERIALIZADO, SE REALIZAN PRUEBAS Y SE DEJA EL SERVICIO FUNCIONANDO CORRECTAMENTE."/>
    <s v="VISITA TECNICA"/>
    <s v="LJZZZ595"/>
    <s v="TIPO III"/>
    <s v="TERRESTRE"/>
    <s v="CASSIANI PEREZ RAUL RAMIRO"/>
    <n v="1"/>
    <s v="0"/>
    <n v="275729"/>
    <n v="196537"/>
    <n v="275729"/>
  </r>
  <r>
    <s v="IBAGUE"/>
    <x v="1"/>
    <x v="1"/>
    <s v="73408"/>
    <s v="3162130"/>
    <s v="3007070777"/>
    <s v="INCIDENTE"/>
    <s v="TOLIMA"/>
    <s v="LERIDA"/>
    <s v="DISTRICOL PAGOS JL"/>
    <s v="REDEBAN"/>
    <s v="FO-25-2011586"/>
    <d v="2025-12-21T08:00:00"/>
    <d v="2025-12-22T12:53:00"/>
    <s v="NO"/>
    <s v="HARDWARE"/>
    <s v="TECLADO"/>
    <s v="DAÑO POS"/>
    <s v="AGREGADOR"/>
    <s v="DISTRICOL"/>
    <s v="EJECUTADO"/>
    <s v="21/12/2025 SE ESCALA PARA VISITA. LLAMAR ANTES DE VISITAR, CONFIRMAR FALLA Y DATOS | 22/12/2025 SE VISITA CB SE REALIZA CAMBIO DE EQUIPO &quot;TECLADO BORROSO&quot; EQUIPO QUE SE INSTALA QUEDA OPERATIVO TRANSACCIONES DE PRUEBA O.K"/>
    <s v="VISITA TECNICA"/>
    <s v="A30IZ512"/>
    <s v="TIPO II"/>
    <s v="TERRESTRE"/>
    <s v="GUTIERREZ  CAMILO ANDRES"/>
    <n v="1"/>
    <s v="0"/>
    <n v="144968"/>
    <n v="140396"/>
    <n v="144968"/>
  </r>
  <r>
    <s v="BUCARAMANGA"/>
    <x v="5"/>
    <x v="6"/>
    <s v="68001"/>
    <s v="3162193"/>
    <s v="3007065660"/>
    <s v="INCIDENTE"/>
    <s v="SANTANDER"/>
    <s v="BUCARAMANGA"/>
    <s v="PTM BUCARAMANGA EDIPAN"/>
    <s v="REDEBAN"/>
    <s v="FO-25-2013282"/>
    <d v="2025-12-22T08:10:28"/>
    <d v="2025-12-22T12:16:00"/>
    <s v="NO"/>
    <s v="HARDWARE"/>
    <s v="LECTOR DE BARRAS"/>
    <s v="CABLE LECTORA AVERIADO"/>
    <s v="AGREGADOR"/>
    <s v="COMCARD - PTM"/>
    <s v="EJECUTADO"/>
    <s v="22/12/2025 SE ESCALA PARA VISITA. LLAMAR ANTES DE VISITAR, CONFIRMAR FALLA Y DATOS | 22/12/2025 SE REALIZA CAMBIO DE LECTORA Y CAMBIO DE CABLE PIN PAD EN MAL ESTADO VERSIÓN 9.90 PRUEBAS OK SERVICIO OPERATIVO"/>
    <s v="VISITA TECNICA"/>
    <s v="4A00C472 4A00C083"/>
    <s v="TIPO I"/>
    <s v="TERRESTRE"/>
    <s v="REYES RAMIREZ DIEGO ALEXANDER"/>
    <n v="1"/>
    <s v="0"/>
    <n v="65960"/>
    <n v="75096"/>
    <n v="65960"/>
  </r>
  <r>
    <s v="MEDELLIN"/>
    <x v="3"/>
    <x v="3"/>
    <s v="5001"/>
    <s v="3162209"/>
    <s v="3007027213"/>
    <s v="INCIDENTE"/>
    <s v="ANTIOQUIA"/>
    <s v="MEDELLIN"/>
    <s v="BARRIO ARANJUEZ MEDELLIN   ANT"/>
    <s v="REDEBAN"/>
    <s v="FO-25-2010623"/>
    <d v="2025-12-20T14:08:02"/>
    <d v="2025-12-26T12:34:00"/>
    <s v="NO"/>
    <s v="HARDWARE"/>
    <s v="TECLADO"/>
    <s v="DAÑO POS"/>
    <s v="CB UNO A UNO"/>
    <s v="CB UNO A UNO"/>
    <s v="EJECUTADO"/>
    <s v="20/12/2025 SE ESCALA PARA VISITA. LLAMAR ANTES DE VISITAR, CONFIRMAR FALLA Y DATOS | 21/12/2025 SE HABLA CON LA SR LUZ RENDÓN E INDICA QUE PORFAVOR LE CAMBIEN EL DATAFONO YA QUE ESTÁ CON CASI TODAS LAS TECLAS BORROSAS Y LOS USUARIO YA SE HAN QUEJADO, ME COMPARTE LA FOTO POR WPP DEL DATAFONO Y ESTÁ EN MAL ESTADO EL TECLADO Y LA IMPRESORA | 26/12/2025 SE CAMBIA EQUIPO PORQUE EL TECLADO TIENE LAS TECLAS BORROSAS Y LA TAPA DE IMPRESORA ESTA MALA"/>
    <s v="VISITA TECNICA"/>
    <s v="9VZZZ917"/>
    <s v="TIPO I"/>
    <s v="TERRESTRE"/>
    <s v="RUA ALVAREZ RICHARD ANDRES"/>
    <n v="1"/>
    <s v="0"/>
    <n v="65960"/>
    <n v="75096"/>
    <n v="65960"/>
  </r>
  <r>
    <s v="CARTAGENA"/>
    <x v="0"/>
    <x v="0"/>
    <s v="13683"/>
    <s v="3162249"/>
    <s v="3007050677"/>
    <s v="INCIDENTE"/>
    <s v="BOLIVAR"/>
    <s v="SANTA ROSA"/>
    <s v="BARRIO EL TAMARINDO SANTA ROSA"/>
    <s v="REDEBAN"/>
    <s v="FO-25-2012200"/>
    <d v="2025-12-21T12:56:33"/>
    <d v="2025-12-22T10:26:00"/>
    <s v="NO"/>
    <s v="HARDWARE"/>
    <s v="COMUNICACION"/>
    <s v="MENSAJE CABLE DE RED DESCONECTADO"/>
    <s v="CB UNO A UNO"/>
    <s v="CB UNO A UNO"/>
    <s v="EJECUTADO"/>
    <s v="21/12/2025 SE ESCALA PARA VISITA. LLAMAR ANTES DE VISITAR, CONFIRMAR FALLA Y DATOS | 22/12/2025 SE REALIZA CAMBIO DE EQUIPO POR DAÑO DEL PUERTO DE RED SE INSTALA EQUIPO NUEVO COMPLETO Y TODO QUEDA OK"/>
    <s v="VISITA TECNICA"/>
    <s v="BA00Y377"/>
    <s v="TIPO II"/>
    <s v="TERRESTRE"/>
    <s v="MARTINEZ SALGUEDO ANDRES AUGUSTO"/>
    <n v="1"/>
    <s v="0"/>
    <n v="144968"/>
    <n v="140396"/>
    <n v="144968"/>
  </r>
  <r>
    <s v="BOGOTA"/>
    <x v="4"/>
    <x v="4"/>
    <s v="11001"/>
    <s v="3162250"/>
    <s v="3007074355"/>
    <s v="INCIDENTE"/>
    <s v="CUNDINAMARCA"/>
    <s v="BOGOTA"/>
    <s v="PTM BOGOTA SOLUCIONES ADOQUINA"/>
    <s v="REDEBAN"/>
    <s v="FO-25-2012199"/>
    <d v="2025-12-21T13:16:24"/>
    <d v="2025-12-22T13:10:00"/>
    <s v="NO"/>
    <s v="HARDWARE"/>
    <s v="PINPAD"/>
    <s v="SE REINICIA"/>
    <s v="AGREGADOR"/>
    <s v="COMCARD - PTM"/>
    <s v="EJECUTADO"/>
    <s v="21/12/2025 SE ESCALA PARA VISITA. LLAMAR ANTES DE VISITAR, CONFIRMAR FALLA Y DATOS | 22/12/2025 SE VISITA COMERCIO CB BANCOLOMBIA, SE CAMBIA PINPAD YA QUE EL QUE TENÍA PRESENTE TABA REINICIO CONSTANTES CUANDO SE INSERTABA LA TARJETA CHIP, SE DEJA EL NUEVO FUNCIONADO Y PRUEBAS OK, NO UPS, NO SE ALTERAN USUARIOS."/>
    <s v="VISITA TECNICA"/>
    <s v="EF8ZZ155 SV00V285"/>
    <s v="TIPO I"/>
    <s v="TERRESTRE"/>
    <s v="VEGA MANRIQUE JONATAN MAURICIO"/>
    <n v="1"/>
    <s v="0"/>
    <n v="65960"/>
    <n v="75096"/>
    <n v="65960"/>
  </r>
  <r>
    <s v="MEDELLIN"/>
    <x v="3"/>
    <x v="3"/>
    <s v="5360"/>
    <s v="3162501"/>
    <s v="3007041162"/>
    <s v="INCIDENTE"/>
    <s v="ANTIOQUIA"/>
    <s v="ITAGUI"/>
    <s v="PAGAFACIL ARRAYANES"/>
    <s v="REDEBAN"/>
    <s v="FO-25-2011528"/>
    <d v="2025-12-20T16:55:59"/>
    <d v="2025-12-21T12:19:00"/>
    <m/>
    <s v="SOFTWARE"/>
    <s v="ERROR DE TRANSACCIONES"/>
    <s v="RECHAZO GENERAL"/>
    <s v="ROBUSTO"/>
    <s v="PAGAFACIL"/>
    <m/>
    <s v="20/12/2025 SE ESCALA PARA VISITA. LLAMAR ANTES DE VISITAR, CONFIRMAR FALLA Y DATOS | 21/12/2025 CB NO ABRE LOS DOMINGOS SE DEJA PRA VISITAR EL LUNES | 21/12/2025 SE PROCEDE A CERRAR SOLICITUD YA QUE DOCUMENTAN LO SIGUIENTE, PERO EL USUARIO DEBE COMUNICARSE NUEVAMENTE CUANDO ESTE DISPONIBLE PARA LA ATENCIÓ"/>
    <s v="SOPORTE TELEFONICO"/>
    <m/>
    <s v="TIPO I"/>
    <s v="TERRESTRE"/>
    <s v="MONTOYA VELEZ ANDRES FELIPE"/>
    <n v="0"/>
    <s v="0"/>
    <n v="41241"/>
    <n v="0"/>
    <n v="41241"/>
  </r>
  <r>
    <s v="BOGOTA"/>
    <x v="4"/>
    <x v="4"/>
    <s v="25754"/>
    <s v="3162505"/>
    <s v="3007080699"/>
    <s v="INCIDENTE"/>
    <s v="CUNDINAMARCA"/>
    <s v="SOACHA"/>
    <s v="BARRIO CUIDAD VERDE SOACHA"/>
    <s v="REDEBAN"/>
    <s v="FO-25-2011525"/>
    <d v="2025-12-20T17:13:22"/>
    <d v="2025-12-21T11:12:00"/>
    <m/>
    <s v="HARDWARE"/>
    <s v="IMPRESION"/>
    <s v="NO AVANZA PAPEL"/>
    <s v="UNO A UNO"/>
    <s v="UNO A UNO"/>
    <m/>
    <s v="21/12/2025 SE REALIZA CONTRATO TELÉFONICO CON CLIENTE JOHANA VALDERRAMA A NÚMERO REGISTRADO PARA CONFIRMAR VISITA EL DÍA DE HOY DOMINGO.  CLIENTE INDICA QUE EL DATAFONO YA SE ENCUENTRA FUNCIONANDO EN PERFECTAS CONDICIONES.  Y QUE YA NO ES NECESARIA LA VISITA ."/>
    <s v="SOPORTE TELEFONICO"/>
    <m/>
    <s v="TIPO I"/>
    <s v="TERRESTRE"/>
    <s v="ORTIZ MARTINEZ STIVEN"/>
    <n v="0"/>
    <s v="0"/>
    <n v="41241"/>
    <n v="0"/>
    <n v="41241"/>
  </r>
  <r>
    <s v="NEIVA"/>
    <x v="1"/>
    <x v="1"/>
    <s v="41001"/>
    <s v="3162507"/>
    <s v="3007070743"/>
    <s v="INCIDENTE"/>
    <s v="HUILA"/>
    <s v="NEIVA"/>
    <s v="PTM NEIVA TIENDA DE BELLEZA EN"/>
    <s v="REDEBAN"/>
    <s v="FO-25-2011609"/>
    <d v="2025-12-21T08:00:00"/>
    <d v="2025-12-22T14:26:00"/>
    <s v="NO"/>
    <s v="HARDWARE"/>
    <s v="IMPRESION"/>
    <s v="NO AVANZA PAPEL"/>
    <s v="AGREGADOR"/>
    <s v="COMCARD - PTM"/>
    <s v="EJECUTADO"/>
    <s v="21/12/2025 SE ESCALA PARA VISITA. LLAMAR ANTES DE VISITAR, CONFIRMAR FALLA Y DATOS | 21/12/2025 EN COMUNICACIÓN CON LA SEÑORA CLARDID SEPÚLVEDA VÍA WHATSAPP AL CELULAR 3182841658 SE CONFIRMA DIRECCIÓN Y FALLA EN EL DATAFONO, SE COMENTA QUE POR TEMAS DE CAMBIO DE EQUIPO EL SERVICIO SE ATIENDE EL DÍA DE MAÑANA LUNES QUE REDEBAN NOS COLABORE CON EL CAMBIO , ADICIONAL LA SEÑORA MANIFIESTA QUE ABRE EL DÍA DE MAÑANA DESPUÉS DE LAS 9:30 AM . | 22/12/2025 SE REALIZA CAMBIO DATAFONO DEBIDO A QUE ENREDA EN PAPEL O A VECES IMPRIMIR UNA PARTE DE LA TIRILLA Y BLOQUEA EL DATAFONO, SE CONFIGURA E INICIALIZA DATAFONO, SE CREA USUARIO Y CLAVE CON EL CLIENTE, SE REALIZA PRUEBAS OK"/>
    <s v="VISITA TECNICA"/>
    <s v="A30IZ478 LN00E572"/>
    <s v="TIPO I"/>
    <s v="TERRESTRE"/>
    <s v="ANDRADE HERNANDEZ JUAN CARLOS"/>
    <n v="1"/>
    <s v="0"/>
    <n v="65960"/>
    <n v="75096"/>
    <n v="65960"/>
  </r>
  <r>
    <s v="MEDELLIN"/>
    <x v="3"/>
    <x v="3"/>
    <s v="5425"/>
    <s v="3163200"/>
    <s v="3007010507"/>
    <s v="INCIDENTE"/>
    <s v="ANTIOQUIA"/>
    <s v="MACEO"/>
    <s v="MACEO II - ANTIOQUIA"/>
    <s v="REDEBAN"/>
    <s v="FO-25-2013250"/>
    <d v="2025-12-22T08:00:00"/>
    <d v="2025-12-22T15:38:00"/>
    <s v="NO"/>
    <s v="HARDWARE"/>
    <s v="COMUNICACION"/>
    <s v="CAMBIO DE IP"/>
    <s v="CB UNO A UNO"/>
    <s v="CB UNO A UNO"/>
    <s v="EJECUTADO"/>
    <s v="22/12/2025 SE ESCALA PARA VISITA. LLAMAR ANTES DE VISITAR, CONFIRMAR FALLA Y DATOS | 22/12/2025 SE VISITA COMERCIO Y SE ATIENDE MANTENIMIENTO OK, SE CONFIGURA PARÁMETROS DE DATÁFONO. CLIENTE HABÍA CAMBIADO DE MODEM Y LO TENIA POR IP FIJA, SE ORGANIZAN PARÁMETROS DE ACUERDO A NUEVO MÓDEM Y SE RESTABLECE LA OPERACIÓN. NOS QUEDAMOS EN COMERCIO DURANTE 30MIN Y EQUIPOS FUNCIONANDO CORRECTAMENTE"/>
    <s v="VISITA TECNICA"/>
    <s v="IZ0XZ925"/>
    <s v="TIPO III"/>
    <s v="TERRESTRE"/>
    <s v="DIAZ ZABALA FRANCIS DUBAN"/>
    <n v="1"/>
    <s v="0"/>
    <n v="275729"/>
    <n v="196537"/>
    <n v="275729"/>
  </r>
  <r>
    <s v="BUCARAMANGA"/>
    <x v="5"/>
    <x v="6"/>
    <s v="68755"/>
    <s v="3163243"/>
    <s v="3007071359"/>
    <s v="INCIDENTE"/>
    <s v="SANTANDER"/>
    <s v="SOCORRO"/>
    <s v="SOCORRO CHIQUINQUIRA"/>
    <s v="REDEBAN"/>
    <s v="FO-25-2013421"/>
    <d v="2025-12-22T08:22:55"/>
    <d v="2025-12-24T08:59:00"/>
    <s v="NO"/>
    <s v="HARDWARE"/>
    <s v="ALERT IRRUPTION"/>
    <s v="ALERT IRRUPTION"/>
    <s v="CB UNO A UNO"/>
    <s v="CB UNO A UNO"/>
    <s v="EJECUTADO"/>
    <s v="22/12/2025 SE ESCALA PARA VISITA. LLAMAR ANTES DE VISITAR, CONFIRMAR FALLA Y DATOS | 24/12/2025 SE VISITA COMERCIO SE CAMBIA EQUIPO DEBIDO ALERT IRRUPTION , SE REALIZA INYECCIÓN DE SISTEMA Y VERSIÓN INICIALIZADA OK PRUEBAS OK CUBRE CLAVE OK"/>
    <s v="VISITA TECNICA"/>
    <s v="SV00C182"/>
    <s v="TIPO III"/>
    <s v="TERRESTRE"/>
    <s v="HERRERA LUQUE SAUL JAVIER"/>
    <n v="1"/>
    <s v="0"/>
    <n v="275729"/>
    <n v="196537"/>
    <n v="275729"/>
  </r>
  <r>
    <s v="BARRANQUILLA"/>
    <x v="0"/>
    <x v="0"/>
    <s v="8433"/>
    <s v="3163393"/>
    <s v="3007080788"/>
    <s v="INCIDENTE"/>
    <s v="ATLANTICO"/>
    <s v="MALAMBO"/>
    <s v="BARRIO CONCOR MALAMBO 4"/>
    <s v="REDEBAN"/>
    <s v="FO-25-2013593"/>
    <d v="2025-12-22T08:46:32"/>
    <d v="2025-12-22T15:23:00"/>
    <s v="NO"/>
    <s v="HARDWARE"/>
    <s v="IMPRESION"/>
    <s v="NO AVANZA PAPEL"/>
    <s v="UNO A UNO"/>
    <s v="UNO A UNO"/>
    <s v="EJECUTADO"/>
    <s v="22/12/2025 SE ESCALA PARA VISITA. LLAMAR ANTES DE VISITAR, CONFIRMAR FALLA Y DATOS | 22/12/2025 SE REALIZA VISITA SE PROCEDE A CAMBIAR DATAFONO YA QUE NO IMPRIMÍA ,SE VÁLIDO TAPA DE IMPRESORA TODO OK ,SE VÁLIDO ROLLOS Y TODO OK, PERO CONTINUABA CON LA NOVEDAD, SE CAMBIA DE HACEN PRUEBAS Y TODO OK ,"/>
    <s v="VISITA TECNICA"/>
    <s v="F7ZZZ995"/>
    <s v="TIPO II"/>
    <s v="TERRESTRE"/>
    <s v="PORRAS CASTRO DARLON NASCK"/>
    <n v="1"/>
    <s v="0"/>
    <n v="144968"/>
    <n v="140396"/>
    <n v="144968"/>
  </r>
  <r>
    <s v="CALI"/>
    <x v="2"/>
    <x v="2"/>
    <s v="76001"/>
    <s v="3164226"/>
    <s v="3007070126"/>
    <s v="INCIDENTE"/>
    <s v="VALLE DEL CAUCA"/>
    <s v="CALI"/>
    <s v="PTM CALI MINI MARKET EL PARAIS"/>
    <s v="REDEBAN"/>
    <s v="FO-25-2014406"/>
    <d v="2025-12-22T09:38:42"/>
    <d v="2025-12-22T15:42:00"/>
    <s v="NO"/>
    <s v="SOFTWARE"/>
    <s v="COMUNICACION"/>
    <s v="PARAMETROS DE CONFIGURACION EN POS"/>
    <s v="AGREGADOR"/>
    <s v="COMCARD - PTM"/>
    <s v="EJECUTADO"/>
    <s v="22/11/2025 SE ESCALA PARA VISITA. LLAMAR ANTES DE VISITAR, CONFIRMAR FALLA Y DATOS | 22/12/2025 SE ELIMINA REVERSO SE CONFIGURA PARÁMETROS DE COMUNICACIÓN PRUEBAS EXITOSAS, CB OPERATIVO"/>
    <s v="VISITA TECNICA"/>
    <s v="A30EZ522 LN009459"/>
    <s v="TIPO I"/>
    <s v="TERRESTRE"/>
    <s v="PALACIOS GOMEZ BRAHIAN ANDRES"/>
    <n v="1"/>
    <s v="0"/>
    <n v="65960"/>
    <n v="75096"/>
    <n v="65960"/>
  </r>
  <r>
    <s v="MEDELLIN"/>
    <x v="3"/>
    <x v="3"/>
    <s v="5113"/>
    <s v="3164895"/>
    <s v="3007080848"/>
    <s v="INCIDENTE"/>
    <s v="ANTIOQUIA"/>
    <s v="BURITICA"/>
    <s v="PTM BURITICA VARIEDADES EL CAR"/>
    <s v="REDEBAN"/>
    <s v="FO-25-2014995"/>
    <d v="2025-12-22T10:43:00"/>
    <d v="2025-12-23T11:18:00"/>
    <s v="NO"/>
    <s v="HARDWARE"/>
    <s v="IMPRESION"/>
    <s v="NO AVANZA PAPEL"/>
    <s v="AGREGADOR"/>
    <s v="COMCARD - PTM"/>
    <s v="EJECUTADO"/>
    <s v="22/12/2025 SE ESCALA PARA VISITA. LLAMAR ANTES DE VISITAR, CONFIRMAR FALLA Y DATOS | 23/12/2025 SE HACEN VARIAS PRUEBAS DE IMPRESIÓN Y EQUIPO DEJO DE IMPRIMIR POR LO QUE SE CAMBIA EQUIPO POR PROBLEMAS CON LA IMPRESIÓN SE HACEN PRUEBAS TODO OK"/>
    <s v="VISITA TECNICA"/>
    <s v="FGZZZ998"/>
    <s v="TIPO IV"/>
    <s v="TERRESTRE"/>
    <s v="ALVAREZ ARENAS VICTOR HUGO"/>
    <n v="1"/>
    <s v="0"/>
    <n v="479589"/>
    <n v="196537"/>
    <n v="479589"/>
  </r>
  <r>
    <s v="BUCARAMANGA"/>
    <x v="5"/>
    <x v="6"/>
    <s v="68547"/>
    <s v="3165036"/>
    <s v="3007047920"/>
    <s v="INCIDENTE"/>
    <s v="SANTANDER"/>
    <s v="PIEDECUESTA"/>
    <s v="DISTRICOL VARIEDADES SAN TELMO"/>
    <s v="REDEBAN"/>
    <s v="FO-25-2014992"/>
    <d v="2025-12-22T10:45:33"/>
    <d v="2025-12-22T14:41:00"/>
    <s v="NO"/>
    <s v="HARDWARE"/>
    <s v="LECTOR DE BARRAS"/>
    <s v="FORMATO INVALIDO LECTOR DAÑADO"/>
    <s v="AGREGADOR"/>
    <s v="DISTRICOL"/>
    <s v="EJECUTADO"/>
    <s v="22/12/2025 SE ESCALA PARA VISITA. LLAMAR ANTES DE VISITAR, CONFIRMAR FALLA Y DATOS | 22/12/2025 SE VISITA COMERCIO SE VERIFICA DAÑO EN EL EQUIPO DATÁFONO EN EL PUERTO USB  Y LECTOR DE BARRAS , SE REALIZA CAMBIO DE EQUIPO DATÁFONO Y  LECTOR DE BARRAS OK, VERSION 9.90 OK, PRUEBAS OK, LECTOR DE BARRAS OK, CB OPERATIVO"/>
    <s v="VISITA TECNICA"/>
    <s v="II00F712"/>
    <s v="TIPO II"/>
    <s v="TERRESTRE"/>
    <s v="BARAJAS BERMUDEZ YAHIR MAURICIO"/>
    <n v="1"/>
    <s v="0"/>
    <n v="144968"/>
    <n v="140396"/>
    <n v="144968"/>
  </r>
  <r>
    <s v="NEIVA"/>
    <x v="1"/>
    <x v="1"/>
    <s v="41551"/>
    <s v="3165040"/>
    <s v="3007079826"/>
    <s v="INCIDENTE"/>
    <s v="HUILA"/>
    <s v="PITALITO"/>
    <s v="BARRIO CALAMO PITALITO 3"/>
    <s v="REDEBAN"/>
    <s v="FO-25-2014990"/>
    <d v="2025-12-22T10:46:40"/>
    <d v="2025-12-23T10:37:00"/>
    <s v="NO"/>
    <s v="HARDWARE"/>
    <s v="SE REINICIA"/>
    <s v="DAÑO POS"/>
    <s v="UNO A UNO"/>
    <s v="UNO A UNO"/>
    <s v="EJECUTADO"/>
    <s v="22/12/2025 SE ESCALA PARA VISITA. LLAMAR ANTES DE VISITAR, CONFIRMAR FALLA Y DATOS | 23/12/2025 SE REALIZA VISITA AL PUNTO, SE CAMBIA EQUIPO YA QUE ESTE PRESENTA REINICIO CONSTANTEMENTE LO CUAL NO PERMITE UN BUEN FUNCIONAMIENTO, SE DEJA EQUIPO INSTALADO CON VR 10.3, PRUEBAS CB OK ,CB OPERATIVO .SE REALIZA UN SEGUNDO CAMBIO DE EQUIPO YA QUE EL EQUIPO A INSTALADO NO CARGO SERIAL ."/>
    <s v="VISITA TECNICA"/>
    <s v="F1XZZ058"/>
    <s v="TIPO III"/>
    <s v="TERRESTRE"/>
    <s v="DEVIA REINOSO JUAN CARLOS"/>
    <n v="1"/>
    <s v="0"/>
    <n v="275729"/>
    <n v="196537"/>
    <n v="275729"/>
  </r>
  <r>
    <s v="IBAGUE"/>
    <x v="1"/>
    <x v="1"/>
    <s v="73001"/>
    <s v="3165069"/>
    <s v="3007023580"/>
    <s v="INCIDENTE"/>
    <s v="TOLIMA"/>
    <s v="IBAGUE"/>
    <s v="MULTIPAGAS IBAGUE"/>
    <s v="REDEBAN"/>
    <s v="FO-25-2015072"/>
    <d v="2025-12-22T10:55:50"/>
    <d v="2025-12-22T14:44:00"/>
    <s v="NO"/>
    <s v="HARDWARE"/>
    <s v="TECLADO"/>
    <s v="DAÑO POS"/>
    <s v="ROBUSTO"/>
    <s v="MULTIPAGAS"/>
    <s v="EJECUTADO"/>
    <s v="22/12/2025 SE ESCALA PARA VISITA. LLAMAR ANTES DE VISITAR, CONFIRMAR FALLA Y DATOS | 22/12/2025 SE LLEGA AL SITIO PARA VALIDAR TECLADO MALO PERO LOS EQUIPOS SE ENCUENTRAN FUNCIONANDO PERFECTAMENTE. SE REALIZA PRUEBAS DE FUNCIONAMIENTO EXITOSAS. CUBRE CLAVE INSTALADO"/>
    <s v="VISITA TECNICA"/>
    <s v="ABC09598"/>
    <s v="TIPO I"/>
    <s v="TERRESTRE"/>
    <s v="BARRAGAN TAFUR EDWIN ESTEBAN"/>
    <n v="1"/>
    <s v="0"/>
    <n v="65960"/>
    <n v="75096"/>
    <n v="65960"/>
  </r>
  <r>
    <s v="CALI"/>
    <x v="2"/>
    <x v="2"/>
    <s v="76834"/>
    <s v="3165305"/>
    <s v="3007055362"/>
    <s v="INCIDENTE"/>
    <s v="VALLE DEL CAUCA"/>
    <s v="TULUA"/>
    <s v="DISTRICOL JMC DISTRIBUIDORA"/>
    <s v="REDEBAN"/>
    <s v="FO-25-2015069"/>
    <d v="2025-12-22T11:00:11"/>
    <d v="2025-12-23T16:02:00"/>
    <s v="NO"/>
    <s v="HARDWARE"/>
    <s v="CABLEADO"/>
    <s v="DAÑO POS"/>
    <s v="AGREGADOR"/>
    <s v="DISTRICOL"/>
    <s v="EJECUTADO"/>
    <s v="22/12/2025 SE ESCALA PARA VISITA. LLAMAR ANTES DE VISITAR, CONFIRMAR FALLA Y DATOS | 23/12/2025 EN LA VISITA TÉCNICA SE REALIZO EL CAMBIO DE PINPAD YA QUE SE ENCONTRÓ AVERIADO, TAMBIÉN SE CAMBIÓ LA FUENTE DE PODER Y CABLE MAGIC BOX TETRA, LUEGO SE REALIZARON LAS PRUEBAS CON LA CLIENTA DEJANDO EL SERVICIO OPERANDO SIN FALLAS Y SIN NOVEDAD."/>
    <s v="VISITA TECNICA"/>
    <s v="TRDZZ744"/>
    <s v="TIPO II"/>
    <s v="TERRESTRE"/>
    <s v="SANCHEZ URREGO ROBINSON DAVID"/>
    <n v="1"/>
    <s v="0"/>
    <n v="144968"/>
    <n v="140396"/>
    <n v="144968"/>
  </r>
  <r>
    <s v="BOGOTA"/>
    <x v="4"/>
    <x v="4"/>
    <s v="25885"/>
    <s v="3165414"/>
    <s v="3007074206"/>
    <s v="INCIDENTE"/>
    <s v="CUNDINAMARCA"/>
    <s v="YACOPI"/>
    <s v="BARRIO CENTRO YACOPÍ"/>
    <s v="REDEBAN"/>
    <s v="FO-25-2015560"/>
    <d v="2025-12-22T12:04:15"/>
    <d v="2025-12-22T15:19:00"/>
    <s v="NO"/>
    <s v="HARDWARE"/>
    <s v="ACTUALIZACION"/>
    <s v="VERSION CAMBIO POS"/>
    <s v="CB UNO A UNO"/>
    <s v="CB UNO A UNO"/>
    <s v="EJECUTADO"/>
    <s v="22/12/2025 SE ESCALA PARA VISITA. LLAMAR ANTES DE VISITAR, CONFIRMAR FALLA Y DATOS | 22/12/2025 SE LLEGA A COMERCIO SE CAMBIA EQUIPO EN FALLA SE ESPERA EN SOPORTE POR FALLA B 24 EN EL ARCHIVÓ, PRUEBAS OK CB OPERATIVO"/>
    <s v="VISITA TECNICA"/>
    <s v="EG3ZZ004"/>
    <s v="TIPO IV"/>
    <s v="TERRESTRE"/>
    <s v="INFANTE SIERRA MANUEL FERNANDO"/>
    <n v="1"/>
    <s v="0"/>
    <n v="479589"/>
    <n v="196537"/>
    <n v="479589"/>
  </r>
  <r>
    <s v="PASTO"/>
    <x v="2"/>
    <x v="2"/>
    <s v="52835"/>
    <s v="3165537"/>
    <s v="3007028435"/>
    <s v="INCIDENTE"/>
    <s v="NARIÑO"/>
    <s v="SAN ANDRES DE TUMACO"/>
    <s v="MULTIPAGAS SEGURIDAD DEL SUR"/>
    <s v="REDEBAN"/>
    <s v="FO-25-2015422"/>
    <d v="2025-12-22T11:37:13"/>
    <d v="2025-12-27T09:34:00"/>
    <m/>
    <s v="SOFTWARE"/>
    <s v="SE REINICIA"/>
    <s v="AL REALIZAR CIERRE CARGA VERSION"/>
    <s v="ROBUSTO"/>
    <s v="MULTIPAGAS"/>
    <m/>
    <s v="22/12/2025 SE ESCALA PARA VISITA. LLAMAR ANTES DE VISITAR, CONFIRMAR FALLA Y DATOS | 24/12/2025 LA VIA HACIA TUMACO DESDE PASTO SE ENCUENTRA CERRADA , SE INTENTA COMUNICACION CON EL CLIENTE PERO NO HA SIDO POSIBLE. | 27/12/2025 SE HABLA CON EL CLIENTE LA SEÑORA MARITZA, QUIEN INDICA QUE LOS EQUIPOS HAN ESTADO OPERANDO BIEN, NO SE HAN VUELTO A REINICIAR, ELLA INDICA QUE SEGUIRA TRABAJANDO CON ELLOS PUES YA LOS CAMBIO DE TOMA ELECTRICO Y SI EN ALGUN MOMENTO FALLAN DE NUEVO PUES GENERARA UN NUEVO REPORTE"/>
    <s v="SOPORTE TELEFONICO"/>
    <m/>
    <s v="TIPO IV"/>
    <s v="TERRESTRE"/>
    <s v="HENAO CARDONA DIEGO FERNANDO"/>
    <n v="0"/>
    <s v="0"/>
    <n v="41241"/>
    <n v="0"/>
    <n v="41241"/>
  </r>
  <r>
    <s v="MEDELLIN"/>
    <x v="3"/>
    <x v="3"/>
    <s v="5001"/>
    <s v="3165732"/>
    <s v="3007024600"/>
    <s v="INCIDENTE"/>
    <s v="ANTIOQUIA"/>
    <s v="MEDELLIN"/>
    <s v="REDY MEDELLIN MORAVIA"/>
    <s v="REDEBAN"/>
    <s v="FO-25-2015488"/>
    <d v="2025-12-22T11:42:18"/>
    <d v="2025-12-22T15:16:00"/>
    <s v="NO"/>
    <s v="HARDWARE"/>
    <s v="IMPRESION"/>
    <s v="NO AVANZA PAPEL"/>
    <s v="ROBUSTO"/>
    <s v="REDY"/>
    <s v="EJECUTADO"/>
    <s v="22/12/2025 SE ESCALA PARA VISITA. LLAMAR ANTES DE VISITAR, CONFIRMAR FALLA Y DATOS | 22/12/2025 SE REALIZA VISITA TÉCNICA  EN EL CORRESPONSAL ROBUSTO REDY POR INCIDENTE REPORTADO EN EL DATÁFONO USUARIO CONFIRMA IDENTIFICACIÓN, INICIAL SE PROCEDE A VERIFICACIÓN FUNCIONAL DEL DISPOSITIVO SE DETECTA FALLA EN EL SISTEMA DE IMPRESIÓN SE EJECUTAN RUTINAS DE MANTENIMIENTO PREVENTIVO Y CORRECTIVO INCLUYENDO LIMPIEZA DE RODILLO Y REVISIÓN DE MECANISMOS INTERNOS LA ANOMALÍA PERSISTE TRAS LAS PRUEBAS FUNCIONALES SE DETERMINA DAÑO FÍSICO EN EL RODILLO IMPRESOR DEL DATÁFONO SE GESTIONA REEMPLAZO COMPLETO DEL EQUIPO AFECTADO SE INSTALA NUEVO DISPOSITIVO SE CONFIGURAN PARÁMETROS OPERATIVOS SE REALIZAN PRUEBAS DE TRANSACCIÓN E IMPRESIÓN CON RESULTADOS SATISFACTORIOS QUEDANDO EL EQUIPO PLENAMENTE OPERATIVO Y VALIDADO"/>
    <s v="VISITA TECNICA"/>
    <s v="ABCOZ303"/>
    <s v="TIPO I"/>
    <s v="TERRESTRE"/>
    <s v="MARTINEZ TOVAR OSCAR DAVID"/>
    <n v="1"/>
    <s v="0"/>
    <n v="65960"/>
    <n v="75096"/>
    <n v="65960"/>
  </r>
  <r>
    <s v="MEDELLIN"/>
    <x v="3"/>
    <x v="3"/>
    <s v="5088"/>
    <s v="3165974"/>
    <s v="3007058469"/>
    <s v="INCIDENTE"/>
    <s v="ANTIOQUIA"/>
    <s v="BELLO"/>
    <s v="BARRIO NIQUIA BELLO 12"/>
    <s v="REDEBAN"/>
    <s v="FO-25-2016119"/>
    <d v="2025-12-22T12:42:48"/>
    <d v="2025-12-22T16:36:00"/>
    <s v="NO"/>
    <s v="HARDWARE"/>
    <s v="SE REINICIA"/>
    <s v="DAÑO POS"/>
    <s v="CB UNO A UNO"/>
    <s v="CB UNO A UNO"/>
    <s v="EJECUTADO"/>
    <s v="22/12/2025 SE ESCALA PARA VISITA. LLAMAR ANTES DE VISITAR, CONFIRMAR FALLA Y DATOS | 22/12/2025 SE CAMBIA DATÁFONO CON FALLAS DE REINICIOS, SE DEJAN SERVICIOS FUNCIONANDO CORRECTAMENTE"/>
    <s v="VISITA TECNICA"/>
    <s v="XYZZZ976"/>
    <s v="TIPO I"/>
    <s v="TERRESTRE"/>
    <s v="BARRIENTOS HERNANDEZ CRISTIAN HORACIO"/>
    <n v="1"/>
    <s v="0"/>
    <n v="65960"/>
    <n v="75096"/>
    <n v="65960"/>
  </r>
  <r>
    <s v="MEDELLIN"/>
    <x v="3"/>
    <x v="3"/>
    <s v="5360"/>
    <s v="3166321"/>
    <s v="3007081471"/>
    <s v="INCIDENTE"/>
    <s v="ANTIOQUIA"/>
    <s v="ITAGUI"/>
    <s v="PTM ITAGUI PAPELERIA AGAPE SAN"/>
    <s v="REDEBAN"/>
    <s v="FO-25-2015839"/>
    <d v="2025-12-22T12:59:40"/>
    <d v="2025-12-23T09:59:00"/>
    <s v="NO"/>
    <s v="HARDWARE"/>
    <s v="TECLADO"/>
    <s v="DAÑO POS"/>
    <s v="AGREGADOR"/>
    <s v="COMCARD - PTM"/>
    <s v="EJECUTADO"/>
    <s v="22/12/2025 SE ESCALA PARA VISITA. LLAMAR ANTES DE VISITAR, CONFIRMAR FALLA Y DATOS | 23/12/2025 SE REALIZA VISITA, USUARIO INFORMA QUE LA FALLA YA FUE SOLUCIONADA, DE IGUAL MANERA SE INDICA CÓMO BORRAR MEMORIA CORRECTAMENTE Y QUEDA TODO OK"/>
    <s v="VISITA TECNICA"/>
    <s v="VJZZZ913 VJZZZ623"/>
    <s v="TIPO I"/>
    <s v="TERRESTRE"/>
    <s v="HERNANDEZ CHAVARRIA JUAN CAMILO"/>
    <n v="1"/>
    <s v="0"/>
    <n v="65960"/>
    <n v="75096"/>
    <n v="65960"/>
  </r>
  <r>
    <s v="CUCUTA"/>
    <x v="5"/>
    <x v="6"/>
    <s v="54001"/>
    <s v="3166347"/>
    <s v="3007017881"/>
    <s v="INCIDENTE"/>
    <s v="NORTE DE SANTANDER"/>
    <s v="CUCUTA"/>
    <s v="PAGAFACIL FRANCISCO PAULA SANT"/>
    <s v="REDEBAN"/>
    <s v="FO-25-2016108"/>
    <d v="2025-12-22T13:44:15"/>
    <d v="2025-12-23T12:44:00"/>
    <s v="NO"/>
    <s v="HARDWARE"/>
    <s v="LECTOR DE BARRAS"/>
    <s v="FORMATO INVALIDO LECTOR DAÑADO"/>
    <s v="ROBUSTO"/>
    <s v="PAGAFACIL"/>
    <s v="EJECUTADO / CANCELADO"/>
    <s v="22/12/2025 SE ESCALA PARA VISITA. LLAMAR ANTES DE VISITAR, CONFIRMAR FALLA Y DATOS | 23/12/2025 EN SITIO A LA ESPERA DE AUTORIZACIÓN DE INGRESO POR PARTE DEL CLIENTE | 23/12/2025 SE REALIZA VISITA, DEBIDO A QUE LA PERSONA ENCARGADA DE AUTORIZAR EL INGRESO NO RESPONDE A MONITOREO INTERNO DE PAGAFACIL. SE LE INFORMA AL CLIENTE QUE DEBE COMUNICARSE NUEVAMENTE YA QUE POR TIEMPOS DE GESTIÓN NO PODEMOS ATENDER LA SOLICITUD DESPUÉS DE LA HORA DE VENCIMIENTO."/>
    <s v="VISITA TECNICA"/>
    <m/>
    <s v="TIPO I"/>
    <s v="TERRESTRE"/>
    <s v="PACHECO BUITRAGO JAVIER ALONSO"/>
    <n v="1"/>
    <s v="0"/>
    <n v="65960"/>
    <n v="75096"/>
    <n v="65960"/>
  </r>
  <r>
    <s v="BARRANQUILLA"/>
    <x v="0"/>
    <x v="0"/>
    <s v="8758"/>
    <s v="3166802"/>
    <s v="3007081687"/>
    <s v="INCIDENTE"/>
    <s v="ATLANTICO"/>
    <s v="SOLEDAD"/>
    <s v="PTM SOLEDAD TIENDA EL TESORO D"/>
    <s v="REDEBAN"/>
    <s v="FO-25-2016632"/>
    <d v="2025-12-22T14:32:00"/>
    <d v="2025-12-22T17:34:00"/>
    <s v="NO"/>
    <s v="HARDWARE"/>
    <s v="IMPRESION"/>
    <s v="NO AVANZA PAPEL"/>
    <s v="AGREGADOR"/>
    <s v="COMCARD - PTM"/>
    <s v="EJECUTADO"/>
    <s v="22/12/2025 SE ESCALA PARA VISITA. LLAMAR ANTES DE VISITAR, CONFIRMAR FALLA Y DATOS | 22/12/2025 SE REALIZA VISITA TÉCNICA, SE CAMBIA DATAFONO, PIN PAD Y HUB, SE REALIZAN PRUEBAS EXITOSAS, EQUIPO FUNCIONA CORRECTAMENTE, CB QUEDA OPERATIVO."/>
    <s v="VISITA TECNICA"/>
    <s v="FWZZZ443 STZZZ047"/>
    <s v="TIPO I"/>
    <s v="TERRESTRE"/>
    <s v="DE AGUAS MUÑOZ DAVID JOSE"/>
    <n v="1"/>
    <s v="0"/>
    <n v="65960"/>
    <n v="75096"/>
    <n v="65960"/>
  </r>
  <r>
    <s v="TUNJA"/>
    <x v="5"/>
    <x v="6"/>
    <s v="68861"/>
    <s v="3166880"/>
    <s v="3007026930"/>
    <s v="INCIDENTE"/>
    <s v="SANTANDER"/>
    <s v="VELEZ"/>
    <s v="COMCARD MELEK ACCESORIOS"/>
    <s v="REDEBAN"/>
    <s v="FO-25-2016873"/>
    <d v="2025-12-22T15:04:29"/>
    <d v="2025-12-23T12:55:00"/>
    <s v="NO"/>
    <s v="HARDWARE"/>
    <s v="PINPAD"/>
    <s v="SE REINICIA"/>
    <s v="AGREGADOR"/>
    <s v="COMCARD - PTM"/>
    <s v="EJECUTADO"/>
    <s v="22/12/2025 SE ESCALA PARA VISITA. LLAMAR ANTES DE VISITAR, CONFIRMAR FALLA Y DATOS | 23/12/2025 SE VISITA COMERCIO SE CAMBIA PINPAD DEBIDO SE REINICIA , NO RECIBE ALGUNAS TARJETAS , SE REALIZA INYECCIÓN DE SISTEMA Y VERSIÓN INICIALIZADA OK PRUEBAS OK CUBRE CLAVE OK"/>
    <s v="VISITA TECNICA"/>
    <s v="9999Z380"/>
    <s v="TIPO II"/>
    <s v="TERRESTRE"/>
    <s v="HERRERA LUQUE SAUL JAVIER"/>
    <n v="1"/>
    <s v="0"/>
    <n v="144968"/>
    <n v="140396"/>
    <n v="144968"/>
  </r>
  <r>
    <s v="MEDELLIN"/>
    <x v="3"/>
    <x v="3"/>
    <s v="5001"/>
    <s v="3167469"/>
    <s v="3007010772"/>
    <s v="INCIDENTE"/>
    <s v="ANTIOQUIA"/>
    <s v="MEDELLIN"/>
    <s v="BARRIO ROBLEDO SANTA MARIA"/>
    <s v="REDEBAN"/>
    <s v="FO-25-2017485"/>
    <d v="2025-12-22T16:02:01"/>
    <d v="2025-12-23T11:35:00"/>
    <s v="NO"/>
    <s v="HARDWARE"/>
    <s v="TECLADO"/>
    <s v="DAÑO POS"/>
    <s v="CB UNO A UNO"/>
    <s v="CB UNO A UNO"/>
    <s v="EJECUTADO"/>
    <s v="22/12/2025 SE ESCALA PARA VISITA. LLAMAR ANTES DE VISITAR, CONFIRMAR FALLA Y DATOS | 26/12/2025 SE CAMBIA EQUIPO POR TECLADO BORROSO PRUEBAS OK, CB OPERATIVO"/>
    <s v="VISITA TECNICA"/>
    <s v="IZ1ZZ530"/>
    <s v="TIPO I"/>
    <s v="TERRESTRE"/>
    <s v="BADEL ACUÑA LUIS ALBERTO"/>
    <n v="1"/>
    <s v="0"/>
    <n v="65960"/>
    <n v="75096"/>
    <n v="65960"/>
  </r>
  <r>
    <s v="MEDELLIN"/>
    <x v="3"/>
    <x v="3"/>
    <s v="5001"/>
    <s v="3167505"/>
    <s v="3007052163"/>
    <s v="INCIDENTE"/>
    <s v="ANTIOQUIA"/>
    <s v="MEDELLIN"/>
    <s v="DISTRICOL ORO LAMINADO DM"/>
    <s v="REDEBAN"/>
    <s v="FO-25-2017458"/>
    <d v="2025-12-22T15:58:11"/>
    <d v="2025-12-23T12:30:00"/>
    <s v="NO"/>
    <s v="HARDWARE"/>
    <s v="LECTOR DE TARJETAS"/>
    <s v="MENSAJE RETIRE TARJETA"/>
    <s v="AGREGADOR"/>
    <s v="DISTRICOL"/>
    <s v="EJECUTADO"/>
    <s v="22/12/2025 SE ESCALA PARA VISITA. LLAMAR ANTES DE VISITAR, CONFIRMAR FALLA Y DATOS | 23/12/2025 SE REALIZA VISITA TÉCNICA AL CORRESPONSAL BANCOLOMBIA POR INCIDENTE REPORTADO EN DATÁFONO EL USUARIO CONFIRMA IDENTIFICACIÓN Y MANIFIESTA QUE EL EQUIPO NO LEE TARJETA Y REQUIERE MANTENERLA PRESIONADA SE VALIDA FUNCIONAMIENTO SE EJECUTA MANTENIMIENTO PREVENTIVO SIN RESOLUCIÓN DE LA NOVEDAD SE DETERMINA FALLA EN LECTOR DE CHIP SE PROCEDE AL REEMPLAZO DEL EQUIPO POR UNO NUEVO QUEDANDO INSTALADO CONFIGURADO Y OPERATIVO"/>
    <s v="VISITA TECNICA"/>
    <s v="GB0CZ988"/>
    <s v="TIPO I"/>
    <s v="TERRESTRE"/>
    <s v="MARTINEZ TOVAR OSCAR DAVID"/>
    <n v="1"/>
    <s v="0"/>
    <n v="65960"/>
    <n v="75096"/>
    <n v="65960"/>
  </r>
  <r>
    <s v="APARTADO"/>
    <x v="3"/>
    <x v="3"/>
    <s v="27800"/>
    <s v="3167516"/>
    <s v="3007046831"/>
    <s v="INCIDENTE"/>
    <s v="CHOCO"/>
    <s v="UNGUIA"/>
    <s v="DISTRICOL EL BOTIQUIN"/>
    <s v="REDEBAN"/>
    <s v="FO-25-2017490"/>
    <d v="2025-12-22T16:00:54"/>
    <d v="2025-12-26T15:49:00"/>
    <m/>
    <s v="HARDWARE"/>
    <s v="IMPRESION"/>
    <s v="NO AVANZA PAPEL"/>
    <s v="AGREGADOR"/>
    <s v="DISTRICOL"/>
    <m/>
    <s v="22/12/2025 SE ESCALA PARA VISITA. LLAMAR ANTES DE VISITAR, CONFIRMAR FALLA Y DATOS | 26/12/2025 SE HACE SOPORTE TELEFÓNICO, EL DATAFONO NO AVANZA PAPEL. SE VALIDA Y ESTA BLOQUEADO YA QUE POR LA ZONA LA ENERGÍA ES MUY INESTABLE, SE PROCEDE A REINICIAR EL EQUIPO Y SE SOLUCIONA LA FALLA, SE HACEN PRUEBAS Y SE DEJA TODO FUNCIONANDO CORRECTAMENTE"/>
    <s v="SOPORTE TELEFONICO"/>
    <m/>
    <s v="TIPO V"/>
    <s v="FLUVIAL"/>
    <s v="SALDARRIAGA MIRANDA SANTIAGO"/>
    <n v="0"/>
    <s v="0"/>
    <n v="41241"/>
    <n v="0"/>
    <n v="41241"/>
  </r>
  <r>
    <s v="MEDELLIN"/>
    <x v="3"/>
    <x v="3"/>
    <s v="5360"/>
    <s v="3167613"/>
    <s v="3007041162"/>
    <s v="INCIDENTE"/>
    <s v="ANTIOQUIA"/>
    <s v="ITAGUI"/>
    <s v="PAGAFACIL ARRAYANES"/>
    <s v="REDEBAN"/>
    <s v="FO-25-2017384"/>
    <d v="2025-12-22T15:56:55"/>
    <d v="2025-12-23T11:33:00"/>
    <s v="NO"/>
    <s v="HARDWARE"/>
    <s v="SE REINICIA"/>
    <s v="DAÑO POS"/>
    <s v="ROBUSTO"/>
    <s v="PAGAFACIL"/>
    <s v="EJECUTADO"/>
    <s v="22/12/2025 SE ESCALA PARA VISITA. LLAMAR ANTES DE VISITAR, CONFIRMAR FALLA Y DATOS | 23/12/2025 SE REALIZA CAMBIO DE EQUIPO YA QUE PRESENTABA TECLADO BORROSO Y SE CAMBIA HUB POR DETERIORO  EN CABLE PRUEBAS OK CB OPERATIVO"/>
    <s v="VISITA TECNICA"/>
    <s v="9A0PZ321"/>
    <s v="TIPO I"/>
    <s v="TERRESTRE"/>
    <s v="HERNANDEZ CHAVARRIA JUAN CAMILO"/>
    <n v="1"/>
    <s v="0"/>
    <n v="65960"/>
    <n v="75096"/>
    <n v="65960"/>
  </r>
  <r>
    <s v="CALI"/>
    <x v="2"/>
    <x v="2"/>
    <s v="76834"/>
    <s v="3167617"/>
    <s v="3007052662"/>
    <s v="INCIDENTE"/>
    <s v="VALLE DEL CAUCA"/>
    <s v="TULUA"/>
    <s v="MULTIPAGAS TULUÁ II"/>
    <s v="REDEBAN"/>
    <s v="FO-25-2017464"/>
    <d v="2025-12-22T15:57:32"/>
    <d v="2025-12-23T13:36:00"/>
    <s v="NO"/>
    <s v="HARDWARE"/>
    <s v="IMPRESION"/>
    <s v="NO IMPRIME UNO O VARIOS CARACTERES"/>
    <s v="ROBUSTO"/>
    <s v="MULTIPAGAS"/>
    <s v="EJECUTADO"/>
    <s v="22/12/2025 SE ESCALA PARA VISITA. LLAMAR ANTES DE VISITAR, CONFIRMAR FALLA Y DATOS | 23/12/2025 EN LA VISITA TÉCNICA SE REALIZÓ CAMBIO DE DATÁFONOS YA QUE UNO TENIA LA IMPRESORA AVERIADA,Y EL OTRO TENÍA EL DISPLAY AVERIADO,SE EJECUTARON OK , CONFIGURACIÓN E INICIALIZACIÓN OK,SE CREARON LOS USUARIOS Y SE REALIZARON LAS PRUEBAS DEJANDO EL SERVICIO OPERANDO SIN FALLAS Y SIN NOVEDAD."/>
    <s v="VISITA TECNICA"/>
    <s v="SXMZZ310 // XP0HZ208"/>
    <s v="TIPO II"/>
    <s v="TERRESTRE"/>
    <s v="SANCHEZ URREGO ROBINSON DAVID"/>
    <n v="1"/>
    <s v="0"/>
    <n v="144968"/>
    <n v="140396"/>
    <n v="144968"/>
  </r>
  <r>
    <s v="MEDELLIN"/>
    <x v="3"/>
    <x v="3"/>
    <s v="5440"/>
    <s v="3167675"/>
    <s v="3007069667"/>
    <s v="INCIDENTE"/>
    <s v="ANTIOQUIA"/>
    <s v="MARINILLA"/>
    <s v="PTM VARIEDADES LYK"/>
    <s v="REDEBAN"/>
    <s v="FO-25-2017709"/>
    <d v="2025-12-22T16:24:31"/>
    <d v="2025-12-23T11:21:00"/>
    <s v="NO"/>
    <s v="HARDWARE"/>
    <s v="LECTOR DE BARRAS"/>
    <s v="DAÑO POS"/>
    <s v="AGREGADOR"/>
    <s v="COMCARD - PTM"/>
    <s v="EJECUTADO"/>
    <s v="22/12/2025 SE ESCALA PARA VISITA. LLAMAR ANTES DE VISITAR, CONFIRMAR FALLA Y DATOS | 23/12/2025 SE CAMBIA LECTOR POR CABLE DAÑADO, PRUEBAS OK CB OPERATIVO"/>
    <s v="VISITA TECNICA"/>
    <s v="MN000395 MN000626"/>
    <s v="TIPO II"/>
    <s v="TERRESTRE"/>
    <s v="CASTAÑEDA PALACIO CARLOS FELIPE"/>
    <n v="1"/>
    <s v="0"/>
    <n v="144968"/>
    <n v="140396"/>
    <n v="144968"/>
  </r>
  <r>
    <s v="BUCARAMANGA"/>
    <x v="5"/>
    <x v="6"/>
    <s v="68547"/>
    <s v="3167746"/>
    <s v="3007010742"/>
    <s v="INCIDENTE"/>
    <s v="SANTANDER"/>
    <s v="PIEDECUESTA"/>
    <s v="PIEDECUESTA - SANTANDER"/>
    <s v="REDEBAN"/>
    <s v="FO-25-2017701"/>
    <d v="2025-12-22T16:34:13"/>
    <d v="2025-12-23T11:25:00"/>
    <s v="NO"/>
    <s v="HARDWARE"/>
    <s v="COMUNICACION"/>
    <s v="MENSAJE CABLE DE RED DESCONECTADO"/>
    <s v="CB UNO A UNO"/>
    <s v="CB UNO A UNO"/>
    <s v="EJECUTADO"/>
    <s v="22/12/2025 SE ESCALA PARA VISITA. LLAMAR ANTES DE VISITAR, CONFIRMAR FALLA Y DATOS | 23/12/2025 SE VISITA COMERCIO SE VERIFICA DAÑO EN EL DATÁFONO , SE REALIZA CAMBIO DE EQUIPO, VERSION 10.3 OK, SE REALIZAN PRUEBAS OK, LECTOR DE BARRAS OK, CB OPERATIVO"/>
    <s v="VISITA TECNICA"/>
    <s v="JAAAF188"/>
    <s v="TIPO II"/>
    <s v="TERRESTRE"/>
    <s v="BARAJAS BERMUDEZ YAHIR MAURICIO"/>
    <n v="1"/>
    <s v="0"/>
    <n v="144968"/>
    <n v="140396"/>
    <n v="144968"/>
  </r>
  <r>
    <s v="MONTERIA"/>
    <x v="0"/>
    <x v="0"/>
    <s v="23855"/>
    <s v="3168166"/>
    <s v="3007082481"/>
    <s v="INCIDENTE"/>
    <s v="CORDOBA"/>
    <s v="VALENCIA"/>
    <s v="DISTRICOL ABARROTES Y LEGUMBRE"/>
    <s v="REDEBAN"/>
    <s v="FO-25-2017825"/>
    <d v="2025-12-22T17:20:32"/>
    <d v="2025-12-23T15:33:00"/>
    <s v="NO"/>
    <s v="HARDWARE"/>
    <s v="NO ENCIENDE"/>
    <s v="DAÑO POS"/>
    <s v="AGREGADOR"/>
    <s v="DISTRICOL"/>
    <s v="EJECUTADO"/>
    <s v="22/12/2025 SE ESCALA ACTIVIDAD PARA GESTION WOMPI | 23/12/2025 SE REALIZÓ CAMBIO DE EQUIPO OK, USUARIOS OK, PRUEBAS OK, TELECARGA DRNA."/>
    <s v="VISITA TECNICA"/>
    <s v="DA007313"/>
    <s v="TIPO III"/>
    <s v="TERRESTRE"/>
    <s v="CALDERA SALCEDO CARLOS JULIO"/>
    <n v="1"/>
    <s v="0"/>
    <n v="275729"/>
    <n v="196537"/>
    <n v="275729"/>
  </r>
  <r>
    <s v="MEDELLIN"/>
    <x v="3"/>
    <x v="3"/>
    <s v="5001"/>
    <s v="3168178"/>
    <s v="3007065935"/>
    <s v="INCIDENTE"/>
    <s v="ANTIOQUIA"/>
    <s v="MEDELLIN"/>
    <s v="DISTRICOL CHARCUTERIA 3 MMM"/>
    <s v="REDEBAN"/>
    <s v="FO-25-2017823"/>
    <d v="2025-12-22T17:27:57"/>
    <d v="2025-12-23T11:37:00"/>
    <m/>
    <s v="HARDWARE"/>
    <s v="COMUNICACION"/>
    <s v="MENSAJE CABLE DE RED DESCONECTADO"/>
    <s v="AGREGADOR"/>
    <s v="DISTRICOL"/>
    <m/>
    <s v="22/12/2025 SE ESCALA ACTIVIDAD PARA GESTION WOMPI | 23/12/2025 SE LLAMA AL NÚMERO INDICADO PARA CONFIRMAR LA VISITA, PERO LA SEÑORA MARCELA INDICA QUE NO NECESITA VISITA TÉCNICA, QUE YA EL EQUIPO ESTÁ FUNCIONANDO OK, SE HACEN PRUEBAS Y EFECTIVAMENTE ESTÁ OK"/>
    <s v="SOPORTE TELEFONICO"/>
    <m/>
    <s v="TIPO I"/>
    <s v="TERRESTRE"/>
    <s v="RUA ALVAREZ RICHARD ANDRES"/>
    <n v="0"/>
    <s v="0"/>
    <n v="41241"/>
    <n v="0"/>
    <n v="41241"/>
  </r>
  <r>
    <s v="BOGOTA"/>
    <x v="4"/>
    <x v="4"/>
    <s v="25754"/>
    <s v="3168255"/>
    <s v="3007068220"/>
    <s v="INCIDENTE"/>
    <s v="CUNDINAMARCA"/>
    <s v="SOACHA"/>
    <s v="DISTRICOL DIAMOND CEL 1"/>
    <s v="REDEBAN"/>
    <s v="FO-25-2017885"/>
    <d v="2025-12-22T17:50:23"/>
    <d v="2025-12-23T13:39:00"/>
    <s v="NO"/>
    <s v="HARDWARE"/>
    <s v="HUB"/>
    <s v="DAÑO HUB"/>
    <s v="AGREGADOR"/>
    <s v="DISTRICOL"/>
    <s v="EJECUTADO"/>
    <s v="22/12/2025 SE ESCALA PARA VISITA. LLAMAR ANTES DE VISITAR, CONFIRMAR FALLA Y DATOS | 23/12/2025 SE REALIZA CAMBIO DE HUB EN MAL ESTADO, SE RECONECTA PATCHORD EN MODEM Y TOMA CONEXIÓN OK, SE REALIZAN PRUEBAS OK"/>
    <s v="VISITA TECNICA"/>
    <s v="A1006441"/>
    <s v="TIPO I"/>
    <s v="TERRESTRE"/>
    <s v="LEON GUERRERO CRISTIAN JOHAN"/>
    <n v="1"/>
    <s v="0"/>
    <n v="65960"/>
    <n v="75096"/>
    <n v="65960"/>
  </r>
  <r>
    <s v="MEDELLIN"/>
    <x v="3"/>
    <x v="3"/>
    <s v="5001"/>
    <s v="3168257"/>
    <s v="3007081741"/>
    <s v="INCIDENTE"/>
    <s v="ANTIOQUIA"/>
    <s v="MEDELLIN"/>
    <s v="DISTRICOL DROGUERIA EL VERGEL"/>
    <s v="REDEBAN"/>
    <s v="FO-25-2017883"/>
    <d v="2025-12-22T17:55:29"/>
    <d v="2025-12-23T13:38:00"/>
    <s v="NO"/>
    <s v="HARDWARE"/>
    <s v="IMPRESION"/>
    <s v="NO AVANZA PAPEL"/>
    <s v="AGREGADOR"/>
    <s v="DISTRICOL"/>
    <s v="EJECUTADO"/>
    <s v="22/12/2025 SE ESCALA PARA VISITA. LLAMAR ANTES DE VISITAR, CONFIRMAR FALLA Y DATOS | 23/12/2025 SE REALIZA VISITA TÉCNICA AL CORRESPONSAL BANCOLOMBIA POR INCIDENTE REPORTADO EN DATÁFONO USUARIO CONFIRMA IDENTIFICACIÓN E INFORMA QUE EL EQUIPO NO AVANZA PAPEL SE VALIDA NOVEDAD SE PROCEDE A REVISIÓN FÍSICA DEL DATÁFONO SE EFECTÚA MANTENIMIENTO PREVENTIVO Y CORRECTIVO SE EJECUTAN PRUEBAS FUNCIONALES Y EL EQUIPO QUEDA OPERATIVO SE INSTRUYE AL USUARIO EN PROCEDIMIENTOS BÁSICOS DE PRIMEROS AUXILIOS PARA ATENDER ESTA NOVEDAD"/>
    <s v="VISITA TECNICA"/>
    <s v="SUZZZ670"/>
    <s v="TIPO I"/>
    <s v="TERRESTRE"/>
    <s v="MARTINEZ TOVAR OSCAR DAVID"/>
    <n v="1"/>
    <s v="0"/>
    <n v="65960"/>
    <n v="75096"/>
    <n v="65960"/>
  </r>
  <r>
    <s v="MONTERIA"/>
    <x v="0"/>
    <x v="0"/>
    <s v="23466"/>
    <s v="3168259"/>
    <s v="3007044450"/>
    <s v="INCIDENTE"/>
    <s v="CORDOBA"/>
    <s v="MONTELIBANO"/>
    <s v="DISTRICOL PAPELERIA Y VARIEDAD"/>
    <s v="REDEBAN"/>
    <s v="FO-25-2017882"/>
    <d v="2025-12-22T17:57:58"/>
    <d v="2025-12-23T12:53:00"/>
    <s v="NO"/>
    <s v="HARDWARE"/>
    <s v="DETERIORO"/>
    <s v="DATAFONO"/>
    <s v="AGREGADOR"/>
    <s v="DISTRICOL"/>
    <s v="EJECUTADO"/>
    <s v="22/12/2025 SE ESCALA PARA VISITA. LLAMAR ANTES DE VISITAR, CONFIRMAR FALLA Y DATOS | 23/12/2025 DATAFONO CON PUERTO USB DAÑADO POR TAL MOTIVO NO LES FUNCIONA LA LECTORA, SE CAMBIA DATAFONO PARA SOLUCIONAR FALLA, PRUEBAS OK"/>
    <s v="VISITA TECNICA"/>
    <s v="GA07Z866"/>
    <s v="TIPO IV"/>
    <s v="TERRESTRE"/>
    <s v="COGOLLO ROSSO CAMILO ANDRES"/>
    <n v="1"/>
    <s v="0"/>
    <n v="479589"/>
    <n v="196537"/>
    <n v="479589"/>
  </r>
  <r>
    <s v="BARRANQUILLA"/>
    <x v="0"/>
    <x v="0"/>
    <s v="8758"/>
    <s v="3168295"/>
    <s v="3007081687"/>
    <s v="INCIDENTE"/>
    <s v="ATLANTICO"/>
    <s v="SOLEDAD"/>
    <s v="PTM SOLEDAD TIENDA EL TESORO D"/>
    <s v="REDEBAN"/>
    <s v="FO-25-2020646"/>
    <d v="2025-12-23T08:00:00"/>
    <d v="2025-12-23T11:29:00"/>
    <s v="NO"/>
    <s v="HARDWARE"/>
    <s v="PINPAD"/>
    <s v="DAÑO POS"/>
    <s v="AGREGADOR"/>
    <s v="COMCARD - PTM"/>
    <s v="EJECUTADO"/>
    <s v="23/12/2025 SE ESCALA PARA VISITA. LLAMAR ANTES DE VISITAR, CONFIRMAR FALLA Y DATOS | 23/12/2025 SE REALIZA VISITA TÉCNICA, SE CAMBIA LA PIN PAD, SE REALIZAN PRUEBAS EXITOSAS, EQUIPO FUNCIONA CORRECTAMENTE, CB QUEDA OPERATIVO."/>
    <s v="VISITA TECNICA"/>
    <s v="FWZZZ443 STZZZ047"/>
    <s v="TIPO I"/>
    <s v="TERRESTRE"/>
    <s v="DE AGUAS MUÑOZ DAVID JOSE"/>
    <n v="1"/>
    <s v="0"/>
    <n v="65960"/>
    <n v="75096"/>
    <n v="65960"/>
  </r>
  <r>
    <s v="MEDELLIN"/>
    <x v="3"/>
    <x v="3"/>
    <s v="5652"/>
    <s v="3168374"/>
    <s v="3007027998"/>
    <s v="INCIDENTE"/>
    <s v="ANTIOQUIA"/>
    <s v="SAN FRANCISCO"/>
    <s v="BARRIO SAN FRANCISCO"/>
    <s v="REDEBAN"/>
    <s v="FO-25-2020653"/>
    <d v="2025-12-23T08:00:00"/>
    <d v="2025-12-24T10:15:00"/>
    <s v="NO"/>
    <s v="HARDWARE"/>
    <s v="LECTOR DE BARRAS"/>
    <s v="CABLE LECTORA AVERIADO"/>
    <s v="CB UNO A UNO"/>
    <s v="CB UNO A UNO"/>
    <s v="EJECUTADO"/>
    <s v="23/12/2025 SE ESCALA PARA VISITA. LLAMAR ANTES DE VISITAR, CONFIRMAR FALLA Y DATOS | 24/12/2025 SE ATIENDE INCIDENTE OK SE CAMBIA LECTOR DE BARRAS POR FALLAS EN CABLEADO SE HACEN PRUEBAS EXITOSAS"/>
    <s v="VISITA TECNICA"/>
    <s v="9HZZZ926"/>
    <s v="TIPO III"/>
    <s v="TERRESTRE"/>
    <s v="DIAZ ZABALA FRANCIS DUBAN"/>
    <n v="1"/>
    <s v="0"/>
    <n v="275729"/>
    <n v="196537"/>
    <n v="275729"/>
  </r>
  <r>
    <s v="CARTAGENA"/>
    <x v="0"/>
    <x v="0"/>
    <s v="13001"/>
    <s v="3168444"/>
    <s v="3007070374"/>
    <s v="INCIDENTE"/>
    <s v="BOLIVAR"/>
    <s v="CARTAGENA"/>
    <s v="BARRIO GAVIOTAS CARTAGENA DE I"/>
    <s v="REDEBAN"/>
    <s v="FO-25-2020642"/>
    <d v="2025-12-23T08:00:00"/>
    <d v="2025-12-23T11:23:00"/>
    <s v="NO"/>
    <s v="HARDWARE"/>
    <s v="PANTALLA"/>
    <s v="DAÑO POS"/>
    <s v="CB UNO A UNO"/>
    <s v="CB UNO A UNO"/>
    <s v="EJECUTADO"/>
    <s v="23/12/2025 SE ESCALA PARA VISITA. LLAMAR ANTES DE VISITAR, CONFIRMAR FALLA Y DATOS | 23/12/2025 SE REALIZA CAMBIO DE EQUIPO POR DAÑO DE DISPLAY SE INSTALA UNO NUEVO CON MAGIC BOX SE REALIZAN PRUEBAS TODO QUEDA OK"/>
    <s v="VISITA TECNICA"/>
    <s v="NN006468"/>
    <s v="TIPO I"/>
    <s v="TERRESTRE"/>
    <s v="MARTINEZ SALGUEDO ANDRES AUGUSTO"/>
    <n v="1"/>
    <s v="0"/>
    <n v="65960"/>
    <n v="75096"/>
    <n v="65960"/>
  </r>
  <r>
    <s v="APARTADO"/>
    <x v="3"/>
    <x v="3"/>
    <s v="5837"/>
    <s v="3168880"/>
    <s v="3007038814"/>
    <s v="INCIDENTE"/>
    <s v="ANTIOQUIA"/>
    <s v="TURBO"/>
    <s v="PTM VARILOCHE ALL FASHION"/>
    <s v="REDEBAN"/>
    <s v="FO-25-2021086"/>
    <d v="2025-12-23T08:24:57"/>
    <d v="2025-12-23T12:50:00"/>
    <s v="NO"/>
    <s v="SOFTWARE"/>
    <s v="DATOS DESACTUALIZADOS"/>
    <s v="FECHA DIRECCION DESACTUALZADA"/>
    <s v="AGREGADOR"/>
    <s v="COMCARD - PTM"/>
    <s v="EJECUTADO"/>
    <s v="23/12/2025 SE ESCALA PARA VISITA. LLAMAR ANTES DE VISITAR, CONFIRMAR FALLA Y DATOS | 23/12/2025 CB TENÍA DIRECCIÓN DESACTUALIZADA, SE PROCEDE A INICIALIZAR PLACAS DE LOS DATÁFONO Y SE ACTUALIZA A LA NUEVA DIRECCIÓN DEJANDO TODO FUNCIONANDO CORRECTAMENTE"/>
    <s v="VISITA TECNICA"/>
    <s v="NN00L465-9A04Z726"/>
    <s v="TIPO II"/>
    <s v="TERRESTRE"/>
    <s v="SALDARRIAGA MIRANDA SANTIAGO"/>
    <n v="1"/>
    <s v="0"/>
    <n v="144968"/>
    <n v="140396"/>
    <n v="144968"/>
  </r>
  <r>
    <s v="APARTADO"/>
    <x v="3"/>
    <x v="3"/>
    <s v="27615"/>
    <s v="3169366"/>
    <s v="3007015734"/>
    <s v="INCIDENTE"/>
    <s v="CHOCO"/>
    <s v="RIOSUCIO"/>
    <s v="BELEN DE BAJIRA IV CHOCO"/>
    <s v="REDEBAN"/>
    <s v="FO-25-2021572"/>
    <d v="2025-12-23T08:59:24"/>
    <d v="2025-12-26T11:55:00"/>
    <s v="NO"/>
    <s v="HARDWARE"/>
    <s v="IMPRESION"/>
    <s v="NO AVANZA PAPEL"/>
    <s v="CB UNO A UNO"/>
    <s v="CB UNO A UNO"/>
    <s v="EJECUTADO"/>
    <s v="23/12/2025 SE ESCALA PARA VISITA. LLAMAR ANTES DE VISITAR, CONFIRMAR FALLA Y DATOS | 26/12/2025 DATÁFONO ATASCA PAPEL MUY FRECUENTE, SE REINICIA CUANDO SE HACEN TRANSFERENCIAS Y SE LE BORRA LA CLAVE SUPERVISOR, SE PROCEDE A CAMBIAR EL EQUIPO POR UNO NUEVO SE HACEN PRUEBAS Y SE DEJA TODO FUNCIONANDO CORRECTAMENTE"/>
    <s v="VISITA TECNICA"/>
    <s v="A00DZ261"/>
    <s v="TIPO V"/>
    <s v="TERRESTRE/FLUVIAL"/>
    <s v="SALDARRIAGA MIRANDA SANTIAGO"/>
    <n v="1"/>
    <s v="0"/>
    <n v="479589"/>
    <n v="196537"/>
    <n v="479589"/>
  </r>
  <r>
    <s v="CALI"/>
    <x v="2"/>
    <x v="2"/>
    <s v="76364"/>
    <s v="3169388"/>
    <s v="3007045281"/>
    <s v="INCIDENTE"/>
    <s v="VALLE DEL CAUCA"/>
    <s v="JAMUNDI"/>
    <s v="DISTRICOL TELECOMUNICACIONES M"/>
    <s v="REDEBAN"/>
    <s v="FO-25-2021817"/>
    <d v="2025-12-23T09:07:00"/>
    <d v="2025-12-23T14:32:00"/>
    <s v="NO"/>
    <s v="HARDWARE"/>
    <s v="IMPRESION"/>
    <s v="NO IMPRIME UNO O VARIOS CARACTERES"/>
    <s v="AGREGADOR"/>
    <s v="DISTRICOL"/>
    <s v="EJECUTADO"/>
    <s v="23/12/2025 SE ESCALA PARA VISITA. LLAMAR ANTES DE VISITAR, CONFIRMAR FALLA Y DATOS | 23/12/2025 SE VISITA EL COMERCIO, SE REVISA LOS EQUIPOS ESTÁ FALLANDO EL DATAFONO NO IMPRIME UNO O VARIOS CARACTERES UN LADO DEL BOUCHER SALE BORROSO POR LO QUE SE CAMBIA RESOLVIENDO EL DAÑO, PRUEBAS OK, TELECARGA TRNA"/>
    <s v="VISITA TECNICA"/>
    <s v="LA002276"/>
    <s v="TIPO II"/>
    <s v="TERRESTRE"/>
    <s v="HERRERA MONAR GEOVANNY"/>
    <n v="1"/>
    <s v="0"/>
    <n v="144968"/>
    <n v="140396"/>
    <n v="144968"/>
  </r>
  <r>
    <s v="MEDELLIN"/>
    <x v="3"/>
    <x v="3"/>
    <s v="5148"/>
    <s v="3169394"/>
    <s v="3007023789"/>
    <s v="INCIDENTE"/>
    <s v="ANTIOQUIA"/>
    <s v="EL CARMEN DE VIBORAL"/>
    <s v="BARRIO PARQUE PRINCIPAL EL CAR"/>
    <s v="REDEBAN"/>
    <s v="FO-25-2021815"/>
    <d v="2025-12-23T09:08:19"/>
    <d v="2025-12-24T11:45:00"/>
    <s v="NO"/>
    <s v="HARDWARE"/>
    <s v="LECTOR DE TARJETAS"/>
    <s v="DAÑO POS"/>
    <s v="CB UNO A UNO"/>
    <s v="CB UNO A UNO"/>
    <s v="EJECUTADO"/>
    <s v="23/12/2025 SE ESCALA PARA VISITA. LLAMAR ANTES DE VISITAR, CONFIRMAR FALLA Y DATOS | 24/12/2025 SE REALIZA CAMBIO DE DATAFONO PORQUE NO LEE TARJETAS SE HACEN. PRUEBAS OK"/>
    <s v="VISITA TECNICA"/>
    <s v="ABC0L802"/>
    <s v="TIPO II"/>
    <s v="TERRESTRE"/>
    <s v="MONTOYA VELEZ ANDRES FELIPE"/>
    <n v="1"/>
    <s v="0"/>
    <n v="144968"/>
    <n v="140396"/>
    <n v="144968"/>
  </r>
  <r>
    <s v="MEDELLIN"/>
    <x v="3"/>
    <x v="3"/>
    <s v="5001"/>
    <s v="3170089"/>
    <s v="3007033081"/>
    <s v="INCIDENTE"/>
    <s v="ANTIOQUIA"/>
    <s v="MEDELLIN"/>
    <s v="BARRIO MANRIQUE MEDELLIN  ANTI"/>
    <s v="REDEBAN"/>
    <s v="FO-25-2022336"/>
    <d v="2025-12-23T10:15:45"/>
    <d v="2025-12-23T12:23:00"/>
    <s v="NO"/>
    <s v="HARDWARE"/>
    <s v="LECTOR DE TARJETAS"/>
    <s v="MENSAJE RETIRE TARJETA"/>
    <s v="CB UNO A UNO"/>
    <s v="CB UNO A UNO"/>
    <s v="EJECUTADO"/>
    <s v="23/12/2025 SE ESCALA PARA VISITA. LLAMAR ANTES DE VISITAR, CONFIRMAR FALLA Y DATOS | 23/12/2025 SE CAMBIA PINPAD PORQUE ESTA RECHAZANDO TODAS LAS TARJETAS, PRUEBAS OK, CB OPERATIVO"/>
    <s v="VISITA TECNICA"/>
    <s v="12ZZZ464"/>
    <s v="TIPO I"/>
    <s v="TERRESTRE"/>
    <s v="RUA ALVAREZ RICHARD ANDRES"/>
    <n v="1"/>
    <s v="0"/>
    <n v="65960"/>
    <n v="75096"/>
    <n v="65960"/>
  </r>
  <r>
    <s v="MEDELLIN"/>
    <x v="3"/>
    <x v="3"/>
    <s v="5887"/>
    <s v="3170224"/>
    <s v="3007041260"/>
    <s v="INCIDENTE"/>
    <s v="ANTIOQUIA"/>
    <s v="YARUMAL"/>
    <s v="PAGAFACIL YARUMAL"/>
    <s v="REDEBAN"/>
    <s v="FO-25-2022301"/>
    <d v="2025-12-23T10:11:46"/>
    <d v="2025-12-23T13:32:00"/>
    <s v="NO"/>
    <s v="HARDWARE"/>
    <s v="TECLADO"/>
    <s v="DAÑO POS"/>
    <s v="ROBUSTO"/>
    <s v="PAGAFACIL"/>
    <s v="EJECUTADO"/>
    <s v="23/12/2025 SE ESCALA PARA VISITA. LLAMAR ANTES DE VISITAR, CONFIRMAR FALLA Y DATOS | 23/12/2025 CAMBIO EQUIPO POR DAÑO TECLADO MALO PRUEBAS OK NO TELECARGA"/>
    <s v="VISITA TECNICA"/>
    <s v="AB0PZ979"/>
    <s v="TIPO III"/>
    <s v="TERRESTRE"/>
    <s v="PAREJA ECHAVARRIA JHON DAVID"/>
    <n v="1"/>
    <s v="0"/>
    <n v="275729"/>
    <n v="196537"/>
    <n v="275729"/>
  </r>
  <r>
    <s v="MEDELLIN"/>
    <x v="3"/>
    <x v="3"/>
    <s v="5001"/>
    <s v="3170229"/>
    <s v="3007038998"/>
    <s v="INCIDENTE"/>
    <s v="ANTIOQUIA"/>
    <s v="MEDELLIN"/>
    <s v="PTM MED CHICANOS"/>
    <s v="REDEBAN"/>
    <s v="FO-25-2022338"/>
    <d v="2025-12-23T10:13:25"/>
    <d v="2025-12-23T15:12:00"/>
    <s v="NO"/>
    <s v="HARDWARE"/>
    <s v="NO ENCIENDE SE REINICIA"/>
    <s v="FUENTE PODER AVERIADA"/>
    <s v="AGREGADOR"/>
    <s v="COMCARD - PTM"/>
    <s v="CANCELADO"/>
    <s v="23/12/2025 SE ESCALA PARA VISITA. LLAMAR ANTES DE VISITAR, CONFIRMAR FALLA Y DATOS | 23/12/2025 SE LLEGA A PUNTO Y COMERCIO ESTA CERRADO, SE INTENTA COMUNICAR Y NO ES POSIBLE, SE PROCEDE AL CIERRE DE LA ACTIVIDAD CUANDO EL USUARIO CUENTE CON DISPONIBILIDAD"/>
    <s v="VISITA TECNICA"/>
    <s v="0"/>
    <s v="TIPO I"/>
    <s v="TERRESTRE"/>
    <s v="BADEL ACUÑA LUIS ALBERTO"/>
    <n v="1"/>
    <s v="0"/>
    <n v="65960"/>
    <n v="75096"/>
    <n v="65960"/>
  </r>
  <r>
    <s v="APARTADO"/>
    <x v="3"/>
    <x v="3"/>
    <s v="5045"/>
    <s v="3170308"/>
    <s v="3007052863"/>
    <s v="INCIDENTE"/>
    <s v="ANTIOQUIA"/>
    <s v="APARTADO"/>
    <s v="DISTRICOL ANGELES DEC Y REG JB"/>
    <s v="REDEBAN"/>
    <s v="FO-25-2022397"/>
    <d v="2025-12-23T10:27:37"/>
    <d v="2025-12-23T17:00:00"/>
    <s v="NO"/>
    <s v="HARDWARE"/>
    <s v="LECTOR DE TARJETAS"/>
    <s v="DAÑO POS"/>
    <s v="AGREGADOR"/>
    <s v="DISTRICOL"/>
    <s v="EJECUTADO"/>
    <s v="23/12/2025 SE ESCALA PARA VISITA. LLAMAR ANTES DE VISITAR, CONFIRMAR FALLA Y DATOS | 23/12/2025 DATÁFONO NO LEE TARJETAS DE NINGUNA. DICE RETIRE TARJETA O EN OCASIONES SE APAGA EL DATAFONO. SE PROCEDE A INSTALAR UN DATÁFONO NUEVO Y SE HACEN PRUEBAS Y SE DEJA TODO FUNCIONANDO CORRECTAMENTE"/>
    <s v="VISITA TECNICA"/>
    <s v="BA0IZ166"/>
    <s v="TIPO I"/>
    <s v="TERRESTRE"/>
    <s v="SALDARRIAGA MIRANDA SANTIAGO"/>
    <n v="1"/>
    <s v="0"/>
    <n v="65960"/>
    <n v="75096"/>
    <n v="65960"/>
  </r>
  <r>
    <s v="CARTAGENA"/>
    <x v="0"/>
    <x v="0"/>
    <s v="13001"/>
    <s v="3170361"/>
    <s v="3007025179"/>
    <s v="INCIDENTE"/>
    <s v="BOLIVAR"/>
    <s v="CARTAGENA"/>
    <s v="REVAL CARIBE PLAZA"/>
    <s v="REDEBAN"/>
    <s v="FO-25-2022603"/>
    <d v="2025-12-23T10:50:44"/>
    <d v="2025-12-23T12:26:00"/>
    <s v="NO"/>
    <s v="HARDWARE"/>
    <s v="IMPRESION"/>
    <s v="TAPA IMPRESORA"/>
    <s v="ROBUSTO"/>
    <s v="REVAL"/>
    <s v="EJECUTADO"/>
    <s v="23/12/2025 SE ESCALA PARA VISITA. LLAMAR ANTES DE VISITAR, CONFIRMAR FALLA Y DATOS | 23/12/2025 PROBLEMAS CON LA TAPA IMPRESORA SE REAJUSTA  SE REALIZA PRUEBA Y TODO QUEDA OK, CB OPERATIVO"/>
    <s v="VISITA TECNICA"/>
    <s v="A000L643"/>
    <s v="TIPO I"/>
    <s v="TERRESTRE"/>
    <s v="MARTINEZ SALGUEDO ANDRES AUGUSTO"/>
    <n v="1"/>
    <s v="0"/>
    <n v="65960"/>
    <n v="75096"/>
    <n v="65960"/>
  </r>
  <r>
    <s v="MEDELLIN"/>
    <x v="3"/>
    <x v="3"/>
    <s v="5030"/>
    <s v="3170638"/>
    <s v="3007024601"/>
    <s v="INCIDENTE"/>
    <s v="ANTIOQUIA"/>
    <s v="AMAGA"/>
    <s v="REDY AMAGA"/>
    <s v="REDEBAN"/>
    <s v="FO-25-2022770"/>
    <d v="2025-12-23T11:14:47"/>
    <d v="2025-12-24T09:22:00"/>
    <s v="NO"/>
    <s v="HARDWARE"/>
    <s v="IMPRESION"/>
    <s v="TAPA IMPRESORA"/>
    <s v="ROBUSTO"/>
    <s v="REDY"/>
    <s v="EJECUTADO"/>
    <s v="23/12/2025 SE ESCALA PARA VISITA. LLAMAR ANTES DE VISITAR, CONFIRMAR FALLA Y DATOS | 24/12/2025 SE REALIZA CAMBIO DE TAPA DE IMPRESORA YA QUE ESTABA ROTA, PRUEBAS DE IMPRESIÓN, CLIENTE CONFIRMA ESTAR TODO OK"/>
    <s v="VISITA TECNICA"/>
    <s v="A00IZ766"/>
    <s v="TIPO II"/>
    <s v="TERRESTRE"/>
    <s v="HERNANDEZ CHAVARRIA JUAN CAMILO"/>
    <n v="1"/>
    <s v="0"/>
    <n v="144968"/>
    <n v="140396"/>
    <n v="144968"/>
  </r>
  <r>
    <s v="MEDELLIN"/>
    <x v="3"/>
    <x v="3"/>
    <s v="5044"/>
    <s v="3171120"/>
    <s v="3007059065"/>
    <s v="INCIDENTE"/>
    <s v="ANTIOQUIA"/>
    <s v="ANZA"/>
    <s v="BARRIO CARRERA BOLIVAR ANZA AN"/>
    <s v="REDEBAN"/>
    <s v="FO-25-2022934"/>
    <d v="2025-12-23T11:40:40"/>
    <d v="2025-12-23T12:21:00"/>
    <s v="NO"/>
    <s v="HARDWARE"/>
    <s v="LECTOR DE BARRAS"/>
    <s v="CABLE LECTORA AVERIADO"/>
    <s v="CB UNO A UNO"/>
    <s v="CB UNO A UNO"/>
    <s v="EJECUTADO"/>
    <s v="23/12/2025 SE ESCALA PARA VISITA. LLAMAR ANTES DE VISITAR, CONFIRMAR FALLA Y DATOS | 23/12/2025 SE REALIZA CAMBIO DE LECTOR DE BARRAS POR CABLE EN MAL ESTADO SE HACEN PRUEBAS OK"/>
    <s v="VISITA TECNICA"/>
    <s v="MA002224"/>
    <s v="TIPO III"/>
    <s v="TERRESTRE"/>
    <s v="MONTOYA VELEZ ANDRES FELIPE"/>
    <n v="1"/>
    <s v="0"/>
    <n v="275729"/>
    <n v="196537"/>
    <n v="275729"/>
  </r>
  <r>
    <s v="MEDELLIN"/>
    <x v="3"/>
    <x v="3"/>
    <s v="5138"/>
    <s v="3171139"/>
    <s v="3007010400"/>
    <s v="INCIDENTE"/>
    <s v="ANTIOQUIA"/>
    <s v="CAÑASGORDAS"/>
    <s v="CANASGORDAS - ANTIOQUIA"/>
    <s v="REDEBAN"/>
    <s v="FO-25-2023110"/>
    <d v="2025-12-23T11:49:20"/>
    <d v="2025-12-24T08:17:00"/>
    <s v="NO"/>
    <s v="HARDWARE"/>
    <s v="LECTOR DE TARJETAS"/>
    <s v="DAÑO POS"/>
    <s v="CB UNO A UNO"/>
    <s v="CB UNO A UNO"/>
    <s v="EJECUTADO"/>
    <s v="23/12/2025 SE ESCALA PARA VISITA. LLAMAR ANTES DE VISITAR, CONFIRMAR FALLA Y DATOS | 24/12/2025 SE CAMBIA PINPAD POR DAÑO EN LECTOR CHIP SE HACEN PRUEBAS TODO OK"/>
    <s v="VISITA TECNICA"/>
    <s v="JAAAA283"/>
    <s v="TIPO III"/>
    <s v="TERRESTRE"/>
    <s v="ALVAREZ ARENAS VICTOR HUGO"/>
    <n v="1"/>
    <s v="0"/>
    <n v="275729"/>
    <n v="196537"/>
    <n v="275729"/>
  </r>
  <r>
    <s v="MEDELLIN"/>
    <x v="3"/>
    <x v="3"/>
    <s v="5887"/>
    <s v="3171496"/>
    <s v="3007060926"/>
    <s v="INCIDENTE"/>
    <s v="ANTIOQUIA"/>
    <s v="YARUMAL"/>
    <s v="BARRIO LA ESTACION YARUMAL 2"/>
    <s v="REDEBAN"/>
    <s v="FO-25-2023689"/>
    <d v="2025-12-23T13:39:02"/>
    <d v="2025-12-26T15:22:00"/>
    <s v="NO"/>
    <s v="HARDWARE"/>
    <s v="COMUNICACION"/>
    <s v="MENSAJE CABLE DE RED DESCONECTADO"/>
    <s v="CB UNO A UNO"/>
    <s v="CB UNO A UNO"/>
    <s v="EJECUTADO"/>
    <s v="23/12/2025 SE ESCALA PARA VISITA. LLAMAR ANTES DE VISITAR, CONFIRMAR FALLA Y DATOS | 26/12/2025 SE ENCUENTRA TRANCÓN EN LA VÍA SANTA ROSA - YARUMAL | 26/12/2025 SE LLEGA AL SITIO Y SE REVISA EQUIPO YA QUE NO QUIERE DAR RED, SE REALIZA MANTENIMIENTO PERO LA FALLA PERSISTE SE CAMBIA EQUIPO Y FUNCIONA LA RED PERFECTAMENTE SE REALIZA PRUEBAS EXITOSAS SERVICIO OPERATIVO OK"/>
    <s v="VISITA TECNICA"/>
    <s v="KA00F827"/>
    <s v="TIPO III"/>
    <s v="TERRESTRE"/>
    <s v="ZAPATA LOPEZ EDWARD ASDRUBAL"/>
    <n v="1"/>
    <s v="0"/>
    <n v="275729"/>
    <n v="196537"/>
    <n v="275729"/>
  </r>
  <r>
    <s v="APARTADO"/>
    <x v="3"/>
    <x v="3"/>
    <s v="5837"/>
    <s v="3171507"/>
    <s v="3007038570"/>
    <s v="INCIDENTE"/>
    <s v="ANTIOQUIA"/>
    <s v="TURBO"/>
    <s v="DISTRICOL GRANERO Y VARIEDADES"/>
    <s v="REDEBAN"/>
    <s v="FO-25-2023385"/>
    <d v="2025-12-23T12:25:22"/>
    <d v="2025-12-24T12:28:00"/>
    <m/>
    <s v="HARDWARE"/>
    <s v="IMPRESION"/>
    <s v="RODILLO AVERIADO"/>
    <s v="AGREGADOR"/>
    <s v="DISTRICOL"/>
    <m/>
    <s v="23/12/2025 SE ESCALA PARA VISITA. LLAMAR ANTES DE VISITAR, CONFIRMAR FALLA Y DATOS | 24/12/2025 SE LLAMA AL USUARIO PARA PODER CONFIRMAR LA DISPONIBILIDAD DE LA VISITA Y CONTESTA LUEGO DE VARIOS INTENTOS. NOS INDICA QUE EL DUEÑO DEL CB SE ENCUENTRA FUERA DEL PUEBLO. EL DÍA DE HOY NOS CONTESTA Y SE PROCEDE A CERRAR LA ACTIVIDAD YA QUE EL DÍA DE HOY SOLO NOS AYUDAN EN TORRE DE CONTROL REDEBAN HASTA LA 1PM Y EL DESPLAZAMIENTO ES DE MÁS DE 2 HORAS. SE LE INDICA AL USUARIO QUE VUELVA A LLAMAR PARA PROGRAMAR NUEVAMENTE LA VISITA"/>
    <s v="SOPORTE TELEFONICO"/>
    <m/>
    <s v="TIPO II"/>
    <s v="TERRESTRE"/>
    <s v="SALDARRIAGA MIRANDA SANTIAGO"/>
    <n v="0"/>
    <s v="0"/>
    <n v="41241"/>
    <n v="0"/>
    <n v="41241"/>
  </r>
  <r>
    <s v="CALI"/>
    <x v="2"/>
    <x v="2"/>
    <s v="19001"/>
    <s v="3171558"/>
    <s v="3007074737"/>
    <s v="INCIDENTE"/>
    <s v="CAUCA"/>
    <s v="POPAYAN"/>
    <s v="BARRIO SAN CAMILO POPAYAN 1"/>
    <s v="REDEBAN"/>
    <s v="FO-25-2023699"/>
    <d v="2025-12-23T13:24:00"/>
    <d v="2025-12-23T14:01:00"/>
    <m/>
    <s v="HARDWARE"/>
    <s v="DETERIORO"/>
    <s v="DATAFONO"/>
    <s v="CB UNO A UNO"/>
    <s v="CB UNO A UNO"/>
    <m/>
    <s v="23/12/2025 CB REQUIERE REPOSICION DEL DATAFONO SE LE INFORMA NUMERO DE PLACA 1173103 Y SE LE INDICA QUE DEBE REALIZAR DENUNCIA ANTE LA FISCALIA PARA PROCEDER Y LUEGO REPORTAR NUEVAMENTE EL CASO CLIENTE CONFORME | 23/12/2025 CB REQUIERE REPOSICION DEL DATAFONO SE LE INFORMA NUMERO DE PLACA 1173103 Y SE LE INDICA QUE DEBE REALIZAR DENUNCIA ANTE LA FISCALIA PARA PROCEDER Y LUEGO REPORTAR NUEVAMENTE EL CASO CLIENTE CONFORME"/>
    <s v="SOPORTE TELEFONICO"/>
    <m/>
    <s v="TIPO III"/>
    <s v="TERRESTRE"/>
    <s v="DIAZ ACOSTA MARIA ISABEL"/>
    <n v="0"/>
    <s v="0"/>
    <n v="41241"/>
    <n v="0"/>
    <n v="41241"/>
  </r>
  <r>
    <s v="PEREIRA"/>
    <x v="2"/>
    <x v="5"/>
    <s v="66170"/>
    <s v="3171909"/>
    <s v="3007049524"/>
    <s v="INCIDENTE"/>
    <s v="RISARALDA"/>
    <s v="DOSQUEBRADAS"/>
    <s v="DISTRICOL PRODUCTOS AGRICOLAS"/>
    <s v="REDEBAN"/>
    <s v="FO-25-2023755"/>
    <d v="2025-12-23T13:54:19"/>
    <d v="2025-12-24T09:27:00"/>
    <s v="NO"/>
    <s v="HARDWARE"/>
    <s v="ALERT IRRUPTION"/>
    <s v="ALERT IRRUPTION"/>
    <s v="AGREGADOR"/>
    <s v="DISTRICOL"/>
    <s v="EJECUTADO"/>
    <s v="23/12/2025 SE ESCALA PARA VISITA. LLAMAR ANTES DE VISITAR, CONFIRMAR FALLA Y DATOS | 24/12/2025 VISITAMOS COMERCIO EL DATÁFONO TIENE LA FALLA DE ALERT IRRUPTION, REALIZAMOS CAMBIO LO CONFIGURAMOS Y REALIZAMOS PRUEBAS CON EL NUEVO DATÁFONO OK."/>
    <s v="VISITA TECNICA"/>
    <s v="AD00Q102"/>
    <s v="TIPO I"/>
    <s v="TERRESTRE"/>
    <s v="ARROYAVE CANO MANUEL GUILLERMO"/>
    <n v="1"/>
    <s v="0"/>
    <n v="65960"/>
    <n v="75096"/>
    <n v="65960"/>
  </r>
  <r>
    <s v="MEDELLIN"/>
    <x v="3"/>
    <x v="3"/>
    <s v="5686"/>
    <s v="3172199"/>
    <s v="3007031354"/>
    <s v="INCIDENTE"/>
    <s v="ANTIOQUIA"/>
    <s v="SANTA ROSA DE OSOS"/>
    <s v="PAGAFACIL SANTA ROSA DE OSOS"/>
    <s v="REDEBAN"/>
    <s v="FO-25-2024928"/>
    <d v="2025-12-23T15:34:34"/>
    <d v="2025-12-24T09:18:00"/>
    <s v="NO"/>
    <s v="HARDWARE"/>
    <s v="SE REINICIA"/>
    <s v="DAÑO POS"/>
    <s v="ROBUSTO"/>
    <s v="PAGAFACIL"/>
    <s v="EJECUTADO"/>
    <s v="23/12/2025 SE ESCALA PARA VISITA. LLAMAR ANTES DE VISITAR, CONFIRMAR FALLA Y DATOS | 24/12/2025 SE REALIZA CAMBIO DE CABLE ENSORTIJADO Y SE ORGANIZA EL CABLEADO. SE EVALÚA EL HUB QUE TIENEN, EL CUAL ES UNO DE TP LINK QUE INSTALAN DEL ÁREA DE SISTEMAS DE PAGAFACIL. SE EVIDENCIA QUE ESE HUB SI RECIBE UN MOVIMIENTO BRUSCO, LE CAUSA UN BLOQUEO AL DATÁFONO, POR LO CUAL, EL PERSONAL QUE ATIENDE, VE QUE ES CIERTO Y DICEN QUE SE VAN A COMUNICAR, YA QUE LA VEZ PASADA NO PERMITIERON INSTALAR UN HUB DE LOS PEQUEÑOS SINO QUE ELLOS SE ENCARGAN DE USAR ESE MISMO. DE IGUAL MANERA SE DEJA TODO BIEN INSTALADO Y SE AGREGA UNA TAPA CON UN HUECO PARA EL HUB Y QUÉ ASÍ QUEDE MÁS FIJO EL CABLEADO."/>
    <s v="VISITA TECNICA"/>
    <s v="11119944"/>
    <s v="TIPO II"/>
    <s v="TERRESTRE"/>
    <s v="MARIN PIEDRAHITA JIMMY ALEXIS"/>
    <n v="1"/>
    <s v="0"/>
    <n v="144968"/>
    <n v="140396"/>
    <n v="144968"/>
  </r>
  <r>
    <s v="MEDELLIN"/>
    <x v="3"/>
    <x v="3"/>
    <s v="5001"/>
    <s v="3172454"/>
    <s v="3007032136"/>
    <s v="INCIDENTE"/>
    <s v="ANTIOQUIA"/>
    <s v="MEDELLIN"/>
    <s v="COMCARD MED DANNAI"/>
    <s v="REDEBAN"/>
    <s v="FO-25-2024930"/>
    <d v="2025-12-23T15:33:12"/>
    <d v="2025-12-24T10:51:00"/>
    <s v="NO"/>
    <s v="HARDWARE"/>
    <s v="TECLADO"/>
    <s v="DAÑO POS"/>
    <s v="AGREGADOR"/>
    <s v="COMCARD - PTM"/>
    <s v="EJECUTADO"/>
    <s v="23/12/2025 SE ESCALA PARA VISITA. LLAMAR ANTES DE VISITAR, CONFIRMAR FALLA Y DATOS | 24/12/2025 SE REALIZA VISITA TÉCNICA POR REPORTE DE TECLAS DURAS EN EL DATÁFONO; TRAS LA REVISIÓN SE CONFIRMA QUE EL EQUIPO FUNCIONA CORRECTAMENTE Y QUE LA DUREZA DE LAS TECLAS CORRESPONDE AL FUNCIONAMIENTO NORMAL DEL DISPOSITIVO, LO CUAL SE VALIDA ADICIONALMENTE AL MOSTRAR AL USUARIO UN EQUIPO DE RESPALDO DEL MISMO MODELO CON EL MISMO COMPORTAMIENTO, SIENDO ACEPTADO Y CONFIRMADO POR EL USUARIO, POR LO QUE NO SE REQUIERE INTERVENCIÓN Y SE PROCEDE AL CIERRE DE LA ACTIVIDAD. CB OPERATIVO"/>
    <s v="VISITA TECNICA"/>
    <s v="1118Z887 HA006851"/>
    <s v="TIPO I"/>
    <s v="TERRESTRE"/>
    <s v="HERNANDEZ CHAVARRIA JUAN CAMILO"/>
    <n v="1"/>
    <s v="0"/>
    <n v="65960"/>
    <n v="75096"/>
    <n v="65960"/>
  </r>
  <r>
    <s v="BOGOTA"/>
    <x v="4"/>
    <x v="4"/>
    <s v="11001"/>
    <s v="3172964"/>
    <s v="3007029455"/>
    <s v="INCIDENTE"/>
    <s v="CUNDINAMARCA"/>
    <s v="BOGOTA"/>
    <s v="OPRAP TUNAL CENTRO COMERCIAL"/>
    <s v="REDEBAN"/>
    <s v="FO-25-2025403"/>
    <d v="2025-12-23T17:00:46"/>
    <d v="2025-12-24T12:01:00"/>
    <s v="NO"/>
    <s v="HARDWARE"/>
    <s v="IMPRESION"/>
    <s v="TAPA IMPRESORA"/>
    <s v="ROBUSTO"/>
    <s v="OPRAP"/>
    <s v="EJECUTADO"/>
    <s v="23/12/2025 SE ESCALA PARA VISITA. LLAMAR ANTES DE VISITAR, CONFIRMAR FALLA Y DATOS | 24/12/2025 SE LLEGA A LA DIRECCIÓN INDICADA Y SE REALIZA CAMBIO DE EQUIPO POR DAÑO EN LA TAPA IMPRESORA, LO QUE IMPIDE LA CORRECTA IMPRESIÓN . CONFIGURACIÓN Y VERSIONAMIENTO OK, USUARIO OK ,SE REALIZAN PRUEBAS EXITOSAS"/>
    <s v="VISITA TECNICA"/>
    <s v="BBBBV664"/>
    <s v="TIPO I"/>
    <s v="TERRESTRE"/>
    <s v="GARCIA PASTRANA KEVIN FERNANDO"/>
    <n v="1"/>
    <s v="0"/>
    <n v="65960"/>
    <n v="75096"/>
    <n v="65960"/>
  </r>
  <r>
    <s v="VILLAVICENCIO"/>
    <x v="1"/>
    <x v="1"/>
    <s v="50606"/>
    <s v="3173055"/>
    <s v="3007031194"/>
    <s v="INCIDENTE"/>
    <s v="META"/>
    <s v="RESTREPO"/>
    <s v="BARRIO CENTRO RESTREPO META"/>
    <s v="REDEBAN"/>
    <s v="FO-25-2025509"/>
    <d v="2025-12-23T17:24:38"/>
    <d v="2025-12-24T10:46:00"/>
    <s v="NO"/>
    <s v="HARDWARE"/>
    <s v="IMPRESION"/>
    <s v="NO IMPRIME UNO O VARIOS CARACTERES"/>
    <s v="CB UNO A UNO"/>
    <s v="CB UNO A UNO"/>
    <s v="EJECUTADO"/>
    <s v="23/12/2025 SE ESCALA PARA VISITA. LLAMAR ANTES DE VISITAR, CONFIRMAR FALLA Y DATOS | 24/12/2025 SE REALIZA VISTA AL CB POR SOLICITUD IMPRESIÓN NOS ATIENDA LA VISTA LA USUARIA KAREN ORTIZ 3124953295 NOS INDICA LA FALLA Y SE PROCEDE A VERIFICAR EL EQUIPO Y EFECTIVAMENTE NO ESTÁ IMPRIMIENDO VARIOS CARACTERES SE PROCEDE A CAMBIAR EL EQUIPO Y SE REALIZAN PRUEBAS Y TODO OK"/>
    <s v="VISITA TECNICA"/>
    <s v="11113702"/>
    <s v="TIPO II"/>
    <s v="TERRESTRE"/>
    <s v="MOLINA CASTRO JAVIER ALBERTO"/>
    <n v="1"/>
    <s v="0"/>
    <n v="144968"/>
    <n v="140396"/>
    <n v="144968"/>
  </r>
  <r>
    <s v="BOGOTA"/>
    <x v="4"/>
    <x v="4"/>
    <s v="11001"/>
    <s v="3173491"/>
    <s v="3007038897"/>
    <s v="INCIDENTE"/>
    <s v="CUNDINAMARCA"/>
    <s v="BOGOTA"/>
    <s v="PTM BOGOTA VARIEDADES GA"/>
    <s v="REDEBAN"/>
    <s v="FO-25-2026279"/>
    <d v="2025-12-24T08:30:36"/>
    <d v="2025-12-24T13:38:00"/>
    <s v="NO"/>
    <s v="HARDWARE"/>
    <s v="IMPRESION"/>
    <s v="NO IMPRIME UNO O VARIOS CARACTERES"/>
    <s v="AGREGADOR"/>
    <s v="COMCARD - PTM"/>
    <s v="EJECUTADO / CANCELADO"/>
    <s v="24/12/2025 SE ESCALA PARA VISITA. LLAMAR ANTES DE VISITAR, CONFIRMAR FALLA Y DATOS | 24/12/2025 SE REALIZA VISITA A CB PARA ATENDER  INCIDENTE  PERO SE ENCUENTRA CERRADO SE INTENTA CONTACTAR  CON CLIENTE NO CONTESTA, DEBE LLAMAR NUEVAMENTE CUANDO CUENTE CON DISPONIBILIDAD DE TIEMPO"/>
    <s v="VISITA TECNICA"/>
    <s v="NO"/>
    <s v="TIPO I"/>
    <s v="TERRESTRE"/>
    <s v="GALINDO ROJAS LUIS FELIPE"/>
    <n v="1"/>
    <s v="0"/>
    <n v="65960"/>
    <n v="75096"/>
    <n v="65960"/>
  </r>
  <r>
    <s v="SANTA MARTA"/>
    <x v="0"/>
    <x v="0"/>
    <s v="44001"/>
    <s v="3173635"/>
    <s v="3007065234"/>
    <s v="INCIDENTE"/>
    <s v="LA GUAJIRA"/>
    <s v="RIOHACHA"/>
    <s v="BARRIO CENTRO RIOHACHA 37"/>
    <s v="REDEBAN"/>
    <s v="FO-25-2026081"/>
    <d v="2025-12-24T08:05:05"/>
    <d v="2025-12-26T11:59:00"/>
    <s v="NO"/>
    <s v="HARDWARE"/>
    <s v="SE REINICIA"/>
    <s v="DAÑO POS"/>
    <s v="CB UNO A UNO"/>
    <s v="CB UNO A UNO"/>
    <s v="EJECUTADO"/>
    <s v="24/12/2025 SE ESCALA PARA VISITA. LLAMAR ANTES DE VISITAR, CONFIRMAR FALLA Y DATOS | 26/12/2025 SE REALIZA VISITA TÉCNICA, SE CAMBIA EL DATAFONO, SE REALIZAN PRUEBAS EXITOSAS, EQUIPO FUNCIONA CORRECTAMENTE, CB QUEDA OPERATIVO."/>
    <s v="VISITA TECNICA"/>
    <s v="2A008773"/>
    <s v="TIPO III"/>
    <s v="TERRESTRE"/>
    <s v="DE AGUAS MUÑOZ DAVID JOSE"/>
    <n v="1"/>
    <s v="0"/>
    <n v="275729"/>
    <n v="196537"/>
    <n v="275729"/>
  </r>
  <r>
    <s v="MEDELLIN"/>
    <x v="3"/>
    <x v="3"/>
    <s v="5001"/>
    <s v="3173676"/>
    <s v="3007071861"/>
    <s v="INCIDENTE"/>
    <s v="ANTIOQUIA"/>
    <s v="MEDELLIN"/>
    <s v="DISTRICOL CARNES JT"/>
    <s v="REDEBAN"/>
    <s v="FO-25-2026344"/>
    <d v="2025-12-24T08:40:10"/>
    <d v="2025-12-24T11:49:00"/>
    <s v="NO"/>
    <s v="HARDWARE"/>
    <s v="SE REINICIA"/>
    <s v="DAÑO POS"/>
    <s v="AGREGADOR"/>
    <s v="DISTRICOL"/>
    <s v="EJECUTADO"/>
    <s v="24/12/2025 SE ESCALA PARA VISITA. LLAMAR ANTES DE VISITAR, CONFIRMAR FALLA Y DATOS | 24/12/2025 SE REVISA CABLEADO DEL EQUIPO Y SE EVIDENCIA QUE EL CABLE DE LA FUENTE NO ESTABA HACIENDO BIEN CONTACTO, POR ESO SE ESTABA REINICIANDO CON FRECUENCIA"/>
    <s v="VISITA TECNICA"/>
    <s v="LN00M071"/>
    <s v="TIPO I"/>
    <s v="TERRESTRE"/>
    <s v="RUA ALVAREZ RICHARD ANDRES"/>
    <n v="1"/>
    <s v="0"/>
    <n v="65960"/>
    <n v="75096"/>
    <n v="65960"/>
  </r>
  <r>
    <s v="MEDELLIN"/>
    <x v="3"/>
    <x v="3"/>
    <s v="5001"/>
    <s v="3174281"/>
    <s v="3007029623"/>
    <s v="INCIDENTE"/>
    <s v="ANTIOQUIA"/>
    <s v="MEDELLIN"/>
    <s v="PAGAFACIL LOS MOLINOS"/>
    <s v="REDEBAN"/>
    <s v="FO-25-2026637"/>
    <d v="2025-12-24T09:13:01"/>
    <d v="2025-12-24T10:48:00"/>
    <s v="NO"/>
    <s v="HARDWARE"/>
    <s v="IMPRESION"/>
    <s v="NO AVANZA PAPEL"/>
    <s v="ROBUSTO"/>
    <s v="PAGAFACIL"/>
    <s v="EJECUTADO"/>
    <s v="24/12/2025 SE ESCALA PARA VISITA. LLAMAR ANTES DE VISITAR, CONFIRMAR FALLA Y DATOS | 24/12/2025 SE HACE MANTENIMIENTO A LA IMPRESORA PORQUE NO ESTABA IMPRIMIENDO BIEN, SE HACEN PRUEBAS Y QUEDA OK"/>
    <s v="VISITA TECNICA"/>
    <s v="BBBHZ512"/>
    <s v="TIPO I"/>
    <s v="TERRESTRE"/>
    <s v="RUA ALVAREZ RICHARD ANDRES"/>
    <n v="1"/>
    <s v="0"/>
    <n v="65960"/>
    <n v="75096"/>
    <n v="65960"/>
  </r>
  <r>
    <s v="MEDELLIN"/>
    <x v="3"/>
    <x v="3"/>
    <s v="5001"/>
    <s v="3174350"/>
    <s v="3007073877"/>
    <s v="INCIDENTE"/>
    <s v="ANTIOQUIA"/>
    <s v="MEDELLIN"/>
    <s v="DISTRICOL EL MEJOR SERVICIO 1"/>
    <s v="REDEBAN"/>
    <s v="FO-25-2026719"/>
    <d v="2025-12-24T09:26:24"/>
    <d v="2025-12-25T09:21:00"/>
    <m/>
    <s v="HARDWARE"/>
    <s v="IMPRESION"/>
    <s v="TAPA IMPRESORA"/>
    <s v="AGREGADOR"/>
    <s v="DISTRICOL"/>
    <m/>
    <s v="24/12/2025 SE ESCALA PARA VISITA. LLAMAR ANTES DE VISITAR, CONFIRMAR FALLA Y DATOS | 24/12/2025 SE CONTACTA A USUARIO PARA CONFIRMAR EL INCIDENTE REPORTADO CON EL DATÁFONO DEL CORRESPONSAL BANCOLOMBIA,  USUARIO INFORMA QUE EL DATÁFONO SE LE PERDIÓ EL RODILLO Y NO PUEDE IMPRIMIR EL COMPROBANTE DE LAS TRANSACCIONES PERO QUE EL DÍA DE HOY COMERCIO SE ENCUENTRA CERRADO | 25/12/2025 SE REALIZA LLAMADA TELEFÓNICA AL USUARIO PARA CONFIRMAR INCIDENTE REPORTADO CON EL DATÁFONO DEL CORRESPONSAL BANCOLOMBIA EL USUARIO INFORMA QUE LA TAPA NO CUENTA CON EL RODILLO PARA IMPRIMIR LOS BAUCHER ADEMÁS COMUNICA QUE EL LOCAL PERMANECERÁ CERRADO LOS DÍAS 24 Y 25 POR LO CUAL SE LE INDICA QUE DEBERÁ COMUNICARSE NUEVAMENTE CON LA LÍNEA DE ATENCIÓN CUANDO EL CORRESPONSAL RETOME OPERACIONES Y ESTÉ DISPONIBLE PARA DAR TRÁMITE AL INCIDENTE"/>
    <s v="SOPORTE TELEFONICO"/>
    <m/>
    <s v="TIPO I"/>
    <s v="TERRESTRE"/>
    <s v="MARTINEZ TOVAR OSCAR DAVID"/>
    <n v="0"/>
    <s v="0"/>
    <n v="41241"/>
    <n v="0"/>
    <n v="41241"/>
  </r>
  <r>
    <s v="BARRANQUILLA"/>
    <x v="0"/>
    <x v="0"/>
    <s v="47960"/>
    <s v="3174363"/>
    <s v="3007063368"/>
    <s v="INCIDENTE"/>
    <s v="MAGDALENA"/>
    <s v="ZAPAYAN"/>
    <s v="BARRIO CENTRO ZAPAYAN"/>
    <s v="REDEBAN"/>
    <s v="FO-25-2026718"/>
    <d v="2025-12-24T09:30:04"/>
    <d v="2025-12-26T10:44:00"/>
    <s v="NO"/>
    <s v="HARDWARE"/>
    <s v="ALERT IRRUPTION"/>
    <s v="ALERT IRRUPTION"/>
    <s v="CB UNO A UNO"/>
    <s v="CB UNO A UNO"/>
    <s v="EJECUTADO"/>
    <s v="24/12/2025 SE ESCALA PARA VISITA. LLAMAR ANTES DE VISITAR, CONFIRMAR FALLA Y DATOS | 24/12/2025 SE REQUIERE REALIZAR CAMBIO DE EQUIPO YA QUE SE ENCUENTRA EN IRRUPCION Y REDEBAN NO TIENE SOPORTE PARA EL CAMBIO. SE VISITARÁ EL DÍA 26 | 26/12/2025 SE REALIZA CAMBIO DE EQUIPO DATAFONO YA QUE ESTABA EN IRRUPCIÓN SE REALIZAN PRUEBAS DE CORRECTO FUNCIONAMIENTO"/>
    <s v="VISITA TECNICA"/>
    <s v="LA00V300"/>
    <s v="TIPO V"/>
    <s v="FLUVIAL"/>
    <s v="VILLACOB VILLACOB ELKIN EDUARDO"/>
    <n v="1"/>
    <s v="0"/>
    <n v="479589"/>
    <n v="196537"/>
    <n v="479589"/>
  </r>
  <r>
    <s v="BUCARAMANGA"/>
    <x v="5"/>
    <x v="6"/>
    <s v="68081"/>
    <s v="3174718"/>
    <s v="3007054036"/>
    <s v="INCIDENTE"/>
    <s v="SANTANDER"/>
    <s v="BARRANCABERMEJA"/>
    <s v="DISTRICOL PETROSUERTE"/>
    <s v="REDEBAN"/>
    <s v="FO-25-2026915"/>
    <d v="2025-12-24T10:01:17"/>
    <d v="2025-12-26T17:08:47"/>
    <s v="NO"/>
    <s v="HARDWARE"/>
    <s v="IMPRESION"/>
    <s v="NO AVANZA PAPEL"/>
    <s v="AGREGADOR"/>
    <s v="DISTRICOL"/>
    <s v="EJECUTADO"/>
    <s v="24/12/2025 SE ESCALA PARA VISITA. LLAMAR ANTES DE VISITAR, CONFIRMAR FALLA Y DATOS | 24/12/2025 EN COMUNICACIÓN CON LA SEÑORA ROSMERI AL MOVIL 3153487233, INDICA QUE EN EL MOMENTO NO SE ENCUENTRA EN EL ESTABLECIMIENTO, INDICA QUE CUANDO ESTE EN EL ESTABLECIMIENTO, LLAMARLA NUEVAMENTE. | 26/12/2025 DATAFONO NO IMPRIME, SE VALIDA Y BATERÍA SE ENCUENTRA DESCONECTADA, SE REALIZA CONEXIÓN DE BATERÍA Y SE ESPERA HASTA QUE TOME CARGA, SE REALIZA TEST DE IMPRESIÓN OK, EQUIPO CON VERSIÓN 10.3N,PRUEBAS OK."/>
    <s v="VISITA TECNICA"/>
    <s v="9B2ZZ597"/>
    <s v="TIPO III"/>
    <s v="TERRESTRE"/>
    <s v="SANTOS GONZALEZ JOHAN FABIAN"/>
    <n v="1"/>
    <s v="0"/>
    <n v="275729"/>
    <n v="196537"/>
    <n v="275729"/>
  </r>
  <r>
    <s v="APARTADO"/>
    <x v="3"/>
    <x v="3"/>
    <s v="5837"/>
    <s v="3174878"/>
    <s v="3007038814"/>
    <s v="INCIDENTE"/>
    <s v="ANTIOQUIA"/>
    <s v="TURBO"/>
    <s v="PTM VARILOCHE ALL FASHION"/>
    <s v="REDEBAN"/>
    <s v="FO-25-2027173"/>
    <d v="2025-12-24T10:43:10"/>
    <d v="2025-12-26T10:38:00"/>
    <m/>
    <s v="HARDWARE"/>
    <s v="IMPRESION"/>
    <s v="NO AVANZA PAPEL"/>
    <s v="AGREGADOR"/>
    <s v="COMCARD - PTM"/>
    <m/>
    <s v="24/12/2025 SE ESCALA PARA VISITA. LLAMAR ANTES DE VISITAR, CONFIRMAR FALLA Y DATOS | 26/12/2025 PUNTO FUE VISITADO EL DÍA MIÉRCOLES 23 SOBRE LAS 12M CON OTRO TICKET. 3168880 INCIDENTE FUE SOLUCIONADO SIN NOVEDAD Y CB QUEDÓ OPERATIVO. ESTE TICKET 3174878 LLEGÓ PARA EL MISMO PUNTO QUE TENIA OTRO TICKET 3168880  Y FUE VISITADO A MEDIO DÍA. CB OPERATIVO. SE CIERRA INCIDENTE."/>
    <s v="SOPORTE TELEFONICO"/>
    <m/>
    <s v="TIPO II"/>
    <s v="TERRESTRE"/>
    <s v="SALDARRIAGA MIRANDA SANTIAGO"/>
    <n v="0"/>
    <s v="0"/>
    <n v="41241"/>
    <n v="0"/>
    <n v="41241"/>
  </r>
  <r>
    <s v="MEDELLIN"/>
    <x v="3"/>
    <x v="3"/>
    <s v="5001"/>
    <s v="3175051"/>
    <s v="3007027555"/>
    <s v="INCIDENTE"/>
    <s v="ANTIOQUIA"/>
    <s v="MEDELLIN"/>
    <s v="COMCARD MED VENTANA CAFE"/>
    <s v="REDEBAN"/>
    <s v="FO-25-2027233"/>
    <d v="2025-12-24T10:49:39"/>
    <d v="2025-12-24T13:09:00"/>
    <s v="NO"/>
    <s v="HARDWARE"/>
    <s v="IMPRESION"/>
    <s v="NO AVANZA PAPEL"/>
    <s v="AGREGADOR"/>
    <s v="COMCARD - PTM"/>
    <s v="EJECUTADO"/>
    <s v="24/12/2025 SE ESCALA PARA VISITA. LLAMAR ANTES DE VISITAR, CONFIRMAR FALLA Y DATOS | 24/12/2025 SE CAMBIA EQUIPO PORQUE SE LE DAÑO LA IMPRESORA"/>
    <s v="VISITA TECNICA"/>
    <s v="99HZZ279 9CNZZ956"/>
    <s v="TIPO I"/>
    <s v="TERRESTRE"/>
    <s v="RUA ALVAREZ RICHARD ANDRES"/>
    <n v="1"/>
    <s v="0"/>
    <n v="65960"/>
    <n v="75096"/>
    <n v="65960"/>
  </r>
  <r>
    <s v="MEDELLIN"/>
    <x v="3"/>
    <x v="3"/>
    <s v="5001"/>
    <s v="3175066"/>
    <s v="3007010772"/>
    <s v="INCIDENTE"/>
    <s v="ANTIOQUIA"/>
    <s v="MEDELLIN"/>
    <s v="BARRIO ROBLEDO SANTA MARIA"/>
    <s v="REDEBAN"/>
    <s v="FO-25-2027230"/>
    <d v="2025-12-24T10:51:39"/>
    <d v="2025-12-24T13:42:00"/>
    <s v="NO"/>
    <s v="HARDWARE"/>
    <s v="HUB"/>
    <s v="SE REINICIA"/>
    <s v="CB UNO A UNO"/>
    <s v="CB UNO A UNO"/>
    <s v="EJECUTADO"/>
    <s v="24/12/2025 SE ESCALA PARA VISITA. LLAMAR ANTES DE VISITAR, CONFIRMAR FALLA Y DATOS | 24/12/2025 SE CAMBIA HUB YA QUE ESTA CAUSANDO REINICIOS"/>
    <s v="VISITA TECNICA"/>
    <s v="IZZ122530"/>
    <s v="TIPO I"/>
    <s v="TERRESTRE"/>
    <s v="BADEL ACUÑA LUIS ALBERTO"/>
    <n v="1"/>
    <s v="0"/>
    <n v="65960"/>
    <n v="75096"/>
    <n v="65960"/>
  </r>
  <r>
    <s v="MONTERIA"/>
    <x v="0"/>
    <x v="0"/>
    <s v="23660"/>
    <s v="3175127"/>
    <s v="3007078260"/>
    <s v="INCIDENTE"/>
    <s v="CORDOBA"/>
    <s v="SAHAGUN"/>
    <s v="BARRIO BOSQUE CENTRO SAHAGUN"/>
    <s v="REDEBAN"/>
    <s v="FO-25-2027289"/>
    <d v="2025-12-24T10:55:59"/>
    <d v="2025-12-26T12:04:00"/>
    <s v="NO"/>
    <s v="HARDWARE"/>
    <s v="HUB"/>
    <s v="PUERTO USB DAÑADO"/>
    <s v="CB UNO A UNO"/>
    <s v="CB UNO A UNO"/>
    <s v="EJECUTADO"/>
    <s v="24/12/2025 SE ESCALA PARA VISITA. LLAMAR ANTES DE VISITAR, CONFIRMAR FALLA Y DATOS | 24/12/2025 SE REQUIERE CAMBIO DE EQUIPO Y NO HAY SOPORTE REDEBAN, SE REAGENDA PARA EL 26 DE DICIEMBRE. | 26/12/2025 SE VISITA SITIO SE VERIFICA INFORMACIÓN, SE REALIZA PRIMEROS AUXILIOS, SE DETECTA FALLA EN EL HUB SIN SERIAL, SE PROCEDE A CAMBIARLO Y QUEDA FUNCIONANDO NORMALMENTE, SE INSPECCIONA TECLADO OK, IMPRESIÓN OK, LECTURA DE CHIP OK, PRUEBA TRX EXITOSA."/>
    <s v="VISITA TECNICA"/>
    <s v="SXNZZ062"/>
    <s v="TIPO II"/>
    <s v="TERRESTRE"/>
    <s v="SANTOS GUZMAN CHRISTIAN FELIPE"/>
    <n v="1"/>
    <s v="0"/>
    <n v="144968"/>
    <n v="140396"/>
    <n v="144968"/>
  </r>
  <r>
    <s v="CALI"/>
    <x v="2"/>
    <x v="2"/>
    <s v="76001"/>
    <s v="3175206"/>
    <s v="3007058809"/>
    <s v="INCIDENTE"/>
    <s v="VALLE DEL CAUCA"/>
    <s v="CALI"/>
    <s v="PTM CALI PUNTO DROID"/>
    <s v="REDEBAN"/>
    <s v="FO-25-2027287"/>
    <d v="2025-12-24T10:57:57"/>
    <d v="2025-12-26T17:21:00"/>
    <s v="NO"/>
    <s v="HARDWARE"/>
    <s v="LECTOR DE BARRAS"/>
    <s v="CABLE LECTORA AVERIADO"/>
    <s v="AGREGADOR"/>
    <s v="COMCARD - PTM"/>
    <s v="EJECUTADO"/>
    <s v="24/12/2025 SE ESCALA PARA VISITA. LLAMAR ANTES DE VISITAR, CONFIRMAR FALLA Y DATOS | 24/12/2025 SE VALIDA CON EL CLIENTE PERO REQUIERE CAMBIO DE EQUIPO, SE VALIDARA EL DIA VIERNES | 26/12/2025 SE REALIZA CAMBIO DE LECTOR YA QUE EL LECTOR QUE TIENE EL CLIENTE NO COMUNICA CON EL DISPOSITIVO SE REALIZA EL CAMBIO TAMBIÉN SE REALIZAN PRUEBAS EN BUEN ESTADO"/>
    <s v="VISITA TECNICA"/>
    <s v="LA002024 LA002313"/>
    <s v="TIPO I"/>
    <s v="TERRESTRE"/>
    <s v="ESCOBAR LENIS JUAN SEBASTIAN"/>
    <n v="1"/>
    <s v="0"/>
    <n v="65960"/>
    <n v="75096"/>
    <n v="65960"/>
  </r>
  <r>
    <s v="MEDELLIN"/>
    <x v="3"/>
    <x v="3"/>
    <s v="5088"/>
    <s v="3175372"/>
    <s v="3007067849"/>
    <s v="INCIDENTE"/>
    <s v="ANTIOQUIA"/>
    <s v="BELLO"/>
    <s v="PTM BELLO GRANERO Y VARIEDADES"/>
    <s v="REDEBAN"/>
    <s v="FO-25-2028578 | FO-25-2027588"/>
    <d v="2025-12-24T11:45:02"/>
    <d v="2025-12-26T13:02:00"/>
    <s v="NO"/>
    <s v="HARDWARE"/>
    <s v="COMUNICACION"/>
    <s v="DAÑO POS"/>
    <s v="AGREGADOR"/>
    <s v="COMCARD - PTM"/>
    <s v="EJECUTADO"/>
    <s v="[FO-25-2028578] 26/12/2025 SE CAMBIA DATÁFONO CON PUERTO DE INTERNET MALO, SE DEJAN SERVICIOS FUNCIONANDO CORRECTAMENTE || [FO-25-2027588] 24/12/2025 SE ESCALA PARA VISITA. LLAMAR ANTES DE VISITAR, CONFIRMAR FALLA Y DATOS | 24/12/2025 SE LLEGA AL SITIO Y EL EQUIPO SE ENCUENTRA SI INTERNET SE VALIDA CONEXIÓN PERO AL MOMENTO DE CONECTAR Y PROBAR CON OTRO EQUIPO DA RED EL PROBLEMA ES PUERTO DE RED DEL EQUIPO PERO REDEBAN Y BANCOLOMBIA SOLO PRESTO SERVICIO TÉCNICO HASTA LA 1"/>
    <s v="VISITA TECNICA"/>
    <s v="9T00P665 9T00R601"/>
    <s v="TIPO I"/>
    <s v="TERRESTRE"/>
    <s v="BARRIENTOS HERNANDEZ CRISTIAN HORACIO"/>
    <n v="2"/>
    <s v="0"/>
    <n v="131920"/>
    <n v="75096"/>
    <n v="131920"/>
  </r>
  <r>
    <s v="PEREIRA"/>
    <x v="2"/>
    <x v="5"/>
    <s v="63001"/>
    <s v="3175441"/>
    <s v="3007023089"/>
    <s v="INCIDENTE"/>
    <s v="QUINDIO"/>
    <s v="ARMENIA"/>
    <s v="BARRIO CENTRO XXV ARMENIA"/>
    <s v="REDEBAN"/>
    <s v="FO-25-2027589"/>
    <d v="2025-12-24T11:44:01"/>
    <d v="2025-12-26T09:45:00"/>
    <s v="NO"/>
    <s v="HARDWARE"/>
    <s v="IMPRESION"/>
    <s v="NO IMPRIME UNO O VARIOS CARACTERES"/>
    <s v="UNO A UNO"/>
    <s v="CB UNO A UNO"/>
    <s v="EJECUTADO"/>
    <s v="24/12/2025 SE ESCALA PARA VISITA. LLAMAR ANTES DE VISITAR, CONFIRMAR FALLA Y DATOS | 26/12/2025 SE VISITA COMERCIO SE REALIZÓ VALIDACIÓN EQUIPOS SE REALIZÓ PRUEBAS IMPRESIÓN DATAFONO FUNCIONAMIENTO OK."/>
    <s v="VISITA TECNICA"/>
    <s v="HZZZZ018"/>
    <s v="TIPO II"/>
    <s v="TERRESTRE"/>
    <s v="SANCHEZ SOLORZANO JUAN SEBASTIAN"/>
    <n v="1"/>
    <s v="0"/>
    <n v="144968"/>
    <n v="140396"/>
    <n v="144968"/>
  </r>
  <r>
    <s v="MEDELLIN"/>
    <x v="3"/>
    <x v="3"/>
    <s v="5282"/>
    <s v="3175516"/>
    <s v="3007027724"/>
    <s v="INCIDENTE"/>
    <s v="ANTIOQUIA"/>
    <s v="FREDONIA"/>
    <s v="DISTRICOL PAPELERIA VENGA MIRE"/>
    <s v="REDEBAN"/>
    <s v="FO-25-2027535"/>
    <d v="2025-12-24T11:42:52"/>
    <d v="2025-12-26T12:29:00"/>
    <s v="NO"/>
    <s v="HARDWARE"/>
    <s v="LECTOR DE BARRAS"/>
    <s v="FORMATO INVALIDO LECTOR DAÑADO"/>
    <s v="AGREGADOR"/>
    <s v="DISTRICOL"/>
    <s v="EJECUTADO"/>
    <s v="24/12/2025 SE ESCALA PARA VISITA. LLAMAR ANTES DE VISITAR, CONFIRMAR FALLA Y DATOS | 26/12/2025 SE ESTÁ EN CAMINO AL CB, ALTA CONGESTIÓN VESICULAR DEBIDO A CONSTRUCCIÓN DE NUEVO PEAJE | 26/12/2025 SE REALIZA CAMBIO DE LECTORA POR DAÑO EN CABLE PRUEBAS OK CB OPERATIVO"/>
    <s v="VISITA TECNICA"/>
    <s v="99WZZ907"/>
    <s v="TIPO II"/>
    <s v="TERRESTRE"/>
    <s v="HERNANDEZ CHAVARRIA JUAN CAMILO"/>
    <n v="1"/>
    <s v="0"/>
    <n v="144968"/>
    <n v="140396"/>
    <n v="144968"/>
  </r>
  <r>
    <s v="BUCARAMANGA"/>
    <x v="5"/>
    <x v="6"/>
    <s v="68745"/>
    <s v="3175548"/>
    <s v="3007075887"/>
    <s v="INCIDENTE"/>
    <s v="SANTANDER"/>
    <s v="SIMACOTA"/>
    <s v="BARRIO SIMACOTA SIMACOTA 2"/>
    <s v="REDEBAN"/>
    <s v="FO-25-2027701"/>
    <d v="2025-12-24T12:06:16"/>
    <d v="2025-12-26T09:57:00"/>
    <s v="NO"/>
    <s v="HARDWARE"/>
    <s v="IMPRESION"/>
    <s v="NO AVANZA PAPEL"/>
    <s v="CB UNO A UNO"/>
    <s v="CB UNO A UNO"/>
    <s v="EJECUTADO"/>
    <s v="24/12/2025 SE ESCALA PARA VISITA. LLAMAR ANTES DE VISITAR, CONFIRMAR FALLA Y DATOS | 26/12/2025 CB NO IMPRIME SE REINICIA, CAMBIO DE FUENTE DE PODER Y CONEXIÓN DE TOMA CORRIENTE, EQUIPO CON VERSIÓN 9.90, SE REALIZA TRANSACCIONES DE PRUEBA OK, SE REALIZA SEGUIMIENTO A CLIENTE Y FUNCIONA EQUIPO OK."/>
    <s v="VISITA TECNICA"/>
    <s v="FA09Z416"/>
    <s v="TIPO III"/>
    <s v="TERRESTRE"/>
    <s v="SANTOS GONZALEZ JOHAN FABIAN"/>
    <n v="1"/>
    <s v="0"/>
    <n v="275729"/>
    <n v="196537"/>
    <n v="275729"/>
  </r>
  <r>
    <s v="BOGOTA"/>
    <x v="4"/>
    <x v="4"/>
    <s v="25175"/>
    <s v="3175846"/>
    <s v="3007024186"/>
    <s v="INCIDENTE"/>
    <s v="CUNDINAMARCA"/>
    <s v="CHIA"/>
    <s v="MULTIPAGAS CENTRO CHIA"/>
    <s v="REDEBAN"/>
    <s v="FO-25-2027997"/>
    <d v="2025-12-24T12:57:17"/>
    <d v="2025-12-26T13:39:00"/>
    <s v="NO"/>
    <s v="HARDWARE"/>
    <s v="NO ENCIENDE SE REINICIA"/>
    <s v="FUENTE PODER AVERIADA"/>
    <s v="ROBUSTO"/>
    <s v="MULTIPAGAS"/>
    <s v="EJECUTADO"/>
    <s v="24/12/2025 SE ESCALA PARA VISITA. LLAMAR ANTES DE VISITAR, CONFIRMAR FALLA Y DATOS | 24/12/2025 NO HAY SOPORTE DE ACTIVOS PARA ATENDER ACTIVIDAD Y PODER REALIZAR CAMBIO DE EQUIPO | 26/12/2025 SE LLEGA A LA DIRECCIÓN INDICA Y SE REALIZA CAMBIO DE DATÁFONO TERMINAL II003286 POR PUERTO USB EN DAÑO, Y TERMINAL ABC3Z425 SE CAMBIA LECTOR POR DAÑO EN LECTURA. SE REALIZAN PRUEBAS DE CONSULTA DE SALDO A TERMINAL II003286 Y PRUEBA DE LECTURA A TERMINAL ABC3Z425. CONFIGURACIÓN Y VERSIONAMIENTO OK. USUARIO OK . PRUEBAS EXITOSAS"/>
    <s v="VISITA TECNICA"/>
    <s v="II003286-ABC3Z425"/>
    <s v="TIPO II"/>
    <s v="TERRESTRE"/>
    <s v="GARCIA PASTRANA KEVIN FERNANDO"/>
    <n v="1"/>
    <s v="0"/>
    <n v="144968"/>
    <n v="140396"/>
    <n v="144968"/>
  </r>
  <r>
    <s v="BOGOTA"/>
    <x v="4"/>
    <x v="4"/>
    <s v="11001"/>
    <s v="3176069"/>
    <s v="3007019535"/>
    <s v="INCIDENTE"/>
    <s v="CUNDINAMARCA"/>
    <s v="BOGOTA"/>
    <s v="REVAL AVENIDA 127"/>
    <s v="REDEBAN"/>
    <s v="FO-25-2028592"/>
    <d v="2025-12-24T15:02:01"/>
    <d v="2025-12-26T13:31:00"/>
    <s v="NO"/>
    <s v="HARDWARE"/>
    <s v="DETERIORO"/>
    <s v="DATAFONO"/>
    <s v="ROBUSTO"/>
    <s v="REVAL"/>
    <s v="EJECUTADO"/>
    <s v="25/12/2025 SE ESCALA PARA VISITA. LLAMAR ANTES DE VISITAR, CONFIRMAR FALLA Y DATOS | 25/12/2025 NO SE CUENTA CON SOPORTE DE REDEBAN EL DÍA DE HOY, PARA REALIZAR CAMBIO DE EQUIPO. | 26/12/2025 SE VISITA COMERCIO CB BANCOLOMBIA ROBUSTO, SE REALIZA CAMBIO DE DATAFONO POR QUE ESTA DETERIORADO EL TECLADO Y NO SE VEN ALGUNOS NÚMEROS, ADICIONAL SE REINICIA CONSTANTEMENTE INDICAN EL CLIENTE, SE REALIZAN PRUEBAS CON EL NUEVO OK, NO UPS, SE DEJAN USUARIOS DEL CLIENTE."/>
    <s v="VISITA TECNICA"/>
    <s v="CZZZZ123"/>
    <s v="TIPO I"/>
    <s v="TERRESTRE"/>
    <s v="VEGA MANRIQUE JONATAN MAURICIO"/>
    <n v="1"/>
    <s v="0"/>
    <n v="65960"/>
    <n v="75096"/>
    <n v="65960"/>
  </r>
  <r>
    <s v="MEDELLIN"/>
    <x v="3"/>
    <x v="3"/>
    <s v="5664"/>
    <s v="3176092"/>
    <s v="3007066774"/>
    <s v="INCIDENTE"/>
    <s v="ANTIOQUIA"/>
    <s v="SAN PEDRO DE LOS MILAGROS"/>
    <s v="DISTRICOL LOS ANGELES"/>
    <s v="REDEBAN"/>
    <s v="FO-25-2028601"/>
    <d v="2025-12-24T16:50:01"/>
    <d v="2025-12-26T12:31:00"/>
    <s v="NO"/>
    <s v="SOFTWARE"/>
    <s v="COMUNICACION"/>
    <s v="VERIFIQUE PARAMETROS"/>
    <s v="AGREGADOR"/>
    <s v="DISTRICOL"/>
    <s v="EJECUTADO"/>
    <s v="25/12/2025 SE ESCALA PARA VISITA. LLAMAR ANTES DE VISITAR, CONFIRMAR FALLA Y DATOS | 26/12/2025 SE VALIDA EL DATÁFONO Y ESTÁ EN BUEN FUNCIONAMIENTO TANTO EL POS COMO LOS PARÁMETROS. EL CLIENTE TIENE BUEN FUNCIONAMIENTO EN RETIROS DE TARJETA, SERVICIO OK."/>
    <s v="VISITA TECNICA"/>
    <s v="3A0CZ734"/>
    <s v="TIPO II"/>
    <s v="TERRESTRE"/>
    <s v="MARIN PIEDRAHITA JIMMY ALEXIS"/>
    <n v="1"/>
    <s v="0"/>
    <n v="144968"/>
    <n v="140396"/>
    <n v="144968"/>
  </r>
  <r>
    <s v="APARTADO"/>
    <x v="3"/>
    <x v="3"/>
    <s v="5837"/>
    <s v="3176096"/>
    <s v="3007038570"/>
    <s v="INCIDENTE"/>
    <s v="ANTIOQUIA"/>
    <s v="TURBO"/>
    <s v="DISTRICOL GRANERO Y VARIEDADES"/>
    <s v="REDEBAN"/>
    <s v="FO-25-2028598"/>
    <d v="2025-12-25T08:00:00"/>
    <d v="2025-12-26T10:51:00"/>
    <s v="NO"/>
    <s v="HARDWARE"/>
    <s v="IMPRESION"/>
    <s v="NO AVANZA PAPEL"/>
    <s v="AGREGADOR"/>
    <s v="DISTRICOL"/>
    <s v="EJECUTADO"/>
    <s v="25/12/2025 SE ESCALA PARA VISITA. LLAMAR ANTES DE VISITAR, CONFIRMAR FALLA Y DATOS | 26/12/2025 SE REALIZA CAMBIO DE DATAFONO POR QUE NO IMPRIMIR PRUEBAS OK CB OPERATIVO"/>
    <s v="VISITA TECNICA"/>
    <s v="9A01Z442"/>
    <s v="TIPO II"/>
    <s v="TERRESTRE"/>
    <s v="CASTRO HENAO DANIEL ESTEBAN"/>
    <n v="1"/>
    <s v="0"/>
    <n v="144968"/>
    <n v="140396"/>
    <n v="144968"/>
  </r>
  <r>
    <s v="MEDELLIN"/>
    <x v="3"/>
    <x v="3"/>
    <s v="5615"/>
    <s v="3176135"/>
    <s v="3007082503"/>
    <s v="INCIDENTE"/>
    <s v="ANTIOQUIA"/>
    <s v="RIONEGRO"/>
    <s v="PTM RIONEGRO LA MEJOR ESQUINA"/>
    <s v="REDEBAN"/>
    <s v="FO-25-2028599"/>
    <d v="2025-12-24T17:49:07"/>
    <d v="2025-12-26T17:03:00"/>
    <s v="NO"/>
    <s v="HARDWARE"/>
    <s v="IMPRESION"/>
    <s v="TAPA IMPRESORA"/>
    <s v="AGREGADOR"/>
    <s v="COMCARD - PTM"/>
    <s v="EJECUTADO"/>
    <s v="25/12/2025 SE ESCALA PARA VISITA. LLAMAR ANTES DE VISITAR, CONFIRMAR FALLA Y DATOS | 26/12/2025 SE REALIZA VISITA TÉCNICA AL CORRESPONSAL BANCOLOMBIA POR INCIDENTE CON EL DATÁFONO EL USUARIO CONFIRMA SU IDENTIFICACIÓN E INFORMA QUE EL EQUIPO NO PUEDE IMPRIMIR DEBIDO A LA PÉRDIDA DEL RODILLO DE LA TAPA IMPRESORA SE VALIDA LA NOVEDAD Y SE PROCEDE AL CAMBIO DE LA TAPA IMPRESORA CON EQUIPO NUEVO QUEDANDO OPERATIVO Y EN CORRECTO FUNCIONAMIENTO"/>
    <s v="VISITA TECNICA"/>
    <s v="FB007686"/>
    <s v="TIPO II"/>
    <s v="TERRESTRE"/>
    <s v="MARTINEZ TOVAR OSCAR DAVID"/>
    <n v="1"/>
    <s v="0"/>
    <n v="144968"/>
    <n v="140396"/>
    <n v="144968"/>
  </r>
  <r>
    <s v="PASTO"/>
    <x v="2"/>
    <x v="2"/>
    <s v="52838"/>
    <s v="3176139"/>
    <s v="3007050155"/>
    <s v="INCIDENTE"/>
    <s v="NARIÑO"/>
    <s v="TUQUERRES"/>
    <s v="PTM TUQUERRES CELU ACCESORIOS"/>
    <s v="REDEBAN"/>
    <s v="FO-25-2028689"/>
    <d v="2025-12-25T11:07:23"/>
    <d v="2025-12-26T12:59:00"/>
    <s v="NO"/>
    <s v="HARDWARE"/>
    <s v="NO ENCIENDE SE REINICIA"/>
    <s v="FUENTE PODER AVERIADA"/>
    <s v="AGREGADOR"/>
    <s v="COMCARD - PTM"/>
    <s v="EJECUTADO"/>
    <s v="25/12/2025 SE ESCALA PARA VISITA. LLAMAR ANTES DE VISITAR, CONFIRMAR FALLA Y DATOS | 26/12/2025 SE VERIFICÓ FALLA DE ENCENDIDO DE DATÁFONO POR INUNDACIÓN DE LOCAL COMERCIAL, SE ENCONTRÓ DAÑO EN FUENTE DE PODER, SE CAMBIA FUENTE SE EJECUTAN PRUEBAS TX EXITOSAS QUEDA OPERATIVO"/>
    <s v="VISITA TECNICA"/>
    <s v="GB00V345 FUA0I520"/>
    <s v="TIPO II"/>
    <s v="TERRESTRE"/>
    <s v="REMICIO AMADO JOHN HEBER"/>
    <n v="1"/>
    <s v="0"/>
    <n v="144968"/>
    <n v="140396"/>
    <n v="144968"/>
  </r>
  <r>
    <s v="MEDELLIN"/>
    <x v="3"/>
    <x v="3"/>
    <s v="5036"/>
    <s v="3176191"/>
    <s v="3007071154"/>
    <s v="INCIDENTE"/>
    <s v="ANTIOQUIA"/>
    <s v="ANGELOPOLIS"/>
    <s v="BARRIO ANGELOPOLIS ANGELOPOLIS"/>
    <s v="REDEBAN"/>
    <s v="FO-25-2029382"/>
    <d v="2025-12-26T08:23:03"/>
    <d v="2025-12-26T15:07:00"/>
    <s v="NO"/>
    <s v="HARDWARE"/>
    <s v="IMPRESION"/>
    <s v="TAPA IMPRESORA"/>
    <s v="UNO A UNO"/>
    <s v="UNO A UNO"/>
    <s v="EJECUTADO"/>
    <s v="26/12/2025 SE ESCALA PARA VISITA. LLAMAR ANTES DE VISITAR, CONFIRMAR FALLA Y DATOS | 26/12/2025 SE REALIZA EL CAMBIO DE DATAFONO POR IMPRESORA MALA SE HACEN PRUEBAS OK"/>
    <s v="VISITA TECNICA"/>
    <s v="NN00B576"/>
    <s v="TIPO II"/>
    <s v="TERRESTRE"/>
    <s v="MONTOYA VELEZ ANDRES FELIPE"/>
    <n v="1"/>
    <s v="0"/>
    <n v="144968"/>
    <n v="140396"/>
    <n v="144968"/>
  </r>
  <r>
    <s v="CALI"/>
    <x v="2"/>
    <x v="2"/>
    <s v="76520"/>
    <s v="3176202"/>
    <s v="3007011063"/>
    <s v="INCIDENTE"/>
    <s v="VALLE DEL CAUCA"/>
    <s v="PALMIRA"/>
    <s v="MULTIPAGAS EL SEMBRADOR"/>
    <s v="REDEBAN"/>
    <s v="FO-25-2028590"/>
    <d v="2025-12-24T16:20:06"/>
    <d v="2025-12-25T12:55:00"/>
    <m/>
    <s v="HARDWARE"/>
    <s v="DETERIORO"/>
    <s v="PINPAD"/>
    <s v="ROBUSTO"/>
    <s v="MULTIPAGAS"/>
    <m/>
    <s v="25/12/2025 SE ESCALA PARA VISITA. LLAMAR ANTES DE VISITAR, CONFIRMAR FALLA Y DATOS | 25/12/2025 SE COMUNICA CON LA SEÑORA LORENA AL NÚMERO 3184471918 NOS INFORMA QUE EL DÍA DE HOY NO ATIENDEN PORQUE ES FESTIVO SE LE INDICA QUE POR FAVOR DEBE DE VOLVER A AGENDAR LA VISITA PARA PODER REALIZAR LA SOLUCIÓN AL DAÑO DEL EQUIPO"/>
    <s v="SOPORTE TELEFONICO"/>
    <m/>
    <s v="TIPO I"/>
    <s v="TERRESTRE"/>
    <s v="PALACIOS GOMEZ BRAHIAN ANDRES"/>
    <n v="0"/>
    <s v="0"/>
    <n v="41241"/>
    <n v="0"/>
    <n v="41241"/>
  </r>
  <r>
    <s v="BOGOTA"/>
    <x v="4"/>
    <x v="4"/>
    <s v="11001"/>
    <s v="3176229"/>
    <s v="3007059269"/>
    <s v="INCIDENTE"/>
    <s v="CUNDINAMARCA"/>
    <s v="BOGOTA"/>
    <s v="REVAL CADE SANTA HELENITA"/>
    <s v="REDEBAN"/>
    <s v="FO-25-2029270"/>
    <d v="2025-12-26T08:00:00"/>
    <d v="2025-12-26T15:59:00"/>
    <s v="NO"/>
    <s v="HARDWARE"/>
    <s v="LECTOR DE BARRAS"/>
    <s v="FORMATO INVALIDO LECTOR DAÑADO"/>
    <s v="ROBUSTO"/>
    <s v="REVAL"/>
    <s v="EJECUTADO"/>
    <s v="26/12/2025 SE ESCALA PARA VISITA. LLAMAR ANTES DE VISITAR, CONFIRMAR FALLA Y DATOS | 26/12/2025 SE VISITA COMERCIO CB BANCOLOMBIA ROBUSTO, SE CAMBIA LECTOR DE BARRAS YA QUE NO ESTÁ LEYENDO BIEN LOS CÓDIGOS, SE DEJA EL NUEVO OK M, SE REALIZA PRUEBA OK."/>
    <s v="VISITA TECNICA"/>
    <s v="MA004393"/>
    <s v="TIPO I"/>
    <s v="TERRESTRE"/>
    <s v="VEGA MANRIQUE JONATAN MAURICIO"/>
    <n v="1"/>
    <s v="0"/>
    <n v="65960"/>
    <n v="75096"/>
    <n v="65960"/>
  </r>
  <r>
    <s v="CALI"/>
    <x v="2"/>
    <x v="2"/>
    <s v="76520"/>
    <s v="3176248"/>
    <s v="3007011063"/>
    <s v="INCIDENTE"/>
    <s v="VALLE DEL CAUCA"/>
    <s v="PALMIRA"/>
    <s v="MULTIPAGAS EL SEMBRADOR"/>
    <s v="REDEBAN"/>
    <s v="FO-25-2029268"/>
    <d v="2025-12-26T08:02:16"/>
    <d v="2025-12-26T15:54:00"/>
    <s v="NO"/>
    <s v="HARDWARE"/>
    <s v="LECTOR DE TARJETAS"/>
    <s v="MENSAJE RETIRE TARJETA"/>
    <s v="ROBUSTO"/>
    <s v="MULTIPAGAS"/>
    <s v="EJECUTADO"/>
    <s v="26/12/2025 SE ESCALA PARA VISITA. LLAMAR ANTES DE VISITAR, CONFIRMAR FALLA Y DATOS | 26/12/2025 SE VISITA CORRESPONSAL Y SE REEMPLAZA PIN PAD, CABLE DE PIN PAD Y HUB . TRANSACCIONES DE PRUEBA EXITOSAS."/>
    <s v="VISITA TECNICA"/>
    <s v="JAAAP331"/>
    <s v="TIPO I"/>
    <s v="TERRESTRE"/>
    <s v="BOLAÑOS TABORDA JORGE ENRIQUE"/>
    <n v="1"/>
    <s v="0"/>
    <n v="65960"/>
    <n v="75096"/>
    <n v="65960"/>
  </r>
  <r>
    <s v="CALI"/>
    <x v="2"/>
    <x v="2"/>
    <s v="76892"/>
    <s v="3177108"/>
    <s v="3007031092"/>
    <s v="INCIDENTE"/>
    <s v="VALLE DEL CAUCA"/>
    <s v="YUMBO"/>
    <s v="MULTIPAGAS YUMBO PARQUE BELALC"/>
    <s v="REDEBAN"/>
    <s v="FO-25-2029422"/>
    <d v="2025-12-26T08:29:59"/>
    <d v="2025-12-26T11:57:00"/>
    <s v="NO"/>
    <s v="HARDWARE"/>
    <s v="LECTOR DE TARJETAS"/>
    <s v="MENSAJE RETIRE TARJETA"/>
    <s v="ROBUSTO"/>
    <s v="MULTIPAGAS"/>
    <s v="EJECUTADO"/>
    <s v="26/12/2025 SE ESCALA PARA VISITA. LLAMAR ANTES DE VISITAR, CONFIRMAR FALLA Y DATOS | 26/12/2025 SE CAMBIA PINPAD YA QUE NO LEE TARJETAS PRUEBAS OK CB OPERATIVO"/>
    <s v="VISITA TECNICA"/>
    <s v="BYZZZ118"/>
    <s v="TIPO I"/>
    <s v="TERRESTRE"/>
    <s v="CUERO RUIZ JHONNY"/>
    <n v="1"/>
    <s v="0"/>
    <n v="65960"/>
    <n v="75096"/>
    <n v="65960"/>
  </r>
  <r>
    <s v="MEDELLIN"/>
    <x v="3"/>
    <x v="3"/>
    <s v="5001"/>
    <s v="3177347"/>
    <s v="3007041466"/>
    <s v="INCIDENTE"/>
    <s v="ANTIOQUIA"/>
    <s v="MEDELLIN"/>
    <s v="PTM MEDELLIN DROGUERIA DUGOS"/>
    <s v="REDEBAN"/>
    <s v="FO-25-2029611"/>
    <d v="2025-12-26T08:57:17"/>
    <d v="2025-12-26T15:15:00"/>
    <s v="NO"/>
    <s v="HARDWARE"/>
    <s v="TECLADO"/>
    <s v="DAÑO POS"/>
    <s v="AGREGADOR"/>
    <s v="COMCARD - PTM"/>
    <s v="EJECUTADO"/>
    <s v="26/12/2025 SE ESCALA PARA VISITA. LLAMAR ANTES DE VISITAR, CONFIRMAR FALLA Y DATOS | 26/12/2025 CAMBIO EQUIPO POR DAÑO TECLADO BORROSO Y CAMBIO FUENTE MALA PRUEBAS OK NO TELECARGA SIN TAPA TRASERA DATAFONO"/>
    <s v="VISITA TECNICA"/>
    <s v="AB0TZ458 II00T042"/>
    <s v="TIPO I"/>
    <s v="TERRESTRE"/>
    <s v="PAREJA ECHAVARRIA JHON DAVID"/>
    <n v="1"/>
    <s v="0"/>
    <n v="65960"/>
    <n v="75096"/>
    <n v="65960"/>
  </r>
  <r>
    <s v="VILLAVICENCIO"/>
    <x v="1"/>
    <x v="1"/>
    <s v="50001"/>
    <s v="3177355"/>
    <s v="3007050786"/>
    <s v="INCIDENTE"/>
    <s v="META"/>
    <s v="VILLAVICENCIO"/>
    <s v="MULTIPAGAS CC CENTAUROS"/>
    <s v="REDEBAN"/>
    <s v="FO-25-2029785"/>
    <d v="2025-12-26T08:59:19"/>
    <d v="2025-12-26T13:29:00"/>
    <s v="NO"/>
    <s v="HARDWARE"/>
    <s v="CABLEADO"/>
    <s v="CABLE MAGICBOX AVERIADO"/>
    <s v="ROBUSTO"/>
    <s v="MULTIPAGAS"/>
    <s v="EJECUTADO / CANCELADO"/>
    <s v="26/12/2025 SE ESCALA PARA VISITA. LLAMAR ANTES DE VISITAR, CONFIRMAR FALLA Y DATOS | 26/12/2025 SE VISITA CB PERO AL LLEGAR AL SITIO EL COMERCIO SE ENCUENTRA CERRADO. SE LLAMA AL NÚMERO 3169010399 PERO NO CONTESTAN LA LLAMADA. PERSONAL DE SEGURIDAD  DEL CENTRO COMERCIAL INFORMA QUE EL COMERCIO CERRO EL DIA DE HOY A MEDIÓ DIA POR DIAS DE NAVIDAD Y FIN DE AÑO. NO ES POSIBLE REALIZAR ACTIVIDAD DE CB"/>
    <s v="VISITA TECNICA"/>
    <s v="COMERCIO CERRADO"/>
    <s v="TIPO I"/>
    <s v="TERRESTRE"/>
    <s v="GARZON RUIZ LUIS MIGUEL"/>
    <n v="1"/>
    <s v="0"/>
    <n v="65960"/>
    <n v="75096"/>
    <n v="65960"/>
  </r>
  <r>
    <s v="MEDELLIN"/>
    <x v="3"/>
    <x v="3"/>
    <s v="5034"/>
    <s v="3177520"/>
    <s v="3007064622"/>
    <s v="INCIDENTE"/>
    <s v="ANTIOQUIA"/>
    <s v="ANDES"/>
    <s v="BARRIO ANDES ANDES"/>
    <s v="REDEBAN"/>
    <s v="FO-25-2029782"/>
    <d v="2025-12-26T09:09:41"/>
    <d v="2025-12-27T09:55:00"/>
    <s v="NO"/>
    <s v="HARDWARE"/>
    <s v="TECLADO"/>
    <s v="DAÑO POS"/>
    <s v="CB UNO A UNO"/>
    <s v="CB UNO A UNO"/>
    <s v="EJECUTADO"/>
    <s v="26/12/2025 SE ESCALA PARA VISITA. LLAMAR ANTES DE VISITAR, CONFIRMAR FALLA Y DATOS | 27/12/2025 SE CAMBIA DATAFONO POR DAÑO EN TECLADO"/>
    <s v="VISITA TECNICA"/>
    <s v="1A003578"/>
    <s v="TIPO III"/>
    <s v="TERRESTRE"/>
    <s v="CASTAÑEDA PALACIO CARLOS FELIPE"/>
    <n v="1"/>
    <s v="0"/>
    <n v="275729"/>
    <n v="196537"/>
    <n v="275729"/>
  </r>
  <r>
    <s v="CALI"/>
    <x v="2"/>
    <x v="2"/>
    <s v="76001"/>
    <s v="3178074"/>
    <s v="3007021492"/>
    <s v="INCIDENTE"/>
    <s v="VALLE DEL CAUCA"/>
    <s v="CALI"/>
    <s v="OPRAP CENTRO COMERCIAL PRYCA"/>
    <s v="REDEBAN"/>
    <s v="FO-25-2030317"/>
    <d v="2025-12-26T10:29:45"/>
    <d v="2025-12-26T13:27:00"/>
    <s v="NO"/>
    <s v="HARDWARE"/>
    <s v="LECTOR DE BARRAS"/>
    <s v="DAÑO POS"/>
    <s v="ROBUSTO"/>
    <s v="OPRAP"/>
    <s v="EJECUTADO"/>
    <s v="26/12/2025 SE ESCALA PARA VISITA. LLAMAR ANTES DE VISITAR, CONFIRMAR FALLA Y DATOS | 26/12/2025 SE CAMBIA LECTOR POR FALLAS DE LECTURA SE HACEN PRUEBAS EXITOSAS CB OPERATIVO"/>
    <s v="VISITA TECNICA"/>
    <s v="AAPZZ616"/>
    <s v="TIPO I"/>
    <s v="TERRESTRE"/>
    <s v="PALACIOS GOMEZ BRAHIAN ANDRES"/>
    <n v="1"/>
    <s v="0"/>
    <n v="65960"/>
    <n v="75096"/>
    <n v="65960"/>
  </r>
  <r>
    <s v="MEDELLIN"/>
    <x v="3"/>
    <x v="3"/>
    <s v="5125"/>
    <s v="3178574"/>
    <s v="3007045969"/>
    <s v="INCIDENTE"/>
    <s v="ANTIOQUIA"/>
    <s v="CAICEDO"/>
    <s v="BARRIO PARQUE PRINCIPAL CAICED"/>
    <s v="REDEBAN"/>
    <s v="FO-25-2036471"/>
    <d v="2025-12-26T11:18:12"/>
    <d v="2025-12-27T09:27:00"/>
    <s v="NO"/>
    <s v="SOFTWARE"/>
    <s v="COMUNICACION"/>
    <s v="PARAMETROS DE CONFIGURACION EN POS"/>
    <s v="CB UNO A UNO"/>
    <s v="CB UNO A UNO"/>
    <s v="EJECUTADO"/>
    <s v="26/12/2025 SE ESCALA PARA VISITA. LLAMAR ANTES DE VISITAR, CONFIRMAR FALLA Y DATOS | 27/12/2025 SE RECONFIGURA EQUIPO POR PROBLEMAS CON PARÁMETROS DE CONFIGURACIÓN SE HACEN PRUEBAS Y QUEDA OPERATIVO"/>
    <s v="VISITA TECNICA"/>
    <s v="II001564"/>
    <s v="TIPO III"/>
    <s v="TERRESTRE"/>
    <s v="ALVAREZ ARENAS VICTOR HUGO"/>
    <n v="1"/>
    <s v="0"/>
    <n v="275729"/>
    <n v="196537"/>
    <n v="275729"/>
  </r>
  <r>
    <s v="MEDELLIN"/>
    <x v="3"/>
    <x v="3"/>
    <s v="5040"/>
    <s v="3178688"/>
    <s v="3007071049"/>
    <s v="INCIDENTE"/>
    <s v="ANTIOQUIA"/>
    <s v="ANORI"/>
    <s v="BARRIO CALLE ESTRECHA ANORI 1"/>
    <s v="REDEBAN"/>
    <s v="FO-25-2037408"/>
    <d v="2025-12-26T11:53:14"/>
    <d v="2025-12-29T09:20:00"/>
    <s v="NO"/>
    <s v="SOFTWARE"/>
    <s v="COMUNICACION"/>
    <s v="PARAMETROS DE CONFIGURACION EN POS"/>
    <s v="UNO A UNO"/>
    <s v="UNO A UNO"/>
    <s v="EJECUTADO"/>
    <s v="26/12/2025 SE ESCALA PARA VISITA. LLAMAR ANTES DE VISITAR, CONFIRMAR FALLA Y DATOS | 29/12/2025 SE RECONFIGURA EQUIPO POR PARÁMETROS DE COMUNICACIÓN SE HACEN PRUEBAS Y QUEDA OPERATIVO"/>
    <s v="VISITA TECNICA"/>
    <s v="MN00C123"/>
    <s v="TIPO IV"/>
    <s v="TERRESTRE"/>
    <s v="ALVAREZ ARENAS VICTOR HUGO"/>
    <n v="1"/>
    <s v="0"/>
    <n v="479589"/>
    <n v="196537"/>
    <n v="479589"/>
  </r>
  <r>
    <s v="MEDELLIN"/>
    <x v="3"/>
    <x v="3"/>
    <s v="5001"/>
    <s v="3178693"/>
    <s v="3007082268"/>
    <s v="INCIDENTE"/>
    <s v="ANTIOQUIA"/>
    <s v="MEDELLIN"/>
    <s v="DISTRICOL LLAVE MAGICA DISTRIB"/>
    <s v="REDEBAN"/>
    <s v="FO-25-2037465"/>
    <d v="2025-12-26T11:55:29"/>
    <d v="2025-12-26T15:09:00"/>
    <m/>
    <s v="SOFTWARE"/>
    <s v="LECTOR DE BARRAS"/>
    <s v="LECTOR DESCONFIGURADO"/>
    <m/>
    <m/>
    <m/>
    <s v="26/12/2025 SE ESCALA PARA VISITA. LLAMAR ANTES DE VISITAR, CONFIRMAR FALLA Y DATOS | 26/12/2025 SE LLAMA A CLIENTE PARA CONFIRMAR VISITA Y SE CONVERSA CON LA SEÑORA LINA MARIA VALENCIA Y COMENTA QUE LA LECTORA DE COD DE BARRAS YA FUNCIONA CORRECTAMENTE"/>
    <s v="SOPORTE TELEFONICO"/>
    <m/>
    <s v="TIPO I"/>
    <s v="TERRESTRE"/>
    <s v="BADEL ACUÑA LUIS ALBERTO"/>
    <n v="0"/>
    <s v="0"/>
    <n v="41241"/>
    <n v="0"/>
    <n v="41241"/>
  </r>
  <r>
    <s v="MEDELLIN"/>
    <x v="3"/>
    <x v="3"/>
    <s v="5001"/>
    <s v="3178998"/>
    <s v="3007039737"/>
    <s v="INCIDENTE"/>
    <s v="ANTIOQUIA"/>
    <s v="MEDELLIN"/>
    <s v="PTM MED VALEN Y JACOB"/>
    <s v="REDEBAN"/>
    <s v="FO-25-2037574"/>
    <d v="2025-12-26T12:18:05"/>
    <d v="2025-12-26T15:12:00"/>
    <s v="NO"/>
    <s v="HARDWARE"/>
    <s v="LECTOR DE BARRAS"/>
    <s v="CABLE LECTORA AVERIADO"/>
    <s v="AGREGADOR"/>
    <s v="COMCARD - PTM"/>
    <s v="EJECUTADO"/>
    <s v="26/12/2025 SE ESCALA PARA VISITA. LLAMAR ANTES DE VISITAR, CONFIRMAR FALLA Y DATOS | 26/12/2025 SE CAMBIA LECTORA POR DAÑO EN CABLEADO PLACA ILEGIBLE SE PIDE INVENTARIO A RDB TODO QUEDA OK"/>
    <s v="VISITA TECNICA"/>
    <s v="GZ0CZ370 TRZZZ893"/>
    <s v="TIPO I"/>
    <s v="TERRESTRE"/>
    <s v="ALVAREZ ARENAS VICTOR HUGO"/>
    <n v="1"/>
    <s v="0"/>
    <n v="65960"/>
    <n v="75096"/>
    <n v="65960"/>
  </r>
  <r>
    <s v="APARTADO"/>
    <x v="3"/>
    <x v="3"/>
    <s v="27615"/>
    <s v="3179100"/>
    <s v="3007039537"/>
    <s v="INCIDENTE"/>
    <s v="CHOCO"/>
    <s v="RIOSUCIO"/>
    <s v="PTM RIOSUCIO MALAYON"/>
    <s v="REDEBAN"/>
    <s v="FO-25-2037464"/>
    <d v="2025-12-26T11:58:48"/>
    <d v="2025-12-30T11:13:00"/>
    <s v="NO"/>
    <s v="HARDWARE"/>
    <s v="DETERIORO"/>
    <s v="DATAFONO"/>
    <s v="AGREGADOR"/>
    <s v="COMCARD - PTM"/>
    <s v="EJECUTADO"/>
    <s v="26/12/2025 SE ESCALA PARA VISITA. LLAMAR ANTES DE VISITAR, CONFIRMAR FALLA Y DATOS | 30/12/2025 DATAFONO TIENE EL TECLADO BORROSO Y PROBLEMAS CON EL PIÑON DE LA IMPRESORA NO SALE EL PAPEL. SE PROCEDE A INSTALAR UN DATÁFONO NUEVO, SE HACEN PRUEBAS Y SE DEJA TODO FUNCIONANDO CORRECTAMENTE"/>
    <s v="VISITA TECNICA"/>
    <s v="AA0AZ765"/>
    <s v="TIPO V"/>
    <s v="TERRESTRE/FLUVIAL"/>
    <s v="SALDARRIAGA MIRANDA SANTIAGO"/>
    <n v="1"/>
    <s v="0"/>
    <n v="479589"/>
    <n v="196537"/>
    <n v="479589"/>
  </r>
  <r>
    <s v="MEDELLIN"/>
    <x v="3"/>
    <x v="3"/>
    <s v="5001"/>
    <s v="3179108"/>
    <s v="3007070974"/>
    <s v="INCIDENTE"/>
    <s v="ANTIOQUIA"/>
    <s v="MEDELLIN"/>
    <s v="SANTA LUCIA MEDELLIN 2SANTA LU"/>
    <s v="REDEBAN"/>
    <s v="FO-25-2037491"/>
    <d v="2025-12-26T12:05:36"/>
    <d v="2025-12-26T16:02:00"/>
    <s v="NO"/>
    <s v="HARDWARE"/>
    <s v="TECLADO"/>
    <s v="DAÑO POS"/>
    <s v="CB UNO A UNO"/>
    <s v="CB UNO A UNO"/>
    <s v="EJECUTADO"/>
    <s v="26/12/2025 SE ESCALA PARA VISITA. LLAMAR ANTES DE VISITAR, CONFIRMAR FALLA Y DATOS | 26/12/2025 SE CAMBIA EQUIPO POR TECLADO BORROSO PRUEBAS OK CB OPERATIVO"/>
    <s v="VISITA TECNICA"/>
    <s v="MN00C048"/>
    <s v="TIPO I"/>
    <s v="TERRESTRE"/>
    <s v="BADEL ACUÑA LUIS ALBERTO"/>
    <n v="1"/>
    <s v="0"/>
    <n v="65960"/>
    <n v="75096"/>
    <n v="65960"/>
  </r>
  <r>
    <s v="BOGOTA"/>
    <x v="4"/>
    <x v="4"/>
    <s v="25290"/>
    <s v="3179112"/>
    <s v="3007070116"/>
    <s v="INCIDENTE"/>
    <s v="CUNDINAMARCA"/>
    <s v="FUSAGASUGA"/>
    <s v="PTM FUSAGASUGA  FERRECENTRO DA"/>
    <s v="REDEBAN"/>
    <s v="FO-25-2037541"/>
    <d v="2025-12-26T12:10:38"/>
    <d v="2025-12-26T16:08:00"/>
    <s v="NO"/>
    <s v="HARDWARE"/>
    <s v="PINPAD"/>
    <s v="SE REINICIA"/>
    <s v="AGREGADOR"/>
    <s v="COMCARD - PTM"/>
    <s v="EJECUTADO"/>
    <s v="26/12/2025 SE ESCALA PARA VISITA. LLAMAR ANTES DE VISITAR, CONFIRMAR FALLA Y DATOS | 26/12/2025 SE REALIZA CAMBIO DE PINPAD POR DAÑO EN EL TECLADO NO LE FUNCIONA LA TECLA 3, PRUEBAS OK CB OPERATIVO"/>
    <s v="VISITA TECNICA"/>
    <s v="A30EZ512"/>
    <s v="TIPO II"/>
    <s v="TERRESTRE"/>
    <s v="GONZALEZ FANDIÑO SANTIAGO ERNESTO"/>
    <n v="1"/>
    <s v="0"/>
    <n v="144968"/>
    <n v="140396"/>
    <n v="144968"/>
  </r>
  <r>
    <s v="MEDELLIN"/>
    <x v="3"/>
    <x v="3"/>
    <s v="5001"/>
    <s v="3179158"/>
    <s v="3007058603"/>
    <s v="INCIDENTE"/>
    <s v="ANTIOQUIA"/>
    <s v="MEDELLIN"/>
    <s v="PTM MEDELLIN NEGOCIO LA 79"/>
    <s v="REDEBAN"/>
    <s v="FO-25-2037613"/>
    <d v="2025-12-26T12:26:13"/>
    <d v="2025-12-26T15:24:00"/>
    <s v="NO"/>
    <s v="SOFTWARE"/>
    <s v="COMUNICACION"/>
    <s v="PARAMETROS DE CONFIGURACION EN POS"/>
    <s v="AGREGADOR"/>
    <s v="COMCARD - PTM"/>
    <s v="EJECUTADO"/>
    <s v="26/12/2025 SE ESCALA PARA VISITA. LLAMAR ANTES DE VISITAR, CONFIRMAR FALLA Y DATOS | 26/12/2025 SE RECONFIGURA PARÁMETROS DE COMUNICACIÓN YA QUE SE DESCONFIGURO SE RECONFIGURA SE HACEN PRUEBAS Y TODO QUEDA OK"/>
    <s v="VISITA TECNICA"/>
    <s v="IVZZZ918 AATZZ227"/>
    <s v="TIPO I"/>
    <s v="TERRESTRE"/>
    <s v="ALVAREZ ARENAS VICTOR HUGO"/>
    <n v="1"/>
    <s v="0"/>
    <n v="65960"/>
    <n v="75096"/>
    <n v="65960"/>
  </r>
  <r>
    <s v="CALI"/>
    <x v="2"/>
    <x v="2"/>
    <s v="76834"/>
    <s v="3179260"/>
    <s v="3007081106"/>
    <s v="INCIDENTE"/>
    <s v="VALLE DEL CAUCA"/>
    <s v="TULUA"/>
    <s v="BARRIO EL HORIZONTE TULUA"/>
    <s v="REDEBAN"/>
    <s v="FO-25-2037689"/>
    <d v="2025-12-26T12:50:50"/>
    <d v="2025-12-27T12:16:00"/>
    <s v="NO"/>
    <s v="HARDWARE"/>
    <s v="COMUNICACION"/>
    <s v="DAÑO POS"/>
    <s v="UNO A UNO"/>
    <s v="UNO A UNO"/>
    <s v="EJECUTADO"/>
    <s v="26/12/2025 SE ESCALA PARA VISITA. LLAMAR ANTES DE VISITAR, CONFIRMAR FALLA Y DATOS | 27/12/2025 EN LA VISITA TÉCNICA SE REALIZÓ EL CAMBIO DE DATÁFONO Y MAGIC BOX 2600 YA QUE EL DISPOSITIVO SE ENCONTRÓ AVERIADO EL PUERTO LAND Y NO TENÍA CONEXIÓN DE RED,EL CAMBIO SE APRUEBA OK, VERSIÓN 10.3N,SE CREARON LOS USUARIOS Y SE REALIZARON LAS PRUEBAS DEJANDO EL SERVICIO OPERANDO SIN FALLAS Y SIN NOVEDAD."/>
    <s v="VISITA TECNICA"/>
    <s v="SGZZZ991"/>
    <s v="TIPO II"/>
    <s v="TERRESTRE"/>
    <s v="SANCHEZ URREGO ROBINSON DAVID"/>
    <n v="1"/>
    <s v="0"/>
    <n v="144968"/>
    <n v="140396"/>
    <n v="144968"/>
  </r>
  <r>
    <s v="MANIZALES"/>
    <x v="2"/>
    <x v="5"/>
    <s v="17001"/>
    <s v="3179472"/>
    <s v="3007021713"/>
    <s v="INCIDENTE"/>
    <s v="CALDAS"/>
    <s v="MANIZALES"/>
    <s v="LOS ROSALES MANIZALES"/>
    <s v="REDEBAN"/>
    <s v="FO-25-2038281"/>
    <d v="2025-12-26T14:23:34"/>
    <d v="2025-12-27T11:13:00"/>
    <s v="NO"/>
    <s v="HARDWARE"/>
    <s v="ALERT IRRUPTION"/>
    <s v="ALERT IRRUPTION"/>
    <s v="UNO A UNO"/>
    <s v="CB UNO A UNO"/>
    <s v="EJECUTADO"/>
    <s v="26/12/2025 SE ESCALA PARA VISITA. LLAMAR ANTES DE VISITAR, CONFIRMAR FALLA Y DATOS | 27/12/2025 SE REALIZA VISITA SE CAMBIA DATAFONO POR MENSAJE ALERT IRRUPTION SE CREAN USUARIOS SE HACEN PRUEBAS SERVICIO OK"/>
    <s v="VISITA TECNICA"/>
    <s v="AAVZZ146"/>
    <s v="TIPO I"/>
    <s v="TERRESTRE"/>
    <s v="AGUIRRE HENAO RAUL EDUARDO"/>
    <n v="1"/>
    <s v="0"/>
    <n v="65960"/>
    <n v="75096"/>
    <n v="65960"/>
  </r>
  <r>
    <s v="MEDELLIN"/>
    <x v="3"/>
    <x v="3"/>
    <s v="5376"/>
    <s v="3179606"/>
    <s v="3007081864"/>
    <s v="INCIDENTE"/>
    <s v="ANTIOQUIA"/>
    <s v="LA CEJA"/>
    <s v="DISTRICOL AUTOSERVICIO EL FUTU"/>
    <s v="REDEBAN"/>
    <s v="FO-25-2038290"/>
    <d v="2025-12-26T13:57:06"/>
    <d v="2025-12-28T10:43:00"/>
    <m/>
    <s v="HARDWARE"/>
    <s v="TECLADO"/>
    <s v="DAÑO POS"/>
    <s v="AGREGADOR"/>
    <s v="DISTRICOL"/>
    <m/>
    <s v="26/12/2025 SE ESCALA PARA VISITA. LLAMAR ANTES DE VISITAR, CONFIRMAR FALLA Y DATOS | 28/12/2025 COMERCIO REPORTA QUE LA VISITA NO ES NECESARIA YA QUE EL DATÁFONO ESTÁ FUNCIONANDO BIEN Y EL PROBLEMA FUE POR UN CORTO MOMENTO."/>
    <s v="SOPORTE TELEFONICO"/>
    <m/>
    <s v="TIPO II"/>
    <s v="TERRESTRE"/>
    <s v="MARIN PIEDRAHITA JIMMY ALEXIS"/>
    <n v="0"/>
    <s v="0"/>
    <n v="41241"/>
    <n v="0"/>
    <n v="41241"/>
  </r>
  <r>
    <s v="PASTO"/>
    <x v="2"/>
    <x v="2"/>
    <s v="52838"/>
    <s v="3179955"/>
    <s v="3007025905"/>
    <s v="INCIDENTE"/>
    <s v="NARIÑO"/>
    <s v="TUQUERRES"/>
    <s v="ALKOSTO TUQUERRES"/>
    <s v="REDEBAN"/>
    <s v="FO-25-2044256 | FO-25-2038501"/>
    <d v="2025-12-26T15:20:57"/>
    <d v="2025-12-29T13:30:00"/>
    <s v="NO"/>
    <s v="HARDWARE"/>
    <s v="COMUNICACION"/>
    <s v="MENSAJE CABLE DE RED DESCONECTADO"/>
    <s v="RETAIL"/>
    <s v="CONTIGO / ALKOMPRAR"/>
    <s v="EJECUTADO"/>
    <s v="[FO-25-2044256] 29/12/2025 SE VISITA CB. SE ENCUENTRA DATAFONO CON MENSAJE CABLE DE RED DESCONECTADO. SE REALIZA CAMBIO DE EQUIPO. SE REALIZAN PRUEBAS TX EXITOSAS. QUEDA OPERATIVO || [FO-25-2038501] 26/12/2025 SE ESCALA PARA VISITA. LLAMAR ANTES DE VISITAR, CONFIRMAR FALLA Y DATOS | 27/12/2025 DEBISO A LA TEMPORADA DE FIN DE AÑO NO SE CONSIGUE TRANSPORTE HACIA TUQUERRES, SE VALIDARA EL DIA LUNES TRANSPORTE PARA PODER DESPLZARNOS AL SITIO, | 29/12/2025 DEBISO A LA TEMPORADA DE FIN DE AÑO NO SE CONSIGUE TRANSPORTE HACIA TUQUERRES, SE VALIDARA EL DIA LUNES TRANSPORTE PARA PODER DESPLZARNOS AL SITIO,"/>
    <s v="VISITA TECNICA"/>
    <s v="9999W273"/>
    <s v="TIPO II"/>
    <s v="TERRESTRE"/>
    <s v="CASTILLO HERRERA ALEX RICARDO"/>
    <n v="1"/>
    <s v="0"/>
    <n v="144968"/>
    <n v="140396"/>
    <n v="144968"/>
  </r>
  <r>
    <s v="SINCELEJO"/>
    <x v="0"/>
    <x v="0"/>
    <s v="70708"/>
    <s v="3179989"/>
    <s v="3007034763"/>
    <s v="INCIDENTE"/>
    <s v="SUCRE"/>
    <s v="SAN MARCOS"/>
    <s v="BARRIO SAN JOSE SAN MARCOS"/>
    <s v="REDEBAN"/>
    <s v="FO-25-2038741"/>
    <d v="2025-12-26T15:53:55"/>
    <d v="2025-12-29T13:50:00"/>
    <s v="NO"/>
    <s v="HARDWARE"/>
    <s v="IMPRESION"/>
    <s v="TAPA IMPRESORA"/>
    <s v="CB UNO A UNO"/>
    <s v="CB UNO A UNO"/>
    <s v="EJECUTADO"/>
    <s v="26/12/2025 SE ESCALA PARA VISITA. LLAMAR ANTES DE VISITAR, CONFIRMAR FALLA Y DATOS | 29/12/2025 SE VISITA COMERCIO POR FALLA, SE HACE CAMBIO DE EQUIPO, CAUSAL G3 TAPA DE IMPRESORA MALA, ADEMÁS TIENE EL TECLADO BORROSO Y NO LE ESTABA LEYENDO TARJETAS, SE DEJA CON LA VERSIÓN 9.90, SE REALIZAN PRUEBAS OK, SE CREA USUARIO Y CONTRASEÑA, COMERCIO MIXTO TERMINAL LA008589 CU 19584416."/>
    <s v="VISITA TECNICA"/>
    <s v="9A002915 LA008589"/>
    <s v="TIPO III"/>
    <s v="TERRESTRE"/>
    <s v="CACERES HERNANDEZ ANDRES"/>
    <n v="1"/>
    <s v="0"/>
    <n v="275729"/>
    <n v="196537"/>
    <n v="275729"/>
  </r>
  <r>
    <s v="VALLEDUPAR"/>
    <x v="0"/>
    <x v="0"/>
    <s v="20570"/>
    <s v="3180031"/>
    <s v="3007081094"/>
    <s v="INCIDENTE"/>
    <s v="CESAR"/>
    <s v="PUEBLO BELLO"/>
    <s v="BARRIO LA CEIBA PUEBLO BELLO"/>
    <s v="REDEBAN"/>
    <s v="FO-25-2038551"/>
    <d v="2025-12-26T15:23:49"/>
    <d v="2025-12-27T13:48:00"/>
    <s v="NO"/>
    <s v="HARDWARE"/>
    <s v="IMPRESION"/>
    <s v="NO AVANZA PAPEL"/>
    <s v="UNO A UNO"/>
    <s v="UNO A UNO"/>
    <s v="EJECUTADO"/>
    <s v="26/12/2025 SE ESCALA PARA VISITA. LLAMAR ANTES DE VISITAR, CONFIRMAR FALLA Y DATOS | 27/12/2025 BUENOS DÍAS SE VISITA CB Y SE LE VALIDA IMPRESIÓN, SE  LE HACE REVISIÓN EN LA TAPA IMPRESORA Y EN LOS ROLLOS Y SE DEJA TODO TRABAJANDO OK_x000a_SE HACEN PRUEBAS DE TRANSACCIONES Y TODO FUNCIONA OK, TAMBIÉN SE LE INDICA EL BORRADO DE TRANSACCIONES AL TERMINAR EL CIERRE TOTAL"/>
    <s v="VISITA TECNICA"/>
    <s v="SGZZZ996"/>
    <s v="TIPO III"/>
    <s v="TERRESTRE"/>
    <s v="BENITEZ CARVAJAL ALVARO JAVIER"/>
    <n v="1"/>
    <s v="0"/>
    <n v="275729"/>
    <n v="196537"/>
    <n v="275729"/>
  </r>
  <r>
    <s v="MEDELLIN"/>
    <x v="3"/>
    <x v="3"/>
    <s v="5001"/>
    <s v="3180041"/>
    <s v="3007041466"/>
    <s v="INCIDENTE"/>
    <s v="ANTIOQUIA"/>
    <s v="MEDELLIN"/>
    <s v="PTM MEDELLIN DROGUERIA DUGOS"/>
    <s v="REDEBAN"/>
    <s v="FO-25-2038609"/>
    <d v="2025-12-26T15:34:57"/>
    <d v="2025-12-27T12:59:00"/>
    <s v="NO"/>
    <s v="HARDWARE"/>
    <s v="PANTALLA"/>
    <s v="DAÑO POS"/>
    <s v="AGREGADOR"/>
    <s v="COMCARD - PTM"/>
    <s v="EJECUTADO"/>
    <s v="26/12/2025 SE ESCALA PARA VISITA. LLAMAR ANTES DE VISITAR, CONFIRMAR FALLA Y DATOS | 27/12/2025 CAMBIO EQUIPO POR PANTALLA BORROSA AL CLIENTE LE INCOMODA EL ESTADO DE LA PANTALLA PRUEBAS OK NO TELECARGA"/>
    <s v="VISITA TECNICA"/>
    <s v="AB0TZ458 II00T042"/>
    <s v="TIPO I"/>
    <s v="TERRESTRE"/>
    <s v="PAREJA ECHAVARRIA JHON DAVID"/>
    <n v="1"/>
    <s v="0"/>
    <n v="65960"/>
    <n v="75096"/>
    <n v="65960"/>
  </r>
  <r>
    <s v="CALI"/>
    <x v="2"/>
    <x v="2"/>
    <s v="76001"/>
    <s v="3180112"/>
    <s v="3007022518"/>
    <s v="INCIDENTE"/>
    <s v="VALLE DEL CAUCA"/>
    <s v="CALI"/>
    <s v="BARRIO VILLA DEL PRADO CALI"/>
    <s v="REDEBAN"/>
    <s v="FO-25-2038549"/>
    <d v="2025-12-26T15:26:46"/>
    <d v="2025-12-27T11:57:00"/>
    <s v="NO"/>
    <s v="HARDWARE"/>
    <s v="DETERIORO"/>
    <s v="DATAFONO"/>
    <s v="CB UNO A UNO"/>
    <s v="CB UNO A UNO"/>
    <s v="EJECUTADO / CANCELADO"/>
    <s v="26/12/2025 SE ESCALA PARA VISITA. LLAMAR ANTES DE VISITAR, CONFIRMAR FALLA Y DATOS | 27/12/2025 CLIENTE YA FUE MIGRADO A WOMPI DEBIDO A ESO NO SE PUEDE INTERVENIR DATÁFONO DE RBM"/>
    <s v="VISITA TECNICA"/>
    <s v="AIZZZ031"/>
    <s v="TIPO I"/>
    <s v="TERRESTRE"/>
    <s v="CUERO RUIZ JHONNY"/>
    <n v="1"/>
    <s v="0"/>
    <n v="65960"/>
    <n v="75096"/>
    <n v="65960"/>
  </r>
  <r>
    <s v="CUCUTA"/>
    <x v="5"/>
    <x v="6"/>
    <s v="54810"/>
    <s v="3180370"/>
    <s v="3007057755"/>
    <s v="INCIDENTE"/>
    <s v="NORTE DE SANTANDER"/>
    <s v="TIBU"/>
    <s v="PTM NORTE DE SANTANDER TIENDA"/>
    <s v="REDEBAN"/>
    <s v="FO-25-2039045"/>
    <d v="2025-12-26T17:26:16"/>
    <d v="2025-12-29T12:08:00"/>
    <s v="NO"/>
    <s v="HARDWARE"/>
    <s v="LECTOR DE BARRAS"/>
    <s v="CABLE LECTORA AVERIADO"/>
    <s v="AGREGADOR"/>
    <s v="COMCARD - PTM"/>
    <s v="EJECUTADO"/>
    <s v="26/12/2025 SE ESCALA PARA VISITA. LLAMAR ANTES DE VISITAR, CONFIRMAR FALLA Y DATOS | 28/12/2025 SE COPIO POR WHATSAPP AL 3219467122 Y LA SEÑORA YENNY NOS INFORMA QUE EL DÍA DE MAÑANA NOS CONFIRMA SI PUEDE VIAJAR A LA CIUDAD DE CUCUTA PARA REALIZAR EL SOPORTE TÉCNICO, POR TEMAS DE ORDEN PÚBLICO EN LA ZONA CATATUMBO. | 29/12/2025 SE REALIZÓ LLAMADA TELEFÓNICA AL NÚMERO 3219467122 SE HABLÓ CON LA SRA YENNY, MANIFIESTA QUE SE ENCUENTRA EN LA CIUDAD DE CUCUTA, SE ATIENDE CASO POR MOTIVO DE ORDEN PÚBLICO EN LA ZONA DEL CATATUMBO, SE ENCUENTRA LECTORA CABLE DAÑADO, SE REALIZA CAMBIO DE LECTORA PRUEBAS EXITOSAS"/>
    <s v="VISITA TECNICA"/>
    <s v="TSZZZ611"/>
    <s v="TIPO V"/>
    <s v="TERRESTRE"/>
    <s v="MORA VEGA JEAMPIER"/>
    <n v="1"/>
    <s v="0"/>
    <n v="479589"/>
    <n v="196537"/>
    <n v="479589"/>
  </r>
  <r>
    <s v="IBAGUE"/>
    <x v="1"/>
    <x v="1"/>
    <s v="73067"/>
    <s v="3180570"/>
    <s v="3007060667"/>
    <s v="INCIDENTE"/>
    <s v="TOLIMA"/>
    <s v="ATACO"/>
    <s v="BARRIO VEREDA MESA DE POLE ATA"/>
    <s v="REDEBAN"/>
    <s v="FO-25-2039047"/>
    <d v="2025-12-26T17:25:36"/>
    <d v="2025-12-29T11:17:00"/>
    <s v="NO"/>
    <s v="HARDWARE"/>
    <s v="PANTALLA"/>
    <s v="DAÑO POS"/>
    <s v="UNO A UNO"/>
    <s v="CB UNO A UNO"/>
    <s v="EJECUTADO"/>
    <s v="26/12/2025 SE ESCALA PARA VISITA. LLAMAR ANTES DE VISITAR, CONFIRMAR FALLA Y DATOS | 29/12/2025 SE REALIZA CAMBIO DATAFONO DEBIDO QUE LA PANTALLA ENCIENDE PERO QUEDA EN BLANCO, SE CONFIGURA E INICIALIZA, SE CREA USUARIO Y CLAVE CON EL CLIENTE, SE REALIZA PRUEBAS OK"/>
    <s v="VISITA TECNICA"/>
    <s v="MA00C956"/>
    <s v="TIPO III"/>
    <s v="TERRESTRE"/>
    <s v="ANDRADE HERNANDEZ JUAN CARLOS"/>
    <n v="1"/>
    <s v="0"/>
    <n v="275729"/>
    <n v="196537"/>
    <n v="275729"/>
  </r>
  <r>
    <s v="MONTERIA"/>
    <x v="0"/>
    <x v="0"/>
    <s v="23189"/>
    <s v="3180594"/>
    <s v="3007065513"/>
    <s v="INCIDENTE"/>
    <s v="CORDOBA"/>
    <s v="CIENAGA DE ORO"/>
    <s v="BARRIO GRANADA CIENAGA DE ORO"/>
    <s v="REDEBAN"/>
    <s v="FO-25-2039135"/>
    <d v="2025-12-27T08:00:00"/>
    <d v="2025-12-27T12:06:00"/>
    <s v="NO"/>
    <s v="HARDWARE"/>
    <s v="DETERIORO"/>
    <s v="DATAFONO"/>
    <s v="CB UNO A UNO"/>
    <s v="CB UNO A UNO"/>
    <s v="EJECUTADO"/>
    <s v="26/12/2025 SE ESCALA PARA VISITA. LLAMAR ANTES DE VISITAR, CONFIRMAR FALLA Y DATOS | 27/12/2025 DATAFONO CON EL PUERTO USB MALO, SE CAMBIA DATAFONO PARA SOLUCIONAR FALLA, PRUEBAS OK"/>
    <s v="VISITA TECNICA"/>
    <s v="7A00D877"/>
    <s v="TIPO II"/>
    <s v="TERRESTRE"/>
    <s v="COGOLLO ROSSO CAMILO ANDRES"/>
    <n v="1"/>
    <s v="0"/>
    <n v="144968"/>
    <n v="140396"/>
    <n v="144968"/>
  </r>
  <r>
    <s v="MEDELLIN"/>
    <x v="3"/>
    <x v="3"/>
    <s v="5001"/>
    <s v="3180654"/>
    <s v="3007010280"/>
    <s v="INCIDENTE"/>
    <s v="ANTIOQUIA"/>
    <s v="MEDELLIN"/>
    <s v="BARRIO SANTO DOMINGO III"/>
    <s v="REDEBAN"/>
    <s v="FO-25-2039098"/>
    <d v="2025-12-26T17:28:53"/>
    <d v="2025-12-27T12:38:00"/>
    <s v="NO"/>
    <s v="HARDWARE"/>
    <s v="PINPAD"/>
    <s v="DAÑO POS"/>
    <s v="CB UNO A UNO"/>
    <s v="CB UNO A UNO"/>
    <s v="EJECUTADO / CANCELADO"/>
    <s v="26/12/2025 SE ESCALA PARA VISITA. LLAMAR ANTES DE VISITAR, CONFIRMAR FALLA Y DATOS | 27/12/2025 ANTES DE VISITAR EL COMERCIO, LLAMÓ Y HABLÓ POR MEDIO DE WHATSAPP, PERO POR NINGUNO DE LOS DOS MEDIOS ME CONTESTAN, VISITO EL COMERCIO Y LO ENCUENTRO CERRADO, ESPERO POR MÁS DE MEDIA HORA PERO NO ABREN."/>
    <s v="VISITA TECNICA"/>
    <m/>
    <s v="TIPO I"/>
    <s v="TERRESTRE"/>
    <s v="RUA ALVAREZ RICHARD ANDRES"/>
    <n v="1"/>
    <s v="0"/>
    <n v="65960"/>
    <n v="75096"/>
    <n v="65960"/>
  </r>
  <r>
    <s v="CALI"/>
    <x v="2"/>
    <x v="2"/>
    <s v="76126"/>
    <s v="3180655"/>
    <s v="3007052697"/>
    <s v="INCIDENTE"/>
    <s v="VALLE DEL CAUCA"/>
    <s v="CALIMA"/>
    <s v="PTM CALIMA FAR &amp; SALUD"/>
    <s v="REDEBAN"/>
    <s v="FO-25-2039095"/>
    <d v="2025-12-26T17:29:39"/>
    <d v="2025-12-27T15:35:00"/>
    <s v="NO"/>
    <s v="HARDWARE"/>
    <s v="LECTOR DE BARRAS"/>
    <s v="CABLE LECTORA AVERIADO"/>
    <s v="AGREGADOR"/>
    <s v="COMCARD - PTM"/>
    <s v="EJECUTADO"/>
    <s v="26/12/2025 SE ESCALA PARA VISITA. LLAMAR ANTES DE VISITAR, CONFIRMAR FALLA Y DATOS | 27/12/2025 SE REALIZA CAMBIO DE LECTORA EN CB BANCOLOMBIA PURO DEBIDO A DAÑO EN EL CABLE, SE REALIZAN PRUEBAS OK."/>
    <s v="VISITA TECNICA"/>
    <s v="TR0FZ916"/>
    <s v="TIPO II"/>
    <s v="TERRESTRE"/>
    <s v="MONTERO MUESES GIAN CARLO"/>
    <n v="1"/>
    <s v="0"/>
    <n v="144968"/>
    <n v="140396"/>
    <n v="144968"/>
  </r>
  <r>
    <s v="MEDELLIN"/>
    <x v="3"/>
    <x v="3"/>
    <s v="5129"/>
    <s v="3180656"/>
    <s v="3007048684"/>
    <s v="INCIDENTE"/>
    <s v="ANTIOQUIA"/>
    <s v="CALDAS"/>
    <s v="DISTRICOL DONA LUPE DISTRIBUID"/>
    <s v="REDEBAN"/>
    <s v="FO-25-2039094"/>
    <d v="2025-12-26T17:30:51"/>
    <d v="2025-12-27T12:51:00"/>
    <s v="NO"/>
    <s v="HARDWARE"/>
    <s v="TECLADO"/>
    <s v="DAÑO POS"/>
    <s v="AGREGADOR"/>
    <s v="DISTRICOL"/>
    <s v="EJECUTADO"/>
    <s v="26/12/2025 SE ESCALA PARA VISITA. LLAMAR ANTES DE VISITAR, CONFIRMAR FALLA Y DATOS | 27/12/2025 SE REALIZA CAMBIO DE DATAFONO POR TECLADO DURO Y RECHAZA TARJETAS  SE HACEN PRUEBAS OK SE CAMBIA LECTOR YA QUE REINICIA PERIFÉRICO PRUEBAS OK"/>
    <s v="VISITA TECNICA"/>
    <s v="BA00L818"/>
    <s v="TIPO I"/>
    <s v="TERRESTRE"/>
    <s v="MONTOYA VELEZ ANDRES FELIPE"/>
    <n v="1"/>
    <s v="0"/>
    <n v="65960"/>
    <n v="75096"/>
    <n v="65960"/>
  </r>
  <r>
    <s v="SINCELEJO"/>
    <x v="0"/>
    <x v="0"/>
    <s v="70823"/>
    <s v="3180692"/>
    <s v="3007034643"/>
    <s v="INCIDENTE"/>
    <s v="SUCRE"/>
    <s v="TOLU VIEJO"/>
    <s v="DISTRICOL LUNETTES GAFAS Y MON"/>
    <s v="REDEBAN"/>
    <s v="FO-25-2039714"/>
    <d v="2025-12-27T08:00:00"/>
    <d v="2025-12-29T11:41:00"/>
    <s v="NO"/>
    <s v="HARDWARE"/>
    <s v="TECLADO"/>
    <s v="DAÑO POS"/>
    <s v="AGREGADOR"/>
    <s v="DISTRICOL"/>
    <s v="EJECUTADO"/>
    <s v="27/12/2025 SE ESCALA PARA VISITA. LLAMAR ANTES DE VISITAR, CONFIRMAR FALLA Y DATOS | 28/12/2025 SE REQUIERE CAMBIO DE EQUIPO Y NO HAY SOPORTE REDEBAN SE REAGENDA PARA EL 29 DICIEMBRE A PARTIR DEL MEDIO DÍA. | 29/12/2025 SE VISITA SITIO SE VERIFICA INFORMACIÓN SE REALIZA PRIMEROS AUXILIOS, DATÁFONO PRESENTA FALLA TECLADO MALO, DAÑO POS, CIERRE OK, PRUEBA TRX EXITOSA."/>
    <s v="VISITA TECNICA"/>
    <s v="BL01B123"/>
    <s v="TIPO II"/>
    <s v="TERRESTRE"/>
    <s v="SANTOS GUZMAN CHRISTIAN FELIPE"/>
    <n v="1"/>
    <s v="0"/>
    <n v="144968"/>
    <n v="140396"/>
    <n v="144968"/>
  </r>
  <r>
    <s v="MONTERIA"/>
    <x v="0"/>
    <x v="0"/>
    <s v="23417"/>
    <s v="3180738"/>
    <s v="3007024621"/>
    <s v="INCIDENTE"/>
    <s v="CORDOBA"/>
    <s v="LORICA"/>
    <s v="DISTRICOL FERRETERIA FM"/>
    <s v="REDEBAN"/>
    <s v="FO-25-2039758"/>
    <d v="2025-12-27T08:55:25"/>
    <d v="2025-12-27T13:34:00"/>
    <s v="NO"/>
    <s v="HARDWARE"/>
    <s v="IMPRESION"/>
    <s v="NO AVANZA PAPEL"/>
    <s v="AGREGADOR"/>
    <s v="DISTRICOL"/>
    <s v="EJECUTADO"/>
    <s v="27/12/2025 SE ESCALA PARA VISITA. LLAMAR ANTES DE VISITAR, CONFIRMAR FALLA Y DATOS | 27/12/2025 SE REALIZA CAMBIO DE EQUIPO POR DAÑO EN LA IMPRESORA, NO AVANZA PAPEL, CUANDO LOGRA SALIR NO SE VEN ALGUNOS CARACTERES, SE PROCEDE A INSTALAR NUEVO EQUIPO, PINPAD Y HUB OK, SE RETIRA DATAFONO EN DAÑO, PINPAD POR COMPATIBILIDAD Y MAGIBOX OK, NUEVOS EQUIPOS INSTALADOS OPERATIVOS OK, PRUEBAS EXITOSAS OK, CLIENTE CB VALIDA SALDO ANTES Y DESPUÉS DEL MANTENIMIENTO OK, SE DEJA CB OPERATIVO SIN NOVEDAD"/>
    <s v="VISITA TECNICA"/>
    <s v="ABCOZ363"/>
    <s v="TIPO II"/>
    <s v="TERRESTRE"/>
    <s v="GONZALEZ FERRER JESUS ALEXANDER"/>
    <n v="1"/>
    <s v="0"/>
    <n v="144968"/>
    <n v="140396"/>
    <n v="144968"/>
  </r>
  <r>
    <s v="BOGOTA"/>
    <x v="4"/>
    <x v="4"/>
    <s v="91540"/>
    <s v="3180762"/>
    <s v="3007064816"/>
    <s v="INCIDENTE"/>
    <s v="AMAZONAS"/>
    <s v="PUERTO NARIÑO"/>
    <s v="BARRIO CENTRO PUERTO NARINO 1"/>
    <s v="REDEBAN"/>
    <s v="FO-25-2040119"/>
    <d v="2025-12-27T09:49:55"/>
    <d v="2025-12-31T08:45:00"/>
    <m/>
    <s v="HARDWARE"/>
    <s v="CABLEADO"/>
    <s v="DAÑO POS"/>
    <s v="CB UNO A UNO"/>
    <s v="CB UNO A UNO"/>
    <m/>
    <s v="27/12/2025 SE ESCALA PARA VISITA. LLAMAR ANTES DE VISITAR, CONFIRMAR FALLA Y DATOS | 29/12/2025 SE HA ESTADO LLAMANDO EN VARIAS OCASIONES AL # FIJO Y 6084845427, AL # 3102970640 POR WHATSAPP  Y LLAMADA NORMAL, SE DEJA MENSAJE POR WHATSAPP Y NO HAY RESPUESTA,  SE LLAMA PARA CONTACTAR YA QUE ES TIPOLOGÍA TIPO IV ESPECIAL. NO SE COMPRA VUELO HASTA CONFIRMAR CON EL COMERCIO QUE NOS RECIBE | 30/12/2025 SE HA ESTADO LLAMANDO EN VARIAS OCASIONES AL # FIJO Y 6084845427, AL # 3102970640 POR WHATSAPP  Y LLAMADA NORMAL, SE DEJA MENSAJE POR WHATSAPP Y NO HAY RESPUESTA,  SE LLAMA PARA CONTACTAR YA QUE ES TIPOLOGÍA TIPO IV ESPECIAL. NO SE COMPRA VUELO HASTA CONFIRMAR CON EL COMERCIO QUE NOS RECIBE | 31/12/2025 SE HA ESTADO LLAMANDO EN VARIAS OCASIONES AL # FIJO Y 6084845427, AL # 3102970640 POR WHATSAPP  Y LLAMADA NORMAL, SE DEJA MENSAJE POR WHATSAPP Y NO HAY RESPUESTA, PARA LA CONFIRMACIÓN DE LA VISITA,"/>
    <s v="SOPORTE TELEFONICO"/>
    <m/>
    <s v="TIPO V"/>
    <s v="AEREO"/>
    <s v="MICHELI LOPEZ MIGUEL ANGEL"/>
    <n v="0"/>
    <s v="0"/>
    <n v="41241"/>
    <n v="0"/>
    <n v="41241"/>
  </r>
  <r>
    <s v="NEIVA"/>
    <x v="1"/>
    <x v="1"/>
    <s v="18001"/>
    <s v="3180770"/>
    <s v="3007076268"/>
    <s v="INCIDENTE"/>
    <s v="CAQUETA"/>
    <s v="FLORENCIA"/>
    <s v="BARRIO CENTRO FLORENCIA 31"/>
    <s v="REDEBAN"/>
    <s v="FO-25-2040364"/>
    <d v="2025-12-27T10:15:02"/>
    <d v="2025-12-29T16:12:00"/>
    <s v="NO"/>
    <s v="HARDWARE"/>
    <s v="IMPRESION"/>
    <s v="NO AVANZA PAPEL"/>
    <s v="CB UNO A UNO"/>
    <s v="CB UNO A UNO"/>
    <s v="EJECUTADO"/>
    <s v="27/12/2025 SE ESCALA PARA VISITA. LLAMAR ANTES DE VISITAR, CONFIRMAR FALLA Y DATOS | 29/12/2025 SE REALIZA VISITA AL PUNTO, SE CAMBIA EQUIPO POR DAÑO EN LA IMPRESORA NO AVANZA CORRECTAMENTE EL PAPEL, SE DEJA EQUIPO INSTALADO CON VR 10.3, PRUEBAS CB OK,"/>
    <s v="VISITA TECNICA"/>
    <s v="EG0OZ130"/>
    <s v="TIPO IV"/>
    <s v="TERRESTRE"/>
    <s v="DEVIA REINOSO JUAN CARLOS"/>
    <n v="1"/>
    <s v="0"/>
    <n v="479589"/>
    <n v="196537"/>
    <n v="479589"/>
  </r>
  <r>
    <s v="MEDELLIN"/>
    <x v="3"/>
    <x v="3"/>
    <s v="5615"/>
    <s v="3180811"/>
    <s v="3007050235"/>
    <s v="INCIDENTE"/>
    <s v="ANTIOQUIA"/>
    <s v="RIONEGRO"/>
    <s v="BARRIO SAJONIA RIONEGRO 1"/>
    <s v="REDEBAN"/>
    <s v="FO-25-2039705"/>
    <d v="2025-12-27T08:00:00"/>
    <d v="2025-12-27T13:46:00"/>
    <s v="NO"/>
    <s v="HARDWARE"/>
    <s v="SE REINICIA"/>
    <s v="DAÑO POS"/>
    <s v="CB UNO A UNO"/>
    <s v="CB UNO A UNO"/>
    <s v="EJECUTADO"/>
    <s v="27/12/2025 SE ESCALA PARA VISITA. LLAMAR ANTES DE VISITAR, CONFIRMAR FALLA Y DATOS | 27/12/2025 SE VALIDA EL POS, PERO SIN EMBARGO, TODO SE ENCUENTRA BIEN Y DE HECHO EL CABLEADO ESTÁ EN MUY BUEN ESTADO. SE VALIDA LA FUENTE DE PODER, PERO TAMBIÉN SE ENCUENTRA BIEN. DE HECHO EN REALIDAD REPORTARON MUY RÁPIDO Y SE LE EXPLICA AL CLIENTE YA QUE MANIFIESTAN QUE EN REALIDAD SOLAMENTE PASÓ UNA VEZ AYER, PERO QUE NO HA VUELTO A SUCEDER ADEMÁS DE QUE ÉL DATÁFONO ESTÁ EN PERFECTO ESTADO PORQUE LO CAMBIARON HACE POCO."/>
    <s v="VISITA TECNICA"/>
    <s v="AD00V036"/>
    <s v="TIPO II"/>
    <s v="TERRESTRE"/>
    <s v="MARIN PIEDRAHITA JIMMY ALEXIS"/>
    <n v="1"/>
    <s v="0"/>
    <n v="144968"/>
    <n v="140396"/>
    <n v="144968"/>
  </r>
  <r>
    <s v="BOGOTA"/>
    <x v="4"/>
    <x v="4"/>
    <s v="25785"/>
    <s v="3180812"/>
    <s v="3007077612"/>
    <s v="INCIDENTE"/>
    <s v="CUNDINAMARCA"/>
    <s v="TABIO"/>
    <s v="BARRIO CC LA REPUBLICA TABIO"/>
    <s v="REDEBAN"/>
    <s v="FO-25-2039703"/>
    <d v="2025-12-27T08:00:00"/>
    <d v="2025-12-29T13:45:00"/>
    <s v="NO"/>
    <s v="HARDWARE"/>
    <s v="CABLEADO"/>
    <s v="CABLE MAGICBOX AVERIADO"/>
    <s v="CB UNO A UNO"/>
    <s v="CB UNO A UNO"/>
    <s v="EJECUTADO"/>
    <s v="27/12/2025 SE ESCALA PARA VISITA. LLAMAR ANTES DE VISITAR, CONFIRMAR FALLA Y DATOS | 27/12/2025 NO ES POSIBLE REALIZAR CAMBIO EQUIPO POR FALLA EN EL PUERTO DE THERNER  EL DÍA DE HOY YA QUE NO CONTAMOS CON SOPORTE TÉCNICO DE PARTE DER DEBAN | 29/12/2025 SE REALIZA VISITA DE CAMPO ENCONTRADO QUE EQUIPO NO SE CONECTA A INTERNET, POR LO ANTERIOR SE PROCEDE A CAMBIAR CABLE MAGIC BOX, PRUEBAS CUPO Y USUARIO OK."/>
    <s v="VISITA TECNICA"/>
    <s v="F1JZZ361"/>
    <s v="TIPO II"/>
    <s v="TERRESTRE"/>
    <s v="LOZADA ROJAS CHRISTIAN ANDRES"/>
    <n v="1"/>
    <s v="0"/>
    <n v="144968"/>
    <n v="140396"/>
    <n v="144968"/>
  </r>
  <r>
    <s v="PASTO"/>
    <x v="2"/>
    <x v="2"/>
    <s v="52320"/>
    <s v="3180831"/>
    <s v="3007072485"/>
    <s v="INCIDENTE"/>
    <s v="NARIÑO"/>
    <s v="GUAITARILLA"/>
    <s v="DISTRICOL SURTIHO GUAITARILLA"/>
    <s v="REDEBAN"/>
    <s v="FO-25-2039981"/>
    <d v="2025-12-27T09:36:41"/>
    <d v="2025-12-29T10:27:00"/>
    <s v="NO"/>
    <s v="HARDWARE"/>
    <s v="CABLEADO"/>
    <s v="CABLE MAGICBOX AVERIADO"/>
    <s v="AGREGADOR"/>
    <s v="DISTRICOL"/>
    <s v="EJECUTADO"/>
    <s v="27/12/2025 SE ESCALA PARA VISITA. LLAMAR ANTES DE VISITAR, CONFIRMAR FALLA Y DATOS | 28/12/2025 DEBIDO A LA TEMPORADA NO SE CONSIGUE TRANSPORTE PARA EL MUNICIPIO, SE VALIDARA EL DIA LUNES PARA VIAJAR | 29/12/2025 SE VISITA EL CB PARA REVISAR FALLA POR CONEXIÓN, SE ENCUENTRA CABLE MAGIC BOX CON FALLA, SE REALIZA CAMBIO, SE HACE PRUEBAS OK EL CB QUEDA OPERATIVO"/>
    <s v="VISITA TECNICA"/>
    <s v="TV00L300"/>
    <s v="TIPO II"/>
    <s v="TERRESTRE"/>
    <s v="GUERRERO RAMIREZ OSCAR DARIO"/>
    <n v="1"/>
    <s v="0"/>
    <n v="144968"/>
    <n v="140396"/>
    <n v="144968"/>
  </r>
  <r>
    <s v="CARTAGENA"/>
    <x v="0"/>
    <x v="0"/>
    <s v="13001"/>
    <s v="3180884"/>
    <s v="3007032951"/>
    <s v="INCIDENTE"/>
    <s v="BOLIVAR"/>
    <s v="CARTAGENA"/>
    <s v="BARRIO MAMONAL CARTAGENA DE IN"/>
    <s v="REDEBAN"/>
    <s v="FO-25-2041019"/>
    <d v="2025-12-27T11:50:09"/>
    <d v="2025-12-29T11:46:00"/>
    <s v="NO"/>
    <s v="HARDWARE"/>
    <s v="PINPAD"/>
    <s v="DAÑO POS"/>
    <s v="CB UNO A UNO"/>
    <s v="CB UNO A UNO"/>
    <s v="EJECUTADO"/>
    <s v="27/12/2025 SE ESCALA PARA VISITA. LLAMAR ANTES DE VISITAR, CONFIRMAR FALLA Y DATOS | 27/12/2025 SE REQUIERE CAMBIO DE EQUIPO, EL CLIENTE REPORTA PROBLEMAS CON EL PINPAD, Y NO HAY PINPAN COMPATIBLE CON EL EQUIPO._x000a_SE REQUIERE CAMBIO DE EQUIPO POR TECNOLOGÍA, SE AGENDA VISITA PARA EL DÍA 29 DE DICIEMBRE 2025 YA QUE NO SE PUEDE HACER CAMBIO EL DÍA DOMINGO. | 29/12/2025 SE REALIZA CAMBIO DE EQUIPO POR TECNOLOGÍA, PINPAD NO LEE TARJETAS. SE REALIZAN PRUEBAS Y QUEDA TODO FUNCIONANDO CORRECTAMENTE"/>
    <s v="VISITA TECNICA"/>
    <s v="11WZZ751"/>
    <s v="TIPO I"/>
    <s v="TERRESTRE"/>
    <s v="AVILA DE HORTA FERNANDO JOSE"/>
    <n v="1"/>
    <s v="0"/>
    <n v="65960"/>
    <n v="75096"/>
    <n v="65960"/>
  </r>
  <r>
    <s v="CALI"/>
    <x v="2"/>
    <x v="2"/>
    <s v="19130"/>
    <s v="3181321"/>
    <s v="3007066560"/>
    <s v="INCIDENTE"/>
    <s v="CAUCA"/>
    <s v="CAJIBIO"/>
    <s v="BARRIO CALLE REAL CAJIBIO 1"/>
    <s v="REDEBAN"/>
    <s v="FO-25-2040122"/>
    <d v="2025-12-27T09:39:37"/>
    <d v="2025-12-30T16:34:00"/>
    <s v="NO"/>
    <s v="HARDWARE"/>
    <s v="SE REINICIA"/>
    <s v="DAÑO POS"/>
    <s v="CB UNO A UNO"/>
    <s v="CB UNO A UNO"/>
    <s v="EJECUTADO"/>
    <s v="27/12/2025 SE ESCALA PARA VISITA. LLAMAR ANTES DE VISITAR, CONFIRMAR FALLA Y DATOS | 29/12/2025 NO SE LOGRA VIAJAR AL MUNICIPIO YA QUE NO SE CONSIGUE TRANPORTE EL DIA DE HOY PARA LA ZONA , SE VIAJARA EL DIA 30 | 30/12/2025 EQUIPO SE REINICIA SE PROCEDE A CAMBIAR SE HACEN PRUEBS OK TELECARGA DRNA"/>
    <s v="VISITA TECNICA"/>
    <s v="6A0AZ070"/>
    <s v="TIPO III"/>
    <s v="TERRESTRE"/>
    <s v="GIMBUEL LASSO LUIS GERMAN"/>
    <n v="1"/>
    <s v="0"/>
    <n v="275729"/>
    <n v="196537"/>
    <n v="275729"/>
  </r>
  <r>
    <s v="CALI"/>
    <x v="2"/>
    <x v="2"/>
    <s v="76520"/>
    <s v="3181331"/>
    <s v="3007036201"/>
    <s v="INCIDENTE"/>
    <s v="VALLE DEL CAUCA"/>
    <s v="PALMIRA"/>
    <s v="DISTRICOL ACCESORIOS Y TELEFON"/>
    <s v="REDEBAN"/>
    <s v="FO-25-2040370"/>
    <d v="2025-12-27T10:04:52"/>
    <d v="2025-12-27T13:27:00"/>
    <s v="NO"/>
    <s v="HARDWARE"/>
    <s v="LECTOR DE BARRAS"/>
    <s v="DAÑO POS"/>
    <s v="AGREGADOR"/>
    <s v="DISTRICOL"/>
    <s v="EJECUTADO"/>
    <s v="27/12/2025 SE CAMBIA LECTORA YA QUE NO LEE RECIBOS"/>
    <s v="VISITA TECNICA"/>
    <s v="9A00B101"/>
    <s v="TIPO I"/>
    <s v="TERRESTRE"/>
    <s v="CUERO RUIZ JHONNY"/>
    <n v="1"/>
    <s v="0"/>
    <n v="65960"/>
    <n v="75096"/>
    <n v="65960"/>
  </r>
  <r>
    <s v="MEDELLIN"/>
    <x v="3"/>
    <x v="3"/>
    <s v="5861"/>
    <s v="3181362"/>
    <s v="3007045982"/>
    <s v="INCIDENTE"/>
    <s v="ANTIOQUIA"/>
    <s v="VENECIA"/>
    <s v="BARRIO MALL POLLOS MARIO VENEC"/>
    <s v="REDEBAN"/>
    <s v="FO-25-2040537"/>
    <d v="2025-12-27T10:59:00"/>
    <d v="2025-12-29T16:17:00"/>
    <s v="NO"/>
    <s v="HARDWARE"/>
    <s v="ALERT IRRUPTION"/>
    <s v="ALERT IRRUPTION"/>
    <s v="CB UNO A UNO"/>
    <s v="CB UNO A UNO"/>
    <s v="EJECUTADO"/>
    <s v="27/12/2025 SE ESCALA PARA VISITA. LLAMAR ANTES DE VISITAR, CONFIRMAR FALLA Y DATOS | 29/12/2025 SE LLEGA UN POCO TARDE POR TACO EN LA VIA BOLOMBOLO SE SALE EN RUTA A LAS 8 AM , ADICIONAL CIERRE EN EL PUENTE SINIFANA SON PARE Y SIGA QUE AFECTA LA MOVILIDAD | 29/12/2025 SE REALIZA CAMBIO DE DATAFONO ALERTADO SE HACEN PRUEBAS Y QUEDA OK"/>
    <s v="VISITA TECNICA"/>
    <s v="II001594"/>
    <s v="TIPO II"/>
    <s v="TERRESTRE"/>
    <s v="MONTOYA VELEZ ANDRES FELIPE"/>
    <n v="1"/>
    <s v="0"/>
    <n v="144968"/>
    <n v="140396"/>
    <n v="144968"/>
  </r>
  <r>
    <s v="BOGOTA"/>
    <x v="4"/>
    <x v="4"/>
    <s v="11001"/>
    <s v="3181367"/>
    <s v="3007038897"/>
    <s v="INCIDENTE"/>
    <s v="CUNDINAMARCA"/>
    <s v="BOGOTA"/>
    <s v="PTM BOGOTA VARIEDADES GA"/>
    <s v="REDEBAN"/>
    <s v="FO-25-2040784"/>
    <d v="2025-12-27T11:03:56"/>
    <d v="2025-12-29T16:22:00"/>
    <s v="NO"/>
    <s v="HARDWARE"/>
    <s v="IMPRESION"/>
    <s v="RODILLO AVERIADO"/>
    <s v="AGREGADOR"/>
    <s v="COMCARD - PTM"/>
    <s v="EJECUTADO"/>
    <s v="27/12/2025 SE ESCALA PARA VISITA. LLAMAR ANTES DE VISITAR, CONFIRMAR FALLA Y DATOS | 27/12/2025 NO ES POSIBLE REALIZAR CAMBIO DE EQUIPO CON FALLA EN LA IMPRESIÓN DE UNO O VARIOS CARACTERES  EL DÍA DE HOY YA QUE NO SE CUENTA CON SOPORTE DE REDEBAN | 29/12/2025 SE REALIZA REVISION DEL EQUIPO, AL DÍA DE HOY NO SE EVIDENCIA DAÑO EN LA IMPRESIÓN PERO TITULAR DEL CB INDICA QUE DEL 24 DE DICIEMBRE AL 27 SE ESTUVO PRESENTANDO FALLAS EN LA IMPRESIÓN, SE EVIDENCIA QUE EL CABLE DE LA LECTORA PRESENTA DAÑO GENERANDO DESCONEXIÓN Y REINICIO DEL DATAFONO AL TOMAR ESTE SE PROCEDE AL CAMBIO DE ESTE"/>
    <s v="VISITA TECNICA"/>
    <s v="MN005392"/>
    <s v="TIPO I"/>
    <s v="TERRESTRE"/>
    <s v="ALARCON AREVALO JOHAN STIVEN"/>
    <n v="1"/>
    <s v="0"/>
    <n v="65960"/>
    <n v="75096"/>
    <n v="65960"/>
  </r>
  <r>
    <s v="MEDELLIN"/>
    <x v="3"/>
    <x v="3"/>
    <s v="5001"/>
    <s v="3181512"/>
    <s v="3007073877"/>
    <s v="INCIDENTE"/>
    <s v="ANTIOQUIA"/>
    <s v="MEDELLIN"/>
    <s v="DISTRICOL EL MEJOR SERVICIO 1"/>
    <s v="REDEBAN"/>
    <s v="FO-25-2041096"/>
    <d v="2025-12-27T12:33:39"/>
    <d v="2025-12-29T13:54:00"/>
    <s v="NO"/>
    <s v="HARDWARE"/>
    <s v="IMPRESION"/>
    <s v="RODILLO AVERIADO"/>
    <s v="AGREGADOR"/>
    <s v="DISTRICOL"/>
    <s v="EJECUTADO"/>
    <s v="27/12/2025 SE ESCALA PARA VISITA. LLAMAR ANTES DE VISITAR, CONFIRMAR FALLA Y DATOS | 28/12/2025 PARA  CAMBIO DE EQUIPO POR DAÑO IMPRESORA NO AVANZA PAPEL SIN SOPORTE PARA CAMBIOS EL DIA DE HOY | 29/12/2025 SE  ENCUENTRA TAPA IMPRESORA MALA SE CAMBIA OK PRUEBAS OK NO TELECARGA"/>
    <s v="VISITA TECNICA"/>
    <s v="V1LZZ588"/>
    <s v="TIPO I"/>
    <s v="TERRESTRE"/>
    <s v="PAREJA ECHAVARRIA JHON DAVID"/>
    <n v="1"/>
    <s v="0"/>
    <n v="65960"/>
    <n v="75096"/>
    <n v="65960"/>
  </r>
  <r>
    <s v="MEDELLIN"/>
    <x v="3"/>
    <x v="3"/>
    <s v="5212"/>
    <s v="3181517"/>
    <s v="3007079208"/>
    <s v="INCIDENTE"/>
    <s v="ANTIOQUIA"/>
    <s v="COPACABANA"/>
    <s v="BARRIO LA MISERICORDIA COPACAB"/>
    <s v="REDEBAN"/>
    <s v="FO-25-2041147"/>
    <d v="2025-12-27T12:58:57"/>
    <d v="2025-12-29T10:34:00"/>
    <s v="NO"/>
    <s v="SOFTWARE"/>
    <s v="CIERRE"/>
    <s v="CIERRE NO HABILITADO"/>
    <s v="CB UNO A UNO"/>
    <s v="CB UNO A UNO"/>
    <s v="EJECUTADO"/>
    <s v="27/12/2025 SE ESCALA PARA VISITA. LLAMAR ANTES DE VISITAR, CONFIRMAR FALLA Y DATOS | 28/12/2025 PARA CAMBIO DE EQUIPO POR DAÑO IMPRESORA NO AVANZA PAPEL HOY NO HAY SOPORTE PARA CAMBIOS | 29/12/2025 PRESENTABAN PROBLEMASDE IMPRESIÓN SE VISITA PARA CAMBIO PERO INFORMAN QUE YA ESTA OPERANDO SIN PROBLEMAS EN EL TRANSCURSO DEL FIN DE SEMANA SE SOLUCIONO PRUEBAS OK"/>
    <s v="VISITA TECNICA"/>
    <s v="A4WZZ085"/>
    <s v="TIPO I"/>
    <s v="TERRESTRE"/>
    <s v="PAREJA ECHAVARRIA JHON DAVID"/>
    <n v="1"/>
    <s v="0"/>
    <n v="65960"/>
    <n v="75096"/>
    <n v="65960"/>
  </r>
  <r>
    <s v="APARTADO"/>
    <x v="3"/>
    <x v="3"/>
    <s v="5490"/>
    <s v="3181523"/>
    <s v="3007052873"/>
    <s v="INCIDENTE"/>
    <s v="ANTIOQUIA"/>
    <s v="NECOCLI"/>
    <s v="BARRIO SIMON BOLIVAR NECOCLI"/>
    <s v="REDEBAN"/>
    <s v="FO-25-2041412"/>
    <d v="2025-12-27T14:09:45"/>
    <d v="2025-12-29T12:47:00"/>
    <s v="NO"/>
    <s v="HARDWARE"/>
    <s v="IMPRESION"/>
    <s v="NO AVANZA PAPEL"/>
    <s v="CB UNO A UNO"/>
    <s v="CB UNO A UNO"/>
    <s v="EJECUTADO"/>
    <s v="27/12/2025 SE ESCALA PARA VISITA. LLAMAR ANTES DE VISITAR, CONFIRMAR FALLA Y DATOS | 29/12/2025 USUARIA MANIFIESTA QUE EL DATAFONO TIENE TECLADO MUY DURO Y ATASCA EL PAPEL MUY SEGUIDO. SE VALIDA EL EQUIPO Y NO SE ENCUENTRA ANOMALÍA, SE LE COMUNICA A LA USUARIA QUE ESTÁ REFERENCIA TIENE EL TECLADO UN POCO DURO PERO QUE ES NORMAL Y CON EL TIEMPO SE PONE SUAVE Y QUE EL ATASCO DE PAPEL SE DEBE A QUÉ CORTAN LA TORTILLA MAL Y ESTO HACE QUE ATASQUE PAPEL. SE HACEN PRUEBAS Y SE DEJA TODO FUNCIONANDO CORRECTAMENTE"/>
    <s v="VISITA TECNICA"/>
    <s v="BA0IZ176"/>
    <s v="TIPO II"/>
    <s v="TERRESTRE"/>
    <s v="SALDARRIAGA MIRANDA SANTIAGO"/>
    <n v="1"/>
    <s v="0"/>
    <n v="144968"/>
    <n v="140396"/>
    <n v="144968"/>
  </r>
  <r>
    <s v="MONTERIA"/>
    <x v="0"/>
    <x v="0"/>
    <s v="23555"/>
    <s v="3181527"/>
    <s v="3007035487"/>
    <s v="INCIDENTE"/>
    <s v="CORDOBA"/>
    <s v="PLANETA RICA"/>
    <s v="DISTRICOL CAFETERIA COFFE HOUSE"/>
    <s v="REDEBAN"/>
    <s v="FO-25-2041647"/>
    <d v="2025-12-27T14:41:35"/>
    <d v="2025-12-29T12:00:00"/>
    <s v="NO"/>
    <s v="HARDWARE"/>
    <s v="SE REINICIA"/>
    <s v="DAÑO POS"/>
    <s v="AGREGADOR"/>
    <s v="DISTRICOL"/>
    <s v="EJECUTADO"/>
    <s v="27/12/2025 SE ESCALA PARA VISITA. LLAMAR ANTES DE VISITAR, CONFIRMAR FALLA Y DATOS | 29/12/2025 DATAFONO SE REINICIA CONSTANTEMENTE, SE CAMBIAN CABLES Y PERSISTE FALLA, SE CAMBIA DATAFONO Y SE SOLUCIONA LA FALLA, PRUEBAS OK"/>
    <s v="VISITA TECNICA"/>
    <s v="XP00J468"/>
    <s v="TIPO II"/>
    <s v="TERRESTRE"/>
    <s v="COGOLLO ROSSO CAMILO ANDRES"/>
    <n v="1"/>
    <s v="0"/>
    <n v="144968"/>
    <n v="140396"/>
    <n v="144968"/>
  </r>
  <r>
    <s v="MEDELLIN"/>
    <x v="3"/>
    <x v="3"/>
    <s v="5790"/>
    <s v="3181533"/>
    <s v="3007034544"/>
    <s v="INCIDENTE"/>
    <s v="ANTIOQUIA"/>
    <s v="TARAZA"/>
    <s v="BARRIO SAN NICOLAS TARAZA"/>
    <s v="REDEBAN"/>
    <s v="FO-25-2042210"/>
    <d v="2025-12-27T15:35:48"/>
    <d v="2025-12-29T16:38:00"/>
    <s v="NO"/>
    <s v="HARDWARE"/>
    <s v="LECTOR DE TARJETAS"/>
    <s v="DAÑO POS"/>
    <s v="CB UNO A UNO"/>
    <s v="CB UNO A UNO"/>
    <s v="EJECUTADO"/>
    <s v="28/12/2025 SE ESCALA PARA VISITA. LLAMAR ANTES DE VISITAR, CONFIRMAR FALLA Y DATOS | 29/12/2025 SE CAMBIA EQUIPO POR DAÑO EN LECTOR CHIP"/>
    <s v="VISITA TECNICA"/>
    <s v="BL01B622"/>
    <s v="TIPO IV"/>
    <s v="TERRESTRE"/>
    <s v="BADEL ACUÑA LUIS ALBERTO"/>
    <n v="1"/>
    <s v="0"/>
    <n v="479589"/>
    <n v="196537"/>
    <n v="479589"/>
  </r>
  <r>
    <s v="IBAGUE"/>
    <x v="1"/>
    <x v="1"/>
    <s v="73001"/>
    <s v="3181541"/>
    <s v="3007057074"/>
    <s v="INCIDENTE"/>
    <s v="TOLIMA"/>
    <s v="IBAGUE"/>
    <s v="PTM IBAGUE VARIEDADES DIZA"/>
    <s v="REDEBAN"/>
    <s v="FO-25-2042201"/>
    <d v="2025-12-28T08:00:00"/>
    <d v="2025-12-29T15:47:00"/>
    <s v="NO"/>
    <s v="HARDWARE"/>
    <s v="COMUNICACION"/>
    <s v="MENSAJE CABLE DE RED DESCONECTADO"/>
    <s v="AGREGADOR"/>
    <s v="COMCARD - PTM"/>
    <s v="EJECUTADO"/>
    <s v="28/12/2025 SE ESCALA PARA VISITA. LLAMAR ANTES DE VISITAR, CONFIRMAR FALLA Y DATOS | 28/12/2025 NO HAY SOPORTE PARA CAMBIO DE EQUIPO POR PARTE DE REDEBAN. | 29/12/2025 SE REALIZA CAMBIO DE DATAFONO POR DAÑO EN PUERTO DE RED, SE REALIZA PRUEBAS DE FUNCIONAMIENTO EXITOSAS SE INSTALA CUBRE CLAVE."/>
    <s v="VISITA TECNICA"/>
    <s v="XPSZZ325 XPSZZ366"/>
    <s v="TIPO I"/>
    <s v="TERRESTRE"/>
    <s v="BARRAGAN TAFUR EDWIN ESTEBAN"/>
    <n v="1"/>
    <s v="0"/>
    <n v="65960"/>
    <n v="75096"/>
    <n v="65960"/>
  </r>
  <r>
    <s v="SINCELEJO"/>
    <x v="0"/>
    <x v="0"/>
    <s v="70670"/>
    <s v="3181542"/>
    <s v="3007023858"/>
    <s v="INCIDENTE"/>
    <s v="SUCRE"/>
    <s v="SAMPUES"/>
    <s v="BARRIO ZONA ARTESANAL II SAMPU"/>
    <s v="REDEBAN"/>
    <s v="FO-25-2042199"/>
    <d v="2025-12-28T08:00:00"/>
    <d v="2025-12-29T13:36:00"/>
    <s v="NO"/>
    <s v="HARDWARE"/>
    <s v="PINPAD"/>
    <s v="DAÑO POS"/>
    <s v="CB UNO A UNO"/>
    <s v="CB UNO A UNO"/>
    <s v="EJECUTADO"/>
    <s v="28/12/2025 SE ESCALA PARA VISITA. LLAMAR ANTES DE VISITAR, CONFIRMAR FALLA Y DATOS | 29/12/2025 SE REALIZA CAMBIO DE PINPAD POR DAÑO EN EL TECLADO, LAS TECLAS NUMÉRICAS NO FUNCIONABA, SE INSTALA NUEVO PINPAD OPERATIVO OK, SE REALIZAN PRUEBAS EXITOSAS OK, CLIENTE CB VALIDA SALDO ANTES Y DESPUÉS DEL MANTENIMIENTO OK, CB SE DEJA OPERATIVO SIN NOVEDAD"/>
    <s v="VISITA TECNICA"/>
    <s v="ABC0L688"/>
    <s v="TIPO II"/>
    <s v="TERRESTRE"/>
    <s v="GONZALEZ FERRER JESUS ALEXANDER"/>
    <n v="1"/>
    <s v="0"/>
    <n v="144968"/>
    <n v="140396"/>
    <n v="144968"/>
  </r>
  <r>
    <s v="MEDELLIN"/>
    <x v="3"/>
    <x v="3"/>
    <s v="5002"/>
    <s v="3181545"/>
    <s v="3007010226"/>
    <s v="INCIDENTE"/>
    <s v="ANTIOQUIA"/>
    <s v="ABEJORRAL"/>
    <s v="ABEJORRAL - ANTIOQUIA"/>
    <s v="REDEBAN"/>
    <s v="FO-25-2042187"/>
    <d v="2025-12-28T08:00:00"/>
    <d v="2025-12-29T13:15:00"/>
    <s v="NO"/>
    <s v="HARDWARE"/>
    <s v="IMPRESION"/>
    <s v="NO IMPRIME UNO O VARIOS CARACTERES"/>
    <s v="CB UNO A UNO"/>
    <s v="CB UNO A UNO"/>
    <s v="EJECUTADO"/>
    <s v="28/12/2025 SE ESCALA PARA VISITA. LLAMAR ANTES DE VISITAR, CONFIRMAR FALLA Y DATOS | 29/12/2025 SE REALIZA CAMBIO DE POS POR DAÑOS EN EN EL RODILLO INTERNO."/>
    <s v="VISITA TECNICA"/>
    <s v="IZ7ZZ580 LMMZZ360"/>
    <s v="TIPO III"/>
    <s v="TERRESTRE"/>
    <s v="MARIN PIEDRAHITA JIMMY ALEXIS"/>
    <n v="1"/>
    <s v="0"/>
    <n v="275729"/>
    <n v="196537"/>
    <n v="275729"/>
  </r>
  <r>
    <s v="MONTERIA"/>
    <x v="0"/>
    <x v="0"/>
    <s v="23660"/>
    <s v="3181546"/>
    <s v="3007037366"/>
    <s v="INCIDENTE"/>
    <s v="CORDOBA"/>
    <s v="SAHAGUN"/>
    <s v="ARRIO CENTRO SAHAGUN 1"/>
    <s v="REDEBAN"/>
    <s v="FO-25-2042179"/>
    <d v="2025-12-28T08:00:00"/>
    <d v="2025-12-29T16:30:00"/>
    <s v="NO"/>
    <s v="HARDWARE"/>
    <s v="PINPAD"/>
    <s v="DAÑO POS"/>
    <s v="CB UNO A UNO"/>
    <s v="CB UNO A UNO"/>
    <s v="EJECUTADO"/>
    <s v="28/12/2025 SE ESCALA PARA VISITA. LLAMAR ANTES DE VISITAR, CONFIRMAR FALLA Y DATOS | 29/12/2025 SE REALIZA CAMBIO DE PINPAD POR DAÑO EN EL LECTOR DE TARJETAS, AL INGRESAR LA TARJETA SIGUE SALIENDO MENSAJE INSERTE TARJETA ACOMPAÑADO DE UN PITIDO, SE PROCEDE A INSTALAR NUEVO PINPAD OPERATIVO SOLUCIONANDO ASI LA FALLA, PRUEBAS EXITOSAS, CLIENTE CB VALIDA SALDO ANTES Y DESPUÉS DEL MANTENIMIENTO OK, CB SE DEJA OPERATIVO SIN NOVEDAD OK."/>
    <s v="VISITA TECNICA"/>
    <s v="AB00N078"/>
    <s v="TIPO II"/>
    <s v="TERRESTRE"/>
    <s v="GONZALEZ FERRER JESUS ALEXANDER"/>
    <n v="1"/>
    <s v="0"/>
    <n v="144968"/>
    <n v="140396"/>
    <n v="144968"/>
  </r>
  <r>
    <s v="MONTERIA"/>
    <x v="0"/>
    <x v="0"/>
    <s v="23855"/>
    <s v="3181613"/>
    <s v="3007082481"/>
    <s v="INCIDENTE"/>
    <s v="CORDOBA"/>
    <s v="VALENCIA"/>
    <s v="DISTRICOL ABARROTES Y LEGUMBRE"/>
    <s v="REDEBAN"/>
    <s v="FO-25-2041414"/>
    <d v="2025-12-27T14:08:30"/>
    <d v="2025-12-29T13:08:00"/>
    <s v="NO"/>
    <s v="HARDWARE"/>
    <s v="CABLEADO"/>
    <s v="CABLE MAGICBOX AVERIADO"/>
    <s v="AGREGADOR"/>
    <s v="DISTRICOL"/>
    <s v="EJECUTADO"/>
    <s v="27/12/2025 SE ESCALA PARA VISITA. LLAMAR ANTES DE VISITAR, CONFIRMAR FALLA Y DATOS | 29/12/2025 SE REALIZÓ CAMBIO DE CABLE ENSORTIJADO, PRUEBAS OK, TELECARGA DRNA."/>
    <s v="VISITA TECNICA"/>
    <s v="DA007313"/>
    <s v="TIPO III"/>
    <s v="TERRESTRE"/>
    <s v="CALDERA SALCEDO CARLOS JULIO"/>
    <n v="1"/>
    <s v="0"/>
    <n v="275729"/>
    <n v="196537"/>
    <n v="275729"/>
  </r>
  <r>
    <s v="MEDELLIN"/>
    <x v="3"/>
    <x v="3"/>
    <s v="5360"/>
    <s v="3181617"/>
    <s v="3007074670"/>
    <s v="INCIDENTE"/>
    <s v="ANTIOQUIA"/>
    <s v="ITAGUI"/>
    <s v="PTM ITAGUI RAPITIENDA LA PLACI"/>
    <s v="REDEBAN"/>
    <s v="FO-25-2041639"/>
    <d v="2025-12-27T14:47:20"/>
    <d v="2025-12-28T10:23:00"/>
    <m/>
    <s v="SOFTWARE"/>
    <s v="ERROR DE TRANSACCIONES"/>
    <s v="RECHAZO GENERAL"/>
    <s v="AGREGADOR"/>
    <s v="COMCARD - PTM"/>
    <m/>
    <s v="27/12/2025 SE ESCALA PARA VISITA. LLAMAR ANTES DE VISITAR, CONFIRMAR FALLA Y DATOS | 28/12/2025 SE BRINDA SOPORTE POR PROBLEMAS EN TRANSACCIONES CONFIGURACIÓN DE PARÁMETROS OK PRUEBAS OK OPERATIVO"/>
    <s v="SOPORTE TELEFONICO"/>
    <m/>
    <s v="TIPO I"/>
    <s v="TERRESTRE"/>
    <s v="PAREJA ECHAVARRIA JHON DAVID"/>
    <n v="0"/>
    <s v="0"/>
    <n v="41241"/>
    <n v="0"/>
    <n v="41241"/>
  </r>
  <r>
    <s v="CUCUTA"/>
    <x v="5"/>
    <x v="6"/>
    <s v="54001"/>
    <s v="3181618"/>
    <s v="3007081259"/>
    <s v="INCIDENTE"/>
    <s v="NORTE DE SANTANDER"/>
    <s v="CUCUTA"/>
    <s v="DISTRICOL VARIEDADES JOSLEY"/>
    <s v="REDEBAN"/>
    <s v="FO-25-2041638"/>
    <d v="2025-12-27T14:48:12"/>
    <d v="2025-12-29T11:27:00"/>
    <s v="NO"/>
    <s v="HARDWARE"/>
    <s v="DETERIORO"/>
    <s v="DATAFONO"/>
    <s v="AGREGADOR"/>
    <s v="DISTRICOL"/>
    <s v="EJECUTADO"/>
    <s v="27/12/2025 SE ESCALA PARA VISITA. LLAMAR ANTES DE VISITAR, CONFIRMAR FALLA Y DATOS | 27/12/2025 SE REALIZÓ LLAMADA AL NÚMERO 3228625207 SE HABLÓ CON LA SRA YURLEY, SE LE MANIFIESTA QUE POR MOTIVO DE CAMBIO DE EQUIPO, SOLO HAY SOPORTE POR PARTE DE RBM HASTA EL SÁBADO MEDIO DÍA 1PM Y LOS DOMINGO NO SOPORTE, SE LE INDICA QUE SE PROGRAMA LA VISITA PARA EL DÍA LUNES 29 DE DICIEMBRE | 29/12/2025 SE REALIZA VISITA AL COMERCIO Y SE ENCUENTRA DATAFONO DETERIADO, SE REALIZA CAMBIO DE EQUIPO, PRUEBAS EXITOSA"/>
    <s v="VISITA TECNICA"/>
    <s v="SKZZZ574"/>
    <s v="TIPO I"/>
    <s v="TERRESTRE"/>
    <s v="MORA VEGA JEAMPIER"/>
    <n v="1"/>
    <s v="0"/>
    <n v="65960"/>
    <n v="75096"/>
    <n v="65960"/>
  </r>
  <r>
    <s v="BARRANQUILLA"/>
    <x v="0"/>
    <x v="0"/>
    <s v="8001"/>
    <s v="3181631"/>
    <s v="3007075581"/>
    <s v="INCIDENTE"/>
    <s v="ATLANTICO"/>
    <s v="BARRANQUILLA"/>
    <s v="PTM BARRANQUILLA FARMA EXPRESS"/>
    <s v="REDEBAN"/>
    <s v="FO-25-2042196"/>
    <d v="2025-12-28T08:00:00"/>
    <d v="2025-12-28T10:20:00"/>
    <m/>
    <s v="SOFTWARE"/>
    <s v="ERROR DE TRANSACCIONES"/>
    <s v="RECHAZO GENERAL"/>
    <s v="AGREGADOR"/>
    <s v="COMCARD - PTM"/>
    <m/>
    <s v="28/12/2025 SE ESCALA PARA VISITA. LLAMAR ANTES DE VISITAR, CONFIRMAR FALLA Y DATOS | 28/12/2025 SE REALIZA GESTIÓN TELEFÓNICA, EN COMUNICACIÓN CON LA SRA KAREN ARÉVALO INDICA QUE YA EL CB ESTÁ OPERATIVO QUE ESTÁ REALIZANDO LAS TRANSACCIONES CORRECTAMENTE."/>
    <s v="SOPORTE TELEFONICO"/>
    <m/>
    <s v="TIPO I"/>
    <s v="TERRESTRE"/>
    <s v="DE AGUAS MUÑOZ DAVID JOSE"/>
    <n v="0"/>
    <s v="0"/>
    <n v="41241"/>
    <n v="0"/>
    <n v="41241"/>
  </r>
  <r>
    <s v="APARTADO"/>
    <x v="3"/>
    <x v="3"/>
    <s v="5475"/>
    <s v="3181633"/>
    <s v="3007073100"/>
    <s v="INCIDENTE"/>
    <s v="ANTIOQUIA"/>
    <s v="MURINDO"/>
    <s v="DISTRICOL COMERCIALI JUVENIL"/>
    <s v="REDEBAN"/>
    <s v="FO-25-2042180"/>
    <d v="2025-12-28T08:00:00"/>
    <d v="2025-12-31T13:03:00"/>
    <m/>
    <s v="HARDWARE"/>
    <s v="COMUNICACION"/>
    <s v="MENSAJE CABLE DE RED DESCONECTADO"/>
    <s v="AGREGADOR"/>
    <s v="DISTRICOL"/>
    <m/>
    <s v="28/12/2025 SE ESCALA PARA VISITA. LLAMAR ANTES DE VISITAR, CONFIRMAR FALLA Y DATOS | 31/12/2025 SE LLAMA AL USUARIO PARA VALIDAR INFORMACIÓN Y CONFIRMAR DISPONIBILIDAD DE LA VISTA. EN LA LLAMADA NOS DAMOS CUENTA QUE POSIBLEMENTE SEA UN PROBLEMA DE RED YA QUE HAY MOMENTOS EN QUE EL DATAFONO RECONOCE LA RED Y AL MOMENTO DE HACER UN MOVIMIENTO SE DESCONECTA Y ESTO HACE QUE SE GENERE EL RECHAZO. SE LE INDICA AL USUARIO QUE CONECTE BIEN EL CABLE DE INTERNET Y LO LIMPIE CON UN CEPILLO Y ALCOHOL, CON ESTO SE SOLUCIONA EL PROBLEMA. EL USUARIO ME CONFIRMÓ QUE YA LO DEJA HACER MOVIMIENTOS Y ENVÍA UNA FOTO DE UN COMPROBANTE EXITOSO."/>
    <s v="SOPORTE TELEFONICO"/>
    <m/>
    <s v="TIPO V"/>
    <s v="FLUVIAL"/>
    <s v="SALDARRIAGA MIRANDA SANTIAGO"/>
    <n v="0"/>
    <s v="0"/>
    <n v="41241"/>
    <n v="0"/>
    <n v="41241"/>
  </r>
  <r>
    <s v="MEDELLIN"/>
    <x v="3"/>
    <x v="3"/>
    <s v="5125"/>
    <s v="3181654"/>
    <s v="3007045969"/>
    <s v="INCIDENTE"/>
    <s v="ANTIOQUIA"/>
    <s v="CAICEDO"/>
    <s v="BARRIO PARQUE PRINCIPAL CAICED"/>
    <s v="REDEBAN"/>
    <s v="FO-25-2042787"/>
    <d v="2025-12-28T11:12:05"/>
    <d v="2025-12-29T11:13:00"/>
    <s v="NO"/>
    <s v="SOFTWARE"/>
    <s v="SE REINICIA"/>
    <s v="AL REALIZAR CIERRE CARGA VERSION"/>
    <s v="CB UNO A UNO"/>
    <s v="CB UNO A UNO"/>
    <s v="EJECUTADO"/>
    <s v="28/12/2025 SE ESCALA PARA VISITA. LLAMAR ANTES DE VISITAR, CONFIRMAR FALLA Y DATOS | 29/12/2025 SE CAMBIA DATAFONO POR REINICIÓ EN SOFTWARE"/>
    <s v="VISITA TECNICA"/>
    <s v="II001564"/>
    <s v="TIPO III"/>
    <s v="TERRESTRE"/>
    <s v="CASTAÑEDA PALACIO CARLOS FELIPE"/>
    <n v="1"/>
    <s v="0"/>
    <n v="275729"/>
    <n v="196537"/>
    <n v="275729"/>
  </r>
  <r>
    <s v="MEDELLIN"/>
    <x v="3"/>
    <x v="3"/>
    <s v="5001"/>
    <s v="3181658"/>
    <s v="3007010280"/>
    <s v="INCIDENTE"/>
    <s v="ANTIOQUIA"/>
    <s v="MEDELLIN"/>
    <s v="BARRIO SANTO DOMINGO III"/>
    <s v="REDEBAN"/>
    <s v="FO-25-2043024"/>
    <d v="2025-12-28T13:04:43"/>
    <d v="2025-12-29T12:54:00"/>
    <s v="NO"/>
    <s v="HARDWARE"/>
    <s v="PINPAD"/>
    <s v="ALERTADO"/>
    <s v="CB UNO A UNO"/>
    <s v="CB UNO A UNO"/>
    <s v="EJECUTADO"/>
    <s v="28/12/2025 SE ESCALA PARA VISITA. LLAMAR ANTES DE VISITAR, CONFIRMAR FALLA Y DATOS | 29/12/2025 CAMBIO PIN PAD POR DAÑO ALERT IRRUPTION PRUEBAS OK NO TELECARGA"/>
    <s v="VISITA TECNICA"/>
    <s v="IZ6ZZ216"/>
    <s v="TIPO I"/>
    <s v="TERRESTRE"/>
    <s v="PAREJA ECHAVARRIA JHON DAVID"/>
    <n v="1"/>
    <s v="0"/>
    <n v="65960"/>
    <n v="75096"/>
    <n v="65960"/>
  </r>
  <r>
    <s v="BOGOTA"/>
    <x v="4"/>
    <x v="4"/>
    <s v="25473"/>
    <s v="3181700"/>
    <s v="3007081478"/>
    <s v="INCIDENTE"/>
    <s v="CUNDINAMARCA"/>
    <s v="MOSQUERA"/>
    <s v="PTM MOSQUERA JOYA VERSATIL"/>
    <s v="REDEBAN"/>
    <s v="FO-25-2041253"/>
    <d v="2025-12-27T13:25:10"/>
    <d v="2025-12-29T12:41:00"/>
    <s v="NO"/>
    <s v="HARDWARE"/>
    <s v="COMUNICACION"/>
    <s v="MENSAJE CABLE DE RED DESCONECTADO"/>
    <s v="AGREGADOR"/>
    <s v="COMCARD - PTM"/>
    <s v="EJECUTADO"/>
    <s v="27/12/2025 SE ESCALA PARA VISITA. LLAMAR ANTES DE VISITAR, CONFIRMAR FALLA Y DATOS | 27/12/2025 NO ES POSIBLE ATENDER INCIDENTE YA QUE SE REQUIERE CAMBIO DE EQUIPO POR DAÑO EN EL PUERTO DE ETHERNET Y NO CONTAMOS CON SOPORTE TÉCNICO DE REDEBAN | 29/12/2025 SE REALIZA CAMBIO DEL MAGIC BOX YA QUE NO HAY PASO DE INTERNET, SERVICIO OPERATIVO PRUEBAS OK TRNA RBM SE PRUEBA CON UN PAGO DE FACTURA NO HAY COMO REALIZAR CONSULTA O CONSIGNACIÓN"/>
    <s v="VISITA TECNICA"/>
    <s v="VJZZZ646 17833690"/>
    <s v="TIPO I"/>
    <s v="TERRESTRE"/>
    <s v="BUSTOS MORA DIEGO MANUEL"/>
    <n v="1"/>
    <s v="0"/>
    <n v="65960"/>
    <n v="75096"/>
    <n v="65960"/>
  </r>
  <r>
    <s v="MEDELLIN"/>
    <x v="3"/>
    <x v="3"/>
    <s v="5001"/>
    <s v="3181706"/>
    <s v="3007074979"/>
    <s v="INCIDENTE"/>
    <s v="ANTIOQUIA"/>
    <s v="MEDELLIN"/>
    <s v="PTM MEDELLIN MERCADOS EL TIGRE"/>
    <s v="REDEBAN"/>
    <s v="FO-25-2041420"/>
    <d v="2025-12-27T14:07:14"/>
    <d v="2025-12-28T10:22:00"/>
    <m/>
    <s v="SOFTWARE"/>
    <s v="ERROR DE TRANSACCIONES"/>
    <s v="RECHAZO GENERAL"/>
    <s v="AGREGADOR"/>
    <s v="COMCARD - PTM"/>
    <m/>
    <s v="27/12/2025 SE ESCALA PARA VISITA. LLAMAR ANTES DE VISITAR, CONFIRMAR FALLA Y DATOS | 28/12/2025 SE REALIZA SOPORTE TELEFÓNICO POR RECHAZO CONFIGURACIÓN DE PARÁMETROS OK PRUEBAS OPERATIVO"/>
    <s v="SOPORTE TELEFONICO"/>
    <m/>
    <s v="TIPO I"/>
    <s v="TERRESTRE"/>
    <s v="PAREJA ECHAVARRIA JHON DAVID"/>
    <n v="0"/>
    <s v="0"/>
    <n v="41241"/>
    <n v="0"/>
    <n v="41241"/>
  </r>
  <r>
    <s v="SANTA MARTA"/>
    <x v="0"/>
    <x v="0"/>
    <s v="47720"/>
    <s v="3181707"/>
    <s v="3007070647"/>
    <s v="INCIDENTE"/>
    <s v="MAGDALENA"/>
    <s v="SANTA BARBARA DE PINTO"/>
    <s v="PTM SANTA BARBARA DE PINTO COM"/>
    <s v="REDEBAN"/>
    <s v="FO-25-2041410"/>
    <d v="2025-12-27T14:11:07"/>
    <d v="2025-12-30T14:09:00"/>
    <s v="NO"/>
    <s v="HARDWARE"/>
    <s v="IMPRESION"/>
    <s v="NO AVANZA PAPEL"/>
    <s v="AGREGADOR"/>
    <s v="COMCARD - PTM"/>
    <s v="EJECUTADO"/>
    <s v="27/12/2025 SE ESCALA PARA VISITA. LLAMAR ANTES DE VISITAR, CONFIRMAR FALLA Y DATOS | 30/12/2025 SE REALIZA CAMBIO DE DATAFONO YA QUE NO AVANZABA EL PAPEL CORRECTAMENTE Y SE LE TENIA QUE HACER PRESION A LA TAPA PARA QUE IMPRIMIERA BIEN, SE REALIZAN PRUEBAS DEJANDO SERVICIO FUNCIONAL AL 100 %"/>
    <s v="VISITA TECNICA"/>
    <s v="SV00Y052"/>
    <s v="TIPO IV"/>
    <s v="TERRESTRE"/>
    <s v="MONTES DIAZ JOHN FRED"/>
    <n v="1"/>
    <s v="0"/>
    <n v="479589"/>
    <n v="196537"/>
    <n v="479589"/>
  </r>
  <r>
    <s v="MEDELLIN"/>
    <x v="3"/>
    <x v="3"/>
    <s v="5040"/>
    <s v="3181708"/>
    <s v="3007021219"/>
    <s v="INCIDENTE"/>
    <s v="ANTIOQUIA"/>
    <s v="ANORI"/>
    <s v="CENTRO ANORI I ANTIOQUIA"/>
    <s v="REDEBAN"/>
    <s v="FO-25-2041436"/>
    <d v="2025-12-27T14:13:25"/>
    <d v="2025-12-29T09:26:00"/>
    <s v="NO"/>
    <s v="HARDWARE"/>
    <s v="LECTOR DE TARJETAS"/>
    <s v="DAÑO POS"/>
    <s v="CB UNO A UNO"/>
    <s v="CB UNO A UNO"/>
    <s v="EJECUTADO"/>
    <s v="27/12/2025 SE ESCALA PARA VISITA. LLAMAR ANTES DE VISITAR, CONFIRMAR FALLA Y DATOS | 29/12/2025 SE CAMBIA EQUIPO YA QUE SE TRATA DE REALIZAR LIMPIEZA DE CHIP PERO NO FUNCIONÓ SE HACEN PRUEBAS Y QUEDA OPERATIVO SE LE COMENTA AL COORDINADOR QUE LA DIRECCIÓN DEL PUNTO NO COINCIDE CON LA DE SYTEX SE LE INDICA AL CLIENTE Q DEBE CORREGIRLA"/>
    <s v="VISITA TECNICA"/>
    <s v="AAAYZ043"/>
    <s v="TIPO IV"/>
    <s v="TERRESTRE"/>
    <s v="ALVAREZ ARENAS VICTOR HUGO"/>
    <n v="1"/>
    <s v="0"/>
    <n v="479589"/>
    <n v="196537"/>
    <n v="479589"/>
  </r>
  <r>
    <s v="MEDELLIN"/>
    <x v="3"/>
    <x v="3"/>
    <s v="5001"/>
    <s v="3181770"/>
    <s v="3007044240"/>
    <s v="INCIDENTE"/>
    <s v="ANTIOQUIA"/>
    <s v="MEDELLIN"/>
    <s v="DISTRICOL COMUNICACIONES XIOMY"/>
    <s v="REDEBAN"/>
    <s v="FO-25-2044187"/>
    <d v="2025-12-29T08:00:00"/>
    <d v="2025-12-29T09:34:00"/>
    <s v="NO"/>
    <s v="HARDWARE"/>
    <s v="IMPRESION"/>
    <s v="NO IMPRIME UNO O VARIOS CARACTERES"/>
    <s v="AGREGADOR"/>
    <s v="DISTRICOL"/>
    <s v="EJECUTADO"/>
    <s v="29/12/2025 SE ESCALA PARA VISITA. LLAMAR ANTES DE VISITAR, CONFIRMAR FALLA Y DATOS | 29/12/2025 SE REALIZA LIMPIEZA AL RODILLO E IMPRESORA, SE DEJAN SERVICIOS FUNCIONANDO CORRECTAMENTE"/>
    <s v="VISITA TECNICA"/>
    <s v="9B05Z489"/>
    <s v="TIPO I"/>
    <s v="TERRESTRE"/>
    <s v="BARRIENTOS HERNANDEZ CRISTIAN HORACIO"/>
    <n v="1"/>
    <s v="0"/>
    <n v="65960"/>
    <n v="75096"/>
    <n v="65960"/>
  </r>
  <r>
    <s v="CALI"/>
    <x v="2"/>
    <x v="2"/>
    <s v="76001"/>
    <s v="3181774"/>
    <s v="3007023592"/>
    <s v="INCIDENTE"/>
    <s v="VALLE DEL CAUCA"/>
    <s v="CALI"/>
    <s v="MULTIPAGAS CARRERA PRIMERA"/>
    <s v="REDEBAN"/>
    <s v="FO-25-2044241"/>
    <d v="2025-12-29T08:00:00"/>
    <d v="2025-12-29T11:52:00"/>
    <s v="NO"/>
    <s v="SOFTWARE"/>
    <s v="COMUNICACION"/>
    <s v="PARAMETROS DE CONFIGURACION EN POS"/>
    <s v="ROBUSTO"/>
    <s v="MULTIPAGAS"/>
    <s v="EJECUTADO"/>
    <s v="29/12/2025 SE ESCALA PARA VISITA. LLAMAR ANTES DE VISITAR, CONFIRMAR FALLA Y DATOS | 29/12/2025 SE REALIZA BORRADO DE APLICATIVO DEBIDO A DESCONFIGURACIÓN EN LOS PARÁMETROS DE TERMINAL, SE REALIZA PRUEBAS OK."/>
    <s v="VISITA TECNICA"/>
    <s v="ABC09269"/>
    <s v="TIPO I"/>
    <s v="TERRESTRE"/>
    <s v="MONTERO MUESES GIAN CARLO"/>
    <n v="1"/>
    <s v="0"/>
    <n v="65960"/>
    <n v="75096"/>
    <n v="65960"/>
  </r>
  <r>
    <s v="MEDELLIN"/>
    <x v="3"/>
    <x v="3"/>
    <s v="5001"/>
    <s v="3181795"/>
    <s v="3007047528"/>
    <s v="INCIDENTE"/>
    <s v="ANTIOQUIA"/>
    <s v="MEDELLIN"/>
    <s v="BARRIO SAN JAVIER MEDELLIN 3"/>
    <s v="REDEBAN"/>
    <s v="FO-25-2044355"/>
    <d v="2025-12-29T08:00:00"/>
    <d v="2025-12-29T10:37:00"/>
    <s v="NO"/>
    <s v="HARDWARE"/>
    <s v="HUB"/>
    <s v="DETERIORO CABLE"/>
    <s v="CB UNO A UNO"/>
    <s v="CB UNO A UNO"/>
    <s v="EJECUTADO"/>
    <s v="29/12/2025 SE ESCALA PARA VISITA. LLAMAR ANTES DE VISITAR, CONFIRMAR FALLA Y DATOS | 29/12/2025 SE CAMBIA HUB CON CABLE DETERIORADO, SE INICIALIZA DATÁFONO, SE DEJAN SERVICIOS FUNCIONANDO CORRECTAMENTE"/>
    <s v="VISITA TECNICA"/>
    <s v="GB00H057"/>
    <s v="TIPO I"/>
    <s v="TERRESTRE"/>
    <s v="BARRIENTOS HERNANDEZ CRISTIAN HORACIO"/>
    <n v="1"/>
    <s v="0"/>
    <n v="65960"/>
    <n v="75096"/>
    <n v="65960"/>
  </r>
  <r>
    <s v="BOGOTA"/>
    <x v="4"/>
    <x v="4"/>
    <s v="11001"/>
    <s v="3183676"/>
    <s v="3007065096"/>
    <s v="INCIDENTE"/>
    <s v="CUNDINAMARCA"/>
    <s v="BOGOTA"/>
    <s v="DISTRICOL DON PAGO FONTIVON"/>
    <s v="REDEBAN"/>
    <s v="FO-25-2045829"/>
    <d v="2025-12-29T10:07:30"/>
    <d v="2025-12-30T12:28:00"/>
    <s v="NO"/>
    <s v="HARDWARE"/>
    <s v="NO ENCIENDE"/>
    <s v="DAÑO POS"/>
    <s v="AGREGADOR"/>
    <s v="DISTRICOL"/>
    <s v="EJECUTADO"/>
    <s v="29/12/2025 SE ESCALA PARA VISITA. LLAMAR ANTES DE VISITAR, CONFIRMAR FALLA Y DATOS | 30/12/2025 NO SE TRASLADA AL PUNTO POR LLUVIAS ESPANDO QUE ESCAMPE | 30/12/2025 SE CAMBIA POS POR DAÑO QUEDA LA PANTALLA DAÑADA Y SE HACE CAMBIO DEL POS Y PIG PÁG POR LLT SE CAMBIA Y FUNCIONA CORRECTAMENTE"/>
    <s v="VISITA TECNICA"/>
    <s v="7A008583"/>
    <s v="TIPO I"/>
    <s v="TERRESTRE"/>
    <s v="LEAL POVEDA YOHAN SEBASTIAN"/>
    <n v="1"/>
    <s v="0"/>
    <n v="65960"/>
    <n v="75096"/>
    <n v="65960"/>
  </r>
  <r>
    <s v="MEDELLIN"/>
    <x v="3"/>
    <x v="3"/>
    <s v="5001"/>
    <s v="3183930"/>
    <s v="3007041189"/>
    <s v="INCIDENTE"/>
    <s v="ANTIOQUIA"/>
    <s v="MEDELLIN"/>
    <s v="DISTRICOL FERRETERIA GUADALUPE"/>
    <s v="REDEBAN"/>
    <s v="FO-25-2045826"/>
    <d v="2025-12-29T10:09:54"/>
    <d v="2025-12-29T13:41:00"/>
    <s v="NO"/>
    <s v="HARDWARE"/>
    <s v="LECTOR DE TARJETAS"/>
    <s v="DAÑO POS"/>
    <s v="AGREGADOR"/>
    <s v="DISTRICOL"/>
    <s v="EJECUTADO"/>
    <s v="29/12/2025 SE ESCALA PARA VISITA. LLAMAR ANTES DE VISITAR, CONFIRMAR FALLA Y DATOS | 29/12/2025 SE REALIZA CAMBIO DE EQUIPOS YA QUE NO LEE TARIETAS"/>
    <s v="VISITA TECNICA"/>
    <s v="AA0PZ728"/>
    <s v="TIPO I"/>
    <s v="TERRESTRE"/>
    <s v="HERNANDEZ CHAVARRIA JUAN CAMILO"/>
    <n v="1"/>
    <s v="0"/>
    <n v="65960"/>
    <n v="75096"/>
    <n v="65960"/>
  </r>
  <r>
    <s v="CUCUTA"/>
    <x v="5"/>
    <x v="6"/>
    <s v="54001"/>
    <s v="3184164"/>
    <s v="3007026910"/>
    <s v="INCIDENTE"/>
    <s v="NORTE DE SANTANDER"/>
    <s v="CUCUTA"/>
    <s v="BARRIO TUCUNARE 2 CUCUTA"/>
    <s v="REDEBAN"/>
    <s v="FO-25-2045916"/>
    <d v="2025-12-29T10:42:28"/>
    <d v="2025-12-29T16:45:00"/>
    <s v="NO"/>
    <s v="HARDWARE"/>
    <s v="LECTOR DE BARRAS"/>
    <s v="FORMATO INVALIDO LECTOR DAÑADO"/>
    <s v="CB UNO A UNO"/>
    <s v="CB UNO A UNO"/>
    <s v="EJECUTADO"/>
    <s v="29/12/2025 SE ESCALA PARA VISITA. LLAMAR ANTES DE VISITAR, CONFIRMAR FALLA Y DATOS | 29/12/2025 SE VISITA CB, SE REALIZA CAMBIO DEL LECTOR DE CODIGOS DE BARRA POR DAÑO, SE HACE PRUEBAS OK, CB OPERATIVO."/>
    <s v="VISITA TECNICA"/>
    <s v="9999Z771"/>
    <s v="TIPO I"/>
    <s v="TERRESTRE"/>
    <s v="NARANJO AFANADOR RUBEN JESUS"/>
    <n v="1"/>
    <s v="0"/>
    <n v="65960"/>
    <n v="75096"/>
    <n v="65960"/>
  </r>
  <r>
    <s v="PEREIRA"/>
    <x v="2"/>
    <x v="5"/>
    <s v="76147"/>
    <s v="3184173"/>
    <s v="3007042702"/>
    <s v="INCIDENTE"/>
    <s v="VALLE DEL CAUCA"/>
    <s v="CARTAGO"/>
    <s v="MULTIPAGAS NUESTRO CARTAGO"/>
    <s v="REDEBAN"/>
    <s v="FO-25-2045915"/>
    <d v="2025-12-29T10:43:42"/>
    <d v="2025-12-29T14:00:00"/>
    <s v="NO"/>
    <s v="HARDWARE"/>
    <s v="PINPAD"/>
    <s v="SE REINICIA"/>
    <s v="ROBUSTO"/>
    <s v="MULTIPAGAS"/>
    <s v="EJECUTADO"/>
    <s v="29/12/2025 SE ESCALA PARA VISITA. LLAMAR ANTES DE VISITAR, CONFIRMAR FALLA Y DATOS | 29/12/2025 SE CAMBIA PIN PAD YA QUE SE REINICIA CONSTANTEMENTE, SE CAMBIA EQUIPO YA QUE NO ES COMPATIBLE CON EL PIN PAD 1600 DESK, SE REALIZAN PRUEBAS OK."/>
    <s v="VISITA TECNICA"/>
    <s v="GZ7ZZ165"/>
    <s v="TIPO I"/>
    <s v="TERRESTRE"/>
    <s v="FRANCO CAÑAVERAL YAMID RAUL"/>
    <n v="1"/>
    <s v="0"/>
    <n v="65960"/>
    <n v="75096"/>
    <n v="65960"/>
  </r>
  <r>
    <s v="IBAGUE"/>
    <x v="1"/>
    <x v="1"/>
    <s v="73624"/>
    <s v="3184301"/>
    <s v="3007010464"/>
    <s v="INCIDENTE"/>
    <s v="TOLIMA"/>
    <s v="ROVIRA"/>
    <s v="ROVIRA  TOLIMA"/>
    <s v="REDEBAN"/>
    <s v="FO-25-2045817"/>
    <d v="2025-12-29T10:30:03"/>
    <d v="2025-12-30T12:37:00"/>
    <s v="NO"/>
    <s v="HARDWARE"/>
    <s v="IMPRESION"/>
    <s v="TAPA IMPRESORA"/>
    <s v="CB UNO A UNO"/>
    <s v="CB UNO A UNO"/>
    <s v="EJECUTADO"/>
    <s v="29/12/2025 EN COMUNICACION CON LA SR NELLY CASTILLO  AL NUMERO 3123551964 SE CONFIRMAR FALLA INDICA QUE DATAFONO ESTA IMPRIMIENDO EL VOUCHER CON UNA FRANJA BLANCA DONDE EL VA EL VALOR Y DATOS CODIGO DEL PUNTO 10464 DIRECCIONCR CL 4 4-32-ROVIRA-ROVIRA-TOLIMA . SE ESCALA PARA VISITA. | 30/12/2025 SE CAMBIA DATÁFONO POR FALLA EN LA IMPRESORA. SE HACEN LAS PRUEBAS DE TRANSACCIONES TODO OK"/>
    <s v="VISITA TECNICA"/>
    <s v="A00IZ418"/>
    <s v="TIPO III"/>
    <s v="TERRESTRE"/>
    <s v="VARGAS HERRERA JHON JAIRO"/>
    <n v="1"/>
    <s v="0"/>
    <n v="275729"/>
    <n v="196537"/>
    <n v="275729"/>
  </r>
  <r>
    <s v="CALI"/>
    <x v="2"/>
    <x v="2"/>
    <s v="76248"/>
    <s v="3184713"/>
    <s v="3007032663"/>
    <s v="INCIDENTE"/>
    <s v="VALLE DEL CAUCA"/>
    <s v="EL CERRITO"/>
    <s v="BARRIO BUENOS AIRES EL CERRITO"/>
    <s v="REDEBAN"/>
    <s v="FO-25-2046368"/>
    <d v="2025-12-29T11:29:28"/>
    <d v="2025-12-30T12:20:00"/>
    <s v="NO"/>
    <s v="HARDWARE"/>
    <s v="TECLADO"/>
    <s v="DAÑO POS"/>
    <s v="UNO A UNO"/>
    <s v="CB UNO A UNO"/>
    <s v="EJECUTADO"/>
    <s v="29/12/2025 SE ESCALA PARA VISITA. LLAMAR ANTES DE VISITAR, CONFIRMAR FALLA Y DATOS | 30/12/2025 EN LA VISITA TÉCNICA SE REALIZÓ EL CAMBIO DE DATÁFONO,YA QUE SE ENCONTRÓ CON EL TECLADO AVERIADO, SISTEMA OPERATIVO Y VERSIÓN 9.90 OK, CONFIGURACIÓN E INICIALIZACIÓN OK, SE CREARON LOS USUARIOS Y SE REALIZARON LAS PRUEBAS DEJANDO EL SERVICIO OPERANDO SIN FALLAS Y SIN NOVEDAD."/>
    <s v="VISITA TECNICA"/>
    <s v="BL01X794"/>
    <s v="TIPO II"/>
    <s v="TERRESTRE"/>
    <s v="SANCHEZ URREGO ROBINSON DAVID"/>
    <n v="1"/>
    <s v="0"/>
    <n v="144968"/>
    <n v="140396"/>
    <n v="144968"/>
  </r>
  <r>
    <s v="NEIVA"/>
    <x v="1"/>
    <x v="1"/>
    <s v="41132"/>
    <s v="3185244"/>
    <s v="3007043314"/>
    <s v="INCIDENTE"/>
    <s v="HUILA"/>
    <s v="CAMPOALEGRE"/>
    <s v="DISTRICOL DISTRIBUIDORA ICOPLA"/>
    <s v="REDEBAN"/>
    <s v="FO-25-2046672"/>
    <d v="2025-12-29T12:22:44"/>
    <d v="2025-12-30T14:25:00"/>
    <s v="NO"/>
    <s v="HARDWARE"/>
    <s v="SE REINICIA"/>
    <s v="DAÑO POS"/>
    <s v="AGREGADOR"/>
    <s v="DISTRICOL"/>
    <s v="EJECUTADO"/>
    <s v="29/12/2025 SE ESCALA PARA VISITA. LLAMAR ANTES DE VISITAR, CONFIRMAR FALLA Y DATOS | 30/12/2025 SE REALIZA CAMBIO DATAFONO POR REINICIOS CONSTANTES , SE CONFIGURA E INICIALIZA, SE CREA USUARIO Y CLAVE CON EL CLIENTE, SE REALIZA PRUEBAS OK"/>
    <s v="VISITA TECNICA"/>
    <s v="ABAZZ560"/>
    <s v="TIPO II"/>
    <s v="TERRESTRE"/>
    <s v="ANDRADE HERNANDEZ JUAN CARLOS"/>
    <n v="1"/>
    <s v="0"/>
    <n v="144968"/>
    <n v="140396"/>
    <n v="144968"/>
  </r>
  <r>
    <s v="APARTADO"/>
    <x v="3"/>
    <x v="3"/>
    <s v="5837"/>
    <s v="3185245"/>
    <s v="3007038570"/>
    <s v="INCIDENTE"/>
    <s v="ANTIOQUIA"/>
    <s v="TURBO"/>
    <s v="DISTRICOL GRANERO Y VARIEDADES"/>
    <s v="REDEBAN"/>
    <s v="FO-25-2046669"/>
    <d v="2025-12-29T12:23:54"/>
    <d v="2025-12-30T11:54:00"/>
    <m/>
    <s v="HARDWARE"/>
    <s v="IMPRESION"/>
    <s v="NO IMPRIME UNO O VARIOS CARACTERES"/>
    <s v="AGREGADOR"/>
    <s v="DISTRICOL"/>
    <m/>
    <s v="29/12/2025 SE ESCALA PARA VISITA. LLAMAR ANTES DE VISITAR, CONFIRMAR FALLA Y DATOS | 30/12/2025 SE REALIZA SOPORTE VIDEOLLAMADA A CLIENTE, INDICÁNDOLE COMO BAJARLE LA CALIDAD O SENSIBILIDAD DE IMPRESIÓN YA QUE ESTABA PINTANDO MUCHO EL PAPEL Y NO DEJABA VER BIEN LOS CARACTERES."/>
    <s v="SOPORTE TELEFONICO"/>
    <m/>
    <s v="TIPO II"/>
    <s v="TERRESTRE"/>
    <s v="CASTRO HENAO DANIEL ESTEBAN"/>
    <n v="0"/>
    <s v="0"/>
    <n v="41241"/>
    <n v="0"/>
    <n v="41241"/>
  </r>
  <r>
    <s v="TUNJA"/>
    <x v="5"/>
    <x v="6"/>
    <s v="15176"/>
    <s v="3185314"/>
    <s v="3007043024"/>
    <s v="INCIDENTE"/>
    <s v="BOYACA"/>
    <s v="CHIQUINQUIRA"/>
    <s v="BARRIO CENTRO CHIQUINQUIRA 4"/>
    <s v="REDEBAN"/>
    <s v="FO-25-2047126"/>
    <d v="2025-12-29T12:57:39"/>
    <d v="2025-12-30T11:43:00"/>
    <s v="NO"/>
    <s v="HARDWARE"/>
    <s v="IMPRESION"/>
    <s v="NO IMPRIME UNO O VARIOS CARACTERES"/>
    <s v="CB UNO A UNO"/>
    <s v="CB UNO A UNO"/>
    <s v="EJECUTADO"/>
    <s v="29/12/2025 SE ESCALA PARA VISITA. LLAMAR ANTES DE VISITAR, CONFIRMAR FALLA Y DATOS | 30/12/2025 SE REALIZA VISITA AL COMERCIO, SE REALIZA MANTENIMIENTO A LA IMPRESORA Y SE REALIZAN PRUEBAS OK."/>
    <s v="VISITA TECNICA"/>
    <s v="GZ9ZZ177 IZ6ZZ373"/>
    <s v="TIPO III"/>
    <s v="TERRESTRE"/>
    <s v="SOLER HOYOS CRISTIAN LEONARDO"/>
    <n v="1"/>
    <s v="0"/>
    <n v="275729"/>
    <n v="196537"/>
    <n v="275729"/>
  </r>
  <r>
    <s v="CALI"/>
    <x v="2"/>
    <x v="2"/>
    <s v="19001"/>
    <s v="3185431"/>
    <s v="3007074737"/>
    <s v="INCIDENTE"/>
    <s v="CAUCA"/>
    <s v="POPAYAN"/>
    <s v="BARRIO SAN CAMILO POPAYAN 1"/>
    <s v="REDEBAN"/>
    <s v="FO-25-2053488"/>
    <d v="2025-12-29T13:10:38"/>
    <d v="2025-12-31T11:04:00"/>
    <s v="NO"/>
    <s v="HARDWARE"/>
    <s v="ALERT IRRUPTION"/>
    <s v="ALERT IRRUPTION"/>
    <s v="CB UNO A UNO"/>
    <s v="CB UNO A UNO"/>
    <s v="EJECUTADO"/>
    <s v="30/12/2025 EN COMUNICACION CON EL SR EDWIN ANDRES LOPEZ AL NUMERO 3122141663 SE CONFIRMAR FALLA ROBO DATAFONO . SE ESCALA PARA VISITA. | 31/12/2025 SE INGRESA SE HACE REPOSICION DE DATAFONO ROBADO SE INSTALA NUEVO DATAFONO SE INSTALA SISTEMA OPERATIVO VERSION CREACION DE USUARIOS PRUEBAS SALEN CON RECHAZO GENERAL SE REALIZO LLAMADA CELULAR A LA LINEA 018000953344 INFORMAN EL PUNTO SE ENCUENTRA BLOQUEADO POR HURTO TELECARGA DRNA INFORMAN UNA VEZ SE SUBA EL INFORME LA VISITA TECNICA DESBLOQUEARAN PUNTO"/>
    <s v="VISITA TECNICA"/>
    <s v="AE00D557"/>
    <s v="TIPO III"/>
    <s v="TERRESTRE"/>
    <s v="GIMBUEL LASSO LUIS GERMAN"/>
    <n v="1"/>
    <s v="0"/>
    <n v="275729"/>
    <n v="196537"/>
    <n v="275729"/>
  </r>
  <r>
    <s v="MEDELLIN"/>
    <x v="3"/>
    <x v="3"/>
    <s v="5282"/>
    <s v="3185499"/>
    <s v="3007027724"/>
    <s v="INCIDENTE"/>
    <s v="ANTIOQUIA"/>
    <s v="FREDONIA"/>
    <s v="DISTRICOL PAPELERIA VENGA MIRE"/>
    <s v="REDEBAN"/>
    <s v="FO-25-2047401"/>
    <d v="2025-12-29T14:19:23"/>
    <d v="2025-12-30T12:05:00"/>
    <s v="NO"/>
    <s v="HARDWARE"/>
    <s v="LECTOR DE BARRAS"/>
    <s v="FORMATO INVALIDO LECTOR DAÑADO"/>
    <s v="AGREGADOR"/>
    <s v="DISTRICOL"/>
    <s v="EJECUTADO"/>
    <s v="29/12/2025 SE ESCALA PARA VISITA. LLAMAR ANTES DE VISITAR, CONFIRMAR FALLA Y DATOS | 30/12/2025 SE VALIDA CAMBIO DE LECTOR YA QUE EL QUE TIENEN, ESTÁ AGREGANDO UN 0 DE MÁS. SE VALIDA CON OTRO LECTOR Y EFECTIVAMENTE MENTE SALE BIEN, POR LO CUAL, SE REALIZA EL CAMBIO DE LECTOR."/>
    <s v="VISITA TECNICA"/>
    <s v="99WZZ907"/>
    <s v="TIPO II"/>
    <s v="TERRESTRE"/>
    <s v="MARIN PIEDRAHITA JIMMY ALEXIS"/>
    <n v="1"/>
    <s v="0"/>
    <n v="144968"/>
    <n v="140396"/>
    <n v="144968"/>
  </r>
  <r>
    <s v="MEDELLIN"/>
    <x v="3"/>
    <x v="3"/>
    <s v="5001"/>
    <s v="3185529"/>
    <s v="3007082268"/>
    <s v="INCIDENTE"/>
    <s v="ANTIOQUIA"/>
    <s v="MEDELLIN"/>
    <s v="DISTRICOL LLAVE MAGICA DISTRIB"/>
    <s v="REDEBAN"/>
    <s v="FO-25-2047118"/>
    <d v="2025-12-29T13:43:16"/>
    <d v="2025-12-30T11:31:00"/>
    <s v="NO"/>
    <s v="HARDWARE"/>
    <s v="LECTOR DE BARRAS"/>
    <s v="CABLE LECTORA AVERIADO"/>
    <m/>
    <m/>
    <s v="EJECUTADO"/>
    <s v="29/12/2025 SE ESCALA PARA VISITA. LLAMAR ANTES DE VISITAR, CONFIRMAR FALLA Y DATOS | 02/01/2026 SE CAMBIA LECTORA AL PARECER PROVOCABA REINICIO EQUIPO POR EL CABLEADO SE CAMBIA SE HACEN PRUEBAS Y QUEDA OK"/>
    <s v="VISITA TECNICA"/>
    <s v="OB002009"/>
    <s v="TIPO I"/>
    <s v="TERRESTRE"/>
    <s v="ALVAREZ ARENAS VICTOR HUGO"/>
    <n v="1"/>
    <s v="0"/>
    <n v="65960"/>
    <n v="75096"/>
    <n v="65960"/>
  </r>
  <r>
    <s v="BARRANQUILLA"/>
    <x v="0"/>
    <x v="0"/>
    <s v="8001"/>
    <s v="3185555"/>
    <s v="3007011476"/>
    <s v="INCIDENTE"/>
    <s v="ATLANTICO"/>
    <s v="BARRANQUILLA"/>
    <s v="BARRIO SANTA MARIA - BARRANQUI"/>
    <s v="REDEBAN"/>
    <s v="FO-25-2047406"/>
    <d v="2025-12-29T14:11:02"/>
    <d v="2025-12-30T11:59:00"/>
    <s v="NO"/>
    <s v="HARDWARE"/>
    <s v="SE REINICIA"/>
    <s v="DAÑO POS"/>
    <s v="CB UNO A UNO"/>
    <s v="CB UNO A UNO"/>
    <s v="EJECUTADO"/>
    <s v="29/12/2025 SE ESCALA PARA VISITA. LLAMAR ANTES DE VISITAR, CONFIRMAR FALLA Y DATOS | 30/12/2025 SE REALIZA VISITA TÉCNICA, SE CAMBIA EL DATAFONO, SE CAMBIA LECTOR DE BARRAS, SE REALIZAN PRUEBAS EXITOSAS, EQUIPO FUNCIONA CORRECTAMENTE, CB QUEDA OPERATIVO."/>
    <s v="VISITA TECNICA"/>
    <s v="IZ8ZZ110"/>
    <s v="TIPO I"/>
    <s v="TERRESTRE"/>
    <s v="DE AGUAS MUÑOZ DAVID JOSE"/>
    <n v="1"/>
    <s v="0"/>
    <n v="65960"/>
    <n v="75096"/>
    <n v="65960"/>
  </r>
  <r>
    <s v="MONTERIA"/>
    <x v="0"/>
    <x v="0"/>
    <s v="23162"/>
    <s v="3185580"/>
    <s v="3007055832"/>
    <s v="INCIDENTE"/>
    <s v="CORDOBA"/>
    <s v="CERETE"/>
    <s v="PTM CERETE JAMA VARIEDADES"/>
    <s v="REDEBAN"/>
    <s v="FO-25-2047399"/>
    <d v="2025-12-29T14:23:52"/>
    <d v="2025-12-30T13:02:00"/>
    <s v="NO"/>
    <s v="HARDWARE"/>
    <s v="IMPRESION"/>
    <s v="NO IMPRIME UNO O VARIOS CARACTERES"/>
    <s v="AGREGADOR"/>
    <s v="COMCARD - PTM"/>
    <s v="EJECUTADO"/>
    <s v="29/12/2025 SE ESCALA PARA VISITA. LLAMAR ANTES DE VISITAR, CONFIRMAR FALLA Y DATOS | 30/12/2025 SE VALIDA DATAFONO Y SI SE IDENCIA QUE ESTA IMPRIMIENDO CON LÍNEAS Y ALGUNOS CARACTERES NO SE VEN TAMBIÉN SE EVIDENCIA QUE TIENE PROBLEMAS CON LA BATERIA DEMORAS AL IMPRIMIR, SE PROCEDE A REALIZAR CAMBIO DE EQUIPO, SE CREAN USUARIOS SE REALIZAN PRUEBAS OK EQUIPOS ES MIXTO SE CONFIGURACIÓN TERMINAL DE COMERCIO QUEDANDO OK"/>
    <s v="VISITA TECNICA"/>
    <s v="XPJZZ833 XP0YZ948"/>
    <s v="TIPO I"/>
    <s v="TERRESTRE"/>
    <s v="ARRAZOLA HERNANDEZ NICOLAS AUGUSTO"/>
    <n v="1"/>
    <s v="0"/>
    <n v="65960"/>
    <n v="75096"/>
    <n v="65960"/>
  </r>
  <r>
    <s v="MEDELLIN"/>
    <x v="3"/>
    <x v="3"/>
    <s v="5642"/>
    <s v="3185749"/>
    <s v="3007082504"/>
    <s v="INCIDENTE"/>
    <s v="ANTIOQUIA"/>
    <s v="SALGAR"/>
    <s v="DISTRICOL ACCESORIOS 30"/>
    <s v="REDEBAN"/>
    <s v="FO-25-2047539"/>
    <d v="2025-12-29T14:47:27"/>
    <d v="2025-12-30T11:40:00"/>
    <s v="NO"/>
    <s v="HARDWARE"/>
    <s v="SE REINICIA"/>
    <s v="DAÑO POS"/>
    <s v="AGREGADOR"/>
    <s v="DISTRICOL"/>
    <s v="EJECUTADO"/>
    <s v="29/12/2025 SE ESCALA PARA VISITA. LLAMAR ANTES DE VISITAR, CONFIRMAR FALLA Y DATOS | 30/12/2025 SE REALIZA CAMBIO DE EQUIPO YA QUE PRESENTA FLASH EN LA PANTALLA Y NO ENCIENDE"/>
    <s v="VISITA TECNICA"/>
    <s v="FB007687"/>
    <s v="TIPO II"/>
    <s v="TERRESTRE"/>
    <s v="HERNANDEZ CHAVARRIA JUAN CAMILO"/>
    <n v="1"/>
    <s v="0"/>
    <n v="144968"/>
    <n v="140396"/>
    <n v="144968"/>
  </r>
  <r>
    <s v="BARRANQUILLA"/>
    <x v="0"/>
    <x v="0"/>
    <s v="8296"/>
    <s v="3186098"/>
    <s v="3007064489"/>
    <s v="INCIDENTE"/>
    <s v="ATLANTICO"/>
    <s v="GALAPA"/>
    <s v="PAGAFACIL GALAPA"/>
    <s v="REDEBAN"/>
    <s v="FO-25-2048713"/>
    <d v="2025-12-29T15:06:45"/>
    <d v="2025-12-30T13:57:00"/>
    <s v="NO"/>
    <s v="HARDWARE"/>
    <s v="PANTALLA"/>
    <s v="DAÑO POS"/>
    <s v="ROBUSTO"/>
    <s v="PAGAFACIL"/>
    <s v="EJECUTADO"/>
    <s v="29/12/2025 SE ESCALA PARA VISITA. LLAMAR ANTES DE VISITAR, CONFIRMAR FALLA Y DATOS | 30/12/2025 SE REALIZA VISITA SE PROCEDE A CAMBIAR DATAFONO CAJA 1 PANTALLA BLANCA Y CAJA 2 POR TECNOLOGÍA, TAMBIÉN SE CAMBIA PINPAD CAJA 2 POR TECNOLOGÍA Y HUB EN CAJA UNO CON CABLE AVERIADO, SE HACEN PRUEBAS Y TODO OK ,CB OPERATIVO"/>
    <s v="VISITA TECNICA"/>
    <s v="1A003445-1A003960"/>
    <s v="TIPO I"/>
    <s v="TERRESTRE"/>
    <s v="PORRAS CASTRO DARLON NASCK"/>
    <n v="1"/>
    <s v="0"/>
    <n v="65960"/>
    <n v="75096"/>
    <n v="65960"/>
  </r>
  <r>
    <s v="BOGOTA"/>
    <x v="4"/>
    <x v="4"/>
    <s v="11001"/>
    <s v="3186105"/>
    <s v="3007072196"/>
    <s v="INCIDENTE"/>
    <s v="CUNDINAMARCA"/>
    <s v="BOGOTA"/>
    <s v="PTM BOGOTA GAROTOS KIDS"/>
    <s v="REDEBAN"/>
    <s v="FO-25-2048418"/>
    <d v="2025-12-29T15:07:38"/>
    <d v="2025-12-30T14:15:00"/>
    <s v="NO"/>
    <s v="HARDWARE"/>
    <s v="DETERIORO"/>
    <s v="DATAFONO"/>
    <s v="AGREGADOR"/>
    <s v="COMCARD - PTM"/>
    <s v="EJECUTADO"/>
    <s v="29/12/2025 SE ESCALA PARA VISITA. LLAMAR ANTES DE VISITAR, CONFIRMAR FALLA Y DATOS | 30/12/2025 SE REALIZA CAMBIO DE DATÁFONO POR DETERIORÓ SE REALIZAN PRUEBAS EXITOSAA OK"/>
    <s v="VISITA TECNICA"/>
    <s v="NN00N665 EG00A210"/>
    <s v="TIPO I"/>
    <s v="TERRESTRE"/>
    <s v="INFANTE SIERRA MANUEL FERNANDO"/>
    <n v="1"/>
    <s v="0"/>
    <n v="65960"/>
    <n v="75096"/>
    <n v="65960"/>
  </r>
  <r>
    <s v="MEDELLIN"/>
    <x v="3"/>
    <x v="3"/>
    <s v="5030"/>
    <s v="3186303"/>
    <s v="3007010362"/>
    <s v="INCIDENTE"/>
    <s v="ANTIOQUIA"/>
    <s v="AMAGA"/>
    <s v="AMAGA CORREGIMIENTO CAMILO C"/>
    <s v="REDEBAN"/>
    <s v="FO-25-2048132"/>
    <d v="2025-12-29T15:20:57"/>
    <d v="2025-12-30T11:18:00"/>
    <s v="NO"/>
    <s v="HARDWARE"/>
    <s v="SE REINICIA"/>
    <s v="DAÑO POS"/>
    <s v="CB UNO A UNO"/>
    <s v="CB UNO A UNO"/>
    <s v="EJECUTADO"/>
    <s v="29/12/2025 SE ESCALA PARA VISITA. LLAMAR ANTES DE VISITAR, CONFIRMAR FALLA Y DATOS | 30/12/2025 SE REALIZA CAMBIO DE CABLEADO Y DE POS YA QUE EL DATÁFONO TIENE REINICIOS Y SE TILDA EN ALGUNAS TRANSACCIONES. SE REALIZA CAMBIO DE HUB Y SE PEGA CON CINTA DOBLE FAZ"/>
    <s v="VISITA TECNICA"/>
    <s v="IZ8ZZ329"/>
    <s v="TIPO II"/>
    <s v="TERRESTRE"/>
    <s v="MARIN PIEDRAHITA JIMMY ALEXIS"/>
    <n v="1"/>
    <s v="0"/>
    <n v="144968"/>
    <n v="140396"/>
    <n v="144968"/>
  </r>
  <r>
    <s v="MEDELLIN"/>
    <x v="3"/>
    <x v="3"/>
    <s v="5440"/>
    <s v="3186596"/>
    <s v="3007070912"/>
    <s v="INCIDENTE"/>
    <s v="ANTIOQUIA"/>
    <s v="MARINILLA"/>
    <s v="BARRIO LA DALIA MARINILLA"/>
    <s v="REDEBAN"/>
    <s v="FO-25-2048707"/>
    <d v="2025-12-29T16:30:02"/>
    <d v="2025-12-30T14:20:00"/>
    <s v="NO"/>
    <s v="HARDWARE"/>
    <s v="IMPRESION"/>
    <s v="NO AVANZA PAPEL"/>
    <s v="CB UNO A UNO"/>
    <s v="CB UNO A UNO"/>
    <s v="EJECUTADO"/>
    <s v="29/12/2025 SE ESCALA PARA VISITA. LLAMAR ANTES DE VISITAR, CONFIRMAR FALLA Y DATOS | 30/12/2025 SE CAMBIA DATAFONO PORQUE NO ESTÁ AVANZANDO EL PAPEL, SE CAMBIA PINPAD PORQUE NO ES COMPATIBLE CON EL NUEVO DATAFONO"/>
    <s v="VISITA TECNICA"/>
    <s v="LN00D247"/>
    <s v="TIPO II"/>
    <s v="TERRESTRE"/>
    <s v="RUA ALVAREZ RICHARD ANDRES"/>
    <n v="1"/>
    <s v="0"/>
    <n v="144968"/>
    <n v="140396"/>
    <n v="144968"/>
  </r>
  <r>
    <s v="NEIVA"/>
    <x v="1"/>
    <x v="1"/>
    <s v="41298"/>
    <s v="3187316"/>
    <s v="3007067709"/>
    <s v="INCIDENTE"/>
    <s v="HUILA"/>
    <s v="GARZON"/>
    <s v="DISTRICOL CYT ACCESORIOS"/>
    <s v="REDEBAN"/>
    <s v="FO-25-2050223"/>
    <d v="2025-12-30T08:00:00"/>
    <d v="2025-12-31T14:45:00"/>
    <s v="NO"/>
    <s v="HARDWARE"/>
    <s v="DETERIORO"/>
    <s v="DATAFONO"/>
    <s v="AGREGADOR"/>
    <s v="DISTRICOL"/>
    <s v="EJECUTADO"/>
    <s v="30/12/2025 SE INTENTA COMUNICACION CON EL USUARIO  MARIA CARDONA  AL NUMERO 3104135069  SE ESCALA PARA VISITA. LLAMAR ANTES DE VISITAR, CONFIRMAR FALLA Y DATOS | 31/12/2025 SE REALIZA VISITA AL PUNTO ,SE CAMBIA EQUIPO YA QUE ESTE PRESENTA DAÑO EN EL TECLADO Y TAPA IMPRESORA SE DEJA EQUIPO INSTALADO CON VR 9.90 PRUEBAS CB OK ,CB OPERATIVO"/>
    <s v="VISITA TECNICA"/>
    <s v="6A8ZZ225"/>
    <s v="TIPO III"/>
    <s v="TERRESTRE"/>
    <s v="DEVIA REINOSO JUAN CARLOS"/>
    <n v="1"/>
    <s v="0"/>
    <n v="275729"/>
    <n v="196537"/>
    <n v="275729"/>
  </r>
  <r>
    <s v="TUNJA"/>
    <x v="5"/>
    <x v="6"/>
    <s v="15759"/>
    <s v="3188140"/>
    <s v="3007073653"/>
    <s v="INCIDENTE"/>
    <s v="BOYACA"/>
    <s v="SOGAMOSO"/>
    <s v="DISTRICOL SUPERMARKET P2"/>
    <s v="REDEBAN"/>
    <s v="FO-25-2050917"/>
    <d v="2025-12-30T08:44:20"/>
    <d v="2025-12-30T14:28:00"/>
    <s v="NO"/>
    <s v="SOFTWARE"/>
    <s v="LECTOR DE BARRAS"/>
    <s v="LECTOR DESCONFIGURADO"/>
    <s v="AGREGADOR"/>
    <s v="DISTRICOL"/>
    <s v="EJECUTADO"/>
    <s v="30/12/2025 SE ESCALA PARA VISITA. LLAMAR ANTES DE VISITAR, CONFIRMAR FALLA Y DATOS | 30/12/2025 SE VALIDA LECTOR SE EVIDENCIA QUE SE ENCUENTRA DESCONFIGURADO , SE REALIZA SU RESPECTIVA CONFIGURACIÓN DEJANDO PRUEBAS OK SIN TELECARGA NO AUTORIZADA"/>
    <s v="VISITA TECNICA"/>
    <s v="EF02Z330"/>
    <s v="TIPO II"/>
    <s v="TERRESTRE"/>
    <s v="ALVARADO MORENO CRISTHIAN"/>
    <n v="1"/>
    <s v="0"/>
    <n v="144968"/>
    <n v="140396"/>
    <n v="144968"/>
  </r>
  <r>
    <s v="CALI"/>
    <x v="2"/>
    <x v="2"/>
    <s v="76890"/>
    <s v="3188215"/>
    <s v="3007027839"/>
    <s v="INCIDENTE"/>
    <s v="VALLE DEL CAUCA"/>
    <s v="YOTOCO"/>
    <s v="SANTA BARBARA YOTOCO VALLE DEL"/>
    <s v="REDEBAN"/>
    <s v="FO-25-2050911"/>
    <d v="2025-12-30T08:51:05"/>
    <d v="2025-12-31T10:53:00"/>
    <s v="NO"/>
    <s v="HARDWARE"/>
    <s v="NO ENCIENDE SE REINICIA"/>
    <s v="FUENTE PODER AVERIADA"/>
    <s v="CB UNO A UNO"/>
    <s v="CB UNO A UNO"/>
    <s v="EJECUTADO"/>
    <s v="30/12/2025 SE ESCALA PARA VISITA. LLAMAR ANTES DE VISITAR, CONFIRMAR FALLA Y DATOS | 31/12/2025 SE VISITA CORRESPONSAL Y SE REEMPLAZA FUENTE DE PODER AVERIADA. TRANSACCIONES DE PRUEBA EXITOSAS."/>
    <s v="VISITA TECNICA"/>
    <s v="BL01Y341"/>
    <s v="TIPO II"/>
    <s v="TERRESTRE"/>
    <s v="BOLAÑOS TABORDA JORGE ENRIQUE"/>
    <n v="1"/>
    <s v="0"/>
    <n v="144968"/>
    <n v="140396"/>
    <n v="144968"/>
  </r>
  <r>
    <s v="MEDELLIN"/>
    <x v="3"/>
    <x v="3"/>
    <s v="5129"/>
    <s v="3188293"/>
    <s v="3007048684"/>
    <s v="INCIDENTE"/>
    <s v="ANTIOQUIA"/>
    <s v="CALDAS"/>
    <s v="DISTRICOL DONA LUPE DISTRIBUID"/>
    <s v="REDEBAN"/>
    <s v="FO-25-2051377"/>
    <d v="2025-12-30T09:33:10"/>
    <d v="2025-12-30T14:33:00"/>
    <s v="NO"/>
    <s v="HARDWARE"/>
    <s v="IMPRESION"/>
    <s v="DAÑO POS"/>
    <s v="AGREGADOR"/>
    <s v="DISTRICOL"/>
    <s v="EJECUTADO"/>
    <s v="30/12/2025 SE ESCALA PARA VISITA. LLAMAR ANTES DE VISITAR, CONFIRMAR FALLA Y DATOS | 30/12/2025 SE VISITA EL PUNTO PERO EL CB INFORMA QUE FUNCIONÓ BIEN DESPUÉS DE UNA HORA POR LO QUE SE LE BRINDA INFORMACIÓN CON EL FUNCIONAMIENTO DEL DESK 2600 YA QUE ESTE DEBE DE TOMAR UN POCO DE CARGA PARA IMPRIMIR BIEN Y CÓMO EN EL PUNTO LO DESCONECTAN, POR ESO LES SUCEDÍA DE ESA MANERA."/>
    <s v="VISITA TECNICA"/>
    <s v="BA00L818"/>
    <s v="TIPO I"/>
    <s v="TERRESTRE"/>
    <s v="MARIN PIEDRAHITA JIMMY ALEXIS"/>
    <n v="1"/>
    <s v="0"/>
    <n v="65960"/>
    <n v="75096"/>
    <n v="65960"/>
  </r>
  <r>
    <s v="BOGOTA"/>
    <x v="4"/>
    <x v="4"/>
    <s v="11001"/>
    <s v="3188461"/>
    <s v="3007022814"/>
    <s v="INCIDENTE"/>
    <s v="CUNDINAMARCA"/>
    <s v="BOGOTA"/>
    <s v="MULTIPAGAS CHAPINERO"/>
    <s v="REDEBAN"/>
    <s v="FO-25-2051390"/>
    <d v="2025-12-30T09:23:17"/>
    <d v="2025-12-30T13:48:00"/>
    <s v="NO"/>
    <s v="SOFTWARE"/>
    <s v="ACTUALIZACION"/>
    <s v="TECNOLOGIA"/>
    <s v="ROBUSTO"/>
    <s v="MULTIPAGAS"/>
    <s v="EJECUTADO"/>
    <s v="30/12/2025 SE ESCALA PARA VISITA. LLAMAR ANTES DE VISITAR, CONFIRMAR FALLA Y DATOS | 30/12/2025 SE REALIZA VISITA TÉCNICA, EVIDENCIANDO QUE EL DATÁFONO ESTABA DESACTUALIZADO, SE PROCEDE A ACTUALIZAR VERSIÓN, SE REALIZAN PRUEBAS OK SIN NOVEDAD"/>
    <s v="VISITA TECNICA"/>
    <s v="BBBBV323"/>
    <s v="TIPO I"/>
    <s v="TERRESTRE"/>
    <s v="ARIAS QUILINDO JULIAN"/>
    <n v="1"/>
    <s v="0"/>
    <n v="65960"/>
    <n v="75096"/>
    <n v="65960"/>
  </r>
  <r>
    <s v="MEDELLIN"/>
    <x v="3"/>
    <x v="3"/>
    <s v="5001"/>
    <s v="3188719"/>
    <s v="3007029623"/>
    <s v="INCIDENTE"/>
    <s v="ANTIOQUIA"/>
    <s v="MEDELLIN"/>
    <s v="PAGAFACIL LOS MOLINOS"/>
    <s v="REDEBAN"/>
    <s v="FO-25-2051382"/>
    <d v="2025-12-30T09:32:16"/>
    <d v="2025-12-30T12:50:00"/>
    <s v="NO"/>
    <s v="HARDWARE"/>
    <s v="IMPRESION"/>
    <s v="NO AVANZA PAPEL"/>
    <s v="ROBUSTO"/>
    <s v="PAGAFACIL"/>
    <s v="EJECUTADO"/>
    <s v="30/12/2025 SE ESCALA PARA VISITA. LLAMAR ANTES DE VISITAR, CONFIRMAR FALLA Y DATOS | 30/12/2025 SE CAMBIA EQUIPO YA QUE EL EQUIPO NO AVANZA PAPEL NI SUENA LOS RODILLOS SE HACEN PRUEBAS Y QUEDA OPERATIVO"/>
    <s v="VISITA TECNICA"/>
    <s v="BBBHZ512"/>
    <s v="TIPO I"/>
    <s v="TERRESTRE"/>
    <s v="ALVAREZ ARENAS VICTOR HUGO"/>
    <n v="1"/>
    <s v="0"/>
    <n v="65960"/>
    <n v="75096"/>
    <n v="65960"/>
  </r>
  <r>
    <s v="BOGOTA"/>
    <x v="4"/>
    <x v="4"/>
    <s v="11001"/>
    <s v="3188976"/>
    <s v="3007053062"/>
    <s v="INCIDENTE"/>
    <s v="CUNDINAMARCA"/>
    <s v="BOGOTA"/>
    <s v="PTM BOGOTA COMUNICATE YA NS"/>
    <s v="REDEBAN"/>
    <s v="FO-25-2051996"/>
    <d v="2025-12-30T10:07:54"/>
    <d v="2025-12-31T08:54:00"/>
    <s v="NO"/>
    <s v="SOFTWARE"/>
    <s v="ACTUALIZACION"/>
    <s v="VERSION CARGA SO VR"/>
    <s v="AGREGADOR"/>
    <s v="COMCARD - PTM"/>
    <s v="EJECUTADO"/>
    <s v="30/12/2025 SE ESCALA PARA VISITA. LLAMAR ANTES DE VISITAR, CONFIRMAR FALLA Y DATOS | 31/12/2025 SE VISITA COMERCIO DATÁFONO IMPRIME BIEN SE GENERA PRUEBAS DE CIERRE Y FUNCIONA CORRECTAMENTE NO SE GENERE PRUEBAS DE TRANSACCIÓN POR NO TENER COMO HACERLAS"/>
    <s v="VISITA TECNICA"/>
    <s v="TR0KZ102 TR0FZ318"/>
    <s v="TIPO I"/>
    <s v="TERRESTRE"/>
    <s v="LEAL POVEDA YOHAN SEBASTIAN"/>
    <n v="1"/>
    <s v="0"/>
    <n v="65960"/>
    <n v="75096"/>
    <n v="65960"/>
  </r>
  <r>
    <s v="MEDELLIN"/>
    <x v="3"/>
    <x v="3"/>
    <s v="5756"/>
    <s v="3188990"/>
    <s v="3007076372"/>
    <s v="INCIDENTE"/>
    <s v="ANTIOQUIA"/>
    <s v="SONSON"/>
    <s v="PTM SONSON  TECNOMOVIL E N B"/>
    <s v="REDEBAN"/>
    <s v="FO-25-2052137"/>
    <d v="2025-12-30T10:15:56"/>
    <d v="2025-12-31T08:41:00"/>
    <s v="NO"/>
    <s v="HARDWARE"/>
    <s v="LECTOR DE TARJETAS"/>
    <s v="DAÑO POS"/>
    <s v="AGREGADOR"/>
    <s v="COMCARD - PTM"/>
    <s v="EJECUTADO"/>
    <s v="30/12/2025 EN COMUNICACION CON EL SR@ VANESA CARDONA SANCHEZ  AL NUMERO 3115904372  SE CONFIRMAR FALLA  EL DATAFONO RED REDEBAN DADO NO LEE NINGUNA TARJETA LE ARROJA INSERTE LA TARJETA LA TIENE INTRODUCIDA PERO NO LAS LEE O SIMPLEMENTE EMITE UN PITIDO Y YA PERO NO LAS LEEY DATOS  CODIGO DEL PUNTO 76372 DIRECCION   CR 6 11 18. SE ESCALA PARA VISITA. | 31/12/2025 SE REALIZA MANTENIMIENTO AL LECTOR CHIP SE HACEN PRUEBAS Y QUEDA OPERATIVO"/>
    <s v="VISITA TECNICA"/>
    <s v="A10RZ469 A10SZ707"/>
    <s v="TIPO III"/>
    <s v="TERRESTRE"/>
    <s v="ALVAREZ ARENAS VICTOR HUGO"/>
    <n v="1"/>
    <s v="0"/>
    <n v="275729"/>
    <n v="196537"/>
    <n v="275729"/>
  </r>
  <r>
    <s v="BOGOTA"/>
    <x v="4"/>
    <x v="4"/>
    <s v="25269"/>
    <s v="3189253"/>
    <s v="3007044452"/>
    <s v="INCIDENTE"/>
    <s v="CUNDINAMARCA"/>
    <s v="FACATATIVA"/>
    <s v="DISTRICOL PINTUMEZCLAS ARIZA"/>
    <s v="REDEBAN"/>
    <s v="FO-25-2051991"/>
    <d v="2025-12-30T10:32:15"/>
    <d v="2025-12-31T08:59:00"/>
    <s v="NO"/>
    <s v="HARDWARE"/>
    <s v="LECTOR DE TARJETAS"/>
    <s v="DAÑO POS"/>
    <s v="AGREGADOR"/>
    <s v="DISTRICOL"/>
    <s v="EJECUTADO"/>
    <s v="30/12/2025 SE ESCALA PARA VISITA. LLAMAR ANTES DE VISITAR, CONFIRMAR FALLA Y DATOS | 31/12/2025 SE LLEGA A COMERCIO, SE PROCEDE A REALIZAR CAMBIO DE EQUIPO, SE CREA USUARIO, SE REALIZAN PRUEBAS OKAY SIN NOVEDAD"/>
    <s v="VISITA TECNICA"/>
    <s v="9B09Z570"/>
    <s v="TIPO II"/>
    <s v="TERRESTRE"/>
    <s v="ARIAS QUILINDO JULIAN"/>
    <n v="1"/>
    <s v="0"/>
    <n v="144968"/>
    <n v="140396"/>
    <n v="144968"/>
  </r>
  <r>
    <s v="MEDELLIN"/>
    <x v="3"/>
    <x v="3"/>
    <s v="5001"/>
    <s v="3189961"/>
    <s v="3007024262"/>
    <s v="INCIDENTE"/>
    <s v="ANTIOQUIA"/>
    <s v="MEDELLIN"/>
    <s v="COMCARD SANTO DOMINGO 1"/>
    <s v="REDEBAN"/>
    <s v="FO-25-2052707"/>
    <d v="2025-12-30T12:11:21"/>
    <d v="2025-12-31T11:44:00"/>
    <s v="NO"/>
    <s v="HARDWARE"/>
    <s v="LECTOR DE TARJETAS"/>
    <s v="DAÑO POS"/>
    <s v="AGREGADOR"/>
    <s v="COMCARD - PTM"/>
    <s v="EJECUTADO"/>
    <s v="30/12/2025 SE ESCALA PARA VISITA. LLAMAR ANTES DE VISITAR, CONFIRMAR FALLA Y DATOS | 31/12/2025 SE VISITA EL PUNTO PERO ESTÁ CERRADO Y EL CB INFORMA POR MEDIO DE LLAMADA QUE YA FUNCIONA BIEN."/>
    <s v="VISITA TECNICA"/>
    <s v="0000000"/>
    <s v="TIPO I"/>
    <s v="TERRESTRE"/>
    <s v="MARIN PIEDRAHITA JIMMY ALEXIS"/>
    <n v="1"/>
    <s v="0"/>
    <n v="65960"/>
    <n v="75096"/>
    <n v="65960"/>
  </r>
  <r>
    <s v="MEDELLIN"/>
    <x v="3"/>
    <x v="3"/>
    <s v="5001"/>
    <s v="3190125"/>
    <s v="3007032364"/>
    <s v="INCIDENTE"/>
    <s v="ANTIOQUIA"/>
    <s v="MEDELLIN"/>
    <s v="COMCARD MED SENTIMIENTOS CUPID"/>
    <s v="REDEBAN"/>
    <s v="FO-25-2052744"/>
    <d v="2025-12-30T12:20:15"/>
    <d v="2025-12-30T16:27:00"/>
    <s v="NO"/>
    <s v="SOFTWARE"/>
    <s v="COMUNICACION"/>
    <s v="PARAMETROS DE CONFIGURACION EN POS"/>
    <s v="AGREGADOR"/>
    <s v="COMCARD - PTM"/>
    <s v="EJECUTADO"/>
    <s v="30/12/2025 SE ESCALA PARA VISITA. LLAMAR ANTES DE VISITAR, CONFIRMAR FALLA Y DATOS | 30/12/2025 SE ENCUENTRAN REVERSO PENDIENTE  Y PARÁMETROS DESCONFIGURADOS PRUEBAS OK NO TELECARGA"/>
    <s v="VISITA TECNICA"/>
    <s v="114ZZ404"/>
    <s v="TIPO I"/>
    <s v="TERRESTRE"/>
    <s v="PAREJA ECHAVARRIA JHON DAVID"/>
    <n v="1"/>
    <s v="0"/>
    <n v="65960"/>
    <n v="75096"/>
    <n v="65960"/>
  </r>
  <r>
    <s v="MANIZALES"/>
    <x v="2"/>
    <x v="5"/>
    <s v="17001"/>
    <s v="3190212"/>
    <s v="3007025300"/>
    <s v="INCIDENTE"/>
    <s v="CALDAS"/>
    <s v="MANIZALES"/>
    <s v="ARA0092 CARRERA 21"/>
    <s v="REDEBAN"/>
    <s v="FO-25-2052918"/>
    <d v="2025-12-30T13:08:27"/>
    <d v="2025-12-30T17:25:00"/>
    <m/>
    <s v="SOFTWARE"/>
    <s v="COMUNICACION"/>
    <s v="PARAMETROS DE CONFIGURACION EN POS"/>
    <s v="RETAIL"/>
    <s v="TIENDAS ARA"/>
    <m/>
    <s v="30/12/2025 SE ESCALA CASO A LA RED, SERA ATENDIDO POR LA FUERZA COMERCIAL DE REDEBAN SE CIERRA TICKET | 30/12/2025 SE ESCALA CASO A LA RED, SERA ATENDIDO POR LA FUERZA COMERCIAL DE REDEBAN SE CIERRA TICKET"/>
    <s v="SOPORTE TELEFONICO"/>
    <m/>
    <s v="TIPO I"/>
    <s v="TERRESTRE"/>
    <s v="ALVAREZ LOPEZ MARIANA"/>
    <n v="0"/>
    <s v="0"/>
    <n v="41241"/>
    <n v="0"/>
    <n v="41241"/>
  </r>
  <r>
    <s v="BOGOTA"/>
    <x v="4"/>
    <x v="4"/>
    <s v="25754"/>
    <s v="3190215"/>
    <s v="3007080698"/>
    <s v="INCIDENTE"/>
    <s v="CUNDINAMARCA"/>
    <s v="SOACHA"/>
    <s v="BARRIO SAN HUMBERTO SOACHA 3"/>
    <s v="REDEBAN"/>
    <s v="FO-25-2052917"/>
    <d v="2025-12-30T13:11:31"/>
    <d v="2025-12-31T12:05:00"/>
    <s v="NO"/>
    <s v="HARDWARE"/>
    <s v="IMPRESION"/>
    <s v="NO AVANZA PAPEL"/>
    <s v="UNO A UNO"/>
    <s v="UNO A UNO"/>
    <s v="EJECUTADO"/>
    <s v="30/12/2025 SE ESCALA PARA VISITA. LLAMAR ANTES DE VISITAR, CONFIRMAR FALLA Y DATOS | 31/12/2025 SE REALIZA CAMBIO DE DATÁFONO DAÑO EN IMPRESIÓN SE REALIZAN PRUEBAS EXITOSAS, CLIENTE ENTREGA EQUIPO SIN TAPA"/>
    <s v="VISITA TECNICA"/>
    <s v="V8ZZZ365"/>
    <s v="TIPO I"/>
    <s v="TERRESTRE"/>
    <s v="INFANTE SIERRA MANUEL FERNANDO"/>
    <n v="1"/>
    <s v="0"/>
    <n v="65960"/>
    <n v="75096"/>
    <n v="65960"/>
  </r>
  <r>
    <s v="MEDELLIN"/>
    <x v="3"/>
    <x v="3"/>
    <s v="5030"/>
    <s v="3190326"/>
    <s v="3007010362"/>
    <s v="INCIDENTE"/>
    <s v="ANTIOQUIA"/>
    <s v="AMAGA"/>
    <s v="AMAGA CORREGIMIENTO CAMILO C"/>
    <s v="REDEBAN"/>
    <s v="FO-25-2053631"/>
    <d v="2025-12-30T13:55:22"/>
    <d v="2025-12-31T09:20:00"/>
    <s v="NO"/>
    <s v="HARDWARE"/>
    <s v="IMPRESION"/>
    <s v="TAPA IMPRESORA"/>
    <s v="CB UNO A UNO"/>
    <s v="CB UNO A UNO"/>
    <s v="EJECUTADO"/>
    <s v="30/12/2025 SE ESCALA PARA VISITA. LLAMAR ANTES DE VISITAR, CONFIRMAR FALLA Y DATOS | 31/12/2025 SE REALIZA CAMBIO DE TAPA DE IMPRESORA PORQUE ESTA ROTA"/>
    <s v="VISITA TECNICA"/>
    <s v="IZ8ZZ329"/>
    <s v="TIPO II"/>
    <s v="TERRESTRE"/>
    <s v="HERNANDEZ CHAVARRIA JUAN CAMILO"/>
    <n v="1"/>
    <s v="0"/>
    <n v="144968"/>
    <n v="140396"/>
    <n v="144968"/>
  </r>
  <r>
    <s v="APARTADO"/>
    <x v="3"/>
    <x v="3"/>
    <s v="5045"/>
    <s v="3190769"/>
    <s v="3007048768"/>
    <s v="INCIDENTE"/>
    <s v="ANTIOQUIA"/>
    <s v="APARTADO"/>
    <s v="BARRIO SANTA MARIA APARTADO"/>
    <s v="REDEBAN"/>
    <s v="FO-25-2054245"/>
    <d v="2025-12-30T15:41:33"/>
    <d v="2025-12-31T10:59:00"/>
    <s v="NO"/>
    <s v="HARDWARE"/>
    <s v="LECTOR DE BARRAS"/>
    <s v="DAÑO POS"/>
    <s v="CB UNO A UNO"/>
    <s v="CB UNO A UNO"/>
    <s v="EJECUTADO"/>
    <s v="30/12/2025 SE ESCALA PARA VISITA. LLAMAR ANTES DE VISITAR, CONFIRMAR FALLA Y DATOS | 31/12/2025 LECTORA PRESENTA PROBLEMAS DE QUE NO LEE ALGUNOS CÓDIGOS DE BARRA Y CUANDO LOS LEE DICE FORMATO INVÁLIDO, SE PROCEDE A CONFIGURAR DE NUEVO Y LA FALLA PERSISTES. SE PROCEDE A INSTALAR NUEVA LECTORA Y SE HACEN PRUEBAS DEJANDO TODO FUNCIONANDO CORRECTAMENTE"/>
    <s v="VISITA TECNICA"/>
    <s v="MA00D175"/>
    <s v="TIPO I"/>
    <s v="TERRESTRE"/>
    <s v="SALDARRIAGA MIRANDA SANTIAGO"/>
    <n v="1"/>
    <s v="0"/>
    <n v="65960"/>
    <n v="75096"/>
    <n v="65960"/>
  </r>
  <r>
    <s v="BUCARAMANGA"/>
    <x v="5"/>
    <x v="6"/>
    <s v="68001"/>
    <s v="3191137"/>
    <s v="3007064499"/>
    <s v="INCIDENTE"/>
    <s v="SANTANDER"/>
    <s v="BUCARAMANGA"/>
    <s v="PTM BUCARAMANGA GUSSI VARIEDA"/>
    <s v="REDEBAN"/>
    <s v="FO-25-2054547"/>
    <d v="2025-12-30T16:58:19"/>
    <d v="2025-12-31T10:49:00"/>
    <s v="NO"/>
    <s v="HARDWARE"/>
    <s v="IMPRESION"/>
    <s v="NO AVANZA PAPEL"/>
    <s v="AGREGADOR"/>
    <s v="COMCARD - PTM"/>
    <s v="EJECUTADO"/>
    <s v="30/12/2025 SE ESCALA PARA VISITA. LLAMAR ANTES DE VISITAR, CONFIRMAR FALLA Y DATOS | 31/12/2025 SE REALIZA CAMBIO DE MAGIBOX, POR DAÑO, PRUEBAS EXITOSA."/>
    <s v="VISITA TECNICA"/>
    <s v="1A003455 1A003714"/>
    <s v="TIPO I"/>
    <s v="TERRESTRE"/>
    <s v="MARTINEZ FLOREZ DONIS ALBERTO"/>
    <n v="1"/>
    <s v="0"/>
    <n v="65960"/>
    <n v="75096"/>
    <n v="65960"/>
  </r>
  <r>
    <s v="YOPAL"/>
    <x v="1"/>
    <x v="1"/>
    <s v="85139"/>
    <s v="3191159"/>
    <s v="3007021214"/>
    <s v="INCIDENTE"/>
    <s v="CASANARE"/>
    <s v="MANI"/>
    <s v="EL PROGRESO MANI CASANARE"/>
    <s v="REDEBAN"/>
    <s v="FO-25-2055293"/>
    <d v="2025-12-30T17:37:55"/>
    <d v="2025-12-31T11:09:00"/>
    <m/>
    <s v="HARDWARE"/>
    <s v="LECTOR DE TARJETAS"/>
    <s v="MENSAJE RETIRE TARJETA"/>
    <s v="CB UNO A UNO"/>
    <s v="CB UNO A UNO"/>
    <m/>
    <s v="31/12/2025 SE ESCALA PARA VISITA. LLAMAR ANTES DE VISITAR, CONFIRMAR FALLA Y DATOS | 31/12/2025 EN COMUNICACIÓN CON LA SEÑORA ROCIO DUARTE AL NUMERO 3152404344, INDICA NO REQUIERE LA VISITA, LA FALLA FUE RESUELTA, INFORMA OPERATIVO EL SERVICIO."/>
    <s v="SOPORTE TELEFONICO"/>
    <m/>
    <s v="TIPO II"/>
    <s v="TERRESTRE"/>
    <s v="BERNAL ELAICA EDGAR ALEXIS"/>
    <n v="0"/>
    <s v="0"/>
    <n v="41241"/>
    <n v="0"/>
    <n v="41241"/>
  </r>
  <r>
    <s v="BUCARAMANGA"/>
    <x v="5"/>
    <x v="6"/>
    <s v="68001"/>
    <s v="3191166"/>
    <s v="3007064499"/>
    <s v="INCIDENTE"/>
    <s v="SANTANDER"/>
    <s v="BUCARAMANGA"/>
    <s v="PTM BUCARAMANGA GUSSI VARIEDA"/>
    <s v="REDEBAN"/>
    <s v="FO-25-2055288"/>
    <d v="2025-12-30T17:44:27"/>
    <d v="2025-12-31T15:11:00"/>
    <m/>
    <s v="HARDWARE"/>
    <s v="SE REINICIA"/>
    <s v="DAÑO POS"/>
    <s v="AGREGADOR"/>
    <s v="COMCARD - PTM"/>
    <m/>
    <s v="31/12/2025 SE ESCALA PARA VISITA. LLAMAR ANTES DE VISITAR, CONFIRMAR FALLA Y DATOS | 31/12/2025 EN COMUNICACIÓN CON LA SEÑORA SUSANA AL MOVIL 3168665974, INDICA QUE EL EQUIPO YA ESTA OPERANDO CORRECTAMENTE Y NO REQUIERE DE LA VISITA TÉCNICA, INDICA TAMBIÉN QUE FUE ATENDIDA EL DÍA DE HOY EN HORAS DE LA MAÑANA CON LA TA-3191137, SE LE INDICA QUE SE PROCEDERÁ A CERRAR LA ORDEN YA QUE LO MÁS PROBABLE ES QUE LA ORDEN ESTÉ DUPLICADA."/>
    <s v="SOPORTE TELEFONICO"/>
    <m/>
    <s v="TIPO I"/>
    <s v="TERRESTRE"/>
    <s v="SANTOS GONZALEZ JOHAN FABIAN"/>
    <n v="0"/>
    <s v="0"/>
    <n v="41241"/>
    <n v="0"/>
    <n v="41241"/>
  </r>
  <r>
    <s v="BOGOTA"/>
    <x v="4"/>
    <x v="4"/>
    <s v="11001"/>
    <s v="3191428"/>
    <s v="3007075342"/>
    <s v="INCIDENTE"/>
    <s v="CUNDINAMARCA"/>
    <s v="BOGOTA"/>
    <s v="PTM BOGOTA SOLUCIONES LA ADOQU"/>
    <s v="REDEBAN"/>
    <s v="FO-25-2055273"/>
    <d v="2025-12-31T08:00:00"/>
    <d v="2025-12-31T11:40:00"/>
    <s v="NO"/>
    <s v="HARDWARE"/>
    <s v="LECTOR DE BARRAS"/>
    <s v="FORMATO INVALIDO LECTOR DAÑADO"/>
    <s v="AGREGADOR"/>
    <s v="COMCARD - PTM"/>
    <s v="EJECUTADO / CANCELADO"/>
    <s v="31/12/2025 SE ESCALA PARA VISITA. LLAMAR ANTES DE VISITAR, CONFIRMAR FALLA Y DATOS | 31/12/2025 SE LLEGA A DIRECCIÓN PARA VALIDAR FALLA EN LECTOR DE BARRAS, EL SEÑOR DANIEL INDICA QUE EL DÍA DE HOY YA ESTÁ FUNCIONANDO INDICA QUE DESDE CENTRO DE GESTIÓN NO LE DIERON UN SOPORTE PREVIO YA QUE SOLO CON REINICIAR EL DATAFONO SE HUBIERA SOLUCIONADO NO SE MANIPULA EL EQUIPO SERVICIO ESTÁ OPERATIVO CLIENTE NO FIRMA CONTROL"/>
    <s v="VISITA TECNICA"/>
    <s v="0"/>
    <s v="TIPO I"/>
    <s v="TERRESTRE"/>
    <s v="BUSTOS MORA DIEGO MANUEL"/>
    <n v="1"/>
    <s v="0"/>
    <n v="65960"/>
    <n v="75096"/>
    <n v="65960"/>
  </r>
  <r>
    <s v="BOGOTA"/>
    <x v="4"/>
    <x v="4"/>
    <s v="11001"/>
    <s v="3191446"/>
    <s v="3007032046"/>
    <s v="INCIDENTE"/>
    <s v="CUNDINAMARCA"/>
    <s v="BOGOTA"/>
    <s v="OPRAP CAFAM FLORESTA"/>
    <s v="REDEBAN"/>
    <s v="FO-25-2055672"/>
    <d v="2025-12-31T08:25:37"/>
    <d v="2025-12-31T12:27:00"/>
    <s v="NO"/>
    <s v="HARDWARE"/>
    <s v="LECTOR DE BARRAS"/>
    <s v="CABLE LECTORA AVERIADO"/>
    <s v="ROBUSTO"/>
    <s v="OPRAP"/>
    <s v="EJECUTADO"/>
    <s v="31/12/2025 SE ESCALA PARA VISITA. LLAMAR ANTES DE VISITAR, CONFIRMAR FALLA Y DATOS | 31/12/2025 SE REALIZA CAMBIO DE LECTORA POR DAÑO EN EL CABLEADO, SE REVISA PUNTO FÍSICO SE ENCUENTRA DAÑO EN EL DATÁFONO YA QUE NO AVANZA EL PAPEL SE REVISA EQUIPO Y SE PROCEDE A CAMBIARLO."/>
    <s v="VISITA TECNICA"/>
    <s v="1111W182"/>
    <s v="TIPO I"/>
    <s v="TERRESTRE"/>
    <s v="ALARCON AREVALO JOHAN STIVEN"/>
    <n v="1"/>
    <s v="0"/>
    <n v="65960"/>
    <n v="75096"/>
    <n v="65960"/>
  </r>
  <r>
    <s v="CALI"/>
    <x v="2"/>
    <x v="2"/>
    <s v="76001"/>
    <s v="3191479"/>
    <s v="3007070949"/>
    <s v="INCIDENTE"/>
    <s v="VALLE DEL CAUCA"/>
    <s v="CALI"/>
    <s v="PTM CALI SUPER TIENDA DE CRYST"/>
    <s v="REDEBAN"/>
    <s v="FO-25-2056225"/>
    <d v="2025-12-31T09:36:37"/>
    <d v="2025-12-31T12:36:00"/>
    <s v="NO"/>
    <s v="HARDWARE"/>
    <s v="LECTOR DE TARJETAS"/>
    <s v="MENSAJE RETIRE TARJETA"/>
    <s v="AGREGADOR"/>
    <s v="COMCARD - PTM"/>
    <s v="EJECUTADO"/>
    <s v="31/12/2025 SE ESCALA PARA VISITA. LLAMAR ANTES DE VISITAR, CONFIRMAR FALLA Y DATOS | 31/12/2025 SE REALIZA RETIRO DE EQUIPO EN CB BANCOLOMBIA MIXTO DEBIDO A DAÑO EN LECTORA DE TARJETA CHIP Y DEBIDO A ESTO ARROJA MENSAJE DE &quot;RETIRE TARJETA&quot;, SE REALIZAN PRUEBAS OK."/>
    <s v="VISITA TECNICA"/>
    <s v="LN00D284 LN00E570"/>
    <s v="TIPO I"/>
    <s v="TERRESTRE"/>
    <s v="MONTERO MUESES GIAN CARLO"/>
    <n v="1"/>
    <s v="0"/>
    <n v="65960"/>
    <n v="75096"/>
    <n v="65960"/>
  </r>
  <r>
    <s v="MEDELLIN"/>
    <x v="3"/>
    <x v="3"/>
    <s v="5001"/>
    <s v="3191858"/>
    <s v="3007066271"/>
    <s v="INCIDENTE"/>
    <s v="ANTIOQUIA"/>
    <s v="MEDELLIN"/>
    <s v="BARRIO ANTIOQUIA MEDELLIN"/>
    <s v="REDEBAN"/>
    <s v="FO-25-2056673"/>
    <d v="2025-12-31T10:45:23"/>
    <d v="2025-12-31T12:46:00"/>
    <s v="NO"/>
    <s v="HARDWARE"/>
    <s v="CABLEADO"/>
    <s v="DAÑO POS"/>
    <s v="CB UNO A UNO"/>
    <s v="CB UNO A UNO"/>
    <s v="EJECUTADO"/>
    <s v="31/12/2025 SE ESCALA PARA VISITA. LLAMAR ANTES DE VISITAR, CONFIRMAR FALLA Y DATOS | 31/12/2025 SE REALIZA REVISIÓN DE CABLES DE CONEXIÓN, SE CAMBIA PUERTO Y CONEXIÓN FUNCIONA CORRECTAMENTE TODO OK"/>
    <s v="VISITA TECNICA"/>
    <s v="7A00P495"/>
    <s v="TIPO I"/>
    <s v="TERRESTRE"/>
    <s v="QUINTERO SANCHEZ JUAN SEBASTIAN"/>
    <n v="1"/>
    <s v="0"/>
    <n v="65960"/>
    <n v="75096"/>
    <n v="65960"/>
  </r>
  <r>
    <s v="MEDELLIN"/>
    <x v="3"/>
    <x v="3"/>
    <s v="5001"/>
    <s v="TA-25-1339007"/>
    <s v="3007078734"/>
    <s v="INCIDENTE"/>
    <s v="ANTIOQUIA"/>
    <s v="MEDELLIN"/>
    <s v="PRUEBA TI 1"/>
    <s v="REDEBAN"/>
    <s v="FO-25-1920894 | FO-25-1913545 | FO-25-1904803"/>
    <d v="2025-11-28T17:00:00"/>
    <d v="2025-12-03T13:00:00"/>
    <s v="NO"/>
    <s v="HARDWARE"/>
    <s v="LECTOR DE TARJETAS"/>
    <s v="DAÑO POS"/>
    <s v="UNO A UNO"/>
    <s v="UNO A UNO"/>
    <s v="EJECUTADO"/>
    <s v="[FO-25-1920894] 03/12/2025 SE CAMBIA EQUIPO PORQUE NO ESTABA LEYENDO LA TARJETA EMPRESARIAL (POR BANDA), PERO SIGUE SALIENDO RECHAZO GENERAL, TODO ESTÁ FUNCIONANDO, MENOS LA TARJETA EMPRESARIALES, SE ESCALA CON PAOLA GARZON Y ME INDICA QUE EL PROBLEMA ES DE LA ENTIDAD Y NO DEL DATAFONO, TAMBIÉN ACTUALIZO OTRO DATAFONO NEWLAND 910 DE PLACA 1035123 ESTABA EN LA VERSIÓN 1.20 Y LO ACTUALIZO A LA VERSIÓN 2.0 PERO ESTE EQUIPO SIGUE SALIENDO CON RECHAZO GENERAL SE ESCALA TAMBIÉN AL COORDINADOR Y A LA SEÑORA PAOLA GARZON || [FO-25-1913545] 02/12/2025 SE LLEVA UNA SIMCARD ACTUALIZADA Y OPERATIVA SE CONECTA AL EQUIPO Y QUEDA FUNCIONANDO CORRECTAMENTE PERO ESTABA DESACTUALIZADO EN L EQUIPO SE TRATA DE ACTUALIZAR EQUIPO PERO NO RECONOCE LA USB TOCA FORMATEAR LA USB Y EN BANCOLOMBIA NO PERMITEN CONECTAR USB || [FO-25-1904803] 01/12/2025 SE CAMBIA EQUIPO POR SOLICITUD DE BANCOLOMBIA PERO LOS EQUIPOS QUE SE TRAJERON TAMBIÉN PRESENTABAN PROBLEMAS DE CONEXIÓN POR LO QUE NO SE LOGRÓ DAR SOLUCIÓN"/>
    <s v="VISITA TECNICA"/>
    <s v="4A00V403"/>
    <s v="TIPO I"/>
    <s v="TERRESTRE"/>
    <s v="RUA ALVAREZ RICHARD ANDRES"/>
    <n v="3"/>
    <s v="0"/>
    <n v="197880"/>
    <n v="75096"/>
    <n v="197880"/>
  </r>
  <r>
    <s v="BOGOTA"/>
    <x v="4"/>
    <x v="4"/>
    <s v="11001"/>
    <s v="TA-25-1343392"/>
    <s v="3007072000"/>
    <s v="INCIDENTE"/>
    <s v="CUNDINAMARCA"/>
    <s v="BOGOTA"/>
    <s v="MARATU"/>
    <s v="REDEBAN"/>
    <s v="FO-25-1914587"/>
    <d v="2025-12-01T13:42:00"/>
    <d v="2025-12-02T11:25:00"/>
    <s v="NO"/>
    <s v="SOFTWARE"/>
    <s v="ERROR DE TRANSACCIONES"/>
    <s v="RECHAZO GENERAL"/>
    <s v="CB UNO A UNO"/>
    <s v="CB UNO A UNO"/>
    <s v="EJECUTADO"/>
    <s v="02/12/2025 SE VISITA COMERCIO CB BANCOLOMBIA, SE REALIZA INICIALIZACIÓN DE EQUIPO PARA QUE TOME LOS PARÁMETROS DE CORRESPONSAL YA AJUSTADOS POR OPERACIONES EN REDEBAN, SE DEJAN USUARIOS DEL CLIENTE, SE REALIZAN PRUEBAS OK, NO UPS."/>
    <s v="VISITA TECNICA"/>
    <s v="AE005456"/>
    <s v="TIPO I"/>
    <s v="TERRESTRE"/>
    <s v="VEGA MANRIQUE JONATAN MAURICIO"/>
    <n v="1"/>
    <s v="0"/>
    <n v="65960"/>
    <n v="75096"/>
    <n v="65960"/>
  </r>
  <r>
    <s v="CALI"/>
    <x v="2"/>
    <x v="2"/>
    <s v="19573"/>
    <s v="TA-25-1343643"/>
    <s v="3007040684"/>
    <s v="INCIDENTE"/>
    <s v="CAUCA"/>
    <s v="PUERTO TEJADA"/>
    <s v="BARRIO CIUDAD DEL SUR PUERTO T"/>
    <s v="REDEBAN"/>
    <s v="FO-25-1915251"/>
    <d v="2025-12-01T17:06:00"/>
    <d v="2025-12-02T11:23:00"/>
    <s v="NO"/>
    <s v="HARDWARE"/>
    <s v="IMPRESION"/>
    <s v="TAPA IMPRESORA"/>
    <s v="CB UNO A UNO"/>
    <s v="CB UNO A UNO"/>
    <s v="EJECUTADO"/>
    <s v="01/12/2025 SE ESCALA PARA VISITA. LLAMAR ANTES DE VISITAR, CONFIRMAR FALLA Y DATOS | 02/12/2025 SE AJUSTA TAPA DE LA IMPRESORA LA CUAL SE ENCONTRABA SUELTA EN LA PARTE INFERIOR, CB BANCOLOMBIA PURO, PUURBAS OK"/>
    <s v="VISITA TECNICA"/>
    <s v="AA0OZ225"/>
    <s v="TIPO II"/>
    <s v="TERRESTRE"/>
    <s v="PAREDES CASTILLO DIEGO"/>
    <n v="1"/>
    <s v="0"/>
    <n v="144968"/>
    <n v="140396"/>
    <n v="144968"/>
  </r>
  <r>
    <s v="BUCARAMANGA"/>
    <x v="5"/>
    <x v="6"/>
    <s v="81001"/>
    <s v="TA-25-1373384"/>
    <s v="3007065648"/>
    <s v="INCIDENTE"/>
    <s v="ARAUCA"/>
    <s v="ARAUCA"/>
    <s v="BARRIO SIETE DE AGOSTO ARAUCA"/>
    <s v="REDEBAN"/>
    <s v="FO-25-1937507"/>
    <d v="2025-12-05T14:56:00"/>
    <d v="2025-12-07T09:59:00"/>
    <s v="NO"/>
    <s v="HARDWARE"/>
    <s v="DETERIORO"/>
    <s v="DATAFONO"/>
    <s v="CB UNO A UNO"/>
    <s v="CB UNO A UNO"/>
    <s v="EJECUTADO"/>
    <s v="06/12/2025 SE REALIZA CAMBIO DE EQUIPO DEBIDO PERDIÓ PLACAS  , SE REINICIA , SE REALIZA INYECCIÓN DE SISTEMA Y VERSIÓN INICIALIZADA OK PRUEBAS OK CUBRE CLAVE OK"/>
    <s v="VISITA TECNICA"/>
    <s v="CA005502"/>
    <s v="TIPO V"/>
    <s v="AEREO"/>
    <s v="HERRERA LUQUE SAUL JAVIER"/>
    <n v="1"/>
    <s v="0"/>
    <n v="988463"/>
    <n v="196537"/>
    <n v="988463"/>
  </r>
  <r>
    <s v="VILLAVICENCIO"/>
    <x v="1"/>
    <x v="1"/>
    <s v="50006"/>
    <s v="TA-25-1392748"/>
    <s v="3007056413"/>
    <s v="INCIDENTE"/>
    <s v="META"/>
    <s v="ACACIAS"/>
    <s v="BARRIO VEREDA EL CENTRO ACACIA"/>
    <s v="REDEBAN"/>
    <s v="FO-25-1957583"/>
    <d v="2025-12-11T08:09:00"/>
    <d v="2025-12-11T12:09:00"/>
    <s v="NO"/>
    <s v="SOFTWARE"/>
    <s v="ERROR DE TRANSACCIONES"/>
    <s v="RECHAZO GENERAL"/>
    <s v="UNO A UNO"/>
    <s v="CB UNO A UNO"/>
    <s v="EJECUTADO"/>
    <s v="11/12/2025 SE REALIAZA CAMBIO DE EQUIPO POR FALLAS SE CALIDAD TERMINA DE REALIZA CAMBIO DE TERMINAL POR PARTE DE RBM TERMINAL ANTIGUA 9BOZZ170 TERMINAL NUEVA DA007298 QUEDANDO OPERATIVO SIN NOVEDAD"/>
    <s v="VISITA TECNICA"/>
    <s v="DA007298-9BOZZ170"/>
    <s v="TIPO II"/>
    <s v="TERRESTRE"/>
    <s v="ROZO JIMENEZ EDGAR ARMANDO"/>
    <n v="1"/>
    <s v="0"/>
    <n v="144968"/>
    <n v="140396"/>
    <n v="144968"/>
  </r>
  <r>
    <s v="MEDELLIN"/>
    <x v="3"/>
    <x v="3"/>
    <s v="5001"/>
    <s v="TA-25-1423938"/>
    <s v="3007078734"/>
    <s v="INCIDENTE"/>
    <s v="ANTIOQUIA"/>
    <s v="MEDELLIN"/>
    <s v="PRUEBA TI 1"/>
    <s v="REDEBAN"/>
    <s v="FO-25-1981234"/>
    <d v="2025-12-16T10:06:00"/>
    <d v="2025-12-17T16:07:00"/>
    <s v="NO"/>
    <s v="SOFTWARE"/>
    <s v="ERROR DE TRANSACCIONES"/>
    <s v="RECHAZO GENERAL"/>
    <s v="UNO A UNO"/>
    <s v="UNO A UNO"/>
    <s v="EJECUTADO"/>
    <s v="17/12/2025 SE CAMBIÓ DATAFONO, PRESENTABA RECHAZO GENERAL EN TODAS SUS TRANSACCIONES, EN VALIDACIÓN CON EL PERSONAL DE OPERACIONES Y LA COMPAÑERA PAOLA GARZÓN SE REALIZÓ EL TEMA MÁS A FONDO DE POR QUÉ SE ESTABA DANDO EL RECHAZO CONCLUYENDO ASÍ QUE LOS RECHAZOS QUE GENERA EL DATÁFONO NO SON GENERADOS POR REDEBAN SINO DIRECTAMENTE POR EL BANCO EN TÉRMINOS GENERALES EL EQUIPO SE ENCUENTRA BUENO EN COMUNICACIÓN Y LLAVES Y BANCO DEBE PROCEDER A MIRAR LA CAUSAL DEL RECHAZO"/>
    <s v="VISITA TECNICA"/>
    <s v="LMQZZ724"/>
    <s v="TIPO I"/>
    <s v="TERRESTRE"/>
    <s v="CASTAÑEDA PALACIO CARLOS FELIPE"/>
    <n v="1"/>
    <s v="0"/>
    <n v="65960"/>
    <n v="75096"/>
    <n v="65960"/>
  </r>
  <r>
    <s v="MEDELLIN"/>
    <x v="3"/>
    <x v="3"/>
    <s v="5360"/>
    <s v="TA-25-1425637"/>
    <s v="3007022222"/>
    <s v="INCIDENTE"/>
    <s v="ANTIOQUIA"/>
    <s v="ITAGUI"/>
    <s v="PRUEBAS REDEBAN"/>
    <s v="REDEBAN"/>
    <s v="FO-25-1984301"/>
    <d v="2025-12-16T13:54:00"/>
    <d v="2025-12-17T11:18:00"/>
    <s v="NO"/>
    <s v="HARDWARE"/>
    <s v="LECTOR DE BARRAS"/>
    <s v="DAÑO POS"/>
    <s v="UNO A UNO"/>
    <s v="CB UNO A UNO"/>
    <s v="EJECUTADO"/>
    <s v="17/12/2025 SE REALIZA ENTREGA DE LECTOR PARA REALIZAR PRUEBAS Y SE FIRMA EL FORMATO DE PRÉSTAMO EXTERNO."/>
    <s v="VISITA TECNICA"/>
    <s v="00000000"/>
    <s v="TIPO I"/>
    <s v="TERRESTRE"/>
    <s v="MARIN PIEDRAHITA JIMMY ALEXIS"/>
    <n v="1"/>
    <s v="0"/>
    <n v="65960"/>
    <n v="75096"/>
    <n v="65960"/>
  </r>
  <r>
    <s v="BOGOTA"/>
    <x v="4"/>
    <x v="4"/>
    <s v="11001"/>
    <s v="TA-25-1433224"/>
    <s v="3007018901"/>
    <s v="INCIDENTE"/>
    <s v="CUNDINAMARCA"/>
    <s v="BOGOTA"/>
    <s v="PAGAFACIL CENTRO SUBA"/>
    <s v="REDEBAN"/>
    <s v="FO-25-1995974"/>
    <d v="2025-12-18T10:45:00"/>
    <d v="2025-12-18T15:24:00"/>
    <s v="NO"/>
    <s v="SOFTWARE"/>
    <s v="ACTUALIZACION"/>
    <s v="VERSION CARGA SO VR"/>
    <s v="ROBUSTO"/>
    <s v="PAGAFACIL"/>
    <s v="EJECUTADO"/>
    <s v="18/12/2025 SE ESCALA PARA VISITA. LLAMAR ANTES DE VISITAR, CONFIRMAR FALLA Y DATOS | 18/12/2025 SE VERIFICA LA ACTUALIZACIÓN DE REDEBAN A LA VERSIÓN 9.90 EL COMERCIO FUNCIONAMIENTO NORMAL"/>
    <s v="VISITA TECNICA"/>
    <s v="TZZZZ169"/>
    <s v="TIPO I"/>
    <s v="TERRESTRE"/>
    <s v="LEAL POVEDA YOHAN SEBASTIAN"/>
    <n v="1"/>
    <s v="0"/>
    <n v="65960"/>
    <n v="75096"/>
    <n v="65960"/>
  </r>
  <r>
    <s v="BOGOTA"/>
    <x v="4"/>
    <x v="4"/>
    <s v="11001"/>
    <s v="TA-25-1433225"/>
    <s v="3007018902"/>
    <s v="INCIDENTE"/>
    <s v="CUNDINAMARCA"/>
    <s v="BOGOTA"/>
    <s v="PAGAFACIL CENTRO DE PAGOS LA 9"/>
    <s v="REDEBAN"/>
    <s v="FO-25-1995975"/>
    <d v="2025-12-18T10:45:00"/>
    <d v="2025-12-18T13:50:00"/>
    <s v="NO"/>
    <s v="SOFTWARE"/>
    <s v="ACTUALIZACION"/>
    <s v="VERSION CARGA SO VR"/>
    <s v="ROBUSTO"/>
    <s v="PAGAFACIL"/>
    <s v="EJECUTADO"/>
    <s v="18/12/2025 SE ESCALA PARA VISITA. LLAMAR ANTES DE VISITAR, CONFIRMAR FALLA Y DATOS | 18/12/2025 SE LLEGA AL COMERCIO Y SE VOLVIÓ CON CLIENTE FUNCIONAMIENTO OKAY VERSIÓN TELECARGADA 11.5 QUIÉN TE INFORMA QUE NO LE PRESENTA NINGÚN FALLO EN MÁS DE 40 MINUTOS EN COMERCIO SE EVIDENCIA OK SE REALIZAN VALIDACIONES DATAFONOS SIN CONEXIÓN A CAJA SE ESCALA CON PAOLA AMARIS DE RBM"/>
    <s v="VISITA TECNICA"/>
    <s v="XRZZZ663"/>
    <s v="TIPO I"/>
    <s v="TERRESTRE"/>
    <s v="GOMEZ VEGA DAVID SNEYDER"/>
    <n v="1"/>
    <s v="0"/>
    <n v="65960"/>
    <n v="75096"/>
    <n v="65960"/>
  </r>
  <r>
    <s v="BOGOTA"/>
    <x v="4"/>
    <x v="4"/>
    <s v="11001"/>
    <s v="TA-25-1434600"/>
    <s v="3007031751"/>
    <s v="INCIDENTE"/>
    <s v="CUNDINAMARCA"/>
    <s v="BOGOTA"/>
    <s v="OPRAP CARULLA 170"/>
    <s v="REDEBAN"/>
    <s v="FO-25-1997500"/>
    <d v="2025-12-18T14:30:00"/>
    <d v="2025-12-18T17:03:00"/>
    <s v="NO"/>
    <s v="HARDWARE"/>
    <s v="SE REINICIA"/>
    <s v="DAÑO POS"/>
    <s v="ROBUSTO"/>
    <s v="OPRAP"/>
    <s v="EJECUTADO"/>
    <s v="18/12/2025 SE ESCALA PARA VISITA. LLAMAR ANTES DE VISITAR, CONFIRMAR FALLA Y DATOS | 18/12/2025 SE REALIZA CAMBIO DE DATÁFONO Y PIND PAD POR SOLICITUD DE REDEBAN POR FALLA CON VERSIÓN 10.6 E INDICAN RETORNAR EQUIPO PARA HACER SEGUIMIENTO"/>
    <s v="VISITA TECNICA"/>
    <s v="1111H943"/>
    <s v="TIPO I"/>
    <s v="TERRESTRE"/>
    <s v="INFANTE SIERRA MANUEL FERNANDO"/>
    <n v="1"/>
    <s v="0"/>
    <n v="65960"/>
    <n v="75096"/>
    <n v="65960"/>
  </r>
  <r>
    <s v="BOGOTA"/>
    <x v="4"/>
    <x v="4"/>
    <s v="11001"/>
    <s v="TA-25-1436672"/>
    <s v="3007031751"/>
    <s v="INCIDENTE"/>
    <s v="CUNDINAMARCA"/>
    <s v="BOGOTA"/>
    <s v="OPRAP CARULLA 170"/>
    <s v="REDEBAN"/>
    <s v="FO-25-2004774"/>
    <d v="2025-12-19T12:20:00"/>
    <d v="2025-12-19T14:48:00"/>
    <s v="NO"/>
    <s v="HARDWARE"/>
    <s v="ACTUALIZACION"/>
    <s v="VERSION CAMBIO POS"/>
    <s v="ROBUSTO"/>
    <s v="OPRAP"/>
    <s v="EJECUTADO"/>
    <s v="19/12/2025 SE ENTREGA LOS EQUIPOS A LA PERSONA ERICK AYALA UN DATÁFONO DESK 35000 Y UN PINPAD"/>
    <s v="VISITA TECNICA"/>
    <s v="1111H943"/>
    <s v="TIPO I"/>
    <s v="TERRESTRE"/>
    <s v="LEAL POVEDA YOHAN SEBASTIAN"/>
    <n v="1"/>
    <s v="0"/>
    <n v="65960"/>
    <n v="75096"/>
    <n v="65960"/>
  </r>
  <r>
    <m/>
    <x v="7"/>
    <x v="7"/>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s v="MEDELLIN"/>
    <x v="0"/>
    <x v="0"/>
    <s v="5790"/>
    <s v="3067513"/>
    <s v="3007064065"/>
    <s v="OC BASE DATAFONO"/>
    <s v="ANTIOQUIA"/>
    <s v="TARAZA"/>
    <s v="BARRIO CENTRO TARAZA"/>
    <s v="REDEBAN"/>
    <s v="FO-25-1885296"/>
    <d v="2025-11-26T14:54:00"/>
    <d v="2025-12-04T11:08:00"/>
    <s v="NO"/>
    <s v="BASEDATAFONO"/>
    <s v="BASE DATAFONO"/>
    <s v="CB UNO A UNO"/>
    <s v="CB UNO A UNO"/>
    <s v="EJECUTADO"/>
    <s v="EJECUTADO EXITOSO"/>
    <s v="26/11/2025 POR FAVOR, COMUNICARSE CON USUARIO PARA CONFIRMAR UBICACION, SOLICITUD Y PROGRAMAR VISITA TECNICA | 03/12/2025 SE SALE MEDELLÍN EN EL BUS DE LAS 11:30 Y DEBIDO A ALTO TRÁFICO SE DEMORA EN SALIR DE LA CIUDAD, YA SE ESTÁ EN CAMINO Y SE COMUNICA CON USUARIO QUE SE LLEGA UN POCO TARDE PERO QUE SE ATIENDE INCIDENTE HOY | 03/12/2025 APENAS SE LLEGA A TARAZÁ DEBIDO A RETRASO CAUSADO POR ACCIDENTE EN VÍA Y CLIENTE INFORMA QUE YA CERRÓ EL COMERCIO, SE APLAZA PARA MAÑANA | 04/12/2025 SE INSTALA BASE DEBIDO A DAÑO EN PATA DE LA BASE"/>
    <s v="VISITA TECNICA"/>
    <s v="OA00O678"/>
    <s v="TIPO IV"/>
    <s v="TERRESTRE"/>
    <s v="QUINTERO SANCHEZ JUAN SEBASTIAN"/>
    <n v="1"/>
    <s v="0"/>
    <n v="479589"/>
    <n v="196537"/>
    <n v="479589"/>
  </r>
  <r>
    <s v="CALI"/>
    <x v="1"/>
    <x v="1"/>
    <s v="76834"/>
    <s v="3074200"/>
    <s v="3007055362"/>
    <s v="OC BASE DATAFONO"/>
    <s v="VALLE DEL CAUCA"/>
    <s v="TULUA"/>
    <s v="DISTRICOL JMC DISTRIBUIDORA"/>
    <s v="REDEBAN"/>
    <s v="FO-25-1900620"/>
    <d v="2025-11-28T08:00:00"/>
    <d v="2025-12-01T15:32:00"/>
    <s v="NO"/>
    <s v="BASEDATAFONO"/>
    <s v="BASE DATAFONO"/>
    <s v="AGREGADOR"/>
    <s v="DISTRICOL"/>
    <s v="EJECUTADO / CANCELADO"/>
    <s v="PETICIÓN USUARIO"/>
    <s v="28/11/2025 POR FAVOR, COMUNICARSE CON USUARIO PARA CONFIRMAR UBICACION, SOLICITUD Y PROGRAMAR VISITA TECNICA | 01/12/2025 SE VISITA CORRESPONSAL Y SE ENCONTRÓ CERRADO, SE LLAMA AL CONTACTO Y DICE QUE NO PUDO ABRES POR DILIGENCIA PERSONAL. SE INFORMA DE LA VISITA Y QUE SE QUE SE CIERRA CASO."/>
    <s v="VISITA TECNICA"/>
    <s v="TRDZZ744"/>
    <s v="TIPO II"/>
    <s v="TERRESTRE"/>
    <s v="BOLAÑOS TABORDA JORGE ENRIQUE"/>
    <n v="1"/>
    <s v="0"/>
    <n v="144968"/>
    <n v="140396"/>
    <n v="144968"/>
  </r>
  <r>
    <s v="IBAGUE"/>
    <x v="2"/>
    <x v="2"/>
    <s v="17380"/>
    <s v="3084118"/>
    <s v="3007075541"/>
    <s v="OC BASE DATAFONO"/>
    <s v="CALDAS"/>
    <s v="LA DORADA"/>
    <s v="PTM LA DORADA MULTISERVICIOS J"/>
    <s v="REDEBAN"/>
    <s v="FO-25-1913000"/>
    <d v="2025-12-01T11:46:00"/>
    <d v="2025-12-03T12:00:00"/>
    <s v="NO"/>
    <s v="BASEDATAFONO"/>
    <s v="BASE DATAFONO"/>
    <s v="AGREGADOR"/>
    <s v="COMCARD - PTM"/>
    <s v="EJECUTADO"/>
    <s v="EJECUTADO EXITOSO"/>
    <s v="01/12/2025 POR FAVOR, COMUNICARSE CON USUARIO PARA CONFIRMAR UBICACION, SOLICITUD Y PROGRAMAR VISITA TECNICA | 02/12/2025 SE INSTALA BASE PARA DATÁFONO SIN NOVEDAD PORQUE LA ANTERIOR SE PARTIÓ."/>
    <s v="VISITA TECNICA"/>
    <s v="SX00J098"/>
    <s v="TIPO III"/>
    <s v="TERRESTRE"/>
    <s v="VARGAS HERRERA JHON JAIRO"/>
    <n v="1"/>
    <s v="0"/>
    <n v="275729"/>
    <n v="196537"/>
    <n v="275729"/>
  </r>
  <r>
    <s v="CALI"/>
    <x v="1"/>
    <x v="1"/>
    <s v="76834"/>
    <s v="3084393"/>
    <s v="3007082349"/>
    <s v="OC BASE DATAFONO"/>
    <s v="VALLE DEL CAUCA"/>
    <s v="TULUA"/>
    <s v="PTM TULUA RAPITIENDA HEDMONDT"/>
    <s v="REDEBAN"/>
    <s v="FO-25-1914231"/>
    <d v="2025-12-01T13:15:00"/>
    <d v="2025-12-02T17:59:00"/>
    <s v="NO"/>
    <s v="BASEDATAFONO"/>
    <s v="BASE DATAFONO"/>
    <m/>
    <m/>
    <s v="EJECUTADO"/>
    <s v="EJECUTADO EXITOSO"/>
    <s v="01/12/2025 POR FAVOR, COMUNICARSE CON USUARIO PARA CONFIRMAR UBICACION, SOLICITUD Y PROGRAMAR VISITA TECNICA | 02/12/2025 EN LA VISITA TÉCNICA SE REALIZÓ LA INSTALACIÓN DE LA BASE SOPORTE DE EL DATÁFONO,SE PEGÓ CON CINTA DOBLE FAZ DE LA BASE YA QUE SE HABÍA DESPEGADO."/>
    <s v="VISITA TECNICA"/>
    <s v="OB004860"/>
    <s v="TIPO II"/>
    <s v="TERRESTRE"/>
    <s v="SANCHEZ URREGO ROBINSON DAVID"/>
    <n v="1"/>
    <s v="0"/>
    <n v="144968"/>
    <n v="140396"/>
    <n v="144968"/>
  </r>
  <r>
    <s v="BOGOTA"/>
    <x v="3"/>
    <x v="3"/>
    <s v="25151"/>
    <s v="3085132"/>
    <s v="3007050561"/>
    <s v="OC BASE DATAFONO"/>
    <s v="CUNDINAMARCA"/>
    <s v="CAQUEZA"/>
    <s v="PTM CAQUEZA DROGAS CASA ORTIZ"/>
    <s v="REDEBAN"/>
    <s v="FO-25-1914229"/>
    <d v="2025-12-01T14:19:00"/>
    <d v="2025-12-02T11:00:00"/>
    <s v="NO"/>
    <s v="BASEDATAFONO"/>
    <s v="BASE DATAFONO"/>
    <s v="AGREGADOR"/>
    <s v="COMCARD - PTM"/>
    <s v="EJECUTADO"/>
    <s v="EJECUTADO EXITOSO"/>
    <s v="01/12/2025 POR FAVOR, COMUNICARSE CON USUARIO PARA CONFIRMAR UBICACION, SOLICITUD Y PROGRAMAR VISITA TECNICA | 02/12/2025 INSTALACIÓN BASE DATÁFONO"/>
    <s v="VISITA TECNICA"/>
    <s v="AAL0H212"/>
    <s v="TIPO II"/>
    <s v="TERRESTRE"/>
    <s v="ARIAS QUILINDO JULIAN"/>
    <n v="1"/>
    <s v="0"/>
    <n v="144968"/>
    <n v="140396"/>
    <n v="144968"/>
  </r>
  <r>
    <s v="PEREIRA"/>
    <x v="1"/>
    <x v="4"/>
    <s v="66001"/>
    <s v="3086796"/>
    <s v="3007049275"/>
    <s v="OC BASE DATAFONO"/>
    <s v="RISARALDA"/>
    <s v="PEREIRA"/>
    <s v="DISTRICOL TIENDA NUEVA VILLA"/>
    <s v="REDEBAN"/>
    <s v="FO-25-1916517"/>
    <d v="2025-12-01T17:22:00"/>
    <d v="2025-12-03T12:29:00"/>
    <s v="NO"/>
    <s v="BASEDATAFONO"/>
    <s v="BASE DATAFONO"/>
    <s v="AGREGADOR"/>
    <s v="DISTRICOL"/>
    <s v="EJECUTADO"/>
    <s v="EJECUTADO EXITOSO"/>
    <s v="02/12/2025 POR FAVOR, COMUNICARSE CON USUARIO PARA CONFIRMAR UBICACION, SOLICITUD Y PROGRAMAR VISITA TECNICA | 03/12/2025 SE INSTALA BASE DE DATÁFONO, YA QUE LA BASE ANTERIOR SE DAÑO"/>
    <s v="VISITA TECNICA"/>
    <s v="9C00Q125"/>
    <s v="TIPO I"/>
    <s v="TERRESTRE"/>
    <s v="FRANCO CAÑAVERAL YAMID RAUL"/>
    <n v="1"/>
    <s v="0"/>
    <n v="65960"/>
    <n v="75096"/>
    <n v="65960"/>
  </r>
  <r>
    <s v="APARTADO"/>
    <x v="0"/>
    <x v="0"/>
    <s v="5837"/>
    <s v="3087118"/>
    <s v="3007041224"/>
    <s v="OC BASE DATAFONO"/>
    <s v="ANTIOQUIA"/>
    <s v="TURBO"/>
    <s v="BARRIO EL 3 TURBO"/>
    <s v="REDEBAN"/>
    <s v="FO-25-1916519"/>
    <d v="2025-12-01T17:06:00"/>
    <d v="2025-12-09T14:49:00"/>
    <s v="NO"/>
    <s v="BASEDATAFONO"/>
    <s v="BASE DATAFONO"/>
    <s v="CB UNO A UNO"/>
    <s v="CB UNO A UNO"/>
    <s v="EJECUTADO"/>
    <s v="EJECUTADO EXITOSO"/>
    <s v="02/12/2025 POR FAVOR, COMUNICARSE CON USUARIO PARA CONFIRMAR UBICACION, SOLICITUD Y PROGRAMAR VISITA TECNICA | 10/12/2025 USUARIO NO TIENE BASE LA ANTERIOR SE DAÑÓ, SE INSTALA NUEVA BASE DATAFONO"/>
    <s v="VISITA TECNICA"/>
    <s v="9L8ZZ665"/>
    <s v="TIPO II"/>
    <s v="TERRESTRE"/>
    <s v="SALDARRIAGA MIRANDA SANTIAGO"/>
    <n v="1"/>
    <s v="0"/>
    <n v="144968"/>
    <n v="140396"/>
    <n v="144968"/>
  </r>
  <r>
    <s v="BOGOTA"/>
    <x v="3"/>
    <x v="3"/>
    <s v="11001"/>
    <s v="3088785"/>
    <s v="3007072338"/>
    <s v="OC BASE DATAFONO"/>
    <s v="CUNDINAMARCA"/>
    <s v="BOGOTA"/>
    <s v="PTM MALU PET"/>
    <s v="REDEBAN"/>
    <s v="FO-25-1925221 | FO-25-1917554"/>
    <d v="2025-12-02T09:11:00"/>
    <d v="2025-12-03T14:05:00"/>
    <s v="NO"/>
    <s v="BASEDATAFONO"/>
    <s v="BASE DATAFONO"/>
    <s v="AGREGADOR"/>
    <s v="COMCARD - PTM"/>
    <s v="EJECUTADO | EJECUTADO / CANCELADO"/>
    <s v="EJECUTADO EXITOSO"/>
    <s v="[FO-25-1925221] 03/12/2025 SE REALIZA INSTALACIÓN DE BASE YA QUE LA ANTERIOR SE CALLO Y SE ROMPIÓ || [FO-25-1917554] 02/12/2025 POR FAVOR, COMUNICARSE CON USUARIO PARA CONFIRMAR UBICACION, SOLICITUD Y PROGRAMAR VISITA TECNICA | 03/12/2025 SE VISITA COMERCIO ESTÁ CERRADO SE LLAMA PERO INDICA QUE NO ESTÁ EN EL PUNTO Y SE DEMORA"/>
    <s v="VISITA TECNICA"/>
    <s v="ON00N784"/>
    <s v="TIPO I"/>
    <s v="TERRESTRE"/>
    <s v="GALINDO ROJAS LUIS FELIPE"/>
    <n v="2"/>
    <s v="0"/>
    <n v="131920"/>
    <n v="75096"/>
    <n v="131920"/>
  </r>
  <r>
    <s v="BARRANQUILLA"/>
    <x v="4"/>
    <x v="5"/>
    <s v="8001"/>
    <s v="3096153"/>
    <s v="3007075581"/>
    <s v="OC BASE DATAFONO"/>
    <s v="ATLANTICO"/>
    <s v="BARRANQUILLA"/>
    <s v="PTM BARRANQUILLA FARMA EXPRESS"/>
    <s v="REDEBAN"/>
    <s v="FO-25-1925212"/>
    <d v="2025-12-03T10:27:00"/>
    <d v="2025-12-09T21:50:00"/>
    <s v="NO"/>
    <s v="BASEDATAFONO"/>
    <s v="BASE DATAFONO"/>
    <s v="AGREGADOR"/>
    <s v="COMCARD - PTM"/>
    <s v="EJECUTADO"/>
    <s v="EJECUTADO EXITOSO"/>
    <s v="03/12/2025 POR FAVOR, COMUNICARSE CON USUARIO PARA CONFIRMAR UBICACION, SOLICITUD Y PROGRAMAR VISITA TECNICA | 09/12/2025 SE REALIZA VISITA SE PROCEDE A PEGARLE LA BASE AL CLIENTE Y TODO OK EQUIPOS OPERATIVO"/>
    <s v="VISITA TECNICA"/>
    <s v="A400L272-A400M951"/>
    <s v="TIPO I"/>
    <s v="TERRESTRE"/>
    <s v="PORRAS CASTRO DARLON NASCK"/>
    <n v="1"/>
    <s v="0"/>
    <n v="65960"/>
    <n v="75096"/>
    <n v="65960"/>
  </r>
  <r>
    <s v="BOGOTA"/>
    <x v="3"/>
    <x v="3"/>
    <s v="97001"/>
    <s v="3097129"/>
    <s v="3007022566"/>
    <s v="OC BASE DATAFONO"/>
    <s v="VAUPES"/>
    <s v="MITU"/>
    <s v="CENTRO MITU II VAUPES"/>
    <s v="REDEBAN"/>
    <s v="FO-25-1926453"/>
    <d v="2025-12-03T11:49:00"/>
    <d v="2025-12-05T12:54:00"/>
    <s v="NO"/>
    <s v="BASEDATAFONO"/>
    <s v="BASE DATAFONO"/>
    <s v="CB UNO A UNO"/>
    <s v="CB UNO A UNO"/>
    <s v="EJECUTADO / CANCELADO"/>
    <s v="CANCELADO POR EL USUARIO"/>
    <s v="03/12/2025 POR FAVOR, COMUNICARSE CON USUARIO PARA CONFIRMAR UBICACION, SOLICITUD Y PROGRAMAR VISITA TECNICA | 05/12/2025 SE REALIZA COMUNICACIÓN CON LA SEÑORA CARMEN SANDOVAL AL NÚMERO 3132610860 CLIENTE INDICA QUE NO SOLICITO BASE SI NO UN INCIDENTE ,PERO CLIENTE INDICA QUE LE QUITARON EL INTERNET QUE LE HABÍAN DADO POR MEDIO DEL BANCO PERO YA SE CONECTO POR MEDIO DE OTRO INTERNET Y FUNCIONÓ"/>
    <s v="SOPORTE TELEFONICO"/>
    <s v="NO"/>
    <s v="TIPO V"/>
    <s v="AEREO"/>
    <s v="GALINDO ROJAS LUIS FELIPE"/>
    <n v="0"/>
    <s v="0"/>
    <n v="41241"/>
    <n v="0"/>
    <n v="41241"/>
  </r>
  <r>
    <s v="MEDELLIN"/>
    <x v="0"/>
    <x v="0"/>
    <s v="5001"/>
    <s v="3099925"/>
    <s v="3007050145"/>
    <s v="OC BASE DATAFONO"/>
    <s v="ANTIOQUIA"/>
    <s v="MEDELLIN"/>
    <s v="PTM MEDELLIN  GRANERO MIXTO EL"/>
    <s v="REDEBAN"/>
    <s v="FO-25-1930200"/>
    <d v="2025-12-04T08:00:00"/>
    <d v="2025-12-05T12:57:00"/>
    <s v="NO"/>
    <s v="BASEDATAFONO"/>
    <s v="BASE DATAFONO"/>
    <s v="AGREGADOR"/>
    <s v="COMCARD - PTM"/>
    <s v="EJECUTADO"/>
    <s v="EJECUTADO EXITOSO"/>
    <s v="04/12/2025 POR FAVOR, COMUNICARSE CON USUARIO PARA CONFIRMAR UBICACION, SOLICITUD Y PROGRAMAR VISITA TECNICA | 05/12/2025 SE INSTALA BASE NUEVA DEBIDO A ROTURA EN LA PATA DE LA BASE"/>
    <s v="VISITA TECNICA"/>
    <s v="GB00V335"/>
    <s v="TIPO I"/>
    <s v="TERRESTRE"/>
    <s v="QUINTERO SANCHEZ JUAN SEBASTIAN"/>
    <n v="1"/>
    <s v="0"/>
    <n v="65960"/>
    <n v="75096"/>
    <n v="65960"/>
  </r>
  <r>
    <s v="BOGOTA"/>
    <x v="3"/>
    <x v="3"/>
    <s v="11001"/>
    <s v="3104068"/>
    <s v="3007037525"/>
    <s v="OC BASE DATAFONO"/>
    <s v="CUNDINAMARCA"/>
    <s v="BOGOTA"/>
    <s v="BARRIO SIMON BOLIVAR BOGOTA 1"/>
    <s v="REDEBAN"/>
    <s v="FO-25-1932283"/>
    <d v="2025-12-04T15:14:00"/>
    <d v="2025-12-09T21:52:00"/>
    <s v="NO"/>
    <s v="BASEDATAFONO"/>
    <s v="BASE DATAFONO"/>
    <s v="CB UNO A UNO"/>
    <s v="CB UNO A UNO"/>
    <s v="EJECUTADO"/>
    <s v="EJECUTADO EXITOSO"/>
    <s v="04/12/2025 POR FAVOR, COMUNICARSE CON USUARIO PARA CONFIRMAR UBICACION, SOLICITUD Y PROGRAMAR VISITA TECNICA | 09/12/2025 SEREALIZA INSTALACIÓN DE BASE POR SOLICITUD DEL CLIENTE YA QUE LA ANTERIOR SE CALLO Y SE PARTIÓ"/>
    <s v="VISITA TECNICA"/>
    <s v="1A007122-AC00Z830"/>
    <s v="TIPO I"/>
    <s v="TERRESTRE"/>
    <s v="GALINDO ROJAS LUIS FELIPE"/>
    <n v="1"/>
    <s v="0"/>
    <n v="65960"/>
    <n v="75096"/>
    <n v="65960"/>
  </r>
  <r>
    <s v="BOGOTA"/>
    <x v="3"/>
    <x v="3"/>
    <s v="11001"/>
    <s v="3105212"/>
    <s v="3007026553"/>
    <s v="OC BASE DATAFONO"/>
    <s v="CUNDINAMARCA"/>
    <s v="BOGOTA"/>
    <s v="REDY 20 DE JULIO"/>
    <s v="REDEBAN"/>
    <s v="FO-25-1936140"/>
    <d v="2025-12-04T17:10:00"/>
    <d v="2025-12-06T12:55:00"/>
    <s v="NO"/>
    <s v="BASEDATAFONO"/>
    <s v="BASE DATAFONO"/>
    <s v="ROBUSTO"/>
    <s v="REDY"/>
    <s v="EJECUTADO"/>
    <s v="EJECUTADO EXITOSO"/>
    <s v="05/12/2025 POR FAVOR, COMUNICARSE CON USUARIO PARA CONFIRMAR UBICACION, SOLICITUD Y PROGRAMAR VISITA TECNICA | 06/12/2025 SE REALIZA INSTALACIÓN DE BASE PARA DATÁFONO"/>
    <s v="VISITA TECNICA"/>
    <s v="1A00N233"/>
    <s v="TIPO I"/>
    <s v="TERRESTRE"/>
    <s v="MICHELI LOPEZ MIGUEL ANGEL"/>
    <n v="1"/>
    <s v="0"/>
    <n v="65960"/>
    <n v="75096"/>
    <n v="65960"/>
  </r>
  <r>
    <s v="APARTADO"/>
    <x v="0"/>
    <x v="0"/>
    <s v="27615"/>
    <s v="3105738"/>
    <s v="3007015734"/>
    <s v="OC BASE DATAFONO"/>
    <s v="CHOCO"/>
    <s v="RIOSUCIO"/>
    <s v="BELEN DE BAJIRA IV CHOCO"/>
    <s v="REDEBAN"/>
    <s v="FO-25-1936134"/>
    <d v="2025-12-05T08:04:00"/>
    <d v="2025-12-11T09:18:00"/>
    <s v="NO"/>
    <s v="BASEDATAFONO"/>
    <s v="BASE DATAFONO"/>
    <s v="CB UNO A UNO"/>
    <s v="CB UNO A UNO"/>
    <s v="EJECUTADO"/>
    <s v="EJECUTADO EXITOSO"/>
    <s v="05/12/2025 POR FAVOR, COMUNICARSE CON USUARIO PARA CONFIRMAR UBICACION, SOLICITUD Y PROGRAMAR VISITA TECNICA | 11/12/2025 SE INSTALA BASE DATÁFONO DESK 2600 YA QUE LA ANTERIOR NO ERA COMPATIBLE Y AL MOMENTO DE ABASTECER EL ROLLO SE PARTIÓ. SE LE INSTALO UNA NUEVA COMPATIBLE CON EL EQUIPO."/>
    <s v="VISITA TECNICA"/>
    <s v="A00DZ261"/>
    <s v="TIPO V"/>
    <s v="TERRESTRE/FLUVIAL"/>
    <s v="SALDARRIAGA MIRANDA SANTIAGO"/>
    <n v="1"/>
    <s v="0"/>
    <n v="479589"/>
    <n v="196537"/>
    <n v="479589"/>
  </r>
  <r>
    <s v="VALLEDUPAR"/>
    <x v="4"/>
    <x v="5"/>
    <s v="20517"/>
    <s v="3106565"/>
    <s v="3007060946"/>
    <s v="OC BASE DATAFONO"/>
    <s v="CESAR"/>
    <s v="PAILITAS"/>
    <s v="BARRIO EL BOSQUE PAILITAS"/>
    <s v="REDEBAN"/>
    <s v="FO-25-1936131"/>
    <d v="2025-12-05T09:43:00"/>
    <d v="2025-12-06T12:07:00"/>
    <s v="NO"/>
    <s v="BASEDATAFONO"/>
    <s v="BASE DATAFONO"/>
    <s v="CB UNO A UNO"/>
    <s v="CB UNO A UNO"/>
    <s v="EJECUTADO"/>
    <s v="EJECUTADO EXITOSO"/>
    <s v="05/12/2025 POR FAVOR, COMUNICARSE CON USUARIO PARA CONFIRMAR UBICACION, SOLICITUD Y PROGRAMAR VISITA TECNICA | 06/12/2025 BUENOS DÍAS SE VISITA CB Y SE LE HACE INSTALACIÓN DE BASE DE DATAFONO"/>
    <s v="VISITA TECNICA"/>
    <s v="KA00F847"/>
    <s v="TIPO IV"/>
    <s v="TERRESTRE"/>
    <s v="BENITEZ CARVAJAL ALVARO JAVIER"/>
    <n v="1"/>
    <s v="0"/>
    <n v="479589"/>
    <n v="196537"/>
    <n v="479589"/>
  </r>
  <r>
    <s v="BOGOTA"/>
    <x v="3"/>
    <x v="3"/>
    <s v="11001"/>
    <s v="3108900"/>
    <s v="3007013194"/>
    <s v="OC BASE DATAFONO"/>
    <s v="CUNDINAMARCA"/>
    <s v="BOGOTA"/>
    <s v="CENTRO COMERCIAL DIVER PLAZA"/>
    <s v="REDEBAN"/>
    <s v="FO-25-1937466"/>
    <d v="2025-12-05T13:57:00"/>
    <d v="2025-12-06T12:58:00"/>
    <s v="NO"/>
    <s v="BASEDATAFONO"/>
    <s v="BASE DATAFONO"/>
    <s v="ROBUSTO"/>
    <s v="OPRAP"/>
    <s v="EJECUTADO"/>
    <s v="EJECUTADO EXITOSO"/>
    <s v="05/12/2025 POR FAVOR, COMUNICARSE CON USUARIO PARA CONFIRMAR UBICACION, SOLICITUD Y PROGRAMAR VISITA TECNICA | 06/12/2025 SE VISITA COMERCIO CB BANCOLOMBIA, CLIENTE INDICA QUE LA BASE NUEVA QUE LE HABÍAN INSTALADO ES MUY ENDEBLE Y NO SE MANTIENE ESTABLE, SE CAMBIA BASE, SE DEJAN LA NUEVA FUNCIONANDO OK, NO SE MANIPULAN EQUIPOS."/>
    <s v="VISITA TECNICA"/>
    <s v="V1ZZZ970"/>
    <s v="TIPO I"/>
    <s v="TERRESTRE"/>
    <s v="VEGA MANRIQUE JONATAN MAURICIO"/>
    <n v="1"/>
    <s v="0"/>
    <n v="65960"/>
    <n v="75096"/>
    <n v="65960"/>
  </r>
  <r>
    <s v="VALLEDUPAR"/>
    <x v="4"/>
    <x v="5"/>
    <s v="20013"/>
    <s v="3114450"/>
    <s v="3007065050"/>
    <s v="OC BASE DATAFONO"/>
    <s v="CESAR"/>
    <s v="AGUSTIN CODAZZI"/>
    <s v="BARRIO EL CARMEN AGUSTIN CODAZ"/>
    <s v="REDEBAN"/>
    <s v="FO-25-1950910"/>
    <d v="2025-12-09T10:01:00"/>
    <d v="2025-12-15T10:50:00"/>
    <s v="NO"/>
    <s v="BASEDATAFONO"/>
    <s v="BASE DATAFONO"/>
    <s v="CB UNO A UNO"/>
    <s v="CB UNO A UNO"/>
    <s v="EJECUTADO"/>
    <s v="EJECUTADO EXITOSO"/>
    <s v="09/12/2005 POR FAVOR, COMUNICARSE CON USUARIO PARA CONFIRMAR UBICACION, SOLICITUD Y PROGRAMAR VISITA TECNICA | 15/12/2025 SE REALIZA INSTALACIÓN DE BASE DE DATAFONO, YA QUE LA QUE TENIAN SE PARTIO"/>
    <s v="VISITA TECNICA"/>
    <s v="6Z005718 - A300T052"/>
    <s v="TIPO II"/>
    <s v="TERRESTRE"/>
    <s v="MONTES DIAZ JOHN FRED"/>
    <n v="1"/>
    <s v="0"/>
    <n v="144968"/>
    <n v="140396"/>
    <n v="144968"/>
  </r>
  <r>
    <s v="BUCARAMANGA"/>
    <x v="5"/>
    <x v="6"/>
    <s v="68081"/>
    <s v="3117425"/>
    <s v="3007041045"/>
    <s v="OC BASE DATAFONO"/>
    <s v="SANTANDER"/>
    <s v="BARRANCABERMEJA"/>
    <s v="PTM BARRANCABERMEJA PUNTO DEL"/>
    <s v="REDEBAN"/>
    <s v="FO-25-1950904"/>
    <d v="2025-12-09T14:56:00"/>
    <d v="2025-12-13T12:47:00"/>
    <s v="NO"/>
    <s v="BASEDATAFONO"/>
    <s v="BASE DATAFONO"/>
    <s v="AGREGADOR"/>
    <s v="COMCARD - PTM"/>
    <s v="EJECUTADO"/>
    <s v="EJECUTADO EXITOSO"/>
    <s v="09/12/2005 POR FAVOR, COMUNICARSE CON USUARIO PARA CONFIRMAR UBICACION, SOLICITUD Y PROGRAMAR VISITA TECNICA | 12/12/2025 SE INSTALA BASE DONDE CLIENTE INDICA ,DEBIDO A Q LA Q TENÍA SE LE PARTIÓ VISITA EXITOSA"/>
    <s v="VISITA TECNICA"/>
    <s v="GZ0OZ581"/>
    <s v="TIPO III"/>
    <s v="TERRESTRE"/>
    <s v="GELVEZ MOGOLLON JOSE ELISEO"/>
    <n v="1"/>
    <s v="0"/>
    <n v="275729"/>
    <n v="196537"/>
    <n v="275729"/>
  </r>
  <r>
    <s v="PEREIRA"/>
    <x v="1"/>
    <x v="4"/>
    <s v="63130"/>
    <s v="3117665"/>
    <s v="3007054575"/>
    <s v="OC BASE DATAFONO"/>
    <s v="QUINDIO"/>
    <s v="CALARCA"/>
    <s v="O AV COLON CALARCA"/>
    <s v="REDEBAN"/>
    <s v="FO-25-1950900"/>
    <d v="2025-12-09T15:44:00"/>
    <d v="2025-12-12T10:42:00"/>
    <s v="NO"/>
    <s v="BASEDATAFONO"/>
    <s v="BASE DATAFONO"/>
    <s v="CB UNO A UNO"/>
    <s v="CB UNO A UNO"/>
    <s v="EJECUTADO"/>
    <s v="EJECUTADO EXITOSO"/>
    <s v="09/12/2005 POR FAVOR, COMUNICARSE CON USUARIO PARA CONFIRMAR UBICACION, SOLICITUD Y PROGRAMAR VISITA TECNICA | 12/12/2025 SE VISITA COMERCIO SE REALIZÓ INSTALACIÓN DE BASE NUEVA.  YA QUEDA E LA ANTIGUA SE HABÍA PARTIDO."/>
    <s v="VISITA TECNICA"/>
    <s v="II5ZZ965"/>
    <s v="TIPO II"/>
    <s v="TERRESTRE"/>
    <s v="SANCHEZ SOLORZANO JUAN SEBASTIAN"/>
    <n v="1"/>
    <s v="0"/>
    <n v="144968"/>
    <n v="140396"/>
    <n v="144968"/>
  </r>
  <r>
    <s v="MEDELLIN"/>
    <x v="0"/>
    <x v="0"/>
    <s v="5212"/>
    <s v="3118985"/>
    <s v="3007031680"/>
    <s v="OC BASE DATAFONO"/>
    <s v="ANTIOQUIA"/>
    <s v="COPACABANA"/>
    <s v="BARRIO BARRIO PLAZA DE MERCADO"/>
    <s v="REDEBAN"/>
    <s v="FO-25-1953221"/>
    <d v="2025-12-10T08:00:00"/>
    <d v="2025-12-13T12:54:00"/>
    <s v="NO"/>
    <s v="BASEDATAFONO"/>
    <s v="BASE DATAFONO"/>
    <s v="CB UNO A UNO"/>
    <s v="CB UNO A UNO"/>
    <s v="EJECUTADO"/>
    <s v="EJECUTADO EXITOSO"/>
    <s v="10/12/2025 SE ESCALA PARA VISITA. LLAMAR ANTES DE VISITAR, CONFIRMAR FALLA Y DATOS | 13/12/2025 SE INSTALA BASE DATÁFONO OK PRUEBAS EXITOSAS"/>
    <s v="VISITA TECNICA"/>
    <s v="1111S151"/>
    <s v="TIPO I"/>
    <s v="TERRESTRE"/>
    <s v="DIAZ ZABALA FRANCIS DUBAN"/>
    <n v="1"/>
    <s v="0"/>
    <n v="65960"/>
    <n v="75096"/>
    <n v="65960"/>
  </r>
  <r>
    <s v="MEDELLIN"/>
    <x v="0"/>
    <x v="0"/>
    <s v="5001"/>
    <s v="3120367"/>
    <s v="3007037846"/>
    <s v="OC BASE DATAFONO"/>
    <s v="ANTIOQUIA"/>
    <s v="MEDELLIN"/>
    <s v="DISTRICOL RENACER JLA"/>
    <s v="REDEBAN"/>
    <s v="FO-25-1953217"/>
    <d v="2025-12-10T09:49:00"/>
    <d v="2025-12-12T15:41:00"/>
    <s v="NO"/>
    <s v="BASEDATAFONO"/>
    <s v="BASE DATAFONO"/>
    <s v="AGREGADOR"/>
    <s v="DISTRICOL"/>
    <s v="EJECUTADO"/>
    <s v="EJECUTADO EXITOSO"/>
    <s v="10/12/2025 SE ESCALA PARA VISITA. LLAMAR ANTES DE VISITAR, CONFIRMAR FALLA Y DATOS | 12/12/2025 SE REALIZA INSTALACIÓN DE BASE PARA DATÁFONO DE MANERA EFECTIVA. SE CAMBIA POR EL DETERIORO QUE PRESENTA Y POR MOVIMIENTO DE PUNTO YA QUE EL CB CUANDO TIENE MUCHA CLIENTELA, SE LE DIFICULTA ATENDER EN EL PUNTO DONDE ESTÁ INSTALADA LA BASE, POR LO CUÁL TAMBIÉN SE CAMBIA EL PUNTO DONDE YA HABÍAN CABLEADO EL PUNTO DE ACCESO DE RED."/>
    <s v="VISITA TECNICA"/>
    <s v="GZ00R522"/>
    <s v="TIPO I"/>
    <s v="TERRESTRE"/>
    <s v="MARIN PIEDRAHITA JIMMY ALEXIS"/>
    <n v="1"/>
    <s v="0"/>
    <n v="65960"/>
    <n v="75096"/>
    <n v="65960"/>
  </r>
  <r>
    <s v="MEDELLIN"/>
    <x v="0"/>
    <x v="0"/>
    <s v="5615"/>
    <s v="3121370"/>
    <s v="3007068770"/>
    <s v="OC BASE DATAFONO"/>
    <s v="ANTIOQUIA"/>
    <s v="RIONEGRO"/>
    <s v="PTM RIONEGRO BLOOMERS STORE"/>
    <s v="REDEBAN"/>
    <s v="FO-25-1954109"/>
    <d v="2025-12-10T11:16:00"/>
    <d v="2025-12-12T15:48:00"/>
    <s v="NO"/>
    <s v="BASEDATAFONO"/>
    <s v="BASE DATAFONO"/>
    <s v="AGREGADOR"/>
    <s v="COMCARD - PTM"/>
    <s v="EJECUTADO"/>
    <s v="EJECUTADO EXITOSO"/>
    <s v="10/12/2025 SE ESCALA PARA VISITA. LLAMAR ANTES DE VISITAR, CONFIRMAR FALLA Y DATOS | 12/12/2025 SE INSTALA BASE DATAFONO"/>
    <s v="VISITA TECNICA"/>
    <s v="AALUZ196"/>
    <s v="TIPO II"/>
    <s v="TERRESTRE"/>
    <s v="BADEL ACUÑA LUIS ALBERTO"/>
    <n v="1"/>
    <s v="0"/>
    <n v="144968"/>
    <n v="140396"/>
    <n v="144968"/>
  </r>
  <r>
    <s v="MONTERIA"/>
    <x v="4"/>
    <x v="5"/>
    <s v="5154"/>
    <s v="3129649"/>
    <s v="3007052871"/>
    <s v="OC BASE DATAFONO"/>
    <s v="ANTIOQUIA"/>
    <s v="CAUCASIA"/>
    <s v="BARRIO CARACOLI CAUCASIA"/>
    <s v="REDEBAN"/>
    <s v="FO-25-1963043"/>
    <d v="2025-12-12T08:00:00"/>
    <d v="2025-12-18T13:45:00"/>
    <s v="NO"/>
    <s v="BASEDATAFONO"/>
    <s v="BASE DATAFONO"/>
    <s v="CB UNO A UNO"/>
    <s v="CB UNO A UNO"/>
    <s v="EJECUTADO"/>
    <s v="EJECUTADO EXITOSO"/>
    <s v="12/12/2025 SE ESCALA PARA VISITA. LLAMAR ANTES DE VISITAR, CONFIRMAR FALLA Y DATOS | 18/12/2025 SE REALIZA INSTALACIÓN DE BASE PARA EL DATAFONO, LA QUE SE ENCONTRÓ EN EL EL PUNTO ESTÁ PARTIDA Y SIN TORNILLOS, NUEVA BASE INSTALADA OPERTIVA OK"/>
    <s v="VISITA TECNICA"/>
    <s v="LDZZZ372"/>
    <s v="TIPO II"/>
    <s v="TERRESTRE"/>
    <s v="GONZALEZ FERRER JESUS ALEXANDER"/>
    <n v="1"/>
    <s v="0"/>
    <n v="144968"/>
    <n v="140396"/>
    <n v="144968"/>
  </r>
  <r>
    <s v="VALLEDUPAR"/>
    <x v="4"/>
    <x v="5"/>
    <s v="20001"/>
    <s v="3130589"/>
    <s v="3007081359"/>
    <s v="OC BASE DATAFONO"/>
    <s v="CESAR"/>
    <s v="VALLEDUPAR"/>
    <s v="DISTRICOLSOLUCIONSERVICIOSPLAY"/>
    <s v="REDEBAN"/>
    <s v="FO-25-1965143"/>
    <d v="2025-12-12T09:12:00"/>
    <d v="2025-12-13T09:44:00"/>
    <s v="NO"/>
    <s v="BASEDATAFONO"/>
    <s v="BASE DATAFONO"/>
    <s v="AGREGADOR"/>
    <s v="DISTRICOL"/>
    <s v="EJECUTADO"/>
    <s v="EJECUTADO EXITOSO"/>
    <s v="12/12/2025 SE REALIZA INSTALACIÓN DE BASE, YA QUE LA QUE TENIA NO ENCAJABA BIEN Y LOS CABLES DE DOBLABAN MUCHO"/>
    <s v="VISITA TECNICA"/>
    <s v="VGZZZ806"/>
    <s v="TIPO I"/>
    <s v="TERRESTRE"/>
    <s v="MONTES DIAZ JOHN FRED"/>
    <n v="1"/>
    <s v="0"/>
    <n v="65960"/>
    <n v="75096"/>
    <n v="65960"/>
  </r>
  <r>
    <s v="MEDELLIN"/>
    <x v="0"/>
    <x v="0"/>
    <s v="5360"/>
    <s v="3132108"/>
    <s v="3007074444"/>
    <s v="OC BASE DATAFONO"/>
    <s v="ANTIOQUIA"/>
    <s v="ITAGUI"/>
    <s v="DISTRICOL MYLE"/>
    <s v="REDEBAN"/>
    <s v="FO-25-1966128"/>
    <d v="2025-12-12T11:35:00"/>
    <d v="2025-12-16T12:26:00"/>
    <s v="NO"/>
    <s v="BASEDATAFONO"/>
    <s v="BASE DATAFONO"/>
    <s v="AGREGADOR"/>
    <s v="DISTRICOL"/>
    <s v="EJECUTADO"/>
    <s v="EJECUTADO EXITOSO"/>
    <s v="12/12/2025 SE ESCALA PARA VISITA. LLAMAR ANTES DE VISITAR, CONFIRMAR FALLA Y DATOS | 16/12/2025 SE INSTALA LA BASE DEL DATAFONO DE MANERA EXITOSA EN EL CORRESPONSAL"/>
    <s v="VISITA TECNICA"/>
    <s v="SVFZZ011"/>
    <s v="TIPO I"/>
    <s v="TERRESTRE"/>
    <s v="HENAO JARAMILLO JUAN JOSE"/>
    <n v="1"/>
    <s v="0"/>
    <n v="65960"/>
    <n v="75096"/>
    <n v="65960"/>
  </r>
  <r>
    <s v="MEDELLIN"/>
    <x v="0"/>
    <x v="0"/>
    <s v="5088"/>
    <s v="3132568"/>
    <s v="3007081234"/>
    <s v="OC BASE DATAFONO"/>
    <s v="ANTIOQUIA"/>
    <s v="BELLO"/>
    <s v="DISTRICOL SUPERMERCADO PORVENI"/>
    <s v="REDEBAN"/>
    <s v="FO-25-1967803"/>
    <d v="2025-12-12T13:12:00"/>
    <d v="2025-12-16T14:28:00"/>
    <s v="NO"/>
    <s v="BASEDATAFONO"/>
    <s v="BASE DATAFONO"/>
    <s v="AGREGADOR"/>
    <s v="DISTRICOL"/>
    <s v="EJECUTADO"/>
    <s v="EJECUTADO EXITOSO"/>
    <s v="12/12/2025 SE ESCALA PARA VISITA. LLAMAR ANTES DE VISITAR, CONFIRMAR FALLA Y DATOS | 16/12/2025 SE REALIZA INSTALACIÓN DE BASE YA QUE LA ANTERIOR SE CAYÓ Y SE DAÑÓ"/>
    <s v="VISITA TECNICA"/>
    <s v="FKZZZ682"/>
    <s v="TIPO I"/>
    <s v="TERRESTRE"/>
    <s v="ZAPATA LOPEZ EDWARD ASDRUBAL"/>
    <n v="1"/>
    <s v="0"/>
    <n v="65960"/>
    <n v="75096"/>
    <n v="65960"/>
  </r>
  <r>
    <s v="APARTADO"/>
    <x v="0"/>
    <x v="0"/>
    <s v="5837"/>
    <s v="3134668"/>
    <s v="3007062542"/>
    <s v="OC BASE DATAFONO"/>
    <s v="ANTIOQUIA"/>
    <s v="TURBO"/>
    <s v="PTM TURBO AGROINSUMOS NUEVO AN"/>
    <s v="REDEBAN"/>
    <s v="FO-25-1970491"/>
    <d v="2025-12-15T08:00:00"/>
    <d v="2025-12-21T14:55:00"/>
    <s v="NO"/>
    <s v="BASEDATAFONO"/>
    <s v="BASE DATAFONO"/>
    <s v="AGREGADOR"/>
    <s v="COMCARD - PTM"/>
    <s v="EJECUTADO"/>
    <s v="EJECUTADO EXITOSO"/>
    <s v="13/12/2025 SE ESCALA PARA VISITA. LLAMAR ANTES DE VISITAR, CONFIRMAR FALLA Y DATOS | 21/12/2025 SE INSTALA BASE DATAFONO DESK 3500 YA QUE LA ANTERIOR SE PARTIÓ"/>
    <s v="VISITA TECNICA"/>
    <s v="LA00O170"/>
    <s v="TIPO II"/>
    <s v="TERRESTRE"/>
    <s v="SALDARRIAGA MIRANDA SANTIAGO"/>
    <n v="1"/>
    <s v="0"/>
    <n v="144968"/>
    <n v="140396"/>
    <n v="144968"/>
  </r>
  <r>
    <s v="APARTADO"/>
    <x v="0"/>
    <x v="0"/>
    <s v="5490"/>
    <s v="3134773"/>
    <s v="3007013872"/>
    <s v="OC BASE DATAFONO"/>
    <s v="ANTIOQUIA"/>
    <s v="NECOCLI"/>
    <s v="PLAZA DE MERCADO NECOCLI"/>
    <s v="REDEBAN"/>
    <s v="FO-25-1971006"/>
    <d v="2025-12-15T08:00:00"/>
    <d v="2025-12-17T17:03:00"/>
    <s v="NO"/>
    <s v="BASEDATAFONO"/>
    <s v="BASE DATAFONO"/>
    <s v="CB UNO A UNO"/>
    <s v="CB UNO A UNO"/>
    <s v="EJECUTADO"/>
    <s v="EJECUTADO EXITOSO"/>
    <s v="13/12/2025 SE ESCALA ACTIVIDAD PARA GESTION WOMPI | 17/12/2025 SE INSTALA BASE DE DATAFONO YA QUE LA ANTERIOR SE PARTIÓ."/>
    <s v="SOPORTE TELEFONICO"/>
    <s v="A000X344"/>
    <s v="TIPO II"/>
    <s v="TERRESTRE"/>
    <s v="SALDARRIAGA MIRANDA SANTIAGO"/>
    <n v="0"/>
    <s v="0"/>
    <n v="41241"/>
    <n v="0"/>
    <n v="41241"/>
  </r>
  <r>
    <s v="BOGOTA"/>
    <x v="3"/>
    <x v="3"/>
    <s v="25473"/>
    <s v="3136266"/>
    <s v="3007027305"/>
    <s v="OC BASE DATAFONO"/>
    <s v="CUNDINAMARCA"/>
    <s v="MOSQUERA"/>
    <s v="PAGAFACIL PARQUE MOSQUERA"/>
    <s v="REDEBAN"/>
    <s v="FO-25-1973884"/>
    <d v="2025-12-15T09:06:00"/>
    <d v="2025-12-17T14:55:00"/>
    <s v="NO"/>
    <s v="BASEDATAFONO"/>
    <s v="BASE DATAFONO"/>
    <s v="ROBUSTO"/>
    <s v="PAGAFACIL"/>
    <s v="EJECUTADO"/>
    <s v="EJECUTADO EXITOSO"/>
    <s v="15/12/2025 SE ESCALA PARA VISITA. LLAMAR ANTES DE VISITAR, CONFIRMAR FALLA Y DATOS | 17/12/2025 SE REALIZA LA ENTREGA E INSTALACIÓN DE BASE DE DATAFONO SIN NOVEDAD"/>
    <s v="VISITA TECNICA"/>
    <s v="999SZ193"/>
    <s v="TIPO I"/>
    <s v="TERRESTRE"/>
    <s v="ORTIZ MARTINEZ STIVEN"/>
    <n v="1"/>
    <s v="0"/>
    <n v="65960"/>
    <n v="75096"/>
    <n v="65960"/>
  </r>
  <r>
    <s v="MEDELLIN"/>
    <x v="0"/>
    <x v="0"/>
    <s v="5001"/>
    <s v="3137564"/>
    <s v="3007077592"/>
    <s v="OC BASE DATAFONO"/>
    <s v="ANTIOQUIA"/>
    <s v="MEDELLIN"/>
    <s v="OPRAP ESTACION SAN ANTONIO"/>
    <s v="REDEBAN"/>
    <s v="FO-25-1974870"/>
    <d v="2025-12-15T10:48:00"/>
    <d v="2025-12-16T16:09:00"/>
    <s v="NO"/>
    <s v="BASEDATAFONO"/>
    <s v="BASE DATAFONO"/>
    <s v="ROBUSTO"/>
    <s v="OPRAP"/>
    <s v="EJECUTADO"/>
    <s v="EJECUTADO EXITOSO"/>
    <s v="16/12/2025 SE ESCALA PARA VISITA. LLAMAR ANTES DE VISITAR, CONFIRMAR FALLA Y DATOS | 16/12/2025 SE INSTALA BASE PARA DATAFONO EXITOSAMENTE L"/>
    <s v="VISITA TECNICA"/>
    <s v="LMHZZ236"/>
    <s v="TIPO I"/>
    <s v="TERRESTRE"/>
    <s v="RUA ALVAREZ RICHARD ANDRES"/>
    <n v="1"/>
    <s v="0"/>
    <n v="65960"/>
    <n v="75096"/>
    <n v="65960"/>
  </r>
  <r>
    <s v="MEDELLIN"/>
    <x v="0"/>
    <x v="0"/>
    <s v="5266"/>
    <s v="3137751"/>
    <s v="3007025172"/>
    <s v="OC BASE DATAFONO"/>
    <s v="ANTIOQUIA"/>
    <s v="ENVIGADO"/>
    <s v="OPRAP EURO LA FRONTERA"/>
    <s v="REDEBAN"/>
    <s v="FO-25-1974867"/>
    <d v="2025-12-15T11:03:00"/>
    <d v="2025-12-16T14:33:00"/>
    <s v="NO"/>
    <s v="BASEDATAFONO"/>
    <s v="BASE DATAFONO"/>
    <s v="ROBUSTO"/>
    <s v="OPRAP"/>
    <s v="EJECUTADO"/>
    <s v="EJECUTADO EXITOSO"/>
    <s v="16/12/2025 SE INSTALA LA BASE DEL DATAFONO DE MANERA EXITOSA EN EL CORRESPONSAL"/>
    <s v="VISITA TECNICA"/>
    <s v="A000L464"/>
    <s v="TIPO I"/>
    <s v="TERRESTRE"/>
    <s v="HENAO JARAMILLO JUAN JOSE"/>
    <n v="1"/>
    <s v="0"/>
    <n v="65960"/>
    <n v="75096"/>
    <n v="65960"/>
  </r>
  <r>
    <s v="MEDELLIN"/>
    <x v="0"/>
    <x v="0"/>
    <s v="5266"/>
    <s v="3137860"/>
    <s v="3007025172"/>
    <s v="OC BASE DATAFONO"/>
    <s v="ANTIOQUIA"/>
    <s v="ENVIGADO"/>
    <s v="OPRAP EURO LA FRONTERA"/>
    <s v="REDEBAN"/>
    <s v="FO-25-1975041"/>
    <d v="2025-12-15T11:03:00"/>
    <d v="2025-12-16T14:40:00"/>
    <s v="NO"/>
    <s v="BASEDATAFONO"/>
    <s v="BASE DATAFONO"/>
    <s v="ROBUSTO"/>
    <s v="OPRAP"/>
    <s v="EJECUTADO"/>
    <s v="EJECUTADO EXITOSO"/>
    <s v="15/12/2025 SE ESCALA PARA VISITA. LLAMAR ANTES DE VISITAR, CONFIRMAR FALLA Y DATOS | 16/12/2025 SE INSTALA LA BASE DEL DATAFONO DE MANERA EXITOSA EN EL CORRESPONSAL"/>
    <s v="VISITA TECNICA"/>
    <s v="1KZZZ623"/>
    <s v="TIPO I"/>
    <s v="TERRESTRE"/>
    <s v="HENAO JARAMILLO JUAN JOSE"/>
    <n v="1"/>
    <s v="0"/>
    <n v="65960"/>
    <n v="75096"/>
    <n v="65960"/>
  </r>
  <r>
    <s v="BUCARAMANGA"/>
    <x v="5"/>
    <x v="6"/>
    <s v="68855"/>
    <s v="3140077"/>
    <s v="3007048938"/>
    <s v="OC BASE DATAFONO"/>
    <s v="SANTANDER"/>
    <s v="VALLE DE SAN JOSE"/>
    <s v="DISTRICOL CASA DI  NOVA"/>
    <s v="REDEBAN"/>
    <s v="FO-25-1978240"/>
    <d v="2025-12-15T16:02:00"/>
    <d v="2025-12-17T13:22:00"/>
    <s v="NO"/>
    <s v="BASEDATAFONO"/>
    <s v="BASE DATAFONO"/>
    <s v="AGREGADOR"/>
    <s v="DISTRICOL"/>
    <s v="EJECUTADO"/>
    <s v="EJECUTADO EXITOSO"/>
    <s v="16/12/2025 SE ESCALA PARA VISITA. LLAMAR ANTES DE VISITAR, CONFIRMAR FALLA Y DATOS | 17/12/2025 SE REALIZA VISITA A COMERCIO Y SE INSTALA BASE SOPORTE PARA DATAFONO."/>
    <s v="VISITA TECNICA"/>
    <s v="AD00M870"/>
    <s v="TIPO III"/>
    <s v="TERRESTRE"/>
    <s v="SANTOS GONZALEZ JOHAN FABIAN"/>
    <n v="1"/>
    <s v="0"/>
    <n v="275729"/>
    <n v="196537"/>
    <n v="275729"/>
  </r>
  <r>
    <s v="CALI"/>
    <x v="1"/>
    <x v="1"/>
    <s v="76001"/>
    <s v="3143073"/>
    <s v="3007059017"/>
    <s v="OC BASE DATAFONO"/>
    <s v="VALLE DEL CAUCA"/>
    <s v="CALI"/>
    <s v="REDY GUADALUPE"/>
    <s v="REDEBAN"/>
    <s v="FO-25-1981847"/>
    <d v="2025-12-16T10:33:00"/>
    <d v="2025-12-17T17:07:00"/>
    <s v="NO"/>
    <s v="BASEDATAFONO"/>
    <s v="BASE DATAFONO"/>
    <s v="ROBUSTO"/>
    <s v="REDY"/>
    <s v="EJECUTADO"/>
    <s v="EJECUTADO EXITOSO"/>
    <s v="16/12/2025 SE ESCALA PARA VISITA. LLAMAR ANTES DE VISITAR, CONFIRMAR FALLA Y DATOS | 17/12/2025 SE VISITA CORRESPONSAL Y SE REALIZA INSTALACIÓN BASE DATÁFONO. BASE ANTERIOR SE DAÑÓ."/>
    <s v="VISITA TECNICA"/>
    <s v="JA009736"/>
    <s v="TIPO I"/>
    <s v="TERRESTRE"/>
    <s v="BOLAÑOS TABORDA JORGE ENRIQUE"/>
    <n v="1"/>
    <s v="0"/>
    <n v="65960"/>
    <n v="75096"/>
    <n v="65960"/>
  </r>
  <r>
    <s v="MEDELLIN"/>
    <x v="0"/>
    <x v="0"/>
    <s v="5212"/>
    <s v="3146283"/>
    <s v="3007030570"/>
    <s v="OC BASE DATAFONO"/>
    <s v="ANTIOQUIA"/>
    <s v="COPACABANA"/>
    <s v="ARRIO VILLA NUEVA COPACABANA"/>
    <s v="REDEBAN"/>
    <s v="FO-25-1985639"/>
    <d v="2025-12-17T08:00:00"/>
    <d v="2025-12-20T10:11:00"/>
    <s v="NO"/>
    <s v="BASEDATAFONO"/>
    <s v="BASE DATAFONO"/>
    <s v="CB UNO A UNO"/>
    <s v="CB UNO A UNO"/>
    <s v="EJECUTADO"/>
    <s v="EJECUTADO EXITOSO"/>
    <s v="17/12/2025 SE ESCALA PARA VISITA. LLAMAR ANTES DE VISITAR, CONFIRMAR FALLA Y DATOS | 20/12/2025 SE REALIZA INSTALACIÓN DE BASE YA QUE LA ANTERIOR SE DAÑÓ"/>
    <s v="VISITA TECNICA"/>
    <s v="BL01Y284"/>
    <s v="TIPO I"/>
    <s v="TERRESTRE"/>
    <s v="ZAPATA LOPEZ EDWARD ASDRUBAL"/>
    <n v="1"/>
    <s v="0"/>
    <n v="65960"/>
    <n v="75096"/>
    <n v="65960"/>
  </r>
  <r>
    <s v="CALI"/>
    <x v="1"/>
    <x v="1"/>
    <s v="76001"/>
    <s v="3150763"/>
    <s v="3007063111"/>
    <s v="OC BASE DATAFONO"/>
    <s v="VALLE DEL CAUCA"/>
    <s v="CALI"/>
    <s v="PAGAFACIL PARQUE DE LA CANA"/>
    <s v="REDEBAN"/>
    <s v="FO-25-2001410"/>
    <d v="2025-12-17T16:06:00"/>
    <d v="2025-12-19T13:41:00"/>
    <s v="NO"/>
    <s v="BASEDATAFONO"/>
    <s v="BASE DATAFONO"/>
    <s v="ROBUSTO"/>
    <s v="PAGAFACIL"/>
    <s v="EJECUTADO"/>
    <s v="EJECUTADO EXITOSO"/>
    <s v="19/12/2025 SE ENTREGAN 140 ROLLOS A YURI FAJARDO"/>
    <s v="VISITA TECNICA"/>
    <m/>
    <s v="TIPO I"/>
    <s v="TERRESTRE"/>
    <s v="CUERO RUIZ JHONNY"/>
    <n v="1"/>
    <s v="0"/>
    <n v="65960"/>
    <n v="75096"/>
    <n v="65960"/>
  </r>
  <r>
    <s v="PEREIRA"/>
    <x v="1"/>
    <x v="4"/>
    <s v="63001"/>
    <s v="3151066"/>
    <s v="3007018910"/>
    <s v="OC BASE DATAFONO"/>
    <s v="QUINDIO"/>
    <s v="ARMENIA"/>
    <s v="MULTIPAGAS ARMENIA"/>
    <s v="REDEBAN"/>
    <s v="FO-25-1994261"/>
    <d v="2025-12-17T16:22:00"/>
    <d v="2025-12-20T14:31:00"/>
    <s v="NO"/>
    <s v="BASEDATAFONO"/>
    <s v="BASE DATAFONO"/>
    <s v="ROBUSTO"/>
    <s v="MULTIPAGAS"/>
    <s v="EJECUTADO"/>
    <s v="EJECUTADO EXITOSO"/>
    <s v="18/12/2025 SE ESCALA PARA VISITA. LLAMAR ANTES DE VISITAR, CONFIRMAR FALLA Y DATOS | 20/12/2025 SE VISITA COMERCIO SE REALIZÓ INSTALACION DE BASE, ANTERIOR BASE CON DAÑO FÍSICO."/>
    <s v="VISITA TECNICA"/>
    <s v="GZ0OZ597"/>
    <s v="TIPO II"/>
    <s v="TERRESTRE"/>
    <s v="SANCHEZ SOLORZANO JUAN SEBASTIAN"/>
    <n v="1"/>
    <s v="0"/>
    <n v="144968"/>
    <n v="140396"/>
    <n v="144968"/>
  </r>
  <r>
    <s v="MEDELLIN"/>
    <x v="0"/>
    <x v="0"/>
    <s v="5001"/>
    <s v="3153189"/>
    <s v="3007073877"/>
    <s v="OC BASE DATAFONO"/>
    <s v="ANTIOQUIA"/>
    <s v="MEDELLIN"/>
    <s v="DISTRICOL EL MEJOR SERVICIO 1"/>
    <s v="REDEBAN"/>
    <s v="FO-25-1995849"/>
    <d v="2025-12-18T09:46:00"/>
    <d v="2025-12-20T10:43:00"/>
    <s v="NO"/>
    <s v="BASEDATAFONO"/>
    <s v="BASE DATAFONO"/>
    <s v="AGREGADOR"/>
    <s v="DISTRICOL"/>
    <s v="EJECUTADO / CANCELADO"/>
    <s v="CB CERRADO - DESOCUPADO"/>
    <s v="18/12/2025 SE ESCALA PARA VISITA. LLAMAR ANTES DE VISITAR, CONFIRMAR FALLA Y DATOS | 20/12/2025 SE VISITA COMERCIO Y SE ENCUENTRA LOCAL CERRADO, NO SE LOGRA COMUNICACIÓN CON EL USUARIO"/>
    <s v="VISITA TECNICA"/>
    <s v="NA"/>
    <s v="TIPO I"/>
    <s v="TERRESTRE"/>
    <s v="DIAZ ZABALA FRANCIS DUBAN"/>
    <n v="1"/>
    <s v="0"/>
    <n v="65960"/>
    <n v="75096"/>
    <n v="65960"/>
  </r>
  <r>
    <s v="MEDELLIN"/>
    <x v="0"/>
    <x v="0"/>
    <s v="5088"/>
    <s v="3153809"/>
    <s v="3007015615"/>
    <s v="OC BASE DATAFONO"/>
    <s v="ANTIOQUIA"/>
    <s v="BELLO"/>
    <s v="PAGAFACIL PARQUE DE BELLO"/>
    <s v="REDEBAN"/>
    <s v="FO-25-1995847"/>
    <d v="2025-12-18T10:36:00"/>
    <d v="2025-12-22T13:11:00"/>
    <s v="NO"/>
    <s v="BASEDATAFONO"/>
    <s v="BASE DATAFONO"/>
    <s v="ROBUSTO"/>
    <s v="PAGAFACIL"/>
    <s v="EJECUTADO"/>
    <s v="EJECUTADO EXITOSO"/>
    <s v="18/12/2025 SE ESCALA PARA VISITA. LLAMAR ANTES DE VISITAR, CONFIRMAR FALLA Y DATOS | 22/12/2025 SE REALIZA INSTALACIÓN DE BASE DE DATAFONO YA QUE LA ANTERIOR SE DAÑÓ"/>
    <s v="VISITA TECNICA"/>
    <s v="JAUZZ004"/>
    <s v="TIPO I"/>
    <s v="TERRESTRE"/>
    <s v="ZAPATA LOPEZ EDWARD ASDRUBAL"/>
    <n v="1"/>
    <s v="0"/>
    <n v="65960"/>
    <n v="75096"/>
    <n v="65960"/>
  </r>
  <r>
    <s v="MEDELLIN"/>
    <x v="0"/>
    <x v="0"/>
    <s v="5001"/>
    <s v="3158548"/>
    <s v="3007074181"/>
    <s v="OC BASE DATAFONO"/>
    <s v="ANTIOQUIA"/>
    <s v="MEDELLIN"/>
    <s v="BARRIO SAN JAVIER MEDELLIN 8"/>
    <s v="REDEBAN"/>
    <s v="FO-25-2001462"/>
    <d v="2025-12-19T10:17:00"/>
    <d v="2025-12-22T13:15:00"/>
    <s v="NO"/>
    <s v="BASEDATAFONO"/>
    <s v="BASE DATAFONO"/>
    <s v="CB UNO A UNO"/>
    <s v="CB UNO A UNO"/>
    <s v="EJECUTADO"/>
    <s v="EJECUTADO EXITOSO"/>
    <s v="19/12/2025 SE ESCALA PARA VISITA. LLAMAR ANTES DE VISITAR, CONFIRMAR FALLA Y DATOS | 22/12/2025 SR INSTALA BASE PARA DATAFONO"/>
    <s v="VISITA TECNICA"/>
    <s v="EG2ZZ979"/>
    <s v="TIPO I"/>
    <s v="TERRESTRE"/>
    <s v="BADEL ACUÑA LUIS ALBERTO"/>
    <n v="1"/>
    <s v="0"/>
    <n v="65960"/>
    <n v="75096"/>
    <n v="65960"/>
  </r>
  <r>
    <s v="MEDELLIN"/>
    <x v="0"/>
    <x v="0"/>
    <s v="5148"/>
    <s v="3159846"/>
    <s v="3007042558"/>
    <s v="OC BASE DATAFONO"/>
    <s v="ANTIOQUIA"/>
    <s v="EL CARMEN DE VIBORAL"/>
    <s v="DISTRICOL MISCELANEA LA MORENI"/>
    <s v="REDEBAN"/>
    <s v="FO-25-2007559"/>
    <d v="2025-12-19T13:44:00"/>
    <d v="2025-12-27T08:23:00"/>
    <s v="NO"/>
    <s v="BASEDATAFONO"/>
    <s v="BASE DATAFONO"/>
    <s v="AGREGADOR"/>
    <s v="DISTRICOL"/>
    <s v="EJECUTADO"/>
    <s v="EJECUTADO EXITOSO"/>
    <s v="19/12/2025 SE ESCALA PARA VISITA. LLAMAR ANTES DE VISITAR, CONFIRMAR FALLA Y DATOS | 26/12/2025 SE VISITA PUNTO Y CLIENTE INFORMA QUE ES PARA PEGARLA BASE YA QUE SE DESPEGO, SE CAMBIA LA PEGA Y QUEDA TODO OK"/>
    <s v="VISITA TECNICA"/>
    <s v="GZ5ZZ006"/>
    <s v="TIPO II"/>
    <s v="TERRESTRE"/>
    <s v="QUINTERO SANCHEZ JUAN SEBASTIAN"/>
    <n v="1"/>
    <s v="0"/>
    <n v="144968"/>
    <n v="140396"/>
    <n v="144968"/>
  </r>
  <r>
    <s v="MEDELLIN"/>
    <x v="0"/>
    <x v="0"/>
    <s v="5607"/>
    <s v="3160979"/>
    <s v="3007014258"/>
    <s v="OC BASE DATAFONO"/>
    <s v="ANTIOQUIA"/>
    <s v="RETIRO"/>
    <s v="MULTIPAGAS EL RETIRO"/>
    <s v="REDEBAN"/>
    <s v="FO-25-2008169"/>
    <d v="2025-12-19T16:41:00"/>
    <d v="2025-12-20T14:38:00"/>
    <s v="NO"/>
    <s v="BASEDATAFONO"/>
    <s v="BASE DATAFONO"/>
    <s v="ROBUSTO"/>
    <s v="MULTIPAGAS"/>
    <s v="EJECUTADO"/>
    <s v="EJECUTADO EXITOSO"/>
    <s v="19/12/2025 SE ESCALA PARA VISITA. LLAMAR ANTES DE VISITAR, CONFIRMAR FALLA Y DATOS | 20/12/2025 SE REALIZÓ INSTALACIÓN DE BASE PARA DATAFONO"/>
    <s v="VISITA TECNICA"/>
    <s v="JACZZ456"/>
    <s v="TIPO II"/>
    <s v="TERRESTRE"/>
    <s v="CASTAÑEDA PALACIO CARLOS FELIPE"/>
    <n v="1"/>
    <s v="0"/>
    <n v="144968"/>
    <n v="140396"/>
    <n v="144968"/>
  </r>
  <r>
    <s v="PEREIRA"/>
    <x v="1"/>
    <x v="4"/>
    <s v="76147"/>
    <s v="3161589"/>
    <s v="3007079831"/>
    <s v="OC BASE DATAFONO"/>
    <s v="VALLE DEL CAUCA"/>
    <s v="CARTAGO"/>
    <s v="PTM CARTAGO RESIDENCIA MI  CAS"/>
    <s v="REDEBAN"/>
    <s v="FO-25-2009922"/>
    <d v="2025-12-20T10:54:00"/>
    <d v="2025-12-24T08:28:00"/>
    <s v="NO"/>
    <s v="BASEDATAFONO"/>
    <s v="BASE DATAFONO"/>
    <s v="AGREGADOR"/>
    <s v="COMCARD - PTM"/>
    <s v="EJECUTADO"/>
    <s v="EJECUTADO EXITOSO"/>
    <s v="20/12/2025 SE ESCALA PARA VISITA. LLAMAR ANTES DE VISITAR, CONFIRMAR FALLA Y DATOS | 23/12/2025 SE VISITA COMERCIO SE REALIZA INSTALACIÓN DE BASE"/>
    <s v="VISITA TECNICA"/>
    <s v="FAVZZ676"/>
    <s v="TIPO I"/>
    <s v="TERRESTRE"/>
    <s v="LOAIZA LOPEZ JHON FREDDY"/>
    <n v="1"/>
    <s v="0"/>
    <n v="65960"/>
    <n v="75096"/>
    <n v="65960"/>
  </r>
  <r>
    <s v="BUCARAMANGA"/>
    <x v="5"/>
    <x v="6"/>
    <s v="68001"/>
    <s v="3164537"/>
    <s v="3007020727"/>
    <s v="OC BASE DATAFONO"/>
    <s v="SANTANDER"/>
    <s v="BUCARAMANGA"/>
    <s v="MULTIPAGAS MEGAMALL"/>
    <s v="REDEBAN"/>
    <s v="FO-25-2014783"/>
    <d v="2025-12-22T10:19:00"/>
    <d v="2025-12-23T08:29:00"/>
    <s v="NO"/>
    <s v="BASEDATAFONO"/>
    <s v="BASE DATAFONO"/>
    <s v="ROBUSTO"/>
    <s v="MULTIPAGAS"/>
    <s v="EJECUTADO"/>
    <s v="EJECUTADO EXITOSO"/>
    <s v="22/12/2025 SE ESCALA PARA VISITA. LLAMAR ANTES DE VISITAR, CONFIRMAR FALLA Y DATOS | 22/12/2025 SE REALIZA INSTALACIÓN DE 4 BASES PARA DATAFONO NI SE INTERVIENEN TERMINALES SERVICIO OPERATIVO"/>
    <s v="VISITA TECNICA"/>
    <s v="AB0FZ242-AAAAX230-AAAAX228-AB0FZ241"/>
    <s v="TIPO I"/>
    <s v="TERRESTRE"/>
    <s v="REYES RAMIREZ DIEGO ALEXANDER"/>
    <n v="1"/>
    <s v="0"/>
    <n v="65960"/>
    <n v="75096"/>
    <n v="65960"/>
  </r>
  <r>
    <s v="APARTADO"/>
    <x v="0"/>
    <x v="0"/>
    <s v="5172"/>
    <s v="3164947"/>
    <s v="3007038651"/>
    <s v="OC BASE DATAFONO"/>
    <s v="ANTIOQUIA"/>
    <s v="CHIGORODO"/>
    <s v="ARRIO CHIGORODO CHIGORODO"/>
    <s v="REDEBAN"/>
    <s v="FO-25-2014899"/>
    <d v="2025-12-22T10:42:00"/>
    <d v="2025-12-26T15:49:00"/>
    <s v="NO"/>
    <s v="BASEDATAFONO"/>
    <s v="BASE DATAFONO"/>
    <s v="CB UNO A UNO"/>
    <s v="CB UNO A UNO"/>
    <s v="EJECUTADO"/>
    <s v="EJECUTADO EXITOSO"/>
    <s v="22/12/2025 SE ESCALA PARA VISITA. LLAMAR ANTES DE VISITAR, CONFIRMAR FALLA Y DATOS | 26/12/2025 SE INSTALA BASE DE DATAFONO YA QUE LA USUARIA NO CONTABA CON UNA, MANIFIESTA QUE LA ANTERIOR SE DAÑÓ HACE MUCHO TIEMPO"/>
    <s v="VISITA TECNICA"/>
    <s v="GZ00Z204"/>
    <s v="TIPO II"/>
    <s v="TERRESTRE"/>
    <s v="SALDARRIAGA MIRANDA SANTIAGO"/>
    <n v="1"/>
    <s v="0"/>
    <n v="144968"/>
    <n v="140396"/>
    <n v="144968"/>
  </r>
  <r>
    <s v="CUCUTA"/>
    <x v="5"/>
    <x v="6"/>
    <s v="54001"/>
    <s v="3165624"/>
    <s v="3007079069"/>
    <s v="OC BASE DATAFONO"/>
    <s v="NORTE DE SANTANDER"/>
    <s v="CUCUTA"/>
    <s v="BARRIO GUAIMARAL CUCUTA 12"/>
    <s v="REDEBAN"/>
    <s v="FO-25-2015415"/>
    <d v="2025-12-22T11:34:00"/>
    <d v="2025-12-23T12:23:00"/>
    <s v="NO"/>
    <s v="BASEDATAFONO"/>
    <s v="BASE DATAFONO"/>
    <s v="CB UNO A UNO"/>
    <s v="CB UNO A UNO"/>
    <s v="EJECUTADO"/>
    <s v="EJECUTADO EXITOSO"/>
    <s v="22/12/2025 SE ESCALA PARA VISITA. LLAMAR ANTES DE VISITAR, CONFIRMAR FALLA Y DATOS | 23/12/2025 SE REALIZA VISITA, SE REALIZA CAMBIO DE BASE POR DAÑO."/>
    <s v="VISITA TECNICA"/>
    <s v="SASZZ644"/>
    <s v="TIPO I"/>
    <s v="TERRESTRE"/>
    <s v="PACHECO BUITRAGO JAVIER ALONSO"/>
    <n v="1"/>
    <s v="0"/>
    <n v="65960"/>
    <n v="75096"/>
    <n v="65960"/>
  </r>
  <r>
    <s v="MEDELLIN"/>
    <x v="0"/>
    <x v="0"/>
    <s v="5088"/>
    <s v="3168375"/>
    <s v="3007075015"/>
    <s v="OC BASE DATAFONO"/>
    <s v="ANTIOQUIA"/>
    <s v="BELLO"/>
    <s v="PTM MEDELLIN DMU"/>
    <s v="REDEBAN"/>
    <s v="FO-25-2020912"/>
    <d v="2025-12-23T08:00:00"/>
    <d v="2025-12-28T10:58:00"/>
    <s v="NO"/>
    <s v="BASEDATAFONO"/>
    <s v="BASE DATAFONO"/>
    <s v="AGREGADOR"/>
    <s v="COMCARD - PTM"/>
    <s v="CANCELADO"/>
    <s v="PETICIÓN USUARIO"/>
    <s v="23/12/2025 SE ESCALA PARA VISITA. LLAMAR ANTES DE VISITAR, CONFIRMAR FALLA Y DATOS | 26/12/2025 SE LLEGA AL SITIO Y SE ENCONTRÓ CERRADO, SE REALIZA GESTIÓN TELEFÓNICA LA NÚMERO 3122946560 Y NO CONTESTAN"/>
    <s v="VISITA TECNICA"/>
    <m/>
    <s v="TIPO I"/>
    <s v="TERRESTRE"/>
    <s v="BARRIENTOS HERNANDEZ CRISTIAN HORACIO"/>
    <n v="1"/>
    <s v="0"/>
    <n v="65960"/>
    <n v="75096"/>
    <n v="65960"/>
  </r>
  <r>
    <s v="APARTADO"/>
    <x v="0"/>
    <x v="0"/>
    <s v="27615"/>
    <s v="3169369"/>
    <s v="3007015734"/>
    <s v="OC BASE DATAFONO"/>
    <s v="CHOCO"/>
    <s v="RIOSUCIO"/>
    <s v="BELEN DE BAJIRA IV CHOCO"/>
    <s v="REDEBAN"/>
    <s v="FO-25-2021883"/>
    <d v="2025-12-23T09:00:00"/>
    <d v="2025-12-26T12:27:00"/>
    <s v="NO"/>
    <s v="BASEDATAFONO"/>
    <s v="BASE DATAFONO"/>
    <s v="CB UNO A UNO"/>
    <s v="CB UNO A UNO"/>
    <s v="EJECUTADO"/>
    <s v="EJECUTADO EXITOSO"/>
    <s v="23/12/2025 SE ESCALA PARA VISITA. LLAMAR ANTES DE VISITAR, CONFIRMAR FALLA Y DATOS | 26/12/2025 SE INSTALA BASE NUEVA YA QUE LA ANTERIOR UN CLIENTE AL MOMENTO DE PONER LA CABLE DAÑO LA BASE."/>
    <s v="VISITA TECNICA"/>
    <s v="A00DZ261"/>
    <s v="TIPO V"/>
    <s v="TERRESTRE/FLUVIAL"/>
    <s v="SALDARRIAGA MIRANDA SANTIAGO"/>
    <n v="1"/>
    <s v="0"/>
    <n v="479589"/>
    <n v="196537"/>
    <n v="479589"/>
  </r>
  <r>
    <s v="CARTAGENA"/>
    <x v="4"/>
    <x v="5"/>
    <s v="13836"/>
    <s v="3175203"/>
    <s v="3007048796"/>
    <s v="OC BASE DATAFONO"/>
    <s v="BOLIVAR"/>
    <s v="TURBACO"/>
    <s v="PTM TURBACO  DROGUERIA LA GRAN"/>
    <s v="REDEBAN"/>
    <s v="FO-25-2027457"/>
    <d v="2025-12-24T10:57:00"/>
    <d v="2025-12-28T11:11:00"/>
    <s v="NO"/>
    <s v="BASEDATAFONO"/>
    <s v="BASE DATAFONO"/>
    <s v="AGREGADOR"/>
    <s v="COMCARD - PTM"/>
    <s v="EJECUTADO / CANCELADO"/>
    <s v="PETICIÓN USUARIO"/>
    <s v="24/12/2025 SE ESCALA PARA VISITA. LLAMAR ANTES DE VISITAR, CONFIRMAR FALLA Y DATOS | 27/12/2025 SE LLEGO AL SITIO Y SE ENCONTRÓ CERRADO CLIENTE INFORMO QUE NO PODÍA IR ABRIR EL LOCAL POR QUE SE LE VARO EL CARRO Y YA POR EL DIA NO CREE QUE ABRA MAS Y TAMBIEN INFORMA QUE EN TODA LA SEMANA NO VA ABRIR Y QUE ABRE NUEVAMENTE EL 5 DE ENERO POR LO QUE INFORMA QUE VA VOLVER A LLAMAR PARA SOLICITAR LA VISITA POR LO TANTO SE CANCELA | 27/12/2025 SE LLEGO AL SITIO Y SE ENCONTRÓ CERRADO CLIENTE INFORMO QUE NO PODÍA IR ABRIR EL LOCAL POR QUE SE LE VARO EL CARRO Y YA POR EL DIA NO CREE QUE ABRA MAS Y TAMBIEN INFORMA QUE EN TODA LA SEMANA NO VA ABRIR Y QUE ABRE NUEVAMENTE EL 5 DE ENERO POR LO QUE INFORMA QUE VA VOLVER A LLAMAR PARA SOLICITAR LA VISITA POR LO TANTO SE CANCELA"/>
    <s v="VISITA TECNICA"/>
    <s v="NA"/>
    <s v="TIPO II"/>
    <s v="TERRESTRE"/>
    <s v="MARTINEZ SALGUEDO ANDRES AUGUSTO"/>
    <n v="1"/>
    <s v="0"/>
    <n v="144968"/>
    <n v="140396"/>
    <n v="144968"/>
  </r>
  <r>
    <s v="CARTAGENA"/>
    <x v="4"/>
    <x v="5"/>
    <s v="13683"/>
    <s v="3176289"/>
    <s v="3007050677"/>
    <s v="OC BASE DATAFONO"/>
    <s v="BOLIVAR"/>
    <s v="SANTA ROSA"/>
    <s v="BARRIO EL TAMARINDO SANTA ROSA"/>
    <s v="REDEBAN"/>
    <s v="FO-25-2029467"/>
    <d v="2025-12-26T08:27:00"/>
    <d v="2025-12-27T13:46:00"/>
    <s v="NO"/>
    <s v="BASEDATAFONO"/>
    <s v="BASE DATAFONO"/>
    <s v="CB UNO A UNO"/>
    <s v="CB UNO A UNO"/>
    <s v="EJECUTADO"/>
    <s v="EJECUTADO EXITOSO"/>
    <s v="26/12/2025 SE ESCALA PARA VISITA. LLAMAR ANTES DE VISITAR, CONFIRMAR FALLA Y DATOS | 27/12/2025 SE REALIZA ENTREGA DE BASE DE DATAFONO REDEBAN"/>
    <s v="VISITA TECNICA"/>
    <s v="BA00Y377"/>
    <s v="TIPO II"/>
    <s v="TERRESTRE"/>
    <s v="AVILA DE HORTA FERNANDO JOSE"/>
    <n v="1"/>
    <s v="0"/>
    <n v="144968"/>
    <n v="140396"/>
    <n v="144968"/>
  </r>
  <r>
    <s v="BARRANQUILLA"/>
    <x v="4"/>
    <x v="5"/>
    <s v="8001"/>
    <s v="3178334"/>
    <s v="3007053261"/>
    <s v="OC BASE DATAFONO"/>
    <s v="ATLANTICO"/>
    <s v="BARRANQUILLA"/>
    <s v="PTM BARRANQUILLA MISCELANEA SH"/>
    <s v="REDEBAN"/>
    <s v="FO-25-2030356"/>
    <d v="2025-12-26T10:32:00"/>
    <d v="2025-12-30T15:50:00"/>
    <s v="NO"/>
    <s v="BASEDATAFONO"/>
    <s v="BASE DATAFONO"/>
    <s v="AGREGADOR"/>
    <s v="COMCARD - PTM"/>
    <s v="EJECUTADO"/>
    <s v="EJECUTADO EXITOSO"/>
    <s v="26/12/2025 SE ESCALA PARA VISITA. LLAMAR ANTES DE VISITAR, CONFIRMAR FALLA Y DATOS | 30/12/2025 SE HACE ENTREGA DE LA BASE DEL DATÁFONO DE MANERA EXITOSA"/>
    <s v="VISITA TECNICA"/>
    <s v="TR0MZ953"/>
    <s v="TIPO I"/>
    <s v="TERRESTRE"/>
    <s v="ORTEGA TORRES JUAN SEBASTIAN"/>
    <n v="1"/>
    <s v="0"/>
    <n v="65960"/>
    <n v="75096"/>
    <n v="65960"/>
  </r>
  <r>
    <s v="PEREIRA"/>
    <x v="1"/>
    <x v="4"/>
    <s v="66170"/>
    <s v="3181726"/>
    <s v="3007049524"/>
    <s v="OC BASE DATAFONO"/>
    <s v="RISARALDA"/>
    <s v="DOSQUEBRADAS"/>
    <s v="DISTRICOL PRODUCTOS AGRICOLAS"/>
    <s v="REDEBAN"/>
    <s v="FO-25-2042638"/>
    <d v="2025-12-29T08:00:00"/>
    <d v="2025-12-29T09:50:00"/>
    <s v="NO"/>
    <s v="BASEDATAFONO"/>
    <s v="BASE DATAFONO"/>
    <s v="AGREGADOR"/>
    <s v="DISTRICOL"/>
    <s v="EJECUTADO"/>
    <s v="EJECUTADO EXITOSO"/>
    <s v="28/12/2025 SE ESCALA PARA VISITA. LLAMAR ANTES DE VISITAR, CONFIRMAR FALLA Y DATOS | 29/12/2025 SE INSTALA NUEVA BASE, YA QUE LA ANTERIOR BASE SE PARTIÓ."/>
    <s v="VISITA TECNICA"/>
    <s v="AD00Q102"/>
    <s v="TIPO I"/>
    <s v="TERRESTRE"/>
    <s v="FRANCO CAÑAVERAL YAMID RAUL"/>
    <n v="1"/>
    <s v="0"/>
    <n v="65960"/>
    <n v="75096"/>
    <n v="65960"/>
  </r>
  <r>
    <s v="BOGOTA"/>
    <x v="3"/>
    <x v="3"/>
    <s v="11001"/>
    <s v="3186106"/>
    <s v="3007072196"/>
    <s v="OC BASE DATAFONO"/>
    <s v="CUNDINAMARCA"/>
    <s v="BOGOTA"/>
    <s v="PTM BOGOTA GAROTOS KIDS"/>
    <s v="REDEBAN"/>
    <s v="FO-25-2048605"/>
    <d v="2025-12-29T15:08:00"/>
    <d v="2025-12-30T14:59:00"/>
    <s v="NO"/>
    <s v="BASEDATAFONO"/>
    <s v="BASE DATAFONO"/>
    <s v="AGREGADOR"/>
    <s v="COMCARD - PTM"/>
    <s v="EJECUTADO"/>
    <s v="EJECUTADO EXITOSO"/>
    <s v="29/12/2025 SE ESCALA PARA VISITA. LLAMAR ANTES DE VISITAR, CONFIRMAR FALLA Y DATOS | 30/12/2025 SE INSTALA BASE"/>
    <s v="VISITA TECNICA"/>
    <s v="NN00N665"/>
    <s v="TIPO I"/>
    <s v="TERRESTRE"/>
    <s v="INFANTE SIERRA MANUEL FERNANDO"/>
    <n v="1"/>
    <s v="0"/>
    <n v="65960"/>
    <n v="75096"/>
    <n v="65960"/>
  </r>
  <r>
    <s v="PASTO"/>
    <x v="1"/>
    <x v="1"/>
    <s v="52110"/>
    <s v="LC-CS-25-004388"/>
    <s v="3007039878"/>
    <s v="OC CIERRE"/>
    <s v="NARIÑO"/>
    <s v="BUESACO"/>
    <s v="DISTRICOL DROGUERIA VILLA MORE"/>
    <s v="REDEBAN"/>
    <s v="FO-25-1874717"/>
    <d v="2025-11-25T08:28:00"/>
    <d v="2025-12-01T14:31:00"/>
    <s v="NO"/>
    <s v="CIERRE"/>
    <s v="CIERRE"/>
    <s v="AGREGADOR"/>
    <s v="DISTRICOL"/>
    <s v="EJECUTADO"/>
    <s v="CIERRE EXITOSO"/>
    <s v="25/11/2025 SE ESCALA PARA VISITA. CONFIRMAR DATOS PARA LA RECOLECCION DE EQUIPOS | 01/12/2025 SE VISITA EL COMERCIO PARA REALIZAR CIERRE DEL CORRESPONSAL, SE RETIRA DATÁFONO CON LECTORA, MAGIC BOX, NO SE RETIRA ROLLOS NI PUBLICIDAD, CLIENTE SOLO CONTABA CON FLANGED AMARILLO, FUE DESTRUIDO, CIERRE OK"/>
    <s v="VISITA TECNICA"/>
    <s v="AB0DZ315"/>
    <s v="TIPO II"/>
    <s v="TERRESTRE"/>
    <s v="GUERRERO RAMIREZ OSCAR DARIO"/>
    <n v="1"/>
    <s v="0"/>
    <n v="144968"/>
    <n v="140396"/>
    <n v="144968"/>
  </r>
  <r>
    <s v="PASTO"/>
    <x v="1"/>
    <x v="1"/>
    <s v="52001"/>
    <s v="LC-CS-25-004390"/>
    <s v="3007074016"/>
    <s v="OC CIERRE"/>
    <s v="NARIÑO"/>
    <s v="PASTO"/>
    <s v="DISTRICOL MINIMARKET LA 42"/>
    <s v="REDEBAN"/>
    <s v="FO-25-1874713"/>
    <d v="2025-11-25T08:28:00"/>
    <d v="2025-12-01T11:11:00"/>
    <s v="NO"/>
    <s v="CIERRE"/>
    <s v="CIERRE"/>
    <s v="AGREGADOR"/>
    <s v="DISTRICOL"/>
    <s v="EJECUTADO"/>
    <s v="CIERRE EXITOSO"/>
    <s v="25/11/2025 SE ESCALA PARA VISITA. CONFIRMAR DATOS PARA LA RECOLECCION DE EQUIPOS | 01/12/2025 SE REALIZA CIERRE DE CB SE RETIRA DATÁFONO CON BASE Y LECTORA COMPLETOS Y EN BUEN ESTADO, CIERRE OK"/>
    <s v="VISITA TECNICA"/>
    <s v="MN0SZ921"/>
    <s v="TIPO I"/>
    <s v="TERRESTRE"/>
    <s v="PAZ MARTINEZ RICHARD HUMBERTO"/>
    <n v="1"/>
    <s v="0"/>
    <n v="65960"/>
    <n v="75096"/>
    <n v="65960"/>
  </r>
  <r>
    <s v="BUCARAMANGA"/>
    <x v="5"/>
    <x v="6"/>
    <s v="68406"/>
    <s v="LC-CS-25-004393"/>
    <s v="3007032023"/>
    <s v="OC CIERRE"/>
    <s v="SANTANDER"/>
    <s v="LEBRIJA"/>
    <s v="COMCARD LEBRIJA ARIES"/>
    <s v="REDEBAN"/>
    <s v="FO-25-1874721"/>
    <d v="2025-11-25T08:28:00"/>
    <d v="2025-12-01T11:12:00"/>
    <s v="NO"/>
    <s v="CIERRE"/>
    <s v="CIERRE"/>
    <s v="AGREGADOR"/>
    <s v="COMCARD - PTM"/>
    <s v="EJECUTADO"/>
    <s v="CIERRE EXITOSO"/>
    <s v="25/11/2025 SE ESCALA PARA VISITA. CONFIRMAR DATOS PARA LA RECOLECCION DE EQUIPOS | 01/12/2025 SE REALIZA VISITA A COMERCIO Y SE RETIRA DTAAFONO LECTORA Y FUENTE, SE REALIZA DESMONTE Y DESTRUCCIÓN DE AVISO EXTERIOR."/>
    <s v="VISITA TECNICA"/>
    <s v="1111X138"/>
    <s v="TIPO II"/>
    <s v="TERRESTRE"/>
    <s v="SANTOS GONZALEZ JOHAN FABIAN"/>
    <n v="1"/>
    <s v="0"/>
    <n v="144968"/>
    <n v="140396"/>
    <n v="144968"/>
  </r>
  <r>
    <s v="CALI"/>
    <x v="1"/>
    <x v="1"/>
    <s v="19001"/>
    <s v="LC-CS-25-004398"/>
    <s v="3007081092"/>
    <s v="OC CIERRE"/>
    <s v="CAUCA"/>
    <s v="POPAYAN"/>
    <s v="BARRIO LA ESMERALDA POPAYAN  8"/>
    <s v="REDEBAN"/>
    <s v="FO-25-1874735"/>
    <d v="2025-11-25T08:25:00"/>
    <d v="2025-12-01T14:35:00"/>
    <s v="NO"/>
    <s v="CIERRE"/>
    <s v="CIERRE"/>
    <s v="UNO A UNO"/>
    <s v="UNO A UNO"/>
    <s v="EJECUTADO"/>
    <s v="CIERRE EXITOSO"/>
    <s v="25/11/2025 SE ESCALA PARA VISITA. CONFIRMAR DATOS PARA LA RECOLECCION DE EQUIPOS | 01/12/2025 SE INGRESA SE RECOGE DATAFONO Y LECTOR ESTADO OK SE RECOGE AVISO EXTERIOR SE DESTRUYE EN SITIO"/>
    <s v="VISITA TECNICA"/>
    <s v="SGZZZ980"/>
    <s v="TIPO III"/>
    <s v="TERRESTRE"/>
    <s v="GIMBUEL LASSO LUIS GERMAN"/>
    <n v="1"/>
    <s v="0"/>
    <n v="275729"/>
    <n v="196537"/>
    <n v="275729"/>
  </r>
  <r>
    <s v="CALI"/>
    <x v="1"/>
    <x v="1"/>
    <s v="76563"/>
    <s v="LC-CS-25-010011"/>
    <s v="3007076914"/>
    <s v="OC CIERRE"/>
    <s v="VALLE DEL CAUCA"/>
    <s v="PRADERA"/>
    <s v="BARRIO PUERTO NUEVO PRADERA 1"/>
    <s v="REDEBAN"/>
    <s v="FO-25-1888747"/>
    <d v="2025-11-27T08:00:00"/>
    <d v="2025-12-02T16:59:00"/>
    <s v="NO"/>
    <s v="CIERRE"/>
    <s v="CIERRE"/>
    <s v="CB UNO A UNO"/>
    <s v="CB UNO A UNO"/>
    <s v="EJECUTADO"/>
    <s v="CIERRE EXITOSO"/>
    <s v="26/11/2025 SE ESCALA PARA VISITA. CONFIRMAR DATOS PARA LA RECOLECCION DE EQUIPOS | 02/12/2025 SE REALIZA RETIRO DEL CB SIN NOVEDAD, SE RETIRAN 10 ROLLOS TÉRMICOS._x000a_PUBLICIDAD SE DESTRUYE EN SITIO._x000a_FLANGER Y DISPLEY SE DESTRUYEN EN SITIO."/>
    <s v="VISITA TECNICA"/>
    <s v="A16ZZ214"/>
    <s v="TIPO II"/>
    <s v="TERRESTRE"/>
    <s v="TORRES GARCIA JENDRY JOSE"/>
    <n v="1"/>
    <s v="0"/>
    <n v="144968"/>
    <n v="140396"/>
    <n v="144968"/>
  </r>
  <r>
    <s v="NEIVA"/>
    <x v="2"/>
    <x v="2"/>
    <s v="41001"/>
    <s v="LC-CS-25-010013"/>
    <s v="3007076740"/>
    <s v="OC CIERRE"/>
    <s v="HUILA"/>
    <s v="NEIVA"/>
    <s v="BARRIO CENTRO NEIVA  28"/>
    <s v="REDEBAN"/>
    <s v="FO-25-1888755"/>
    <d v="2025-11-27T08:00:00"/>
    <d v="2025-12-02T08:51:00"/>
    <s v="NO"/>
    <s v="CIERRE"/>
    <s v="CIERRE"/>
    <s v="CB UNO A UNO"/>
    <s v="CB UNO A UNO"/>
    <s v="EJECUTADO"/>
    <s v="CIERRE EXITOSO"/>
    <s v="01/12/2025 SE ESCALA PARA VISITA. CONFIRMAR DATOS PARA LA RECOLECCION DE EQUIPOS | 01/12/2025 SE RETIRA DATAFONO, LECTOR DE BARRAS Y ACCESORIOS"/>
    <s v="VISITA TECNICA"/>
    <s v="SA2ZZ152"/>
    <s v="TIPO I"/>
    <s v="TERRESTRE"/>
    <s v="DIAZ VARGAS JONATHAN MIGUEL"/>
    <n v="1"/>
    <s v="0"/>
    <n v="65960"/>
    <n v="75096"/>
    <n v="65960"/>
  </r>
  <r>
    <s v="IBAGUE"/>
    <x v="2"/>
    <x v="2"/>
    <s v="73001"/>
    <s v="LC-CS-25-010129"/>
    <s v="3007029052"/>
    <s v="OC CIERRE"/>
    <s v="TOLIMA"/>
    <s v="IBAGUE"/>
    <s v="BARRIO LIBERTADOR IBAGUE"/>
    <s v="REDEBAN"/>
    <s v="FO-25-1902988"/>
    <d v="2025-11-28T08:00:00"/>
    <d v="2025-12-03T15:08:00"/>
    <s v="NO"/>
    <s v="CIERRE"/>
    <s v="CIERRE"/>
    <s v="CB UNO A UNO"/>
    <s v="CB UNO A UNO"/>
    <s v="EJECUTADO"/>
    <s v="CIERRE EXITOSO"/>
    <s v="28/11/2025 SE ESCALA PARA VISITA. CONFIRMAR DATOS PARA LA RECOLECCION DE EQUIPOS | 03/12/2025 SE REALIZA CIERRE POR SOLICITUD DEL CLIENTE, SE RETIRA DATÁFONO, LECTOR, ACCESORIOS DE CONEXIÓN. SE RETIRA PUBLICIDAD COMO AVISO EXTERIOR."/>
    <s v="VISITA TECNICA"/>
    <s v="BBBBF052"/>
    <s v="TIPO I"/>
    <s v="TERRESTRE"/>
    <s v="BARRAGAN TAFUR EDWIN ESTEBAN"/>
    <n v="1"/>
    <s v="0"/>
    <n v="65960"/>
    <n v="75096"/>
    <n v="65960"/>
  </r>
  <r>
    <s v="PEREIRA"/>
    <x v="1"/>
    <x v="4"/>
    <s v="66001"/>
    <s v="LC-CS-25-010131"/>
    <s v="3007076466"/>
    <s v="OC CIERRE"/>
    <s v="RISARALDA"/>
    <s v="PEREIRA"/>
    <s v="BARRIO LA CAMPIÑA PEREIRA"/>
    <s v="REDEBAN"/>
    <s v="FO-25-1904921"/>
    <d v="2025-11-28T15:56:00"/>
    <d v="2025-12-03T08:50:00"/>
    <s v="NO"/>
    <s v="CIERRE"/>
    <s v="CIERRE"/>
    <s v="UNO A UNO"/>
    <s v="UNO A UNO"/>
    <s v="EJECUTADO"/>
    <s v="CIERRE EXITOSO"/>
    <s v="28/11/2025 SE ESCALA PARA VISITA. CONFIRMAR DATOS PARA LA RECOLECCION DE EQUIPOS | 02/12/2025 VISITAMOS COMERCIO RETIRAMOS DATÁFONO, LECTOR DE BARRAS, BRAZO DATÁFONO, CABLE MAGIC BOX TETRA, FUENTE DE PODER Y 90 ROLLOS EL CABLE PATCH CORD 3MT NO LO TIENE DESMONTAMOS FLANGGER Y LO DESTRUIMOS EN EL PUNTO EL AVISO EXTERIOR Y DISPLAY (HORARIO) NO LO TIENE."/>
    <s v="VISITA TECNICA"/>
    <s v="LM0WZ683"/>
    <s v="TIPO I"/>
    <s v="TERRESTRE"/>
    <s v="ARROYAVE CANO MANUEL GUILLERMO"/>
    <n v="1"/>
    <s v="0"/>
    <n v="65960"/>
    <n v="75096"/>
    <n v="65960"/>
  </r>
  <r>
    <s v="MEDELLIN"/>
    <x v="0"/>
    <x v="0"/>
    <s v="5001"/>
    <s v="LC-CS-25-010132"/>
    <s v="3007049756"/>
    <s v="OC CIERRE"/>
    <s v="ANTIOQUIA"/>
    <s v="MEDELLIN"/>
    <s v="BARRIO SAN BLAS MEDELLIN"/>
    <s v="REDEBAN"/>
    <s v="FO-25-1904935"/>
    <d v="2025-11-28T15:56:00"/>
    <d v="2025-12-03T15:52:00"/>
    <s v="NO"/>
    <s v="CIERRE"/>
    <s v="CIERRE"/>
    <s v="UNO A UNO"/>
    <s v="CB UNO A UNO"/>
    <s v="EJECUTADO"/>
    <s v="CIERRE EXITOSO"/>
    <s v="28/11/2025 SE ESCALA PARA VISITA. CONFIRMAR DATOS PARA LA RECOLECCION DE EQUIPOS | 03/12/2025 SE REALIZA CIERRE DE CORRESPONSAL DE MANERA EFECTIVA Y SE RETIRA DATÁFONO CON LECTORA DE MANERA EFECTIVA"/>
    <s v="VISITA TECNICA"/>
    <s v="BA00R797"/>
    <s v="TIPO I"/>
    <s v="TERRESTRE"/>
    <s v="MARIN PIEDRAHITA JIMMY ALEXIS"/>
    <n v="1"/>
    <s v="0"/>
    <n v="65960"/>
    <n v="75096"/>
    <n v="65960"/>
  </r>
  <r>
    <s v="BARRANQUILLA"/>
    <x v="4"/>
    <x v="5"/>
    <s v="8573"/>
    <s v="LC-CS-25-010133"/>
    <s v="3007067197"/>
    <s v="OC CIERRE"/>
    <s v="ATLANTICO"/>
    <s v="PUERTO COLOMBIA"/>
    <s v="BARRIO LAS MARGARITAS PUERTO C"/>
    <s v="REDEBAN"/>
    <s v="FO-25-1904953"/>
    <d v="2025-11-28T15:56:00"/>
    <d v="2025-12-03T08:56:00"/>
    <s v="NO"/>
    <s v="CIERRE"/>
    <s v="CIERRE"/>
    <s v="CB UNO A UNO"/>
    <s v="CB UNO A UNO"/>
    <s v="EJECUTADO"/>
    <s v="CIERRE EXITOSO"/>
    <s v="28/11/2025 SE ESCALA PARA VISITA. CONFIRMAR DATOS PARA LA RECOLECCION DE EQUIPOS | 03/12/2025 SE RETIRAN EQUIPOS Y ACCESORIOS POR CIERRE DEL CB"/>
    <s v="VISITA TECNICA"/>
    <s v="FAUZZ225 - AAL06539"/>
    <s v="TIPO II"/>
    <s v="TERRESTRE"/>
    <s v="DE AVILA SIADES ALBERTO ENRIQUE"/>
    <n v="1"/>
    <s v="0"/>
    <n v="144968"/>
    <n v="140396"/>
    <n v="144968"/>
  </r>
  <r>
    <s v="NEIVA"/>
    <x v="2"/>
    <x v="2"/>
    <s v="41676"/>
    <s v="LC-CS-25-010136"/>
    <s v="3007035854"/>
    <s v="OC CIERRE"/>
    <s v="HUILA"/>
    <s v="SANTA MARIA"/>
    <s v="BARRIO LA PLANTA SANTA MARIA"/>
    <s v="REDEBAN"/>
    <s v="FO-25-1904930"/>
    <d v="2025-11-28T15:56:00"/>
    <d v="2025-12-04T12:49:00"/>
    <s v="NO"/>
    <s v="CIERRE"/>
    <s v="CIERRE"/>
    <s v="UNO A UNO"/>
    <s v="CB UNO A UNO"/>
    <s v="EJECUTADO"/>
    <s v="CIERRE EXITOSO"/>
    <s v="28/11/2025 SE ESCALA PARA VISITA. CONFIRMAR DATOS PARA LA RECOLECCION DE EQUIPOS | 04/12/2025 SE RETIRA DATAFONO LECTOR DE BARRAS Y ACCESORIOS"/>
    <s v="VISITA TECNICA"/>
    <s v="AB006531"/>
    <s v="TIPO III"/>
    <s v="TERRESTRE"/>
    <s v="DIAZ VARGAS JONATHAN MIGUEL"/>
    <n v="1"/>
    <s v="0"/>
    <n v="275729"/>
    <n v="196537"/>
    <n v="275729"/>
  </r>
  <r>
    <s v="BUCARAMANGA"/>
    <x v="5"/>
    <x v="6"/>
    <s v="68547"/>
    <s v="LC-CS-25-010137"/>
    <s v="3007069995"/>
    <s v="OC CIERRE"/>
    <s v="SANTANDER"/>
    <s v="PIEDECUESTA"/>
    <s v="BARRIO LA ARGENTINA PIEDECUEST"/>
    <s v="REDEBAN"/>
    <s v="FO-25-1904971"/>
    <d v="2025-11-28T15:56:00"/>
    <d v="2025-12-01T11:36:00"/>
    <s v="NO"/>
    <s v="CIERRE"/>
    <s v="CIERRE"/>
    <s v="CB UNO A UNO"/>
    <s v="CB UNO A UNO"/>
    <s v="EJECUTADO"/>
    <s v="CIERRE EXITOSO"/>
    <s v="28/11/2025 SE ESCALA PARA VISITA. CONFIRMAR DATOS PARA LA RECOLECCION DE EQUIPOS | 01/12/2025 SE VISITA COMERCIO SE REALIZA EL RETIRO DE EQUIPO DATÁFONO OK, LECTOR DE BARRAS OK, PINPAD OK, JUNTO CON SUS RESPECTIVOS ACCESORIOS, CIERRE EXITOSO"/>
    <s v="VISITA TECNICA"/>
    <s v="UV001501"/>
    <s v="TIPO II"/>
    <s v="TERRESTRE"/>
    <s v="BARAJAS BERMUDEZ YAHIR MAURICIO"/>
    <n v="1"/>
    <s v="0"/>
    <n v="144968"/>
    <n v="140396"/>
    <n v="144968"/>
  </r>
  <r>
    <s v="BUCARAMANGA"/>
    <x v="5"/>
    <x v="6"/>
    <s v="81065"/>
    <s v="LC-CS-25-010139"/>
    <s v="3007034239"/>
    <s v="OC CIERRE"/>
    <s v="ARAUCA"/>
    <s v="ARAUQUITA"/>
    <s v="BARRIO SAN ISIDRO ARAUQUITA"/>
    <s v="REDEBAN"/>
    <s v="FO-25-1904976"/>
    <d v="2025-11-28T15:56:00"/>
    <d v="2025-12-03T08:35:00"/>
    <s v="NO"/>
    <s v="CIERRE"/>
    <s v="CIERRE"/>
    <s v="CB UNO A UNO"/>
    <s v="CB UNO A UNO"/>
    <s v="EJECUTADO"/>
    <s v="CIERRE EXITOSO"/>
    <s v="01/12/2025 CLIENTE INDICA PASAR ESTA SEMANA QUE LOS EQUIPOS ESTÁN EN COMERCIO 3204066280 | 02/12/2025 SE CONTACTA CLIENTE AL NÚMERO DE TELÉFONO 3204066280 INDICA PASAR POR LOS EQUIPOS ESTÁ SEMANA | 02/12/2025 SE REALIZA CIERRE CB BANCOLOMBIA PURO , SE RECOGE EQUIPOS REDEBAN DATAFONO LECTOR DE BARRAS BASE DE DATÁFONO SIN PUBLICIDAD SIN ROLLOS"/>
    <s v="VISITA TECNICA"/>
    <s v="1TZZZ265"/>
    <s v="TIPO V"/>
    <s v="AEREO"/>
    <s v="HERRERA LUQUE SAUL JAVIER"/>
    <n v="1"/>
    <s v="0"/>
    <n v="988463"/>
    <n v="196537"/>
    <n v="988463"/>
  </r>
  <r>
    <s v="MEDELLIN"/>
    <x v="0"/>
    <x v="0"/>
    <s v="5686"/>
    <s v="LC-CS-25-010141"/>
    <s v="3007062023"/>
    <s v="OC CIERRE"/>
    <s v="ANTIOQUIA"/>
    <s v="SANTA ROSA DE OSOS"/>
    <s v="DISTRICOL GANADERIA SAN JOSE"/>
    <s v="REDEBAN"/>
    <s v="FO-25-1904950"/>
    <d v="2025-11-28T15:56:00"/>
    <d v="2025-12-03T14:14:00"/>
    <s v="NO"/>
    <s v="CIERRE"/>
    <s v="CIERRE"/>
    <s v="AGREGADOR"/>
    <s v="DISTRICOL"/>
    <s v="EJECUTADO"/>
    <s v="CIERRE EXITOSO"/>
    <s v="28/11/2025 SE ESCALA PARA VISITA. CONFIRMAR DATOS PARA LA RECOLECCION DE EQUIPOS | 03/12/2025 SE RETIRAN EQUIPOS OK"/>
    <s v="VISITA TECNICA"/>
    <s v="KA00M295"/>
    <s v="TIPO II"/>
    <s v="TERRESTRE"/>
    <s v="QUINTERO SANCHEZ JUAN SEBASTIAN"/>
    <n v="1"/>
    <s v="0"/>
    <n v="144968"/>
    <n v="140396"/>
    <n v="144968"/>
  </r>
  <r>
    <s v="MEDELLIN"/>
    <x v="0"/>
    <x v="0"/>
    <s v="5001"/>
    <s v="LC-CS-25-010142"/>
    <s v="3007079265"/>
    <s v="OC CIERRE"/>
    <s v="ANTIOQUIA"/>
    <s v="MEDELLIN"/>
    <s v="DISTRICOL TAXSUPER"/>
    <s v="REDEBAN"/>
    <s v="FO-25-1904961"/>
    <d v="2025-11-28T15:56:00"/>
    <d v="2025-12-03T08:52:00"/>
    <s v="NO"/>
    <s v="CIERRE"/>
    <s v="CIERRE"/>
    <s v="AGREGADOR"/>
    <s v="DISTRICOL"/>
    <s v="EJECUTADO"/>
    <s v="CIERRE EXITOSO"/>
    <s v="28/11/2025 SE ESCALA PARA VISITA. CONFIRMAR DATOS PARA LA RECOLECCION DE EQUIPOS | 02/12/2025 SE RECOGEN EQUIPO Y ACCESORIOS EN LAS OFICINAS DE DISTRICOL"/>
    <s v="VISITA TECNICA"/>
    <s v="A4WZZ142"/>
    <s v="TIPO I"/>
    <s v="TERRESTRE"/>
    <s v="RUA ALVAREZ RICHARD ANDRES"/>
    <n v="1"/>
    <s v="0"/>
    <n v="65960"/>
    <n v="75096"/>
    <n v="65960"/>
  </r>
  <r>
    <s v="APARTADO"/>
    <x v="0"/>
    <x v="0"/>
    <s v="27006"/>
    <s v="LC-CS-25-010144"/>
    <s v="3007064379"/>
    <s v="OC CIERRE"/>
    <s v="CHOCO"/>
    <s v="ACANDI"/>
    <s v="DISTRICOL FULL INYECCION"/>
    <s v="REDEBAN"/>
    <s v="FO-25-1904968"/>
    <d v="2025-11-28T15:56:00"/>
    <d v="2025-12-04T15:05:00"/>
    <s v="NO"/>
    <s v="CIERRE"/>
    <s v="CIERRE"/>
    <s v="AGREGADOR"/>
    <s v="DISTRICOL"/>
    <s v="EJECUTADO"/>
    <s v="CIERRE EXITOSO"/>
    <s v="28/11/2025 SE ESCALA PARA VISITA. CONFIRMAR DATOS PARA LA RECOLECCION DE EQUIPOS | 04/12/2025 CIERRE CB PURO"/>
    <s v="VISITA TECNICA"/>
    <s v="7A002287"/>
    <s v="TIPO V"/>
    <s v="AEREO"/>
    <s v="CASTRO HENAO DANIEL ESTEBAN"/>
    <n v="1"/>
    <s v="0"/>
    <n v="988463"/>
    <n v="196537"/>
    <n v="988463"/>
  </r>
  <r>
    <s v="MEDELLIN"/>
    <x v="0"/>
    <x v="0"/>
    <s v="15572"/>
    <s v="LC-CS-25-010145"/>
    <s v="3007044432"/>
    <s v="OC CIERRE"/>
    <s v="BOYACA"/>
    <s v="PUERTO BOYACA"/>
    <s v="DISTRICOL BODY SHOP"/>
    <s v="REDEBAN"/>
    <s v="FO-25-1904927"/>
    <d v="2025-11-28T15:56:00"/>
    <d v="2025-12-03T16:03:00"/>
    <s v="NO"/>
    <s v="CIERRE"/>
    <s v="CIERRE"/>
    <s v="AGREGADOR"/>
    <s v="DISTRICOL"/>
    <s v="EJECUTADO"/>
    <s v="CIERRE EXITOSO"/>
    <s v="28/11/2025 SE ESCALA PARA VISITA. CONFIRMAR DATOS PARA LA RECOLECCION DE EQUIPOS | 03/12/2025 SE RETIRAN EQUIPOS RDB OK SE DESMONTA AVISO Y SE DESTRUYE EN SITIO"/>
    <s v="VISITA TECNICA"/>
    <s v="GA07Z812"/>
    <s v="TIPO IV"/>
    <s v="TERRESTRE"/>
    <s v="DIAZ ZABALA FRANCIS DUBAN"/>
    <n v="1"/>
    <s v="0"/>
    <n v="479589"/>
    <n v="196537"/>
    <n v="479589"/>
  </r>
  <r>
    <s v="CALI"/>
    <x v="1"/>
    <x v="1"/>
    <s v="76130"/>
    <s v="LC-CS-25-010147"/>
    <s v="3007064393"/>
    <s v="OC CIERRE"/>
    <s v="VALLE DEL CAUCA"/>
    <s v="CANDELARIA"/>
    <s v="DISTRICOL COMERCIALIZADORA MET"/>
    <s v="REDEBAN"/>
    <s v="FO-25-1904923"/>
    <d v="2025-11-28T15:56:00"/>
    <d v="2025-12-03T14:18:00"/>
    <s v="NO"/>
    <s v="CIERRE"/>
    <s v="CIERRE"/>
    <s v="AGREGADOR"/>
    <s v="DISTRICOL"/>
    <s v="EJECUTADO"/>
    <s v="CIERRE EXITOSO"/>
    <s v="28/11/2025 SE ESCALA PARA VISITA. CONFIRMAR DATOS PARA LA RECOLECCION DE EQUIPOS | 03/12/2025 SE LLAMA AL CLIENTE SE VALIDA CIERRE Y DIRECCIÓN, SE VISITA EL COMERCIO, SE REALIZA CIERRE CB BANCOLOMBIA PURO POR SOLICITUD DEL BANCO, SE RETIRA DATAFONO, LECTORA, ACCESORIOS, CLIENTE DEVUELVE EQUIPOS EN BUEN ESTADO. SE DESTRUYE EN SITIO PUBLICIDAD AVISO EXTERIOR, FLANGER, DISPLAY HORARIO"/>
    <s v="VISITA TECNICA"/>
    <s v="7A002301"/>
    <s v="TIPO II"/>
    <s v="TERRESTRE"/>
    <s v="HERRERA MONAR GEOVANNY"/>
    <n v="1"/>
    <s v="0"/>
    <n v="144968"/>
    <n v="140396"/>
    <n v="144968"/>
  </r>
  <r>
    <s v="APARTADO"/>
    <x v="0"/>
    <x v="0"/>
    <s v="5837"/>
    <s v="LC-CS-25-010173"/>
    <s v="3007075437"/>
    <s v="OC CIERRE"/>
    <s v="ANTIOQUIA"/>
    <s v="TURBO"/>
    <s v="BARRIO BALTAZAR TURBO 3"/>
    <s v="REDEBAN"/>
    <s v="FO-25-1932755"/>
    <d v="2025-12-04T16:29:00"/>
    <d v="2025-12-12T13:48:00"/>
    <s v="NO"/>
    <s v="CIERRE"/>
    <s v="CIERRE"/>
    <s v="CB UNO A UNO"/>
    <s v="CB UNO A UNO"/>
    <s v="EJECUTADO"/>
    <s v="CIERRE EXITOSO"/>
    <s v="12/12/2025 SE PROGRAMO VISITA | 12/12/2025 SE RETIRA CB, DATÁFONO,LECTORA,PIN PAD, HUB, LA PUBLICACIÓN EL USUARIO DIO DISPOSICIÓN FINAL."/>
    <s v="VISITA TECNICA"/>
    <s v="1000B290"/>
    <s v="TIPO II"/>
    <s v="TERRESTRE"/>
    <s v="SALDARRIAGA MIRANDA SANTIAGO"/>
    <n v="1"/>
    <s v="0"/>
    <n v="144968"/>
    <n v="140396"/>
    <n v="144968"/>
  </r>
  <r>
    <s v="TUNJA"/>
    <x v="5"/>
    <x v="6"/>
    <s v="15759"/>
    <s v="LC-CS-25-010174"/>
    <s v="3007078823"/>
    <s v="OC CIERRE"/>
    <s v="BOYACA"/>
    <s v="SOGAMOSO"/>
    <s v="BARRIO LAGUITO SOGAMOSO  3"/>
    <s v="REDEBAN"/>
    <s v="FO-25-1932772"/>
    <d v="2025-12-04T16:29:00"/>
    <d v="2025-12-11T11:50:00"/>
    <s v="NO"/>
    <s v="CIERRE"/>
    <s v="CIERRE"/>
    <s v="CB UNO A UNO"/>
    <s v="CB UNO A UNO"/>
    <s v="EJECUTADO"/>
    <s v="CIERRE EXITOSO"/>
    <s v="11/12/2025 CLIENTE NO RESPONDE LINEA TELEFÓNICA | 11/12/2025 SE VISITA CB CIERRE.... RETIRO DE EQUIPOS Y ACRÍLICO"/>
    <s v="VISITA TECNICA"/>
    <s v="V1SZZ205"/>
    <s v="TIPO II"/>
    <s v="TERRESTRE"/>
    <s v="GONZALEZ GONZALEZ MARIO ALBERTO"/>
    <n v="1"/>
    <s v="0"/>
    <n v="144968"/>
    <n v="140396"/>
    <n v="144968"/>
  </r>
  <r>
    <s v="VILLAVICENCIO"/>
    <x v="2"/>
    <x v="2"/>
    <s v="50001"/>
    <s v="LC-CS-25-010175"/>
    <s v="3007035107"/>
    <s v="OC CIERRE"/>
    <s v="META"/>
    <s v="VILLAVICENCIO"/>
    <s v="BARRIO BARZAL VILLAVICENCIO 2"/>
    <s v="REDEBAN"/>
    <s v="FO-25-1932759"/>
    <d v="2025-12-04T16:29:00"/>
    <d v="2025-12-05T09:34:00"/>
    <s v="NO"/>
    <s v="CIERRE"/>
    <s v="CIERRE"/>
    <s v="CB UNO A UNO"/>
    <s v="CB UNO A UNO"/>
    <s v="EJECUTADO"/>
    <s v="CIERRE EXITOSO"/>
    <s v="05/12/2025 NA | 05/12/2025 SE REALIZA RECUPERACIÓN DE EQUIPOS RBM POR MIGRACIÓN"/>
    <s v="VISITA TECNICA"/>
    <s v="BL07Z667"/>
    <s v="TIPO I"/>
    <s v="TERRESTRE"/>
    <s v="CASTRILLON URREA LONDIER LEANDRO"/>
    <n v="1"/>
    <s v="0"/>
    <n v="65960"/>
    <n v="75096"/>
    <n v="65960"/>
  </r>
  <r>
    <s v="CALI"/>
    <x v="1"/>
    <x v="1"/>
    <s v="76606"/>
    <s v="LC-CS-25-010180"/>
    <s v="3007054478"/>
    <s v="OC CIERRE"/>
    <s v="VALLE DEL CAUCA"/>
    <s v="RESTREPO"/>
    <s v="BARRIO CENTRO RESTREPO 3"/>
    <s v="REDEBAN"/>
    <s v="FO-25-1932781"/>
    <d v="2025-12-04T16:29:00"/>
    <d v="2025-12-11T13:51:00"/>
    <s v="NO"/>
    <s v="CIERRE"/>
    <s v="CIERRE"/>
    <s v="CB UNO A UNO"/>
    <s v="CB UNO A UNO"/>
    <s v="EJECUTADO"/>
    <s v="CIERRE EXITOSO"/>
    <s v="11/12/2025 NO SE LLAMA | 11/12/2025 SE VISITA ESTABLECIMIENTO Y SE RETIRAN EQUIPOS EN BUEN ESTADO. SE DESTRUYE PUBLICIDAD EN SITIO"/>
    <s v="VISITA TECNICA"/>
    <s v="XP5ZZ758"/>
    <s v="TIPO II"/>
    <s v="TERRESTRE"/>
    <s v="BOLAÑOS TABORDA JORGE ENRIQUE"/>
    <n v="1"/>
    <s v="0"/>
    <n v="144968"/>
    <n v="140396"/>
    <n v="144968"/>
  </r>
  <r>
    <s v="PEREIRA"/>
    <x v="1"/>
    <x v="4"/>
    <s v="76622"/>
    <s v="LC-CS-25-010181"/>
    <s v="3007077972"/>
    <s v="OC CIERRE"/>
    <s v="VALLE DEL CAUCA"/>
    <s v="ROLDANILLO"/>
    <s v="BARRIO SAN SEBASTIAN ROLDANILLO 1"/>
    <s v="REDEBAN"/>
    <s v="FO-25-1932774"/>
    <d v="2025-12-04T16:29:00"/>
    <d v="2025-12-11T16:35:00"/>
    <s v="NO"/>
    <s v="CIERRE"/>
    <s v="CIERRE"/>
    <s v="UNO A UNO"/>
    <s v="UNO A UNO"/>
    <s v="EJECUTADO"/>
    <s v="CIERRE EXITOSO"/>
    <s v="04/12/2025 SE ESCALA PARA VISITA. CONFIRMAR DATOS PARA LA RECOLECCION DE EQUIPOS | 11/12/2025 SE RETIRA DATÁFONO, LECTORA, DISPLAY LEGAL, FLANGER, AVISO EXTERIOR Y 10 ROLLOS, LA PUBLICIDAD SE DESTRUYE EN SITIO."/>
    <s v="VISITA TECNICA"/>
    <s v="A1PZZ081"/>
    <s v="TIPO III"/>
    <s v="TERRESTRE"/>
    <s v="FRANCO CAÑAVERAL YAMID RAUL"/>
    <n v="1"/>
    <s v="0"/>
    <n v="275729"/>
    <n v="196537"/>
    <n v="275729"/>
  </r>
  <r>
    <s v="BOGOTA"/>
    <x v="3"/>
    <x v="3"/>
    <s v="25793"/>
    <s v="LC-CS-25-010191"/>
    <s v="3007049325"/>
    <s v="OC CIERRE"/>
    <s v="CUNDINAMARCA"/>
    <s v="TAUSA"/>
    <s v="BARRIO TAUSA TAUSA 1"/>
    <s v="REDEBAN"/>
    <s v="FO-25-1938281"/>
    <d v="2025-12-05T16:12:00"/>
    <d v="2025-12-11T13:54:00"/>
    <s v="NO"/>
    <s v="CIERRE"/>
    <s v="CIERRE"/>
    <s v="UNO A UNO"/>
    <s v="CB UNO A UNO"/>
    <s v="EJECUTADO"/>
    <s v="CIERRE EXITOSO"/>
    <s v="05/12/2025 SE ESCALA PARA VISITA. CONFIRMAR DATOS PARA LA RECOLECCION DE EQUIPOS | 11/12/2025 SE REALIZA EL RETIRO DE EQUIPO DE CB BANCOLOMBIA REDENBAN  SIN NOVEDAD"/>
    <s v="VISITA TECNICA"/>
    <s v="9C00Q175"/>
    <s v="TIPO II"/>
    <s v="TERRESTRE"/>
    <s v="ORTIZ MARTINEZ STIVEN"/>
    <n v="1"/>
    <s v="0"/>
    <n v="144968"/>
    <n v="140396"/>
    <n v="144968"/>
  </r>
  <r>
    <s v="MEDELLIN"/>
    <x v="0"/>
    <x v="0"/>
    <s v="5001"/>
    <s v="LC-CS-25-010196"/>
    <s v="3007068765"/>
    <s v="OC CIERRE"/>
    <s v="ANTIOQUIA"/>
    <s v="MEDELLIN"/>
    <s v="PTM MEDELLIN PINTURAS H&amp;C"/>
    <s v="REDEBAN"/>
    <s v="FO-25-1938330"/>
    <d v="2025-12-05T16:10:00"/>
    <d v="2025-12-09T09:37:00"/>
    <s v="NO"/>
    <s v="CIERRE"/>
    <s v="CIERRE"/>
    <s v="AGREGADOR"/>
    <s v="COMCARD - PTM"/>
    <s v="EJECUTADO"/>
    <s v="PARCIAL EXITOSO ACCESORIOS"/>
    <s v="05/12/2025 SE ESCALA PARA VISITA. CONFIRMAR DATOS PARA LA RECOLECCION DE EQUIPOS | 09/12/2025 SE RETIRA DATAFONO, USUARIO NO ENTREGA EL LECTOR DE CÓDIGO DE BARRAS NO DA RAZÓN DE EL"/>
    <s v="VISITA TECNICA"/>
    <s v="AALUZ191"/>
    <s v="TIPO I"/>
    <s v="TERRESTRE"/>
    <s v="COPETE CORDOBA DIEGO ALEJANDRO"/>
    <n v="1"/>
    <s v="0"/>
    <n v="65960"/>
    <n v="75096"/>
    <n v="65960"/>
  </r>
  <r>
    <s v="TUNJA"/>
    <x v="5"/>
    <x v="6"/>
    <s v="15516"/>
    <s v="LC-CS-25-010197"/>
    <s v="3007034425"/>
    <s v="OC CIERRE"/>
    <s v="BOYACA"/>
    <s v="PAIPA"/>
    <s v="DISTRICOL ESTACION DE SERVICIO"/>
    <s v="REDEBAN"/>
    <s v="FO-25-1938339"/>
    <d v="2025-12-05T16:10:00"/>
    <d v="2025-12-11T06:48:00"/>
    <s v="NO"/>
    <s v="CIERRE"/>
    <s v="CIERRE"/>
    <s v="AGREGADOR"/>
    <s v="DISTRICOL"/>
    <s v="EJECUTADO"/>
    <s v="CIERRE EXITOSO"/>
    <s v="05/12/2025 SE ESCALA PARA VISITA. CONFIRMAR DATOS PARA LA RECOLECCION DE EQUIPOS | 10/12/2025 SE REALIZA CIERRE RETIRO CB BANCOLOMBIA RETIRANDO EQUIPO DESK/3500- LECTOR CB - BASE SOPORTE - FUENTE DE PODER - AVISO EXTERIOR 1.50 METROS , SE DESTRUYE PUBLICIDAD EN SITIO"/>
    <s v="VISITA TECNICA"/>
    <s v="BL014846"/>
    <s v="TIPO II"/>
    <s v="TERRESTRE"/>
    <s v="ALVARADO MORENO CRISTHIAN"/>
    <n v="1"/>
    <s v="0"/>
    <n v="144968"/>
    <n v="140396"/>
    <n v="144968"/>
  </r>
  <r>
    <s v="MEDELLIN"/>
    <x v="0"/>
    <x v="0"/>
    <s v="5001"/>
    <s v="LC-CS-25-010198"/>
    <s v="3007076245"/>
    <s v="OC CIERRE"/>
    <s v="ANTIOQUIA"/>
    <s v="MEDELLIN"/>
    <s v="PTM MEDELLIN  COSITAS PET"/>
    <s v="REDEBAN"/>
    <s v="FO-25-1938311"/>
    <d v="2025-12-05T16:10:00"/>
    <d v="2025-12-11T11:29:00"/>
    <s v="NO"/>
    <s v="CIERRE"/>
    <s v="CIERRE"/>
    <s v="AGREGADOR"/>
    <s v="COMCARD - PTM"/>
    <s v="EJECUTADO"/>
    <s v="CIERRE EXITOSO"/>
    <s v="05/12/2025 SE ESCALA PARA VISITA. CONFIRMAR DATOS PARA LA RECOLECCION DE EQUIPOS | 11/12/2025 ABREN DESPUÉS DE LAS 10 AM SE VISITA MAS TARDE | 11/12/2025 RETIRO DE DATAFONO Y LECTOR OK"/>
    <s v="VISITA TECNICA"/>
    <s v="A40NZ754 UVRZZ822"/>
    <s v="TIPO I"/>
    <s v="TERRESTRE"/>
    <s v="PAREJA ECHAVARRIA JHON DAVID"/>
    <n v="1"/>
    <s v="0"/>
    <n v="65960"/>
    <n v="75096"/>
    <n v="65960"/>
  </r>
  <r>
    <s v="CALI"/>
    <x v="1"/>
    <x v="1"/>
    <s v="76001"/>
    <s v="LC-CS-25-010199"/>
    <s v="3007037649"/>
    <s v="OC CIERRE"/>
    <s v="VALLE DEL CAUCA"/>
    <s v="CALI"/>
    <s v="DISTRICOL MERCAFAMILIAR LAS PA"/>
    <s v="REDEBAN"/>
    <s v="FO-25-1938303"/>
    <d v="2025-12-05T16:10:00"/>
    <d v="2025-12-10T10:54:00"/>
    <s v="NO"/>
    <s v="CIERRE"/>
    <s v="CIERRE"/>
    <s v="AGREGADOR"/>
    <s v="DISTRICOL"/>
    <s v="EJECUTADO"/>
    <s v="CIERRE EXITOSO"/>
    <s v="10/12/2025 SE ESCALA PARA VISITA. CONFIRMAR DATOS PARA LA RECOLECCION DE EQUIPOS | 10/12/2025 SE RETIRA DATÁFORO LECTOR DE BARRAS BASE TODO OKAY NO TIENE PUBLICIDAD SE LA ROBARON"/>
    <s v="VISITA TECNICA"/>
    <s v="9A00C889"/>
    <s v="TIPO I"/>
    <s v="TERRESTRE"/>
    <s v="PALACIOS GOMEZ BRAHIAN ANDRES"/>
    <n v="1"/>
    <s v="0"/>
    <n v="65960"/>
    <n v="75096"/>
    <n v="65960"/>
  </r>
  <r>
    <s v="PASTO"/>
    <x v="1"/>
    <x v="1"/>
    <s v="52683"/>
    <s v="LC-CS-25-010201"/>
    <s v="3007059949"/>
    <s v="OC CIERRE"/>
    <s v="NARIÑO"/>
    <s v="SANDONA"/>
    <s v="DISTRICOL TIENDA LAURITA"/>
    <s v="REDEBAN"/>
    <s v="FO-25-1938359"/>
    <d v="2025-12-05T16:10:00"/>
    <d v="2025-12-12T10:44:00"/>
    <s v="NO"/>
    <s v="CIERRE"/>
    <s v="CIERRE"/>
    <s v="AGREGADOR"/>
    <s v="DISTRICOL"/>
    <s v="EJECUTADO"/>
    <s v="CIERRE EXITOSO"/>
    <s v="12/12/2025 CLIENTE INFORMA QUE EN LA MAÑANA PUEDE ATENDER VISITA TÉCNICA | 12/12/2025 SE VISITA CB PARA CIERRE. SE RETIRA DATAFONO, LECTORA, BASE DE DATAFONO, CABLE MAGIC. CLIENTE HIZO DISPOSICIÓN FINAL DE LA PUBLICIDAD. CIERRE EXITOSO"/>
    <s v="VISITA TECNICA"/>
    <s v="LA00A043"/>
    <s v="TIPO II"/>
    <s v="TERRESTRE"/>
    <s v="CASTILLO HERRERA ALEX RICARDO"/>
    <n v="1"/>
    <s v="0"/>
    <n v="144968"/>
    <n v="140396"/>
    <n v="144968"/>
  </r>
  <r>
    <s v="MEDELLIN"/>
    <x v="0"/>
    <x v="0"/>
    <s v="5360"/>
    <s v="LC-CS-25-010204"/>
    <s v="3007025889"/>
    <s v="OC CIERRE"/>
    <s v="ANTIOQUIA"/>
    <s v="ITAGUI"/>
    <s v="COMCARD ITAGUI LYJ"/>
    <s v="REDEBAN"/>
    <s v="FO-25-1938362"/>
    <d v="2025-12-05T16:10:00"/>
    <d v="2025-12-09T11:23:00"/>
    <s v="NO"/>
    <s v="CIERRE"/>
    <s v="CIERRE"/>
    <s v="AGREGADOR"/>
    <s v="COMCARD - PTM"/>
    <s v="EJECUTADO"/>
    <s v="CIERRE EXITOSO"/>
    <s v="09/12/2025 LLAMADA EXITOSA, 190 ROLLOS, OK | 09/12/2025 SE RETIRA 2 DATAFONOS, 2 LECTORAS, 2 PIN PAD Y 2 HUB"/>
    <s v="VISITA TECNICA"/>
    <s v="9B00M580 - A0FZZ076"/>
    <s v="TIPO I"/>
    <s v="TERRESTRE"/>
    <s v="HENAO JARAMILLO JUAN JOSE"/>
    <n v="1"/>
    <s v="0"/>
    <n v="65960"/>
    <n v="75096"/>
    <n v="65960"/>
  </r>
  <r>
    <s v="BUCARAMANGA"/>
    <x v="5"/>
    <x v="6"/>
    <s v="68669"/>
    <s v="LC-CS-25-010206"/>
    <s v="3007071274"/>
    <s v="OC CIERRE"/>
    <s v="SANTANDER"/>
    <s v="SAN ANDRES"/>
    <s v="DISTRICOL MARTIN SAN ANDRES"/>
    <s v="REDEBAN"/>
    <s v="FO-25-1938342"/>
    <d v="2025-12-05T16:10:00"/>
    <d v="2025-12-11T12:18:00"/>
    <s v="NO"/>
    <s v="CIERRE"/>
    <s v="CIERRE"/>
    <s v="AGREGADOR"/>
    <s v="DISTRICOL"/>
    <s v="EJECUTADO"/>
    <s v="CIERRE EXITOSO"/>
    <s v="05/12/2025 SE ESCALA PARA VISITA. CONFIRMAR DATOS PARA LA RECOLECCION DE EQUIPOS | 11/12/2025 SE REALIZA VISITA AL COMERCIO SE RETIRA DATAFONO Y LECTORA CON SUS RESPECTIVOS ACCESORIOS"/>
    <s v="VISITA TECNICA"/>
    <s v="ON00E080"/>
    <s v="TIPO III"/>
    <s v="TERRESTRE"/>
    <s v="MARIÑO PABON JORGE ENRIQUE"/>
    <n v="1"/>
    <s v="0"/>
    <n v="275729"/>
    <n v="196537"/>
    <n v="275729"/>
  </r>
  <r>
    <s v="CARTAGENA"/>
    <x v="4"/>
    <x v="5"/>
    <s v="13001"/>
    <s v="LC-CS-25-010207"/>
    <s v="3007074986"/>
    <s v="OC CIERRE"/>
    <s v="BOLIVAR"/>
    <s v="CARTAGENA"/>
    <s v="PTM CARTAGENA VARIEDAD MONTE S"/>
    <s v="REDEBAN"/>
    <s v="FO-25-1938766"/>
    <d v="2025-12-05T16:10:00"/>
    <d v="2025-12-06T10:16:00"/>
    <s v="NO"/>
    <s v="CIERRE"/>
    <s v="CIERRE"/>
    <s v="AGREGADOR"/>
    <s v="COMCARD - PTM"/>
    <s v="EJECUTADO"/>
    <s v="CIERRE EXITOSO"/>
    <s v="05/12/2025 SE ESCALA PARA VISITA. CONFIRMAR DATOS PARA LA RECOLECCION DE EQUIPOS | 06/12/2025 SE RETIRA EQUIPO COMPLETO SIN PUBLICIDAD CLIENTE NO TIENE LA PUBLICIDAD"/>
    <s v="VISITA TECNICA"/>
    <s v="LPZZZ801-LPZZZ859"/>
    <s v="TIPO I"/>
    <s v="TERRESTRE"/>
    <s v="MARTINEZ SALGUEDO ANDRES AUGUSTO"/>
    <n v="1"/>
    <s v="0"/>
    <n v="65960"/>
    <n v="75096"/>
    <n v="65960"/>
  </r>
  <r>
    <s v="VALLEDUPAR"/>
    <x v="4"/>
    <x v="5"/>
    <s v="20011"/>
    <s v="LC-CS-25-010208"/>
    <s v="3007048994"/>
    <s v="OC CIERRE"/>
    <s v="CESAR"/>
    <s v="AGUACHICA"/>
    <s v="DISTRICOL EDS NEW NOREAN"/>
    <s v="REDEBAN"/>
    <s v="FO-25-1938353"/>
    <d v="2025-12-05T16:10:00"/>
    <d v="2025-12-10T15:39:00"/>
    <s v="NO"/>
    <s v="CIERRE"/>
    <s v="CIERRE"/>
    <s v="AGREGADOR"/>
    <s v="DISTRICOL"/>
    <s v="EJECUTADO"/>
    <s v="CIERRE EXITOSO"/>
    <s v="05/12/2025 SE ESCALA PARA VISITA. CONFIRMAR DATOS PARA LA RECOLECCION DE EQUIPOS | 10/12/2025 SE HACE PRESENCIA EN COMERCIO SE REALIZA RETIRO DE 1 DATÁFONO CON SU RESPECTIVO LECTOR DE BARRAS,HUB,PIN PAD, FUENTE Y CABLE DE PODER"/>
    <s v="VISITA TECNICA"/>
    <s v="AD00O631"/>
    <s v="TIPO IV"/>
    <s v="TERRESTRE"/>
    <s v="BARRERA ORTEGA MARLON STWAR"/>
    <n v="1"/>
    <s v="0"/>
    <n v="479589"/>
    <n v="196537"/>
    <n v="479589"/>
  </r>
  <r>
    <s v="BOGOTA"/>
    <x v="3"/>
    <x v="3"/>
    <s v="25386"/>
    <s v="LC-CS-25-010210"/>
    <s v="3007053765"/>
    <s v="OC CIERRE"/>
    <s v="CUNDINAMARCA"/>
    <s v="LA MESA"/>
    <s v="PTM LA MESA FERRETERIA GRANMAS"/>
    <s v="REDEBAN"/>
    <s v="FO-25-1938316"/>
    <d v="2025-12-05T16:10:00"/>
    <d v="2025-12-12T13:11:00"/>
    <s v="NO"/>
    <s v="CIERRE"/>
    <s v="CIERRE"/>
    <s v="AGREGADOR"/>
    <s v="COMCARD - PTM"/>
    <s v="EJECUTADO"/>
    <s v="CIERRE EXITOSO"/>
    <s v="05/12/2025 SE ESCALA PARA VISITA. CONFIRMAR DATOS PARA LA RECOLECCION DE EQUIPOS | 12/12/2025 SE REALIZA RETIRÓ POR CIERRE DE CB, SE RETIRA DATÁFONO, LECTORA. SÉ OBSERVA EN EL PUNTO PUBLICIDAD DE BANCOLOMBIA AVISO EXTERNO Y DISPLAY ESTOS SE RETIRAN Y SE DESTRUYEN EN SITIO"/>
    <s v="VISITA TECNICA"/>
    <s v="II0XZ212"/>
    <s v="TIPO II"/>
    <s v="TERRESTRE"/>
    <s v="ALARCON AREVALO JOHAN STIVEN"/>
    <n v="1"/>
    <s v="0"/>
    <n v="144968"/>
    <n v="140396"/>
    <n v="144968"/>
  </r>
  <r>
    <s v="CUCUTA"/>
    <x v="5"/>
    <x v="6"/>
    <s v="54498"/>
    <s v="LC-CS-25-010211"/>
    <s v="3007070131"/>
    <s v="OC CIERRE"/>
    <s v="NORTE DE SANTANDER"/>
    <s v="OCAÑA"/>
    <s v="PTM NORTE DE SANTANDER TU PAGO"/>
    <s v="REDEBAN"/>
    <s v="FO-25-1938322"/>
    <d v="2025-12-05T16:10:00"/>
    <d v="2025-12-11T10:36:00"/>
    <s v="NO"/>
    <s v="CIERRE"/>
    <s v="CIERRE"/>
    <s v="AGREGADOR"/>
    <s v="COMCARD - PTM"/>
    <s v="EJECUTADO"/>
    <s v="CIERRE EXITOSO"/>
    <s v="05/12/2025 SE ESCALA PARA VISITA. CONFIRMAR DATOS PARA LA RECOLECCION DE EQUIPOS | 11/12/2025 SE REALIZÓ VISITA AL COMERCIO Y SE RETIRA DATAFONO LECTORA CABLEADO TODO OK"/>
    <s v="VISITA TECNICA"/>
    <s v="A30EZ527"/>
    <s v="TIPO IV"/>
    <s v="TERRESTRE"/>
    <s v="MORA VEGA JEAMPIER"/>
    <n v="1"/>
    <s v="0"/>
    <n v="479589"/>
    <n v="196537"/>
    <n v="479589"/>
  </r>
  <r>
    <s v="BUCARAMANGA"/>
    <x v="5"/>
    <x v="6"/>
    <s v="68276"/>
    <s v="LC-CS-25-010212"/>
    <s v="3007063325"/>
    <s v="OC CIERRE"/>
    <s v="SANTANDER"/>
    <s v="FLORIDABLANCA"/>
    <s v="PTM FLORIDABLANCA TIENDA TARAZ"/>
    <s v="REDEBAN"/>
    <s v="FO-25-1938297"/>
    <d v="2025-12-05T16:10:00"/>
    <d v="2025-12-06T10:19:00"/>
    <s v="NO"/>
    <s v="CIERRE"/>
    <s v="CIERRE"/>
    <s v="AGREGADOR"/>
    <s v="COMCARD - PTM"/>
    <s v="EJECUTADO"/>
    <s v="CIERRE EXITOSO"/>
    <s v="05/12/2025 SE ESCALA PARA VISITA. CONFIRMAR DATOS PARA LA RECOLECCION DE EQUIPOS | 06/12/2025 SE REALIZA RECOLECCIÓN DE DATÁFONO ELECTORA NO SE REALIZAN PRUEBAS NO SE ENCUENTRA PUBLICIDAD EN SITIO"/>
    <s v="VISITA TECNICA"/>
    <s v="LA00V257"/>
    <s v="TIPO I"/>
    <s v="TERRESTRE"/>
    <s v="REYES RAMIREZ DIEGO ALEXANDER"/>
    <n v="1"/>
    <s v="0"/>
    <n v="65960"/>
    <n v="75096"/>
    <n v="65960"/>
  </r>
  <r>
    <s v="YOPAL"/>
    <x v="2"/>
    <x v="2"/>
    <s v="85001"/>
    <s v="LC-CS-25-010215"/>
    <s v="3007062973"/>
    <s v="OC CIERRE"/>
    <s v="CASANARE"/>
    <s v="YOPAL"/>
    <s v="DISTRICOL OXIFULL INT"/>
    <s v="REDEBAN"/>
    <s v="FO-25-1938305"/>
    <d v="2025-12-05T16:10:00"/>
    <d v="2025-12-10T10:23:00"/>
    <s v="NO"/>
    <s v="CIERRE"/>
    <s v="CIERRE"/>
    <s v="AGREGADOR"/>
    <s v="DISTRICOL"/>
    <s v="EJECUTADO"/>
    <s v="CIERRE EXITOSO"/>
    <s v="05/12/2025 SE ESCALA PARA VISITA. CONFIRMAR DATOS PARA LA RECOLECCION DE EQUIPOS | 10/12/2025 SE VISITA COMERCIO, ENTREGAN VOLUNTARIAMENTE DATAFONO LECTOR PINPAD Y HUB. CB INDICA NO CONTAR CON PUBLICIDA"/>
    <s v="VISITA TECNICA"/>
    <s v="CZZZZ616"/>
    <s v="TIPO I"/>
    <s v="TERRESTRE"/>
    <s v="BERNAL ELAICA EDGAR ALEXIS"/>
    <n v="1"/>
    <s v="0"/>
    <n v="65960"/>
    <n v="75096"/>
    <n v="65960"/>
  </r>
  <r>
    <s v="BOGOTA"/>
    <x v="3"/>
    <x v="3"/>
    <s v="11001"/>
    <s v="LC-CS-25-010217"/>
    <s v="3007063725"/>
    <s v="OC CIERRE"/>
    <s v="CUNDINAMARCA"/>
    <s v="BOGOTA"/>
    <s v="PTM BOGOTA TIENDA BENDITA"/>
    <s v="REDEBAN"/>
    <s v="FO-25-1938328"/>
    <d v="2025-12-05T16:10:00"/>
    <d v="2025-12-09T16:16:00"/>
    <s v="NO"/>
    <s v="CIERRE"/>
    <s v="CIERRE"/>
    <s v="AGREGADOR"/>
    <s v="COMCARD - PTM"/>
    <s v="EJECUTADO"/>
    <s v="CIERRE EXITOSO"/>
    <s v="05/12/2025 SE ESCALA PARA VISITA. CONFIRMAR DATOS PARA LA RECOLECCION DE EQUIPOS | 09/12/2025 SE LLEGA A  LA DIRECCIÓN Y SE REALIZA RETIRO DE DATAFONO Y LECTOR, NO SE EVIDENCIA PUBLICIDAD EN EL SITIO, CB INDICA Q ELLOS RETIRARON LA PUBLICIDAD Y REALIZARON LA DISPOSICIÓN FINAL"/>
    <s v="VISITA TECNICA"/>
    <s v="JA00X233"/>
    <s v="TIPO I"/>
    <s v="TERRESTRE"/>
    <s v="GARCIA PASTRANA KEVIN FERNANDO"/>
    <n v="1"/>
    <s v="0"/>
    <n v="65960"/>
    <n v="75096"/>
    <n v="65960"/>
  </r>
  <r>
    <s v="BOGOTA"/>
    <x v="3"/>
    <x v="3"/>
    <s v="11001"/>
    <s v="LC-CS-25-010219"/>
    <s v="3007078478"/>
    <s v="OC CIERRE"/>
    <s v="CUNDINAMARCA"/>
    <s v="BOGOTA"/>
    <s v="PTM BOGOTA PAPELERIA EL PARQUE"/>
    <s v="REDEBAN"/>
    <s v="FO-25-1938318"/>
    <d v="2025-12-05T16:10:00"/>
    <d v="2025-12-10T09:28:00"/>
    <s v="NO"/>
    <s v="CIERRE"/>
    <s v="CIERRE"/>
    <s v="AGREGADOR"/>
    <s v="COMCARD - PTM"/>
    <s v="EJECUTADO"/>
    <s v="CIERRE EXITOSO"/>
    <s v="05/12/2025 SE ESCALA PARA VISITA. CONFIRMAR DATOS PARA LA RECOLECCION DE EQUIPOS | 17/12/2025 SE LLEGA AL COMERCIO LA PERSONA QUE ATIENDE INDICA QUE SE LLAME A LA ENCARGADA DEL CB SE COMUNICA CON LA CLIENTE AURA INDICÁNDOLE QUE SE VAN A RETIRAR LOS EQUIPOS DE REDEBAN LA SEÑORA ES DICIENDO QUE ELLA NO SE ENCUENTRA AHORITA EN EL COMERCIO Y QUE VA A VALIDAR CON QUIÉN LOS PUEDE ENTREGAR QUE SE LE DÉ 5 MINUTOS MIENTRAS ELLA VÁLIDA DESPUÉS DE LOS 5 MINUTOS SE LE VUELVE A MARCAR A LA CLIENTE INDICA QUE YA VIENE LA PERSONA QUE SI NOS PODEMOS ESPERAR SE LE INDICA QUE YA SE LLEVA APROXIMADAMENTE MÁS DE 20 MINUTOS DE ESPERA EL CUAL LA CLIENTE RESPONDE QUE ENTONCES SE PROCEDA COMO SE TENGA QUE PROCEDER QUE SE DESCUENTEN SE ESPERA A LA PERSONA QUE LLEGA A ENTREGAR EQUIPOS Y HACE LA RESPECTIVA ENTREGA DE LOS EQUIPOS, EL CORRESPONSAL DICE QUE NO LE ENTREGARON FLANGER NI TABLÓN DE HORARIOS"/>
    <s v="VISITA TECNICA"/>
    <s v="F1KZZ742"/>
    <s v="TIPO I"/>
    <s v="TERRESTRE"/>
    <s v="GONZALEZ FANDIÑO SANTIAGO ERNESTO"/>
    <n v="1"/>
    <s v="0"/>
    <n v="65960"/>
    <n v="75096"/>
    <n v="65960"/>
  </r>
  <r>
    <s v="MEDELLIN"/>
    <x v="0"/>
    <x v="0"/>
    <s v="5001"/>
    <s v="LC-CS-25-010223"/>
    <s v="3007032245"/>
    <s v="OC CIERRE"/>
    <s v="ANTIOQUIA"/>
    <s v="MEDELLIN"/>
    <s v="COMCARD MED RED PARAISO MASCOT"/>
    <s v="REDEBAN"/>
    <s v="FO-25-1950572"/>
    <d v="2025-12-10T08:00:00"/>
    <d v="2025-12-12T10:40:00"/>
    <s v="NO"/>
    <s v="CIERRE"/>
    <s v="CIERRE"/>
    <s v="AGREGADOR"/>
    <s v="COMCARD - PTM"/>
    <s v="EJECUTADO"/>
    <s v="CIERRE EXITOSO"/>
    <s v="12/12/2025 CLIENTE ATIENDE VISITA Y ENTREGA LOS DISPOSITIVOS DEL CB. | 12/12/2025 SE REALIZA CIERRE DE CORRESPONSAL DE MANERA EFECTIVA Y SE RETIRA DATÁFONO CON LECTORA DE MANERA EFECTIVA"/>
    <s v="VISITA TECNICA"/>
    <s v="111DZ979"/>
    <s v="TIPO I"/>
    <s v="TERRESTRE"/>
    <s v="MARIN PIEDRAHITA JIMMY ALEXIS"/>
    <n v="1"/>
    <s v="0"/>
    <n v="65960"/>
    <n v="75096"/>
    <n v="65960"/>
  </r>
  <r>
    <s v="CARTAGENA"/>
    <x v="4"/>
    <x v="5"/>
    <s v="13001"/>
    <s v="LC-CS-25-010225"/>
    <s v="3007077746"/>
    <s v="OC CIERRE"/>
    <s v="BOLIVAR"/>
    <s v="CARTAGENA"/>
    <s v="PTM CARTAGENA GESTS MOBILE PLA"/>
    <s v="REDEBAN"/>
    <s v="FO-25-1950588"/>
    <d v="2025-12-10T08:00:00"/>
    <d v="2025-12-11T11:43:00"/>
    <s v="NO"/>
    <s v="CIERRE"/>
    <s v="CIERRE"/>
    <s v="AGREGADOR"/>
    <s v="COMCARD - PTM"/>
    <s v="EJECUTADO"/>
    <s v="CIERRE EXITOSO"/>
    <s v="11/12/2025 SE ESCALA PARA VISITA. CONFIRMAR DATOS PARA LA RECOLECCION DE EQUIPOS | 11/12/2025 SE REALIZA CIERRE DE CORRESPONSAL A SOLICITUD DEL BANCO SE RECIBEN EQUIPOS TODO OK Y SE RECIBE PUBLICIDAD DE AVISO EXTERIOR Y DISPLAY HORARIO LA CUAL SE DESTRUYE TODO QUEDA OK"/>
    <s v="VISITA TECNICA"/>
    <s v="10NZZ036-NN006608"/>
    <s v="TIPO I"/>
    <s v="TERRESTRE"/>
    <s v="MARTINEZ SALGUEDO ANDRES AUGUSTO"/>
    <n v="1"/>
    <s v="0"/>
    <n v="65960"/>
    <n v="75096"/>
    <n v="65960"/>
  </r>
  <r>
    <s v="TUNJA"/>
    <x v="5"/>
    <x v="6"/>
    <s v="15759"/>
    <s v="LC-CS-25-010226"/>
    <s v="3007070129"/>
    <s v="OC CIERRE"/>
    <s v="BOYACA"/>
    <s v="SOGAMOSO"/>
    <s v="PTM SOGAMOSO DROGUERIA Y MINIM"/>
    <s v="REDEBAN"/>
    <s v="FO-25-1950579"/>
    <d v="2025-12-10T08:00:00"/>
    <d v="2025-12-16T10:54:00"/>
    <s v="NO"/>
    <s v="CIERRE"/>
    <s v="CIERRE"/>
    <s v="AGREGADOR"/>
    <s v="COMCARD - PTM"/>
    <s v="EJECUTADO"/>
    <s v="CIERRE EXITOSO"/>
    <s v="16/12/2025 SE VISTA ESTANDO EN LA ZONA | 16/12/2025 SE REALIZA CIERRE CORRESPONSAL BANCARIO BANCOLOMBIA RED RBM RETIRANDO LOS EQUIPOS EXISTENTES EN EL PUNTO SE RETIRAN EN LA DIRECCIÓN CARRERA 8#2-126 SE DESTRUYE LA PUBLICIDAD EN EL LUGAR DE ENTREGA"/>
    <s v="VISITA TECNICA"/>
    <s v="A30EZ525"/>
    <s v="TIPO II"/>
    <s v="TERRESTRE"/>
    <s v="RODRIGUEZ MURCIA YERSON IVAN"/>
    <n v="1"/>
    <s v="0"/>
    <n v="144968"/>
    <n v="140396"/>
    <n v="144968"/>
  </r>
  <r>
    <s v="TUNJA"/>
    <x v="5"/>
    <x v="6"/>
    <s v="68861"/>
    <s v="LC-CS-25-010227"/>
    <s v="3007044696"/>
    <s v="OC CIERRE"/>
    <s v="SANTANDER"/>
    <s v="VELEZ"/>
    <s v="PTM VELEZ TIENDA EL CENTENARIO"/>
    <s v="REDEBAN"/>
    <s v="FO-25-1950582"/>
    <d v="2025-12-10T08:00:00"/>
    <d v="2025-12-12T06:54:00"/>
    <s v="NO"/>
    <s v="CIERRE"/>
    <s v="CIERRE"/>
    <s v="AGREGADOR"/>
    <s v="COMCARD - PTM"/>
    <s v="EJECUTADO"/>
    <s v="CIERRE EXITOSO"/>
    <s v="11/12/2025 EN COMUNICACIÓN CON LA CLIENTE LA SEÑORA NIDIA MILENA ROJAS. EL CUAL CONFIRMA VISITA TÉCNICA | 11/12/2025 EN COMUNICACIÓN CON LA SEÑORA NIDIA ROJAS AL NÚMERO CELULAR INDICA ATENCIÓN DE VISITA PARA REALIZAR LA ENTREGA DE LOS EQUIPOS . | 11/12/2025 SE REALIZA CIERRE RETIRO CB BANCOLOMBIA RETIRANDO EQUIPO DESK/3500- LECTOR CB - BASE SOPORTE - FUENTE DE PODER - CABLE PATCH CORD 3 METROS , AVISO EXTERIOR 1.50 METROS DISPLAY DE HORARIO ENTREGA LOS EQUIPOS NIDIA MILENA ROJAS , SE DESTRUYE PUBLICIDAD EN SITIO"/>
    <s v="VISITA TECNICA"/>
    <s v="AB1EZ123"/>
    <s v="TIPO II"/>
    <s v="TERRESTRE"/>
    <s v="ALVARADO MORENO CRISTHIAN"/>
    <n v="1"/>
    <s v="0"/>
    <n v="144968"/>
    <n v="140396"/>
    <n v="144968"/>
  </r>
  <r>
    <s v="NEIVA"/>
    <x v="2"/>
    <x v="2"/>
    <s v="41001"/>
    <s v="LC-CS-25-010228"/>
    <s v="3007065401"/>
    <s v="OC CIERRE"/>
    <s v="HUILA"/>
    <s v="NEIVA"/>
    <s v="PTM NEIVA CIGARRERIA DONDE DIE"/>
    <s v="REDEBAN"/>
    <s v="FO-25-1950586"/>
    <d v="2025-12-10T08:00:00"/>
    <d v="2025-12-11T16:56:00"/>
    <s v="NO"/>
    <s v="CIERRE"/>
    <s v="CIERRE"/>
    <s v="AGREGADOR"/>
    <s v="COMCARD - PTM"/>
    <s v="EJECUTADO"/>
    <s v="CIERRE EXITOSO"/>
    <s v="11/12/2025 SE ESCALA PARA VISITA. CONFIRMAR DATOS PARA LA RECOLECCION DE EQUIPOS | 11/12/2025 CLIENTE ENTREGA DATAFONO CON SOPORTE, LECTOR DE BARRAS, CABLE MAGIC BOX, FUENTE DE PODER DATÁFONO,ROLLOS NO HAY"/>
    <s v="VISITA TECNICA"/>
    <s v="6A00D635-9C6ZZ679"/>
    <s v="TIPO I"/>
    <s v="TERRESTRE"/>
    <s v="ANDRADE HERNANDEZ JUAN CARLOS"/>
    <n v="1"/>
    <s v="0"/>
    <n v="65960"/>
    <n v="75096"/>
    <n v="65960"/>
  </r>
  <r>
    <s v="BUCARAMANGA"/>
    <x v="5"/>
    <x v="6"/>
    <s v="68679"/>
    <s v="LC-CS-25-010229"/>
    <s v="3007037555"/>
    <s v="OC CIERRE"/>
    <s v="SANTANDER"/>
    <s v="SAN GIL"/>
    <s v="PTM SAN GIL RECAUDOS GUANE"/>
    <s v="REDEBAN"/>
    <s v="FO-25-1950590"/>
    <d v="2025-12-10T08:00:00"/>
    <d v="2025-12-10T16:50:00"/>
    <s v="NO"/>
    <s v="CIERRE"/>
    <s v="CIERRE"/>
    <s v="AGREGADOR"/>
    <s v="COMCARD - PTM"/>
    <s v="EJECUTADO"/>
    <s v="PARCIAL EXITOSO ACCESORIOS"/>
    <s v="10/12/2025 SE REALIZA RETIRO DATÁFONO, LECTOR DE BARRAS, PINPAD, HUB, NO SE ENCONTRÓ PUBLICIDAD EN SITIO, CIERRE EXITOSO. CLIENTE INDICA NO TENER ROLLOS."/>
    <s v="VISITA TECNICA"/>
    <s v="GZ00O441"/>
    <s v="TIPO II"/>
    <s v="TERRESTRE"/>
    <s v="MARTINEZ FLOREZ DONIS ALBERTO"/>
    <n v="1"/>
    <s v="0"/>
    <n v="144968"/>
    <n v="140396"/>
    <n v="144968"/>
  </r>
  <r>
    <s v="CALI"/>
    <x v="1"/>
    <x v="1"/>
    <s v="76364"/>
    <s v="LC-CS-25-010230"/>
    <s v="3007041053"/>
    <s v="OC CIERRE"/>
    <s v="VALLE DEL CAUCA"/>
    <s v="JAMUNDI"/>
    <s v="PTM JAMUNDI SARAPA"/>
    <s v="REDEBAN"/>
    <s v="FO-25-1950573"/>
    <d v="2025-12-10T08:00:00"/>
    <d v="2025-12-16T13:27:00"/>
    <s v="NO"/>
    <s v="CIERRE"/>
    <s v="CIERRE"/>
    <s v="AGREGADOR"/>
    <s v="COMCARD - PTM"/>
    <s v="EJECUTADO"/>
    <s v="CIERRE EXITOSO"/>
    <s v="16/12/2025 SE ESCALA PARA VISITA. CONFIRMAR DATOS PARA LA RECOLECCION DE EQUIPOS | 16/12/2025 SE VISITA ESTABLECIMIENTO, SE RETIRAN EQUIPOS EN BUEN ESTADO Y SE DESTRUYE PUBLICIDAD."/>
    <s v="VISITA TECNICA"/>
    <s v="9A0QZ614"/>
    <s v="TIPO II"/>
    <s v="TERRESTRE"/>
    <s v="BOLAÑOS TABORDA JORGE ENRIQUE"/>
    <n v="1"/>
    <s v="0"/>
    <n v="144968"/>
    <n v="140396"/>
    <n v="144968"/>
  </r>
  <r>
    <s v="TUNJA"/>
    <x v="5"/>
    <x v="6"/>
    <s v="68572"/>
    <s v="LC-CS-25-010235"/>
    <s v="3007054039"/>
    <s v="OC CIERRE"/>
    <s v="SANTANDER"/>
    <s v="PUENTE NACIONAL"/>
    <s v="DISTRICOL EDS SANTA ROSA"/>
    <s v="REDEBAN"/>
    <s v="FO-25-1951987"/>
    <d v="2025-12-10T08:50:00"/>
    <d v="2025-12-11T13:51:00"/>
    <s v="NO"/>
    <s v="CIERRE"/>
    <s v="CIERRE"/>
    <s v="AGREGADOR"/>
    <s v="DISTRICOL"/>
    <s v="EJECUTADO"/>
    <s v="CIERRE EXITOSO"/>
    <s v="11/12/2025 CLIENTE ÍNDICA ATENCIO DE VISITA PARA LA ENTREGA DE LOS EQUIPOS | 11/12/2025 SE COMUNICA CON LA PERSONA ENCARGADA DEL SITIO LA SEÑORA GLORIA AL NÚMERO  CELULAR 3204016739 EL CUAL CONFIRMA ATENCIÓN DE VISITA PARA ENTREGA DE LOS EQUIPOS APARTIR DE LA 1 PM EN ADELANTE | 11/12/2025 SE REALIZA CIERRE RETIRO CB BANCOLOMBIA RETIRANDO EQUIPO DESK/3500-FLANGGER- LECTOR CB - BASE SOPORTE - FUENTE DE PODER , AVISO EXTERIOR 1.50 METROS - DISPLAY DE HORARIO , SE DESTRUYE PUBLICIDAD EN SITIO."/>
    <s v="VISITA TECNICA"/>
    <s v="9B2ZZ600"/>
    <s v="TIPO II"/>
    <s v="TERRESTRE"/>
    <s v="ALVARADO MORENO CRISTHIAN"/>
    <n v="1"/>
    <s v="0"/>
    <n v="144968"/>
    <n v="140396"/>
    <n v="144968"/>
  </r>
  <r>
    <s v="APARTADO"/>
    <x v="0"/>
    <x v="0"/>
    <s v="5490"/>
    <s v="LC-CS-25-010236"/>
    <s v="3007045426"/>
    <s v="OC CIERRE"/>
    <s v="ANTIOQUIA"/>
    <s v="NECOCLI"/>
    <s v="DISTRICOL SUPERMERCADO COLORES"/>
    <s v="REDEBAN"/>
    <s v="FO-25-1951991"/>
    <d v="2025-12-10T08:50:00"/>
    <d v="2025-12-17T08:32:00"/>
    <s v="NO"/>
    <s v="CIERRE"/>
    <s v="CIERRE"/>
    <s v="AGREGADOR"/>
    <s v="DISTRICOL"/>
    <s v="EJECUTADO"/>
    <s v="CIERRE EXITOSO"/>
    <s v="16/12/2025 SE LLAMA A USUARIO Y SE PROGRAMA VISITA TÉCNICA PARA RETIRO DE CB | 17/12/2025 SE RETIRA DATAFONO Y LECTORA. LA PUBLICIDAD USUARIO DIO DISPOSICIÓN FINAL"/>
    <s v="VISITA TECNICA"/>
    <s v="AC0MZ777"/>
    <s v="TIPO II"/>
    <s v="TERRESTRE"/>
    <s v="SALDARRIAGA MIRANDA SANTIAGO"/>
    <n v="1"/>
    <s v="0"/>
    <n v="144968"/>
    <n v="140396"/>
    <n v="144968"/>
  </r>
  <r>
    <s v="APARTADO"/>
    <x v="0"/>
    <x v="0"/>
    <s v="27006"/>
    <s v="LC-CS-25-010238"/>
    <s v="3007066761"/>
    <s v="OC CIERRE"/>
    <s v="CHOCO"/>
    <s v="ACANDI"/>
    <s v="DISTRICOL HOSTAL Y VARIEDADES"/>
    <s v="REDEBAN"/>
    <s v="FO-25-1951970"/>
    <d v="2025-12-10T08:50:00"/>
    <d v="2025-12-16T11:51:00"/>
    <s v="NO"/>
    <s v="CIERRE"/>
    <s v="CIERRE"/>
    <s v="AGREGADOR"/>
    <s v="DISTRICOL"/>
    <s v="EJECUTADO"/>
    <s v="CIERRE EXITOSO"/>
    <s v="16/12/2025 SE | 16/12/2025 SE RETIRA DATÁFONO Y LECTORA,_x000a_PUBLICIDAD NO SE RETIRA YA QUE USUARIO DIO DISPOSICIÓN FINAL."/>
    <s v="VISITA TECNICA"/>
    <s v="3A0CZ721"/>
    <s v="TIPO V"/>
    <s v="AEREO"/>
    <s v="SALDARRIAGA MIRANDA SANTIAGO"/>
    <n v="1"/>
    <s v="0"/>
    <n v="988463"/>
    <n v="196537"/>
    <n v="988463"/>
  </r>
  <r>
    <s v="TUNJA"/>
    <x v="5"/>
    <x v="6"/>
    <s v="68773"/>
    <s v="LC-CS-25-010242"/>
    <s v="3007067084"/>
    <s v="OC CIERRE"/>
    <s v="SANTANDER"/>
    <s v="SUCRE"/>
    <s v="DISTRICOL AUTOSERVICIO LOS GIR"/>
    <s v="REDEBAN"/>
    <s v="FO-25-1951943"/>
    <d v="2025-12-10T08:50:00"/>
    <d v="2025-12-12T14:38:00"/>
    <s v="NO"/>
    <s v="CIERRE"/>
    <s v="CIERRE"/>
    <s v="AGREGADOR"/>
    <s v="DISTRICOL"/>
    <s v="EJECUTADO"/>
    <s v="CIERRE EXITOSO"/>
    <s v="12/12/2025 SE VISITARA EN FRIO YA QUE ME ENCUENTRO EN LA ZONA  CLIENTE NO REPONDE NUEMERO CELULAR | 12/12/2025 SE INTENTA COMUNICACION  CON LA SEÑORA MARISNEY ROMERO NO ES POSIBLE SE VA BUZÓN DE VOZ SE VISITARA EN FRIO YA QUE ME ENCUENTRO EN LA ZONA DE LA GRANJA Y RETORNANDO TENGO QUE PASAR POR EL CORREGIMIENTO LA PRADERA , | 12/12/2025 SE REALIZA CIERRE RETIRO CB BANCOLOMBIA RETIRANDO EQUIPO DESK/3500- LECTOR CB - BASE SOPORTE - FUENTE DE PODER - BASE SOPORTE LECTOR - AVISO EXTERIOR 1.50 MTS , 26 ROLLOS REDEBAN , SE DESTRUYE PUBLICIDAD EN SITIO"/>
    <s v="VISITA TECNICA"/>
    <s v="9L000585"/>
    <s v="TIPO III"/>
    <s v="TERRESTRE"/>
    <s v="ALVARADO MORENO CRISTHIAN"/>
    <n v="1"/>
    <s v="0"/>
    <n v="275729"/>
    <n v="196537"/>
    <n v="275729"/>
  </r>
  <r>
    <s v="MONTERIA"/>
    <x v="4"/>
    <x v="5"/>
    <s v="23001"/>
    <s v="LC-CS-25-010244"/>
    <s v="3007069241"/>
    <s v="OC CIERRE"/>
    <s v="CORDOBA"/>
    <s v="MONTERIA"/>
    <s v="DISTRICOL COSMETICS STORE SYS"/>
    <s v="REDEBAN"/>
    <s v="FO-25-1957173 | FO-25-1951946"/>
    <d v="2025-12-10T08:50:00"/>
    <d v="2025-12-11T11:39:00"/>
    <s v="NO"/>
    <s v="CIERRE"/>
    <s v="CIERRE"/>
    <s v="AGREGADOR"/>
    <s v="DISTRICOL"/>
    <s v="EJECUTADO | EJECUTADO / CANCELADO"/>
    <s v="CIERRE EXITOSO"/>
    <s v="[FO-25-1957173] 11/12/2025 SE ESCALA PARA VISITA. CONFIRMAR DATOS PARA LA RECOLECCION DE EQUIPOS | 11/12/2025 SE REALIZA CIERRE TOTAL DE CB,SE RETIRA DESK3500, LECTORA, ENSORTIJADO Y CARGADOR, CLIENTE INDICA PUBLICIDAD YA FUE RETIRADA Y DESTRUIDA. || [FO-25-1951946] 10/12/2025 CLIENTE INDICA NO SE ENCUENTRA EN LA DIRECCIÓN SUMINISTRADA, INDICA PUEDE REALIZAR ENTREGA EL DÍA DE MAÑANA 11-12-2025 DE 09:00 A 10:00 | 10/12/2025 CLIENTE INDICA NO SE ENCUENTRA EN LA DIRECCIÓN SUMINISTRADA, INDICA PUEDE REALIZAR ENTREGA EL DÍA DE MAÑANA 11-12-2025 DE 09:00 A 10:00 | 11/12/2025 CLIENTE INDICA NO SE ENCUENTRA EN LA DIRECCIÓN SUMINISTRADA, INDICA PUEDE REALIZAR ENTREGA EL DÍA DE MAÑANA 11-12-2025 DE 09:00 A 10:00"/>
    <s v="VISITA TECNICA"/>
    <s v="A303Z050"/>
    <s v="TIPO I"/>
    <s v="TERRESTRE"/>
    <s v="ECHEVERRI ECHEVERRI EVELIN DANIELA"/>
    <n v="1"/>
    <s v="0"/>
    <n v="65960"/>
    <n v="75096"/>
    <n v="65960"/>
  </r>
  <r>
    <s v="SINCELEJO"/>
    <x v="4"/>
    <x v="5"/>
    <s v="70001"/>
    <s v="LC-CS-25-010245"/>
    <s v="3007068876"/>
    <s v="OC CIERRE"/>
    <s v="SUCRE"/>
    <s v="SINCELEJO"/>
    <s v="DISTRICOL DISTRIBUIDORA REMAR"/>
    <s v="REDEBAN"/>
    <s v="FO-25-1951965"/>
    <d v="2025-12-10T08:50:00"/>
    <d v="2025-12-11T14:49:00"/>
    <s v="NO"/>
    <s v="CIERRE"/>
    <s v="CIERRE"/>
    <s v="AGREGADOR"/>
    <s v="DISTRICOL"/>
    <s v="EJECUTADO"/>
    <s v="CIERRE EXITOSO"/>
    <s v="11/12/2025 0 | 11/12/2025 SE VISITA SITIO SE VERIFICA INFORMACIÓN SE REALIZA RETIRO DE DATÁFONO ESCANEAR, FUENTE PODER, SIN PAPELERIA, SE DESTRUYE AVISO EXTERIOR."/>
    <s v="VISITA TECNICA"/>
    <s v="AAJYZ110"/>
    <s v="TIPO I"/>
    <s v="TERRESTRE"/>
    <s v="SANTOS GUZMAN CHRISTIAN FELIPE"/>
    <n v="1"/>
    <s v="0"/>
    <n v="65960"/>
    <n v="75096"/>
    <n v="65960"/>
  </r>
  <r>
    <s v="BOGOTA"/>
    <x v="3"/>
    <x v="3"/>
    <s v="11001"/>
    <s v="LC-CS-25-010248"/>
    <s v="3007071500"/>
    <s v="OC CIERRE"/>
    <s v="CUNDINAMARCA"/>
    <s v="BOGOTA"/>
    <s v="PTM BOGOTA  MERKATODO LAS DELI"/>
    <s v="REDEBAN"/>
    <s v="FO-25-1951979"/>
    <d v="2025-12-10T08:50:00"/>
    <d v="2025-12-11T13:50:00"/>
    <s v="NO"/>
    <s v="CIERRE"/>
    <s v="CIERRE"/>
    <s v="AGREGADOR"/>
    <s v="COMCARD - PTM"/>
    <s v="EJECUTADO"/>
    <s v="CIERRE EXITOSO"/>
    <s v="11/12/2025 SE RETIRA CORRESPONSAL BANCARIO POR SOLICITUD DEL BANCO SE RETIRA DATÁFONO Y LECTORA"/>
    <s v="VISITA TECNICA"/>
    <s v="UV00B402"/>
    <s v="TIPO I"/>
    <s v="TERRESTRE"/>
    <s v="LEAL POVEDA YOHAN SEBASTIAN"/>
    <n v="1"/>
    <s v="0"/>
    <n v="65960"/>
    <n v="75096"/>
    <n v="65960"/>
  </r>
  <r>
    <s v="VALLEDUPAR"/>
    <x v="4"/>
    <x v="5"/>
    <s v="20001"/>
    <s v="LC-CS-25-010250"/>
    <s v="3007071591"/>
    <s v="OC CIERRE"/>
    <s v="CESAR"/>
    <s v="VALLEDUPAR"/>
    <s v="BARRIO  LA NEVADA VALLEDUPAR"/>
    <s v="REDEBAN"/>
    <s v="FO-25-1983987 | FO-25-1954709"/>
    <d v="2025-12-10T12:51:00"/>
    <d v="2025-12-17T10:19:00"/>
    <s v="NO"/>
    <s v="CIERRE"/>
    <s v="CIERRE"/>
    <s v="CB UNO A UNO"/>
    <s v="CB UNO A UNO"/>
    <s v="EJECUTADO | EJECUTADO / CANCELADO"/>
    <s v="CIERRE EXITOSO"/>
    <s v="[FO-25-1983987] 17/12/2025 NO CONTESTA | 17/12/2025 BUENOS DÍAS SE VISITA CB Y SE LE HACE CIERRE || [FO-25-1954709] 16/12/2025 NO CONTESTA | 16/12/2025 SE VISITA CB Y LA ENCARGADA DEL LOCAL INFORMA QUE LA TITULAR LE DICE QUE HOY NO SE PUEDE HACER EL CIERRE YA QUE MAÑANA ES QUE ESTÁ EN EL LOCAL, ENTONCES ELLA AUTORIZA EL CIERRE SIEMPRE Y CUANDO ESTÉ ELLA MISMA PRESENTE"/>
    <s v="VISITA TECNICA"/>
    <s v="LN00F219"/>
    <s v="TIPO I"/>
    <s v="TERRESTRE"/>
    <s v="BENITEZ CARVAJAL ALVARO JAVIER"/>
    <n v="1"/>
    <s v="0"/>
    <n v="65960"/>
    <n v="75096"/>
    <n v="65960"/>
  </r>
  <r>
    <s v="MEDELLIN"/>
    <x v="0"/>
    <x v="0"/>
    <s v="5001"/>
    <s v="LC-CS-25-010266"/>
    <s v="3007080090"/>
    <s v="OC CIERRE"/>
    <s v="ANTIOQUIA"/>
    <s v="MEDELLIN"/>
    <s v="BARRIO AMERICA MEDELLIN"/>
    <s v="REDEBAN"/>
    <s v="FO-25-1961858"/>
    <d v="2025-12-11T16:10:00"/>
    <d v="2025-12-16T11:20:00"/>
    <s v="NO"/>
    <s v="CIERRE"/>
    <s v="CIERRE"/>
    <s v="UNO A UNO"/>
    <s v="UNO A UNO"/>
    <s v="EJECUTADO"/>
    <s v="CIERRE EXITOSO"/>
    <s v="16/12/2025 SE INTENTA COMUNICAR CON CLIENTE Y NO ES POSIBLE | 16/12/2025 SE REALIZA CIERRE CB"/>
    <s v="VISITA TECNICA"/>
    <s v="SAXZZ522"/>
    <s v="TIPO I"/>
    <s v="TERRESTRE"/>
    <s v="BADEL ACUÑA LUIS ALBERTO"/>
    <n v="1"/>
    <s v="0"/>
    <n v="65960"/>
    <n v="75096"/>
    <n v="65960"/>
  </r>
  <r>
    <s v="MEDELLIN"/>
    <x v="0"/>
    <x v="0"/>
    <s v="5101"/>
    <s v="LC-CS-25-010267"/>
    <s v="3007052962"/>
    <s v="OC CIERRE"/>
    <s v="ANTIOQUIA"/>
    <s v="CIUDAD BOLIVAR"/>
    <s v="BARRIO LA CABANA CIUDAD BOLIVA"/>
    <s v="REDEBAN"/>
    <s v="FO-25-1961882"/>
    <d v="2025-12-11T16:10:00"/>
    <d v="2025-12-18T12:21:00"/>
    <s v="NO"/>
    <s v="CIERRE"/>
    <s v="CIERRE"/>
    <s v="CB UNO A UNO"/>
    <s v="CB UNO A UNO"/>
    <s v="EJECUTADO"/>
    <s v="CIERRE EXITOSO"/>
    <s v="18/12/2025 NA | 18/12/2025 CIERRE EXITOSO SIN PUBLICIDAD CB INFORMA QUE LE DIÓ DISPOSICIÓN FINAL SIN ROLLOS CB INFORMA QUE NO TIENE"/>
    <s v="VISITA TECNICA"/>
    <s v="9C0LZ877"/>
    <s v="TIPO II"/>
    <s v="TERRESTRE"/>
    <s v="CASTAÑEDA PALACIO CARLOS FELIPE"/>
    <n v="1"/>
    <s v="0"/>
    <n v="144968"/>
    <n v="140396"/>
    <n v="144968"/>
  </r>
  <r>
    <s v="CARTAGENA"/>
    <x v="4"/>
    <x v="5"/>
    <s v="13836"/>
    <s v="LC-CS-25-010269"/>
    <s v="3007080546"/>
    <s v="OC CIERRE"/>
    <s v="BOLIVAR"/>
    <s v="TURBACO"/>
    <s v="BARRIO LA CRUZ TURBACO 1"/>
    <s v="REDEBAN"/>
    <s v="FO-25-1961845"/>
    <d v="2025-12-11T16:10:00"/>
    <d v="2025-12-12T15:24:00"/>
    <s v="NO"/>
    <s v="CIERRE"/>
    <s v="CIERRE"/>
    <s v="UNO A UNO"/>
    <s v="UNO A UNO"/>
    <s v="EJECUTADO / CANCELADO"/>
    <s v="CIERRE EXITOSO"/>
    <s v="12/12/2025 NO CONTESTAN | 12/12/2025 SE LLEGO AL SITIO Y SE ENCONTRÓ CERRADO | 12/12/2025 EL CLIENTE REGRESO LA LLAMADA A INFORMAR QUE VA ESTAR EN EL LOCAL A LAS 2 DE LA TARDE | 12/12/2025 SE VISITA NUEVAMENTE Y SE LOGRA REALIZAR CIERRE DE CORRESPONSAL SE RECIBE EQUIPO COMPLETO Y PUBLICIDAD COMPLETA LA CUAL SE DESTRUYE"/>
    <s v="VISITA TECNICA"/>
    <s v="SEZZZ133"/>
    <s v="TIPO II"/>
    <s v="TERRESTRE"/>
    <s v="MARTINEZ SALGUEDO ANDRES AUGUSTO"/>
    <n v="1"/>
    <s v="0"/>
    <n v="144968"/>
    <n v="140396"/>
    <n v="144968"/>
  </r>
  <r>
    <s v="BOGOTA"/>
    <x v="3"/>
    <x v="3"/>
    <s v="25181"/>
    <s v="LC-CS-25-010272"/>
    <s v="3007080024"/>
    <s v="OC CIERRE"/>
    <s v="CUNDINAMARCA"/>
    <s v="CHOACHI"/>
    <s v="BARRIO LAS PALMAS CHOACHÍ"/>
    <s v="REDEBAN"/>
    <s v="FO-25-1961842"/>
    <d v="2025-12-11T16:10:00"/>
    <d v="2025-12-13T09:37:00"/>
    <s v="NO"/>
    <s v="CIERRE"/>
    <s v="CIERRE"/>
    <s v="UNO A UNO"/>
    <s v="UNO A UNO"/>
    <s v="EJECUTADO"/>
    <s v="CIERRE EXITOSO"/>
    <s v="12/12/2025 NA | 13/12/2025 SE RECOGEN EQUIPOS DE REDEBAN CLIENTE INDICA QUE LA PUBLICIDAD EL LA DESTRUYÓ YA QUE ÉL SE CAMBIÓ DE SITIO"/>
    <s v="VISITA TECNICA"/>
    <s v="SAXZZ523"/>
    <s v="TIPO II"/>
    <s v="TERRESTRE"/>
    <s v="GONZALEZ FANDIÑO SANTIAGO ERNESTO"/>
    <n v="1"/>
    <s v="0"/>
    <n v="144968"/>
    <n v="140396"/>
    <n v="144968"/>
  </r>
  <r>
    <s v="CUCUTA"/>
    <x v="5"/>
    <x v="6"/>
    <s v="54001"/>
    <s v="LC-CS-25-010276"/>
    <s v="3007076235"/>
    <s v="OC CIERRE"/>
    <s v="NORTE DE SANTANDER"/>
    <s v="CUCUTA"/>
    <s v="BARRIO GUAIMAL CUCUTA"/>
    <s v="REDEBAN"/>
    <s v="FO-25-1961890"/>
    <d v="2025-12-11T16:10:00"/>
    <d v="2025-12-18T12:14:00"/>
    <s v="NO"/>
    <s v="CIERRE"/>
    <s v="CIERRE"/>
    <s v="CB UNO A UNO"/>
    <s v="CB UNO A UNO"/>
    <s v="EJECUTADO"/>
    <s v="CIERRE EXITOSO"/>
    <s v="18/12/2025 CLIENTE ESTÁ EN COMERCIO | 18/12/2025 SE VISITA COMERCIO SE RECOGE DATAFONO, LECTOR DE CÓDIGO, PINPAD Y HUB NO SERIALIZADO...CIERRE EXITOSO CB SIN ROLLOS"/>
    <s v="VISITA TECNICA"/>
    <s v="A40NZ744"/>
    <s v="TIPO I"/>
    <s v="TERRESTRE"/>
    <s v="CARRILLO MORA FRANKY JAVIER"/>
    <n v="1"/>
    <s v="0"/>
    <n v="65960"/>
    <n v="75096"/>
    <n v="65960"/>
  </r>
  <r>
    <s v="BUCARAMANGA"/>
    <x v="5"/>
    <x v="6"/>
    <s v="68575"/>
    <s v="LC-CS-25-010277"/>
    <s v="3007077696"/>
    <s v="OC CIERRE"/>
    <s v="SANTANDER"/>
    <s v="PUERTO WILCHES"/>
    <s v="BARRIO TORCOROMA PUERTO WILCHE"/>
    <s v="REDEBAN"/>
    <s v="FO-25-1961840"/>
    <d v="2025-12-11T16:10:00"/>
    <d v="2025-12-17T16:24:00"/>
    <s v="NO"/>
    <s v="CIERRE"/>
    <s v="CIERRE"/>
    <s v="CB UNO A UNO"/>
    <s v="CB UNO A UNO"/>
    <s v="EJECUTADO"/>
    <s v="CIERRE EXITOSO"/>
    <s v="15/12/2025 SE ESTABLECE CONTACTO VÍA WHATSAPP CON EL SEÑORA GINA MARCELA MUÑOZ MORALES   , AL NÚMERO DE CONTACTO 3164771271. SE LE INFORMA QUE, UNA VEZ FINALIZADO EL PARO ARMADO, SE REALIZARÁ EL DESPLAZAMIENTO CORRESPONDIENTE PARA LA RECOLECCIÓN DE EQUIPOS DE REDEBAN. | 17/12/2025 SE REALIZA RECOLECCIÓN DE DATAFONES LECTORA NO SE REALIZAN PRUEBAS NO SE RETIRA PUBLICIDAD POR MIGRACIÓN WOMPI"/>
    <s v="VISITA TECNICA"/>
    <s v="10LZZ967"/>
    <s v="TIPO IV"/>
    <s v="TERRESTRE"/>
    <s v="REYES RAMIREZ DIEGO ALEXANDER"/>
    <n v="1"/>
    <s v="0"/>
    <n v="479589"/>
    <n v="196537"/>
    <n v="479589"/>
  </r>
  <r>
    <s v="SINCELEJO"/>
    <x v="4"/>
    <x v="5"/>
    <s v="70001"/>
    <s v="LC-CS-25-010278"/>
    <s v="3007079684"/>
    <s v="OC CIERRE"/>
    <s v="SUCRE"/>
    <s v="SINCELEJO"/>
    <s v="BARRIO CALLE SUCRE SINCELEJO"/>
    <s v="REDEBAN"/>
    <s v="FO-25-1961832"/>
    <d v="2025-12-11T16:10:00"/>
    <d v="2025-12-15T15:56:00"/>
    <s v="NO"/>
    <s v="CIERRE"/>
    <s v="CIERRE"/>
    <s v="UNO A UNO"/>
    <s v="UNO A UNO"/>
    <s v="EJECUTADO"/>
    <s v="CIERRE EXITOSO"/>
    <s v="15/12/2025 SE CONFIRMA PARA RETIRAR EQUIPOS | 15/12/2025 SE VISITA COMERCIO, SE HACE CIERRE DEL CB, SE RETIRA DATAFONO, LECTOR Y ACCESORIOS, ADEMÁS SE RETIRA PUBLICIDAD ( AVISO EXTERIOR, DISPLAY HORARIO ) SE DESTRUYE EN SITIO, NO CUENTA CON ROLLOS."/>
    <s v="VISITA TECNICA"/>
    <s v="SXXZZ084"/>
    <s v="TIPO I"/>
    <s v="TERRESTRE"/>
    <s v="CACERES HERNANDEZ ANDRES"/>
    <n v="1"/>
    <s v="0"/>
    <n v="65960"/>
    <n v="75096"/>
    <n v="65960"/>
  </r>
  <r>
    <s v="IBAGUE"/>
    <x v="2"/>
    <x v="2"/>
    <s v="73268"/>
    <s v="LC-CS-25-010280"/>
    <s v="3007047055"/>
    <s v="OC CIERRE"/>
    <s v="TOLIMA"/>
    <s v="ESPINAL"/>
    <s v="BARRIO VILLA MARINA ESPINAL"/>
    <s v="REDEBAN"/>
    <s v="FO-25-1961852"/>
    <d v="2025-12-11T16:10:00"/>
    <d v="2025-12-13T09:39:00"/>
    <s v="NO"/>
    <s v="CIERRE"/>
    <s v="CIERRE"/>
    <s v="UNO A UNO"/>
    <s v="CB UNO A UNO"/>
    <s v="EJECUTADO"/>
    <s v="CIERRE EXITOSO"/>
    <s v="12/12/2025 NA | 12/12/2025 SE REALIZA VISITA AL PUNTO, SE RETIRA CON ÉXITO , DATÁFONO ,LECTORA EN BUEN ESTADO GENERAL , CIERRE EXITOSO"/>
    <s v="VISITA TECNICA"/>
    <s v="TR00B992"/>
    <s v="TIPO II"/>
    <s v="TERRESTRE"/>
    <s v="DEVIA REINOSO JUAN CARLOS"/>
    <n v="1"/>
    <s v="0"/>
    <n v="144968"/>
    <n v="140396"/>
    <n v="144968"/>
  </r>
  <r>
    <s v="CALI"/>
    <x v="1"/>
    <x v="1"/>
    <s v="76001"/>
    <s v="LC-CS-25-010282"/>
    <s v="3007069623"/>
    <s v="OC CIERRE"/>
    <s v="VALLE DEL CAUCA"/>
    <s v="CALI"/>
    <s v="BARRIO MARROQUIN 2 CALI 5"/>
    <s v="REDEBAN"/>
    <s v="FO-25-1961864"/>
    <d v="2025-12-11T16:10:00"/>
    <d v="2025-12-15T08:33:00"/>
    <s v="NO"/>
    <s v="CIERRE"/>
    <s v="CIERRE"/>
    <s v="UNO A UNO"/>
    <s v="CB UNO A UNO"/>
    <s v="EJECUTADO"/>
    <s v="CIERRE EXITOSO"/>
    <s v="13/12/2025 SE ESCALA PARA VISITA. CONFIRMAR DATOS PARA LA RECOLECCION DE EQUIPOS | 13/12/2025 SE VISITA EL COMERCIO, SE REALIZA CIERRE CB BANCOLOMBIA PURO POR SOLICITUD DEL BANCO. SE RETIRA DATAFONO, LECTORA, ACCESORIOS, CLIENTE DEVUELVE EQUIPOS EN BUEN ESTADO. SE DESTRUYE EN SITIO AVISO EXTERIOR, FLANGER, CLIENTE NO TENÍA EL DISPLAY HORARIO DE ATENCIÓN"/>
    <s v="VISITA TECNICA"/>
    <s v="EG004615"/>
    <s v="TIPO I"/>
    <s v="TERRESTRE"/>
    <s v="HERRERA MONAR GEOVANNY"/>
    <n v="1"/>
    <s v="0"/>
    <n v="65960"/>
    <n v="75096"/>
    <n v="65960"/>
  </r>
  <r>
    <s v="APARTADO"/>
    <x v="0"/>
    <x v="0"/>
    <s v="5045"/>
    <s v="LC-CS-25-010284"/>
    <s v="3007076124"/>
    <s v="OC CIERRE"/>
    <s v="ANTIOQUIA"/>
    <s v="APARTADO"/>
    <s v="BARRIO INDUSTRIALES APARTADO"/>
    <s v="REDEBAN"/>
    <s v="FO-25-1961876"/>
    <d v="2025-12-11T16:10:00"/>
    <d v="2025-12-17T11:42:00"/>
    <s v="NO"/>
    <s v="CIERRE"/>
    <s v="CIERRE"/>
    <s v="CB UNO A UNO"/>
    <s v="CB UNO A UNO"/>
    <s v="EJECUTADO"/>
    <s v="CIERRE EXITOSO"/>
    <s v="17/12/2025 SE REALIZA CIERRE CB"/>
    <s v="VISITA TECNICA"/>
    <s v="SX0GZ275"/>
    <s v="TIPO I"/>
    <s v="TERRESTRE"/>
    <s v="CASTRO HENAO DANIEL ESTEBAN"/>
    <n v="1"/>
    <s v="0"/>
    <n v="65960"/>
    <n v="75096"/>
    <n v="65960"/>
  </r>
  <r>
    <s v="MEDELLIN"/>
    <x v="0"/>
    <x v="0"/>
    <s v="5197"/>
    <s v="LC-CS-25-010302"/>
    <s v="3007075528"/>
    <s v="OC CIERRE"/>
    <s v="ANTIOQUIA"/>
    <s v="COCORNA"/>
    <s v="PTM CALLE SANTANDER COCORNA PA"/>
    <s v="REDEBAN"/>
    <s v="FO-25-1981009"/>
    <d v="2025-12-16T08:00:00"/>
    <d v="2025-12-22T11:45:00"/>
    <s v="NO"/>
    <s v="CIERRE"/>
    <s v="CIERRE"/>
    <s v="AGREGADOR"/>
    <s v="COMCARD - PTM"/>
    <s v="EJECUTADO"/>
    <s v="CIERRE EXITOSO"/>
    <s v="22/12/2025 SE ESCALA PARA VISITA. CONFIRMAR DATOS PARA LA RECOLECCION DE EQUIPOS | 22/12/2025 SE RETIRA CB EXITOSAMENTE"/>
    <s v="VISITA TECNICA"/>
    <s v="SX00J085"/>
    <s v="TIPO II"/>
    <s v="TERRESTRE"/>
    <s v="RUA ALVAREZ RICHARD ANDRES"/>
    <n v="1"/>
    <s v="0"/>
    <n v="144968"/>
    <n v="140396"/>
    <n v="144968"/>
  </r>
  <r>
    <s v="MEDELLIN"/>
    <x v="0"/>
    <x v="0"/>
    <s v="5360"/>
    <s v="LC-CS-25-010303"/>
    <s v="3007070811"/>
    <s v="OC CIERRE"/>
    <s v="ANTIOQUIA"/>
    <s v="ITAGUI"/>
    <s v="DISTRICOL  MERCA VILLAS"/>
    <s v="REDEBAN"/>
    <s v="FO-25-1980975"/>
    <d v="2025-12-16T08:00:00"/>
    <d v="2025-12-18T10:22:00"/>
    <s v="NO"/>
    <s v="CIERRE"/>
    <s v="CIERRE"/>
    <s v="AGREGADOR"/>
    <s v="DISTRICOL"/>
    <s v="EJECUTADO"/>
    <s v="CIERRE EXITOSO"/>
    <s v="18/12/2025 LLLAMADA EXITOSA, CON 0 ROLLOS, OK | 18/12/2025 SE RETIRA DATAFONO Y LECTORA, CON 0 ROLLOS, OK"/>
    <s v="VISITA TECNICA"/>
    <s v="EF00B341"/>
    <s v="TIPO I"/>
    <s v="TERRESTRE"/>
    <s v="HENAO JARAMILLO JUAN JOSE"/>
    <n v="1"/>
    <s v="0"/>
    <n v="65960"/>
    <n v="75096"/>
    <n v="65960"/>
  </r>
  <r>
    <s v="BUCARAMANGA"/>
    <x v="5"/>
    <x v="6"/>
    <s v="68689"/>
    <s v="LC-CS-25-010304"/>
    <s v="3007064039"/>
    <s v="OC CIERRE"/>
    <s v="SANTANDER"/>
    <s v="SAN VICENTE DE CHUCURI"/>
    <s v="PTM SAN VICENTE DE CHUCURI DIS"/>
    <s v="REDEBAN"/>
    <s v="FO-25-1979350"/>
    <d v="2025-12-16T08:00:00"/>
    <d v="2025-12-17T16:21:00"/>
    <s v="NO"/>
    <s v="CIERRE"/>
    <s v="CIERRE"/>
    <s v="AGREGADOR"/>
    <s v="COMCARD - PTM"/>
    <s v="EJECUTADO"/>
    <s v="CIERRE EXITOSO"/>
    <s v="17/12/2025 OK | 17/12/2025 SE REALIZA VISITA AL COMERCIO SE RETIRA DATAFONO Y LECTORA CON SUS RESPECTIVOS ACCESORIOS, USUARIO INDICA  QUE NO TIENE ROLLOS"/>
    <s v="VISITA TECNICA"/>
    <s v="0A00O652-0A00O476"/>
    <s v="TIPO III"/>
    <s v="TERRESTRE"/>
    <s v="MARIÑO PABON JORGE ENRIQUE"/>
    <n v="1"/>
    <s v="0"/>
    <n v="275729"/>
    <n v="196537"/>
    <n v="275729"/>
  </r>
  <r>
    <s v="MEDELLIN"/>
    <x v="0"/>
    <x v="0"/>
    <s v="5364"/>
    <s v="LC-CS-25-010305"/>
    <s v="3007030864"/>
    <s v="OC CIERRE"/>
    <s v="ANTIOQUIA"/>
    <s v="JARDIN"/>
    <s v="COMCARD JARDIN CITARA"/>
    <s v="REDEBAN"/>
    <s v="FO-25-1979301"/>
    <d v="2025-12-16T08:00:00"/>
    <d v="2025-12-18T15:09:42"/>
    <s v="NO"/>
    <s v="CIERRE"/>
    <s v="CIERRE"/>
    <s v="AGREGADOR"/>
    <s v="COMCARD - PTM"/>
    <s v="EJECUTADO"/>
    <s v="CIERRE EXITOSO"/>
    <s v="18/12/2025 NA | 18/12/2025 CIERRE EXITOSO SIN PUBLICIDAD CB INFORMA QUE DIO DISPOSICIÓN FINAL SIN ROLLOS"/>
    <s v="VISITA TECNICA"/>
    <s v="BVZZZ328"/>
    <s v="TIPO III"/>
    <s v="TERRESTRE"/>
    <s v="CASTAÑEDA PALACIO CARLOS FELIPE"/>
    <n v="1"/>
    <s v="0"/>
    <n v="275729"/>
    <n v="196537"/>
    <n v="275729"/>
  </r>
  <r>
    <s v="BUCARAMANGA"/>
    <x v="5"/>
    <x v="6"/>
    <s v="20710"/>
    <s v="LC-CS-25-010306"/>
    <s v="3007040241"/>
    <s v="OC CIERRE"/>
    <s v="CESAR"/>
    <s v="SAN ALBERTO"/>
    <s v="PTM SAN ALBERTO CONNECTION WEB"/>
    <s v="REDEBAN"/>
    <s v="FO-25-1981001"/>
    <d v="2025-12-16T08:00:00"/>
    <d v="2025-12-19T10:18:00"/>
    <s v="NO"/>
    <s v="CIERRE"/>
    <s v="CIERRE"/>
    <s v="AGREGADOR"/>
    <s v="COMCARD - PTM"/>
    <s v="EJECUTADO"/>
    <s v="CIERRE EXITOSO"/>
    <s v="19/12/2025 SE REALIZA RETIRO DATÁFONO, LECTOR DE BARRAS, FUENTE, PASCORD, NO SE ENCONTRÓ PUBLICIDAD, CB SIN ROLLOS"/>
    <s v="VISITA TECNICA"/>
    <s v="AA0KZ010"/>
    <s v="TIPO III"/>
    <s v="TERRESTRE"/>
    <s v="MARTINEZ FLOREZ DONIS ALBERTO"/>
    <n v="1"/>
    <s v="0"/>
    <n v="275729"/>
    <n v="196537"/>
    <n v="275729"/>
  </r>
  <r>
    <s v="MEDELLIN"/>
    <x v="0"/>
    <x v="0"/>
    <s v="5631"/>
    <s v="LC-CS-25-010307"/>
    <s v="3007075856"/>
    <s v="OC CIERRE"/>
    <s v="ANTIOQUIA"/>
    <s v="SABANETA"/>
    <s v="DISTRICOL MKT EXPRESS"/>
    <s v="REDEBAN"/>
    <s v="FO-25-1979337"/>
    <d v="2025-12-16T08:00:00"/>
    <d v="2025-12-18T11:52:00"/>
    <s v="NO"/>
    <s v="CIERRE"/>
    <s v="CIERRE"/>
    <s v="AGREGADOR"/>
    <s v="DISTRICOL"/>
    <s v="EJECUTADO"/>
    <s v="CIERRE EXITOSO"/>
    <s v="18/12/2025 LLAMADA EXITOSA, CON 0 ROLLOS, OK | 18/12/2025 SE RETIRA DATAFONO, LECTORA Y PIN PAD, CON 0 ROLLOS"/>
    <s v="VISITA TECNICA"/>
    <s v="FA01Z375"/>
    <s v="TIPO I"/>
    <s v="TERRESTRE"/>
    <s v="HENAO JARAMILLO JUAN JOSE"/>
    <n v="1"/>
    <s v="0"/>
    <n v="65960"/>
    <n v="75096"/>
    <n v="65960"/>
  </r>
  <r>
    <s v="NEIVA"/>
    <x v="2"/>
    <x v="2"/>
    <s v="41001"/>
    <s v="LC-CS-25-010308"/>
    <s v="3007070931"/>
    <s v="OC CIERRE"/>
    <s v="HUILA"/>
    <s v="NEIVA"/>
    <s v="PTM NEIVA  TIENDA ALAMOS EMILI"/>
    <s v="REDEBAN"/>
    <s v="FO-25-1979299"/>
    <d v="2025-12-16T08:00:00"/>
    <d v="2025-12-18T15:45:00"/>
    <s v="NO"/>
    <s v="CIERRE"/>
    <s v="CIERRE"/>
    <s v="AGREGADOR"/>
    <s v="COMCARD - PTM"/>
    <s v="EJECUTADO"/>
    <s v="CIERRE EXITOSO"/>
    <s v="18/12/2025 SE RETIRA DATAFONO, LECTOR DE BARRAS Y ACCESORIOS POR MIGRACIÓN, CB SIN ROLLOS"/>
    <s v="VISITA TECNICA"/>
    <s v="LN00D266 - LN00E511"/>
    <s v="TIPO I"/>
    <s v="TERRESTRE"/>
    <s v="DIAZ VARGAS JONATHAN MIGUEL"/>
    <n v="1"/>
    <s v="0"/>
    <n v="65960"/>
    <n v="75096"/>
    <n v="65960"/>
  </r>
  <r>
    <s v="VALLEDUPAR"/>
    <x v="4"/>
    <x v="5"/>
    <s v="44110"/>
    <s v="LC-CS-25-010310"/>
    <s v="3007080217"/>
    <s v="OC CIERRE"/>
    <s v="LA GUAJIRA"/>
    <s v="EL MOLINO"/>
    <s v="PTM EL MOLINO MASIVOS EXITO RI"/>
    <s v="REDEBAN"/>
    <s v="FO-25-1981003"/>
    <d v="2025-12-16T08:00:00"/>
    <d v="2025-12-17T15:02:00"/>
    <s v="NO"/>
    <s v="CIERRE"/>
    <s v="CIERRE"/>
    <s v="AGREGADOR"/>
    <s v="COMCARD - PTM"/>
    <s v="EJECUTADO"/>
    <s v="CIERRE EXITOSO"/>
    <s v="17/12/2025 SE REALIZA CIERRE DE CB, SE RECOGE, DATAFONO, LECTOR Y MAGICBOX 2600, PUBLICIDAD SE DESTRUYE EN SITIO, CLIENTE MANIFIESTA NO TENER ROLLOS"/>
    <s v="VISITA TECNICA"/>
    <s v="F4ZZZ848"/>
    <s v="TIPO II"/>
    <s v="TERRESTRE"/>
    <s v="MONTES DIAZ JOHN FRED"/>
    <n v="1"/>
    <s v="0"/>
    <n v="144968"/>
    <n v="140396"/>
    <n v="144968"/>
  </r>
  <r>
    <s v="CUCUTA"/>
    <x v="5"/>
    <x v="6"/>
    <s v="54001"/>
    <s v="LC-CS-25-010312"/>
    <s v="3007051371"/>
    <s v="OC CIERRE"/>
    <s v="NORTE DE SANTANDER"/>
    <s v="CUCUTA"/>
    <s v="PTM CUCUTA VARIEDADES MATIAS"/>
    <s v="REDEBAN"/>
    <s v="FO-25-1979305"/>
    <d v="2025-12-16T08:00:00"/>
    <d v="2025-12-17T16:18:00"/>
    <s v="NO"/>
    <s v="CIERRE"/>
    <s v="CIERRE"/>
    <s v="AGREGADOR"/>
    <s v="COMCARD - PTM"/>
    <s v="EJECUTADO"/>
    <s v="CIERRE EXITOSO"/>
    <s v="17/12/2025 SE PROGRAMA VISITA EN SITIO | 17/12/2025 SE VISITA COMERCIO, SE REALIZA CIERRE  EXITOSO. SE RECOGEN EQUIPOS RBM EXITOSO., USUARIO NO ENTREGAN ROLLOS"/>
    <s v="VISITA TECNICA"/>
    <s v="TR07Z399"/>
    <s v="TIPO I"/>
    <s v="TERRESTRE"/>
    <s v="NARANJO AFANADOR RUBEN JESUS"/>
    <n v="1"/>
    <s v="0"/>
    <n v="65960"/>
    <n v="75096"/>
    <n v="65960"/>
  </r>
  <r>
    <s v="CUCUTA"/>
    <x v="5"/>
    <x v="6"/>
    <s v="54498"/>
    <s v="LC-CS-25-010314"/>
    <s v="3007066768"/>
    <s v="OC CIERRE"/>
    <s v="NORTE DE SANTANDER"/>
    <s v="OCAÑA"/>
    <s v="DISTRICOL SUMINISTR CALDERO 2"/>
    <s v="REDEBAN"/>
    <s v="FO-25-1980957"/>
    <d v="2025-12-16T08:00:00"/>
    <d v="2025-12-23T13:42:00"/>
    <s v="NO"/>
    <s v="CIERRE"/>
    <s v="CIERRE"/>
    <s v="AGREGADOR"/>
    <s v="DISTRICOL"/>
    <s v="EJECUTADO"/>
    <s v="PARCIAL EXITOSO ACCESORIOS"/>
    <s v="23/12/2025 SE COMUNICA CON EL CLIENTE DANIEL CALDERON, NOS INFORMA QUE ENTREGA LOS EQUIPOS ES OTRA DIRECCION, SE REALIZA VISITA A DIRECCION INDICADA. | 23/12/2025 SE REALIZA RETIRADA DE DATAFONO EN DIRECCION INDICADA POR EL CLIENTE, SE RECOGE DATAFONO REDEBAN OK, CLIENTE INFORMA QUE NO TIENE LECTOR DE CODIGOS DE BARRAS"/>
    <s v="VISITA TECNICA"/>
    <s v="3A0CZ728"/>
    <s v="TIPO IV"/>
    <s v="TERRESTRE"/>
    <s v="NARANJO AFANADOR RUBEN JESUS"/>
    <n v="1"/>
    <s v="0"/>
    <n v="479589"/>
    <n v="196537"/>
    <n v="479589"/>
  </r>
  <r>
    <s v="BOGOTA"/>
    <x v="3"/>
    <x v="3"/>
    <s v="11001"/>
    <s v="LC-CS-25-010320"/>
    <s v="3007057079"/>
    <s v="OC CIERRE"/>
    <s v="CUNDINAMARCA"/>
    <s v="BOGOTA"/>
    <s v="PTM BOGOTA HIPERDROGUERIA FERM"/>
    <s v="REDEBAN"/>
    <s v="FO-25-1979321"/>
    <d v="2025-12-16T08:00:00"/>
    <d v="2025-12-17T16:16:00"/>
    <s v="NO"/>
    <s v="CIERRE"/>
    <s v="CIERRE"/>
    <s v="AGREGADOR"/>
    <s v="COMCARD - PTM"/>
    <s v="EJECUTADO"/>
    <s v="CIERRE EXITOSO"/>
    <s v="17/12/2025 NA | 17/12/2025 SE RETIRA POS DE REDEBAN Y LECTORA DEL CORRESPONSAL BANCARIO POR DECISIÓN DEL COMERCIO, USUARIO INDICA QUE NO TIENE ROLLOS"/>
    <s v="VISITA TECNICA"/>
    <s v="XPSZZ330"/>
    <s v="TIPO I"/>
    <s v="TERRESTRE"/>
    <s v="LEAL POVEDA YOHAN SEBASTIAN"/>
    <n v="1"/>
    <s v="0"/>
    <n v="65960"/>
    <n v="75096"/>
    <n v="65960"/>
  </r>
  <r>
    <s v="VALLEDUPAR"/>
    <x v="4"/>
    <x v="5"/>
    <s v="20517"/>
    <s v="LC-CS-25-010341"/>
    <s v="3007070625"/>
    <s v="OC CIERRE"/>
    <s v="CESAR"/>
    <s v="PAILITAS"/>
    <s v="BARRIO CENTRO PAILITAS 2"/>
    <s v="REDEBAN"/>
    <s v="FO-25-1985338"/>
    <d v="2025-12-17T08:00:00"/>
    <d v="2025-12-18T18:09:00"/>
    <s v="NO"/>
    <s v="CIERRE"/>
    <s v="CIERRE"/>
    <s v="CB UNO A UNO"/>
    <s v="CB UNO A UNO"/>
    <s v="EJECUTADO"/>
    <s v="CIERRE EXITOSO"/>
    <s v="18/12/2025 NO CONTESTA | 19/12/2025 BUENAS TARDES SE VISITA CB Y SE LE HACE CIERRE OK, CB NO ENTREGA ROLLOS"/>
    <s v="VISITA TECNICA"/>
    <s v="UV008367"/>
    <s v="TIPO IV"/>
    <s v="TERRESTRE"/>
    <s v="BENITEZ CARVAJAL ALVARO JAVIER"/>
    <n v="1"/>
    <s v="0"/>
    <n v="479589"/>
    <n v="196537"/>
    <n v="479589"/>
  </r>
  <r>
    <s v="VILLAVICENCIO"/>
    <x v="2"/>
    <x v="2"/>
    <s v="50313"/>
    <s v="LC-CS-25-010342"/>
    <s v="3007053201"/>
    <s v="OC CIERRE"/>
    <s v="META"/>
    <s v="GRANADA"/>
    <s v="BARRIO VILLA SALEN GRANADA"/>
    <s v="REDEBAN"/>
    <s v="FO-25-1985332"/>
    <d v="2025-12-17T08:00:00"/>
    <d v="2025-12-18T15:47:00"/>
    <s v="NO"/>
    <s v="CIERRE"/>
    <s v="CIERRE"/>
    <s v="UNO A UNO"/>
    <s v="CB UNO A UNO"/>
    <s v="EJECUTADO"/>
    <s v="CIERRE EXITOSO"/>
    <s v="18/12/2025 NO CONTESTA | 19/12/2025 SE REALIZA RETIRO DE EQUIPO POR CIERRE DEL CORRESPONSAL SE ENTREGA EN OTRA DIRECCIÓN SE RECOJE DATAFONO LECTOR CABLES BASE 50 ROLLOS"/>
    <s v="VISITA TECNICA"/>
    <s v="XP0OZ157"/>
    <s v="TIPO II"/>
    <s v="TERRESTRE"/>
    <s v="ROZO JIMENEZ EDGAR ARMANDO"/>
    <n v="1"/>
    <s v="0"/>
    <n v="144968"/>
    <n v="140396"/>
    <n v="144968"/>
  </r>
  <r>
    <s v="VILLAVICENCIO"/>
    <x v="2"/>
    <x v="2"/>
    <s v="50313"/>
    <s v="LC-CS-25-010343"/>
    <s v="3007077963"/>
    <s v="OC CIERRE"/>
    <s v="META"/>
    <s v="GRANADA"/>
    <s v="BARRIO VILLA SALEM GRANADA"/>
    <s v="REDEBAN"/>
    <s v="FO-25-1985349"/>
    <d v="2025-12-17T08:00:00"/>
    <d v="2025-12-18T15:47:00"/>
    <s v="NO"/>
    <s v="CIERRE"/>
    <s v="CIERRE"/>
    <s v="CB UNO A UNO"/>
    <s v="CB UNO A UNO"/>
    <s v="EJECUTADO"/>
    <s v="CIERRE EXITOSO"/>
    <s v="18/12/2025 NO CONTESTA | 18/12/2025 SE REALIZA CIERRE DE CORRESPONSAL RETIRANDO DATAFONO LECTOR CABLES Y BASE, CB NO TIENE ROLLOS REDEBAN"/>
    <s v="VISITA TECNICA"/>
    <s v="A1PZZ072"/>
    <s v="TIPO II"/>
    <s v="TERRESTRE"/>
    <s v="ROZO JIMENEZ EDGAR ARMANDO"/>
    <n v="1"/>
    <s v="0"/>
    <n v="144968"/>
    <n v="140396"/>
    <n v="144968"/>
  </r>
  <r>
    <s v="NEIVA"/>
    <x v="2"/>
    <x v="2"/>
    <s v="41319"/>
    <s v="LC-CS-25-011867"/>
    <s v="3007070491"/>
    <s v="OC CIERRE"/>
    <s v="HUILA"/>
    <s v="GUADALUPE"/>
    <s v="SANTA LUCIA GUADALUPE"/>
    <s v="REDEBAN"/>
    <s v="FO-25-2009880"/>
    <d v="2025-12-20T09:00:00"/>
    <d v="2025-12-23T14:46:00"/>
    <s v="NO"/>
    <s v="CIERRE"/>
    <s v="CIERRE"/>
    <s v="UNO A UNO"/>
    <s v="CB UNO A UNO"/>
    <s v="EJECUTADO"/>
    <s v="CIERRE EXITOSO"/>
    <s v="20/12/2025 SE ESCALA PARA VISITA. CONFIRMAR DATOS PARA LA RECOLECCION DE EQUIPOS | 23/12/2025 SE REALIZA VISITA AL PUNTO, SE RETIRA CON ÉXITO: BASE ,DATAFONO, LECTORA , FUENTE DE PODER , PACHCORD, EN BUEN ESTADO GENERAL .SE RETIRA DE FACHADA PUNTO  AVISO EXTERIOR ,Y FLANGED .LOS CUALES SE DESTRUYEN EN PUNTO POR DETERIORO . CIERRE EXISOTOSO."/>
    <s v="VISITA TECNICA"/>
    <s v="ON008898"/>
    <s v="TIPO III"/>
    <s v="TERRESTRE"/>
    <s v="DEVIA REINOSO JUAN CARLOS"/>
    <n v="1"/>
    <s v="0"/>
    <n v="275729"/>
    <n v="196537"/>
    <n v="275729"/>
  </r>
  <r>
    <s v="MEDELLIN"/>
    <x v="0"/>
    <x v="0"/>
    <s v="5148"/>
    <s v="LC-CS-25-011946"/>
    <s v="3007055902"/>
    <s v="OC CIERRE"/>
    <s v="ANTIOQUIA"/>
    <s v="EL CARMEN DE VIBORAL"/>
    <s v="PTM CARMEN DE VIBORAL DE MI TI"/>
    <s v="REDEBAN"/>
    <s v="FO-25-2027714"/>
    <d v="2025-12-24T11:53:00"/>
    <d v="2025-12-27T11:14:00"/>
    <s v="NO"/>
    <s v="CIERRE"/>
    <s v="CIERRE"/>
    <s v="AGREGADOR"/>
    <s v="COMCARD - PTM"/>
    <s v="EJECUTADO"/>
    <s v="CIERRE EXITOSO"/>
    <s v="24/12/2025 SE ESCALA PARA VISITA. CONFIRMAR DATOS PARA LA RECOLECCION DE EQUIPOS | 27/12/2025 SE REALIZA CIERRE DE CORRESPONSAL DE MANERA EFECTIVA Y SE RETIRA DATÁFONO CON LECTORA. NO SE RETIRAN ROLLOS YA QUE LOS UTILIZARON TODOS"/>
    <s v="VISITA TECNICA"/>
    <s v="9BKZZ309"/>
    <s v="TIPO II"/>
    <s v="TERRESTRE"/>
    <s v="MARIN PIEDRAHITA JIMMY ALEXIS"/>
    <n v="1"/>
    <s v="0"/>
    <n v="144968"/>
    <n v="140396"/>
    <n v="144968"/>
  </r>
  <r>
    <s v="MONTERIA"/>
    <x v="4"/>
    <x v="5"/>
    <s v="5250"/>
    <s v="LC-CS-25-011948"/>
    <s v="3007029497"/>
    <s v="OC CIERRE"/>
    <s v="ANTIOQUIA"/>
    <s v="EL BAGRE"/>
    <s v="COMCARD BAGRE RED PUNTO SERVI"/>
    <s v="REDEBAN"/>
    <s v="FO-25-2027731"/>
    <d v="2025-12-24T11:53:00"/>
    <d v="2025-12-29T13:21:00"/>
    <s v="NO"/>
    <s v="CIERRE"/>
    <s v="CIERRE"/>
    <s v="AGREGADOR"/>
    <s v="COMCARD - PTM"/>
    <s v="EJECUTADO"/>
    <s v="PARCIAL EXITOSO ACCESORIOS"/>
    <s v="24/12/2025 SE ESCALA PARA VISITA. CONFIRMAR DATOS PARA LA RECOLECCION DE EQUIPOS | 29/12/2025 SE  REALIZA VISITA TÉCNICA PARA CIERRE DE CB, SE RETIRA DATAFONO PLACA 793166, SE ENCUENTRA EL LECTOR 527261, POR LO TANTO NO SE RETIRA LECTOR. INFORMAN NO TENERLO. NO SE RETIRA PUBLICIDAD YA QUE EL CB QUEDA OPERATIVO CON OTRA RED. _x000a_NOTA: NO SE RETIRAN ROLLOS INDICAN NO TENER EXISTENCIA SOLO EL ROLLO DEL DATAFONO._x000a_NO SE ENTREGA TAPA DE DATAFONO INFORMA NO TENERLA."/>
    <s v="VISITA TECNICA"/>
    <s v="BBBDZ298"/>
    <s v="TIPO IV"/>
    <s v="TERRESTRE"/>
    <s v="CASSIANI PEREZ RAUL RAMIRO"/>
    <n v="1"/>
    <s v="0"/>
    <n v="479589"/>
    <n v="196537"/>
    <n v="479589"/>
  </r>
  <r>
    <s v="MONTERIA"/>
    <x v="4"/>
    <x v="5"/>
    <s v="5250"/>
    <s v="LC-CS-25-011949"/>
    <s v="3007029498"/>
    <s v="OC CIERRE"/>
    <s v="ANTIOQUIA"/>
    <s v="EL BAGRE"/>
    <s v="COMCARD BAGRE RED PUNTO SERVI"/>
    <s v="REDEBAN"/>
    <s v="FO-25-2027749"/>
    <d v="2025-12-24T11:53:00"/>
    <d v="2025-12-29T13:22:00"/>
    <s v="NO"/>
    <s v="CIERRE"/>
    <s v="CIERRE"/>
    <s v="AGREGADOR"/>
    <s v="COMCARD - PTM"/>
    <s v="EJECUTADO"/>
    <s v="CIERRE EXITOSO"/>
    <s v="24/12/2025 SE ESCALA PARA VISITA. CONFIRMAR DATOS PARA LA RECOLECCION DE EQUIPOS | 29/12/2025 SE  REALIZA VISITA TÉCNICA PARA CIERRE DE CB, SE RETIRA DATAFONO PLACA 803715, LECTOR PLACA 798385,NO SE RETIRA PUBLICIDAD YA QUE YA QUE NO SE ENCUENTRA PUBLICIDAD EN SITIO _x000a_NOTA: NO SE RETIRAN ROLLOS INDICAN NO TENER EXISTENCIA SOLO EL ROLLO DEL DATAFONO._x000a_NO SE ENTREGA TAPA DE DATAFONO INFORMA NO TENERLA."/>
    <s v="VISITA TECNICA"/>
    <s v="BBBDZ301"/>
    <s v="TIPO IV"/>
    <s v="TERRESTRE"/>
    <s v="CASSIANI PEREZ RAUL RAMIRO"/>
    <n v="1"/>
    <s v="0"/>
    <n v="479589"/>
    <n v="196537"/>
    <n v="479589"/>
  </r>
  <r>
    <s v="CALI"/>
    <x v="1"/>
    <x v="1"/>
    <s v="76001"/>
    <s v="LC-CS-25-011952"/>
    <s v="3007073436"/>
    <s v="OC CIERRE"/>
    <s v="VALLE DEL CAUCA"/>
    <s v="CALI"/>
    <s v="PTM CALI GRANERO LA MONTA#A DE"/>
    <s v="REDEBAN"/>
    <s v="FO-25-2027735"/>
    <d v="2025-12-24T11:53:00"/>
    <d v="2025-12-29T16:15:00"/>
    <s v="NO"/>
    <s v="CIERRE"/>
    <s v="CIERRE"/>
    <s v="AGREGADOR"/>
    <s v="COMCARD - PTM"/>
    <s v="EJECUTADO"/>
    <s v="CIERRE EXITOSO"/>
    <s v="24/12/2025 SE ESCALA PARA VISITA. CONFIRMAR DATOS PARA LA RECOLECCION DE EQUIPOS | 29/12/2025 SE VISITA ESTABLECIMIENTO, SE RETIRAN EQUIPOS EN BUEN ESTADO. SE DESTRUYE PUBLICIDAD EN SITIO. LECTOR CARGADO AL COMERCIO._x000a__x000a_PLACA_x0009_1145094_x000a_ÍTEM DE INVENTARIO_x0009_344 - LECTOR OEM OPTICON C-41S_x000a_BODEGA_x0009_2 - BODEGA CALI (CLPP)_x000a_UBICACIÓN ÍTEM_x0009_1 - INSTALADO EN ESTABLECIMIENTO/CENTRO COMERCIAL/ENTI_x000a_SUBLUGAR_x0009_1 - INSTALADO EN ESTABLECIMIENTO_x000a_CÓDIGO ÚNICO_x0009_17833971_x000a_NOMBRE_x0009_COMERCIAL CARD SAS262_x000a_TERMINAL LÓGICA_x0009__x000a_REGIONAL_x0009_2 - OCCIDENTE_x000a_GERENCIA_x0009_4 - OCCIDENTE_x000a_SECCIONAL_x0009_2 - CALI_x000a_DIRECCIÓN_x0009_CL 5 A 39 194 OF 963_x000a_TELEFONO_x0009_2621500"/>
    <s v="VISITA TECNICA"/>
    <s v="MN00V957"/>
    <s v="TIPO I"/>
    <s v="TERRESTRE"/>
    <s v="BOLAÑOS TABORDA JORGE ENRIQUE"/>
    <n v="1"/>
    <s v="0"/>
    <n v="65960"/>
    <n v="75096"/>
    <n v="65960"/>
  </r>
  <r>
    <s v="NEIVA"/>
    <x v="2"/>
    <x v="2"/>
    <s v="41001"/>
    <s v="LC-CS-25-011953"/>
    <s v="3007066967"/>
    <s v="OC CIERRE"/>
    <s v="HUILA"/>
    <s v="NEIVA"/>
    <s v="PTM NEIVA MISCELANEA BOSQUES"/>
    <s v="REDEBAN"/>
    <s v="FO-25-2027724"/>
    <d v="2025-12-24T11:53:00"/>
    <d v="2025-12-26T15:37:00"/>
    <s v="NO"/>
    <s v="CIERRE"/>
    <s v="CIERRE"/>
    <s v="AGREGADOR"/>
    <s v="COMCARD - PTM"/>
    <s v="EJECUTADO"/>
    <s v="CIERRE EXITOSO"/>
    <s v="24/12/2025 SE ESCALA PARA VISITA. CONFIRMAR DATOS PARA LA RECOLECCION DE EQUIPOS | 26/12/2025 CLIENTE ENTREGA DATAFONO CON SOPORTE, LECTOR DE BARRAS, CABLE MAGIC BOX, FUENTE DE PODER DATÁFONO, ROLLOS NO HAY"/>
    <s v="VISITA TECNICA"/>
    <s v="4A0CZ020-2AODZ656"/>
    <s v="TIPO I"/>
    <s v="TERRESTRE"/>
    <s v="ANDRADE HERNANDEZ JUAN CARLOS"/>
    <n v="1"/>
    <s v="0"/>
    <n v="65960"/>
    <n v="75096"/>
    <n v="65960"/>
  </r>
  <r>
    <s v="PASTO"/>
    <x v="1"/>
    <x v="1"/>
    <s v="52240"/>
    <s v="LC-CS-25-011954"/>
    <s v="3007069678"/>
    <s v="OC CIERRE"/>
    <s v="NARIÑO"/>
    <s v="CHACHAGUI"/>
    <s v="PTM CHCHAGUI NARINO DROGUERIA"/>
    <s v="REDEBAN"/>
    <s v="FO-25-2027726"/>
    <d v="2025-12-24T11:53:00"/>
    <d v="2025-12-30T11:29:00"/>
    <s v="NO"/>
    <s v="CIERRE"/>
    <s v="CIERRE"/>
    <s v="AGREGADOR"/>
    <s v="COMCARD - PTM"/>
    <s v="EJECUTADO"/>
    <s v="CIERRE EXITOSO"/>
    <s v="24/12/2025 SE ESCALA PARA VISITA. CONFIRMAR DATOS PARA LA RECOLECCION DE EQUIPOS | 30/12/2025 SE REALIZA CIERRE DE CORRESPONSAL BANCARIO SE RETIRA DATAFONO LECTOR BASE FUENTE AVISO EXTERIOR DISPLAY HORARIO FLANGER COMERCIO INFORMA QUE ENTREGA TODOS LOS ACCESORIOS QUE TIENE RETIRO EXITOSO"/>
    <s v="VISITA TECNICA"/>
    <s v="MN000406"/>
    <s v="TIPO II"/>
    <s v="TERRESTRE"/>
    <s v="BRAVO MADROÑERO OSCAR ESTEBAN"/>
    <n v="1"/>
    <s v="0"/>
    <n v="144968"/>
    <n v="140396"/>
    <n v="144968"/>
  </r>
  <r>
    <s v="MEDELLIN"/>
    <x v="0"/>
    <x v="0"/>
    <s v="27001"/>
    <s v="LC-CS-25-011979"/>
    <s v="3007069318"/>
    <s v="OC CIERRE"/>
    <s v="CHOCO"/>
    <s v="QUIBDO"/>
    <s v="CABI QUIBDO"/>
    <s v="REDEBAN"/>
    <s v="FO-25-2048537"/>
    <d v="2025-12-29T15:49:00"/>
    <d v="2025-12-30T12:41:00"/>
    <s v="NO"/>
    <s v="CIERRE"/>
    <s v="CIERRE"/>
    <s v="UNO A UNO"/>
    <s v="CB UNO A UNO"/>
    <s v="EJECUTADO"/>
    <s v="CIERRE EXITOSO"/>
    <s v="29/12/2025 SE ESCALA PARA VISITA. CONFIRMAR DATOS PARA LA RECOLECCION DE EQUIPOS | 30/12/2025 SE REALIZA RETIRO DE CB Y PUBLICIDAD, SE DESTRUYE PUBLICIDAD EN SITIO, CB SIN ROLLOS"/>
    <s v="VISITA TECNICA"/>
    <s v="9L6ZZ652"/>
    <s v="TIPO V"/>
    <s v="AEREO"/>
    <s v="ROBLEDO DIAZ ANDRES FELIPE"/>
    <n v="1"/>
    <s v="0"/>
    <n v="988463"/>
    <n v="196537"/>
    <n v="988463"/>
  </r>
  <r>
    <s v="PEREIRA"/>
    <x v="1"/>
    <x v="4"/>
    <s v="63001"/>
    <s v="LC-CS-25-011982"/>
    <s v="3007033892"/>
    <s v="OC CIERRE"/>
    <s v="QUINDIO"/>
    <s v="ARMENIA"/>
    <s v="BARRIO CENTRO ARMENIA 3"/>
    <s v="REDEBAN"/>
    <s v="FO-25-2048516"/>
    <d v="2025-12-29T15:49:00"/>
    <d v="2025-12-30T15:18:00"/>
    <s v="NO"/>
    <s v="CIERRE"/>
    <s v="CIERRE"/>
    <s v="CB UNO A UNO"/>
    <s v="CB UNO A UNO"/>
    <s v="EJECUTADO"/>
    <s v="CIERRE EXITOSO"/>
    <s v="29/12/2025 SE ESCALA PARA VISITA. CONFIRMAR DATOS PARA LA RECOLECCION DE EQUIPOS | 30/12/2025 VISITAMOS COMERCIO RETIRAMOS DATÁFONO, LECTOR DE BARRAS, PIN PAD, HUB, BASE DATAFONO DESMONTAMOS AVISO EXTERIOR Y LO DESTRUIMOS EN EL PUNTO NO TIENE NADA DE ROLLOS."/>
    <s v="VISITA TECNICA"/>
    <s v="1KZZZ764"/>
    <s v="TIPO II"/>
    <s v="TERRESTRE"/>
    <s v="ARROYAVE CANO MANUEL GUILLERMO"/>
    <n v="1"/>
    <s v="0"/>
    <n v="144968"/>
    <n v="140396"/>
    <n v="144968"/>
  </r>
  <r>
    <s v="PEREIRA"/>
    <x v="1"/>
    <x v="4"/>
    <s v="66682"/>
    <s v="LC-CS-25-011983"/>
    <s v="3007038710"/>
    <s v="OC CIERRE"/>
    <s v="RISARALDA"/>
    <s v="SANTA ROSA DE CABAL"/>
    <s v="BARRIO CENTRO SANTA ROSA DE CA"/>
    <s v="REDEBAN"/>
    <s v="FO-25-2048486"/>
    <d v="2025-12-29T15:49:00"/>
    <d v="2025-12-31T09:34:00"/>
    <s v="NO"/>
    <s v="CIERRE"/>
    <s v="CIERRE"/>
    <s v="CB UNO A UNO"/>
    <s v="CB UNO A UNO"/>
    <s v="EJECUTADO"/>
    <s v="CIERRE EXITOSO"/>
    <s v="29/12/2025 SE ESCALA PARA VISITA. CONFIRMAR DATOS PARA LA RECOLECCION DE EQUIPOS | 31/12/2025 SE VISITA COMERCIO SE REALIZA CIERRE CB SE RETIRA DATÁFONO BASE Y LECTORA CLIENTE YA HIZO DISPOSICIÓN FINAL DE PUBLICIDAD, CB SIN ROLLOS"/>
    <s v="VISITA TECNICA"/>
    <s v="AB02Z341"/>
    <s v="TIPO I"/>
    <s v="TERRESTRE"/>
    <s v="LOAIZA LOPEZ JHON FREDDY"/>
    <n v="1"/>
    <s v="0"/>
    <n v="65960"/>
    <n v="75096"/>
    <n v="65960"/>
  </r>
  <r>
    <s v="BOGOTA"/>
    <x v="3"/>
    <x v="3"/>
    <s v="11001"/>
    <s v="TA-25-1425665"/>
    <s v="3007018239"/>
    <s v="OC CIERRE"/>
    <s v="CUNDINAMARCA"/>
    <s v="BOGOTA"/>
    <s v="PAGAFACIL CENTRO DE PAGOS FONT"/>
    <s v="REDEBAN"/>
    <s v="FO-25-1984435"/>
    <d v="2025-12-16T18:49:00"/>
    <d v="2025-12-17T13:25:00"/>
    <s v="NO"/>
    <s v="CIERRE"/>
    <s v="CIERRE"/>
    <s v="ROBUSTO"/>
    <s v="PAGAFACIL"/>
    <s v="EJECUTADO"/>
    <s v="CIERRE EXITOSO"/>
    <s v="17/12/2025 SE ESCALA PARA VISITA. CONFIRMAR DATOS PARA LA RECOLECCION DE EQUIPOS | 17/12/2025 SE RETIRAN DOS EQUIPOS DESK 3500 EN DIRECCIÓN RELACIONADA EN LA DESCRIPCIÓN DE LA ORDEN, EQUIPOS DE ENCONTRABAN EN PRÉSTAMO PARA PRUEBA EN NETCOM"/>
    <s v="VISITA TECNICA"/>
    <s v="AAAXZ286-OCP00011"/>
    <s v="TIPO I"/>
    <s v="TERRESTRE"/>
    <s v="LEON GUERRERO CRISTIAN JOHAN"/>
    <n v="1"/>
    <s v="0"/>
    <n v="65960"/>
    <n v="75096"/>
    <n v="65960"/>
  </r>
  <r>
    <s v="BOGOTA"/>
    <x v="3"/>
    <x v="3"/>
    <s v="25758"/>
    <s v="TA-25-1437624"/>
    <s v="3007075575"/>
    <s v="OC CIERRE"/>
    <s v="CUNDINAMARCA"/>
    <s v="SOPO"/>
    <s v="BARRIO CENTRO SOPO 11"/>
    <s v="REDEBAN"/>
    <s v="FO-25-2008227"/>
    <d v="2025-12-19T08:00:00"/>
    <d v="2025-12-22T15:44:00"/>
    <s v="NO"/>
    <s v="CIERRE"/>
    <s v="CIERRE"/>
    <s v="UNO A UNO"/>
    <s v="UNO A UNO"/>
    <s v="EJECUTADO"/>
    <s v="CIERRE EXITOSO"/>
    <s v="22/12/2025 NOS RECIBEN SIN NOVEDAD | 22/12/2025 SE LLEGA A COMERCIO, SE RECOLECTA EQUIPO-LECTOR, SE RETIRA PUBLICIDAD, SIN NOVEDAD. CLIENTE INDICA QUE NO TIENE ROLLOS"/>
    <s v="VISITA TECNICA"/>
    <s v="A400L266"/>
    <s v="TIPO II"/>
    <s v="TERRESTRE"/>
    <s v="ARIAS QUILINDO JULIAN"/>
    <n v="1"/>
    <s v="0"/>
    <n v="144968"/>
    <n v="140396"/>
    <n v="144968"/>
  </r>
  <r>
    <s v="MEDELLIN"/>
    <x v="0"/>
    <x v="0"/>
    <s v="5591"/>
    <s v="LC-CS-25-010008"/>
    <s v="3007058197"/>
    <s v="OC CIERRE"/>
    <s v="ANTIOQUIA"/>
    <s v="PUERTO TRIUNFO"/>
    <s v="DISTRICOL EL TURISTA"/>
    <s v="REDEBAN"/>
    <s v="FO-25-1888733"/>
    <d v="2025-11-27T08:00:00"/>
    <d v="2025-12-02T11:31:00"/>
    <s v="NO"/>
    <s v="CIERRE"/>
    <s v="RECUPERACION DE EQUIPOS"/>
    <s v="AGREGADOR"/>
    <s v="DISTRICOL"/>
    <s v="EJECUTADO"/>
    <s v="CIERRE EXITOSO"/>
    <s v="26/11/2025 SE ESCALA PARA VISITA. CONFIRMAR DATOS PARA LA RECOLECCION DE EQUIPOS | 02/12/2025 SE RECOGEN EQUIPOS EN LAS OFICINAS DE DISTRICOL"/>
    <s v="VISITA TECNICA"/>
    <s v="TUZZZ388"/>
    <s v="TIPO IV"/>
    <s v="TERRESTRE"/>
    <s v="RUA ALVAREZ RICHARD ANDRES"/>
    <n v="1"/>
    <s v="0"/>
    <n v="479589"/>
    <n v="196537"/>
    <n v="479589"/>
  </r>
  <r>
    <s v="BUCARAMANGA"/>
    <x v="5"/>
    <x v="6"/>
    <s v="81065"/>
    <s v="LC-CS-25-010009"/>
    <s v="3007069637"/>
    <s v="OC CIERRE"/>
    <s v="ARAUCA"/>
    <s v="ARAUQUITA"/>
    <s v="DISTRICOL CVS CONE CELULARES 2"/>
    <s v="REDEBAN"/>
    <s v="FO-25-1888741"/>
    <d v="2025-11-27T08:00:00"/>
    <d v="2025-12-03T08:44:00"/>
    <s v="NO"/>
    <s v="CIERRE"/>
    <s v="RECUPERACION DE EQUIPOS"/>
    <s v="AGREGADOR"/>
    <s v="DISTRICOL"/>
    <s v="EJECUTADO"/>
    <s v="CIERRE EXITOSO"/>
    <s v="26/11/2025 SE ESCALA PARA VISITA. CONFIRMAR DATOS PARA LA RECOLECCION DE EQUIPOS | 02/12/2025 SE RECOGE EQUIPO Y ACCESORIO EN LAS OFICINAS DE DISTRICOL"/>
    <s v="VISITA TECNICA"/>
    <s v="EG004629"/>
    <s v="TIPO V"/>
    <s v="AEREO"/>
    <s v="RUA ALVAREZ RICHARD ANDRES"/>
    <n v="1"/>
    <s v="0"/>
    <n v="988463"/>
    <n v="196537"/>
    <n v="988463"/>
  </r>
  <r>
    <s v="MEDELLIN"/>
    <x v="0"/>
    <x v="0"/>
    <s v="5266"/>
    <s v="LC-CS-25-010151"/>
    <s v="3007038534"/>
    <s v="OC CIERRE"/>
    <s v="ANTIOQUIA"/>
    <s v="ENVIGADO"/>
    <s v="PTM ENVIGADO LYC"/>
    <s v="REDEBAN"/>
    <s v="FO-25-1916215"/>
    <d v="2025-12-02T08:00:00"/>
    <d v="2025-12-04T11:22:00"/>
    <s v="NO"/>
    <s v="CIERRE"/>
    <s v="RECUPERACION DE EQUIPOS"/>
    <s v="AGREGADOR"/>
    <s v="COMCARD - PTM"/>
    <s v="EJECUTADO"/>
    <s v="CIERRE EXITOSO"/>
    <s v="04/12/2025 PEOGRAMADO | 04/12/2025 SE REALIZA CIERRE DE CB"/>
    <s v="VISITA TECNICA"/>
    <s v="9A01Z521"/>
    <s v="TIPO I"/>
    <s v="TERRESTRE"/>
    <s v="HERNANDEZ CHAVARRIA JUAN CAMILO"/>
    <n v="1"/>
    <s v="0"/>
    <n v="65960"/>
    <n v="75096"/>
    <n v="65960"/>
  </r>
  <r>
    <s v="BUCARAMANGA"/>
    <x v="5"/>
    <x v="6"/>
    <s v="68001"/>
    <s v="LC-CS-25-010152"/>
    <s v="3007038824"/>
    <s v="OC CIERRE"/>
    <s v="SANTANDER"/>
    <s v="BUCARAMANGA"/>
    <s v="PTM B MANGA SAN LORENZO"/>
    <s v="REDEBAN"/>
    <s v="FO-25-1916221"/>
    <d v="2025-12-02T08:00:00"/>
    <d v="2025-12-04T14:44:00"/>
    <s v="NO"/>
    <s v="CIERRE"/>
    <s v="RECUPERACION DE EQUIPOS"/>
    <s v="AGREGADOR"/>
    <s v="COMCARD - PTM"/>
    <s v="EJECUTADO"/>
    <s v="CIERRE EXITOSO"/>
    <s v="04/12/2025 OK | 04/12/2025 SE REALIZA VISITA AL COMERCIO SE RETIRA DATAFONO Y LECTORA CON SUS RESPECTIVOS ACCESORIOS"/>
    <s v="VISITA TECNICA"/>
    <s v="XP08Z007-9A03Z905"/>
    <s v="TIPO I"/>
    <s v="TERRESTRE"/>
    <s v="MARIÑO PABON JORGE ENRIQUE"/>
    <n v="1"/>
    <s v="0"/>
    <n v="65960"/>
    <n v="75096"/>
    <n v="65960"/>
  </r>
  <r>
    <s v="CALI"/>
    <x v="1"/>
    <x v="1"/>
    <s v="76001"/>
    <s v="LC-CS-25-010153"/>
    <s v="3007048674"/>
    <s v="OC CIERRE"/>
    <s v="VALLE DEL CAUCA"/>
    <s v="CALI"/>
    <s v="PTM CALI MISCELANEA BETHEL"/>
    <s v="REDEBAN"/>
    <s v="FO-25-1916220"/>
    <d v="2025-12-02T08:00:00"/>
    <d v="2025-12-09T13:47:00"/>
    <s v="NO"/>
    <s v="CIERRE"/>
    <s v="RECUPERACION DE EQUIPOS"/>
    <s v="AGREGADOR"/>
    <s v="COMCARD - PTM"/>
    <s v="EJECUTADO"/>
    <s v="CIERRE EXITOSO"/>
    <s v="09/12/2025 . | 09/12/2025 SE REALIZA RETIRO DE CB, DATÁFONO. LECTOR DE BARRA, SE REALIZA RETIRO DE 10 ROLLOS TÉRMICOS Y SE DESTRUYE PUBLICIDAD EN SITIO."/>
    <s v="VISITA TECNICA"/>
    <s v="BA00L808 - EF03Z223"/>
    <s v="TIPO I"/>
    <s v="TERRESTRE"/>
    <s v="TORRES GARCIA JENDRY JOSE"/>
    <n v="1"/>
    <s v="0"/>
    <n v="65960"/>
    <n v="75096"/>
    <n v="65960"/>
  </r>
  <r>
    <s v="BOGOTA"/>
    <x v="3"/>
    <x v="3"/>
    <s v="11001"/>
    <s v="LC-CS-25-010155"/>
    <s v="3007070110"/>
    <s v="OC CIERRE"/>
    <s v="CUNDINAMARCA"/>
    <s v="BOGOTA"/>
    <s v="PTM DROGUERIAS BOGOTANA DE DRO"/>
    <s v="REDEBAN"/>
    <s v="FO-25-1916226"/>
    <d v="2025-12-02T08:00:00"/>
    <d v="2025-12-03T12:32:00"/>
    <s v="NO"/>
    <s v="CIERRE"/>
    <s v="RECUPERACION DE EQUIPOS"/>
    <s v="AGREGADOR"/>
    <s v="COMCARD - PTM"/>
    <s v="EJECUTADO"/>
    <s v="CIERRE EXITOSO"/>
    <s v="03/12/2025 NA | 03/12/2025 SE RETIRA DATÁFONO DE REDEBAN POR RETIRO DE CORRESPONSAL NO SE DESTRUYE PUBLICIDAD EL CLIENTE NO TIENE DICE QUE EL AVISO EXTERIOR SE LO ROBARON"/>
    <s v="VISITA TECNICA"/>
    <s v="A30EZ506"/>
    <s v="TIPO I"/>
    <s v="TERRESTRE"/>
    <s v="LEAL POVEDA YOHAN SEBASTIAN"/>
    <n v="1"/>
    <s v="0"/>
    <n v="65960"/>
    <n v="75096"/>
    <n v="65960"/>
  </r>
  <r>
    <s v="CUCUTA"/>
    <x v="5"/>
    <x v="6"/>
    <s v="54874"/>
    <s v="LC-CS-25-010156"/>
    <s v="3007071930"/>
    <s v="OC CIERRE"/>
    <s v="NORTE DE SANTANDER"/>
    <s v="VILLA DEL ROSARIO"/>
    <s v="PTM LA PALMITA VILLA DEL ROSAR"/>
    <s v="REDEBAN"/>
    <s v="FO-25-1916237"/>
    <d v="2025-12-02T08:00:00"/>
    <d v="2025-12-04T11:04:00"/>
    <s v="NO"/>
    <s v="CIERRE"/>
    <s v="RECUPERACION DE EQUIPOS"/>
    <s v="AGREGADOR"/>
    <s v="COMCARD - PTM"/>
    <s v="EJECUTADO"/>
    <s v="CIERRE EXITOSO"/>
    <s v="04/12/2025 SE LLAMA AL CLIENTE Y NO SE OBTIENE RESPUESTA SE PROCEDE A VISITA TÉCNICA | 04/12/2025 SE RETIRAN DATÁFONO, LECTOR, PINPAD Y HUB NO SERIALIZADO, CLIENTE NO CUENTA CON PUBLICIDAD."/>
    <s v="VISITA TECNICA"/>
    <s v="LN00M140"/>
    <s v="TIPO I"/>
    <s v="TERRESTRE"/>
    <s v="TORRES MANTILLA JOSE DANIEL"/>
    <n v="1"/>
    <s v="0"/>
    <n v="65960"/>
    <n v="75096"/>
    <n v="65960"/>
  </r>
  <r>
    <s v="BUCARAMANGA"/>
    <x v="5"/>
    <x v="6"/>
    <s v="68001"/>
    <s v="LC-CS-25-010157"/>
    <s v="3007073960"/>
    <s v="OC CIERRE"/>
    <s v="SANTANDER"/>
    <s v="BUCARAMANGA"/>
    <s v="PTM BUCARAMANGA DROGUERIA FARM"/>
    <s v="REDEBAN"/>
    <s v="FO-25-1916233"/>
    <d v="2025-12-02T08:00:00"/>
    <d v="2025-12-03T09:34:00"/>
    <s v="NO"/>
    <s v="CIERRE"/>
    <s v="RECUPERACION DE EQUIPOS"/>
    <s v="AGREGADOR"/>
    <s v="COMCARD - PTM"/>
    <s v="EJECUTADO"/>
    <s v="CIERRE EXITOSO"/>
    <s v="03/12/2025 NO HAY RESPUESTA | 03/12/2025 SE REALIZA VISITA AL COMERCIO SE RETIRA DATAFONO Y LECTORA CON SUS RESPECTIVOS ACCESORIOS"/>
    <s v="VISITA TECNICA"/>
    <s v="EF0PZ971-MN0SZ974"/>
    <s v="TIPO I"/>
    <s v="TERRESTRE"/>
    <s v="MARIÑO PABON JORGE ENRIQUE"/>
    <n v="1"/>
    <s v="0"/>
    <n v="65960"/>
    <n v="75096"/>
    <n v="65960"/>
  </r>
  <r>
    <s v="BARRANQUILLA"/>
    <x v="4"/>
    <x v="5"/>
    <s v="8001"/>
    <s v="LC-CS-25-010159"/>
    <s v="3007077838"/>
    <s v="OC CIERRE"/>
    <s v="ATLANTICO"/>
    <s v="BARRANQUILLA"/>
    <s v="PTM BARRANQUILLA DROGUERIA FAR"/>
    <s v="REDEBAN"/>
    <s v="FO-25-1916231"/>
    <d v="2025-12-02T08:00:00"/>
    <d v="2025-12-04T07:49:00"/>
    <s v="NO"/>
    <s v="CIERRE"/>
    <s v="RECUPERACION DE EQUIPOS"/>
    <s v="AGREGADOR"/>
    <s v="COMCARD - PTM"/>
    <s v="EJECUTADO"/>
    <s v="CIERRE EXITOSO"/>
    <s v="03/12/2025 NO SÉ OBTUVO CONTACTO ,SE LLEGÓ AL SITIO | 03/12/2025 SE REALIZA VISITA AL DOMICILIO DEL CLIENTE CRA 27 # 41-61 ,EL CUAL REALIZA ENTREGA DE PUBLICIDAD: AVISO EXTERIOR Y DISPLAY LEGAL, EQUIPOS DATAFONO ,LECTOR ,BASE DEL DATAFONO ,NO TIENE ROLLOS ,CABLE DE RED ES ACOMETIDA DEL CLIENTE, FUENTE DE PODER, CIERRE EXITOSO RECUPERACIÓN DE EQUIPOS OK"/>
    <s v="VISITA TECNICA"/>
    <s v="A1MZZ022-A1MZZ146"/>
    <s v="TIPO I"/>
    <s v="TERRESTRE"/>
    <s v="PORRAS CASTRO DARLON NASCK"/>
    <n v="1"/>
    <s v="0"/>
    <n v="65960"/>
    <n v="75096"/>
    <n v="65960"/>
  </r>
  <r>
    <s v="TUNJA"/>
    <x v="5"/>
    <x v="6"/>
    <s v="68773"/>
    <s v="LC-CS-25-010184"/>
    <s v="3007069411"/>
    <s v="OC CIERRE"/>
    <s v="SANTANDER"/>
    <s v="SUCRE"/>
    <s v="BARRIO SARMIENTO SUCRE"/>
    <s v="REDEBAN"/>
    <s v="FO-25-1932745"/>
    <d v="2025-12-04T16:29:00"/>
    <d v="2025-12-12T13:14:00"/>
    <s v="NO"/>
    <s v="CIERRE"/>
    <s v="RECUPERACION DE EQUIPOS"/>
    <s v="UNO A UNO"/>
    <s v="CB UNO A UNO"/>
    <s v="EJECUTADO"/>
    <s v="CIERRE EXITOSO"/>
    <s v="12/12/2025 SE CONFIRMA VIA WHATSAPP CON LA SEÑORA SANDRA INDICA ATENDER VISITA PARA LA ENTREGA DE LOS EQUIPOS | 09/12/2025 SE INTENTA ESTABLECER COMUNICACIÓN CON LA SEÑORA SANDRA YAMILE RUEDA QUIROGA AL NÚMERO DE CONTACTO 3102230840 CLIENTE NO RESPONDE SE DEJA MENSAJE POR WHATSAPP INDICANDO SOBRE LA VISITA PARA LA RECOGIDA DE LOS EQUIPOS NO SE OPTIENE RESPUESTA A ESPERA QUE EL CLIENTE RESPONDA. | 12/12/2025 SE REALIZA CIERRE RETIRO CB BANCOLOMBIA RETIRANDO EQUIPO DEDK/3500-LECTOR CB - BASE SOPORTE - FUENTE FE PODER - AVISO EXTERIOR 1.50 METROS - 10 ROLLOS REDEBAN"/>
    <s v="VISITA TECNICA"/>
    <s v="A106Z804"/>
    <s v="TIPO III"/>
    <s v="TERRESTRE"/>
    <s v="ALVARADO MORENO CRISTHIAN"/>
    <n v="1"/>
    <s v="0"/>
    <n v="275729"/>
    <n v="196537"/>
    <n v="275729"/>
  </r>
  <r>
    <s v="BOGOTA"/>
    <x v="3"/>
    <x v="3"/>
    <s v="25843"/>
    <s v="LC-CS-25-010186"/>
    <s v="3007077606"/>
    <s v="OC CIERRE"/>
    <s v="CUNDINAMARCA"/>
    <s v="VILLA DE SAN DIEGO DE UBATE"/>
    <s v="BARRIO LAGUA VILLA DE SAN DIEGO DE UBATE"/>
    <s v="REDEBAN"/>
    <s v="FO-25-1932765"/>
    <d v="2025-12-04T16:29:00"/>
    <d v="2025-12-09T16:21:00"/>
    <s v="NO"/>
    <s v="CIERRE"/>
    <s v="RECUPERACION DE EQUIPOS"/>
    <s v="UNO A UNO"/>
    <s v="UNO A UNO"/>
    <s v="EJECUTADO"/>
    <s v="CIERRE EXITOSO"/>
    <s v="09/12/2025 SE REALIZA CIERRE DE CORRESPONSAL CON DATÁFONO Y LECTOR EN BUEN ESTADO SIN PUBLICIDAD YA QUE SE ENCUENTRA OTRO CB EN LA DIRECCIÓN"/>
    <s v="VISITA TECNICA"/>
    <s v="F1JZZ355"/>
    <s v="TIPO II"/>
    <s v="TERRESTRE"/>
    <s v="SOTO LONDOÑO FREDY ALEXANDER"/>
    <n v="1"/>
    <s v="0"/>
    <n v="144968"/>
    <n v="140396"/>
    <n v="144968"/>
  </r>
  <r>
    <s v="MEDELLIN"/>
    <x v="0"/>
    <x v="0"/>
    <s v="5030"/>
    <s v="LC-CS-25-010195"/>
    <s v="3007068711"/>
    <s v="OC CIERRE"/>
    <s v="ANTIOQUIA"/>
    <s v="AMAGA"/>
    <s v="BARRIO CORREGIMIENTO MINAS AMA"/>
    <s v="REDEBAN"/>
    <s v="FO-25-1938287"/>
    <d v="2025-12-05T16:12:00"/>
    <d v="2025-12-09T16:23:00"/>
    <s v="NO"/>
    <s v="CIERRE"/>
    <s v="RECUPERACION DE EQUIPOS"/>
    <s v="CB UNO A UNO"/>
    <s v="CB UNO A UNO"/>
    <s v="EJECUTADO"/>
    <s v="CIERRE EXITOSO"/>
    <s v="05/12/2025 SE ESCALA PARA VISITA. CONFIRMAR DATOS PARA LA RECOLECCION DE EQUIPOS | 09/12/2025 SE RETIRAN EQUIPOS RDB OK"/>
    <s v="VISITA TECNICA"/>
    <s v="9L0UZ965"/>
    <s v="TIPO II"/>
    <s v="TERRESTRE"/>
    <s v="DIAZ ZABALA FRANCIS DUBAN"/>
    <n v="1"/>
    <s v="0"/>
    <n v="144968"/>
    <n v="140396"/>
    <n v="144968"/>
  </r>
  <r>
    <s v="BUCARAMANGA"/>
    <x v="5"/>
    <x v="6"/>
    <s v="68001"/>
    <s v="LC-CS-25-010231"/>
    <s v="3007034852"/>
    <s v="OC CIERRE"/>
    <s v="SANTANDER"/>
    <s v="BUCARAMANGA"/>
    <s v="BARRIO LA FLORA BUCARAMANGA"/>
    <s v="REDEBAN"/>
    <s v="FO-25-1950623"/>
    <d v="2025-12-10T08:00:00"/>
    <d v="2025-12-10T09:16:00"/>
    <s v="NO"/>
    <s v="CIERRE"/>
    <s v="RECUPERACION DE EQUIPOS"/>
    <s v="UNO A UNO"/>
    <s v="CB UNO A UNO"/>
    <s v="EJECUTADO"/>
    <s v="CIERRE EXITOSO"/>
    <s v="10/12/2025 NO ES POSIBLE REALIZAR CONTACTO CON EL USUARIO SE INICIA  DESPLAZAMIENTO | 10/12/2025 SE REALIZA RECOLECCIÓN DE ATAJO ELECTORAL EN SITIO NO SE ENCUENTRA PUBLICIDAD INSTALADA NO SE REALIZAN PRUEBAS"/>
    <s v="VISITA TECNICA"/>
    <s v="BL01M657"/>
    <s v="TIPO I"/>
    <s v="TERRESTRE"/>
    <s v="REYES RAMIREZ DIEGO ALEXANDER"/>
    <n v="1"/>
    <s v="0"/>
    <n v="65960"/>
    <n v="75096"/>
    <n v="65960"/>
  </r>
  <r>
    <s v="VILLAVICENCIO"/>
    <x v="2"/>
    <x v="2"/>
    <s v="50001"/>
    <s v="LC-CS-25-010251"/>
    <s v="3007077984"/>
    <s v="OC CIERRE"/>
    <s v="META"/>
    <s v="VILLAVICENCIO"/>
    <s v="BARRIO SAN ANTONIO VILLAVICENC"/>
    <s v="REDEBAN"/>
    <s v="FO-25-1954706"/>
    <d v="2025-12-10T12:51:00"/>
    <d v="2025-12-11T13:41:00"/>
    <s v="NO"/>
    <s v="CIERRE"/>
    <s v="RECUPERACION DE EQUIPOS"/>
    <s v="CB UNO A UNO"/>
    <s v="CB UNO A UNO"/>
    <s v="EJECUTADO"/>
    <s v="CIERRE EXITOSO"/>
    <s v="11/12/2025 SE LLÁMA AL CLIENTE Y CONFIRMA DIRECCIÓN PARA VISISTAR SOBRE MEDIO DIA | 11/12/2025 SE REALIZA RETIRO DE DATÁFONO Y LECTORA EN BUEN ESTADO. ENTREGAN EQUIPOS EN BUEN ESTADO EN OTRA DIRECCIÓN. NO HAY PUBLICIDAD INSTALADA"/>
    <s v="VISITA TECNICA"/>
    <s v="LMNZZ907"/>
    <s v="TIPO I"/>
    <s v="TERRESTRE"/>
    <s v="GARZON RUIZ LUIS MIGUEL"/>
    <n v="1"/>
    <s v="0"/>
    <n v="65960"/>
    <n v="75096"/>
    <n v="65960"/>
  </r>
  <r>
    <s v="CALI"/>
    <x v="1"/>
    <x v="1"/>
    <s v="76001"/>
    <s v="LC-CS-25-010252"/>
    <s v="3007064016"/>
    <s v="OC CIERRE"/>
    <s v="VALLE DEL CAUCA"/>
    <s v="CALI"/>
    <s v="BARRIO PAMPALINDA CALI 2"/>
    <s v="REDEBAN"/>
    <s v="FO-25-1954704"/>
    <d v="2025-12-10T12:51:00"/>
    <d v="2025-12-15T08:38:00"/>
    <s v="NO"/>
    <s v="CIERRE"/>
    <s v="RECUPERACION DE EQUIPOS"/>
    <s v="CB UNO A UNO"/>
    <s v="CB UNO A UNO"/>
    <s v="EJECUTADO"/>
    <s v="CIERRE EXITOSO"/>
    <s v="13/12/2025 OK | 13/12/2025 SE RETIRA DATÁFONO LECTOR PIN PAD HUB SIN SERÍAL SE RETIRA PUBLICIDAD SE DESTRUYE TODO OKAY"/>
    <s v="VISITA TECNICA"/>
    <s v="N00Y854"/>
    <s v="TIPO I"/>
    <s v="TERRESTRE"/>
    <s v="PALACIOS GOMEZ BRAHIAN ANDRES"/>
    <n v="1"/>
    <s v="0"/>
    <n v="65960"/>
    <n v="75096"/>
    <n v="65960"/>
  </r>
  <r>
    <s v="NEIVA"/>
    <x v="2"/>
    <x v="2"/>
    <s v="18592"/>
    <s v="LC-CS-25-010285"/>
    <s v="3007046649"/>
    <s v="OC CIERRE"/>
    <s v="CAQUETA"/>
    <s v="PUERTO RICO"/>
    <s v="BARRIO LAS DAMAS PUERTO RICO"/>
    <s v="REDEBAN"/>
    <s v="FO-25-1961836"/>
    <d v="2025-12-11T16:10:00"/>
    <d v="2025-12-17T12:53:00"/>
    <s v="NO"/>
    <s v="CIERRE"/>
    <s v="RECUPERACION DE EQUIPOS"/>
    <s v="CB UNO A UNO"/>
    <s v="CB UNO A UNO"/>
    <s v="EJECUTADO"/>
    <s v="CIERRE EXITOSO"/>
    <s v="17/12/2025 OK | 17/12/2025 CLIENTE ENTREGA DATAFONO CON SOPORTE , LECTOR DE BARRAS , CABLE MAGIC BOX, FUENTE DE PODER DATÁFONO, ROLLOS NO HAY,PUBLIDAD DETERIORADO SE DESTRUYE EN SITIO"/>
    <s v="VISITA TECNICA"/>
    <s v="XP007629"/>
    <s v="TIPO V"/>
    <s v="TERRESTRE"/>
    <s v="ANDRADE HERNANDEZ JUAN CARLOS"/>
    <n v="1"/>
    <s v="0"/>
    <n v="479589"/>
    <n v="196537"/>
    <n v="479589"/>
  </r>
  <r>
    <s v="NEIVA"/>
    <x v="2"/>
    <x v="2"/>
    <s v="18756"/>
    <s v="LC-CS-25-010286"/>
    <s v="3007077585"/>
    <s v="OC CIERRE"/>
    <s v="CAQUETA"/>
    <s v="SOLANO"/>
    <s v="BARRIO CORREGIMIENTO DE CAMPO ALEGRE SOLANO"/>
    <s v="REDEBAN"/>
    <s v="FO-25-1961867"/>
    <d v="2025-12-11T16:10:00"/>
    <d v="2025-12-16T17:38:00"/>
    <s v="NO"/>
    <s v="CIERRE"/>
    <s v="RECUPERACION DE EQUIPOS"/>
    <s v="UNO A UNO"/>
    <s v="UNO A UNO"/>
    <s v="EJECUTADO"/>
    <s v="CIERRE EXITOSO"/>
    <s v="16/12/2025 OK | 16/12/2025 LA SEÑORA ANGY ENTREGA EQUIPOS Y PUBLICIDAD EN LA CALLE 3B # 5-112 EN FLORENCIA CAQUETA, ENTREGA DATAFONO CON SOPORTE, LECTOR DE BARRAS, CABLE MAGIC BOX, FUENTE DE PODER DATÁFONO."/>
    <s v="VISITA TECNICA"/>
    <s v="10HZZ153"/>
    <s v="TIPO V"/>
    <s v="TERRESTRE/FLUVIAL"/>
    <s v="ANDRADE HERNANDEZ JUAN CARLOS"/>
    <n v="1"/>
    <s v="0"/>
    <n v="479589"/>
    <n v="196537"/>
    <n v="479589"/>
  </r>
  <r>
    <s v="NEIVA"/>
    <x v="2"/>
    <x v="2"/>
    <s v="18610"/>
    <s v="LC-CS-25-010287"/>
    <s v="3007034343"/>
    <s v="OC CIERRE"/>
    <s v="CAQUETA"/>
    <s v="SAN JOSE DEL FRAGUA"/>
    <s v="BARRIO CENTRO SAN JOSE DEL FRA"/>
    <s v="REDEBAN"/>
    <s v="FO-25-1961895"/>
    <d v="2025-12-11T16:10:00"/>
    <d v="2025-12-18T15:29:00"/>
    <s v="NO"/>
    <s v="CIERRE"/>
    <s v="RECUPERACION DE EQUIPOS"/>
    <s v="CB UNO A UNO"/>
    <s v="CB UNO A UNO"/>
    <s v="EJECUTADO"/>
    <s v="CIERRE EXITOSO"/>
    <s v="18/12/2025 OK | 18/12/2025 CLIENTE ENTREGA DATAFONO CON SOPORTE, LECTOR DE BARRAS, CABLE MAGIC BOX, FUENTE DE PODER DATÁFONO, ROLLOS NO HAY"/>
    <s v="VISITA TECNICA"/>
    <s v="8ZZZZ963"/>
    <s v="TIPO IV"/>
    <s v="TERRESTRE"/>
    <s v="ANDRADE HERNANDEZ JUAN CARLOS"/>
    <n v="1"/>
    <s v="0"/>
    <n v="479589"/>
    <n v="196537"/>
    <n v="479589"/>
  </r>
  <r>
    <s v="SINCELEJO"/>
    <x v="4"/>
    <x v="5"/>
    <s v="70001"/>
    <s v="LC-CS-25-010288"/>
    <s v="3007065311"/>
    <s v="OC CIERRE"/>
    <s v="SUCRE"/>
    <s v="SINCELEJO"/>
    <s v="BARRIO CENTRO SINCELEJO 21"/>
    <s v="REDEBAN"/>
    <s v="FO-25-1961884"/>
    <d v="2025-12-11T16:10:00"/>
    <d v="2025-12-15T13:28:00"/>
    <s v="NO"/>
    <s v="CIERRE"/>
    <s v="RECUPERACION DE EQUIPOS"/>
    <s v="CB UNO A UNO"/>
    <s v="CB UNO A UNO"/>
    <s v="EJECUTADO"/>
    <s v="CIERRE EXITOSO"/>
    <s v="15/12/2025 SE LLEGA DIRECTAMENTE AL SITIO | 15/12/2025 SE VISITA COMERCIO, SE RETIRAN EQUIPOS Y ACCESORIOS RBM, SE RETIRA DATAFONO, LECTOR, PIN PAD, HUB Y ACCESORIOS ( FUENTE DE PODER, CABLE MAGIC BOX Y BASE ), NO SE RETIRA PUBLICIDAD, EL CLIENTE INDICA QUE NO CUENTA CON ROLLOS."/>
    <s v="VISITA TECNICA"/>
    <s v="4A005652"/>
    <s v="TIPO I"/>
    <s v="TERRESTRE"/>
    <s v="CACERES HERNANDEZ ANDRES"/>
    <n v="1"/>
    <s v="0"/>
    <n v="65960"/>
    <n v="75096"/>
    <n v="65960"/>
  </r>
  <r>
    <s v="MANIZALES"/>
    <x v="1"/>
    <x v="4"/>
    <s v="17174"/>
    <s v="LC-CS-25-010293"/>
    <s v="3007025717"/>
    <s v="OC CIERRE"/>
    <s v="CALDAS"/>
    <s v="CHINCHINA"/>
    <s v="BARRIO CENTRO CHINCHINA XXI"/>
    <s v="REDEBAN"/>
    <s v="FO-25-1979327"/>
    <d v="2025-12-16T08:00:00"/>
    <d v="2025-12-18T11:39:00"/>
    <s v="NO"/>
    <s v="CIERRE"/>
    <s v="RECUPERACION DE EQUIPOS"/>
    <s v="UNO A UNO"/>
    <s v="CB UNO A UNO"/>
    <s v="EJECUTADO"/>
    <s v="CIERRE EXITOSO"/>
    <s v="18/12/2025 VISITAMOS EN FRÍO | 18/12/2025 VISITAMOS COMERCIO REALIZAMOS DATAFONO, LECTOR DE BARRAS, BASE DATAFONO, FUENTE DE PODER, CABLE MAGIC BOX TETRA NO TIENE ROLLOS NI CABLE PATCH CORD 3MT, NO DESMONTAMOS PUBLICIDAD YA QUE EL CLIENTE HIZO DISPOSICIÓN FINAL."/>
    <s v="VISITA TECNICA"/>
    <s v="A00MZ454-AB1NZ793"/>
    <s v="TIPO II"/>
    <s v="TERRESTRE"/>
    <s v="ARROYAVE CANO MANUEL GUILLERMO"/>
    <n v="1"/>
    <s v="0"/>
    <n v="144968"/>
    <n v="140396"/>
    <n v="144968"/>
  </r>
  <r>
    <s v="MEDELLIN"/>
    <x v="0"/>
    <x v="0"/>
    <s v="5088"/>
    <s v="LC-CS-25-010294"/>
    <s v="3007041094"/>
    <s v="OC CIERRE"/>
    <s v="ANTIOQUIA"/>
    <s v="BELLO"/>
    <s v="BARRIO GUASIMALITO BELLO"/>
    <s v="REDEBAN"/>
    <s v="FO-25-1980990"/>
    <d v="2025-12-16T08:00:00"/>
    <d v="2025-12-22T07:32:00"/>
    <s v="NO"/>
    <s v="CIERRE"/>
    <s v="RECUPERACION DE EQUIPOS"/>
    <s v="UNO A UNO"/>
    <s v="CB UNO A UNO"/>
    <s v="EJECUTADO"/>
    <s v="CIERRE EXITOSO"/>
    <s v="20/12/2025 SIN COMUNICACIÓN CON USUARIO,  SE VISITA COMERCIO | 20/12/2025 SE REALIZA VISITA TÉCNICA PARA EL RETIRO DE EQUIPOS REDEBAN CORRESPONDIENTE AL CIERRE DEL CORRESPONSAL BANCOLOMBIA SE PROCEDE CON LA VERIFICACIÓN DE IDENTIDAD DEL TÉCNICO USUARIO CONFIRMA Y ENTREGA LOS DISPOSITIVOS SE EFECTÚA INSPECCIÓN FÍSICA VALIDANDO ESTADO OPERATIVO Y CONDICIONES EXTERNAS SIN HALLARSE DAÑOS NI ELEMENTOS DE PUBLICIDAD SE DESMONTA TERMINAL PRINCIPAL Y LECTOR DE TARJETAS ASEGURANDO DESCONEXIÓN ADECUADA DE CABLEADO Y PERIFÉRICOS SE DOCUMENTA LA ENTREGA Y SE CONFIRMA INTEGRIDAD DE LOS EQUIPOS RETIRADOS. USUARIO INDICA NO TENER ROLLOS"/>
    <s v="VISITA TECNICA"/>
    <s v="GZ0OZ626"/>
    <s v="TIPO I"/>
    <s v="TERRESTRE"/>
    <s v="MARTINEZ TOVAR OSCAR DAVID"/>
    <n v="1"/>
    <s v="0"/>
    <n v="65960"/>
    <n v="75096"/>
    <n v="65960"/>
  </r>
  <r>
    <s v="BOGOTA"/>
    <x v="3"/>
    <x v="3"/>
    <s v="25290"/>
    <s v="LC-CS-25-010296"/>
    <s v="3007068809"/>
    <s v="OC CIERRE"/>
    <s v="CUNDINAMARCA"/>
    <s v="FUSAGASUGA"/>
    <s v="BARRIO LA SERENA FUSAGASUGA"/>
    <s v="REDEBAN"/>
    <s v="FO-25-1980982"/>
    <d v="2025-12-16T08:00:00"/>
    <d v="2025-12-17T12:55:00"/>
    <s v="NO"/>
    <s v="CIERRE"/>
    <s v="RECUPERACION DE EQUIPOS"/>
    <s v="UNO A UNO"/>
    <s v="CB UNO A UNO"/>
    <s v="EJECUTADO"/>
    <s v="CIERRE EXITOSO"/>
    <s v="17/12/2025 VISITA TÉCNICA | 17/12/2025 RECOGIDA DE EQUIPOS POR CIERRE DE CORRESPONSAL OK NO TIENEN PUBLICIDAD"/>
    <s v="VISITA TECNICA"/>
    <s v="AALUZ235"/>
    <s v="TIPO II"/>
    <s v="TERRESTRE"/>
    <s v="GOMEZ VEGA DAVID SNEYDER"/>
    <n v="1"/>
    <s v="0"/>
    <n v="144968"/>
    <n v="140396"/>
    <n v="144968"/>
  </r>
  <r>
    <s v="NEIVA"/>
    <x v="2"/>
    <x v="2"/>
    <s v="18001"/>
    <s v="LC-CS-25-010298"/>
    <s v="3007076638"/>
    <s v="OC CIERRE"/>
    <s v="CAQUETA"/>
    <s v="FLORENCIA"/>
    <s v="BARRIO LOS ANDES ALTOS FLORENCIA"/>
    <s v="REDEBAN"/>
    <s v="FO-25-1979333"/>
    <d v="2025-12-16T08:00:00"/>
    <d v="2025-12-17T09:27:00"/>
    <s v="NO"/>
    <s v="CIERRE"/>
    <s v="RECUPERACION DE EQUIPOS"/>
    <s v="UNO A UNO"/>
    <s v="UNO A UNO"/>
    <s v="EJECUTADO"/>
    <s v="PARCIAL EXITOSO ACCESORIOS"/>
    <s v="16/12/2025 OK | 18/12/2025 CLIENTE ENTREGA DATAFONO CON SOPORTE, LECTOR DE BARRAS CLIENTE INDICA QUE NO LA TIENE, CABLE MAGIC BOX, FUENTE DE PODER DATÁFONO, ROLLOS NO HAY , PUBLICIDAD DETERIORADO, SE DESTRUYE EN SITIO"/>
    <s v="VISITA TECNICA"/>
    <s v="LA2ZZ421"/>
    <s v="TIPO IV"/>
    <s v="TERRESTRE"/>
    <s v="ANDRADE HERNANDEZ JUAN CARLOS"/>
    <n v="1"/>
    <s v="0"/>
    <n v="479589"/>
    <n v="196537"/>
    <n v="479589"/>
  </r>
  <r>
    <s v="NEIVA"/>
    <x v="2"/>
    <x v="2"/>
    <s v="18247"/>
    <s v="LC-CS-25-010299"/>
    <s v="3007064759"/>
    <s v="OC CIERRE"/>
    <s v="CAQUETA"/>
    <s v="EL DONCELLO"/>
    <s v="BARRIO BELALCAZAR EL DONCELLO"/>
    <s v="REDEBAN"/>
    <s v="FO-25-1979311"/>
    <d v="2025-12-16T08:00:00"/>
    <d v="2025-12-16T11:49:00"/>
    <s v="NO"/>
    <s v="CIERRE"/>
    <s v="RECUPERACION DE EQUIPOS"/>
    <s v="CB UNO A UNO"/>
    <s v="CB UNO A UNO"/>
    <s v="EJECUTADO"/>
    <s v="CIERRE EXITOSO"/>
    <s v="16/12/2025 OK | 16/12/2025 CLIENTE ENTREGA DATAFONO, LECTOR DE BARRAS, CABLE MAGIC BOX, FUENTE DE PODER DATÁFONO,BASE DATAFONO, ROLLOS NO HAY"/>
    <s v="VISITA TECNICA"/>
    <s v="3A003136"/>
    <s v="TIPO IV"/>
    <s v="TERRESTRE"/>
    <s v="ANDRADE HERNANDEZ JUAN CARLOS"/>
    <n v="1"/>
    <s v="0"/>
    <n v="479589"/>
    <n v="196537"/>
    <n v="479589"/>
  </r>
  <r>
    <s v="MEDELLIN"/>
    <x v="0"/>
    <x v="0"/>
    <s v="5001"/>
    <s v="LC-CS-25-010322"/>
    <s v="3007082074"/>
    <s v="OC CIERRE"/>
    <s v="ANTIOQUIA"/>
    <s v="MEDELLIN"/>
    <s v="DISTRICOL DESECHABLES JYM"/>
    <s v="REDEBAN"/>
    <s v="FO-25-1981036"/>
    <d v="2025-12-16T08:00:00"/>
    <d v="2025-12-17T10:37:00"/>
    <s v="NO"/>
    <s v="CIERRE"/>
    <s v="RECUPERACION DE EQUIPOS"/>
    <s v="AGREGADOR"/>
    <s v="DISTRICOL"/>
    <s v="EJECUTADO"/>
    <s v="CIERRE EXITOSO"/>
    <s v="17/12/2025 LLAMADA EXITOSA, CON 0 ROLLOS, OK | 17/12/2025 SE RETIRA DATAFONO Y LECTORA, CON 0 ROLLOS, OK, LA ALIANZA INDICA QUE EL USUARIO NO HACE ENVIO DE ROLLOS"/>
    <s v="VISITA TECNICA"/>
    <s v="CA002269"/>
    <s v="TIPO I"/>
    <s v="TERRESTRE"/>
    <s v="HENAO JARAMILLO JUAN JOSE"/>
    <n v="1"/>
    <s v="0"/>
    <n v="65960"/>
    <n v="75096"/>
    <n v="65960"/>
  </r>
  <r>
    <s v="MEDELLIN"/>
    <x v="0"/>
    <x v="0"/>
    <s v="5088"/>
    <s v="LC-CS-25-010323"/>
    <s v="3007066370"/>
    <s v="OC CIERRE"/>
    <s v="ANTIOQUIA"/>
    <s v="BELLO"/>
    <s v="DISTRICOL PANADERIA LA CHOCHA"/>
    <s v="REDEBAN"/>
    <s v="FO-25-1980993"/>
    <d v="2025-12-16T08:00:00"/>
    <d v="2025-12-17T11:34:00"/>
    <s v="NO"/>
    <s v="CIERRE"/>
    <s v="RECUPERACION DE EQUIPOS"/>
    <s v="AGREGADOR"/>
    <s v="DISTRICOL"/>
    <s v="EJECUTADO"/>
    <s v="CIERRE EXITOSO"/>
    <s v="17/12/2025 LLAMADA EXITOSA, CON 0 ROLLOS, OK | 17/12/2025 SE RETIRA DATAFONO, LECTORA Y PIN PAD,CON 0 ROLLOS (USUARIO NO ENTREGA, DICE NO TENER), OK"/>
    <s v="VISITA TECNICA"/>
    <s v="1A00Q870"/>
    <s v="TIPO I"/>
    <s v="TERRESTRE"/>
    <s v="HENAO JARAMILLO JUAN JOSE"/>
    <n v="1"/>
    <s v="0"/>
    <n v="65960"/>
    <n v="75096"/>
    <n v="65960"/>
  </r>
  <r>
    <s v="MONTERIA"/>
    <x v="4"/>
    <x v="5"/>
    <s v="5495"/>
    <s v="LC-CS-25-010324"/>
    <s v="3007066857"/>
    <s v="OC CIERRE"/>
    <s v="ANTIOQUIA"/>
    <s v="NECHI"/>
    <s v="DISTRICOL INTER NECHI"/>
    <s v="REDEBAN"/>
    <s v="FO-25-1979308"/>
    <d v="2025-12-16T08:00:00"/>
    <d v="2025-12-17T10:14:00"/>
    <s v="NO"/>
    <s v="CIERRE"/>
    <s v="RECUPERACION DE EQUIPOS"/>
    <s v="AGREGADOR"/>
    <s v="DISTRICOL"/>
    <s v="EJECUTADO"/>
    <s v="CIERRE EXITOSO"/>
    <s v="17/12/2025 LLAMADA EXITOSA, CON 0 ROLLOS, OK | 17/12/2025 SE RETIRA DATAFONO Y LECTORA, CON 0 ROLLOS, OK_x000a_USUARIO INDICA QUE NO TIENE ROLLOS"/>
    <s v="VISITA TECNICA"/>
    <s v="4A0AZ385"/>
    <s v="TIPO III"/>
    <s v="TERRESTRE"/>
    <s v="HENAO JARAMILLO JUAN JOSE"/>
    <n v="1"/>
    <s v="0"/>
    <n v="275729"/>
    <n v="196537"/>
    <n v="275729"/>
  </r>
  <r>
    <s v="MEDELLIN"/>
    <x v="0"/>
    <x v="0"/>
    <s v="5615"/>
    <s v="LC-CS-25-010325"/>
    <s v="3007037272"/>
    <s v="OC CIERRE"/>
    <s v="ANTIOQUIA"/>
    <s v="RIONEGRO"/>
    <s v="DISTRICOL INVERSIONES VR TECNO"/>
    <s v="REDEBAN"/>
    <s v="FO-25-1979341"/>
    <d v="2025-12-16T08:00:00"/>
    <d v="2025-12-17T17:11:27"/>
    <s v="NO"/>
    <s v="CIERRE"/>
    <s v="RECUPERACION DE EQUIPOS"/>
    <s v="AGREGADOR"/>
    <s v="DISTRICOL"/>
    <s v="EJECUTADO"/>
    <s v="CIERRE EXITOSO"/>
    <s v="17/12/2025 LLAMADA EXITOSA, CON 0 ROLLOS, OK | 17/12/2025 SE RETIRA DATAFONO Y LECTORA, CON 0 ROLLOS, OK"/>
    <s v="VISITA TECNICA"/>
    <s v="GZ00M069"/>
    <s v="TIPO II"/>
    <s v="TERRESTRE"/>
    <s v="HENAO JARAMILLO JUAN JOSE"/>
    <n v="1"/>
    <s v="0"/>
    <n v="144968"/>
    <n v="140396"/>
    <n v="144968"/>
  </r>
  <r>
    <s v="MEDELLIN"/>
    <x v="0"/>
    <x v="0"/>
    <s v="5615"/>
    <s v="LC-CS-25-010326"/>
    <s v="3007080483"/>
    <s v="OC CIERRE"/>
    <s v="ANTIOQUIA"/>
    <s v="RIONEGRO"/>
    <s v="DISTRICOL ACUNA TIENDA INFANTI"/>
    <s v="REDEBAN"/>
    <s v="FO-25-1981013"/>
    <d v="2025-12-16T08:00:00"/>
    <d v="2025-12-17T10:51:00"/>
    <s v="NO"/>
    <s v="CIERRE"/>
    <s v="RECUPERACION DE EQUIPOS"/>
    <s v="AGREGADOR"/>
    <s v="DISTRICOL"/>
    <s v="EJECUTADO"/>
    <s v="CIERRE EXITOSO"/>
    <s v="17/12/2025 LLAMADA EXITOSA, CON 0 ROLLOS, OK | 17/12/2025 SE RETIRA DATAFONO Y LECTORA, CON 0 ROLLOS, OK"/>
    <s v="VISITA TECNICA"/>
    <s v="SDZZZ907"/>
    <s v="TIPO II"/>
    <s v="TERRESTRE"/>
    <s v="HENAO JARAMILLO JUAN JOSE"/>
    <n v="1"/>
    <s v="0"/>
    <n v="144968"/>
    <n v="140396"/>
    <n v="144968"/>
  </r>
  <r>
    <s v="BUCARAMANGA"/>
    <x v="5"/>
    <x v="6"/>
    <s v="68001"/>
    <s v="LC-CS-25-010327"/>
    <s v="3007048185"/>
    <s v="OC CIERRE"/>
    <s v="SANTANDER"/>
    <s v="BUCARAMANGA"/>
    <s v="DISTRICOL VENTA DE PASAJES DIP"/>
    <s v="REDEBAN"/>
    <s v="FO-25-1979335"/>
    <d v="2025-12-16T08:00:00"/>
    <d v="2025-12-17T10:11:00"/>
    <s v="NO"/>
    <s v="CIERRE"/>
    <s v="RECUPERACION DE EQUIPOS"/>
    <s v="AGREGADOR"/>
    <s v="DISTRICOL"/>
    <s v="EJECUTADO"/>
    <s v="CIERRE EXITOSO"/>
    <s v="17/12/2025 LLAMADA EXITOSA, CON 0 ROLLOS, OK | 17/12/2025 SE RETIRA DATAFONO, LECTORA  Y PIN PAD, CON 0 ROLLOS, OK_x000a_USURIO INDICA QUE NO TIENE ROLLOS"/>
    <s v="VISITA TECNICA"/>
    <s v="AD00I722"/>
    <s v="TIPO I"/>
    <s v="TERRESTRE"/>
    <s v="HENAO JARAMILLO JUAN JOSE"/>
    <n v="1"/>
    <s v="0"/>
    <n v="65960"/>
    <n v="75096"/>
    <n v="65960"/>
  </r>
  <r>
    <s v="BUCARAMANGA"/>
    <x v="5"/>
    <x v="6"/>
    <s v="81001"/>
    <s v="LC-CS-25-010328"/>
    <s v="3007070207"/>
    <s v="OC CIERRE"/>
    <s v="ARAUCA"/>
    <s v="ARAUCA"/>
    <s v="DISTRICOL CON CELULARES RONDON"/>
    <s v="REDEBAN"/>
    <s v="FO-25-1980999"/>
    <d v="2025-12-16T08:00:00"/>
    <d v="2025-12-17T11:49:00"/>
    <s v="NO"/>
    <s v="CIERRE"/>
    <s v="RECUPERACION DE EQUIPOS"/>
    <s v="AGREGADOR"/>
    <s v="DISTRICOL"/>
    <s v="EJECUTADO"/>
    <s v="PARCIAL EXITOSO ACCESORIOS"/>
    <s v="17/12/2025 LLAMADA EXITOSA, CON 0 ROLLOS, OK | 17/12/2025 NO SE RETIRA LECTORA, DEBIDO A QUE NO SE ENCUENTRA EN EL SITIO, OK | 17/12/2025 SE RETIRA DATAFONO, CON 0 ROLLOS, OK. EQUIPOS SE RECOGEN EN DISTRICOL NO TIENE ROLLOS"/>
    <s v="VISITA TECNICA"/>
    <s v="EF007296"/>
    <s v="TIPO V"/>
    <s v="AEREO"/>
    <s v="HENAO JARAMILLO JUAN JOSE"/>
    <n v="1"/>
    <s v="0"/>
    <n v="988463"/>
    <n v="196537"/>
    <n v="988463"/>
  </r>
  <r>
    <s v="CALI"/>
    <x v="1"/>
    <x v="1"/>
    <s v="76892"/>
    <s v="LC-CS-25-010345"/>
    <s v="3007029881"/>
    <s v="OC CIERRE"/>
    <s v="VALLE DEL CAUCA"/>
    <s v="YUMBO"/>
    <s v="BARRIO MENGA YUMBO"/>
    <s v="REDEBAN"/>
    <s v="FO-25-1985330"/>
    <d v="2025-12-17T08:00:00"/>
    <d v="2025-12-26T11:34:00"/>
    <s v="NO"/>
    <s v="CIERRE"/>
    <s v="RECUPERACION DE EQUIPOS"/>
    <s v="CB UNO A UNO"/>
    <s v="CB UNO A UNO"/>
    <s v="EJECUTADO"/>
    <s v="CIERRE EXITOSO"/>
    <s v="26/12/2025 CONTESTA SE PROCEDE A DESPLAZARSE AL SITIO | 24/12/2025 SE ATENDERÁ ACTIVIDAD POR CAPACIDAD OPERATIVA PARA EL DIA VIERES 26 | 26/12/2025 EN NOVISTA TÉCNICA REALIZADA AL COMERCIO SE LLEGA AL SITIO SE INFORMA EL MOTIVO DE LA VISITA SE RETIRA EQUIPO EQUIPO DATÁFONO Y LECTORA. CLIENTE INDICA QUE NO TIENE ROLLOS"/>
    <s v="VISITA TECNICA"/>
    <s v="BBBPZ276"/>
    <s v="TIPO I"/>
    <s v="TERRESTRE"/>
    <s v="BENAVIDES ARANGO RAFAEL JOSE"/>
    <n v="1"/>
    <s v="0"/>
    <n v="65960"/>
    <n v="75096"/>
    <n v="65960"/>
  </r>
  <r>
    <s v="CALI"/>
    <x v="1"/>
    <x v="1"/>
    <s v="76130"/>
    <s v="LC-CS-25-010346"/>
    <s v="3007033533"/>
    <s v="OC CIERRE"/>
    <s v="VALLE DEL CAUCA"/>
    <s v="CANDELARIA"/>
    <s v="BARRIO SAN JOAQUIN CANDELARIA"/>
    <s v="REDEBAN"/>
    <s v="FO-25-1985335"/>
    <d v="2025-12-17T08:00:00"/>
    <d v="2025-12-18T11:41:00"/>
    <s v="NO"/>
    <s v="CIERRE"/>
    <s v="RECUPERACION DE EQUIPOS"/>
    <s v="CB UNO A UNO"/>
    <s v="CB UNO A UNO"/>
    <s v="EJECUTADO"/>
    <s v="CIERRE EXITOSO"/>
    <s v="18/12/2025 CLIENTE NO CONTESTA | 18/12/2025 SE RETIRA DATÁFONO LECTOR Y AVISO EXTERIOR, CB NO TIENE ROLLOS"/>
    <s v="VISITA TECNICA"/>
    <s v="BL01Y191"/>
    <s v="TIPO II"/>
    <s v="TERRESTRE"/>
    <s v="CUERO RUIZ JHONNY"/>
    <n v="1"/>
    <s v="0"/>
    <n v="144968"/>
    <n v="140396"/>
    <n v="144968"/>
  </r>
  <r>
    <s v="IBAGUE"/>
    <x v="2"/>
    <x v="2"/>
    <s v="73001"/>
    <s v="LC-CS-25-010348"/>
    <s v="3007051735"/>
    <s v="OC CIERRE"/>
    <s v="TOLIMA"/>
    <s v="IBAGUE"/>
    <s v="BARRIO CONJUNTO ACACIA IBAGUE"/>
    <s v="REDEBAN"/>
    <s v="FO-25-1985348"/>
    <d v="2025-12-17T08:00:00"/>
    <d v="2025-12-23T17:03:00"/>
    <s v="NO"/>
    <s v="CIERRE"/>
    <s v="RECUPERACION DE EQUIPOS"/>
    <s v="UNO A UNO"/>
    <s v="CB UNO A UNO"/>
    <s v="EJECUTADO"/>
    <s v="CIERRE EXITOSO"/>
    <s v="23/12/2025 SE COMUNICA CON EL CLIENTE INDICA REALIZAR ACTIVIDAD. | 23/12/2025 SE REALIZA CIERRE POR MIGRACIÓN, SE RETIRA DATAFONO, LECTOR, PINPAD Y HUB; SE RETIRA ACCESORIOS DE CONEXIÓN. NO SÉ RETIRA PUBLICIDAD CB EXISTENTE TAMPOCO ROLLOS CLIENTE INDICA NO TENER."/>
    <s v="VISITA TECNICA"/>
    <s v="AD0BZ206"/>
    <s v="TIPO I"/>
    <s v="TERRESTRE"/>
    <s v="BARRAGAN TAFUR EDWIN ESTEBAN"/>
    <n v="1"/>
    <s v="0"/>
    <n v="65960"/>
    <n v="75096"/>
    <n v="65960"/>
  </r>
  <r>
    <s v="BOGOTA"/>
    <x v="3"/>
    <x v="3"/>
    <s v="11001"/>
    <s v="LC-CS-25-010349"/>
    <s v="3007076787"/>
    <s v="OC CIERRE"/>
    <s v="CUNDINAMARCA"/>
    <s v="BOGOTA"/>
    <s v="BARRIO MARCO FIDEL SUAREZ BOGOTA 4"/>
    <s v="REDEBAN"/>
    <s v="FO-25-1985343"/>
    <d v="2025-12-17T08:00:00"/>
    <d v="2025-12-18T13:22:00"/>
    <s v="NO"/>
    <s v="CIERRE"/>
    <s v="RECUPERACION DE EQUIPOS"/>
    <s v="UNO A UNO"/>
    <s v="UNO A UNO"/>
    <s v="EJECUTADO"/>
    <s v="CIERRE EXITOSO"/>
    <s v="18/12/2025 . | 18/12/2025 SE REALIZA CIERRE DE CB, SE RETIRA DATÁFONO, LECTORA, HUB, PIN PAD, SE DESTRUYE PUBLICIDAD EN SITIO, CB SIN ROLLOS"/>
    <s v="VISITA TECNICA"/>
    <s v="105ZZ333"/>
    <s v="TIPO I"/>
    <s v="TERRESTRE"/>
    <s v="MICHELI LOPEZ MIGUEL ANGEL"/>
    <n v="1"/>
    <s v="0"/>
    <n v="65960"/>
    <n v="75096"/>
    <n v="65960"/>
  </r>
  <r>
    <s v="NEIVA"/>
    <x v="2"/>
    <x v="2"/>
    <s v="18001"/>
    <s v="LC-CS-25-010350"/>
    <s v="3007076503"/>
    <s v="OC CIERRE"/>
    <s v="CAQUETA"/>
    <s v="FLORENCIA"/>
    <s v="BARRIO EL PORVENIR FLORENCIA 2"/>
    <s v="REDEBAN"/>
    <s v="FO-25-1985353"/>
    <d v="2025-12-17T08:00:00"/>
    <d v="2025-12-20T14:30:00"/>
    <s v="NO"/>
    <s v="CIERRE"/>
    <s v="RECUPERACION DE EQUIPOS"/>
    <s v="CB UNO A UNO"/>
    <s v="CB UNO A UNO"/>
    <s v="EJECUTADO"/>
    <s v="CIERRE EXITOSO"/>
    <s v="20/12/2025 SE ESCALA PARA VISITA. CONFIRMAR DATOS PARA LA RECOLECCION DE EQUIPOS | 20/12/2025 CLIENTE ENTREGA DATAFONO, LECTOR DE BARRAS, CABLE MAGIC BOX, FUENTE DE PODER DATÁFONO, ROLLOS NO HAY , CLIENTE ENTREGA LE TOR DE BARRAS SIN PLACA , SE MARCA EL LECTOR CON EL NÚMERO QUE APARECE EN LA ORDEN ."/>
    <s v="VISITA TECNICA"/>
    <s v="F10YZ566"/>
    <s v="TIPO IV"/>
    <s v="TERRESTRE"/>
    <s v="ANDRADE HERNANDEZ JUAN CARLOS"/>
    <n v="1"/>
    <s v="0"/>
    <n v="479589"/>
    <n v="196537"/>
    <n v="479589"/>
  </r>
  <r>
    <s v="APARTADO"/>
    <x v="0"/>
    <x v="0"/>
    <s v="5490"/>
    <s v="LC-CS-25-011869"/>
    <s v="3007060777"/>
    <s v="OC CIERRE"/>
    <s v="ANTIOQUIA"/>
    <s v="NECOCLI"/>
    <s v="DISTRICOL TIENDA MAFE TORDECIL"/>
    <s v="REDEBAN"/>
    <s v="FO-25-2009871"/>
    <d v="2025-12-20T09:00:00"/>
    <d v="2025-12-23T13:13:00"/>
    <s v="NO"/>
    <s v="CIERRE"/>
    <s v="RECUPERACION DE EQUIPOS"/>
    <s v="AGREGADOR"/>
    <s v="DISTRICOL"/>
    <s v="EJECUTADO"/>
    <s v="CIERRE EXITOSO"/>
    <s v="20/12/2025 SE ESCALA PARA VISITA. CONFIRMAR DATOS PARA LA RECOLECCION DE EQUIPOS | 26/12/2025 SE RECLAMAN EQUIPOS DE REDEBAN. USUARIO INDICA QUE NO TIENE ROLLOS"/>
    <s v="VISITA TECNICA"/>
    <s v="FUA0G661"/>
    <s v="TIPO II"/>
    <s v="TERRESTRE"/>
    <s v="ZAPATA LOPEZ EDWARD ASDRUBAL"/>
    <n v="1"/>
    <s v="0"/>
    <n v="144968"/>
    <n v="140396"/>
    <n v="144968"/>
  </r>
  <r>
    <s v="MONTERIA"/>
    <x v="4"/>
    <x v="5"/>
    <s v="5495"/>
    <s v="LC-CS-25-011870"/>
    <s v="3007072989"/>
    <s v="OC CIERRE"/>
    <s v="ANTIOQUIA"/>
    <s v="NECHI"/>
    <s v="DISTRICOL VARIEDADES HISA"/>
    <s v="REDEBAN"/>
    <s v="FO-25-2009877"/>
    <d v="2025-12-20T09:00:00"/>
    <d v="2025-12-23T12:53:00"/>
    <s v="NO"/>
    <s v="CIERRE"/>
    <s v="RECUPERACION DE EQUIPOS"/>
    <s v="AGREGADOR"/>
    <s v="DISTRICOL"/>
    <s v="EJECUTADO"/>
    <s v="CIERRE EXITOSO"/>
    <s v="20/12/2025 SE ESCALA PARA VISITA. CONFIRMAR DATOS PARA LA RECOLECCION DE EQUIPOS | 23/12/2025 SE RECLAMAN EQUIPOS EN DISTIRCOL"/>
    <s v="VISITA TECNICA"/>
    <s v="LN00S300"/>
    <s v="TIPO III"/>
    <s v="TERRESTRE"/>
    <s v="ZAPATA LOPEZ EDWARD ASDRUBAL"/>
    <n v="1"/>
    <s v="0"/>
    <n v="275729"/>
    <n v="196537"/>
    <n v="275729"/>
  </r>
  <r>
    <s v="BARRANQUILLA"/>
    <x v="4"/>
    <x v="5"/>
    <s v="8001"/>
    <s v="LC-CS-25-011871"/>
    <s v="3007080994"/>
    <s v="OC CIERRE"/>
    <s v="ATLANTICO"/>
    <s v="BARRANQUILLA"/>
    <s v="DISTRICOL Q´CHICHA S.A.S."/>
    <s v="REDEBAN"/>
    <s v="FO-25-2009874"/>
    <d v="2025-12-20T09:00:00"/>
    <d v="2025-12-24T07:20:00"/>
    <s v="NO"/>
    <s v="CIERRE"/>
    <s v="RECUPERACION DE EQUIPOS"/>
    <s v="AGREGADOR"/>
    <s v="DISTRICOL"/>
    <s v="EJECUTADO"/>
    <s v="CIERRE EXITOSO"/>
    <s v="20/12/2025 SE ESCALA PARA VISITA. CONFIRMAR DATOS PARA LA RECOLECCION DE EQUIPOS | 24/12/2025 SE RECLAMAN EQUIPOS EN DISTIRCOL, CB SIN ROLLOS"/>
    <s v="VISITA TECNICA"/>
    <s v="FJZZZ899"/>
    <s v="TIPO I"/>
    <s v="TERRESTRE"/>
    <s v="ZAPATA LOPEZ EDWARD ASDRUBAL"/>
    <n v="1"/>
    <s v="0"/>
    <n v="65960"/>
    <n v="75096"/>
    <n v="65960"/>
  </r>
  <r>
    <s v="BUCARAMANGA"/>
    <x v="5"/>
    <x v="6"/>
    <s v="13688"/>
    <s v="LC-CS-25-011872"/>
    <s v="3007067317"/>
    <s v="OC CIERRE"/>
    <s v="BOLIVAR"/>
    <s v="SANTA ROSA DEL SUR"/>
    <s v="DISTRICOL SERVITIENDA LA BENDI"/>
    <s v="REDEBAN"/>
    <s v="FO-25-2009870"/>
    <d v="2025-12-20T09:00:00"/>
    <d v="2025-12-23T13:15:00"/>
    <s v="NO"/>
    <s v="CIERRE"/>
    <s v="RECUPERACION DE EQUIPOS"/>
    <s v="AGREGADOR"/>
    <s v="DISTRICOL"/>
    <s v="EJECUTADO"/>
    <s v="CIERRE EXITOSO"/>
    <s v="20/12/2025 SE ESCALA PARA VISITA. CONFIRMAR DATOS PARA LA RECOLECCION DE EQUIPOS | 23/12/2025 SE RECLAMAN EQUIPOS EN DISTIRCOL"/>
    <s v="VISITA TECNICA"/>
    <s v="6A0TZ905"/>
    <s v="TIPO V"/>
    <s v="TERRESTRE/FLUVIAL"/>
    <s v="ZAPATA LOPEZ EDWARD ASDRUBAL"/>
    <n v="1"/>
    <s v="0"/>
    <n v="479589"/>
    <n v="196537"/>
    <n v="479589"/>
  </r>
  <r>
    <s v="YOPAL"/>
    <x v="2"/>
    <x v="2"/>
    <s v="85263"/>
    <s v="LC-CS-25-011937"/>
    <s v="3007067152"/>
    <s v="OC CIERRE"/>
    <s v="CASANARE"/>
    <s v="PORE"/>
    <s v="BARRIO SIMON BOLIVAR PORE"/>
    <s v="REDEBAN"/>
    <s v="FO-25-2021058"/>
    <d v="2025-12-23T08:00:00"/>
    <d v="2025-12-30T08:22:00"/>
    <s v="NO"/>
    <s v="CIERRE"/>
    <s v="RECUPERACION DE EQUIPOS"/>
    <s v="CB UNO A UNO"/>
    <s v="CB UNO A UNO"/>
    <s v="EJECUTADO"/>
    <s v="CIERRE EXITOSO"/>
    <s v="23/12/2025 SE ESCALA PARA VISITA. CONFIRMAR DATOS PARA LA RECOLECCION DE EQUIPOS | 29/12/2025 ENTREGAN VOLUNTARIAMENTE DATAFONO Y LECTOR EN DIRECCIÓN Y MUNICIPIO DIFERENTE A LA DEL CB. CB SIN ROLLOS"/>
    <s v="VISITA TECNICA"/>
    <s v="9L000653"/>
    <s v="TIPO II"/>
    <s v="TERRESTRE"/>
    <s v="BERNAL ELAICA EDGAR ALEXIS"/>
    <n v="1"/>
    <s v="0"/>
    <n v="144968"/>
    <n v="140396"/>
    <n v="144968"/>
  </r>
  <r>
    <s v="MEDELLIN"/>
    <x v="0"/>
    <x v="0"/>
    <s v="27245"/>
    <s v="LC-CS-25-011942"/>
    <s v="3007041119"/>
    <s v="OC CIERRE"/>
    <s v="CHOCO"/>
    <s v="EL CARMEN DE ATRATO"/>
    <s v="BARRIO EL 7 EL CARMEN DE ATRAT"/>
    <s v="REDEBAN"/>
    <s v="FO-25-2025484"/>
    <d v="2025-12-24T08:00:00"/>
    <d v="2025-12-30T08:23:00"/>
    <s v="NO"/>
    <s v="CIERRE"/>
    <s v="RECUPERACION DE EQUIPOS"/>
    <s v="UNO A UNO"/>
    <s v="CB UNO A UNO"/>
    <s v="EJECUTADO"/>
    <s v="CIERRE EXITOSO"/>
    <s v="23/12/2025 SE ESCALA PARA VISITA. CONFIRMAR DATOS PARA LA RECOLECCION DE EQUIPOS | 30/12/2025 SE REALIZA CIERRE DE CB SE RECOGE 1 DATAFONO , 1 LECTOR USUARIO HACE DISPOSICIÓN FINAL DE LA PUBLICIDAD Y ROLLOS CIERRE OK"/>
    <s v="VISITA TECNICA"/>
    <s v="9A0RZ260"/>
    <s v="TIPO IV"/>
    <s v="TERRESTRE"/>
    <s v="MONTOYA VELEZ ANDRES FELIPE"/>
    <n v="1"/>
    <s v="0"/>
    <n v="479589"/>
    <n v="196537"/>
    <n v="479589"/>
  </r>
  <r>
    <s v="BOGOTA"/>
    <x v="3"/>
    <x v="3"/>
    <s v="11001"/>
    <s v="LC-CS-25-011957"/>
    <s v="3007039201"/>
    <s v="OC CIERRE"/>
    <s v="CUNDINAMARCA"/>
    <s v="BOGOTA"/>
    <s v="PTM BOGOTA JURISNET"/>
    <s v="REDEBAN"/>
    <s v="FO-25-2027738"/>
    <d v="2025-12-24T11:53:00"/>
    <d v="2025-12-30T10:51:00"/>
    <s v="NO"/>
    <s v="CIERRE"/>
    <s v="RECUPERACION DE EQUIPOS"/>
    <s v="AGREGADOR"/>
    <s v="COMCARD - PTM"/>
    <s v="EJECUTADO"/>
    <s v="CIERRE EXITOSO"/>
    <s v="30/12/2025 SE ESCALA PARA VISITA. CONFIRMAR DATOS PARA LA RECOLECCION DE EQUIPOS | 30/12/2025 SE VISITA COMERCIO, SE RETIRA DATÁFONO CON LECTOR, MÁS 300 ROLLOS RBM, RETIRO POR MIGRACIÓN"/>
    <s v="VISITA TECNICA"/>
    <s v="GZ05Z867"/>
    <s v="TIPO I"/>
    <s v="TERRESTRE"/>
    <s v="ORTIZ YARA FRANKLYN ISRAEL"/>
    <n v="1"/>
    <s v="0"/>
    <n v="65960"/>
    <n v="75096"/>
    <n v="65960"/>
  </r>
  <r>
    <s v="CUCUTA"/>
    <x v="5"/>
    <x v="6"/>
    <s v="54001"/>
    <s v="LC-CS-25-012000"/>
    <s v="3007080729"/>
    <s v="OC CIERRE"/>
    <s v="NORTE DE SANTANDER"/>
    <s v="CUCUTA"/>
    <s v="BARRIO EL CENTRO CUCUTA 86"/>
    <s v="REDEBAN"/>
    <s v="FO-25-2048483"/>
    <d v="2025-12-29T15:49:00"/>
    <d v="2025-12-31T11:26:00"/>
    <s v="NO"/>
    <s v="CIERRE"/>
    <s v="RECUPERACION DE EQUIPOS"/>
    <s v="UNO A UNO"/>
    <s v="UNO A UNO"/>
    <s v="EJECUTADO"/>
    <s v="CIERRE EXITOSO"/>
    <s v="29/12/2025 SE ESCALA PARA VISITA. CONFIRMAR DATOS PARA LA RECOLECCION DE EQUIPOS | 31/12/2025 SE VISITA COMERCIO SE RECOGE DATAFONO CON TAPA, PINPAD, LECTOR DE CÓDIGO Y MAGIN BOX. CLIENTE NO SUMINISTRA ROLLOS CIERRE EXITOSO"/>
    <s v="VISITA TECNICA"/>
    <s v="VAZZZ365"/>
    <s v="TIPO I"/>
    <s v="TERRESTRE"/>
    <s v="CARRILLO MORA FRANKY JAVIER"/>
    <n v="1"/>
    <s v="0"/>
    <n v="65960"/>
    <n v="75096"/>
    <n v="65960"/>
  </r>
  <r>
    <s v="CUCUTA"/>
    <x v="5"/>
    <x v="6"/>
    <s v="54001"/>
    <s v="TA-25-1342019"/>
    <s v="3007077073"/>
    <s v="OC CIERRE"/>
    <s v="NORTE DE SANTANDER"/>
    <s v="CUCUTA"/>
    <s v="BARRIO CONDOMINIO PARQUES RESI"/>
    <s v="REDEBAN"/>
    <s v="FO-25-1912603"/>
    <d v="2025-12-01T12:17:00"/>
    <d v="2025-12-01T15:01:00"/>
    <s v="NO"/>
    <s v="CIERRE"/>
    <s v="RETIRO VOLUNTARIO"/>
    <s v="CB UNO A UNO"/>
    <s v="CB UNO A UNO"/>
    <s v="EJECUTADO"/>
    <s v="CIERRE EXITOSO"/>
    <s v="01/12/2025 VISITA TÉCNICA | 01/12/2025 SE REALIZA VISITA AL COMERCIO Y SE REALIZA CAMBIO DE RAZÓN SOCIAL, SE REALIZA CIERRE VOLUNTARIO, SE RETIRA DATAFONO LECTORA CABLEADO PUBLICIDAD NO SE RETIRA POR CAMBIO DE RAZÓN SOCIAL"/>
    <s v="VISITA TECNICA"/>
    <s v="LM7ZZ446"/>
    <s v="TIPO I"/>
    <s v="TERRESTRE"/>
    <s v="MORA VEGA JEAMPIER"/>
    <n v="1"/>
    <s v="0"/>
    <n v="65960"/>
    <n v="75096"/>
    <n v="65960"/>
  </r>
  <r>
    <s v="MEDELLIN"/>
    <x v="0"/>
    <x v="0"/>
    <s v="5138"/>
    <s v="TA-25-1343407"/>
    <s v="3007070983"/>
    <s v="OC CIERRE"/>
    <s v="ANTIOQUIA"/>
    <s v="CAÑASGORDAS"/>
    <s v="BARRIO CANASGORDAS CANASGORDA"/>
    <s v="REDEBAN"/>
    <s v="FO-25-1914631"/>
    <d v="2025-12-01T15:29:00"/>
    <d v="2025-12-02T06:59:00"/>
    <s v="NO"/>
    <s v="CIERRE"/>
    <s v="RETIRO VOLUNTARIO"/>
    <s v="CB UNO A UNO"/>
    <s v="CB UNO A UNO"/>
    <s v="EJECUTADO"/>
    <s v="CIERRE EXITOSO"/>
    <s v="01/12/2025 CINTE INDICA QUE SE HAGA VISITA | 01/12/2025 SE REALIZA CIERRE CB"/>
    <s v="VISITA TECNICA"/>
    <s v="MN00C057"/>
    <s v="TIPO III"/>
    <s v="TERRESTRE"/>
    <s v="BADEL ACUÑA LUIS ALBERTO"/>
    <n v="1"/>
    <s v="0"/>
    <n v="275729"/>
    <n v="196537"/>
    <n v="275729"/>
  </r>
  <r>
    <s v="MONTERIA"/>
    <x v="4"/>
    <x v="5"/>
    <s v="5495"/>
    <s v="TA-25-1345481"/>
    <s v="3007046864"/>
    <s v="OC CIERRE"/>
    <s v="ANTIOQUIA"/>
    <s v="NECHI"/>
    <s v="DISTRICOL PAPELERIA LA 28"/>
    <s v="REDEBAN"/>
    <s v="FO-25-1918337"/>
    <d v="2025-12-02T11:04:00"/>
    <d v="2025-12-03T18:12:00"/>
    <s v="NO"/>
    <s v="CIERRE"/>
    <s v="RETIRO VOLUNTARIO"/>
    <s v="AGREGADOR"/>
    <s v="DISTRICOL"/>
    <s v="EJECUTADO"/>
    <s v="CIERRE EXITOSO"/>
    <s v="04/12/2025 SE RECOGE EQUIPO Y ACCESORIOS EN LAS OFICINAS DE DISTRICOL"/>
    <s v="VISITA TECNICA"/>
    <s v="AD00A025"/>
    <s v="TIPO III"/>
    <s v="TERRESTRE"/>
    <s v="RUA ALVAREZ RICHARD ANDRES"/>
    <n v="1"/>
    <s v="0"/>
    <n v="275729"/>
    <n v="196537"/>
    <n v="275729"/>
  </r>
  <r>
    <s v="BOGOTA"/>
    <x v="3"/>
    <x v="3"/>
    <s v="25290"/>
    <s v="TA-25-1346624"/>
    <s v="3007072034"/>
    <s v="OC CIERRE"/>
    <s v="CUNDINAMARCA"/>
    <s v="FUSAGASUGA"/>
    <s v="BARRIO CUNDINAMARCA FUSAGASUGA"/>
    <s v="REDEBAN"/>
    <s v="FO-25-1919822"/>
    <d v="2025-12-02T14:18:00"/>
    <d v="2025-12-03T09:04:00"/>
    <s v="NO"/>
    <s v="CIERRE"/>
    <s v="RETIRO VOLUNTARIO"/>
    <s v="CB UNO A UNO"/>
    <s v="CB UNO A UNO"/>
    <s v="EJECUTADO"/>
    <s v="CIERRE EXITOSO"/>
    <s v="02/12/2025 SE REALIZA RETIRO DE EQUIPOS SIN NOVEDAD, RETIRO VOLUNTARIO."/>
    <s v="VISITA TECNICA"/>
    <s v="MN00O628"/>
    <s v="TIPO II"/>
    <s v="TERRESTRE"/>
    <s v="LOZADA ROJAS CHRISTIAN ANDRES"/>
    <n v="1"/>
    <s v="0"/>
    <n v="144968"/>
    <n v="140396"/>
    <n v="144968"/>
  </r>
  <r>
    <s v="PEREIRA"/>
    <x v="1"/>
    <x v="4"/>
    <s v="66001"/>
    <s v="TA-25-1361085"/>
    <s v="3007012549"/>
    <s v="OC CIERRE"/>
    <s v="RISARALDA"/>
    <s v="PEREIRA"/>
    <s v="BARRIO CENTENAROIO PEREIRA"/>
    <s v="REDEBAN"/>
    <s v="FO-25-1924650"/>
    <d v="2025-12-03T10:50:00"/>
    <d v="2025-12-03T11:32:00"/>
    <s v="NO"/>
    <s v="CIERRE"/>
    <s v="RETIRO VOLUNTARIO"/>
    <s v="CB UNO A UNO"/>
    <s v="CB UNO A UNO"/>
    <s v="EJECUTADO"/>
    <s v="CIERRE EXITOSO"/>
    <s v="03/12/2025 VISITAMOS EN FRÍO | 03/12/2025 VISITAMOS COMERCIO RETIRAMOS DATÁFONO, LECTOR DE BARRAS, CABLE MAGIC BOX TETRA, FUENTE DE PODER Y 40 ROLLOS NO RETIRAMOS NADA DE PUBLICIDAD YA QUE ES CAMBIO DE RAZÓN SOCIAL."/>
    <s v="VISITA TECNICA"/>
    <s v="JAAEZ272"/>
    <s v="TIPO I"/>
    <s v="TERRESTRE"/>
    <s v="ARROYAVE CANO MANUEL GUILLERMO"/>
    <n v="1"/>
    <s v="0"/>
    <n v="65960"/>
    <n v="75096"/>
    <n v="65960"/>
  </r>
  <r>
    <s v="BUCARAMANGA"/>
    <x v="5"/>
    <x v="6"/>
    <s v="68406"/>
    <s v="TA-25-1380279"/>
    <s v="3007037945"/>
    <s v="OC CIERRE"/>
    <s v="SANTANDER"/>
    <s v="LEBRIJA"/>
    <s v="PTM LEBRIJA PAPELERIA STIVEN"/>
    <s v="REDEBAN"/>
    <s v="FO-25-1946076"/>
    <d v="2025-12-09T09:31:00"/>
    <d v="2025-12-09T12:27:00"/>
    <s v="NO"/>
    <s v="CIERRE"/>
    <s v="RETIRO VOLUNTARIO"/>
    <s v="AGREGADOR"/>
    <s v="COMCARD - PTM"/>
    <s v="EJECUTADO"/>
    <s v="CIERRE EXITOSO"/>
    <s v="09/12/2025 NA | 09/12/2025 SE REALIZA VISITA DE CAMPO DONDE COMERCIO REALIZA LA ENTREGA DE HUB Y PIN PAD DE MANERA VOLUNTARIA, DEBIDO A QUE TENÍAN ESOS EQUIPOS GUARDADOS, SE INFORMA A PAOLA DE REDEBAN, QUIEN AUTORIZACIÓN RETIRO Y CONFIRMA CU DE CB"/>
    <s v="VISITA TECNICA"/>
    <s v="NO APLICA"/>
    <s v="TIPO II"/>
    <s v="TERRESTRE"/>
    <s v="MICHELI LOPEZ MIGUEL ANGEL"/>
    <n v="1"/>
    <s v="0"/>
    <n v="144968"/>
    <n v="140396"/>
    <n v="144968"/>
  </r>
  <r>
    <s v="MONTERIA"/>
    <x v="4"/>
    <x v="5"/>
    <s v="23675"/>
    <s v="TA-25-1403152"/>
    <s v="3007062244"/>
    <s v="OC CIERRE"/>
    <s v="CORDOBA"/>
    <s v="SAN BERNARDO DEL VIENTO"/>
    <s v="DISTRICOL DROGUERIA PRINCI JM"/>
    <s v="REDEBAN"/>
    <s v="FO-25-1966174"/>
    <d v="2025-12-12T12:11:00"/>
    <d v="2025-12-12T13:10:00"/>
    <s v="NO"/>
    <s v="CIERRE"/>
    <s v="RETIRO VOLUNTARIO"/>
    <s v="AGREGADOR"/>
    <s v="DISTRICOL"/>
    <s v="EJECUTADO"/>
    <s v="CIERRE EXITOSO"/>
    <s v="12/12/2025 SE LLEGA A CORRESPONSAL SIN LLAMAR AL CLIENTE | 12/12/2025 SE REALIZA CIERRE DE CB OK, SE RETIRAN EQUIPOS OK, NO SE ENCUENTRA PUBLICIDAD EN SITIO"/>
    <s v="VISITA TECNICA"/>
    <s v="MA00M520"/>
    <s v="TIPO II"/>
    <s v="TERRESTRE"/>
    <s v="COGOLLO ROSSO CAMILO ANDRES"/>
    <n v="1"/>
    <s v="0"/>
    <n v="144968"/>
    <n v="140396"/>
    <n v="144968"/>
  </r>
  <r>
    <s v="CARTAGENA"/>
    <x v="4"/>
    <x v="5"/>
    <s v="13001"/>
    <s v="TA-25-1404976"/>
    <s v="3007079073"/>
    <s v="OC CIERRE"/>
    <s v="BOLIVAR"/>
    <s v="CARTAGENA"/>
    <s v="BARRIO CIUDAD DEL BICENTENARIO"/>
    <s v="REDEBAN"/>
    <s v="FO-25-1967923"/>
    <d v="2025-12-05T16:20:00"/>
    <d v="2025-12-15T08:25:00"/>
    <s v="NO"/>
    <s v="CIERRE"/>
    <s v="RETIRO VOLUNTARIO"/>
    <s v="CB UNO A UNO"/>
    <s v="CB UNO A UNO"/>
    <s v="EJECUTADO"/>
    <s v="CIERRE EXITOSO"/>
    <s v="13/12/2025 OK | 16/12/2025 SE REALIZA CIERRE DE CORRESPONSAL REDEBAN EXITOSAMENTE SE REALIZA RETIRO DE EQUIPO COMPLETO Y PUBLICIDAD COMPLETA LA CUAL SE DESTRUYE"/>
    <s v="VISITA TECNICA"/>
    <s v="SASZZ648"/>
    <s v="TIPO I"/>
    <s v="TERRESTRE"/>
    <s v="MARTINEZ SALGUEDO ANDRES AUGUSTO"/>
    <n v="1"/>
    <s v="0"/>
    <n v="65960"/>
    <n v="75096"/>
    <n v="65960"/>
  </r>
  <r>
    <s v="CALI"/>
    <x v="1"/>
    <x v="1"/>
    <s v="19001"/>
    <s v="TA-25-1406406"/>
    <s v="3007049316"/>
    <s v="OC CIERRE"/>
    <s v="CAUCA"/>
    <s v="POPAYAN"/>
    <s v="BARRIO LA MARIA ORIENTE POPAYA"/>
    <s v="REDEBAN"/>
    <s v="FO-25-1973454"/>
    <d v="2025-12-15T09:22:00"/>
    <d v="2025-12-15T11:02:00"/>
    <s v="NO"/>
    <s v="CIERRE"/>
    <s v="RETIRO VOLUNTARIO"/>
    <s v="CB UNO A UNO"/>
    <s v="CB UNO A UNO"/>
    <s v="EJECUTADO"/>
    <s v="CIERRE EXITOSO"/>
    <s v="15/12/2025 NO | 15/12/2025 NO | 17/12/2025 SE RECOGE DATAFONO AVISO EXTERIOR CB NO CUENTA CON ROLLOS RBM"/>
    <s v="VISITA TECNICA"/>
    <s v="9C00Q166"/>
    <s v="TIPO III"/>
    <s v="TERRESTRE"/>
    <s v="GIMBUEL LASSO LUIS GERMAN"/>
    <n v="1"/>
    <s v="0"/>
    <n v="275729"/>
    <n v="196537"/>
    <n v="275729"/>
  </r>
  <r>
    <s v="TUNJA"/>
    <x v="5"/>
    <x v="6"/>
    <s v="15238"/>
    <s v="TA-25-1424150"/>
    <s v="3007062083"/>
    <s v="OC CIERRE"/>
    <s v="BOYACA"/>
    <s v="DUITAMA"/>
    <s v="BARRIO CAMILO TORRES DUITAMA 7"/>
    <s v="REDEBAN"/>
    <s v="FO-25-1981979"/>
    <d v="2025-12-16T11:51:00"/>
    <d v="2025-12-17T16:02:00"/>
    <s v="NO"/>
    <s v="CIERRE"/>
    <s v="RETIRO VOLUNTARIO"/>
    <s v="CB UNO A UNO"/>
    <s v="CB UNO A UNO"/>
    <s v="EJECUTADO"/>
    <s v="PARCIAL EXITOSO ACCESORIOS"/>
    <s v="17/12/2025 SE REALIZA RETIRO DE PINPAD VOLUNTARIAMENTE"/>
    <s v="VISITA TECNICA"/>
    <s v="LA00Q042"/>
    <s v="TIPO II"/>
    <s v="TERRESTRE"/>
    <s v="SOTO LONDOÑO FREDY ALEXANDER"/>
    <n v="1"/>
    <s v="0"/>
    <n v="144968"/>
    <n v="140396"/>
    <n v="144968"/>
  </r>
  <r>
    <s v="BOGOTA"/>
    <x v="3"/>
    <x v="3"/>
    <s v="11001"/>
    <s v="TA-25-1427965"/>
    <s v="3007017164"/>
    <s v="OC CIERRE"/>
    <s v="CUNDINAMARCA"/>
    <s v="BOGOTA"/>
    <s v="BARRIO SUBA LA FONTANA BOGOTA"/>
    <s v="REDEBAN"/>
    <s v="FO-25-1987984"/>
    <d v="2025-12-17T11:29:00"/>
    <d v="2025-12-17T16:04:00"/>
    <s v="NO"/>
    <s v="CIERRE"/>
    <s v="RETIRO VOLUNTARIO"/>
    <s v="CB UNO A UNO"/>
    <s v="CB UNO A UNO"/>
    <s v="EJECUTADO"/>
    <s v="CIERRE EXITOSO"/>
    <s v="17/12/2025 SE VISITA COMERCIO CB BANCOLOMBIA, SE RETIRAN EQUIPOS REDEBAN DATAFONO, LECTOR DE BARRAS, BASE Y CABLEADO, NO HAY PUBLICIDAD A RETIRAR, NO UPS, NO SE MANIPULAN EQUIPOS. _x000a_USUARIO INDICA QUE NO TIENE ROLLOS"/>
    <s v="VISITA TECNICA"/>
    <s v="1118Z113"/>
    <s v="TIPO I"/>
    <s v="TERRESTRE"/>
    <s v="VEGA MANRIQUE JONATAN MAURICIO"/>
    <n v="1"/>
    <s v="0"/>
    <n v="65960"/>
    <n v="75096"/>
    <n v="65960"/>
  </r>
  <r>
    <s v="NEIVA"/>
    <x v="2"/>
    <x v="2"/>
    <s v="18592"/>
    <s v="TA-25-1429256"/>
    <s v="3007070924"/>
    <s v="OC CIERRE"/>
    <s v="CAQUETA"/>
    <s v="PUERTO RICO"/>
    <s v="BARRIO SANTA FE PUERTO RICO 1"/>
    <s v="REDEBAN"/>
    <s v="FO-25-1989221"/>
    <d v="2025-12-17T12:10:00"/>
    <d v="2025-12-17T15:57:00"/>
    <s v="NO"/>
    <s v="CIERRE"/>
    <s v="RETIRO VOLUNTARIO"/>
    <m/>
    <m/>
    <s v="EJECUTADO"/>
    <s v="CIERRE EXITOSO"/>
    <s v="17/12/2025 OK | 17/12/2025 CLIENTE ENTREGA DE FORMA VOLUNTARIA  DATAFONO CON SOPORTE, LECTOR DE BARRAS, CABLE MAGIC BOX, FUENTE DE PODER DATÁFONO, ROLLOS NO HAY, PUBLICIDAD DETERIORADA, SE DESTRUYE EN SITIO"/>
    <s v="VISITA TECNICA"/>
    <s v="LN00D259"/>
    <s v="TIPO V"/>
    <s v="TERRESTRE"/>
    <s v="ANDRADE HERNANDEZ JUAN CARLOS"/>
    <n v="1"/>
    <s v="0"/>
    <n v="479589"/>
    <n v="196537"/>
    <n v="479589"/>
  </r>
  <r>
    <s v="CALI"/>
    <x v="1"/>
    <x v="1"/>
    <s v="76001"/>
    <s v="TA-25-1436336"/>
    <s v="3007051670"/>
    <s v="OC CIERRE"/>
    <s v="VALLE DEL CAUCA"/>
    <s v="CALI"/>
    <s v="PTM CALI  SERVI TG"/>
    <s v="REDEBAN"/>
    <s v="FO-25-2001416"/>
    <d v="2025-12-19T10:43:00"/>
    <d v="2025-12-19T11:50:00"/>
    <s v="NO"/>
    <s v="CIERRE"/>
    <s v="RETIRO VOLUNTARIO"/>
    <s v="AGREGADOR"/>
    <s v="COMCARD - PTM"/>
    <s v="EJECUTADO"/>
    <s v="CIERRE EXITOSO"/>
    <s v="19/12/2025 CONFIRMA DISPONIBILIDAD | 19/12/2025 SE REALIZA CIERRE DE CB BANCOLOMBIA MIXTO, DE RETIRAN EQUIPOS, ACCESORIOS Y PUBLICIDAD, CLIENTE INDICA NO CONTAR CON PAPELERÍA, EL AVISO EXTERIOR ES DESTRUIDO EN SITIO SEGÚN INDICACIONES DE ENTIDAD. LOS EQUIPOS SON ENTREGADOS EN BODEGA DE LINEA COMUNICACIONES SEDE CALI."/>
    <s v="VISITA TECNICA"/>
    <s v="9C0AZ617 - EF03Z232"/>
    <s v="TIPO I"/>
    <s v="TERRESTRE"/>
    <s v="MONTERO MUESES GIAN CARLO"/>
    <n v="1"/>
    <s v="0"/>
    <n v="65960"/>
    <n v="75096"/>
    <n v="65960"/>
  </r>
  <r>
    <s v="BOGOTA"/>
    <x v="3"/>
    <x v="3"/>
    <s v="11001"/>
    <s v="TA-25-1436880"/>
    <s v="3007079540"/>
    <s v="OC CIERRE"/>
    <s v="CUNDINAMARCA"/>
    <s v="BOGOTA"/>
    <s v="BARRIO RUBI   ROMA BOGOTA"/>
    <s v="REDEBAN"/>
    <s v="FO-25-2005545"/>
    <d v="2025-12-19T13:03:00"/>
    <d v="2025-12-19T13:37:00"/>
    <s v="NO"/>
    <s v="CIERRE"/>
    <s v="RETIRO VOLUNTARIO"/>
    <s v="CB UNO A UNO"/>
    <s v="CB UNO A UNO"/>
    <s v="EJECUTADO"/>
    <s v="CIERRE EXITOSO"/>
    <s v="19/12/2025 SE REALIZA RETIRO VOLUNTARIO DE DATAFONO Y LECTOR . CB NO ENTREGA PAPELERÍA. NO SE RETIRA PUBLICIDAD YA QUE EL CB SE ENCUENTRA MIGRADO A WOMPI"/>
    <s v="VISITA TECNICA"/>
    <s v="LMUZZ974"/>
    <s v="TIPO I"/>
    <s v="TERRESTRE"/>
    <s v="GARCIA PASTRANA KEVIN FERNANDO"/>
    <n v="1"/>
    <s v="0"/>
    <n v="65960"/>
    <n v="75096"/>
    <n v="65960"/>
  </r>
  <r>
    <s v="PASTO"/>
    <x v="1"/>
    <x v="1"/>
    <s v="52381"/>
    <s v="TA-25-1445540"/>
    <s v="3007063799"/>
    <s v="OC CIERRE"/>
    <s v="NARIÑO"/>
    <s v="LA FLORIDA"/>
    <s v="BARRIO SECTOR LA INMACULADA LA"/>
    <s v="REDEBAN"/>
    <s v="FO-25-2022573"/>
    <d v="2025-12-23T10:49:00"/>
    <d v="2025-12-30T15:04:00"/>
    <s v="NO"/>
    <s v="CIERRE"/>
    <s v="RETIRO VOLUNTARIO"/>
    <s v="UNO A UNO"/>
    <s v="CB UNO A UNO"/>
    <s v="EJECUTADO"/>
    <s v="CIERRE EXITOSO"/>
    <s v="27/12/2025 SE CONTACTA PARA RETIRO VOLUNTARIO | 30/12/2025 SE CONTACTA CON LA SEÑORA PATRICIA BRAVO LA CUAL INFORMA QUE HARÁ ENTREGA VOLUNTARIA DE LOS EQUIPOS EN LA CIUDAD DE PASTO, POR LO CUAL HACE ENTREGA VOLUNTARIA DE LOS EQUIPOS DATÁFONO CON BASE Y LECTORA EN LA CIUDAD DE PASTO SE RECIBEN EQUIPOS"/>
    <s v="VISITA TECNICA"/>
    <s v="JA00X307"/>
    <s v="TIPO II"/>
    <s v="TERRESTRE"/>
    <s v="PAZ MARTINEZ RICHARD HUMBERTO"/>
    <n v="1"/>
    <s v="0"/>
    <n v="144968"/>
    <n v="140396"/>
    <n v="144968"/>
  </r>
  <r>
    <s v="BARRANQUILLA"/>
    <x v="4"/>
    <x v="5"/>
    <s v="8758"/>
    <s v="TA-25-1460719"/>
    <s v="3007069884"/>
    <s v="OC CIERRE"/>
    <s v="ATLANTICO"/>
    <s v="SOLEDAD"/>
    <s v="BARRIO VILLA CATANGA SOLEDAD 1"/>
    <s v="REDEBAN"/>
    <s v="FO-25-2040684"/>
    <d v="2025-12-27T11:18:00"/>
    <d v="2025-12-27T11:55:00"/>
    <s v="NO"/>
    <s v="CIERRE"/>
    <s v="RETIRO VOLUNTARIO"/>
    <s v="CB UNO A UNO"/>
    <s v="CB UNO A UNO"/>
    <s v="EJECUTADO"/>
    <s v="CIERRE EXITOSO"/>
    <s v="27/12/2025 NO SÉ REALIZA LLAMADA TELEFÓNICA DEBIDO A QUE EL CB ESTÁ ACTIVO. | 27/12/2025 SE REALIZA VISITA TÉCNICA, SE RETIRA DEL SITIO DATAFONO Y LECTOR DE BARRAS, EQUIPOS SE ENVÍAN A BODEGA DE LÍNEA COMUNICACIONES EN LA CIUDAD DE BARRANQUILLA."/>
    <s v="VISITA TECNICA"/>
    <s v="TV000645"/>
    <s v="TIPO I"/>
    <s v="TERRESTRE"/>
    <s v="DE AGUAS MUÑOZ DAVID JOSE"/>
    <n v="1"/>
    <s v="0"/>
    <n v="65960"/>
    <n v="75096"/>
    <n v="65960"/>
  </r>
  <r>
    <s v="IBAGUE"/>
    <x v="2"/>
    <x v="2"/>
    <s v="73001"/>
    <s v="TA-25-1462566"/>
    <s v="3007064869"/>
    <s v="OC CIERRE"/>
    <s v="TOLIMA"/>
    <s v="IBAGUE"/>
    <s v="PTM IBAGUE MISCELANEA DULCE AM"/>
    <s v="REDEBAN"/>
    <s v="FO-25-2045983"/>
    <d v="2025-12-29T11:06:00"/>
    <d v="2025-12-29T13:40:00"/>
    <s v="NO"/>
    <s v="CIERRE"/>
    <s v="RETIRO VOLUNTARIO"/>
    <s v="AGREGADOR"/>
    <s v="COMCARD - PTM"/>
    <s v="EJECUTADO"/>
    <s v="CIERRE EXITOSO"/>
    <s v="29/12/2025 SE ESCALA PARA VISITA. CONFIRMAR DATOS PARA LA RECOLECCION DE EQUIPOS | 29/12/2025 SE REALIZA CIERRE DE CB CON ACCESORIOS"/>
    <s v="VISITA TECNICA"/>
    <s v="5A002491 - 5A002661"/>
    <s v="TIPO I"/>
    <s v="TERRESTRE"/>
    <s v="HERNANDEZ CHAVARRIA JUAN CAMILO"/>
    <n v="1"/>
    <s v="0"/>
    <n v="65960"/>
    <n v="75096"/>
    <n v="65960"/>
  </r>
  <r>
    <s v="IBAGUE"/>
    <x v="2"/>
    <x v="2"/>
    <s v="73001"/>
    <s v="TA-25-1462576"/>
    <s v="3007060446"/>
    <s v="OC CIERRE"/>
    <s v="TOLIMA"/>
    <s v="IBAGUE"/>
    <s v="PTM IBAGUE PAPELERIA NELLA"/>
    <s v="REDEBAN"/>
    <s v="FO-25-2045987"/>
    <d v="2025-12-29T11:06:00"/>
    <d v="2025-12-29T13:45:00"/>
    <s v="NO"/>
    <s v="CIERRE"/>
    <s v="RETIRO VOLUNTARIO"/>
    <s v="AGREGADOR"/>
    <s v="COMCARD - PTM"/>
    <s v="EJECUTADO"/>
    <s v="CIERRE EXITOSO"/>
    <s v="29/12/2025 PROGRAMADO | 29/12/2025 SE REALIZA CIERRE DE CB CON ACCESORIOS, USUARIO INDICA QUE NO TIENE ROLLOS"/>
    <s v="VISITA TECNICA"/>
    <s v="KA00C827 - KA00C933"/>
    <s v="TIPO I"/>
    <s v="TERRESTRE"/>
    <s v="HERNANDEZ CHAVARRIA JUAN CAMILO"/>
    <n v="1"/>
    <s v="0"/>
    <n v="65960"/>
    <n v="75096"/>
    <n v="65960"/>
  </r>
  <r>
    <s v="MEDELLIN"/>
    <x v="0"/>
    <x v="0"/>
    <s v="5001"/>
    <s v="TA-25-1462579"/>
    <s v="3007074667"/>
    <s v="OC CIERRE"/>
    <s v="ANTIOQUIA"/>
    <s v="MEDELLIN"/>
    <s v="PTM MEDELLIN IMPRESIONES Y VAR"/>
    <s v="REDEBAN"/>
    <s v="FO-25-2045997"/>
    <d v="2025-12-29T11:06:00"/>
    <d v="2025-12-29T13:44:00"/>
    <s v="NO"/>
    <s v="CIERRE"/>
    <s v="RETIRO VOLUNTARIO"/>
    <s v="AGREGADOR"/>
    <s v="COMCARD - PTM"/>
    <s v="EJECUTADO"/>
    <s v="CIERRE EXITOSO"/>
    <s v="29/12/2025 SE ESCALA PARA VISITA. CONFIRMAR DATOS PARA LA RECOLECCION DE EQUIPOS | 29/12/2025 SE REALIZA CIERRE DE CB CON ACCESORIOS"/>
    <s v="VISITA TECNICA"/>
    <s v="ON00A034 - EGQZZ159"/>
    <s v="TIPO I"/>
    <s v="TERRESTRE"/>
    <s v="HERNANDEZ CHAVARRIA JUAN CAMILO"/>
    <n v="1"/>
    <s v="0"/>
    <n v="65960"/>
    <n v="75096"/>
    <n v="65960"/>
  </r>
  <r>
    <s v="CALI"/>
    <x v="1"/>
    <x v="1"/>
    <s v="19821"/>
    <s v="TA-25-1463345"/>
    <s v="3007040116"/>
    <s v="OC CIERRE"/>
    <s v="CAUCA"/>
    <s v="TORIBIO"/>
    <s v="PTM TORIBIO ATICO"/>
    <s v="REDEBAN"/>
    <s v="FO-25-2047030"/>
    <d v="2025-12-29T13:44:00"/>
    <d v="2025-12-29T17:04:00"/>
    <s v="NO"/>
    <s v="CIERRE"/>
    <s v="RETIRO VOLUNTARIO"/>
    <s v="AGREGADOR"/>
    <s v="COMCARD - PTM"/>
    <s v="EJECUTADO"/>
    <s v="CIERRE EXITOSO"/>
    <s v="29/12/2025 SE ESCALA PARA VISITA. CONFIRMAR DATOS PARA LA RECOLECCION DE EQUIPOS | 29/12/2025 SE REALIZA CIERRE DE CB CON ACCESORIOS"/>
    <s v="VISITA TECNICA"/>
    <s v="GZ0FZ946"/>
    <s v="TIPO III"/>
    <s v="TERRESTRE"/>
    <s v="HERNANDEZ CHAVARRIA JUAN CAMILO"/>
    <n v="1"/>
    <s v="0"/>
    <n v="275729"/>
    <n v="196537"/>
    <n v="275729"/>
  </r>
  <r>
    <s v="CARTAGENA"/>
    <x v="4"/>
    <x v="5"/>
    <s v="13001"/>
    <s v="TA-25-1468572"/>
    <s v="3007075777"/>
    <s v="OC CIERRE"/>
    <s v="BOLIVAR"/>
    <s v="CARTAGENA"/>
    <s v="BARRIO EL POZON CARGENA DE IND"/>
    <s v="REDEBAN"/>
    <s v="FO-25-2051952"/>
    <d v="2025-12-30T10:56:00"/>
    <d v="2025-12-30T12:02:00"/>
    <s v="NO"/>
    <s v="CIERRE"/>
    <s v="RETIRO VOLUNTARIO"/>
    <s v="CB UNO A UNO"/>
    <s v="CB UNO A UNO"/>
    <s v="EJECUTADO"/>
    <s v="CIERRE EXITOSO"/>
    <s v="30/12/2025 NO | 30/12/2025 SE RECIBE EQUIPO POR PARTE DEL VECINO INFORMA QUE ELLA SE FUE DEL PAÍS Y DEJÓ LOS EQUIPOS PARA SER ENTREGADOS SE RECIBE SOLO LOS EQUIPOS SIN PUBLICIDAD Y SIN PAPELERÍA TODO OK"/>
    <s v="VISITA TECNICA"/>
    <s v="F100V522"/>
    <s v="TIPO I"/>
    <s v="TERRESTRE"/>
    <s v="MARTINEZ SALGUEDO ANDRES AUGUSTO"/>
    <n v="1"/>
    <s v="0"/>
    <n v="65960"/>
    <n v="75096"/>
    <n v="65960"/>
  </r>
  <r>
    <s v="CUCUTA"/>
    <x v="5"/>
    <x v="6"/>
    <s v="54099"/>
    <s v="TA-25-1468625"/>
    <s v="3007078899"/>
    <s v="OC CIERRE"/>
    <s v="NORTE DE SANTANDER"/>
    <s v="BOCHALEMA"/>
    <s v="BARRIO LOS TANQUES 3 BOCHALEMA"/>
    <s v="REDEBAN"/>
    <s v="FO-25-2052176"/>
    <d v="2025-12-30T11:26:00"/>
    <d v="2025-12-30T12:13:00"/>
    <s v="NO"/>
    <s v="CIERRE"/>
    <s v="RETIRO VOLUNTARIO"/>
    <s v="UNO A UNO"/>
    <s v="UNO A UNO"/>
    <s v="EJECUTADO"/>
    <s v="CIERRE EXITOSO"/>
    <s v="30/12/2025 VISITA | 30/12/2025 SE RETIRÓ DATAFONO LECTOR BASE Y ACCESORIOS ROLLOS USADOS POR EL COMERCIO"/>
    <s v="VISITA TECNICA"/>
    <s v="F1SZZ772"/>
    <s v="TIPO II"/>
    <s v="TERRESTRE"/>
    <s v="DURAN ACOSTA FRANK YONNY"/>
    <n v="1"/>
    <s v="0"/>
    <n v="144968"/>
    <n v="140396"/>
    <n v="144968"/>
  </r>
  <r>
    <s v="PASTO"/>
    <x v="1"/>
    <x v="1"/>
    <s v="52001"/>
    <s v="14396711"/>
    <s v="3007040058"/>
    <s v="OC PINPAD"/>
    <s v="NARIÑO"/>
    <s v="PASTO"/>
    <s v="DISTRICOL DROGUERIA SAN ANDRES"/>
    <s v="REDEBAN"/>
    <s v="FO-25-1995770"/>
    <d v="2025-12-17T14:52:00"/>
    <d v="2025-12-19T12:36:00"/>
    <s v="NO"/>
    <s v="PINPAD"/>
    <s v="PINPAD"/>
    <s v="AGREGADOR"/>
    <s v="DISTRICOL"/>
    <s v="EJECUTADO"/>
    <s v="EJECUTADO EXITOSO"/>
    <s v="19/12/2025 SE REALIZA INSTALACIÓN DE PINPAD SE REALIZA CONFIGURACIÓN PRUEBAS DE FUNCIONAMIENTO CON PINPAD EXITOSAS CB QUEDA OPERATIVO"/>
    <s v="VISITA TECNICA"/>
    <s v="AB0FZ064"/>
    <s v="TIPO I"/>
    <s v="TERRESTRE"/>
    <s v="BRAVO MADROÑERO OSCAR ESTEBAN"/>
    <n v="1"/>
    <s v="0"/>
    <n v="65960"/>
    <n v="75096"/>
    <n v="65960"/>
  </r>
  <r>
    <s v="MONTERIA"/>
    <x v="4"/>
    <x v="5"/>
    <s v="23555"/>
    <s v="14396717"/>
    <s v="3007035595"/>
    <s v="OC PINPAD"/>
    <s v="CORDOBA"/>
    <s v="PLANETA RICA"/>
    <s v="DISTRICOL MULTIYA PARQUE"/>
    <s v="REDEBAN"/>
    <s v="FO-25-1995776"/>
    <d v="2025-12-17T14:52:00"/>
    <d v="2025-12-19T12:49:00"/>
    <s v="NO"/>
    <s v="PINPAD"/>
    <s v="PINPAD"/>
    <s v="AGREGADOR"/>
    <s v="DISTRICOL"/>
    <s v="EJECUTADO"/>
    <s v="EJECUTADO EXITOSO"/>
    <s v="19/12/2025 SE REALIZA LA INSTALACIÓN DE PIN PAD  DESK /1600.SE REALIZAN PRUEBAS OK"/>
    <s v="VISITA TECNICA"/>
    <s v="FB001825"/>
    <s v="TIPO II"/>
    <s v="TERRESTRE"/>
    <s v="ARRAZOLA HERNANDEZ NICOLAS AUGUSTO"/>
    <n v="1"/>
    <s v="0"/>
    <n v="144968"/>
    <n v="140396"/>
    <n v="144968"/>
  </r>
  <r>
    <s v="MONTERIA"/>
    <x v="4"/>
    <x v="5"/>
    <s v="23500"/>
    <s v="14438110"/>
    <s v="3007069452"/>
    <s v="OC PINPAD"/>
    <s v="CORDOBA"/>
    <s v="MOÑITOS"/>
    <s v="PTM MONOTOS  MULTITIENDA LA AV"/>
    <s v="REDEBAN"/>
    <s v="FO-25-1995784"/>
    <d v="2025-12-17T14:51:00"/>
    <d v="2025-12-19T15:32:00"/>
    <s v="NO"/>
    <s v="PINPAD"/>
    <s v="PINPAD"/>
    <s v="AGREGADOR"/>
    <s v="COMCARD - PTM"/>
    <s v="EJECUTADO"/>
    <s v="EJECUTADO EXITOSO"/>
    <s v="19/12/2025 SE REALIZA VISITA TÉCNICA PARA INSTALACIÓN DE PINPAD, SE INSTALA PINPAD DESK 1500  PLACA 1031278, DE IGUAL MANERA SE INSTALA HUB NO SERIALIZADO, SE REALIZAN LAS PRUEBAS Y SE REALIZA CAPACITACIÓN AL MANEJO DE LAS OPERACIONES CON EL PINPAD, SE DEJA CB OPERANDO CORRECTAMENTE._x000a_NOTA: SE INICIALIZA TERMINAL POR INSTALACIÓN DE PARCHE DE SO PARA DESK 3500."/>
    <s v="VISITA TECNICA"/>
    <s v="EF003446"/>
    <s v="TIPO III"/>
    <s v="TERRESTRE"/>
    <s v="CASSIANI PEREZ RAUL RAMIRO"/>
    <n v="1"/>
    <s v="0"/>
    <n v="275729"/>
    <n v="196537"/>
    <n v="275729"/>
  </r>
  <r>
    <s v="CARTAGENA"/>
    <x v="4"/>
    <x v="5"/>
    <s v="13667"/>
    <s v="14444538"/>
    <s v="3007034004"/>
    <s v="OC PINPAD"/>
    <s v="BOLIVAR"/>
    <s v="SAN MARTIN DE LOBA"/>
    <s v="DISTRICOL CELUSAM PTTA SS"/>
    <s v="REDEBAN"/>
    <s v="FO-25-1882653"/>
    <d v="2025-11-25T16:31:00"/>
    <d v="2025-12-04T17:00:44"/>
    <s v="NO"/>
    <s v="PINPAD"/>
    <s v="PINPAD"/>
    <s v="AGREGADOR"/>
    <s v="DISTRICOL"/>
    <s v="EJECUTADO"/>
    <s v="EJECUTADO EXITOSO"/>
    <s v="26/11/2025 POR FAVOR, COMUNICARSE CON USUARIO PARA CONFIRMAR UBICACION, SOLICITUD Y PROGRAMAR VISITA TECNICA | 02/12/2025 ACTIVIDAD PENDIENTE POR CAPACIDAD OPRATIVA | 04/12/2025 SE REALIZA INSTALACIÓN DE PINPAD, SE CAMBIA DATAFONO POR COMPATIBILIDAD DE TECNOLOGÍA, SE REALIZAN PRUEBAS DEJANDO SERVICIO FUNCIONAL AL 100 %"/>
    <s v="VISITA TECNICA"/>
    <s v="LMLZZ390"/>
    <s v="TIPO IV"/>
    <s v="TERRESTRE"/>
    <s v="MONTES DIAZ JOHN FRED"/>
    <n v="1"/>
    <s v="0"/>
    <n v="479589"/>
    <n v="196537"/>
    <n v="479589"/>
  </r>
  <r>
    <s v="PASTO"/>
    <x v="1"/>
    <x v="1"/>
    <s v="86568"/>
    <s v="14451860"/>
    <s v="3007079274"/>
    <s v="OC PINPAD"/>
    <s v="PUTUMAYO"/>
    <s v="PUERTO ASIS"/>
    <s v="DISTRICOL D ALANNA BEAUTY"/>
    <s v="REDEBAN"/>
    <s v="FO-25-1882647"/>
    <d v="2025-11-25T16:31:00"/>
    <d v="2025-12-04T11:04:00"/>
    <s v="NO"/>
    <s v="PINPAD"/>
    <s v="PINPAD"/>
    <s v="AGREGADOR"/>
    <s v="DISTRICOL"/>
    <s v="EJECUTADO"/>
    <s v="EJECUTADO EXITOSO"/>
    <s v="26/11/2025 POR FAVOR, COMUNICARSE CON USUARIO PARA CONFIRMAR UBICACION, SOLICITUD Y PROGRAMAR VISITA TECNICA | 02/12/2025 NO SE ALCANZA A REALIZA DESPLAZAMIENTO HASTA EL SITIO DEBIDO A PROBLEMAS DEL TRANSPORTE, SE REALIZARA EL DIA DE MAÑANA | 03/12/2025 SE REALIZA INSTALACIÓN DE PINPAD SE REQUIERE CAMBIO DE DATAFONO POR TECNOLOGÍA SE CONFIGURA NUEVO EQUIPO SE INSTALA VERSION SE CONFIGURA PARÁMETROS SE INICIALIZA SE REALIZA PRUEBAS DE PINPAD EXITOSAS CB QUEDA OPERATIVO"/>
    <s v="VISITA TECNICA"/>
    <s v="A4WZZ801"/>
    <s v="TIPO IV"/>
    <s v="TERRESTRE"/>
    <s v="BRAVO MADROÑERO OSCAR ESTEBAN"/>
    <n v="1"/>
    <s v="0"/>
    <n v="479589"/>
    <n v="196537"/>
    <n v="479589"/>
  </r>
  <r>
    <s v="BOGOTA"/>
    <x v="3"/>
    <x v="3"/>
    <s v="25151"/>
    <s v="14455935"/>
    <s v="3007050561"/>
    <s v="OC PINPAD"/>
    <s v="CUNDINAMARCA"/>
    <s v="CAQUEZA"/>
    <s v="PTM CAQUEZA DROGAS CASA ORTIZ"/>
    <s v="REDEBAN"/>
    <s v="FO-25-1882648"/>
    <d v="2025-11-25T16:31:00"/>
    <d v="2025-12-02T16:23:00"/>
    <s v="NO"/>
    <s v="PINPAD"/>
    <s v="PINPAD"/>
    <s v="AGREGADOR"/>
    <s v="COMCARD - PTM"/>
    <s v="EJECUTADO"/>
    <s v="EJECUTADO EXITOSO"/>
    <s v="26/11/2025 POR FAVOR, COMUNICARSE CON USUARIO PARA CONFIRMAR UBICACION, SOLICITUD Y PROGRAMAR VISITA TECNICA | 02/12/2025 SE REALIZA INSTALACIÓN DE PINPAD EN EL DATAFONO POR FALLOS EN LA APP, SE BORRÓ LA FOTO DE TIRILLA, Y POR ESTE MOTIVO NO SE PUDO UNIFICAR"/>
    <s v="VISITA TECNICA"/>
    <s v="AAL0H212"/>
    <s v="TIPO II"/>
    <s v="TERRESTRE"/>
    <s v="ALARCON AREVALO JOHAN STIVEN"/>
    <n v="1"/>
    <s v="0"/>
    <n v="144968"/>
    <n v="140396"/>
    <n v="144968"/>
  </r>
  <r>
    <s v="BOGOTA"/>
    <x v="3"/>
    <x v="3"/>
    <s v="25151"/>
    <s v="14488340"/>
    <s v="3007050561"/>
    <s v="OC PINPAD"/>
    <s v="CUNDINAMARCA"/>
    <s v="CAQUEZA"/>
    <s v="PTM CAQUEZA DROGAS CASA ORTIZ"/>
    <s v="REDEBAN"/>
    <s v="FO-25-1920143"/>
    <d v="2025-12-02T12:46:00"/>
    <d v="2025-12-10T12:38:00"/>
    <s v="NO"/>
    <s v="PINPAD"/>
    <s v="PINPAD"/>
    <s v="AGREGADOR"/>
    <s v="COMCARD - PTM"/>
    <s v="EJECUTADO"/>
    <s v="EJECUTADO EXITOSO"/>
    <s v="02/12/2025 POR FAVOR, COMUNICARSE CON USUARIO PARA CONFIRMAR UBICACION, SOLICITUD Y PROGRAMAR VISITA TECNICA | 10/12/2025 TRÁFICO PESADO POR ACCIDENTE EN LA VIA | 10/12/2025 SE LLEGA A LA DIRECCIÓN INDICADA Y SE INSTALA PINPAD CON SU RESPECTIVO HUB, SE REALIZA PRUEBA DE LECTOR DE CHIP ,  EXITOSA."/>
    <s v="VISITA TECNICA"/>
    <s v="AALOH212"/>
    <s v="TIPO II"/>
    <s v="TERRESTRE"/>
    <s v="GARCIA PASTRANA KEVIN FERNANDO"/>
    <n v="1"/>
    <s v="0"/>
    <n v="144968"/>
    <n v="140396"/>
    <n v="144968"/>
  </r>
  <r>
    <s v="SANTA MARTA"/>
    <x v="4"/>
    <x v="5"/>
    <s v="47245"/>
    <s v="14540670"/>
    <s v="3007021042"/>
    <s v="OC PINPAD"/>
    <s v="MAGDALENA"/>
    <s v="EL BANCO"/>
    <s v="COMCARD EL BANCO CEYOL"/>
    <s v="REDEBAN"/>
    <s v="FO-25-1959825"/>
    <d v="2025-12-10T16:51:00"/>
    <d v="2025-12-18T15:24:00"/>
    <s v="NO"/>
    <s v="PINPAD"/>
    <s v="PINPAD"/>
    <s v="AGREGADOR"/>
    <s v="COMCARD - PTM"/>
    <s v="EJECUTADO"/>
    <s v="EJECUTADO EXITOSO"/>
    <s v="11/12/2025 SE ESCALA PARA VISITA. LLAMAR ANTES DE VISITAR, CONFIRMAR FALLA Y DATOS | 16/12/2025 ORDEN QUEDA PARA REALIZAR EL DIA 18 DE DICIEMBRE, YA QUE EN EL MOMENTO HAY PARO ARMADO POR EL ELN | 18/12/2025 SE REALIZA INSTALACIÓN DE PINPAD, SE INSTALA HUB, SE REALIZAN PRUEBAS DEJANDO SERVICIO FUNCIONAL AL 100 %"/>
    <s v="VISITA TECNICA"/>
    <s v="AAAOZ377"/>
    <s v="TIPO IV"/>
    <s v="TERRESTRE"/>
    <s v="MONTES DIAZ JOHN FRED"/>
    <n v="1"/>
    <s v="0"/>
    <n v="479589"/>
    <n v="196537"/>
    <n v="479589"/>
  </r>
  <r>
    <s v="BUCARAMANGA"/>
    <x v="5"/>
    <x v="6"/>
    <s v="68001"/>
    <s v="14571909"/>
    <s v="3007031585"/>
    <s v="OC PINPAD"/>
    <s v="SANTANDER"/>
    <s v="BUCARAMANGA"/>
    <s v="COMCARD B MANGA ELLITA"/>
    <s v="REDEBAN"/>
    <s v="FO-25-1995778"/>
    <d v="2025-12-17T14:52:00"/>
    <d v="2025-12-19T11:25:00"/>
    <s v="NO"/>
    <s v="PINPAD"/>
    <s v="PINPAD"/>
    <s v="AGREGADOR"/>
    <s v="COMCARD - PTM"/>
    <s v="EJECUTADO"/>
    <s v="EJECUTADO EXITOSO"/>
    <s v="18/12/2025 SE REALIZARON VARIOS INTENTOS PARA REALIZAR LA VERIFICACION Y ACTUALIZACION  DE DATOS AL NUMERO 3186159944,3157268328PERO EN NINGUNO DE LOS INTENTOS LA COMUNICACION FUE EXITOSA.POR FAVOR LLAMAR ANTES DE REALIZAR LA GESTION | 19/12/2025 SE HACE PRESENCIA EN COMERCIO SE REALIZA INSTALACIÓN DE 1 PIN PAD SE REALIZA PRUEBA CONSULTA DE SALDO OK"/>
    <s v="VISITA TECNICA"/>
    <s v="1111G418 - HA006439"/>
    <s v="TIPO I"/>
    <s v="TERRESTRE"/>
    <s v="BARRERA ORTEGA MARLON STWAR"/>
    <n v="1"/>
    <s v="0"/>
    <n v="65960"/>
    <n v="75096"/>
    <n v="65960"/>
  </r>
  <r>
    <s v="CALI"/>
    <x v="1"/>
    <x v="1"/>
    <s v="19001"/>
    <s v="14580591"/>
    <s v="3007059575"/>
    <s v="OC PINPAD"/>
    <s v="CAUCA"/>
    <s v="POPAYAN"/>
    <s v="DISTRICOL RECAUDO EL ENCUENTRO"/>
    <s v="REDEBAN"/>
    <s v="FO-25-2027265"/>
    <d v="2025-12-23T17:23:00"/>
    <d v="2025-12-28T11:08:00"/>
    <s v="NO"/>
    <s v="PINPAD"/>
    <s v="PINPAD"/>
    <s v="AGREGADOR"/>
    <s v="DISTRICOL"/>
    <s v="EJECUTADO"/>
    <s v="PETICIÓN USUARIO"/>
    <s v="24/12/2025 SE REALIZAN VARIOS INTENTOS DE COMUNICACION CON EL SEÑOR LUIS ERAZO PERO NO FUERON EXITOSOS.POR FAVOR LLAMAR ANTES DE REALIZAR LA GESTION | 27/12/2025 SE LLEGA AL SITIO SE ENCUENTRA CERRADO CB SE LLAMA AL SEÑOR LUIS QUE EL DIA DE HOY NO PUEDE ATENDER VISITA TECNICA POR MOTIVO PERSONAL | 27/12/2025 SE LLEGA AL SITIO SE ENCUENTRA CERRADO SE CONTACTA AL SEÑOR LUIS INFORMA EL DIA DE HOY NO PUEDE ESTAR DISPONIBLE PARA ATENDER VISITA TECNICA POR MOTIVO PERSONAL"/>
    <s v="VISITA TECNICA"/>
    <m/>
    <s v="TIPO III"/>
    <s v="TERRESTRE"/>
    <s v="GIMBUEL LASSO LUIS GERMAN"/>
    <n v="1"/>
    <s v="0"/>
    <n v="275729"/>
    <n v="196537"/>
    <n v="275729"/>
  </r>
  <r>
    <s v="MONTERIA"/>
    <x v="4"/>
    <x v="5"/>
    <s v="23672"/>
    <s v="14405477"/>
    <s v="3007017875"/>
    <s v="OC TRASLADO"/>
    <s v="CORDOBA"/>
    <s v="SAN ANTERO"/>
    <s v="CALLE REAL SAN ANTERO CORDOBA"/>
    <s v="REDEBAN"/>
    <s v="FO-25-1900628"/>
    <d v="2025-11-27T17:12:00"/>
    <d v="2025-12-01T12:26:00"/>
    <s v="NO"/>
    <s v="TRASLADO"/>
    <s v="TRASLADO EXTERNO"/>
    <s v="CB UNO A UNO"/>
    <s v="CB UNO A UNO"/>
    <s v="EJECUTADO"/>
    <s v="EJECUTADO EXITOSO"/>
    <s v="28/11/2025 POR FAVOR, COMUNICARSE CON USUARIO PARA CONFIRMAR UBICACION, SOLICITUD Y PROGRAMAR VISITA TECNICA | 01/12/2025 SE REALIZA VISITA TÉCNICA PARA TRASLADO DE CB, SE TRASLADA DATAFONO PLACA 917653, LECTOR PLACA 525912, SE TRASLADA PUBLICIDAD ENCONTRADA, SE INICIALIZA TERMINAL, PARA TOMAR NUEVA DIRECCIÓN. _x000a_NOTA: EL CB SE ENCUENTRA BLOQUEADO POR LO LO QUE SE INFORMA AL CLIENTE COMUNICACIÓN CON EL BANCO PARA SU DESBLOQUEO Y PUEDAN OPERAR NUEVAMENTE, SE ANEXAN BAUCHER DE ANTES Y DESPUÉS DEL CAMBIO DE DIRECCIÓN CON RECHAZO GENERAL POR EL BLOQUEO DE CB."/>
    <s v="VISITA TECNICA"/>
    <s v="JRZZZ842"/>
    <s v="TIPO II"/>
    <s v="TERRESTRE"/>
    <s v="CASSIANI PEREZ RAUL RAMIRO"/>
    <n v="1"/>
    <s v="0"/>
    <n v="144968"/>
    <n v="140396"/>
    <n v="144968"/>
  </r>
  <r>
    <s v="BUCARAMANGA"/>
    <x v="5"/>
    <x v="6"/>
    <s v="81001"/>
    <s v="14406809"/>
    <s v="3007065648"/>
    <s v="OC TRASLADO"/>
    <s v="ARAUCA"/>
    <s v="ARAUCA"/>
    <s v="BARRIO SIETE DE AGOSTO ARAUCA"/>
    <s v="REDEBAN"/>
    <s v="FO-25-1900662"/>
    <d v="2025-11-27T17:12:00"/>
    <d v="2025-12-05T12:44:00"/>
    <s v="NO"/>
    <s v="TRASLADO"/>
    <s v="TRASLADO EXTERNO"/>
    <s v="CB UNO A UNO"/>
    <s v="CB UNO A UNO"/>
    <s v="EJECUTADO"/>
    <s v="EJECUTADO EXITOSO"/>
    <s v="28/11/2025 POR FAVOR, COMUNICARSE CON USUARIO PARA CONFIRMAR UBICACION, SOLICITUD Y PROGRAMAR VISITA TECNICA | 03/12/2025 SE LLEGA A SITIO , AL VALIDAR EL EQUIPO SE ENCUENTRA SIN PLACA , EQUIPO ALERTADO. , SE ESCALA CON COORDINADOR DE ZONA INDICA CAMBIAR EQUIPO | 04/12/2025 SE LLAMA AL CLIENTE SE LE INDICA, QUE AÚN PERSISTE EL ERROR , QUE EN EL MOMENTO REDEBAN SE ENCUENTRA INTENTANDO DAR SOLUCIÓN , COORDINADOR Y RBM INDICA QUE AÚN SIGUE EN FALLAS B24 , INDICA ESPERAR SOLUCIÓN | 05/12/2025 SE VISITA COMERCIO SE REALIZA TRASLADO CAMBIO DE DIRECCIÓN OK  , NO SE REALIZA PRUEBAS DEBIDO COMERCIO SE ENCUENTRA BLOQUEADO POR INACTIVIDAD , ENTIDAD LE INDICA QUE EL DESBLOQUEO SE REALIZA DESPUÉS DE UN DÍA HÁBIL"/>
    <s v="VISITA TECNICA"/>
    <s v="CA005502"/>
    <s v="TIPO V"/>
    <s v="AEREO"/>
    <s v="HERRERA LUQUE SAUL JAVIER"/>
    <n v="1"/>
    <s v="0"/>
    <n v="988463"/>
    <n v="196537"/>
    <n v="988463"/>
  </r>
  <r>
    <s v="NEIVA"/>
    <x v="2"/>
    <x v="2"/>
    <s v="41551"/>
    <s v="14406889"/>
    <s v="3007080799"/>
    <s v="OC TRASLADO"/>
    <s v="HUILA"/>
    <s v="PITALITO"/>
    <s v="BARRIO PARAISO  PITALITO"/>
    <s v="REDEBAN"/>
    <s v="FO-25-1900657"/>
    <d v="2025-11-27T17:12:00"/>
    <d v="2025-12-03T14:18:00"/>
    <s v="NO"/>
    <s v="TRASLADO"/>
    <s v="TRASLADO EXTERNO"/>
    <s v="UNO A UNO"/>
    <s v="UNO A UNO"/>
    <s v="EJECUTADO"/>
    <s v="EJECUTADO EXITOSO"/>
    <s v="28/11/2025 POR FAVOR, COMUNICARSE CON USUARIO PARA CONFIRMAR UBICACION, SOLICITUD Y PROGRAMAR VISITA TECNICA | 03/12/2025 SE LLEGA A DIRECCIÓN ANTERIOR , SE BAJA AVISO EXTERIOR Y SE LLEVA A LA NUEVA DIRECCIÓN DONDE SE INSTALA, SE TRASLADA EQUIPOS , SE FORMATEA , CONFIGURA E INICIALIZA DATAFONO, SE CREA USUARIO Y CLAVE CON EL CLIENTE, SE REALIZA PRUEBAS OK"/>
    <s v="VISITA TECNICA"/>
    <s v="F8ZZZ037"/>
    <s v="TIPO III"/>
    <s v="TERRESTRE"/>
    <s v="ANDRADE HERNANDEZ JUAN CARLOS"/>
    <n v="1"/>
    <s v="0"/>
    <n v="275729"/>
    <n v="196537"/>
    <n v="275729"/>
  </r>
  <r>
    <s v="IBAGUE"/>
    <x v="2"/>
    <x v="2"/>
    <s v="73616"/>
    <s v="14406950"/>
    <s v="3007047761"/>
    <s v="OC TRASLADO"/>
    <s v="TOLIMA"/>
    <s v="RIOBLANCO"/>
    <s v="BARRIO CENTRO RIOBLANCO 6"/>
    <s v="REDEBAN"/>
    <s v="FO-25-1900649"/>
    <d v="2025-11-27T17:12:00"/>
    <d v="2025-12-03T14:12:00"/>
    <s v="NO"/>
    <s v="TRASLADO"/>
    <s v="TRASLADO EXTERNO"/>
    <s v="CB UNO A UNO"/>
    <s v="CB UNO A UNO"/>
    <s v="EJECUTADO"/>
    <s v="EJECUTADO EXITOSO"/>
    <s v="28/11/2025 POR FAVOR, COMUNICARSE CON USUARIO PARA CONFIRMAR UBICACION, SOLICITUD Y PROGRAMAR VISITA TECNICA | 03/12/2025 SE REALIZA CONFIGURACIÓN DE PARÁMETROS DE COMUNICACIÓN,E INICIALIZA EQUIPOS PARA TOMAR NUEVA DIRECCIÓN TRANSACIONES DE CB NO FUERON APROBADOS YA QUE PRESENTA BLOQUEO POR PARTE DE LA ENTIDAD TRANSACCIÓN DE ADQUIRENCIA EXITOSA, SOLICITA SOPORTE POR PARTE DE REDEBAN CON LA SEÑORITA PAOLA QUIEN AUTORIZA RETIRO E INFORMANDO AL CB QUE DEBE COMUNICARSE CON LA ENTIDAD PARA DESBLOQUEO"/>
    <s v="VISITA TECNICA"/>
    <s v="XP00F508/JA00K122"/>
    <s v="TIPO IV"/>
    <s v="TERRESTRE"/>
    <s v="GUTIERREZ  CAMILO ANDRES"/>
    <n v="1"/>
    <s v="0"/>
    <n v="479589"/>
    <n v="196537"/>
    <n v="479589"/>
  </r>
  <r>
    <s v="VILLAVICENCIO"/>
    <x v="2"/>
    <x v="2"/>
    <s v="50006"/>
    <s v="14408075"/>
    <s v="3007067760"/>
    <s v="OC TRASLADO"/>
    <s v="META"/>
    <s v="ACACIAS"/>
    <s v="BARRIO BACHUE ACACIAS 11"/>
    <s v="REDEBAN"/>
    <s v="FO-25-1900656"/>
    <d v="2025-11-27T17:12:00"/>
    <d v="2025-12-01T16:00:00"/>
    <s v="NO"/>
    <s v="TRASLADO"/>
    <s v="TRASLADO EXTERNO"/>
    <s v="CB UNO A UNO"/>
    <s v="CB UNO A UNO"/>
    <s v="EJECUTADO"/>
    <s v="EJECUTADO EXITOSO"/>
    <s v="28/11/2025 POR FAVOR, COMUNICARSE CON USUARIO PARA CONFIRMAR UBICACION, SOLICITUD Y PROGRAMAR VISITA TECNICA | 01/12/2025 SE REALIZA TRASLADO OK"/>
    <s v="VISITA TECNICA"/>
    <s v="6A8ZZ276"/>
    <s v="TIPO II"/>
    <s v="TERRESTRE"/>
    <s v="CASTRILLON URREA LONDIER LEANDRO"/>
    <n v="1"/>
    <s v="0"/>
    <n v="144968"/>
    <n v="140396"/>
    <n v="144968"/>
  </r>
  <r>
    <s v="CUCUTA"/>
    <x v="5"/>
    <x v="6"/>
    <s v="54001"/>
    <s v="14412510"/>
    <s v="3007080941"/>
    <s v="OC TRASLADO"/>
    <s v="NORTE DE SANTANDER"/>
    <s v="CUCUTA"/>
    <s v="BARRIO URB NIZA CUCUTA 2"/>
    <s v="REDEBAN"/>
    <s v="FO-25-1900630"/>
    <d v="2025-11-27T17:12:00"/>
    <d v="2025-12-02T15:06:00"/>
    <s v="NO"/>
    <s v="TRASLADO"/>
    <s v="TRASLADO EXTERNO"/>
    <s v="UNO A UNO"/>
    <s v="UNO A UNO"/>
    <s v="EJECUTADO"/>
    <s v="EJECUTADO EXITOSO"/>
    <s v="28/11/2025 POR FAVOR, COMUNICARSE CON USUARIO PARA CONFIRMAR UBICACION, SOLICITUD Y PROGRAMAR VISITA TECNICA | 01/12/2025 SE HABLÓ CON EL SR JAVIER MANIFIESTA QUE EL DÍA DE HOY NO VA ESTAR DISPONIBLE Y EL ENCARGADO DE LA RED PRINCIPAL PARA LOS DATOS Y CLAVES LLEGA MAÑANA, SOLICITA PROGRAMACIÓN DE VISITA PARA EL DÍA DE MAÑANA A LA ESPERA DE DISPONIBILIDAD DEL ENCARGADO DE LA RED PRINCIPAL DEL COMERCIO | 02/12/2025 SE REALIZA TRASLADO SE INSTALA NUEVA VERSIÓN CIERRES Y PRUEBAS OK"/>
    <s v="VISITA TECNICA"/>
    <s v="FIZZZ322"/>
    <s v="TIPO I"/>
    <s v="TERRESTRE"/>
    <s v="DURAN ACOSTA FRANK YONNY"/>
    <n v="1"/>
    <s v="0"/>
    <n v="65960"/>
    <n v="75096"/>
    <n v="65960"/>
  </r>
  <r>
    <s v="MEDELLIN"/>
    <x v="0"/>
    <x v="0"/>
    <s v="5088"/>
    <s v="14425321"/>
    <s v="3007037218"/>
    <s v="OC TRASLADO"/>
    <s v="ANTIOQUIA"/>
    <s v="BELLO"/>
    <s v="PTM BELLO MILLER"/>
    <s v="REDEBAN"/>
    <s v="FO-25-1906319"/>
    <d v="2025-11-27T17:34:00"/>
    <d v="2025-12-02T17:54:00"/>
    <s v="NO"/>
    <s v="TRASLADO"/>
    <s v="TRASLADO EXTERNO"/>
    <s v="AGREGADOR"/>
    <s v="COMCARD - PTM"/>
    <s v="EJECUTADO"/>
    <s v="EJECUTADO EXITOSO"/>
    <s v="29/11/2025 POR FAVOR, COMUNICARSE CON USUARIO PARA CONFIRMAR UBICACION, SOLICITUD Y PROGRAMAR VISITA TECNICA | 02/12/2025 DURANTE LA VISITA TÉCNICA REALIZADA PARA EL TRASLADO EXTERNO DEL CORRESPONSAL BANCOLOMBIA, USUARIO INICIA EL PROCESO CON LA VERIFICACIÓN DE IDENTIDAD DEL TECNICO CONFIRMANDO LA VALIDEZ DE LA INFORMACIÓN SUMINISTRADA. UNA VEZ VALIDADO EL PUNTO Y CONSTATADO QUE LAS CONDICIONES INICIALES ERAN ADECUADAS, SE PROCEDE CON LA INSTALACIÓN Y ACTUALIZACIÓN DE LOS EQUIPOS Y SERVICIOS REQUERIDOS.  POSTERIORMENTE, SE EJECUTAN PRUEBAS DE FUNCIONAMIENTO PARA GARANTIZAR LA OPERATIVIDAD DEL SISTEMA. SIN EMBARGO, SE DETECTA QUE EL PUNTO CONTINÚA BLOQUEADO POR LA ENTIDAD, LO QUE IMPIDE LA HABILITACIÓN COMPLETA DEL SERVICIO. SE DOCUMENTAN Y ANEXAN LAS EVIDENCIAS CORRESPONDIENTES, INCLUYENDO LOS RECHAZOS GENERADOS DURANTE LAS PRUEBAS, CON EL FIN DE DEJAR CONSTANCIA DEL ESTADO ACTUAL Y FACILITAR EL SEGUIMIENTO POR PARTE DE LAS ÁREAS RESPONSABLES"/>
    <s v="VISITA TECNICA"/>
    <s v="GZ00K464"/>
    <s v="TIPO I"/>
    <s v="TERRESTRE"/>
    <s v="MARTINEZ TOVAR OSCAR DAVID"/>
    <n v="1"/>
    <s v="0"/>
    <n v="65960"/>
    <n v="75096"/>
    <n v="65960"/>
  </r>
  <r>
    <s v="VALLEDUPAR"/>
    <x v="4"/>
    <x v="5"/>
    <s v="20228"/>
    <s v="14425495"/>
    <s v="3007075969"/>
    <s v="OC TRASLADO"/>
    <s v="CESAR"/>
    <s v="CURUMANI"/>
    <s v="PTM CURUMANI VARIEDADES XIOMMI"/>
    <s v="REDEBAN"/>
    <s v="FO-25-1906326"/>
    <d v="2025-11-27T17:34:00"/>
    <d v="2025-12-03T16:01:00"/>
    <s v="NO"/>
    <s v="TRASLADO"/>
    <s v="TRASLADO EXTERNO"/>
    <s v="AGREGADOR"/>
    <s v="COMCARD - PTM"/>
    <s v="EJECUTADO"/>
    <s v="EJECUTADO EXITOSO"/>
    <s v="29/11/2025 POR FAVOR, COMUNICARSE CON USUARIO PARA CONFIRMAR UBICACION, SOLICITUD Y PROGRAMAR VISITA TECNICA | 03/12/2025 BUENAS TARDES SE VISITA CB Y SE LE HACE TRASLADO OK._x000a_SE HACEN PRUEBAS DE TRANSACCIONES PERO SALE RECHAZO GENERAL POR EL BLOQUEO DEL BANCO, PERO YA QUEDA ACTUALIZADA LA DIRECCIÓN."/>
    <s v="VISITA TECNICA"/>
    <s v="FA09Z498"/>
    <s v="TIPO III"/>
    <s v="TERRESTRE"/>
    <s v="BENITEZ CARVAJAL ALVARO JAVIER"/>
    <n v="1"/>
    <s v="0"/>
    <n v="275729"/>
    <n v="196537"/>
    <n v="275729"/>
  </r>
  <r>
    <s v="BOGOTA"/>
    <x v="3"/>
    <x v="3"/>
    <s v="11001"/>
    <s v="14428959"/>
    <s v="3007043127"/>
    <s v="OC TRASLADO"/>
    <s v="CUNDINAMARCA"/>
    <s v="BOGOTA"/>
    <s v="BARRIO CASTELLANA BOGOTA"/>
    <s v="REDEBAN"/>
    <s v="FO-25-1900645"/>
    <d v="2025-11-27T17:12:00"/>
    <d v="2025-12-02T11:11:00"/>
    <s v="NO"/>
    <s v="TRASLADO"/>
    <s v="TRASLADO EXTERNO"/>
    <s v="UNO A UNO"/>
    <s v="CB UNO A UNO"/>
    <s v="EJECUTADO"/>
    <s v="EJECUTADO EXITOSO"/>
    <s v="28/11/2025 POR FAVOR, COMUNICARSE CON USUARIO PARA CONFIRMAR UBICACION, SOLICITUD Y PROGRAMAR VISITA TECNICA | 02/12/2025 SE REALIZA INICIALIZACIÓN DE EQUIPO DESK 3500, USUARIO YA HABÍA TRASLADADO EQUIPO Y PUBLICIDAD"/>
    <s v="VISITA TECNICA"/>
    <s v="9ABZZ043"/>
    <s v="TIPO I"/>
    <s v="TERRESTRE"/>
    <s v="LEON GUERRERO CRISTIAN JOHAN"/>
    <n v="1"/>
    <s v="0"/>
    <n v="65960"/>
    <n v="75096"/>
    <n v="65960"/>
  </r>
  <r>
    <s v="NEIVA"/>
    <x v="2"/>
    <x v="2"/>
    <s v="41006"/>
    <s v="14439124"/>
    <s v="3007042732"/>
    <s v="OC TRASLADO"/>
    <s v="HUILA"/>
    <s v="ACEVEDO"/>
    <s v="PTM ACEVEDO PAPELERIA DANA"/>
    <s v="REDEBAN"/>
    <s v="FO-25-1906323"/>
    <d v="2025-11-27T17:34:00"/>
    <d v="2025-12-03T14:20:00"/>
    <s v="NO"/>
    <s v="TRASLADO"/>
    <s v="TRASLADO EXTERNO"/>
    <s v="AGREGADOR"/>
    <s v="COMCARD - PTM"/>
    <s v="EJECUTADO"/>
    <s v="EJECUTADO EXITOSO"/>
    <s v="29/11/2025 POR FAVOR, COMUNICARSE CON USUARIO PARA CONFIRMAR UBICACION, SOLICITUD Y PROGRAMAR VISITA TECNICA | 03/12/2025 CLIENTE TIENE EQUIPOS Y PUBLICIDAD EN LA NUEVA DIRECCIÓN ,SE INSTALA PUBLICIDAD , SE FORMATEA , CONFIGURA E INICIALIZA DATAFONO, SE CREA USUARIO Y CLAVE CON EL CLIENTE, SE REALIZA PRUEBAS PERO SALE RG , SE LLAMA A LA LINEA CB 018000953344 PARA SOLICITAR DESBLOQUEO TEMPORAL PARA REALIZAR PRUEBAS , LA SEÑORITA ROCÍO SUÁREZ ATIENDE LA LLAMADA Y ENVÍA NOVEDAD DE DESBLOQUEO AL ÁREA ENCARGADA , PIDE EN 20 MINUTOS REALIZAR PRUEBAS Y DESPUÉS DE ESTE TIEMPO EL CORRESPONSAL VUELVE A BLOQUEARSE AUTOMÁTICAMENTE, SE REALIZA PRUEBAS PASADO EL TIEMPO Y PERSISTE EL RECHAZO GENERAL."/>
    <s v="VISITA TECNICA"/>
    <s v="9A8ZZ560"/>
    <s v="TIPO III"/>
    <s v="TERRESTRE"/>
    <s v="ANDRADE HERNANDEZ JUAN CARLOS"/>
    <n v="1"/>
    <s v="0"/>
    <n v="275729"/>
    <n v="196537"/>
    <n v="275729"/>
  </r>
  <r>
    <s v="BOGOTA"/>
    <x v="3"/>
    <x v="3"/>
    <s v="11001"/>
    <s v="14439358"/>
    <s v="3007073647"/>
    <s v="OC TRASLADO"/>
    <s v="CUNDINAMARCA"/>
    <s v="BOGOTA"/>
    <s v="BARRIO SAN VICENTE FERRER BOGO"/>
    <s v="REDEBAN"/>
    <s v="FO-25-1900640"/>
    <d v="2025-11-27T17:12:00"/>
    <d v="2025-12-02T08:19:00"/>
    <s v="NO"/>
    <s v="TRASLADO"/>
    <s v="TRASLADO EXTERNO"/>
    <s v="CB UNO A UNO"/>
    <s v="CB UNO A UNO"/>
    <s v="EJECUTADO"/>
    <s v="EJECUTADO EXITOSO"/>
    <s v="28/11/2025 POR FAVOR, COMUNICARSE CON USUARIO PARA CONFIRMAR UBICACION, SOLICITUD Y PROGRAMAR VISITA TECNICA | 02/12/2025 SE VISITA COMERCIO, SE REVISA DIRECCION , SE REPISAN PARÁMETRO SE INICIALIZA DATAFONO, SE REALIZAN PRUEBAS, PRUEBAS OK"/>
    <s v="VISITA TECNICA"/>
    <s v="EF02Z324"/>
    <s v="TIPO I"/>
    <s v="TERRESTRE"/>
    <s v="ORTIZ YARA FRANKLYN ISRAEL"/>
    <n v="1"/>
    <s v="0"/>
    <n v="65960"/>
    <n v="75096"/>
    <n v="65960"/>
  </r>
  <r>
    <s v="TUNJA"/>
    <x v="5"/>
    <x v="6"/>
    <s v="15087"/>
    <s v="14445186"/>
    <s v="3007062596"/>
    <s v="OC TRASLADO"/>
    <s v="BOYACA"/>
    <s v="BELEN"/>
    <s v="BARRIO CENTRO BELEN 8"/>
    <s v="REDEBAN"/>
    <s v="FO-25-1918304"/>
    <d v="2025-12-01T17:43:00"/>
    <d v="2025-12-03T14:21:00"/>
    <s v="NO"/>
    <s v="TRASLADO"/>
    <s v="TRASLADO EXTERNO"/>
    <s v="CB UNO A UNO"/>
    <s v="CB UNO A UNO"/>
    <s v="EJECUTADO"/>
    <s v="EJECUTADO EXITOSO"/>
    <s v="02/12/2025 POR FAVOR, COMUNICARSE CON USUARIO PARA CONFIRMAR UBICACION, SOLICITUD Y PROGRAMAR VISITA TECNICA | 02/12/2025 SE INTENTA CONTACTAR A LA SEÑORA FLORALBA MOLINA AL NÚMERO DE CONTACTO 3143265622 PARA CONFIRMACIÓN DE LA ORDEN GENERADA NÚMERO DE CONTACTO APAGADO A ESPERA QUE EL CLIENTE RESPONDA. | 02/12/2025 SE ESTABLECE COMUNICACIÓN CON LA SEÑORA FLORALBA MOLINA AL NÚMERO DE CONTACTO 3143265622 CLIENTE CONFIRMA VISITA PARA REALIZAR EL TRASLADO EXTERNO PARA EL DÍA DE MAÑANA EN HORAS AM | 03/12/2025 SE EJECUTA TRASLADO EXTERNO INSTALANDO EQUIPOS Y PUBLICIDAD NO SE REALIZAN CIERRES EQUIPO CON MEMORIA ACUMULADA CLIENTE AUTORIZA REALIZAR BORRADO PRUEBAS OK CLIENTE CONFORME."/>
    <s v="VISITA TECNICA"/>
    <s v="LA00O224"/>
    <s v="TIPO II"/>
    <s v="TERRESTRE"/>
    <s v="RODRIGUEZ MURCIA YERSON IVAN"/>
    <n v="1"/>
    <s v="0"/>
    <n v="144968"/>
    <n v="140396"/>
    <n v="144968"/>
  </r>
  <r>
    <s v="CUCUTA"/>
    <x v="5"/>
    <x v="6"/>
    <s v="54001"/>
    <s v="14454052"/>
    <s v="3007069246"/>
    <s v="OC TRASLADO"/>
    <s v="NORTE DE SANTANDER"/>
    <s v="CUCUTA"/>
    <s v="DISTRICOLSALA BELLEZA VIANISA"/>
    <s v="REDEBAN"/>
    <s v="FO-25-1906318"/>
    <d v="2025-11-27T17:34:00"/>
    <d v="2025-12-01T15:41:00"/>
    <s v="NO"/>
    <s v="TRASLADO"/>
    <s v="TRASLADO EXTERNO"/>
    <s v="AGREGADOR"/>
    <s v="DISTRICOL"/>
    <s v="EJECUTADO"/>
    <s v="EJECUTADO EXITOSO"/>
    <s v="29/11/2025 POR FAVOR, COMUNICARSE CON USUARIO PARA CONFIRMAR UBICACION, SOLICITUD Y PROGRAMAR VISITA TECNICA | 01/12/2025 SE REALIZA VISITA AL COMERCIO Y SE REALIZA CAMBIO DE DIRECCIÓN OK, PRUEBAS ÉXITOSAS"/>
    <s v="VISITA TECNICA"/>
    <s v="3007069246"/>
    <s v="TIPO I"/>
    <s v="TERRESTRE"/>
    <s v="MORA VEGA JEAMPIER"/>
    <n v="1"/>
    <s v="0"/>
    <n v="65960"/>
    <n v="75096"/>
    <n v="65960"/>
  </r>
  <r>
    <s v="VILLAVICENCIO"/>
    <x v="2"/>
    <x v="2"/>
    <s v="50006"/>
    <s v="14454773"/>
    <s v="3007056413"/>
    <s v="OC TRASLADO"/>
    <s v="META"/>
    <s v="ACACIAS"/>
    <s v="BARRIO VEREDA EL CENTRO ACACIA"/>
    <s v="REDEBAN"/>
    <s v="FO-25-1930215"/>
    <d v="2025-12-03T17:11:00"/>
    <d v="2025-12-05T17:43:00"/>
    <s v="NO"/>
    <s v="TRASLADO"/>
    <s v="TRASLADO EXTERNO"/>
    <s v="UNO A UNO"/>
    <s v="CB UNO A UNO"/>
    <s v="EJECUTADO"/>
    <s v="EJECUTADO EXITOSO"/>
    <s v="04/12/2025 POR FAVOR, COMUNICARSE CON USUARIO PARA CONFIRMAR UBICACION, SOLICITUD Y PROGRAMAR VISITA TECNICA | 05/12/2025 SE REALIZA TRASLADO SIN NOVEDAD ENTREGANDO OPERATIVO AL COMERCIO"/>
    <s v="VISITA TECNICA"/>
    <s v="9BOZZ170"/>
    <s v="TIPO II"/>
    <s v="TERRESTRE"/>
    <s v="ROZO JIMENEZ EDGAR ARMANDO"/>
    <n v="1"/>
    <s v="0"/>
    <n v="144968"/>
    <n v="140396"/>
    <n v="144968"/>
  </r>
  <r>
    <s v="CALI"/>
    <x v="1"/>
    <x v="1"/>
    <s v="76001"/>
    <s v="14455211"/>
    <s v="3007080356"/>
    <s v="OC TRASLADO"/>
    <s v="VALLE DEL CAUCA"/>
    <s v="CALI"/>
    <s v="BARRIO PRADOS DE ORIENTE CALI"/>
    <s v="REDEBAN"/>
    <s v="FO-25-1930209"/>
    <d v="2025-12-03T17:11:00"/>
    <d v="2025-12-05T17:38:00"/>
    <s v="NO"/>
    <s v="TRASLADO"/>
    <s v="TRASLADO EXTERNO"/>
    <s v="UNO A UNO"/>
    <s v="UNO A UNO"/>
    <s v="EJECUTADO"/>
    <s v="EJECUTADO EXITOSO"/>
    <s v="04/12/2025 POR FAVOR, COMUNICARSE CON USUARIO PARA CONFIRMAR UBICACION, SOLICITUD Y PROGRAMAR VISITA TECNICA | 05/12/2025 SE TRASLADA EQUIPO, LECTOR Y ACCESORIOS, TRASLADO EXTERNO CB BANCOLOMBIA PURO, PRUEBAS OK, DIRECCIÓN NUEVA OK"/>
    <s v="VISITA TECNICA"/>
    <s v="LBZZZ614"/>
    <s v="TIPO I"/>
    <s v="TERRESTRE"/>
    <s v="PAREDES CASTILLO DIEGO"/>
    <n v="1"/>
    <s v="0"/>
    <n v="65960"/>
    <n v="75096"/>
    <n v="65960"/>
  </r>
  <r>
    <s v="BOGOTA"/>
    <x v="3"/>
    <x v="3"/>
    <s v="11001"/>
    <s v="14456155"/>
    <s v="3007068674"/>
    <s v="OC TRASLADO"/>
    <s v="CUNDINAMARCA"/>
    <s v="BOGOTA"/>
    <s v="BARRIO VILLA ELISA BOGOTA 5"/>
    <s v="REDEBAN"/>
    <s v="FO-25-1930211"/>
    <d v="2025-12-03T17:11:00"/>
    <d v="2025-12-05T17:41:00"/>
    <s v="NO"/>
    <s v="TRASLADO"/>
    <s v="TRASLADO EXTERNO"/>
    <s v="CB UNO A UNO"/>
    <s v="CB UNO A UNO"/>
    <s v="EJECUTADO"/>
    <s v="EJECUTADO EXITOSO"/>
    <s v="04/12/2025 POR FAVOR, COMUNICARSE CON USUARIO PARA CONFIRMAR UBICACION, SOLICITUD Y PROGRAMAR VISITA TECNICA | 05/12/2025 SE REALIZA INICIALIZACIÓN DE EQUIPO YA QUE USUARIO HABÍA TRASLADO EQUIPO Y PUBLICIDAD"/>
    <s v="VISITA TECNICA"/>
    <s v="A300S501"/>
    <s v="TIPO I"/>
    <s v="TERRESTRE"/>
    <s v="LEON GUERRERO CRISTIAN JOHAN"/>
    <n v="1"/>
    <s v="0"/>
    <n v="65960"/>
    <n v="75096"/>
    <n v="65960"/>
  </r>
  <r>
    <s v="TUNJA"/>
    <x v="5"/>
    <x v="6"/>
    <s v="15693"/>
    <s v="14463423"/>
    <s v="3007080298"/>
    <s v="OC TRASLADO"/>
    <s v="BOYACA"/>
    <s v="SANTA ROSA DE VITERBO"/>
    <s v="BARRIO CENTRO SANTA ROSA DE VITERBO 10"/>
    <s v="REDEBAN"/>
    <s v="FO-25-1938750 | FO-25-1930207"/>
    <d v="2025-12-03T17:11:00"/>
    <d v="2025-12-10T16:29:00"/>
    <s v="NO"/>
    <s v="TRASLADO"/>
    <s v="TRASLADO EXTERNO"/>
    <s v="UNO A UNO"/>
    <s v="UNO A UNO"/>
    <s v="EJECUTADO"/>
    <s v="EJECUTADO EXITOSO"/>
    <s v="[FO-25-1938750] 10/12/2025 SE REALIZÓ LA VISITA Y SE EJECUTARON LOS PROCEDIMIENTOS INDICADOS POR REDEBAN. SE FORMATEA EL EQUIPO, SE MONTA LA VERSIÓN CORRESPONDIENTE Y SE INSTALA EL SISTEMA OPERATIVO; SIN EMBARGO, EL PROCEDIMIENTO NO RESULTA EFECTIVO. SE ESCALA NUEVAMENTE EL CASO CON REDEBAN, DONDE PAOLA GARZÓN REALIZA EL DEBIDO ESCALAMIENTO CON OPERACIONES, QUIENES AUTORIZAN EL CAMBIO DE LA TERMINAL. SE DEJA INSTALADA LA TERMINAL DA006757 Y SE REALIZAN LAS RESPECTIVAS CONFIGURACIONES, OBTENIENDO PRUEBAS EXITOSAS. PROCEDIMIENTO REALIZADO POR PAOLA GARZÓN DE REDEBAN. CLIENTE CONFORME. || [FO-25-1930207] 04/12/2025 POR FAVOR, COMUNICARSE CON USUARIO PARA CONFIRMAR UBICACION, SOLICITUD Y PROGRAMAR VISITA TECNICA | 04/12/2025 SE ESTABLECE COMUNICACIÓN CON LA SEÑORA SANDRA RINCÓN AL NÚMERO DE CONTACTO 3135875987 CLIENTE INDICA QUE AÚN NO LE HAN REALIZADO LA INSTALACIÓN DEL PUNTO DE INTERNET EN LA NUEVA DIRECCIÓN INFORMA QUE SE VA A COMUNICAR CON EL PROVEEDOR DE INTERNET PARA COORDINAR LA INSTALACIÓN TAN PRONTO TENGA UNA RESPUESTA NO LA COMUNICA PARA PROGRAMAR LA VISITA PARA EL TRASLADO. | 05/12/2025 SE EJECUTA TRASLADO EXTERNO INSTALANDO EQUIPOS Y PUBLICIDAD NO ES POSIBLE EJECUTAR LA INICIALIZACION PRESENTA ERROR AL INICIALIZAR AL EQUIPO SE ESCALA A REDEBAN EL CASO INDICAN QUE EL ERROR PROVIENE DE UN PROCEDIMIENTO ERRADO EN EL TRASLADO DESDE LA ENTIDAD QUE GENERÓ ERROR EN LA PLATAFORMA DE BESE 24 EL CASO ESTÁ EN PROCESO DE SOLUCIÓN EN NIVEL 3 CON TI OPERACIONES Y BACKOFFICE AUTORIZAN RETIRARNOS DEL PUNTO DEJANDO EL CASO ABIERTO REPROGRAMAR VISITA."/>
    <s v="VISITA TECNICA"/>
    <s v="DA006757"/>
    <s v="TIPO II"/>
    <s v="TERRESTRE"/>
    <s v="RODRIGUEZ MURCIA YERSON IVAN"/>
    <n v="1"/>
    <s v="0"/>
    <n v="144968"/>
    <n v="140396"/>
    <n v="144968"/>
  </r>
  <r>
    <s v="BUCARAMANGA"/>
    <x v="5"/>
    <x v="6"/>
    <s v="68276"/>
    <s v="14466417"/>
    <s v="3007035470"/>
    <s v="OC TRASLADO"/>
    <s v="SANTANDER"/>
    <s v="FLORIDABLANCA"/>
    <s v="COMCARD FLORIDABLANCA FAMISALU"/>
    <s v="REDEBAN"/>
    <s v="FO-25-1920149"/>
    <d v="2025-12-02T12:46:00"/>
    <d v="2025-12-03T14:28:00"/>
    <s v="NO"/>
    <s v="TRASLADO"/>
    <s v="TRASLADO EXTERNO"/>
    <s v="AGREGADOR"/>
    <s v="COMCARD - PTM"/>
    <s v="EJECUTADO"/>
    <s v="EJECUTADO EXITOSO"/>
    <s v="02/12/2025 POR FAVOR, COMUNICARSE CON USUARIO PARA CONFIRMAR UBICACION, SOLICITUD Y PROGRAMAR VISITA TECNICA | 03/12/2025 SE REALIZA TRASLADO DE DATAFONO, Y LECTOR, BASE SE INICIALIZA Y SE ACTUALIZA DIRECCIÓN, PRUEBAS FALLIDAS DEBIDO  Q EL COMERCIO SE ENCUENTRA BLOQUEADO, SE LE INDICA AL CLIENTE Q SE DEBE COMUNICAR CN LA ENTIDAD"/>
    <s v="VISITA TECNICA"/>
    <s v="GZ000406"/>
    <s v="TIPO I"/>
    <s v="TERRESTRE"/>
    <s v="GELVEZ MOGOLLON JOSE ELISEO"/>
    <n v="1"/>
    <s v="0"/>
    <n v="65960"/>
    <n v="75096"/>
    <n v="65960"/>
  </r>
  <r>
    <s v="CALI"/>
    <x v="1"/>
    <x v="1"/>
    <s v="76001"/>
    <s v="14473957"/>
    <s v="3007054643"/>
    <s v="OC TRASLADO"/>
    <s v="VALLE DEL CAUCA"/>
    <s v="CALI"/>
    <s v="PTM CALI MANI YOLI Y PRODUCTO"/>
    <s v="REDEBAN"/>
    <s v="FO-25-1920146"/>
    <d v="2025-12-02T12:46:00"/>
    <d v="2025-12-03T14:24:00"/>
    <s v="NO"/>
    <s v="TRASLADO"/>
    <s v="TRASLADO EXTERNO"/>
    <s v="AGREGADOR"/>
    <s v="COMCARD - PTM"/>
    <s v="EJECUTADO"/>
    <s v="EJECUTADO EXITOSO"/>
    <s v="02/12/2025 POR FAVOR, COMUNICARSE CON USUARIO PARA CONFIRMAR UBICACION, SOLICITUD Y PROGRAMAR VISITA TECNICA | 03/12/2025 SE REALIZA EL TRASLADO DEL CORRESPONSAL BANCARIO INSTALANDO EL AVISO DATÁFONO LECTOR Y PINPAD PRUEBAS EXITOSAS DE ADQUIRENCIA PRUEBAS CB RECHAZO GENERAL POR BLOQUEO"/>
    <s v="VISITA TECNICA"/>
    <s v="XP8ZZ972"/>
    <s v="TIPO I"/>
    <s v="TERRESTRE"/>
    <s v="PALACIOS GOMEZ BRAHIAN ANDRES"/>
    <n v="1"/>
    <s v="0"/>
    <n v="65960"/>
    <n v="75096"/>
    <n v="65960"/>
  </r>
  <r>
    <s v="BUCARAMANGA"/>
    <x v="5"/>
    <x v="6"/>
    <s v="13688"/>
    <s v="14488358"/>
    <s v="3007067476"/>
    <s v="OC TRASLADO"/>
    <s v="BOLIVAR"/>
    <s v="SANTA ROSA DEL SUR"/>
    <s v="BARRIO MIRAFLORES MIRAFLORES S"/>
    <s v="REDEBAN"/>
    <s v="FO-25-1950928"/>
    <d v="2025-12-05T16:25:00"/>
    <d v="2025-12-10T16:24:00"/>
    <s v="NO"/>
    <s v="TRASLADO"/>
    <s v="TRASLADO EXTERNO"/>
    <s v="CB UNO A UNO"/>
    <s v="CB UNO A UNO"/>
    <s v="EJECUTADO"/>
    <s v="EJECUTADO EXITOSO"/>
    <s v="09/12/2025 POR FAVOR, COMUNICARSE CON USUARIO PARA CONFIRMAR UBICACION, SOLICITUD Y PROGRAMAR VISITA TECNICA | 11/12/2025 SE RECOGE DATAFONO Y LECTOR Y SE DESMONTA PUBLICIDAD EN LA DIRECCIÓN ANTIGUA CRA 13 2 60, Y SE TRASLADA A LA DIRECCIÓN NUEVA CRA 8B CALL 16 31  DONDE SE INSTALA PUBLICIDAD COMPLETA, DATAFONO, LECTOR Y CABLES SE INICIALIZA SE ACTUALIZA DIRECCIÓN Y SE HACEN PRUEBAS OK"/>
    <s v="VISITA TECNICA"/>
    <s v="6A0ZZ351"/>
    <s v="TIPO V"/>
    <s v="TERRESTRE/FLUVIAL"/>
    <s v="GELVEZ MOGOLLON JOSE ELISEO"/>
    <n v="1"/>
    <s v="0"/>
    <n v="479589"/>
    <n v="196537"/>
    <n v="479589"/>
  </r>
  <r>
    <s v="BUCARAMANGA"/>
    <x v="5"/>
    <x v="6"/>
    <s v="68547"/>
    <s v="14489762"/>
    <s v="3007066374"/>
    <s v="OC TRASLADO"/>
    <s v="SANTANDER"/>
    <s v="PIEDECUESTA"/>
    <s v="BARRIO SENIOR HOUSE PIEDECUETA"/>
    <s v="REDEBAN"/>
    <s v="FO-25-1950933"/>
    <d v="2025-12-05T16:25:00"/>
    <d v="2025-12-10T12:41:00"/>
    <s v="NO"/>
    <s v="TRASLADO"/>
    <s v="TRASLADO EXTERNO"/>
    <s v="UNO A UNO"/>
    <s v="CB UNO A UNO"/>
    <s v="EJECUTADO"/>
    <s v="EJECUTADO EXITOSO"/>
    <s v="09/12/2025 POR FAVOR, COMUNICARSE CON USUARIO PARA CONFIRMAR UBICACION, SOLICITUD Y PROGRAMAR VISITA TECNICA | 10/12/2025 SE VISITA COMERCIO, SE DIRIJI A REALIZAR EL TRASLADO A NUEVO COMERCIO , SE REALIZA INSTALACIÓN VERSION 9.90 OK, PRUEBAS OK, LECTOR DE BARRAS OK, CB OPERATIVO"/>
    <s v="VISITA TECNICA"/>
    <s v="1A00Q874"/>
    <s v="TIPO II"/>
    <s v="TERRESTRE"/>
    <s v="BARAJAS BERMUDEZ YAHIR MAURICIO"/>
    <n v="1"/>
    <s v="0"/>
    <n v="144968"/>
    <n v="140396"/>
    <n v="144968"/>
  </r>
  <r>
    <s v="CUCUTA"/>
    <x v="5"/>
    <x v="6"/>
    <s v="54001"/>
    <s v="14492481"/>
    <s v="3007059304"/>
    <s v="OC TRASLADO"/>
    <s v="NORTE DE SANTANDER"/>
    <s v="CUCUTA"/>
    <s v="PTM CUCUTA PAPELERIA MOKI"/>
    <s v="REDEBAN"/>
    <s v="FO-25-2027030"/>
    <d v="2025-12-23T17:23:00"/>
    <d v="2025-12-28T11:06:00"/>
    <s v="NO"/>
    <s v="TRASLADO"/>
    <s v="TRASLADO EXTERNO"/>
    <s v="AGREGADOR"/>
    <s v="COMCARD - PTM"/>
    <s v="EJECUTADO"/>
    <s v="EJECUTADO EXITOSO"/>
    <s v="24/12/2025 SE REALIZAN VARIOS INTENTOS PARA ESTABLECER UNA COMUNICACION AL NUMERO 3216074105;3216074105 PERO NO FUERON EXITOSOS.PORFAVOR LLAMAR ANTES DE REALIZAR LA GENTION. | 29/12/2025 SE VISITA COMERCIO, SE REALIZA TRASLADO EXITOSO, SE ACTUALIZA CB, SE HACEN PRUEBAS EXITOSA, CB OPERATIVO."/>
    <s v="VISITA TECNICA"/>
    <s v="NA003189-9CQZZ713"/>
    <s v="TIPO I"/>
    <s v="TERRESTRE"/>
    <s v="NARANJO AFANADOR RUBEN JESUS"/>
    <n v="1"/>
    <s v="0"/>
    <n v="65960"/>
    <n v="75096"/>
    <n v="65960"/>
  </r>
  <r>
    <s v="BOGOTA"/>
    <x v="3"/>
    <x v="3"/>
    <s v="25286"/>
    <s v="14500356"/>
    <s v="3007080145"/>
    <s v="OC TRASLADO"/>
    <s v="CUNDINAMARCA"/>
    <s v="FUNZA"/>
    <s v="BARRIO CENTRO FUNZA 9"/>
    <s v="REDEBAN"/>
    <s v="FO-25-1981440"/>
    <d v="2025-12-15T17:46:00"/>
    <d v="2025-12-17T12:36:00"/>
    <s v="NO"/>
    <s v="TRASLADO"/>
    <s v="TRASLADO EXTERNO"/>
    <s v="UNO A UNO"/>
    <s v="UNO A UNO"/>
    <s v="EJECUTADO"/>
    <s v="EJECUTADO EXITOSO"/>
    <s v="16/12/2025 SE REALIZA COMUNICACION CON LA SEÑORA SANDRA CON NUMERO DE TELEFONO 3202769636.SE REALIZA CONFIRMACION DE DIRECCION  DE CORRESPONSAL ACTUALIZADA  CR 6  13 - 74 SERREZUELITA DONDE SE ENCUENTRA LOS SEERVICIOS | 17/12/2025 SE REALIZA TRASLADO EXTERNO PRUEBA OK"/>
    <s v="VISITA TECNICA"/>
    <s v="F1ZZZ737"/>
    <s v="TIPO II"/>
    <s v="TERRESTRE"/>
    <s v="ORTIZ MARTINEZ STIVEN"/>
    <n v="1"/>
    <s v="0"/>
    <n v="144968"/>
    <n v="140396"/>
    <n v="144968"/>
  </r>
  <r>
    <s v="BOGOTA"/>
    <x v="3"/>
    <x v="3"/>
    <s v="25754"/>
    <s v="14502348"/>
    <s v="3007074757"/>
    <s v="OC TRASLADO"/>
    <s v="CUNDINAMARCA"/>
    <s v="SOACHA"/>
    <s v="BARRIO CIUDAD DE QUITO SOACHA"/>
    <s v="REDEBAN"/>
    <s v="FO-25-1950927"/>
    <d v="2025-12-05T16:25:00"/>
    <d v="2025-12-15T15:05:00"/>
    <s v="NO"/>
    <s v="TRASLADO"/>
    <s v="TRASLADO EXTERNO"/>
    <s v="CB UNO A UNO"/>
    <s v="CB UNO A UNO"/>
    <s v="EJECUTADO"/>
    <s v="EJECUTADO EXITOSO"/>
    <s v="09/12/2025 POR FAVOR, COMUNICARSE CON USUARIO PARA CONFIRMAR UBICACION, SOLICITUD Y PROGRAMAR VISITA TECNICA | 15/12/2025 SE REALIZA TRASLADO EXTERNO EXITOSO, CB SE ENCUENTRA BLOQUEADO POR PARTE DEL BANCO, SE ESCALA CON REDEBAN E INDICAN QUE REALICEN PRUEBAS,PUBLICIDAD A CARGO DEL CLIENTE."/>
    <s v="VISITA TECNICA"/>
    <s v="MNPZZ706"/>
    <s v="TIPO I"/>
    <s v="TERRESTRE"/>
    <s v="ARIAS QUILINDO JULIAN"/>
    <n v="1"/>
    <s v="0"/>
    <n v="65960"/>
    <n v="75096"/>
    <n v="65960"/>
  </r>
  <r>
    <s v="PEREIRA"/>
    <x v="1"/>
    <x v="4"/>
    <s v="66682"/>
    <s v="14515980"/>
    <s v="3007046442"/>
    <s v="OC TRASLADO"/>
    <s v="RISARALDA"/>
    <s v="SANTA ROSA DE CABAL"/>
    <s v="PTM  SANTA ROSA DE CABAL TIEND"/>
    <s v="REDEBAN"/>
    <s v="FO-25-1992676"/>
    <d v="2025-12-17T14:51:00"/>
    <d v="2025-12-18T11:18:00"/>
    <s v="NO"/>
    <s v="TRASLADO"/>
    <s v="TRASLADO EXTERNO"/>
    <s v="AGREGADOR"/>
    <s v="COMCARD - PTM"/>
    <s v="EJECUTADO"/>
    <s v="EJECUTADO EXITOSO"/>
    <s v="17/12/2025 SE  REALIZAN VARIOS INTLA GESTIONENTOS DE COMUNICACION CON LOS USUARIOS Y NO SE LOGRA ESTABLECER CONTACTO, PORFAVOR LLAMAR ANTES DE REALIZAR | 18/12/2025 VISITAMOS COMERCIO REALIZAMOS TRASLADO DE DATÁFONO CON LECTOR PARA LA DIRECCIÓN CRA 13 # 27-32 NO ES POSIBLE HACER PRUEBAS YA QUE ESTA BLOQUEADO SE LLAMO A LA LINEA PARA SOLICITAR QUE LO DESBLOQUEARAN NOS INDICAN QUE EN 15 MINUTOS PODÍAMOS INTENTAR PERO SIGUE BLOQUEADO ANEXAMOS LA TRX DEL RECHAZO."/>
    <s v="VISITA TECNICA"/>
    <s v="II005828"/>
    <s v="TIPO I"/>
    <s v="TERRESTRE"/>
    <s v="ARROYAVE CANO MANUEL GUILLERMO"/>
    <n v="1"/>
    <s v="0"/>
    <n v="65960"/>
    <n v="75096"/>
    <n v="65960"/>
  </r>
  <r>
    <s v="CARTAGENA"/>
    <x v="4"/>
    <x v="5"/>
    <s v="13760"/>
    <s v="14516098"/>
    <s v="3007058149"/>
    <s v="OC TRASLADO"/>
    <s v="BOLIVAR"/>
    <s v="SOPLAVIENTO"/>
    <s v="PTM SOPLAVIENTO ALMACEN DE RE"/>
    <s v="REDEBAN"/>
    <s v="FO-25-1992646"/>
    <d v="2025-12-17T14:51:00"/>
    <d v="2025-12-19T11:42:00"/>
    <s v="NO"/>
    <s v="TRASLADO"/>
    <s v="TRASLADO EXTERNO"/>
    <s v="AGREGADOR"/>
    <s v="COMCARD - PTM"/>
    <s v="EJECUTADO"/>
    <s v="EJECUTADO EXITOSO"/>
    <s v="17/12/2025 SE  REALIZAN VARIOS INTLA GESTIONENTOS DE COMUNICACION CON LOS USUARIOS Y NO SE LOGRA ESTABLECER CONTACTO, PORFAVOR LLAMAR ANTES DE REALIZAR | 19/12/2025 SE VALIDA TRASLADO DE EQUIPOS Y PUBLICIDAD DE AVISO EXTERIOR SE CONFIGURA EQUIPO Y QUEDA CON LA NUEVA DIRECCIÓN AL REALIZAR PRUEBAS SE EVIDENCIA QUE SE ENCUENTRA BLOQUEADO POR EL BANCO YA EL CLIENTE DEBE GESTIONAR EL DESBLOQUEO YA QUE SE REALIZO EL TRASLADO DE FORMA EXITOSA"/>
    <s v="VISITA TECNICA"/>
    <s v="TUZZZ340"/>
    <s v="TIPO III"/>
    <s v="TERRESTRE"/>
    <s v="MARTINEZ SALGUEDO ANDRES AUGUSTO"/>
    <n v="1"/>
    <s v="0"/>
    <n v="275729"/>
    <n v="196537"/>
    <n v="275729"/>
  </r>
  <r>
    <s v="CALI"/>
    <x v="1"/>
    <x v="1"/>
    <s v="76109"/>
    <s v="14516285"/>
    <s v="3007055839"/>
    <s v="OC TRASLADO"/>
    <s v="VALLE DEL CAUCA"/>
    <s v="BUENAVENTURA"/>
    <s v="PTM BUENAVENTURA CORREO BORIS"/>
    <s v="REDEBAN"/>
    <s v="FO-25-1992669"/>
    <d v="2025-12-17T14:51:00"/>
    <d v="2025-12-19T15:38:00"/>
    <s v="NO"/>
    <s v="TRASLADO"/>
    <s v="TRASLADO EXTERNO"/>
    <s v="AGREGADOR"/>
    <s v="COMCARD - PTM"/>
    <s v="EJECUTADO"/>
    <s v="EJECUTADO EXITOSO"/>
    <s v="17/12/2025 SE  REALIZAN VARIOS INTLA GESTIONENTOS DE COMUNICACION CON LOS USUARIOS Y NO SE LOGRA ESTABLECER CONTACTO, PORFAVOR LLAMAR ANTES DE REALIZAR | 19/12/2025 SE LLAMA AL CLIENTE, SE VALIDA LA SOLICITUD DEL TRASLADO Y DIRECCIÓN, SE VISITA EL COMERCIO, SE INICIALIZA TERMINALES DATAFONO MIXTO EXITOSAMENTE PARA ACTUALIZAR LA NUEVA DIRECCIÓN, LAS PRUEBAS SALEN CON RECHAZO GENERAL ESTA BLOQUEADO EL CB POR EL BANCO"/>
    <s v="VISITA TECNICA"/>
    <s v="XPJZZ840 - XPJZZ691"/>
    <s v="TIPO III"/>
    <s v="TERRESTRE"/>
    <s v="HERRERA MONAR GEOVANNY"/>
    <n v="1"/>
    <s v="0"/>
    <n v="275729"/>
    <n v="196537"/>
    <n v="275729"/>
  </r>
  <r>
    <s v="PASTO"/>
    <x v="1"/>
    <x v="1"/>
    <s v="86320"/>
    <s v="14522329"/>
    <s v="3007055168"/>
    <s v="OC TRASLADO"/>
    <s v="PUTUMAYO"/>
    <s v="ORITO"/>
    <s v="BARRIO LOS PINOS ORITO"/>
    <s v="REDEBAN"/>
    <s v="FO-25-1981539"/>
    <d v="2025-12-15T17:46:00"/>
    <d v="2025-12-17T13:11:00"/>
    <s v="NO"/>
    <s v="TRASLADO"/>
    <s v="TRASLADO EXTERNO"/>
    <s v="CB UNO A UNO"/>
    <s v="CB UNO A UNO"/>
    <s v="EJECUTADO"/>
    <s v="EJECUTADO EXITOSO"/>
    <s v="16/12/2025 SE REALIZA COMUNICACION CON LA SEÑORA MARLY RAMÍREZ  CON NUMERO DE TELEFONO 3223905903.SE REALIZA CONFIRMACION DE DIRECCION  DE CORRESPONSAL ACTUALIZADA  CL 8 N 11 87 BRR MARCO FIDEL SUAREZ DONDE SE ENCUENTRA LOS SEERVICIOS | 17/12/2025 SE VISITA CB. CLIENTE YA TRASLADO EQUIPOS Y PUBLICIDAD. SE ENCUENTRA DATAFONO CON BLOQUEO POR PARTE DE LA ENTIDAD. SE INICIALIZA DATAFONO PARA ACTUALIZAR DATOS DE LA TIRILLA. PRUEBAS CON RECHAZO POR BLOQUEO. TRASLADO EXITOSO"/>
    <s v="VISITA TECNICA"/>
    <s v="9BDZZ672"/>
    <s v="TIPO IV"/>
    <s v="TERRESTRE"/>
    <s v="CASTILLO HERRERA ALEX RICARDO"/>
    <n v="1"/>
    <s v="0"/>
    <n v="479589"/>
    <n v="196537"/>
    <n v="479589"/>
  </r>
  <r>
    <s v="MEDELLIN"/>
    <x v="0"/>
    <x v="0"/>
    <s v="5001"/>
    <s v="14522392"/>
    <s v="3007065170"/>
    <s v="OC TRASLADO"/>
    <s v="ANTIOQUIA"/>
    <s v="MEDELLIN"/>
    <s v="DISTRICOL BLANCO Y NEGRO"/>
    <s v="REDEBAN"/>
    <s v="FO-25-1992652"/>
    <d v="2025-12-17T14:51:00"/>
    <d v="2025-12-19T16:56:00"/>
    <s v="NO"/>
    <s v="TRASLADO"/>
    <s v="TRASLADO EXTERNO"/>
    <s v="AGREGADOR"/>
    <s v="DISTRICOL"/>
    <s v="EJECUTADO"/>
    <s v="EJECUTADO EXITOSO"/>
    <s v="17/12/2025 SE  REALIZAN VARIOS INTLA GESTIONENTOS DE COMUNICACION CON LOS USUARIOS Y NO SE LOGRA ESTABLECER CONTACTO, PORFAVOR LLAMAR ANTES DE REALIZAR | 19/12/2025 SE REVISA EQUIPO, SE FORMATEA Y SE INTRODUCEN DE NUEVO LOS DATOS Y EL EQUIPO SIGUE BLOQUEADO, SE LLAMA A LA LÍNEA DE BANCOLOMBIA Y ME INDICAN QUE TODO ESTA SIN NOVEDAD, LLAMO A REDEBAN Y ME INDICAN LO MISMO, ESCALO LA NOVEDAD A MI COORDINADOR Y ME INDICA QUE YA ESTA ESCALADO EL TEMA EN REDEBAN"/>
    <s v="VISITA TECNICA"/>
    <s v="2A008709"/>
    <s v="TIPO I"/>
    <s v="TERRESTRE"/>
    <s v="RUA ALVAREZ RICHARD ANDRES"/>
    <n v="1"/>
    <s v="0"/>
    <n v="65960"/>
    <n v="75096"/>
    <n v="65960"/>
  </r>
  <r>
    <s v="MEDELLIN"/>
    <x v="0"/>
    <x v="0"/>
    <s v="5736"/>
    <s v="14522768"/>
    <s v="3007070239"/>
    <s v="OC TRASLADO"/>
    <s v="ANTIOQUIA"/>
    <s v="SEGOVIA"/>
    <s v="DISTRICOL RINCON DE MODA"/>
    <s v="REDEBAN"/>
    <s v="FO-25-1992657"/>
    <d v="2025-12-17T14:51:00"/>
    <d v="2025-12-25T10:17:00"/>
    <s v="NO"/>
    <s v="TRASLADO"/>
    <s v="TRASLADO EXTERNO"/>
    <s v="AGREGADOR"/>
    <s v="DISTRICOL"/>
    <s v="EJECUTADO"/>
    <s v="EJECUTADO EXITOSO"/>
    <s v="17/12/2025 SE  REALIZAN VARIOS INTLA GESTIONENTOS DE COMUNICACION CON LOS USUARIOS Y NO SE LOGRA ESTABLECER CONTACTO, PORFAVOR LLAMAR ANTES DE REALIZAR | 24/12/2025 ACTIVIDAD DE TRASLADO FUÉ REALIZADA CON CONFIGURACION Y ENTREGA DE EQUIPOS EN ZONA SEGURA CON AUTORIZACION DE LA RED. ESTAMOS A LA ESPERA DE QUE USUARIO COMPARTA EVIDENCIA FOTOGRAFICA Y GEOREFERENCIACION DE LA NUEVA UBICACIÓN DE LOS EQUIPOS. USUARIO INFORMA QUE AUN NO LLEGA A CORREGIMIENTO YA QUE QUEDA A 6 HORAS Y SALIÓ HOY EN LA MAÑANA. PENDIENTE CONFIRMACION POR PARTE DE USUARIA PARA ENVIAR FO COMPLETO. | 26/12/2025 SE HACE TRASLADO OK PRUEBAS EXITOSAS. SE HACE TRASLADO BAJO MODALIDAD ZONA SEGURA CON ESCALAMIENTO A REDEBAN. SE LE ENTREGA AL USUARIO EL DATAFONO Y DEMÁS EQUIPOS OPERATIVOS, EMPACADOS Y SE LE ENTREGA PUBLICIDAD PARA SU EVENTUAL INSTALACIÓN. CLIENTE COMFIMAS INSTALACIÓN DE DE EQUIPOS Y PUBLICIDAD OK"/>
    <s v="VISITA TECNICA"/>
    <s v="LN009174"/>
    <s v="TIPO IV"/>
    <s v="TERRESTRE"/>
    <s v="DIAZ ZABALA FRANCIS DUBAN"/>
    <n v="1"/>
    <s v="0"/>
    <n v="479589"/>
    <n v="196537"/>
    <n v="479589"/>
  </r>
  <r>
    <s v="BOGOTA"/>
    <x v="3"/>
    <x v="3"/>
    <s v="73449"/>
    <s v="14526189"/>
    <s v="3007067171"/>
    <s v="OC TRASLADO"/>
    <s v="TOLIMA"/>
    <s v="MELGAR"/>
    <s v="PTM MELGAR FARMA J MARTINEZ"/>
    <s v="REDEBAN"/>
    <s v="FO-25-1992674"/>
    <d v="2025-12-17T14:51:00"/>
    <d v="2025-12-19T17:05:00"/>
    <s v="NO"/>
    <s v="TRASLADO"/>
    <s v="TRASLADO EXTERNO"/>
    <s v="AGREGADOR"/>
    <s v="COMCARD - PTM"/>
    <s v="EJECUTADO"/>
    <s v="EJECUTADO EXITOSO"/>
    <s v="17/12/2025 SE  REALIZAN VARIOS INTLA GESTIONENTOS DE COMUNICACION CON LOS USUARIOS Y NO SE LOGRA ESTABLECER CONTACTO, PORFAVOR LLAMAR ANTES DE REALIZAR | 19/12/2025 SE VISITA COMERCIO, SE PROCEDE A REALIZAR EL TRASLADO, SE ACTUALIZA DATÁFONO, SE REALIZAN PRUEBAS OK CON NUEVA DIRECCIÓN, PRUEBA FALLIDA CONSULTA DE SALDO POR BLOQUEO POR PARTE DE LA ENTIDAD, REALIZAR CONSTANTEMENTE PRUEBAS PARA VALIDAR DESBLOQUEO POR EL TRASLADO."/>
    <s v="VISITA TECNICA"/>
    <s v="9T007361"/>
    <s v="TIPO II"/>
    <s v="TERRESTRE"/>
    <s v="ARIAS QUILINDO JULIAN"/>
    <n v="1"/>
    <s v="0"/>
    <n v="144968"/>
    <n v="140396"/>
    <n v="144968"/>
  </r>
  <r>
    <s v="BUCARAMANGA"/>
    <x v="5"/>
    <x v="6"/>
    <s v="68001"/>
    <s v="14526312"/>
    <s v="3007081854"/>
    <s v="OC TRASLADO"/>
    <s v="SANTANDER"/>
    <s v="BUCARAMANGA"/>
    <s v="PTM BUCARAMANGA DROGUERIA FARM"/>
    <s v="REDEBAN"/>
    <s v="FO-25-1992647"/>
    <d v="2025-12-17T14:51:00"/>
    <d v="2025-12-18T14:00:00"/>
    <s v="NO"/>
    <s v="TRASLADO"/>
    <s v="TRASLADO EXTERNO"/>
    <s v="AGREGADOR"/>
    <s v="COMCARD - PTM"/>
    <s v="EJECUTADO"/>
    <s v="EJECUTADO EXITOSO"/>
    <s v="17/12/2025 SE  REALIZAN VARIOS INTLA GESTIONENTOS DE COMUNICACION CON LOS USUARIOS Y NO SE LOGRA ESTABLECER CONTACTO, PORFAVOR LLAMAR ANTES DE REALIZAR | 18/12/2025 SE HACE PRESENCIA EN COMERCIO SE REALIZA ADECUACION DE 1 DATÁFONO CON SU RESPECTIVO LECTOR DE BARRAS SE INSTALA PUBLICIDAD Y SE ACTUALIZA DIRECCIÓN EN EL SISTEMA,NO SE REALIZA PRUEBAS DEBIDO A QUE EL CB SE ENCUENTRA BLOQUEADO POR PARTE DEL BANCO"/>
    <s v="VISITA TECNICA"/>
    <s v="VWZZZ802 - VYZZZ062"/>
    <s v="TIPO I"/>
    <s v="TERRESTRE"/>
    <s v="BARRERA ORTEGA MARLON STWAR"/>
    <n v="1"/>
    <s v="0"/>
    <n v="65960"/>
    <n v="75096"/>
    <n v="65960"/>
  </r>
  <r>
    <s v="BARRANQUILLA"/>
    <x v="4"/>
    <x v="5"/>
    <s v="8001"/>
    <s v="14526359"/>
    <s v="3007075983"/>
    <s v="OC TRASLADO"/>
    <s v="ATLANTICO"/>
    <s v="BARRANQUILLA"/>
    <s v="PTM BARRANQUILLA DROGUERIA EBE"/>
    <s v="REDEBAN"/>
    <s v="FO-25-1992662"/>
    <d v="2025-12-17T14:51:00"/>
    <d v="2025-12-18T14:07:00"/>
    <s v="NO"/>
    <s v="TRASLADO"/>
    <s v="TRASLADO EXTERNO"/>
    <s v="AGREGADOR"/>
    <s v="COMCARD - PTM"/>
    <s v="EJECUTADO"/>
    <s v="EJECUTADO EXITOSO"/>
    <s v="17/12/2025 SE  REALIZAN VARIOS INTLA GESTIONENTOS DE COMUNICACION CON LOS USUARIOS Y NO SE LOGRA ESTABLECER CONTACTO, PORFAVOR LLAMAR ANTES DE REALIZAR | 18/12/2025 SE REALIZA TRASLADO EXITOSAMENTE SERVICIO OPERATIVO SE REALIZAN PRUEBAS OK"/>
    <s v="VISITA TECNICA"/>
    <s v="LM0CZ501"/>
    <s v="TIPO I"/>
    <s v="TERRESTRE"/>
    <s v="VILLACOB VILLACOB ELKIN EDUARDO"/>
    <n v="1"/>
    <s v="0"/>
    <n v="65960"/>
    <n v="75096"/>
    <n v="65960"/>
  </r>
  <r>
    <s v="APARTADO"/>
    <x v="0"/>
    <x v="0"/>
    <s v="5490"/>
    <s v="14526408"/>
    <s v="3007069669"/>
    <s v="OC TRASLADO"/>
    <s v="ANTIOQUIA"/>
    <s v="NECOCLI"/>
    <s v="PTM ZAPATA MARANDIS"/>
    <s v="REDEBAN"/>
    <s v="FO-25-1992649"/>
    <d v="2025-12-17T14:51:00"/>
    <d v="2025-12-23T16:09:00"/>
    <s v="NO"/>
    <s v="TRASLADO"/>
    <s v="TRASLADO EXTERNO"/>
    <s v="AGREGADOR"/>
    <s v="COMCARD - PTM"/>
    <s v="EJECUTADO"/>
    <s v="EJECUTADO EXITOSO"/>
    <s v="17/12/2025 SE  REALIZAN VARIOS INTLA GESTIONENTOS DE COMUNICACION CON LOS USUARIOS Y NO SE LOGRA ESTABLECER CONTACTO, PORFAVOR LLAMAR ANTES DE REALIZAR | 23/12/2025 SE REALIZA BORRADO DE PARA.ETROS Y SE VUELVE A INICIALIZAR"/>
    <s v="VISITA TECNICA"/>
    <s v="MM000397"/>
    <s v="TIPO II"/>
    <s v="TERRESTRE"/>
    <s v="CASTRO HENAO DANIEL ESTEBAN"/>
    <n v="1"/>
    <s v="0"/>
    <n v="144968"/>
    <n v="140396"/>
    <n v="144968"/>
  </r>
  <r>
    <s v="IBAGUE"/>
    <x v="2"/>
    <x v="2"/>
    <s v="73001"/>
    <s v="14527145"/>
    <s v="3007046755"/>
    <s v="OC TRASLADO"/>
    <s v="TOLIMA"/>
    <s v="IBAGUE"/>
    <s v="BARRIO ARKAROLINA IBAGUE"/>
    <s v="REDEBAN"/>
    <s v="FO-25-2001067"/>
    <d v="2025-12-18T17:26:00"/>
    <d v="2025-12-20T14:26:00"/>
    <s v="NO"/>
    <s v="TRASLADO"/>
    <s v="TRASLADO EXTERNO"/>
    <s v="UNO A UNO"/>
    <s v="CB UNO A UNO"/>
    <s v="EJECUTADO"/>
    <s v="EJECUTADO EXITOSO"/>
    <s v="19/12/2025 SE REALIZA COMUNICACION CON LAS SEÑOR JESUS NUMERO DE TELEFONO 3017746152 CONFIRMACION  DE DIRECCION  DEL CORRESPONSAL ACTUALIZADA MZ K, CA 33 JORDAN NOVENA ETAPA TOLIMA   IBAGUÉ | 20/12/2025 SE HACE TRASLADO DE CB BANCOLOMBIA SIN NOVEDAD. SE ACTUALIZA DATÁFONO Y SE CAPACITA AL SEÑOR JESÚS SÁNCHEZ, EN EL MANEJO DEL DATÁFONO, SOMOS BANCOLOMBIA Y PROCESO DE COMPENSACIÓN. NO SE DEJA PRUEBAS DE TRANSACCIONES EXITOSAS PORQUE EL CB ESTÁ BLOQUEADO POR EL TRASLADO. EL SEÑOR JESÚS SÁNCHEZ, LLAMA A LA LÍNEA NACIONAL DE BANCOLOMBIA 018000953344 Y LE INFORMAN QUE EL DÍA LUNES 22/12/2025 EL CB BANCOLOMBIA SERÁ DESBLOQUEADO."/>
    <s v="VISITA TECNICA"/>
    <s v="TR008183"/>
    <s v="TIPO I"/>
    <s v="TERRESTRE"/>
    <s v="VARGAS HERRERA JHON JAIRO"/>
    <n v="1"/>
    <s v="0"/>
    <n v="65960"/>
    <n v="75096"/>
    <n v="65960"/>
  </r>
  <r>
    <s v="CALI"/>
    <x v="1"/>
    <x v="1"/>
    <s v="76126"/>
    <s v="14531506"/>
    <s v="3007060448"/>
    <s v="OC TRASLADO"/>
    <s v="VALLE DEL CAUCA"/>
    <s v="CALIMA"/>
    <s v="PTM CALIMA PAPELERIA JOHANA CA"/>
    <s v="REDEBAN"/>
    <s v="FO-25-1992667"/>
    <d v="2025-12-17T14:51:00"/>
    <d v="2025-12-19T15:44:00"/>
    <s v="NO"/>
    <s v="TRASLADO"/>
    <s v="TRASLADO EXTERNO"/>
    <s v="AGREGADOR"/>
    <s v="COMCARD - PTM"/>
    <s v="EJECUTADO"/>
    <s v="EJECUTADO EXITOSO"/>
    <s v="17/12/2025 SE  REALIZAN VARIOS INTLA GESTIONENTOS DE COMUNICACION CON LOS USUARIOS Y NO SE LOGRA ESTABLECER CONTACTO, PORFAVOR LLAMAR ANTES DE REALIZAR | 19/12/2025 SE VISITA CORRESPONSAL Y SE PROCEDE A REALIZA TRASLADO DE CORRESPONSAL. TRANSACCIONES DE PRUEBA NO EXITOSAS DEBIDO A QUE EL CORRESPONSAL SE ENCONTRÓ BLOQUEADO POR TRASLADO. SE LLAMA A LA LÍNEA PARA PEDIR DESBLOQUEO Y NO ES POSIBLE YA QUE DEBE SER LA ALIANZA QUE LO SOLITE. EQUIPOS EN BUEN ESTADO."/>
    <s v="VISITA TECNICA"/>
    <s v="KA00C829"/>
    <s v="TIPO II"/>
    <s v="TERRESTRE"/>
    <s v="BOLAÑOS TABORDA JORGE ENRIQUE"/>
    <n v="1"/>
    <s v="0"/>
    <n v="144968"/>
    <n v="140396"/>
    <n v="144968"/>
  </r>
  <r>
    <s v="MEDELLIN"/>
    <x v="0"/>
    <x v="0"/>
    <s v="5044"/>
    <s v="14531537"/>
    <s v="3007059065"/>
    <s v="OC TRASLADO"/>
    <s v="ANTIOQUIA"/>
    <s v="ANZA"/>
    <s v="BARRIO CARRERA BOLIVAR ANZA AN"/>
    <s v="REDEBAN"/>
    <s v="FO-25-2001072"/>
    <d v="2025-12-18T17:26:00"/>
    <d v="2025-12-23T12:13:00"/>
    <s v="NO"/>
    <s v="TRASLADO"/>
    <s v="TRASLADO EXTERNO"/>
    <s v="CB UNO A UNO"/>
    <s v="CB UNO A UNO"/>
    <s v="EJECUTADO"/>
    <s v="EJECUTADO EXITOSO"/>
    <s v="19/12/2025 SE REALIZARON VARIOS INTENTOS PARA REALIZAR LA VERIFICACION Y ACTUALIZACION  DE DATOS AL NUMERO  AL NUMERO 3215397446 PERO EN NINGUNO DE LOS INTENTOS LA COMUNICACION FUE EXITOSA.PORFAVOR LLAMAR ANTES DE REALIZAR LA GESTION | 23/12/2025 SE REALIZA TRASLADO DE CB SE HACE INSTALACION DE PUBLICIDAD Y PRUEBAS OK"/>
    <s v="VISITA TECNICA"/>
    <s v="MA002224"/>
    <s v="TIPO III"/>
    <s v="TERRESTRE"/>
    <s v="MONTOYA VELEZ ANDRES FELIPE"/>
    <n v="1"/>
    <s v="0"/>
    <n v="275729"/>
    <n v="196537"/>
    <n v="275729"/>
  </r>
  <r>
    <s v="VILLAVICENCIO"/>
    <x v="2"/>
    <x v="2"/>
    <s v="50568"/>
    <s v="14563951"/>
    <s v="3007068528"/>
    <s v="OC TRASLADO"/>
    <s v="META"/>
    <s v="PUERTO GAITAN"/>
    <s v="PERLAS DEL MANACACIAS 2"/>
    <s v="REDEBAN"/>
    <s v="FO-25-2001065"/>
    <d v="2025-12-18T17:26:00"/>
    <d v="2025-12-23T14:42:00"/>
    <s v="NO"/>
    <s v="TRASLADO"/>
    <s v="TRASLADO EXTERNO"/>
    <s v="UNO A UNO"/>
    <s v="CB UNO A UNO"/>
    <s v="EJECUTADO"/>
    <s v="EJECUTADO EXITOSO"/>
    <s v="19/12/2025 SE REALIZA COMUNICACION CON LAS SEÑORA ANGYE ORDOÑEZ  NUMERO DE TELEFONO 3173257909 CONFIRMACION  DE DIRECCION  DEL CORRESPONSAL ACTUALIZADA MZ  20 CA 25 META        PUERTO GAITÁN | 23/12/2025 SE REALIZA INSTALACIÓN DE AVISO EXTERIOR, SE REALIZA ACTUALIZACIÓN DE SO Y VERSIÓN EN DATAFONO, AL INCIALIZAR GENERA REINICIO Y CONTEO SUPERIOR A 80 EN EL PROCESO DE INICIALIZACIÓN, SE ESCALA A REDEBAN SEBASTIÁN GONZÁLEZ QUIEN INDICA QUE DEBE ESCALAR A OPERACIONES POR QUÉ ES UN TEMA DE CARACTERES ESPACIALES EN B24, AUTORIZA DEJAR DATAFONO CON CONFIGURACIÓN LISTA PARA INICIALIZACIÓN REMOTA, SE INSTALA AVISO EXTERIOR, CLIENTE SIN SERVICIO DE INTERNET NI CORRIENTE ELÉCTRICA POR FALLA A NIVEL DE BARRIO, SE TRABAJA EQUIPO CON CORRIENTE ELÉCTRICA DE COMERCIO ALEDAÑO."/>
    <s v="VISITA TECNICA"/>
    <s v="AAJQZ422"/>
    <s v="TIPO III"/>
    <s v="TERRESTRE"/>
    <s v="MURCIA HERNANDEZ HARVEY IGNACIO"/>
    <n v="1"/>
    <s v="0"/>
    <n v="275729"/>
    <n v="196537"/>
    <n v="275729"/>
  </r>
  <r>
    <s v="BUCARAMANGA"/>
    <x v="5"/>
    <x v="6"/>
    <s v="68001"/>
    <s v="14583589"/>
    <s v="3007069682"/>
    <s v="OC TRASLADO"/>
    <s v="SANTANDER"/>
    <s v="BUCARAMANGA"/>
    <s v="PTM BUCARAMANGA INTEGRALES EN"/>
    <s v="REDEBAN"/>
    <s v="FO-25-2055830"/>
    <d v="2025-12-30T16:49:00"/>
    <d v="2025-12-31T13:06:00"/>
    <s v="NO"/>
    <s v="TRASLADO"/>
    <s v="TRASLADO EXTERNO"/>
    <s v="AGREGADOR"/>
    <s v="COMCARD - PTM"/>
    <s v="EJECUTADO"/>
    <s v="EJECUTADO EXITOSO"/>
    <s v="31/12/2025 SE ESCALA PARA VISITA. LLAMAR ANTES DE VISITAR, CONFIRMAR FALLA Y DATOS | 31/12/2025 SE REALIZA TRASLADO EXTERNO, CAMBIO DE DIRECCIÓN EXITOSA , SE DEJA INSTALADO DATAFONO LECTOR DE BARRAS BASE DE DATÁFONO PINPAD HUB  , NO SE REALIZA PRUEBAS COMERCIO SE ENCUENTRA BLOQUEADO POR ENTIDAD"/>
    <s v="VISITA TECNICA"/>
    <s v="MN000410 - MN000645"/>
    <s v="TIPO I"/>
    <s v="TERRESTRE"/>
    <s v="HERRERA LUQUE SAUL JAVIER"/>
    <n v="1"/>
    <s v="0"/>
    <n v="65960"/>
    <n v="75096"/>
    <n v="65960"/>
  </r>
  <r>
    <m/>
    <x v="6"/>
    <x v="7"/>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s v="PASTO"/>
    <x v="0"/>
    <x v="0"/>
    <s v="86568"/>
    <s v="3014489"/>
    <s v="3007032486"/>
    <s v="OC ENVIO ROLLOS"/>
    <s v="PUTUMAYO"/>
    <s v="PUERTO ASIS"/>
    <s v="DISTRICOL SERVIPLOTTER PUERTO"/>
    <s v="REDEBAN"/>
    <s v="FO-25-1823295"/>
    <d v="2025-11-13T11:13:00"/>
    <d v="2025-12-11T12:31:00"/>
    <m/>
    <s v="ENVIO"/>
    <m/>
    <s v="AGREGADOR"/>
    <s v="DISTRICOL"/>
    <m/>
    <m/>
    <s v="15/11/2025 SE REALIZA ENVIO DE ROLLOS CON OPERADOR LOGISTICO | 11/12/2025 SE REALIZA ENVIO DE 30 ROLLOS, CON LA GUIA 2248145392. SE CONFIRMA ENTREGA EXITOSA POR PARTE DE LA TRANSPORTADORA"/>
    <s v="ENVIO"/>
    <m/>
    <s v="TIPO IV"/>
    <s v="TERRESTRE"/>
    <m/>
    <n v="1"/>
    <n v="35780"/>
    <n v="0"/>
    <n v="35780"/>
  </r>
  <r>
    <s v="MEDELLIN"/>
    <x v="1"/>
    <x v="1"/>
    <s v="5001"/>
    <s v="3037946"/>
    <s v="3007028074"/>
    <s v="OC VISITA ROLLOS"/>
    <s v="ANTIOQUIA"/>
    <s v="MEDELLIN"/>
    <s v="BARRIO MORAVIA MEDELLIN"/>
    <s v="REDEBAN"/>
    <s v="FO-25-1858878"/>
    <d v="2025-11-20T08:00:00"/>
    <d v="2025-12-01T09:57:00"/>
    <m/>
    <s v="VISITA"/>
    <s v="ROLLOS"/>
    <s v="CB UNO A UNO"/>
    <s v="CB UNO A UNO"/>
    <m/>
    <s v="EJECUTADO EXITOSO"/>
    <s v="21/11/2025 SE ESCALA AL COORDINADOR DE LA ZONA PARA ENTREGA EN SITIO | 02/12/2025 SE REALIZA ENTREGA DE 290 ROLLOS POR EL OPERADOR CABIFY CON LA GUIA V4001852148"/>
    <s v="VISITA TECNICA"/>
    <m/>
    <s v="TIPO I"/>
    <s v="TERRESTRE"/>
    <s v="ALVAREZ LOPEZ MARIANA"/>
    <n v="1"/>
    <n v="35780"/>
    <n v="75096"/>
    <n v="35780"/>
  </r>
  <r>
    <s v="PASTO"/>
    <x v="0"/>
    <x v="0"/>
    <s v="86569"/>
    <s v="3045188"/>
    <s v="3007044997"/>
    <s v="OC ENVIO ROLLOS"/>
    <s v="PUTUMAYO"/>
    <s v="PUERTO CAICEDO"/>
    <s v="DISTRICOL MERCACENTRO J&amp;M"/>
    <s v="REDEBAN"/>
    <s v="FO-25-1859307"/>
    <d v="2025-11-21T10:07:03"/>
    <d v="2025-12-03T15:42:00"/>
    <m/>
    <s v="ENVIO"/>
    <m/>
    <s v="AGREGADOR"/>
    <s v="DISTRICOL"/>
    <m/>
    <s v="EJECUTADO EXITOSO"/>
    <s v="21/11/2025 SE REALIZA ENVIO DE ROLLOS CON OPERADOR LOGISTICO | 27/11/2025 EN COMUNICACIÓN CON EL USUARIO NOS CONFIRMA QUE AUN NO HA RECIBIDO LOS ROLLOS | 03/12/2025 SE REALIZA ENVIO DE 100 ROLLOS, CON LA GUIA 2248145425 SERVIENTREGA. SE CONFIRMA ENTREGA EXITOSA POR PARTE DE LA TRANSPORTADORA"/>
    <s v="ENVIO"/>
    <m/>
    <s v="TIPO IV"/>
    <s v="TERRESTRE"/>
    <m/>
    <n v="1"/>
    <n v="35780"/>
    <n v="0"/>
    <n v="35780"/>
  </r>
  <r>
    <s v="IBAGUE"/>
    <x v="2"/>
    <x v="2"/>
    <s v="73319"/>
    <s v="3047914"/>
    <s v="3007070201"/>
    <s v="OC VISITA ROLLOS"/>
    <s v="TOLIMA"/>
    <s v="GUAMO"/>
    <s v="BARRIO VEREDA LA CHAMBA"/>
    <s v="REDEBAN"/>
    <s v="FO-25-1860951"/>
    <d v="2025-11-21T15:53:22"/>
    <d v="2025-12-05T08:51:00"/>
    <m/>
    <m/>
    <m/>
    <s v="UNO A UNO"/>
    <s v="CB UNO A UNO"/>
    <s v="EJECUTADO"/>
    <s v="EJECUTADO EXITOSO"/>
    <s v="21/11/2025 SE ESCALA AL COORDINADOR DE LA ZONA PARA ENTREGA EN SITIO | 05/12/2025 SE REALIZA VISITA AL PUNTO, SE ENTREGAN 30 ROLLOS PAPEL RBM. CLIENTE RECIBE A SATISFACCIÓN"/>
    <s v="VISITA TECNICA"/>
    <m/>
    <s v="TIPO II"/>
    <s v="TERRESTRE"/>
    <s v="DEVIA REINOSO JUAN CARLOS"/>
    <n v="1"/>
    <n v="67654"/>
    <n v="140396"/>
    <n v="67654"/>
  </r>
  <r>
    <s v="MONTERIA"/>
    <x v="3"/>
    <x v="3"/>
    <s v="5250"/>
    <s v="3049363"/>
    <s v="3007058224"/>
    <s v="OC ENVIO ROLLOS"/>
    <s v="ANTIOQUIA"/>
    <s v="EL BAGRE"/>
    <s v="PTM EL BAGRE ACCESORIOS JRBP"/>
    <s v="REDEBAN"/>
    <s v="FO-25-1878794"/>
    <d v="2025-11-22T11:02:26"/>
    <d v="2025-12-06T09:58:00"/>
    <m/>
    <s v="ENVIO"/>
    <m/>
    <s v="AGREGADOR"/>
    <s v="COMCARD - PTM"/>
    <m/>
    <s v="EJECUTADO EXITOSO"/>
    <s v="25/11/2025 SE CONFIRMAN DATOS, SE REALIZA ENVIO POR OPERADOR LOGISTICO | 28/11/2025 SE LE INFORMA AL USUARIO EL NUMERO DE GUIA, PENDIENTE CONFIRMACION | 06/12/2025 SE REALIZA ENVIO DE 50 ROLLOS, CON LA GUIA 2265100524 SERVIENTREGA. SE CONFIRMA ENTREGA EXITOSA POR PARTE DE LA TRANSPORTADORA"/>
    <s v="ENVIO"/>
    <m/>
    <s v="TIPO IV"/>
    <s v="TERRESTRE"/>
    <m/>
    <n v="1"/>
    <n v="35780"/>
    <n v="0"/>
    <n v="35780"/>
  </r>
  <r>
    <s v="CARTAGENA"/>
    <x v="3"/>
    <x v="3"/>
    <s v="13430"/>
    <s v="3049917"/>
    <s v="3007082045"/>
    <s v="OC ENVIO ROLLOS"/>
    <s v="BOLIVAR"/>
    <s v="MAGANGUE"/>
    <s v="DISTRICOL RESTAURANTE TERMINAL"/>
    <s v="REDEBAN"/>
    <s v="FO-25-1869999"/>
    <d v="2025-11-24T08:00:00"/>
    <d v="2025-12-04T10:40:00"/>
    <m/>
    <s v="ENVIO"/>
    <m/>
    <s v="AGREGADOR"/>
    <s v="DISTRICOL"/>
    <m/>
    <s v="EJECUTADO EXITOSO"/>
    <s v="24/11/2025 SE CONFIRMAN DATOS, SE REALIZA ENVIO POR OPERADOR LOGISTICO | 04/12/2025 SE REALIZA ENVIO DE 20 ROLLOS, CON LA GUIA 2277307834 SERVIENTREGA. SE CONFIRMA ENTREGA EXITOSA POR PARTE DE LA TRANSPORTADORA"/>
    <s v="ENVIO"/>
    <m/>
    <s v="TIPO IV"/>
    <s v="TERRESTRE"/>
    <m/>
    <n v="1"/>
    <n v="35780"/>
    <n v="0"/>
    <n v="35780"/>
  </r>
  <r>
    <s v="APARTADO"/>
    <x v="1"/>
    <x v="1"/>
    <s v="5480"/>
    <s v="3052206"/>
    <s v="3007030486"/>
    <s v="OC VISITA ROLLOS"/>
    <s v="ANTIOQUIA"/>
    <s v="MUTATA"/>
    <s v="BARRIO CENTRO CALLE PRINCIPAL"/>
    <s v="REDEBAN"/>
    <s v="FO-25-1869543"/>
    <d v="2025-11-24T09:30:03"/>
    <d v="2025-12-01T08:03:00"/>
    <m/>
    <s v="VISITA"/>
    <s v="ROLLOS"/>
    <s v="CB UNO A UNO"/>
    <s v="CB UNO A UNO"/>
    <s v="EJECUTADO"/>
    <s v="EJECUTADO EXITOSO"/>
    <s v="24/11/2025 SE ESCALA AL COORDINADOR DE LA ZONA PARA ENTREGA EN SITIO | 01/12/2025 SE ENVÍAN 10 ROLLOS CON EL CONDUCTOR Y SE COMPARTE INFORMACIÓN CON LA USUARIA Y CONFIRMA EL RECIBIDO DE LOS ROLLOS"/>
    <s v="ENVIO FLOTA - OPERADOR LOGISTICO"/>
    <m/>
    <s v="TIPO II"/>
    <s v="TERRESTRE"/>
    <s v="SALDARRIAGA MIRANDA SANTIAGO"/>
    <n v="1"/>
    <n v="67654"/>
    <n v="140396"/>
    <n v="67654"/>
  </r>
  <r>
    <s v="APARTADO"/>
    <x v="1"/>
    <x v="1"/>
    <s v="5172"/>
    <s v="3052673"/>
    <s v="3007073417"/>
    <s v="OC VISITA ROLLOS"/>
    <s v="ANTIOQUIA"/>
    <s v="CHIGORODO"/>
    <s v="BARRIO EL JARDIN CHIGORODO 1"/>
    <s v="REDEBAN"/>
    <s v="FO-25-1870105"/>
    <d v="2025-11-24T10:17:24"/>
    <d v="2025-12-01T09:03:00"/>
    <m/>
    <s v="VISITA"/>
    <s v="ROLLOS"/>
    <s v="CB UNO A UNO"/>
    <s v="CB UNO A UNO"/>
    <s v="EJECUTADO"/>
    <s v="EJECUTADO EXITOSO"/>
    <s v="24/11/2025 SE ESCALA AL COORDINADOR DE LA ZONA PARA ENTREGA EN SITIO | 01/12/2025 SE DEJAN LOS 30 ROLLOS EN UN COMERCIO VECINO YA QUE EL USUARIO NO SE ENCUENTRA EN LA ZONA POR UN PARO QUE ESTÁ EN LA ZONA DE NECOCLI. NOS INDICA QUE LO DEJEMOS EN LA FERRETERÍA QUE ESTÁ DIAGONAL AL COMERCIO."/>
    <s v="VISITA TECNICA"/>
    <m/>
    <s v="TIPO II"/>
    <s v="TERRESTRE"/>
    <s v="SALDARRIAGA MIRANDA SANTIAGO"/>
    <n v="1"/>
    <n v="67654"/>
    <n v="140396"/>
    <n v="67654"/>
  </r>
  <r>
    <s v="BUCARAMANGA"/>
    <x v="4"/>
    <x v="4"/>
    <s v="68872"/>
    <s v="3057141"/>
    <s v="3007081487"/>
    <s v="OC ENVIO ROLLOS"/>
    <s v="SANTANDER"/>
    <s v="VILLANUEVA"/>
    <s v="PTM VILLANUEVA BENYI STORE"/>
    <s v="REDEBAN"/>
    <s v="FO-25-1875978"/>
    <d v="2025-11-25T08:00:00"/>
    <d v="2025-12-01T15:53:33"/>
    <m/>
    <s v="ENVIO"/>
    <m/>
    <s v="AGREGADOR"/>
    <s v="COMCARD - PTM"/>
    <m/>
    <s v="EJECUTADO EXITOSO"/>
    <s v="25/11/2025 SE CONFIRMAN DATOS, SE REALIZA ENVIO POR OPERADOR LOGISTICO | 01/12/2025 SE REALIZA ENVIO DE 10 ROLLOS, CON LA GUIA 2187690968 SERVIENTREGA. SE CONFIRMA ENTREGA EXITOSA POR PARTE DE LA TRANSPORTADORA"/>
    <s v="ENVIO"/>
    <m/>
    <s v="TIPO III"/>
    <s v="TERRESTRE"/>
    <m/>
    <n v="1"/>
    <n v="35780"/>
    <n v="0"/>
    <n v="35780"/>
  </r>
  <r>
    <s v="SANTA MARTA"/>
    <x v="3"/>
    <x v="3"/>
    <s v="47980"/>
    <s v="3057150"/>
    <s v="3007077719"/>
    <s v="OC VISITA ROLLOS"/>
    <s v="MAGDALENA"/>
    <s v="ZONA BANANERA"/>
    <s v="BARRIO SOPLADOR ZONA BANANERA"/>
    <s v="REDEBAN"/>
    <s v="FO-25-1874870"/>
    <d v="2025-11-25T08:00:00"/>
    <d v="2025-12-01T16:10:00"/>
    <m/>
    <s v="VISITA"/>
    <s v="ROLLOS"/>
    <s v="CB UNO A UNO"/>
    <s v="CB UNO A UNO"/>
    <s v="EJECUTADO"/>
    <s v="EJECUTADO EXITOSO"/>
    <s v="25/11/2025 SE ESCALA AL COORDINADOR DE LA ZONA PARA ENTREGA EN SITIO | 01/12/2025 SE REALIZA ENTREGA DE 20 ROLLOS PARA DATÁFONO A SATISFACCIÓN DEL CLIENTE SE ACUERDA UN PUNTO DE ENCUENTRO CON EL USUARIO EN SAN JOSÉ SEVILLA YA QUE EL ACCESO A SOPLADOR ES RIESGOSO SIN UN ACOMPAÑANTE"/>
    <s v="VISITA TECNICA"/>
    <m/>
    <s v="TIPO II"/>
    <s v="TERRESTRE"/>
    <s v="THOMAS  CAMPO SIGIFREDO SEGUNDO"/>
    <n v="1"/>
    <n v="67654"/>
    <n v="140396"/>
    <n v="67654"/>
  </r>
  <r>
    <s v="IBAGUE"/>
    <x v="2"/>
    <x v="2"/>
    <s v="73504"/>
    <s v="3058194"/>
    <s v="3007053991"/>
    <s v="OC ENVIO ROLLOS"/>
    <s v="TOLIMA"/>
    <s v="ORTEGA"/>
    <s v="BARRIO EL VERGEL ORTEGA"/>
    <s v="REDEBAN"/>
    <s v="FO-25-1875959"/>
    <d v="2025-11-25T08:55:14"/>
    <d v="2025-12-03T15:17:00"/>
    <m/>
    <s v="ENVIO"/>
    <m/>
    <s v="UNO A UNO"/>
    <s v="CB UNO A UNO"/>
    <m/>
    <s v="EJECUTADO EXITOSO"/>
    <s v="25/11/2025 SE CONFIRMAN DATOS, SE REALIZA ENVIO POR OPERADOR LOGISTICO | 03/12/2025 SE REALIZA ENVIO DE 10 ROLLOS, CON LA GUIA 2235596811 SERVIENTREGA. SE CONFIRMA ENTREGA EXITOSA POR PARTE DE LA TRANSPORTADORA"/>
    <s v="ENVIO"/>
    <m/>
    <s v="TIPO III"/>
    <s v="TERRESTRE"/>
    <m/>
    <n v="1"/>
    <n v="35780"/>
    <n v="0"/>
    <n v="35780"/>
  </r>
  <r>
    <s v="SINCELEJO"/>
    <x v="3"/>
    <x v="3"/>
    <s v="70429"/>
    <s v="3058418"/>
    <s v="3007061570"/>
    <s v="OC ENVIO ROLLOS"/>
    <s v="SUCRE"/>
    <s v="MAJAGUAL"/>
    <s v="BARRIO CENTRO MAJAGUAL 3"/>
    <s v="REDEBAN"/>
    <s v="FO-25-1875958"/>
    <d v="2025-11-25T09:01:03"/>
    <d v="2025-12-01T14:18:00"/>
    <m/>
    <s v="ENVIO"/>
    <m/>
    <s v="CB UNO A UNO"/>
    <s v="CB UNO A UNO"/>
    <m/>
    <s v="EJECUTADO EXITOSO"/>
    <s v="25/11/2025 SE CONFIRMAN DATOS, SE REALIZA ENVIO POR OPERADOR LOGISTICO | 01/12/2025 SE REALIZA ENVIO DE 30 ROLLOS, CON LA GUIA 2265100522 SERVIENTREGA. SE CONFIRMA ENTREGA EXITOSA POR PARTE DE LA TRANSPORTADORA"/>
    <s v="ENVIO"/>
    <m/>
    <s v="TIPO IV"/>
    <s v="FLUVIAL"/>
    <m/>
    <n v="1"/>
    <n v="35780"/>
    <n v="0"/>
    <n v="35780"/>
  </r>
  <r>
    <s v="PASTO"/>
    <x v="0"/>
    <x v="0"/>
    <s v="86865"/>
    <s v="3059788"/>
    <s v="3007046863"/>
    <s v="OC ENVIO ROLLOS"/>
    <s v="PUTUMAYO"/>
    <s v="VALLE DEL GUAMUEZ"/>
    <s v="DISTRICOL PAPELERIA JAVIER"/>
    <s v="REDEBAN"/>
    <s v="FO-25-1878738"/>
    <d v="2025-11-25T11:26:31"/>
    <d v="2025-12-07T16:50:00"/>
    <m/>
    <s v="ENVIO"/>
    <m/>
    <s v="AGREGADOR"/>
    <s v="DISTRICOL"/>
    <m/>
    <s v="EJECUTADO EXITOSO"/>
    <s v="07/12/2025 SE REALIZA ENVIO DE 20 ROLLOS, CON LA GUIA 2248145446 SERVIENTREGA. SE CONFIRMA ENTREGA EXITOSA POR PARTE DE LA TRANSPORTADORA"/>
    <s v="ENVIO"/>
    <m/>
    <s v="TIPO IV"/>
    <s v="TERRESTRE"/>
    <m/>
    <n v="1"/>
    <n v="35780"/>
    <n v="0"/>
    <n v="35780"/>
  </r>
  <r>
    <s v="MEDELLIN"/>
    <x v="1"/>
    <x v="1"/>
    <s v="5001"/>
    <s v="3062297"/>
    <s v="3007079020"/>
    <s v="OC VISITA ROLLOS"/>
    <s v="ANTIOQUIA"/>
    <s v="MEDELLIN"/>
    <s v="PTM MEDELLIN DONDE LUISA"/>
    <s v="REDEBAN"/>
    <s v="FO-25-1879898"/>
    <d v="2025-11-25T16:00:18"/>
    <d v="2025-12-01T09:57:00"/>
    <m/>
    <s v="VISITA"/>
    <s v="ROLLOS"/>
    <s v="AGREGADOR"/>
    <s v="COMCARD - PTM"/>
    <m/>
    <s v="EJECUTADO EXITOSO"/>
    <s v="25/11/2025 SE ESCALA AL COORDINADOR DE LA ZONA PARA ENTREGA EN SITIO | 01/12/2025 SE REALIZA ENTREGA DE 30 ROLLOS POR EL OPERADOR CABIFY CON LA GUIA V4001880013"/>
    <s v="VISITA TECNICA"/>
    <m/>
    <s v="TIPO I"/>
    <s v="TERRESTRE"/>
    <s v="ALVAREZ LOPEZ MARIANA"/>
    <n v="1"/>
    <n v="35780"/>
    <n v="75096"/>
    <n v="35780"/>
  </r>
  <r>
    <s v="MEDELLIN"/>
    <x v="1"/>
    <x v="1"/>
    <s v="5001"/>
    <s v="3062587"/>
    <s v="3007082075"/>
    <s v="OC VISITA ROLLOS"/>
    <s v="ANTIOQUIA"/>
    <s v="MEDELLIN"/>
    <s v="DISTRICOL CELUACCESORIOS SANTA"/>
    <s v="REDEBAN"/>
    <s v="FO-25-1879889"/>
    <d v="2025-11-25T16:18:32"/>
    <d v="2025-12-01T09:56:00"/>
    <m/>
    <s v="VISITA"/>
    <s v="ROLLOS"/>
    <s v="AGREGADOR"/>
    <s v="DISTRICOL"/>
    <m/>
    <s v="EJECUTADO EXITOSO"/>
    <s v="25/11/2025 SE ESCALA AL COORDINADOR DE LA ZONA PARA ENTREGA EN SITIO | 01/12/2025 SE REALIZA ENTREGA DE  ROLLOS POR EL OPERADOR CABIFY CON LA GUIA V4001880014"/>
    <s v="VISITA TECNICA"/>
    <m/>
    <s v="TIPO I"/>
    <s v="TERRESTRE"/>
    <s v="ALVAREZ LOPEZ MARIANA"/>
    <n v="1"/>
    <n v="35780"/>
    <n v="75096"/>
    <n v="35780"/>
  </r>
  <r>
    <s v="MANIZALES"/>
    <x v="0"/>
    <x v="5"/>
    <s v="17662"/>
    <s v="3062943"/>
    <s v="3007078014"/>
    <s v="OC ENVIO ROLLOS"/>
    <s v="CALDAS"/>
    <s v="SAMANA"/>
    <s v="BARRIO FLORENCIA SAMANA"/>
    <s v="REDEBAN"/>
    <s v="FO-25-1882356"/>
    <d v="2025-11-25T17:16:50"/>
    <d v="2025-12-09T22:29:00"/>
    <m/>
    <s v="ENVIO"/>
    <m/>
    <s v="CB UNO A UNO"/>
    <s v="CB UNO A UNO"/>
    <m/>
    <s v="EJECUTADO EXITOSO"/>
    <s v="01/12/2025 SE REALIZA ENVIO DE ROLLOS POR  OPERADOR LOGISTICO"/>
    <s v="ENVIO"/>
    <m/>
    <s v="TIPO IV"/>
    <s v="TERRESTRE"/>
    <m/>
    <n v="1"/>
    <n v="35780"/>
    <n v="0"/>
    <n v="35780"/>
  </r>
  <r>
    <s v="VALLEDUPAR"/>
    <x v="3"/>
    <x v="3"/>
    <s v="20614"/>
    <s v="3062979"/>
    <s v="3007048996"/>
    <s v="OC VISITA ROLLOS"/>
    <s v="CESAR"/>
    <s v="RIO DE ORO"/>
    <s v="DISTRICOL TLMOTOREPUESTOS MYG"/>
    <s v="REDEBAN"/>
    <s v="FO-25-1882342"/>
    <d v="2025-11-26T08:00:00"/>
    <d v="2025-12-05T14:36:00"/>
    <m/>
    <s v="VISITA"/>
    <s v="ROLLOS"/>
    <s v="AGREGADOR"/>
    <s v="DISTRICOL"/>
    <s v="EJECUTADO"/>
    <s v="EJECUTADO EXITOSO"/>
    <s v="01/12/2025 SE ESCALA A COORDINADOR DE ZONA PARA ENTREGA DE ROLLOS EN SITIO | 29/11/2025 SE INTENTA COMUNICACION CON EL USUARIO PARA INFORMARLE QUE YA PUEDE RECOGER LOS ROLLOS EN LA OFICINA DE INTERRAPIDISIMO PERO NO HAY CONTACTO | 27/11/2025 BUENOS DÍAS SE ENVIA ROLLOS POR INTERRAPIDISIMO"/>
    <s v="ENVIO FLOTA - OPERADOR LOGISTICO"/>
    <m/>
    <s v="TIPO IV"/>
    <s v="TERRESTRE"/>
    <s v="BENITEZ CARVAJAL ALVARO JAVIER"/>
    <n v="1"/>
    <n v="35780"/>
    <n v="0"/>
    <n v="35780"/>
  </r>
  <r>
    <s v="MEDELLIN"/>
    <x v="1"/>
    <x v="1"/>
    <s v="5001"/>
    <s v="3063306"/>
    <s v="3007074660"/>
    <s v="OC VISITA ROLLOS"/>
    <s v="ANTIOQUIA"/>
    <s v="MEDELLIN"/>
    <s v="PTM MEDELLIN PAPELERIA Y VARIE"/>
    <s v="REDEBAN"/>
    <s v="FO-25-1880377"/>
    <d v="2025-11-25T17:39:45"/>
    <d v="2025-12-01T09:55:00"/>
    <m/>
    <s v="VISITA"/>
    <s v="ROLLOS"/>
    <s v="AGREGADOR"/>
    <s v="COMCARD - PTM"/>
    <m/>
    <s v="EJECUTADO EXITOSO"/>
    <s v="25/11/2025 SE ESCALA AL COORDINADOR DE LA ZONA PARA ENTREGA EN SITIO | 01/12/2025 SE REALIZA ENTREGA DE 40 ROLLOS POR EL OPERADOR VELOCES CON LA GUIA V4001880011"/>
    <s v="VISITA TECNICA"/>
    <m/>
    <s v="TIPO I"/>
    <s v="TERRESTRE"/>
    <s v="ALVAREZ LOPEZ MARIANA"/>
    <n v="1"/>
    <n v="35780"/>
    <n v="75096"/>
    <n v="35780"/>
  </r>
  <r>
    <s v="IBAGUE"/>
    <x v="2"/>
    <x v="2"/>
    <s v="73067"/>
    <s v="3063309"/>
    <s v="3007023585"/>
    <s v="OC VISITA ROLLOS"/>
    <s v="TOLIMA"/>
    <s v="ATACO"/>
    <s v="CENTRO ATACO TOLIMA"/>
    <s v="REDEBAN"/>
    <s v="FO-25-1882350"/>
    <d v="2025-11-25T17:42:18"/>
    <d v="2025-12-02T09:07:00"/>
    <m/>
    <s v="VISITA"/>
    <s v="ROLLOS"/>
    <s v="CB UNO A UNO"/>
    <s v="CB UNO A UNO"/>
    <s v="EJECUTADO"/>
    <s v="EJECUTADO EXITOSO"/>
    <s v="01/12/2025 SE ESCALA A COORDINADOR DE ZONA PARA ENTREGA DE ROLLOS EN SITIO | 29/11/2025 SE REALIZA ENVÍO DE 10 ROLLOS POR SOLICITUD DEL CLIENTE ALA DIRECCIÓN ASIGNADA."/>
    <s v="ENVIO FLOTA - OPERADOR LOGISTICO"/>
    <m/>
    <s v="TIPO III"/>
    <s v="TERRESTRE"/>
    <s v="BARRAGAN TAFUR EDWIN ESTEBAN"/>
    <n v="1"/>
    <n v="35780"/>
    <n v="0"/>
    <n v="35780"/>
  </r>
  <r>
    <s v="MONTERIA"/>
    <x v="3"/>
    <x v="3"/>
    <s v="5495"/>
    <s v="3063324"/>
    <s v="3007072989"/>
    <s v="OC ENVIO ROLLOS"/>
    <s v="ANTIOQUIA"/>
    <s v="NECHI"/>
    <s v="DISTRICOL VARIEDADES HISA"/>
    <s v="REDEBAN"/>
    <s v="FO-25-1882346"/>
    <d v="2025-11-25T17:59:30"/>
    <d v="2025-12-04T10:39:00"/>
    <m/>
    <s v="ENVIO"/>
    <m/>
    <s v="AGREGADOR"/>
    <s v="DISTRICOL"/>
    <m/>
    <s v="EJECUTADO EXITOSO"/>
    <s v="01/12/2025 SE REALIZA ENVIO DE ROLLOS POR  OPERADOR LOGISTICO | 04/12/2025 SE REALIZA ENVIO DE 20 ROLLOS, CON LA GUIA 2265100526 SERVIENTREGA. SE CONFIRMA ENTREGA EXITOSA POR PARTE DE LA TRANSPORTADORA"/>
    <s v="ENVIO"/>
    <m/>
    <s v="TIPO III"/>
    <s v="TERRESTRE"/>
    <m/>
    <n v="1"/>
    <n v="35780"/>
    <n v="0"/>
    <n v="35780"/>
  </r>
  <r>
    <s v="MEDELLIN"/>
    <x v="1"/>
    <x v="1"/>
    <s v="5604"/>
    <s v="3064032"/>
    <s v="3007042856"/>
    <s v="OC ENVIO ROLLOS"/>
    <s v="ANTIOQUIA"/>
    <s v="REMEDIOS"/>
    <s v="DISTRICOL EDS ORRARES SAS"/>
    <s v="REDEBAN"/>
    <s v="FO-25-1897810"/>
    <d v="2025-11-26T08:28:45"/>
    <d v="2025-12-03T08:13:00"/>
    <m/>
    <s v="ENVIO"/>
    <m/>
    <s v="AGREGADOR"/>
    <s v="DISTRICOL"/>
    <m/>
    <s v="EJECUTADO EXITOSO"/>
    <s v="27/11/2025 SE CONFIRMAN DATOS, SE REALIZA ENVIO POR OPERADOR LOGISTICO | 03/12/2025 SE REALIZA ENVIO DE 30 ROLLOS, CON LA GUIA 2078334607 SERVIENTREGA. SE CONFIRMA ENTREGA EXITOSA POR PARTE DE LA TRANSPORTADORA"/>
    <s v="ENVIO"/>
    <m/>
    <s v="TIPO IV"/>
    <s v="TERRESTRE"/>
    <m/>
    <n v="1"/>
    <n v="35780"/>
    <n v="0"/>
    <n v="35780"/>
  </r>
  <r>
    <s v="MEDELLIN"/>
    <x v="1"/>
    <x v="1"/>
    <s v="5129"/>
    <s v="3064553"/>
    <s v="3007081523"/>
    <s v="OC VISITA ROLLOS"/>
    <s v="ANTIOQUIA"/>
    <s v="CALDAS"/>
    <s v="PTM CALDAS ABARROTES DON BERRI"/>
    <s v="REDEBAN"/>
    <s v="FO-25-1885222 | FO-25-1911667"/>
    <d v="2025-11-26T09:13:12"/>
    <d v="2025-12-01T16:16:00"/>
    <m/>
    <s v="VISITA"/>
    <s v="ROLLOS"/>
    <s v="AGREGADOR"/>
    <s v="COMCARD - PTM"/>
    <s v="EJECUTADO"/>
    <s v="EJECUTADO EXITOSO"/>
    <s v="[FO-25-1885222] 26/11/2025 SE ESCALA AL COORDINADOR DE LA ZONA PARA ENTREGA EN SITIO | 01/12/2025 SE REALIZA ENTREGA DE 50 ROLLOS OK || [FO-25-1911667] 01/12/2025 SE REALIZA ENTREGA DE 50 ROLLOS OK"/>
    <s v="VISITA TECNICA"/>
    <m/>
    <s v="TIPO I"/>
    <s v="TERRESTRE"/>
    <s v="ZAPATA LOPEZ EDWARD ASDRUBAL"/>
    <n v="2"/>
    <n v="35780"/>
    <n v="75096"/>
    <n v="71560"/>
  </r>
  <r>
    <s v="SANTA MARTA"/>
    <x v="3"/>
    <x v="3"/>
    <s v="47980"/>
    <s v="3064767"/>
    <s v="3007072897"/>
    <s v="OC VISITA ROLLOS"/>
    <s v="MAGDALENA"/>
    <s v="ZONA BANANERA"/>
    <s v="ZONA BANANERA CENTRO"/>
    <s v="REDEBAN"/>
    <s v="FO-25-1885210"/>
    <d v="2025-11-26T09:45:17"/>
    <d v="2025-12-02T08:14:00"/>
    <m/>
    <s v="VISITA"/>
    <s v="ROLLOS"/>
    <s v="CB UNO A UNO"/>
    <s v="CB UNO A UNO"/>
    <s v="EJECUTADO"/>
    <s v="EJECUTADO EXITOSO"/>
    <s v="26/11/2025 SE ESCALA AL COORDINADOR DE LA ZONA PARA ENTREGA EN SITIO | 01/12/2025 SE REALIZA ENTREGA DE 30 ROLLOS PARA DATÁFONO A SATISFACCIÓN DEL CLIENTE"/>
    <s v="VISITA TECNICA"/>
    <m/>
    <s v="TIPO II"/>
    <s v="TERRESTRE"/>
    <s v="THOMAS  CAMPO SIGIFREDO SEGUNDO"/>
    <n v="1"/>
    <n v="67654"/>
    <n v="140396"/>
    <n v="67654"/>
  </r>
  <r>
    <s v="MEDELLIN"/>
    <x v="1"/>
    <x v="1"/>
    <s v="5001"/>
    <s v="3065248"/>
    <s v="3007064361"/>
    <s v="OC VISITA ROLLOS"/>
    <s v="ANTIOQUIA"/>
    <s v="MEDELLIN"/>
    <s v="OPRAP ESTACIÓN INDUSTRIALES"/>
    <s v="REDEBAN"/>
    <s v="FO-25-1885203"/>
    <d v="2025-11-26T10:07:00"/>
    <d v="2025-12-03T16:20:00"/>
    <m/>
    <s v="VISITA"/>
    <s v="ROLLOS"/>
    <s v="ROBUSTO"/>
    <s v="OPRAP"/>
    <m/>
    <s v="EJECUTADO EXITOSO"/>
    <s v="26/11/2025 SE ESCALA AL COORDINADOR DE LA ZONA PARA ENTREGA EN SITIO | 03/12/2025 LA TRANSPORTADORA TIENE NOVEDAD DE LA ENTREGA YA QUE SE INTENTO ENTREGAR Y USUARIO NO CONTESTABA.SE HIZO UN SEGUNDO INTENTO Y LA DIRECCION ES INCORRECTA.USUARIO NO CONTESTA | 03/12/2025 SE REALIZA ENTREGA DE 110 ROLLOS POR EL OPERADOR VELOCES CON LA GUIA V4001879996"/>
    <s v="SOPORTE TELEFONICO"/>
    <m/>
    <s v="TIPO I"/>
    <s v="TERRESTRE"/>
    <m/>
    <n v="0"/>
    <n v="41241"/>
    <n v="0"/>
    <n v="41241"/>
  </r>
  <r>
    <s v="IBAGUE"/>
    <x v="2"/>
    <x v="2"/>
    <s v="73226"/>
    <s v="3065356"/>
    <s v="3007054803"/>
    <s v="OC VISITA ROLLOS"/>
    <s v="TOLIMA"/>
    <s v="CUNDAY"/>
    <s v="DISTRICOL MISCELANEA DOSAGA"/>
    <s v="REDEBAN"/>
    <s v="FO-25-1885197"/>
    <d v="2025-11-26T10:16:16"/>
    <d v="2025-12-10T13:09:00"/>
    <m/>
    <s v="VISITA"/>
    <s v="ROLLOS"/>
    <s v="AGREGADOR"/>
    <s v="DISTRICOL"/>
    <s v="EJECUTADO"/>
    <s v="EJECUTADO EXITOSO"/>
    <s v="26/11/2025 SE ESCALA AL COORDINADOR DE LA ZONA PARA ENTREGA EN SITIO | 03/12/2025 SE LE INFORMA NUMERO DE GUIA A USER, NO LE HAN ENTREGADO ROLLOS | 06/12/2025 SE INFORMA PARA RECOLECCION DE PAPELERIA EN OFICINA DE TRANSPORTADORA | 29/11/2025 SE REALIZA ENVÍO DE 20 ROLLOS POR SOLICITUD DEL CLIENTE, ALA DIRECCIÓN ASIGNADA POR TRANSPORTADORA INTERRAPIDISIMO. NO FUE POSIBLE ENVIAR POR OTRA CÓMO SERVIENTREGA CLIENTE INDICA QUE SE DEMORA MÁS."/>
    <s v="ENVIO FLOTA - OPERADOR LOGISTICO"/>
    <m/>
    <s v="TIPO II"/>
    <s v="TERRESTRE"/>
    <s v="BARRAGAN TAFUR EDWIN ESTEBAN"/>
    <n v="1"/>
    <n v="67654"/>
    <n v="140396"/>
    <n v="67654"/>
  </r>
  <r>
    <s v="MEDELLIN"/>
    <x v="1"/>
    <x v="1"/>
    <s v="5001"/>
    <s v="3065828"/>
    <s v="3007010173"/>
    <s v="OC VISITA ROLLOS"/>
    <s v="ANTIOQUIA"/>
    <s v="MEDELLIN"/>
    <s v="SANTA HELENA - ANTIOQUIA"/>
    <s v="REDEBAN"/>
    <s v="FO-25-1927560"/>
    <d v="2025-11-26T11:01:24"/>
    <d v="2025-12-05T10:28:00"/>
    <m/>
    <s v="VISITA"/>
    <s v="ROLLOS"/>
    <s v="CB UNO A UNO"/>
    <s v="CB UNO A UNO"/>
    <s v="EJECUTADO"/>
    <s v="EJECUTADO EXITOSO"/>
    <s v="26/11/2025 SE ESCALA AL COORDINADOR DE LA ZONA PARA ENTREGA EN SITIO | 03/12/2025 SE CREA NUEVO FORMULARIO PARA VISITA YA QUE VELOCES NO TUVO COBERTURA PARA ENTREGA | 05/12/2025 SE ENTREGAN 100 ROLLOS EXITOSAMENTE"/>
    <s v="VISITA TECNICA"/>
    <m/>
    <s v="TIPO I"/>
    <s v="TERRESTRE"/>
    <s v="RIOS CASTRILLON JUAN SEBASTIAN"/>
    <n v="1"/>
    <n v="35780"/>
    <n v="75096"/>
    <n v="35780"/>
  </r>
  <r>
    <s v="MEDELLIN"/>
    <x v="1"/>
    <x v="1"/>
    <s v="5360"/>
    <s v="3066128"/>
    <s v="3007033797"/>
    <s v="OC VISITA ROLLOS"/>
    <s v="ANTIOQUIA"/>
    <s v="ITAGUI"/>
    <s v="BARRIO PILSEN ITAGUI"/>
    <s v="REDEBAN"/>
    <s v="FO-25-1903364"/>
    <d v="2025-11-26T11:21:00"/>
    <d v="2025-12-03T09:48:00"/>
    <m/>
    <s v="VISITA"/>
    <s v="ROLLOS"/>
    <s v="CB UNO A UNO"/>
    <s v="CB UNO A UNO"/>
    <m/>
    <s v="EJECUTADO EXITOSO"/>
    <s v="01/12/2025 SE ESCALA A COORDINADOR DE ZONA PARA ENTREGA DE ROLLOS EN SITIO | 03/12/2025 SE REALIZA ENTREGA DE 10 ROLLOS POR EL OPERADOR VELOCES CON LA GUIA V4001890224"/>
    <s v="VISITA TECNICA"/>
    <m/>
    <s v="TIPO I"/>
    <s v="TERRESTRE"/>
    <s v="ALVAREZ LOPEZ MARIANA"/>
    <n v="1"/>
    <n v="35780"/>
    <n v="75096"/>
    <n v="35780"/>
  </r>
  <r>
    <s v="BARRANQUILLA"/>
    <x v="3"/>
    <x v="3"/>
    <s v="8001"/>
    <s v="3066161"/>
    <s v="3007046387"/>
    <s v="OC VISITA ROLLOS"/>
    <s v="ATLANTICO"/>
    <s v="BARRANQUILLA"/>
    <s v="BARRIO CENTRO BARRANQUILLA 23"/>
    <s v="REDEBAN"/>
    <s v="FO-25-1885163"/>
    <d v="2025-11-26T11:32:06"/>
    <d v="2025-12-01T11:56:00"/>
    <m/>
    <s v="VISITA"/>
    <s v="ROLLOS"/>
    <s v="CB UNO A UNO"/>
    <s v="CB UNO A UNO"/>
    <s v="EJECUTADO"/>
    <s v="EJECUTADO EXITOSO"/>
    <s v="26/11/2025 SE ESCALA AL COORDINADOR DE LA ZONA PARA ENTREGA EN SITIO | 01/12/2025 SE HACE ENTREGA DE 40 ROLLOS REDEBAN DE MANERA EXITOSA"/>
    <s v="VISITA TECNICA"/>
    <m/>
    <s v="TIPO I"/>
    <s v="TERRESTRE"/>
    <s v="ORTEGA TORRES JUAN SEBASTIAN"/>
    <n v="1"/>
    <n v="35780"/>
    <n v="75096"/>
    <n v="35780"/>
  </r>
  <r>
    <s v="IBAGUE"/>
    <x v="2"/>
    <x v="2"/>
    <s v="73001"/>
    <s v="3066458"/>
    <s v="3007046773"/>
    <s v="OC VISITA ROLLOS"/>
    <s v="TOLIMA"/>
    <s v="IBAGUE"/>
    <s v="PTM IBAGUE INTERPLAY"/>
    <s v="REDEBAN"/>
    <s v="FO-25-1885152"/>
    <d v="2025-11-26T12:17:23"/>
    <d v="2025-12-01T16:04:00"/>
    <m/>
    <s v="VISITA"/>
    <s v="ROLLOS"/>
    <s v="AGREGADOR"/>
    <s v="COMCARD - PTM"/>
    <s v="EJECUTADO"/>
    <s v="EJECUTADO EXITOSO"/>
    <s v="26/11/2025 SE ESCALA AL COORDINADOR DE LA ZONA PARA ENTREGA EN SITIO | 01/12/2025 SE REALIZA ENTREGA DE 60 ROLLOS POR SOLICITUD DEL CLIENTE."/>
    <s v="VISITA TECNICA"/>
    <m/>
    <s v="TIPO I"/>
    <s v="TERRESTRE"/>
    <s v="BARRAGAN TAFUR EDWIN ESTEBAN"/>
    <n v="1"/>
    <n v="35780"/>
    <n v="75096"/>
    <n v="35780"/>
  </r>
  <r>
    <s v="MEDELLIN"/>
    <x v="1"/>
    <x v="1"/>
    <s v="5001"/>
    <s v="3066821"/>
    <s v="3007081851"/>
    <s v="OC VISITA ROLLOS"/>
    <s v="ANTIOQUIA"/>
    <s v="MEDELLIN"/>
    <s v="DISTRICOL MERCADOS EL CONQUIST"/>
    <s v="REDEBAN"/>
    <s v="FO-25-1885115"/>
    <d v="2025-11-26T13:32:51"/>
    <d v="2025-12-01T09:54:00"/>
    <m/>
    <s v="VISITA"/>
    <s v="ROLLOS"/>
    <s v="AGREGADOR"/>
    <s v="DISTRICOL"/>
    <m/>
    <s v="EJECUTADO EXITOSO"/>
    <s v="26/11/2025 SE ESCALA AL COORDINADOR DE LA ZONA PARA ENTREGA EN SITIO | 01/12/2025 SE REALIZA ENTREGA DE  ROLLOS POR EL OPERADOR VELOCES CON LA GUIA V4001880005"/>
    <s v="VISITA TECNICA"/>
    <m/>
    <s v="TIPO I"/>
    <s v="TERRESTRE"/>
    <s v="ALVAREZ LOPEZ MARIANA"/>
    <n v="1"/>
    <n v="35780"/>
    <n v="75096"/>
    <n v="35780"/>
  </r>
  <r>
    <s v="BUCARAMANGA"/>
    <x v="4"/>
    <x v="4"/>
    <s v="68575"/>
    <s v="3067171"/>
    <s v="3007078717"/>
    <s v="OC ENVIO ROLLOS"/>
    <s v="SANTANDER"/>
    <s v="PUERTO WILCHES"/>
    <s v="PTM PUERTO WILCHES MULTISERVIC"/>
    <s v="REDEBAN"/>
    <s v="FO-25-1895702"/>
    <d v="2025-11-26T14:45:28"/>
    <d v="2025-12-06T09:57:00"/>
    <m/>
    <s v="ENVIO"/>
    <m/>
    <s v="AGREGADOR"/>
    <s v="COMCARD - PTM"/>
    <m/>
    <m/>
    <s v="27/11/2025 SE CONFIRMAN DATOS, SE REALIZA ENVIO POR OPERADOR LOGISTICO"/>
    <s v="ENVIO"/>
    <m/>
    <s v="TIPO IV"/>
    <s v="TERRESTRE"/>
    <m/>
    <n v="1"/>
    <n v="35780"/>
    <n v="0"/>
    <n v="35780"/>
  </r>
  <r>
    <s v="MEDELLIN"/>
    <x v="1"/>
    <x v="1"/>
    <s v="5001"/>
    <s v="3067212"/>
    <s v="3007040284"/>
    <s v="OC VISITA ROLLOS"/>
    <s v="ANTIOQUIA"/>
    <s v="MEDELLIN"/>
    <s v="BARRIO 12 DE MARZO MEDELLIN"/>
    <s v="REDEBAN"/>
    <s v="FO-25-1903388"/>
    <d v="2025-11-26T14:29:51"/>
    <d v="2025-12-03T09:47:00"/>
    <m/>
    <s v="VISITA"/>
    <s v="ROLLOS"/>
    <s v="CB UNO A UNO"/>
    <s v="CB UNO A UNO"/>
    <m/>
    <s v="EJECUTADO EXITOSO"/>
    <s v="28/11/2025 SE ESCALA A COORDINADOR DE ZONA PARA ENTREGA EN SITIO | 03/12/2025 SE REALIZA ENTREGA DE 60 ROLLOS POR EL OPERADOR VELOCES CON LA GUIA V4001890225"/>
    <s v="VISITA TECNICA"/>
    <m/>
    <s v="TIPO I"/>
    <s v="TERRESTRE"/>
    <s v="ALVAREZ LOPEZ MARIANA"/>
    <n v="1"/>
    <n v="35780"/>
    <n v="75096"/>
    <n v="35780"/>
  </r>
  <r>
    <s v="BUCARAMANGA"/>
    <x v="4"/>
    <x v="4"/>
    <s v="68217"/>
    <s v="3067646"/>
    <s v="3007063810"/>
    <s v="OC VISITA ROLLOS"/>
    <s v="SANTANDER"/>
    <s v="COROMORO"/>
    <s v="BARRIO CORREGIMIENTO CINCELADA"/>
    <s v="REDEBAN"/>
    <s v="FO-25-1895696"/>
    <d v="2025-11-26T15:15:08"/>
    <d v="2025-12-03T14:57:00"/>
    <m/>
    <s v="VISITA"/>
    <s v="ROLLOS"/>
    <s v="UNO A UNO"/>
    <s v="CB UNO A UNO"/>
    <s v="EJECUTADO"/>
    <s v="EJECUTADO EXITOSO"/>
    <s v="27/11/2025 SE CONFIRMAN DATOS, SE REALIZA ENVIO POR OPERADOR LOGISTICO | 27/11/2025 ENVÍO DE ROLLOS PARA DATAFONO"/>
    <s v="ENVIO FLOTA - OPERADOR LOGISTICO"/>
    <m/>
    <s v="TIPO IV"/>
    <s v="TERRESTRE"/>
    <s v="PEÑA DIAZ IVAN YESID"/>
    <n v="1"/>
    <n v="35780"/>
    <n v="0"/>
    <n v="35780"/>
  </r>
  <r>
    <s v="MEDELLIN"/>
    <x v="1"/>
    <x v="1"/>
    <s v="5360"/>
    <s v="3068070"/>
    <s v="3007068139"/>
    <s v="OC VISITA ROLLOS"/>
    <s v="ANTIOQUIA"/>
    <s v="ITAGUI"/>
    <s v="PTM ITAGUI DROGUERIA SAN VICE"/>
    <s v="REDEBAN"/>
    <s v="FO-25-1894951"/>
    <d v="2025-11-26T16:01:55"/>
    <d v="2025-12-02T09:43:00"/>
    <m/>
    <s v="VISITA"/>
    <s v="ROLLOS"/>
    <s v="AGREGADOR"/>
    <s v="COMCARD - PTM"/>
    <m/>
    <s v="EJECUTADO EXITOSO"/>
    <s v="27/11/2025 SE ESCALA AL COORDINADOR DE LA ZONA PARA ENTREGA EN SITIO | 02/12/2025 SE REALIZA ENTREGA DE 80 ROLLOS POR EL OPERADOR CABIFY CON LA GUIA V4001884414"/>
    <s v="VISITA TECNICA"/>
    <m/>
    <s v="TIPO I"/>
    <s v="TERRESTRE"/>
    <s v="ALVAREZ LOPEZ MARIANA"/>
    <n v="1"/>
    <n v="35780"/>
    <n v="75096"/>
    <n v="35780"/>
  </r>
  <r>
    <s v="MEDELLIN"/>
    <x v="1"/>
    <x v="1"/>
    <s v="5237"/>
    <s v="3068117"/>
    <s v="3007055435"/>
    <s v="OC VISITA ROLLOS"/>
    <s v="ANTIOQUIA"/>
    <s v="DON MATIAS"/>
    <s v="BARRIO DON MATIAS DONMATIAS 2"/>
    <s v="REDEBAN"/>
    <s v="FO-25-1885695"/>
    <d v="2025-11-26T15:58:15"/>
    <d v="2025-12-03T08:08:00"/>
    <m/>
    <s v="VISITA"/>
    <s v="ROLLOS"/>
    <s v="CB UNO A UNO"/>
    <s v="CB UNO A UNO"/>
    <s v="EJECUTADO"/>
    <s v="EJECUTADO EXITOSO"/>
    <s v="26/11/2025 SE ESCALA AL COORDINADOR DE LA ZONA PARA ENTREGA EN SITIO | 02/12/2025 SE ENVIAN 40 ROLLOS, SE LE NOTIFICA A CLIENTE, LA SEÑORA VALENTINA CONFIRMA RECEPCIÓN DE LOS ROLLOS"/>
    <s v="ENVIO FLOTA - OPERADOR LOGISTICO"/>
    <m/>
    <s v="TIPO II"/>
    <s v="TERRESTRE"/>
    <s v="BADEL ACUÑA LUIS ALBERTO"/>
    <n v="1"/>
    <n v="67654"/>
    <n v="140396"/>
    <n v="67654"/>
  </r>
  <r>
    <s v="MEDELLIN"/>
    <x v="1"/>
    <x v="1"/>
    <s v="5001"/>
    <s v="3068540"/>
    <s v="3007029918"/>
    <s v="OC VISITA ROLLOS"/>
    <s v="ANTIOQUIA"/>
    <s v="MEDELLIN"/>
    <s v="PAGAFACIL TERMINAL TRANSPORTE"/>
    <s v="REDEBAN"/>
    <s v="FO-25-1894949"/>
    <d v="2025-11-26T16:48:09"/>
    <d v="2025-12-01T09:53:00"/>
    <m/>
    <s v="VISITA"/>
    <s v="ROLLOS"/>
    <s v="ROBUSTO"/>
    <s v="PAGAFACIL"/>
    <m/>
    <s v="EJECUTADO EXITOSO"/>
    <s v="27/11/2025 SE ESCALA AL COORDINADOR DE LA ZONA PARA ENTREGA EN SITIO | 01/12/2025 SE REALIZA ENTREGA DE 160 ROLLOS POR EL OPERADOR VELOCES CON LA GUIA V4001884412"/>
    <s v="VISITA TECNICA"/>
    <m/>
    <s v="TIPO I"/>
    <s v="TERRESTRE"/>
    <s v="ALVAREZ LOPEZ MARIANA"/>
    <n v="1"/>
    <n v="35780"/>
    <n v="75096"/>
    <n v="35780"/>
  </r>
  <r>
    <s v="MEDELLIN"/>
    <x v="1"/>
    <x v="1"/>
    <s v="5001"/>
    <s v="3069249"/>
    <s v="3007021414"/>
    <s v="OC VISITA ROLLOS"/>
    <s v="ANTIOQUIA"/>
    <s v="MEDELLIN"/>
    <s v="OPRAP EXITO AMERICAS"/>
    <s v="REDEBAN"/>
    <s v="FO-25-1895711"/>
    <d v="2025-11-27T08:05:04"/>
    <d v="2025-12-02T09:42:00"/>
    <m/>
    <s v="VISITA"/>
    <s v="ROLLOS"/>
    <s v="ROBUSTO"/>
    <s v="OPRAP"/>
    <m/>
    <s v="EJECUTADO EXITOSO"/>
    <s v="27/11/2025 SE ESCALA AL COORDINADOR DE LA ZONA PARA ENTREGA EN SITIO | 02/12/2025 SE REALIZA ENTREGA DE 150 ROLLOS POR EL OPERADOR VELOCES CON LA GUIA V4001884415"/>
    <s v="VISITA TECNICA"/>
    <m/>
    <s v="TIPO I"/>
    <s v="TERRESTRE"/>
    <s v="ALVAREZ LOPEZ MARIANA"/>
    <n v="1"/>
    <n v="35780"/>
    <n v="75096"/>
    <n v="35780"/>
  </r>
  <r>
    <s v="CUCUTA"/>
    <x v="4"/>
    <x v="4"/>
    <s v="54800"/>
    <s v="3069257"/>
    <s v="3007074127"/>
    <s v="OC ENVIO ROLLOS"/>
    <s v="NORTE DE SANTANDER"/>
    <s v="TEORAMA"/>
    <s v="BARRIO SAN JUANCITO TEORAMA"/>
    <s v="REDEBAN"/>
    <s v="FO-25-1902996"/>
    <d v="2025-11-27T08:12:31"/>
    <d v="2025-12-04T08:21:00"/>
    <m/>
    <s v="ENVIO"/>
    <m/>
    <s v="CB UNO A UNO"/>
    <s v="CB UNO A UNO"/>
    <m/>
    <s v="EJECUTADO EXITOSO"/>
    <s v="02/12/2025 SE CONFIRMAN DATOS, SE REALIZA ENVIO POR OPERADOR LOGISTICO | 04/12/2025 SE REALIZA ENVIO DE 30 ROLLOS, CON LA GUIA 2187690980 SERVIENTREGA. SE CONFIRMA ENTREGA EXITOSA POR PARTE DE LA TRANSPORTADORA"/>
    <s v="ENVIO"/>
    <m/>
    <s v="TIPO IV"/>
    <s v="TERRESTRE"/>
    <m/>
    <n v="1"/>
    <n v="35780"/>
    <n v="0"/>
    <n v="35780"/>
  </r>
  <r>
    <s v="BOGOTA"/>
    <x v="5"/>
    <x v="6"/>
    <s v="25175"/>
    <s v="3070004"/>
    <s v="3007074507"/>
    <s v="OC VISITA ROLLOS"/>
    <s v="CUNDINAMARCA"/>
    <s v="CHIA"/>
    <s v="BARRIO VRD FONQUETA CHIA"/>
    <s v="REDEBAN"/>
    <s v="FO-25-1905930"/>
    <d v="2025-11-27T09:04:49"/>
    <d v="2025-12-02T14:23:00"/>
    <m/>
    <s v="VISITA"/>
    <s v="ROLLOS"/>
    <s v="CB UNO A UNO"/>
    <s v="CB UNO A UNO"/>
    <s v="EJECUTADO"/>
    <s v="EJECUTADO EXITOSO"/>
    <s v="29/11/2025 SE ESCALA A COORDINADOR DE ZONA PARA ENTREGA DE ROLLOS EN SITIO | 02/12/2025 ENTREGA DE 30 ROLLOS PARA DATAFONO NO SE MANIPULA TERMINAL"/>
    <s v="VISITA TECNICA"/>
    <m/>
    <s v="TIPO II"/>
    <s v="TERRESTRE"/>
    <s v="BUSTOS MORA DIEGO MANUEL"/>
    <n v="1"/>
    <n v="67654"/>
    <n v="140396"/>
    <n v="67654"/>
  </r>
  <r>
    <s v="MEDELLIN"/>
    <x v="1"/>
    <x v="1"/>
    <s v="5001"/>
    <s v="3070042"/>
    <s v="3007013005"/>
    <s v="OC VISITA ROLLOS"/>
    <s v="ANTIOQUIA"/>
    <s v="MEDELLIN"/>
    <s v="TERMINAL COORDINADORA MEDELLIN"/>
    <s v="REDEBAN"/>
    <s v="FO-25-1897735"/>
    <d v="2025-11-27T09:23:15"/>
    <d v="2025-12-02T09:35:00"/>
    <m/>
    <s v="VISITA"/>
    <s v="ROLLOS"/>
    <s v="UNO A UNO"/>
    <s v="CB UNO A UNO"/>
    <m/>
    <s v="EJECUTADO EXITOSO"/>
    <s v="27/11/2025 SE ESCALA AL COORDINADOR DE LA ZONA PARA ENTREGA EN SITIO | 02/12/2025 SE REALIZA ENTREGA DE 10 ROLLOS POR EL OPERADOR CABIFY CON LA GUIA V4001884424"/>
    <s v="VISITA TECNICA"/>
    <m/>
    <s v="TIPO I"/>
    <s v="TERRESTRE"/>
    <s v="ALVAREZ LOPEZ MARIANA"/>
    <n v="1"/>
    <n v="35780"/>
    <n v="75096"/>
    <n v="35780"/>
  </r>
  <r>
    <s v="MEDELLIN"/>
    <x v="1"/>
    <x v="1"/>
    <s v="5360"/>
    <s v="3070299"/>
    <s v="3007035259"/>
    <s v="OC VISITA ROLLOS"/>
    <s v="ANTIOQUIA"/>
    <s v="ITAGUI"/>
    <s v="PAGAFACIL PLAZA MAYORISTA II"/>
    <s v="REDEBAN"/>
    <s v="FO-25-1897734"/>
    <d v="2025-11-27T09:57:13"/>
    <d v="2025-12-12T15:12:00"/>
    <m/>
    <s v="VISITA"/>
    <s v="ROLLOS"/>
    <s v="ROBUSTO"/>
    <s v="PAGAFACIL"/>
    <m/>
    <s v="EJECUTADO EXITOSO"/>
    <s v="27/11/2025 SE ESCALA AL COORDINADOR DE LA ZONA PARA ENTREGA EN SITIO | 04/12/2025 NOVEDAD EN TRANSPORTADORA E INFORMA NO CONTESTA, ES UN PAGA FÁCIL DENTRO DE LA MAYORISTA | 12/12/2025 SE REALIZA ENTREGA DE 220 ROLLOS POR EL OPERADOR VELOCES CON LA GUIA V4001884423"/>
    <s v="VISITA TECNICA"/>
    <m/>
    <s v="TIPO I"/>
    <s v="TERRESTRE"/>
    <s v="MARIN QUINTERO BRAYAN ESTIVEN"/>
    <n v="1"/>
    <n v="35780"/>
    <n v="75096"/>
    <n v="35780"/>
  </r>
  <r>
    <s v="MEDELLIN"/>
    <x v="1"/>
    <x v="1"/>
    <s v="5615"/>
    <s v="3070594"/>
    <s v="3007013329"/>
    <s v="OC VISITA ROLLOS"/>
    <s v="ANTIOQUIA"/>
    <s v="RIONEGRO"/>
    <s v="VDA PONTEZUELA RIONEGRO"/>
    <s v="REDEBAN"/>
    <s v="FO-25-1896776"/>
    <d v="2025-11-27T10:25:45"/>
    <d v="2025-12-01T12:08:00"/>
    <m/>
    <s v="VISITA"/>
    <s v="ROLLOS"/>
    <s v="CB UNO A UNO"/>
    <s v="CB UNO A UNO"/>
    <s v="EJECUTADO"/>
    <s v="EJECUTADO EXITOSO"/>
    <s v="01/12/2025 SE ESCALA A COORDINADOR DE ZONA PARA ENTREGA DE ROLLOS EN SITIO | 01/12/2025 SE ENTREGA 40 ROLLOS"/>
    <s v="VISITA TECNICA"/>
    <m/>
    <s v="TIPO II"/>
    <s v="TERRESTRE"/>
    <s v="DIAZ ZABALA FRANCIS DUBAN"/>
    <n v="1"/>
    <n v="67654"/>
    <n v="140396"/>
    <n v="67654"/>
  </r>
  <r>
    <s v="MEDELLIN"/>
    <x v="1"/>
    <x v="1"/>
    <s v="5001"/>
    <s v="3070597"/>
    <s v="3007054075"/>
    <s v="OC VISITA ROLLOS"/>
    <s v="ANTIOQUIA"/>
    <s v="MEDELLIN"/>
    <s v="DISTRICOL CANO DESIGN"/>
    <s v="REDEBAN"/>
    <s v="FO-25-1927679"/>
    <d v="2025-11-27T10:26:31"/>
    <d v="2025-12-05T10:38:00"/>
    <m/>
    <s v="VISITA"/>
    <s v="ROLLOS"/>
    <s v="AGREGADOR"/>
    <s v="DISTRICOL"/>
    <s v="EJECUTADO"/>
    <s v="EJECUTADO EXITOSO"/>
    <s v="22/11/2025 SE ESCALA A COORDINADOR DE ZONA PARA ENTREGA DE ROLLOS EN SITIO | 04/12/2025 SE CREA NUEVO FORMULARIO PARA VISITA YA QUE VELOCES NO TUVO COBERTURA PARA ENTREGA | 05/12/2025 SE ENTREGAN LOS 150 ROLLOS REDEBAN, EN LA DIRECCIÓN DE MANERA EXITOSA."/>
    <s v="VISITA TECNICA"/>
    <m/>
    <s v="TIPO I"/>
    <s v="TERRESTRE"/>
    <s v="RIOS CASTRILLON JUAN SEBASTIAN"/>
    <n v="1"/>
    <n v="35780"/>
    <n v="75096"/>
    <n v="35780"/>
  </r>
  <r>
    <s v="CUCUTA"/>
    <x v="4"/>
    <x v="4"/>
    <s v="54810"/>
    <s v="3070756"/>
    <s v="3007057755"/>
    <s v="OC VISITA ROLLOS"/>
    <s v="NORTE DE SANTANDER"/>
    <s v="TIBU"/>
    <s v="PTM NORTE DE SANTANDER TIENDA"/>
    <s v="REDEBAN"/>
    <s v="FO-25-1931890"/>
    <d v="2025-11-27T10:19:00"/>
    <d v="2025-12-06T10:51:00"/>
    <m/>
    <s v="VISITA"/>
    <s v="ROLLOS"/>
    <s v="AGREGADOR"/>
    <s v="COMCARD - PTM"/>
    <s v="EJECUTADO"/>
    <s v="EJECUTADO EXITOSO"/>
    <s v="01/12/2025 SE CONFIRMAN DATOS, SE REALIZA ENVIO POR OPERADOR LOGISTICO | 04/12/2025 SE CREA HOY COMO VISITA, YA QUE POR ERROR FUE CREADA COMO ENVIO | 05/12/2025 SE REALIZA VISITA, SE ENTREGAN 10 ROLLOS"/>
    <s v="VISITA TECNICA"/>
    <m/>
    <s v="TIPO V"/>
    <s v="TERRESTRE"/>
    <s v="PACHECO BUITRAGO JAVIER ALONSO"/>
    <n v="1"/>
    <n v="35780"/>
    <n v="196537"/>
    <n v="35780"/>
  </r>
  <r>
    <s v="NEIVA"/>
    <x v="2"/>
    <x v="2"/>
    <s v="18001"/>
    <s v="3071140"/>
    <s v="3007053542"/>
    <s v="OC VISITA ROLLOS"/>
    <s v="CAQUETA"/>
    <s v="FLORENCIA"/>
    <s v="DISTRICOL VARIEDADES MARY"/>
    <s v="REDEBAN"/>
    <s v="FO-25-1897336"/>
    <d v="2025-11-27T10:57:48"/>
    <d v="2025-12-01T11:54:00"/>
    <m/>
    <s v="VISITA"/>
    <s v="ROLLOS"/>
    <s v="AGREGADOR"/>
    <s v="DISTRICOL"/>
    <s v="EJECUTADO"/>
    <s v="EJECUTADO EXITOSO"/>
    <s v="27/11/2025 SE ESCALA AL COORDINADOR DE LA ZONA PARA ENTREGA EN SITIO | 01/12/2025 SE REALIZA ENTREGA DE 30 ROLLOS RBM EN SITIO ENTREGA EXITOSA"/>
    <s v="VISITA TECNICA"/>
    <m/>
    <s v="TIPO IV"/>
    <s v="TERRESTRE"/>
    <s v="BERMUDEZ SANCHEZ JOSE NEYBER"/>
    <n v="1"/>
    <n v="35780"/>
    <n v="196537"/>
    <n v="35780"/>
  </r>
  <r>
    <s v="MEDELLIN"/>
    <x v="1"/>
    <x v="1"/>
    <s v="5001"/>
    <s v="3071189"/>
    <s v="3007021681"/>
    <s v="OC VISITA ROLLOS"/>
    <s v="ANTIOQUIA"/>
    <s v="MEDELLIN"/>
    <s v="BARRIO BLANQUIZAL MEDELLIN"/>
    <s v="REDEBAN"/>
    <s v="FO-25-1897499"/>
    <d v="2025-11-27T11:14:05"/>
    <d v="2025-12-01T09:52:00"/>
    <m/>
    <s v="VISITA"/>
    <s v="ROLLOS"/>
    <s v="CB UNO A UNO"/>
    <s v="CB UNO A UNO"/>
    <m/>
    <s v="EJECUTADO EXITOSO"/>
    <s v="27/11/2025 SE ESCALA AL COORDINADOR DE LA ZONA PARA ENTREGA EN SITIO | 01/12/2025 SE REALIZA ENTREGA DE 30 ROLLOS POR EL OPERADOR VELOCES CON LA GUIA V4001884422"/>
    <s v="VISITA TECNICA"/>
    <m/>
    <s v="TIPO I"/>
    <s v="TERRESTRE"/>
    <s v="ALVAREZ LOPEZ MARIANA"/>
    <n v="1"/>
    <n v="35780"/>
    <n v="75096"/>
    <n v="35780"/>
  </r>
  <r>
    <s v="MONTERIA"/>
    <x v="3"/>
    <x v="3"/>
    <s v="23417"/>
    <s v="3071235"/>
    <s v="3007044550"/>
    <s v="OC VISITA ROLLOS"/>
    <s v="CORDOBA"/>
    <s v="LORICA"/>
    <s v="DISTRICOL DISTRIBUIDORA FERPAV"/>
    <s v="REDEBAN"/>
    <s v="FO-25-1898005"/>
    <d v="2025-11-27T11:06:28"/>
    <d v="2025-12-02T14:20:00"/>
    <m/>
    <s v="VISITA"/>
    <s v="ROLLOS"/>
    <s v="AGREGADOR"/>
    <s v="DISTRICOL"/>
    <s v="EJECUTADO"/>
    <s v="EJECUTADO EXITOSO"/>
    <s v="27/11/2025 SE ESCALA AL COORDINADOR DE LA ZONA PARA ENTREGA EN SITIO | 02/12/2025 SE REALIZA VISITA TÉCNICA PARA ENTREGA DE 20 ROLLOS PARA DATÁFONO, NO SE INTERVIENE TERMINAL Y LA ENTREGA SE REALIZA SIN NOVEDAD."/>
    <s v="VISITA TECNICA"/>
    <m/>
    <s v="TIPO II"/>
    <s v="TERRESTRE"/>
    <s v="CASSIANI PEREZ RAUL RAMIRO"/>
    <n v="1"/>
    <n v="67654"/>
    <n v="140396"/>
    <n v="67654"/>
  </r>
  <r>
    <s v="CARTAGENA"/>
    <x v="3"/>
    <x v="3"/>
    <s v="13001"/>
    <s v="3071369"/>
    <s v="3007074144"/>
    <s v="OC VISITA ROLLOS"/>
    <s v="BOLIVAR"/>
    <s v="CARTAGENA"/>
    <s v="BARRIO LAS PALMERAS CARTAGENA"/>
    <s v="REDEBAN"/>
    <s v="FO-25-1897496"/>
    <d v="2025-11-27T11:28:59"/>
    <d v="2025-12-01T11:49:00"/>
    <m/>
    <s v="VISITA"/>
    <s v="ROLLOS"/>
    <s v="CB UNO A UNO"/>
    <s v="CB UNO A UNO"/>
    <s v="EJECUTADO"/>
    <s v="EJECUTADO EXITOSO"/>
    <s v="27/11/2025 SE ESCALA AL COORDINADOR DE LA ZONA PARA ENTREGA EN SITIO | 01/12/2025 SE REALIZA ENTREGA DE 30 ROLLOS PARA EL CORRESPONSAL"/>
    <s v="VISITA TECNICA"/>
    <m/>
    <s v="TIPO I"/>
    <s v="TERRESTRE"/>
    <s v="MARTINEZ SALGUEDO ANDRES AUGUSTO"/>
    <n v="1"/>
    <n v="35780"/>
    <n v="75096"/>
    <n v="35780"/>
  </r>
  <r>
    <s v="MEDELLIN"/>
    <x v="1"/>
    <x v="1"/>
    <s v="5001"/>
    <s v="3071375"/>
    <s v="3007077191"/>
    <s v="OC VISITA ROLLOS"/>
    <s v="ANTIOQUIA"/>
    <s v="MEDELLIN"/>
    <s v="DISTRICOL CARNICER  LA COSECHA"/>
    <s v="REDEBAN"/>
    <s v="FO-25-1897493"/>
    <d v="2025-11-27T11:31:28"/>
    <d v="2025-12-02T09:36:00"/>
    <m/>
    <s v="VISITA"/>
    <s v="ROLLOS"/>
    <s v="AGREGADOR"/>
    <s v="DISTRICOL"/>
    <m/>
    <s v="EJECUTADO EXITOSO"/>
    <s v="27/11/2025 SE ESCALA AL COORDINADOR DE LA ZONA PARA ENTREGA EN SITIO | 02/12/2025 SE REALIZA ENTREGA DE 50 ROLLOS POR EL OPERADOR VELOCES CON LA GUIA V4001884421"/>
    <s v="VISITA TECNICA"/>
    <m/>
    <s v="TIPO I"/>
    <s v="TERRESTRE"/>
    <s v="ALVAREZ LOPEZ MARIANA"/>
    <n v="1"/>
    <n v="35780"/>
    <n v="75096"/>
    <n v="35780"/>
  </r>
  <r>
    <s v="NEIVA"/>
    <x v="2"/>
    <x v="2"/>
    <s v="41791"/>
    <s v="3071722"/>
    <s v="3007056851"/>
    <s v="OC ENVIO ROLLOS"/>
    <s v="HUILA"/>
    <s v="TARQUI"/>
    <s v="BARRIO QUITURO TARQUI"/>
    <s v="REDEBAN"/>
    <s v="FO-25-1903913"/>
    <d v="2025-11-27T11:42:18"/>
    <d v="2025-12-03T08:25:00"/>
    <m/>
    <s v="ENVIO"/>
    <m/>
    <s v="CB UNO A UNO"/>
    <s v="CB UNO A UNO"/>
    <m/>
    <s v="EJECUTADO EXITOSO"/>
    <s v="28/11/2025 SE CONFIRMAN DATOS, SE REALIZA ENVIO POR OPERADOR LOGISTICO | 03/12/2025 SE REALIZA ENVIO DE 10 ROLLOS, CON LA GUIA 2235596889 SERVIENTREGA. SE CONFIRMA ENTREGA EXITOSA POR PARTE DE LA TRANSPORTADORA"/>
    <s v="ENVIO"/>
    <m/>
    <s v="TIPO III"/>
    <s v="TERRESTRE"/>
    <m/>
    <n v="1"/>
    <n v="35780"/>
    <n v="0"/>
    <n v="35780"/>
  </r>
  <r>
    <s v="MEDELLIN"/>
    <x v="1"/>
    <x v="1"/>
    <s v="5360"/>
    <s v="3071794"/>
    <s v="3007076636"/>
    <s v="OC VISITA ROLLOS"/>
    <s v="ANTIOQUIA"/>
    <s v="ITAGUI"/>
    <s v="PTM ITAGUI MERCALAN EXPRESS PI"/>
    <s v="REDEBAN"/>
    <s v="FO-25-1898004"/>
    <d v="2025-11-27T12:55:36"/>
    <d v="2025-12-02T09:34:00"/>
    <m/>
    <s v="VISITA"/>
    <s v="ROLLOS"/>
    <s v="AGREGADOR"/>
    <s v="COMCARD - PTM"/>
    <m/>
    <s v="EJECUTADO EXITOSO"/>
    <s v="27/11/2025 SE ESCALA AL COORDINADOR DE LA ZONA PARA ENTREGA EN SITIO | 02/12/2025 SE REALIZA ENTREGA DE 40 ROLLOS POR EL OPERADOR CABIFY CON LA GUIA V4001884425"/>
    <s v="VISITA TECNICA"/>
    <m/>
    <s v="TIPO I"/>
    <s v="TERRESTRE"/>
    <s v="ALVAREZ LOPEZ MARIANA"/>
    <n v="1"/>
    <n v="35780"/>
    <n v="75096"/>
    <n v="35780"/>
  </r>
  <r>
    <s v="MONTERIA"/>
    <x v="3"/>
    <x v="3"/>
    <s v="23660"/>
    <s v="3071916"/>
    <s v="3007046555"/>
    <s v="OC VISITA ROLLOS"/>
    <s v="CORDOBA"/>
    <s v="SAHAGUN"/>
    <s v="DISTRICOL ALMACEN Y TALLER PA"/>
    <s v="REDEBAN"/>
    <s v="FO-25-1899475"/>
    <d v="2025-11-27T12:30:59"/>
    <d v="2025-12-03T11:14:00"/>
    <m/>
    <s v="VISITA"/>
    <s v="ROLLOS"/>
    <s v="AGREGADOR"/>
    <s v="DISTRICOL"/>
    <s v="EJECUTADO"/>
    <s v="EJECUTADO EXITOSO"/>
    <s v="27/11/2025 SE ESCALA AL COORDINADOR DE LA ZONA PARA ENTREGA EN SITIO | 03/12/2025 SE REALIZA ENTREGA DE 30 ROLLOS REDEBAN PARA EL CB NO SE MANIPULA EQUIPOS"/>
    <s v="VISITA TECNICA"/>
    <m/>
    <s v="TIPO II"/>
    <s v="TERRESTRE"/>
    <s v="ARRAZOLA HERNANDEZ NICOLAS AUGUSTO"/>
    <n v="1"/>
    <n v="67654"/>
    <n v="140396"/>
    <n v="67654"/>
  </r>
  <r>
    <s v="MEDELLIN"/>
    <x v="1"/>
    <x v="1"/>
    <s v="5040"/>
    <s v="3072025"/>
    <s v="3007045635"/>
    <s v="OC ENVIO ROLLOS"/>
    <s v="ANTIOQUIA"/>
    <s v="ANORI"/>
    <s v="DISTRICOL COMERCIALIZADORA HIY"/>
    <s v="REDEBAN"/>
    <s v="FO-25-1899469"/>
    <d v="2025-11-27T13:49:59"/>
    <d v="2025-12-10T13:35:00"/>
    <m/>
    <s v="ENVIO"/>
    <m/>
    <s v="AGREGADOR"/>
    <s v="DISTRICOL"/>
    <m/>
    <s v="EJECUTADO EXITOSO"/>
    <s v="27/11/2025 SE CONFIRMAN DATOS, SE REALIZA ENVIO POR OPERADOR LOGISTICO | 10/12/2025 BODEGA NO AGREGO GUIA AL MO | 10/12/2025 SE REALIZA ENVIO DE 10 ROLLOS, CON LA GUIA 2078334608 SERVIENTREGA. SE CONFIRMA ENTREGA EXITOSA POR PARTE DE LA TRANSPORTADORA"/>
    <s v="ENVIO"/>
    <m/>
    <s v="TIPO IV"/>
    <s v="TERRESTRE"/>
    <m/>
    <n v="1"/>
    <n v="35780"/>
    <n v="0"/>
    <n v="35780"/>
  </r>
  <r>
    <s v="IBAGUE"/>
    <x v="2"/>
    <x v="2"/>
    <s v="73001"/>
    <s v="3073269"/>
    <s v="3007017466"/>
    <s v="OC VISITA ROLLOS"/>
    <s v="TOLIMA"/>
    <s v="IBAGUE"/>
    <s v="BARRIO JAZMIN TOLIMA"/>
    <s v="REDEBAN"/>
    <s v="FO-25-1899614"/>
    <d v="2025-11-27T16:16:22"/>
    <d v="2025-12-02T08:11:00"/>
    <m/>
    <s v="VISITA"/>
    <s v="ROLLOS"/>
    <s v="CB UNO A UNO"/>
    <s v="CB UNO A UNO"/>
    <s v="EJECUTADO"/>
    <s v="EJECUTADO EXITOSO"/>
    <s v="27/11/2025 SE ESCALA AL COORDINADOR DE LA ZONA PARA ENTREGA EN SITIO | 01/12/2025 SE TE ENTREGA DE 40 ROLLOS POR SOLICITUD DEL CLIENTE."/>
    <s v="VISITA TECNICA"/>
    <m/>
    <s v="TIPO I"/>
    <s v="TERRESTRE"/>
    <s v="BARRAGAN TAFUR EDWIN ESTEBAN"/>
    <n v="1"/>
    <n v="35780"/>
    <n v="75096"/>
    <n v="35780"/>
  </r>
  <r>
    <s v="BUCARAMANGA"/>
    <x v="4"/>
    <x v="4"/>
    <s v="68001"/>
    <s v="3073415"/>
    <s v="3007078979"/>
    <s v="OC VISITA ROLLOS"/>
    <s v="SANTANDER"/>
    <s v="BUCARAMANGA"/>
    <s v="PTM BUCARAMANGA PAPELERIA LA C"/>
    <s v="REDEBAN"/>
    <s v="FO-25-1905904"/>
    <d v="2025-11-27T16:08:32"/>
    <d v="2025-12-01T10:10:00"/>
    <m/>
    <s v="VISITA"/>
    <s v="ROLLOS"/>
    <s v="AGREGADOR"/>
    <s v="COMCARD - PTM"/>
    <s v="EJECUTADO"/>
    <s v="EJECUTADO EXITOSO"/>
    <s v="29/11/2025 SE ESCALA A COORDINADOR DE ZONA PARA ENTREGA DE ROLLOS EN SITIO | 01/12/2025 SE REALIZA VISITA AL COMERCIO SE ENTREGAN 30 ROLLOS DE REDEBAN"/>
    <s v="VISITA TECNICA"/>
    <m/>
    <s v="TIPO I"/>
    <s v="TERRESTRE"/>
    <s v="MARIÑO PABON JORGE ENRIQUE"/>
    <n v="1"/>
    <n v="35780"/>
    <n v="75096"/>
    <n v="35780"/>
  </r>
  <r>
    <s v="CALI"/>
    <x v="0"/>
    <x v="0"/>
    <s v="76130"/>
    <s v="3073596"/>
    <s v="3007079756"/>
    <s v="OC VISITA ROLLOS"/>
    <s v="VALLE DEL CAUCA"/>
    <s v="CANDELARIA"/>
    <s v="BARRIO VILLAGORGONA CANDELARIA"/>
    <s v="REDEBAN"/>
    <s v="FO-25-1901163"/>
    <d v="2025-11-27T17:51:21"/>
    <d v="2025-12-01T13:38:00"/>
    <m/>
    <s v="VISITA"/>
    <s v="ROLLOS"/>
    <s v="CB UNO A UNO"/>
    <s v="CB UNO A UNO"/>
    <s v="EJECUTADO"/>
    <s v="EJECUTADO EXITOSO"/>
    <s v="28/11/2025 SE ESCALA AL COORDINADOR DE LA ZONA PARA ENTREGA EN SITIO | 01/12/2025 SE ENTREGAN 10 ROLLOS A JUAN CARLOS ANDUQUIA"/>
    <s v="VISITA TECNICA"/>
    <m/>
    <s v="TIPO II"/>
    <s v="TERRESTRE"/>
    <s v="CUERO RUIZ JHONNY"/>
    <n v="1"/>
    <n v="67654"/>
    <n v="140396"/>
    <n v="67654"/>
  </r>
  <r>
    <s v="APARTADO"/>
    <x v="1"/>
    <x v="1"/>
    <s v="5490"/>
    <s v="3073677"/>
    <s v="3007043266"/>
    <s v="OC VISITA ROLLOS"/>
    <s v="ANTIOQUIA"/>
    <s v="NECOCLI"/>
    <s v="BARRIO MELLITOS NECOCLI"/>
    <s v="REDEBAN"/>
    <s v="FO-25-1901466"/>
    <d v="2025-11-27T17:45:24"/>
    <d v="2025-12-04T14:00:00"/>
    <m/>
    <s v="VISITA"/>
    <s v="ROLLOS"/>
    <s v="UNO A UNO"/>
    <s v="CB UNO A UNO"/>
    <s v="EJECUTADO"/>
    <s v="EJECUTADO EXITOSO"/>
    <s v="01/12/2025 SE ESCALA A COORDINADOR DE ZONA PARA ENTREGA DE ROLLOS EN SITIO | 04/12/2025 SE ENVÍAN 10 ROLLOS CON EL CONDUCTOR Y SE COMPARTE INFORMACIÓN AL USUARIO Y ESTE CONFIRMA EL RECIBIDO"/>
    <s v="ENVIO FLOTA - OPERADOR LOGISTICO"/>
    <m/>
    <s v="TIPO II"/>
    <s v="TERRESTRE"/>
    <s v="SALDARRIAGA MIRANDA SANTIAGO"/>
    <n v="1"/>
    <n v="67654"/>
    <n v="140396"/>
    <n v="67654"/>
  </r>
  <r>
    <s v="MEDELLIN"/>
    <x v="1"/>
    <x v="1"/>
    <s v="5591"/>
    <s v="3073769"/>
    <s v="3007071181"/>
    <s v="OC VISITA ROLLOS"/>
    <s v="ANTIOQUIA"/>
    <s v="PUERTO TRIUNFO"/>
    <s v="DISTRICOL SUM. DONDE LA NEGRA"/>
    <s v="REDEBAN"/>
    <s v="FO-25-1903028"/>
    <d v="2025-11-27T17:33:30"/>
    <d v="2025-12-03T09:33:00"/>
    <m/>
    <s v="VISITA"/>
    <s v="ROLLOS"/>
    <s v="AGREGADOR"/>
    <s v="DISTRICOL"/>
    <s v="EJECUTADO"/>
    <s v="EJECUTADO EXITOSO"/>
    <s v="28/11/2025 SE CONFIRMAN DATOS, SE REALIZA ENVIO POR OPERADOR LOGISTICO | 03/12/2025 SE ENVIAN 30 ROLLOS, SE NOTIFICA A CLIENTE, EL SEÑOR KEINER CONFIRMA RECEPCIÓN DE LOS ROLLOS"/>
    <s v="ENVIO FLOTA - OPERADOR LOGISTICO"/>
    <m/>
    <s v="TIPO IV"/>
    <s v="TERRESTRE"/>
    <s v="BADEL ACUÑA LUIS ALBERTO"/>
    <n v="1"/>
    <n v="35780"/>
    <n v="0"/>
    <n v="35780"/>
  </r>
  <r>
    <s v="MEDELLIN"/>
    <x v="1"/>
    <x v="1"/>
    <s v="5001"/>
    <s v="3074026"/>
    <s v="3007062134"/>
    <s v="OC VISITA ROLLOS"/>
    <s v="ANTIOQUIA"/>
    <s v="MEDELLIN"/>
    <s v="BARRIO CAICEDO MEDELLIN 9"/>
    <s v="REDEBAN"/>
    <s v="FO-25-1900908"/>
    <d v="2025-11-28T08:00:00"/>
    <d v="2025-12-03T09:51:00"/>
    <m/>
    <s v="VISITA"/>
    <s v="ROLLOS"/>
    <s v="CB UNO A UNO"/>
    <s v="CB UNO A UNO"/>
    <m/>
    <s v="EJECUTADO EXITOSO"/>
    <s v="28/11/2025 SE ESCALA AL COORDINADOR DE LA ZONA PARA ENTREGA EN SITIO | 03/12/2025 SE REALIZA ENTREGA DE 160 ROLLOS POR EL OPERADOR CABIFY CON LA GUIA V4001890215"/>
    <s v="VISITA TECNICA"/>
    <m/>
    <s v="TIPO I"/>
    <s v="TERRESTRE"/>
    <s v="ALVAREZ LOPEZ MARIANA"/>
    <n v="1"/>
    <n v="35780"/>
    <n v="75096"/>
    <n v="35780"/>
  </r>
  <r>
    <s v="BOGOTA"/>
    <x v="5"/>
    <x v="6"/>
    <s v="25126"/>
    <s v="3074104"/>
    <s v="3007034600"/>
    <s v="OC VISITA ROLLOS"/>
    <s v="CUNDINAMARCA"/>
    <s v="CAJICA"/>
    <s v="DISTRICOL PAPELERIA AMERICA"/>
    <s v="REDEBAN"/>
    <s v="FO-25-1900910"/>
    <d v="2025-11-28T08:00:00"/>
    <d v="2025-12-05T08:07:00"/>
    <m/>
    <s v="VISITA"/>
    <s v="ROLLOS"/>
    <s v="AGREGADOR"/>
    <s v="DISTRICOL"/>
    <s v="EJECUTADO"/>
    <s v="EJECUTADO EXITOSO"/>
    <s v="28/11/2025 SE ESCALA AL COORDINADOR DE LA ZONA PARA ENTREGA EN SITIO | 05/12/2025 ENTREGA DE 30 ROLLOS PARA DATAFONO NO SE MANIPULA TERMINAL"/>
    <s v="VISITA TECNICA"/>
    <m/>
    <s v="TIPO II"/>
    <s v="TERRESTRE"/>
    <s v="BUSTOS MORA DIEGO MANUEL"/>
    <n v="1"/>
    <n v="67654"/>
    <n v="140396"/>
    <n v="67654"/>
  </r>
  <r>
    <s v="MEDELLIN"/>
    <x v="1"/>
    <x v="1"/>
    <s v="5360"/>
    <s v="3074105"/>
    <s v="3007019571"/>
    <s v="OC VISITA ROLLOS"/>
    <s v="ANTIOQUIA"/>
    <s v="ITAGUI"/>
    <s v="COMCARD ITAGUI TODOLINUX"/>
    <s v="REDEBAN"/>
    <s v="FO-25-1901159"/>
    <d v="2025-11-28T08:00:00"/>
    <d v="2025-12-03T09:50:00"/>
    <m/>
    <s v="VISITA"/>
    <s v="ROLLOS"/>
    <s v="AGREGADOR"/>
    <s v="COMCARD - PTM"/>
    <m/>
    <s v="EJECUTADO EXITOSO"/>
    <s v="28/11/2025 SE ESCALA AL COORDINADOR DE LA ZONA PARA ENTREGA EN SITIO | 03/12/2025 SE REALIZA ENTREGA DE 110 ROLLOS POR EL OPERADOR VELOCES CON LA GUIA V4001890217"/>
    <s v="VISITA TECNICA"/>
    <m/>
    <s v="TIPO I"/>
    <s v="TERRESTRE"/>
    <s v="ALVAREZ LOPEZ MARIANA"/>
    <n v="1"/>
    <n v="35780"/>
    <n v="75096"/>
    <n v="35780"/>
  </r>
  <r>
    <s v="BARRANQUILLA"/>
    <x v="3"/>
    <x v="3"/>
    <s v="8001"/>
    <s v="3074106"/>
    <s v="3007079598"/>
    <s v="OC VISITA ROLLOS"/>
    <s v="ATLANTICO"/>
    <s v="BARRANQUILLA"/>
    <s v="BARRIO LA MAGDALENA BARRANQUILLA  4"/>
    <s v="REDEBAN"/>
    <s v="FO-25-1901157"/>
    <d v="2025-11-28T08:00:00"/>
    <d v="2025-12-02T10:26:00"/>
    <m/>
    <s v="VISITA"/>
    <s v="ROLLOS"/>
    <s v="UNO A UNO"/>
    <s v="UNO A UNO"/>
    <s v="EJECUTADO"/>
    <s v="EJECUTADO EXITOSO"/>
    <s v="28/11/2025 SE ESCALA AL COORDINADOR DE LA ZONA PARA ENTREGA EN SITIO | 02/12/2025 SE REALIZA VISITA TÉCNICA, SE ENTREGA 30 ROLLOS PARA DATAFONO, EL CLIENTE RECIBE A SATISFACCIÓN, CB OPERATIVO."/>
    <s v="VISITA TECNICA"/>
    <m/>
    <s v="TIPO I"/>
    <s v="TERRESTRE"/>
    <s v="DE AGUAS MUÑOZ DAVID JOSE"/>
    <n v="1"/>
    <n v="35780"/>
    <n v="75096"/>
    <n v="35780"/>
  </r>
  <r>
    <s v="MONTERIA"/>
    <x v="3"/>
    <x v="3"/>
    <s v="23855"/>
    <s v="3074732"/>
    <s v="3007036599"/>
    <s v="OC ENVIO ROLLOS"/>
    <s v="CORDOBA"/>
    <s v="VALENCIA"/>
    <s v="DISTRICOL SUPERTIENDA ZZ"/>
    <s v="REDEBAN"/>
    <s v="FO-25-1901716"/>
    <d v="2025-11-28T08:35:07"/>
    <d v="2025-12-06T09:57:00"/>
    <m/>
    <s v="ENVIO"/>
    <m/>
    <s v="AGREGADOR"/>
    <s v="DISTRICOL"/>
    <m/>
    <s v="EJECUTADO EXITOSO"/>
    <s v="02/12/2025 SE CONFIRMAN DATOS, SE REALIZA ENVIO POR OPERADOR LOGISTICO | 06/12/2025 SE REALIZA ENVIO DE 20 ROLLOS, CON LA GUIA 2265100532 SERVIENTREGA. SE CONFIRMA ENTREGA EXITOSA POR PARTE DE LA TRANSPORTADORA"/>
    <s v="ENVIO"/>
    <m/>
    <s v="TIPO III"/>
    <s v="TERRESTRE"/>
    <m/>
    <n v="1"/>
    <n v="35780"/>
    <n v="0"/>
    <n v="35780"/>
  </r>
  <r>
    <s v="PASTO"/>
    <x v="0"/>
    <x v="0"/>
    <s v="52838"/>
    <s v="3074828"/>
    <s v="3007050431"/>
    <s v="OC VISITA ROLLOS"/>
    <s v="NARIÑO"/>
    <s v="TUQUERRES"/>
    <s v="PTM TUQUERRES  SANTANDER CENTR"/>
    <s v="REDEBAN"/>
    <s v="FO-25-1901460"/>
    <d v="2025-11-28T08:51:41"/>
    <d v="2025-12-01T15:26:00"/>
    <m/>
    <s v="VISITA"/>
    <s v="ROLLOS"/>
    <s v="AGREGADOR"/>
    <s v="COMCARD - PTM"/>
    <s v="EJECUTADO"/>
    <s v="EJECUTADO EXITOSO"/>
    <s v="28/11/2025 SE ESCALA AL COORDINADOR DE LA ZONA PARA ENTREGA EN SITIO | 01/12/2025 SE VISITA CB. SE REALIZA ENTREGA DE 20 ROLLOS. CLIENTE INFORMA QUE EL CB FUNCIONA CORRECTAMENTE. NO SÉ MANIPULA DATAFONO"/>
    <s v="VISITA TECNICA"/>
    <m/>
    <s v="TIPO II"/>
    <s v="TERRESTRE"/>
    <s v="CASTILLO HERRERA ALEX RICARDO"/>
    <n v="1"/>
    <n v="67654"/>
    <n v="140396"/>
    <n v="67654"/>
  </r>
  <r>
    <s v="SINCELEJO"/>
    <x v="3"/>
    <x v="3"/>
    <s v="70001"/>
    <s v="3074900"/>
    <s v="3007040167"/>
    <s v="OC VISITA ROLLOS"/>
    <s v="SUCRE"/>
    <s v="SINCELEJO"/>
    <s v="BARRIO CENTRO SINCELEJO 10"/>
    <s v="REDEBAN"/>
    <s v="FO-25-1901464"/>
    <d v="2025-11-28T08:43:25"/>
    <d v="2025-12-01T15:21:00"/>
    <m/>
    <s v="VISITA"/>
    <s v="ROLLOS"/>
    <s v="UNO A UNO"/>
    <s v="CB UNO A UNO"/>
    <s v="EJECUTADO"/>
    <s v="EJECUTADO EXITOSO"/>
    <s v="01/12/2025 SE ESCALA A COORDINADOR DE ZONA PARA ENTREGA DE ROLLOS EN SITIO | 01/12/2025 SE VISITA SITIO SE VERIFICA INFORMACIÓN SE REALIZA ENTREGA DE ROLLOS, NO SE MANIPULA EQUIPOS. FIRMA QUIEN RECIBE LOS ROLLOS."/>
    <s v="VISITA TECNICA"/>
    <m/>
    <s v="TIPO I"/>
    <s v="TERRESTRE"/>
    <s v="SANTOS GUZMAN CHRISTIAN FELIPE"/>
    <n v="1"/>
    <n v="35780"/>
    <n v="75096"/>
    <n v="35780"/>
  </r>
  <r>
    <s v="BOGOTA"/>
    <x v="5"/>
    <x v="6"/>
    <s v="25286"/>
    <s v="3075354"/>
    <s v="3007076006"/>
    <s v="OC VISITA ROLLOS"/>
    <s v="CUNDINAMARCA"/>
    <s v="FUNZA"/>
    <s v="BARRIO LA CITA FUNZA 1"/>
    <s v="REDEBAN"/>
    <s v="FO-25-1905894"/>
    <d v="2025-11-28T09:59:12"/>
    <d v="2025-12-01T12:09:00"/>
    <m/>
    <s v="VISITA"/>
    <s v="ROLLOS"/>
    <s v="CB UNO A UNO"/>
    <s v="CB UNO A UNO"/>
    <s v="EJECUTADO"/>
    <s v="EJECUTADO EXITOSO"/>
    <s v="29/11/2025 SE ESCALA A COORDINADOR DE ZONA PARA ENTREGA DE ROLLOS EN SITIO | 01/12/2025 ENTREGA DE 50 ROLLOS NO SE MANIPULAN EQUIPOS"/>
    <s v="VISITA TECNICA"/>
    <m/>
    <s v="TIPO II"/>
    <s v="TERRESTRE"/>
    <s v="HERNANDEZ NARANJO OSCAR EDUARDO"/>
    <n v="1"/>
    <n v="67654"/>
    <n v="140396"/>
    <n v="67654"/>
  </r>
  <r>
    <s v="MEDELLIN"/>
    <x v="1"/>
    <x v="1"/>
    <s v="5360"/>
    <s v="3075389"/>
    <s v="3007032941"/>
    <s v="OC VISITA ROLLOS"/>
    <s v="ANTIOQUIA"/>
    <s v="ITAGUI"/>
    <s v="COMCARD ITAGUI PAPELERIA ASTUR"/>
    <s v="REDEBAN"/>
    <s v="FO-25-1905892"/>
    <d v="2025-11-28T10:15:47"/>
    <d v="2025-12-03T09:44:00"/>
    <m/>
    <s v="VISITA"/>
    <s v="ROLLOS"/>
    <s v="AGREGADOR"/>
    <s v="COMCARD - PTM"/>
    <m/>
    <s v="EJECUTADO EXITOSO"/>
    <s v="29/11/2025 SE ESCALA A COORDINADOR DE ZONA PARA ENTREGA DE ROLLOS EN SITIO | 03/12/2025 SE REALIZA ENTREGA DE 150 ROLLOS POR EL OPERADOR VELOCES CON LA GUIA V4001900006"/>
    <s v="VISITA TECNICA"/>
    <m/>
    <s v="TIPO I"/>
    <s v="TERRESTRE"/>
    <s v="ALVAREZ LOPEZ MARIANA"/>
    <n v="1"/>
    <n v="35780"/>
    <n v="75096"/>
    <n v="35780"/>
  </r>
  <r>
    <s v="VILLAVICENCIO"/>
    <x v="2"/>
    <x v="2"/>
    <s v="50001"/>
    <s v="3075623"/>
    <s v="3007080552"/>
    <s v="OC VISITA ROLLOS"/>
    <s v="META"/>
    <s v="VILLAVICENCIO"/>
    <s v="BARRIO SAN ANTONIO VILLAVICENCIO 11"/>
    <s v="REDEBAN"/>
    <s v="FO-25-1905885"/>
    <d v="2025-11-28T10:33:47"/>
    <d v="2025-12-01T15:56:00"/>
    <m/>
    <s v="VISITA"/>
    <s v="ROLLOS"/>
    <s v="UNO A UNO"/>
    <s v="UNO A UNO"/>
    <s v="EJECUTADO"/>
    <s v="EJECUTADO EXITOSO"/>
    <s v="29/11/2025 SE ESCALA A COORDINADOR DE ZONA PARA ENTREGA DE ROLLOS EN SITIO | 01/12/2025 SE VISITA CB Y SE REALIZA ENTREGA DE 20 ROLLOS DE PAPEL TERMICO PARA DATÁFONO"/>
    <s v="VISITA TECNICA"/>
    <m/>
    <s v="TIPO I"/>
    <s v="TERRESTRE"/>
    <s v="GARZON RUIZ LUIS MIGUEL"/>
    <n v="1"/>
    <n v="35780"/>
    <n v="75096"/>
    <n v="35780"/>
  </r>
  <r>
    <s v="SANTA MARTA"/>
    <x v="3"/>
    <x v="3"/>
    <s v="47001"/>
    <s v="3075655"/>
    <s v="3007051086"/>
    <s v="OC VISITA ROLLOS"/>
    <s v="MAGDALENA"/>
    <s v="SANTA MARTA"/>
    <s v="BARRIO VISTA HERMOSA SANTA MAR"/>
    <s v="REDEBAN"/>
    <s v="FO-25-1902212"/>
    <d v="2025-11-28T10:53:28"/>
    <d v="2025-12-02T16:23:00"/>
    <m/>
    <s v="VISITA"/>
    <s v="ROLLOS"/>
    <s v="CB UNO A UNO"/>
    <s v="CB UNO A UNO"/>
    <s v="EJECUTADO"/>
    <s v="EJECUTADO EXITOSO"/>
    <s v="28/11/2025 SE ESCALA AL COORDINADOR DE LA ZONA PARA ENTREGA EN SITIO | 02/12/2025 SE REALIZA  ENTREGA DE 20 ROLLOS PARA DATAFONO A SATISFACCIÓN DEL CLIENTE"/>
    <s v="VISITA TECNICA"/>
    <m/>
    <s v="TIPO I"/>
    <s v="TERRESTRE"/>
    <s v="THOMAS  CAMPO SIGIFREDO SEGUNDO"/>
    <n v="1"/>
    <n v="35780"/>
    <n v="75096"/>
    <n v="35780"/>
  </r>
  <r>
    <s v="MONTERIA"/>
    <x v="3"/>
    <x v="3"/>
    <s v="23555"/>
    <s v="3075915"/>
    <s v="3007081022"/>
    <s v="OC VISITA ROLLOS"/>
    <s v="CORDOBA"/>
    <s v="PLANETA RICA"/>
    <s v="DISTRICOL LA PATRONA CATERING"/>
    <s v="REDEBAN"/>
    <s v="FO-25-1905880"/>
    <d v="2025-11-28T10:47:57"/>
    <d v="2025-12-04T14:43:00"/>
    <m/>
    <s v="VISITA"/>
    <s v="ROLLOS"/>
    <s v="AGREGADOR"/>
    <s v="DISTRICOL"/>
    <s v="EJECUTADO"/>
    <s v="EJECUTADO EXITOSO"/>
    <s v="29/11/2025 SE ESCALA A COORDINADOR DE ZONA PARA ENTREGA DE ROLLOS EN SITIO | 04/12/2025 SE REALIZA LA ENTREGA DE 20 ROLLOS REDEBAN, NO SE MANIPULA EQUIPOS"/>
    <s v="VISITA TECNICA"/>
    <m/>
    <s v="TIPO II"/>
    <s v="TERRESTRE"/>
    <s v="ARRAZOLA HERNANDEZ NICOLAS AUGUSTO"/>
    <n v="1"/>
    <n v="67654"/>
    <n v="140396"/>
    <n v="67654"/>
  </r>
  <r>
    <s v="MONTERIA"/>
    <x v="3"/>
    <x v="3"/>
    <s v="5154"/>
    <s v="3075948"/>
    <s v="3007079206"/>
    <s v="OC VISITA ROLLOS"/>
    <s v="ANTIOQUIA"/>
    <s v="CAUCASIA"/>
    <s v="BARRIO LA Y CAUCASIA"/>
    <s v="REDEBAN"/>
    <s v="FO-25-1902208"/>
    <d v="2025-11-28T10:57:48"/>
    <d v="2025-12-03T12:06:00"/>
    <m/>
    <s v="VISITA"/>
    <s v="ROLLOS"/>
    <s v="CB UNO A UNO"/>
    <s v="CB UNO A UNO"/>
    <s v="EJECUTADO"/>
    <s v="EJECUTADO EXITOSO"/>
    <s v="28/11/2025 SE ESCALA AL COORDINADOR DE LA ZONA PARA ENTREGA EN SITIO | 03/12/2025 SE REALIZA ENTREGA DE 30 ROLLOS REDEBAN EN EL PUNTO SIN NOVEDAD, EN LA ENTREGA NO SE MANIPULAN EQUIPOS"/>
    <s v="VISITA TECNICA"/>
    <m/>
    <s v="TIPO II"/>
    <s v="TERRESTRE"/>
    <s v="GONZALEZ FERRER JESUS ALEXANDER"/>
    <n v="1"/>
    <n v="67654"/>
    <n v="140396"/>
    <n v="67654"/>
  </r>
  <r>
    <s v="BOGOTA"/>
    <x v="5"/>
    <x v="6"/>
    <s v="11001"/>
    <s v="3075979"/>
    <s v="3007063420"/>
    <s v="OC VISITA ROLLOS"/>
    <s v="CUNDINAMARCA"/>
    <s v="BOGOTA"/>
    <s v="PTM BOGOTA VARIEDADES SEBASTIA"/>
    <s v="REDEBAN"/>
    <s v="FO-25-1905874"/>
    <d v="2025-11-28T11:19:38"/>
    <d v="2025-12-03T15:20:00"/>
    <m/>
    <s v="VISITA"/>
    <s v="ROLLOS"/>
    <s v="AGREGADOR"/>
    <s v="COMCARD - PTM"/>
    <s v="EJECUTADO"/>
    <s v="EJECUTADO EXITOSO"/>
    <s v="29/11/2025 SE ESCALA A COORDINADOR DE ZONA PARA ENTREGA DE ROLLOS EN SITIO | 03/12/2025 FUERTE LLUVIA | 03/12/2025 SE REALIZA ENTREGA DE 20 ROLLOS REDEBAN, RECIBE ALANA VECINA DEL COMERCIO"/>
    <s v="VISITA TECNICA"/>
    <m/>
    <s v="TIPO I"/>
    <s v="TERRESTRE"/>
    <s v="ALARCON AREVALO JOHAN STIVEN"/>
    <n v="1"/>
    <n v="35780"/>
    <n v="75096"/>
    <n v="35780"/>
  </r>
  <r>
    <s v="BUCARAMANGA"/>
    <x v="4"/>
    <x v="4"/>
    <s v="68615"/>
    <s v="3075998"/>
    <s v="3007076391"/>
    <s v="OC VISITA ROLLOS"/>
    <s v="SANTANDER"/>
    <s v="RIONEGRO"/>
    <s v="BARRIO CENTRO DEL BAJO RIONEGR"/>
    <s v="REDEBAN"/>
    <s v="FO-25-1903131"/>
    <d v="2025-11-28T11:37:37"/>
    <d v="2025-12-02T08:06:00"/>
    <m/>
    <s v="VISITA"/>
    <s v="ROLLOS"/>
    <s v="CB UNO A UNO"/>
    <s v="CB UNO A UNO"/>
    <s v="EJECUTADO"/>
    <s v="EJECUTADO EXITOSO"/>
    <s v="28/11/2025 SE ESCALA A COORDINADOR DE ZONA PARA ENTREGA EN SITIO | 02/12/2025 SE CONTACTA CLIENTE , SE ENVÍA ROLLOS PARA SAN RAFAEL, A ESPERA DE QUE EL CLIENTE CONFIRME RECIBIDO... CLIENTE INDICA QUE ROLLOS YA FUERON RECLAMADOS"/>
    <s v="ENVIO FLOTA - OPERADOR LOGISTICO"/>
    <m/>
    <s v="TIPO II"/>
    <s v="TERRESTRE"/>
    <s v="HERRERA LUQUE SAUL JAVIER"/>
    <n v="1"/>
    <n v="67654"/>
    <n v="140396"/>
    <n v="67654"/>
  </r>
  <r>
    <s v="MEDELLIN"/>
    <x v="1"/>
    <x v="1"/>
    <s v="5001"/>
    <s v="3076184"/>
    <s v="3007030890"/>
    <s v="OC VISITA ROLLOS"/>
    <s v="ANTIOQUIA"/>
    <s v="MEDELLIN"/>
    <s v="REDY SAN CRISTOBAL"/>
    <s v="REDEBAN"/>
    <s v="FO-25-1903128"/>
    <d v="2025-11-28T11:47:39"/>
    <d v="2025-12-03T09:49:00"/>
    <m/>
    <s v="VISITA"/>
    <s v="ROLLOS"/>
    <s v="ROBUSTO"/>
    <s v="REDY"/>
    <m/>
    <s v="EJECUTADO EXITOSO"/>
    <s v="28/11/2025 SE ESCALA A COORDINADOR DE ZONA PARA ENTREGA EN SITIO | 03/12/2025 SE REALIZA ENTREGA DE 250 ROLLOS POR EL OPERADOR VELOCES CON LA GUIA V4001890223"/>
    <s v="VISITA TECNICA"/>
    <m/>
    <s v="TIPO I"/>
    <s v="TERRESTRE"/>
    <s v="ALVAREZ LOPEZ MARIANA"/>
    <n v="1"/>
    <n v="35780"/>
    <n v="75096"/>
    <n v="35780"/>
  </r>
  <r>
    <s v="TUNJA"/>
    <x v="4"/>
    <x v="4"/>
    <s v="15001"/>
    <s v="3076197"/>
    <s v="3007033701"/>
    <s v="OC VISITA ROLLOS"/>
    <s v="BOYACA"/>
    <s v="TUNJA"/>
    <s v="OPRAP VIVA TUNJA"/>
    <s v="REDEBAN"/>
    <s v="FO-25-1903120"/>
    <d v="2025-11-28T11:54:10"/>
    <d v="2025-12-01T10:53:00"/>
    <m/>
    <s v="VISITA"/>
    <s v="ROLLOS"/>
    <s v="ROBUSTO"/>
    <s v="OPRAP"/>
    <s v="EJECUTADO"/>
    <s v="EJECUTADO EXITOSO"/>
    <s v="28/11/2025 SE ESCALA A COORDINADOR DE ZONA PARA ENTREGA EN SITIO | 01/12/2025 SE VISITA CB ENTREGA 130 ROLLOS"/>
    <s v="VISITA TECNICA"/>
    <m/>
    <s v="TIPO I"/>
    <s v="TERRESTRE"/>
    <s v="GONZALEZ GONZALEZ MARIO ALBERTO"/>
    <n v="1"/>
    <n v="35780"/>
    <n v="75096"/>
    <n v="35780"/>
  </r>
  <r>
    <s v="BOGOTA"/>
    <x v="5"/>
    <x v="6"/>
    <s v="25407"/>
    <s v="3076390"/>
    <s v="3007062308"/>
    <s v="OC ENVIO ROLLOS"/>
    <s v="CUNDINAMARCA"/>
    <s v="LENGUAZAQUE"/>
    <s v="BARRIO VEREDA ESPINAL ALIZAL S"/>
    <s v="REDEBAN"/>
    <s v="FO-25-1903378"/>
    <d v="2025-11-28T12:47:10"/>
    <d v="2025-12-15T15:15:00"/>
    <m/>
    <s v="ENVIO"/>
    <m/>
    <s v="CB UNO A UNO"/>
    <s v="CB UNO A UNO"/>
    <m/>
    <s v="USUARIO NO RECIBE PEDIDO"/>
    <s v="28/11/2025 SE CONFIRMAN DATOS, SE REALIZA ENVIO POR OPERADOR LOGISTICO | 15/12/2025 DEVOLUCION POR PARTE DE LA TRANSPORTADORA YA QUE EL USUARIO NO RECOGE PAQUETE"/>
    <s v="ENVIO"/>
    <m/>
    <s v="TIPO III"/>
    <s v="TERRESTRE"/>
    <m/>
    <n v="1"/>
    <n v="35780"/>
    <n v="0"/>
    <n v="35780"/>
  </r>
  <r>
    <s v="BOGOTA"/>
    <x v="5"/>
    <x v="6"/>
    <s v="11001"/>
    <s v="3076447"/>
    <s v="3007077123"/>
    <s v="OC VISITA ROLLOS"/>
    <s v="CUNDINAMARCA"/>
    <s v="BOGOTA"/>
    <s v="BARRIO MOCHUELO BAJO BOGOTA"/>
    <s v="REDEBAN"/>
    <s v="FO-25-1905866"/>
    <d v="2025-11-28T12:51:38"/>
    <d v="2025-12-02T15:18:00"/>
    <m/>
    <s v="VISITA"/>
    <s v="ROLLOS"/>
    <s v="CB UNO A UNO"/>
    <s v="CB UNO A UNO"/>
    <s v="EJECUTADO"/>
    <s v="EJECUTADO EXITOSO"/>
    <s v="29/11/2025 SE ESCALA A COORDINADOR DE ZONA PARA ENTREGA DE ROLLOS EN SITIO | 02/12/2025 SE VISITA COMERCIO, SE ENTREGAN 20 ROLLOS RBM, NO SE MANIPULAN DISPOSITIVOS"/>
    <s v="VISITA TECNICA"/>
    <m/>
    <s v="TIPO I"/>
    <s v="TERRESTRE"/>
    <s v="ORTIZ YARA FRANKLYN ISRAEL"/>
    <n v="1"/>
    <n v="35780"/>
    <n v="75096"/>
    <n v="35780"/>
  </r>
  <r>
    <s v="CARTAGENA"/>
    <x v="3"/>
    <x v="3"/>
    <s v="13001"/>
    <s v="3076489"/>
    <s v="3007071581"/>
    <s v="OC VISITA ROLLOS"/>
    <s v="BOLIVAR"/>
    <s v="CARTAGENA"/>
    <s v="BARRIO VILLA DE ARANJUEZ"/>
    <s v="REDEBAN"/>
    <s v="FO-25-1903517"/>
    <d v="2025-11-28T13:52:36"/>
    <d v="2025-12-02T09:51:00"/>
    <m/>
    <s v="VISITA"/>
    <s v="ROLLOS"/>
    <s v="CB UNO A UNO"/>
    <s v="CB UNO A UNO"/>
    <s v="EJECUTADO"/>
    <s v="EJECUTADO EXITOSO"/>
    <s v="28/11/2025 SE ESCALA A COORDINADOR DE ZONA PARA ENTREGA EN SITIO | 02/12/2025 SE REALIZA ENTREGA DE 70 UNIDADES DE ROLLOS REDEBAN"/>
    <s v="VISITA TECNICA"/>
    <m/>
    <s v="TIPO I"/>
    <s v="TERRESTRE"/>
    <s v="AVILA DE HORTA FERNANDO JOSE"/>
    <n v="1"/>
    <n v="35780"/>
    <n v="75096"/>
    <n v="35780"/>
  </r>
  <r>
    <s v="APARTADO"/>
    <x v="1"/>
    <x v="1"/>
    <s v="5490"/>
    <s v="3076674"/>
    <s v="3007044675"/>
    <s v="OC VISITA ROLLOS"/>
    <s v="ANTIOQUIA"/>
    <s v="NECOCLI"/>
    <s v="PTM NECOCLI VARIEDADES MULATOS"/>
    <s v="REDEBAN"/>
    <s v="FO-25-1904324"/>
    <d v="2025-11-28T14:24:57"/>
    <d v="2025-12-05T13:51:00"/>
    <m/>
    <s v="VISITA"/>
    <s v="ROLLOS"/>
    <s v="AGREGADOR"/>
    <s v="COMCARD - PTM"/>
    <s v="EJECUTADO / CANCELADO"/>
    <s v="PETICIÓN USUARIO"/>
    <s v="28/11/2025 SE ESCALA A COORDINADOR DE ZONA PARA ENTREGA EN SITIO | 05/12/2025 SE TRATA DE COMUNICARME VÍA TELEFÓNICA CON LA USUARIA PARA VALIDAR INFORMACIÓN PARA EL ENVÍO DE ROLLOS Y NO SE TIENE RESPUESTA, SE CANCELA ENVÍO DE ROLLOS POR MOTIVO INCOMUNICACIÓN CON EL USUARIO._x000a_CB ESTÁ EN UN CGT  DONDE LA SEÑAL ES MUY INESTABLE"/>
    <s v="SOPORTE TELEFONICO"/>
    <m/>
    <s v="TIPO II"/>
    <s v="TERRESTRE"/>
    <s v="SALDARRIAGA MIRANDA SANTIAGO"/>
    <n v="0"/>
    <n v="41241"/>
    <n v="0"/>
    <n v="41241"/>
  </r>
  <r>
    <s v="APARTADO"/>
    <x v="1"/>
    <x v="1"/>
    <s v="5490"/>
    <s v="3076763"/>
    <s v="3007027228"/>
    <s v="OC VISITA ROLLOS"/>
    <s v="ANTIOQUIA"/>
    <s v="NECOCLI"/>
    <s v="COMCARD NECOCLI SAYEFE"/>
    <s v="REDEBAN"/>
    <s v="FO-25-1904327"/>
    <d v="2025-11-28T14:22:54"/>
    <d v="2025-12-05T13:48:00"/>
    <m/>
    <s v="VISITA"/>
    <s v="ROLLOS"/>
    <s v="AGREGADOR"/>
    <s v="COMCARD - PTM"/>
    <s v="EJECUTADO / CANCELADO"/>
    <s v="PETICIÓN USUARIO"/>
    <s v="28/11/2025 SE ESCALA A COORDINADOR DE ZONA PARA ENTREGA EN SITIO | 05/12/2025 SE TRATA DE COMUNICARME VÍA TELEFÓNICA CON LA USUARIA PARA VALIDAR INFORMACIÓN PARA EL ENVÍO DE ROLLOS Y NO SE TIENE RESPUESTA, SE CANCELA ENVÍO DE ROLLOS POR MOTIVO INCOMUNICACIÓN CON EL USUARIO"/>
    <s v="SOPORTE TELEFONICO"/>
    <m/>
    <s v="TIPO II"/>
    <s v="TERRESTRE"/>
    <s v="SALDARRIAGA MIRANDA SANTIAGO"/>
    <n v="0"/>
    <n v="41241"/>
    <n v="0"/>
    <n v="41241"/>
  </r>
  <r>
    <s v="MEDELLIN"/>
    <x v="1"/>
    <x v="1"/>
    <s v="5240"/>
    <s v="3077185"/>
    <s v="3007079188"/>
    <s v="OC VISITA ROLLOS"/>
    <s v="ANTIOQUIA"/>
    <s v="EBEJICO"/>
    <s v="BARRIO EBEJICO EBEJICO"/>
    <s v="REDEBAN"/>
    <s v="FO-25-1905857"/>
    <d v="2025-11-28T15:27:02"/>
    <d v="2025-12-05T09:37:00"/>
    <m/>
    <s v="VISITA"/>
    <s v="ROLLOS"/>
    <s v="CB UNO A UNO"/>
    <s v="CB UNO A UNO"/>
    <s v="EJECUTADO"/>
    <s v="EJECUTADO EXITOSO"/>
    <s v="29/11/2025 SE ESCALA A COORDINADOR DE ZONA PARA ENTREGA DE ROLLOS EN SITIO | 05/12/2025 SE REALIZÓ EL ENVÍO DE 20 ROLLOS REDEBAN POR FLOTA, COMPLETADO DE MANERA EXITOSA. POSTERIORMENTE, SE EFECTUÓ LA CONFIRMACIÓN CON EL USUARIO SOBRE EL DESPACHO, QUIEN INDICÓ QUE YA HABÍA RECLAMADO EL MATERIAL SATISFACTORIAMENTE.  _x000a__x000a_ENTREGA CONCLUIDA SIN NOVEDADES, CON CONFIRMACIÓN POSITIVA DEL USUARIO."/>
    <s v="ENVIO FLOTA - OPERADOR LOGISTICO"/>
    <m/>
    <s v="TIPO II"/>
    <s v="TERRESTRE"/>
    <s v="MARTINEZ TOVAR OSCAR DAVID"/>
    <n v="1"/>
    <n v="67654"/>
    <n v="140396"/>
    <n v="67654"/>
  </r>
  <r>
    <s v="BOGOTA"/>
    <x v="5"/>
    <x v="6"/>
    <s v="11001"/>
    <s v="3077288"/>
    <s v="3007060871"/>
    <s v="OC VISITA ROLLOS"/>
    <s v="CUNDINAMARCA"/>
    <s v="BOGOTA"/>
    <s v="BARRIO BOSA NOVA BOGOTA 2"/>
    <s v="REDEBAN"/>
    <s v="FO-25-1904757"/>
    <d v="2025-11-28T15:47:31"/>
    <d v="2025-12-03T13:58:00"/>
    <m/>
    <s v="VISITA"/>
    <s v="ROLLOS"/>
    <s v="CB UNO A UNO"/>
    <s v="CB UNO A UNO"/>
    <s v="EJECUTADO"/>
    <s v="EJECUTADO EXITOSO"/>
    <s v="28/11/2025 SE ESCALA A COORDINADOR DE ZONA PARA ENTREGA EN SITIO | 03/12/2025 SE DEJAN 30 ROLLOS"/>
    <s v="VISITA TECNICA"/>
    <m/>
    <s v="TIPO I"/>
    <s v="TERRESTRE"/>
    <s v="INFANTE SIERRA MANUEL FERNANDO"/>
    <n v="1"/>
    <n v="35780"/>
    <n v="75096"/>
    <n v="35780"/>
  </r>
  <r>
    <s v="MEDELLIN"/>
    <x v="1"/>
    <x v="1"/>
    <s v="5686"/>
    <s v="3077429"/>
    <s v="3007015580"/>
    <s v="OC VISITA ROLLOS"/>
    <s v="ANTIOQUIA"/>
    <s v="SANTA ROSA DE OSOS"/>
    <s v="ARAGON STA ROSA DE OSOS"/>
    <s v="REDEBAN"/>
    <s v="FO-25-1904750"/>
    <d v="2025-11-28T15:55:14"/>
    <d v="2025-12-04T15:20:00"/>
    <m/>
    <s v="VISITA"/>
    <s v="ROLLOS"/>
    <s v="CB UNO A UNO"/>
    <s v="CB UNO A UNO"/>
    <s v="EJECUTADO"/>
    <s v="EJECUTADO EXITOSO"/>
    <s v="28/11/2025 SE ESCALA A COORDINADOR DE ZONA PARA ENTREGA EN SITIO | 04/12/2025 SE ENVÍAN 50 ROLLOS OK, CLIENTE CONFIRMA RECIBIDO"/>
    <s v="ENVIO FLOTA - OPERADOR LOGISTICO"/>
    <m/>
    <s v="TIPO II"/>
    <s v="TERRESTRE"/>
    <s v="QUINTERO SANCHEZ JUAN SEBASTIAN"/>
    <n v="1"/>
    <n v="67654"/>
    <n v="140396"/>
    <n v="67654"/>
  </r>
  <r>
    <s v="BOGOTA"/>
    <x v="5"/>
    <x v="6"/>
    <s v="11001"/>
    <s v="3077451"/>
    <s v="3007031255"/>
    <s v="OC VISITA ROLLOS"/>
    <s v="CUNDINAMARCA"/>
    <s v="BOGOTA"/>
    <s v="REVAL SAN ANDRESITO 38"/>
    <s v="REDEBAN"/>
    <s v="FO-25-1904744"/>
    <d v="2025-11-28T16:04:43"/>
    <d v="2025-12-02T11:26:00"/>
    <m/>
    <s v="VISITA"/>
    <s v="ROLLOS"/>
    <s v="ROBUSTO"/>
    <s v="REVAL"/>
    <s v="EJECUTADO"/>
    <s v="EJECUTADO EXITOSO"/>
    <s v="28/11/2025 SE ESCALA A COORDINADOR DE ZONA PARA ENTREGA EN SITIO | 02/12/2025 SE REALIZA ENTREGA DE 160 ROLLOS NO SE MANIPULAN TERMINALES"/>
    <s v="VISITA TECNICA"/>
    <m/>
    <s v="TIPO I"/>
    <s v="TERRESTRE"/>
    <s v="SOTO LONDOÑO FREDY ALEXANDER"/>
    <n v="1"/>
    <n v="35780"/>
    <n v="75096"/>
    <n v="35780"/>
  </r>
  <r>
    <s v="MEDELLIN"/>
    <x v="1"/>
    <x v="1"/>
    <s v="5380"/>
    <s v="3077577"/>
    <s v="3007039056"/>
    <s v="OC VISITA ROLLOS"/>
    <s v="ANTIOQUIA"/>
    <s v="LA ESTRELLA"/>
    <s v="DISTRICOL CIBERPAIS NET"/>
    <s v="REDEBAN"/>
    <s v="FO-25-1905848"/>
    <d v="2025-11-28T16:50:02"/>
    <d v="2025-12-03T09:45:00"/>
    <m/>
    <s v="VISITA"/>
    <s v="ROLLOS"/>
    <s v="AGREGADOR"/>
    <s v="DISTRICOL"/>
    <m/>
    <s v="EJECUTADO EXITOSO"/>
    <s v="29/11/2025 SE ESCALA A COORDINADOR DE ZONA PARA ENTREGA DE ROLLOS EN SITIO | 03/12/2025 SE REALIZA ENTREGA DE 70 ROLLOS POR EL OPERADOR VELOCES CON LA GUIA V4001900007"/>
    <s v="VISITA TECNICA"/>
    <m/>
    <s v="TIPO I"/>
    <s v="TERRESTRE"/>
    <s v="ALVAREZ LOPEZ MARIANA"/>
    <n v="1"/>
    <n v="35780"/>
    <n v="75096"/>
    <n v="35780"/>
  </r>
  <r>
    <s v="SANTA MARTA"/>
    <x v="3"/>
    <x v="3"/>
    <s v="47001"/>
    <s v="3077819"/>
    <s v="3007037742"/>
    <s v="OC VISITA ROLLOS"/>
    <s v="MAGDALENA"/>
    <s v="SANTA MARTA"/>
    <s v="BARRIO PUERTO NUEVO SANTA MART"/>
    <s v="REDEBAN"/>
    <s v="FO-25-1905843"/>
    <d v="2025-11-28T17:29:09"/>
    <d v="2025-12-02T14:57:00"/>
    <m/>
    <s v="VISITA"/>
    <s v="ROLLOS"/>
    <s v="CB UNO A UNO"/>
    <s v="CB UNO A UNO"/>
    <s v="EJECUTADO"/>
    <s v="EJECUTADO EXITOSO"/>
    <s v="29/11/2025 SE ESCALA A COORDINADOR DE ZONA PARA ENTREGA DE ROLLOS EN SITIO | 02/12/2025 SE REALIZA ENVÍO DE 110 ROLLOS PARA DATÁFONO A SATISFACCIÓN DEL CLIENTE SE CONFIRMA DESPUÉS DE UNA HORA LA RECEPCIÓN DEL PAQUETE CON EL USUARIO"/>
    <s v="ENVIO FLOTA - OPERADOR LOGISTICO"/>
    <m/>
    <s v="TIPO I"/>
    <s v="TERRESTRE"/>
    <s v="THOMAS  CAMPO SIGIFREDO SEGUNDO"/>
    <n v="1"/>
    <n v="35780"/>
    <n v="0"/>
    <n v="35780"/>
  </r>
  <r>
    <s v="APARTADO"/>
    <x v="1"/>
    <x v="1"/>
    <s v="5490"/>
    <s v="3077887"/>
    <s v="3007052873"/>
    <s v="OC VISITA ROLLOS"/>
    <s v="ANTIOQUIA"/>
    <s v="NECOCLI"/>
    <s v="BARRIO SIMON BOLIVAR NECOCLI"/>
    <s v="REDEBAN"/>
    <s v="FO-25-1906175"/>
    <d v="2025-11-29T09:48:57"/>
    <d v="2025-12-05T08:10:00"/>
    <m/>
    <s v="VISITA"/>
    <s v="ROLLOS"/>
    <s v="CB UNO A UNO"/>
    <s v="CB UNO A UNO"/>
    <s v="EJECUTADO"/>
    <s v="EJECUTADO EXITOSO"/>
    <s v="29/11/2025 SE ESCALA A COORDINADOR DE ZONA PARA ENTREGA DE ROLLOS EN SITIO | 04/12/2025 SE ENTREGAN 60 ROLLOS"/>
    <s v="VISITA TECNICA"/>
    <m/>
    <s v="TIPO II"/>
    <s v="TERRESTRE"/>
    <s v="SALDARRIAGA MIRANDA SANTIAGO"/>
    <n v="1"/>
    <n v="67654"/>
    <n v="140396"/>
    <n v="67654"/>
  </r>
  <r>
    <s v="MEDELLIN"/>
    <x v="1"/>
    <x v="1"/>
    <s v="27361"/>
    <s v="3077909"/>
    <s v="3007080455"/>
    <s v="OC ENVIO ROLLOS"/>
    <s v="CHOCO"/>
    <s v="ISTMINA"/>
    <s v="BARRIO CUBIS DIVINO NIÑO ISTMINA CHOCO ISTMINA"/>
    <s v="REDEBAN"/>
    <s v="FO-25-1909121"/>
    <d v="2025-11-28T17:18:36"/>
    <d v="2025-12-16T09:34:00"/>
    <m/>
    <s v="ENVIO"/>
    <m/>
    <s v="UNO A UNO"/>
    <s v="UNO A UNO"/>
    <m/>
    <s v="EJECUTADO EXITOSO"/>
    <s v="30/11/2025 SE REALIZA ENVIO DE ROLLOS POR  OPERADOR LOGISTICO | 16/12/2025 SE REALIZA ENVIO DE 20 ROLLOS, CON LA GUIA 2078334611 SERVIENTREGA. SE CONFIRMA ENTREGA EXITOSA POR PARTE DE LA TRANSPORTADORA"/>
    <s v="ENVIO"/>
    <m/>
    <s v="TIPO V"/>
    <s v="AEREO"/>
    <m/>
    <n v="1"/>
    <n v="35780"/>
    <n v="0"/>
    <n v="35780"/>
  </r>
  <r>
    <s v="MEDELLIN"/>
    <x v="1"/>
    <x v="1"/>
    <s v="5615"/>
    <s v="3077992"/>
    <s v="3007063253"/>
    <s v="OC VISITA ROLLOS"/>
    <s v="ANTIOQUIA"/>
    <s v="RIONEGRO"/>
    <s v="BARRIO VEREDA CUCHILLAS RIONEG"/>
    <s v="REDEBAN"/>
    <s v="FO-25-1905822"/>
    <d v="2025-11-29T09:00:00"/>
    <d v="2025-12-01T12:40:00"/>
    <m/>
    <s v="VISITA"/>
    <s v="ROLLOS"/>
    <s v="CB UNO A UNO"/>
    <s v="CB UNO A UNO"/>
    <s v="EJECUTADO"/>
    <s v="EJECUTADO EXITOSO"/>
    <s v="29/11/2025 SE ESCALA A COORDINADOR DE ZONA PARA ENTREGA DE ROLLOS EN SITIO | 01/12/2025 SE ENTREGA 20 ROLLOS"/>
    <s v="VISITA TECNICA"/>
    <m/>
    <s v="TIPO II"/>
    <s v="TERRESTRE"/>
    <s v="DIAZ ZABALA FRANCIS DUBAN"/>
    <n v="1"/>
    <n v="67654"/>
    <n v="140396"/>
    <n v="67654"/>
  </r>
  <r>
    <s v="CALI"/>
    <x v="0"/>
    <x v="0"/>
    <s v="76364"/>
    <s v="3078054"/>
    <s v="3007081476"/>
    <s v="OC VISITA ROLLOS"/>
    <s v="VALLE DEL CAUCA"/>
    <s v="JAMUNDI"/>
    <s v="PTM JAMUNDI TIENDA Y PAPELERIA"/>
    <s v="REDEBAN"/>
    <s v="FO-25-1907283"/>
    <d v="2025-11-29T09:00:00"/>
    <d v="2025-12-01T11:42:00"/>
    <m/>
    <s v="VISITA"/>
    <s v="ROLLOS"/>
    <s v="AGREGADOR"/>
    <s v="COMCARD - PTM"/>
    <s v="EJECUTADO"/>
    <s v="EJECUTADO EXITOSO"/>
    <s v="29/11/2025 SE ESCALA A COORDINADOR DE ZONA PARA ENTREGA DE ROLLOS EN SITIO | 01/12/2025 SE ENTREGAN 20 ROLLOS EN BUEN ESTADO"/>
    <s v="VISITA TECNICA"/>
    <m/>
    <s v="TIPO II"/>
    <s v="TERRESTRE"/>
    <s v="ESCOBAR LENIS JUAN SEBASTIAN"/>
    <n v="1"/>
    <n v="67654"/>
    <n v="140396"/>
    <n v="67654"/>
  </r>
  <r>
    <s v="PASTO"/>
    <x v="0"/>
    <x v="0"/>
    <s v="52835"/>
    <s v="3078058"/>
    <s v="3007052418"/>
    <s v="OC ENVIO ROLLOS"/>
    <s v="NARIÑO"/>
    <s v="SAN ANDRES DE TUMACO"/>
    <s v="BARRIO TUMACO SAN ANDRES DE TU"/>
    <s v="REDEBAN"/>
    <s v="FO-25-1909303"/>
    <d v="2025-11-29T09:00:00"/>
    <d v="2025-12-05T16:09:00"/>
    <m/>
    <s v="ENVIO"/>
    <m/>
    <s v="CB UNO A UNO"/>
    <s v="CB UNO A UNO"/>
    <m/>
    <s v="EJECUTADO EXITOSO"/>
    <s v="30/11/2025 SE CONFIRMAN DATOS, SE REALIZA ENVIO POR OPERADOR LOGISTICO | 05/12/2025 SE LE INFORMA NUMERO DE GUIA A USER, NO LE HAN ENTREGADO ROLLOS | 05/12/2025 SE CONFIRMA ENTREGA EXITOSA POR PARTE DE LA TRANSPORTADORA COORDINADORA CON LA GUIA 46778000214"/>
    <s v="ENVIO"/>
    <m/>
    <s v="TIPO IV"/>
    <s v="TERRESTRE"/>
    <m/>
    <n v="1"/>
    <n v="35780"/>
    <n v="0"/>
    <n v="35780"/>
  </r>
  <r>
    <s v="SANTA MARTA"/>
    <x v="3"/>
    <x v="3"/>
    <s v="47001"/>
    <s v="3078079"/>
    <s v="3007047287"/>
    <s v="OC VISITA ROLLOS"/>
    <s v="MAGDALENA"/>
    <s v="SANTA MARTA"/>
    <s v="BARRIO LIBANO 2000 SANTA MARTA"/>
    <s v="REDEBAN"/>
    <s v="FO-25-1905827"/>
    <d v="2025-11-29T09:00:00"/>
    <d v="2025-12-02T16:07:00"/>
    <m/>
    <s v="VISITA"/>
    <s v="ROLLOS"/>
    <s v="CB UNO A UNO"/>
    <s v="CB UNO A UNO"/>
    <s v="EJECUTADO"/>
    <s v="EJECUTADO EXITOSO"/>
    <s v="29/11/2025 SE ESCALA A COORDINADOR DE ZONA PARA ENTREGA DE ROLLOS EN SITIO | 02/12/2025 SE REALIZA ENTREGA DE 40 ROLLOS PARA DATAFONO A SATISFACCIÓN DEL CLIENTE"/>
    <s v="VISITA TECNICA"/>
    <m/>
    <s v="TIPO I"/>
    <s v="TERRESTRE"/>
    <s v="THOMAS  CAMPO SIGIFREDO SEGUNDO"/>
    <n v="1"/>
    <n v="35780"/>
    <n v="75096"/>
    <n v="35780"/>
  </r>
  <r>
    <s v="BUCARAMANGA"/>
    <x v="4"/>
    <x v="4"/>
    <s v="68406"/>
    <s v="3078087"/>
    <s v="3007065933"/>
    <s v="OC VISITA ROLLOS"/>
    <s v="SANTANDER"/>
    <s v="LEBRIJA"/>
    <s v="PTM LEBRIJA MARKET PURTUGAL"/>
    <s v="REDEBAN"/>
    <s v="FO-25-1905820"/>
    <d v="2025-11-29T09:00:00"/>
    <d v="2025-12-01T12:17:00"/>
    <m/>
    <s v="VISITA"/>
    <s v="ROLLOS"/>
    <s v="AGREGADOR"/>
    <s v="COMCARD - PTM"/>
    <s v="EJECUTADO"/>
    <s v="EJECUTADO EXITOSO"/>
    <s v="29/11/2025 SE ESCALA A COORDINADOR DE ZONA PARA ENTREGA DE ROLLOS EN SITIO | 01/12/2025 SE REALIZA VISITA A COMERCIO Y SE ENTREGAN 20 ROLLOS"/>
    <s v="VISITA TECNICA"/>
    <m/>
    <s v="TIPO II"/>
    <s v="TERRESTRE"/>
    <s v="SANTOS GONZALEZ JOHAN FABIAN"/>
    <n v="1"/>
    <n v="67654"/>
    <n v="140396"/>
    <n v="67654"/>
  </r>
  <r>
    <s v="CALI"/>
    <x v="0"/>
    <x v="0"/>
    <s v="76001"/>
    <s v="3078097"/>
    <s v="3007035510"/>
    <s v="OC VISITA ROLLOS"/>
    <s v="VALLE DEL CAUCA"/>
    <s v="CALI"/>
    <s v="REDY LA PRIMERA"/>
    <s v="REDEBAN"/>
    <s v="FO-25-1905816"/>
    <d v="2025-11-29T09:06:42"/>
    <d v="2025-12-01T13:09:00"/>
    <m/>
    <s v="VISITA"/>
    <s v="ROLLOS"/>
    <s v="ROBUSTO"/>
    <s v="REDY"/>
    <s v="EJECUTADO"/>
    <s v="EJECUTADO EXITOSO"/>
    <s v="29/11/2025 SE ESCALA A COORDINADOR DE ZONA PARA ENTREGA DE ROLLOS EN SITIO | 01/12/2025 SE ENTREGAN 120 ROLLOS AL CORRESPONSAL BANCARIO"/>
    <s v="VISITA TECNICA"/>
    <m/>
    <s v="TIPO I"/>
    <s v="TERRESTRE"/>
    <s v="PALACIOS GOMEZ BRAHIAN ANDRES"/>
    <n v="1"/>
    <n v="35780"/>
    <n v="75096"/>
    <n v="35780"/>
  </r>
  <r>
    <s v="CUCUTA"/>
    <x v="4"/>
    <x v="4"/>
    <s v="54001"/>
    <s v="3078527"/>
    <s v="3007081650"/>
    <s v="OC VISITA ROLLOS"/>
    <s v="NORTE DE SANTANDER"/>
    <s v="CUCUTA"/>
    <s v="DISTRICOL MARCELAS CHIP STORE"/>
    <s v="REDEBAN"/>
    <s v="FO-25-1906180"/>
    <d v="2025-11-29T09:45:09"/>
    <d v="2025-12-01T15:33:00"/>
    <m/>
    <s v="VISITA"/>
    <s v="ROLLOS"/>
    <s v="AGREGADOR"/>
    <s v="DISTRICOL"/>
    <s v="EJECUTADO"/>
    <s v="EJECUTADO EXITOSO"/>
    <s v="29/11/2025 SE ESCALA A COORDINADOR DE ZONA PARA ENTREGA DE ROLLOS EN SITIO | 01/12/2025 SE VISITA COMERCIO SE ENTREGA 10 ROLLOS RDM EXITOSO"/>
    <s v="VISITA TECNICA"/>
    <m/>
    <s v="TIPO I"/>
    <s v="TERRESTRE"/>
    <s v="NARANJO AFANADOR RUBEN JESUS"/>
    <n v="1"/>
    <n v="35780"/>
    <n v="75096"/>
    <n v="35780"/>
  </r>
  <r>
    <s v="BOGOTA"/>
    <x v="5"/>
    <x v="6"/>
    <s v="25754"/>
    <s v="3078542"/>
    <s v="3007035017"/>
    <s v="OC VISITA ROLLOS"/>
    <s v="CUNDINAMARCA"/>
    <s v="SOACHA"/>
    <s v="BARRIO SANTA ANA SOACHA 1"/>
    <s v="REDEBAN"/>
    <s v="FO-25-1906366"/>
    <d v="2025-11-29T10:07:59"/>
    <d v="2025-12-03T10:42:00"/>
    <m/>
    <s v="VISITA"/>
    <s v="ROLLOS"/>
    <s v="CB UNO A UNO"/>
    <s v="CB UNO A UNO"/>
    <s v="EJECUTADO"/>
    <s v="EJECUTADO EXITOSO"/>
    <s v="29/11/2025 SE ESCALA A COORDINADOR DE ZONA PARA ENTREGA DE ROLLOS EN SITIO | 03/12/2025 ENTREGA DE 30 ROLLOS PARA DATAFONO NO SE MANIPULA TERMINAL"/>
    <s v="VISITA TECNICA"/>
    <m/>
    <s v="TIPO I"/>
    <s v="TERRESTRE"/>
    <s v="BUSTOS MORA DIEGO MANUEL"/>
    <n v="1"/>
    <n v="35780"/>
    <n v="75096"/>
    <n v="35780"/>
  </r>
  <r>
    <s v="MONTERIA"/>
    <x v="3"/>
    <x v="3"/>
    <s v="5250"/>
    <s v="3078559"/>
    <s v="3007075749"/>
    <s v="OC ENVIO ROLLOS"/>
    <s v="ANTIOQUIA"/>
    <s v="EL BAGRE"/>
    <s v="DISTRICOL SURTIMAS LA UNION"/>
    <s v="REDEBAN"/>
    <s v="FO-25-1909302"/>
    <d v="2025-11-29T10:57:01"/>
    <d v="2025-12-10T09:15:00"/>
    <m/>
    <s v="ENVIO"/>
    <m/>
    <s v="AGREGADOR"/>
    <s v="DISTRICOL"/>
    <m/>
    <s v="EJECUTADO EXITOSO"/>
    <s v="30/11/2025 SE CONFIRMAN DATOS, SE REALIZA ENVIO POR OPERADOR LOGISTICO | 11/12/2025 SE REALIZA ENVIO DE 40 ROLLOS, CON LA GUIA 2265100533 SERVIENTREGA. SE CONFIRMA ENTREGA EXITOSA POR PARTE DE LA TRANSPORTADORA"/>
    <s v="ENVIO"/>
    <m/>
    <s v="TIPO IV"/>
    <s v="TERRESTRE"/>
    <m/>
    <n v="1"/>
    <n v="35780"/>
    <n v="0"/>
    <n v="35780"/>
  </r>
  <r>
    <s v="MEDELLIN"/>
    <x v="1"/>
    <x v="1"/>
    <s v="5736"/>
    <s v="3078564"/>
    <s v="3007070239"/>
    <s v="OC ENVIO ROLLOS"/>
    <s v="ANTIOQUIA"/>
    <s v="SEGOVIA"/>
    <s v="DISTRICOL RINCON DE MODA"/>
    <s v="REDEBAN"/>
    <s v="FO-25-1909301"/>
    <d v="2025-11-29T11:14:57"/>
    <d v="2025-12-06T10:47:00"/>
    <m/>
    <s v="ENVIO"/>
    <m/>
    <s v="AGREGADOR"/>
    <s v="DISTRICOL"/>
    <m/>
    <s v="EJECUTADO EXITOSO"/>
    <s v="30/11/2025 SE CONFIRMAN DATOS, SE REALIZA ENVIO POR OPERADOR LOGISTICO | 06/12/2025 SE REALIZA ENVIO DE 30 ROLLOS, CON LA GUIA 2078334612 SERVIENTREGA. SE CONFIRMA ENTREGA EXITOSA POR PARTE DE LA TRANSPORTADORA"/>
    <s v="ENVIO"/>
    <m/>
    <s v="TIPO IV"/>
    <s v="TERRESTRE"/>
    <m/>
    <n v="1"/>
    <n v="35780"/>
    <n v="0"/>
    <n v="35780"/>
  </r>
  <r>
    <s v="APARTADO"/>
    <x v="1"/>
    <x v="1"/>
    <s v="5837"/>
    <s v="3078604"/>
    <s v="3007037273"/>
    <s v="OC VISITA ROLLOS"/>
    <s v="ANTIOQUIA"/>
    <s v="TURBO"/>
    <s v="DISTRICOL GRANERO CARPAL SURTI"/>
    <s v="REDEBAN"/>
    <s v="FO-25-1906373"/>
    <d v="2025-11-29T09:11:11"/>
    <d v="2025-12-03T13:54:00"/>
    <m/>
    <s v="VISITA"/>
    <s v="ROLLOS"/>
    <s v="AGREGADOR"/>
    <s v="DISTRICOL"/>
    <s v="EJECUTADO"/>
    <s v="EJECUTADO EXITOSO"/>
    <s v="29/11/2025 SE ESCALA A COORDINADOR DE ZONA PARA ENTREGA DE ROLLOS EN SITIO | 03/12/2025 SE ENVÍAN 40 ROLLOS CON EL CONDUCTOR Y SE LE COMPARTE INFORMACIÓN AL USUARIO Y ESTE CONFIRMA EL RECIBIDO"/>
    <s v="ENVIO FLOTA - OPERADOR LOGISTICO"/>
    <m/>
    <s v="TIPO II"/>
    <s v="TERRESTRE"/>
    <s v="SALDARRIAGA MIRANDA SANTIAGO"/>
    <n v="1"/>
    <n v="67654"/>
    <n v="140396"/>
    <n v="67654"/>
  </r>
  <r>
    <s v="BOGOTA"/>
    <x v="5"/>
    <x v="6"/>
    <s v="91001"/>
    <s v="3078677"/>
    <s v="3007075121"/>
    <s v="OC ENVIO ROLLOS"/>
    <s v="AMAZONAS"/>
    <s v="LETICIA"/>
    <s v="BARRIO ONCE DE NOVIEMBRE LETIC"/>
    <s v="REDEBAN"/>
    <s v="FO-25-1907551"/>
    <d v="2025-12-01T08:00:00"/>
    <d v="2025-12-09T08:34:00"/>
    <m/>
    <s v="ENVIO"/>
    <m/>
    <s v="CB UNO A UNO"/>
    <s v="CB UNO A UNO"/>
    <m/>
    <s v="EJECUTADO EXITOSO"/>
    <s v="29/11/2025 SE REALIZA ENVIO DE ROLLOS POR  OPERADOR LOGISTICO | 10/12/2025 SE REALIZA ENVIO DE 20 ROLLOS, CON LA GUIA 2235596891 SERVIENTREGA. SE CONFIRMA ENTREGA EXITOSA POR PARTE DE LA TRANSPORTADORA"/>
    <s v="ENVIO"/>
    <m/>
    <s v="TIPO V"/>
    <s v="AEREO"/>
    <m/>
    <n v="1"/>
    <n v="35780"/>
    <n v="0"/>
    <n v="35780"/>
  </r>
  <r>
    <s v="YOPAL"/>
    <x v="2"/>
    <x v="2"/>
    <s v="85250"/>
    <s v="3078679"/>
    <s v="3007078557"/>
    <s v="OC VISITA ROLLOS"/>
    <s v="CASANARE"/>
    <s v="PAZ DE ARIPORO"/>
    <s v="BARRIO ONCE DE OCTUBRE PAZ DE"/>
    <s v="REDEBAN"/>
    <s v="FO-25-1907263"/>
    <d v="2025-12-01T08:00:00"/>
    <d v="2025-12-05T08:17:00"/>
    <m/>
    <s v="VISITA"/>
    <s v="ROLLOS"/>
    <s v="CB UNO A UNO"/>
    <s v="CB UNO A UNO"/>
    <s v="EJECUTADO"/>
    <s v="EJECUTADO EXITOSO"/>
    <s v="29/11/2025 SE ESCALA A COORDINADOR DE ZONA PARA ENTREGA DE ROLLOS EN SITIO | 05/12/2025 EN COMUNICACIÓN CON LA SEÑORA LIGIA MOLANO AL NUMERO 3102162657, INDICA SE ENVIEN LOS ROLLOS POR SERVICIO DE TAXIS. RECIBIDO OK."/>
    <s v="ENVIO FLOTA - OPERADOR LOGISTICO"/>
    <m/>
    <s v="TIPO II"/>
    <s v="TERRESTRE"/>
    <s v="BERNAL ELAICA EDGAR ALEXIS"/>
    <n v="1"/>
    <n v="67654"/>
    <n v="140396"/>
    <n v="67654"/>
  </r>
  <r>
    <s v="MEDELLIN"/>
    <x v="1"/>
    <x v="1"/>
    <s v="5604"/>
    <s v="3078692"/>
    <s v="3007078281"/>
    <s v="OC ENVIO ROLLOS"/>
    <s v="ANTIOQUIA"/>
    <s v="REMEDIOS"/>
    <s v="BARRIO LA VUELTA DE LA HERRADU"/>
    <s v="REDEBAN"/>
    <s v="FO-25-1907930"/>
    <d v="2025-12-01T08:00:00"/>
    <d v="2025-12-05T09:15:00"/>
    <m/>
    <s v="ENVIO"/>
    <m/>
    <s v="CB UNO A UNO"/>
    <s v="CB UNO A UNO"/>
    <m/>
    <s v="EJECUTADO EXITOSO"/>
    <s v="29/11/2025 SE REALIZA ENVIO DE ROLLOS POR  OPERADOR LOGISTICO | 05/12/2025 SE REALIZA ENVIO DE 20 ROLLOS, CON LA GUIA 2078334610 SERVIENTREGA. SE CONFIRMA ENTREGA EXITOSA POR PARTE DE LA TRANSPORTADORA"/>
    <s v="ENVIO"/>
    <m/>
    <s v="TIPO IV"/>
    <s v="TERRESTRE"/>
    <m/>
    <n v="1"/>
    <n v="35780"/>
    <n v="0"/>
    <n v="35780"/>
  </r>
  <r>
    <s v="PEREIRA"/>
    <x v="0"/>
    <x v="5"/>
    <s v="66170"/>
    <s v="3078913"/>
    <s v="3007047883"/>
    <s v="OC VISITA ROLLOS"/>
    <s v="RISARALDA"/>
    <s v="DOSQUEBRADAS"/>
    <s v="DISTRICOL DROGUERIA CENTRAL ME"/>
    <s v="REDEBAN"/>
    <s v="FO-25-1906536"/>
    <d v="2025-11-29T10:36:36"/>
    <d v="2025-12-02T09:28:00"/>
    <m/>
    <s v="VISITA"/>
    <s v="ROLLOS"/>
    <s v="AGREGADOR"/>
    <s v="DISTRICOL"/>
    <s v="EJECUTADO"/>
    <s v="EJECUTADO EXITOSO"/>
    <s v="29/11/2025 SE ESCALA A COORDINADOR DE ZONA PARA ENTREGA DE ROLLOS EN SITIO | 02/12/2025 VISITAMOS COMERCIO REALIZAMOS ENTREGA DE 120 ROLLOS."/>
    <s v="VISITA TECNICA"/>
    <m/>
    <s v="TIPO I"/>
    <s v="TERRESTRE"/>
    <s v="ARROYAVE CANO MANUEL GUILLERMO"/>
    <n v="1"/>
    <n v="35780"/>
    <n v="75096"/>
    <n v="35780"/>
  </r>
  <r>
    <s v="CARTAGENA"/>
    <x v="3"/>
    <x v="3"/>
    <s v="13683"/>
    <s v="3078922"/>
    <s v="3007053999"/>
    <s v="OC VISITA ROLLOS"/>
    <s v="BOLIVAR"/>
    <s v="SANTA ROSA"/>
    <s v="DISTRICOL REMATE Y VAR J Y D"/>
    <s v="REDEBAN"/>
    <s v="FO-25-1906684"/>
    <d v="2025-11-29T11:03:04"/>
    <d v="2025-12-04T14:26:00"/>
    <m/>
    <s v="VISITA"/>
    <s v="ROLLOS"/>
    <s v="AGREGADOR"/>
    <s v="DISTRICOL"/>
    <s v="EJECUTADO"/>
    <s v="EJECUTADO EXITOSO"/>
    <s v="28/11/2025 SE ESCALA A COORDINADOR DE ZONA PARA ENTREGA DE ROLLOS EN SITIO | 04/12/2025 SE REALIZA ENTREGA DE 80 ROLLOS"/>
    <s v="VISITA TECNICA"/>
    <m/>
    <s v="TIPO II"/>
    <s v="TERRESTRE"/>
    <s v="AVILA DE HORTA FERNANDO JOSE"/>
    <n v="1"/>
    <n v="67654"/>
    <n v="140396"/>
    <n v="67654"/>
  </r>
  <r>
    <s v="BOGOTA"/>
    <x v="5"/>
    <x v="6"/>
    <s v="11001"/>
    <s v="3078927"/>
    <s v="3007015439"/>
    <s v="OC VISITA ROLLOS"/>
    <s v="CUNDINAMARCA"/>
    <s v="BOGOTA"/>
    <s v="BARRIO PATIO BONITO X BOGOTA"/>
    <s v="REDEBAN"/>
    <s v="FO-25-1907105"/>
    <d v="2025-11-29T11:34:09"/>
    <d v="2025-12-04T08:25:00"/>
    <m/>
    <s v="VISITA"/>
    <s v="ROLLOS"/>
    <s v="CB UNO A UNO"/>
    <s v="CB UNO A UNO"/>
    <s v="EJECUTADO"/>
    <s v="EJECUTADO EXITOSO"/>
    <s v="29/11/2025 SE ESCALA A COORDINADOR DE ZONA PARA ENTREGA DE ROLLOS EN SITIO | 03/12/2025 DURANTE LA VISITA TECNICA SE REALIZA ENTREGA DE 50 ROLLOS PARA DATÁFONO NO SE MANIPULAN EQUIPOS SIN NOVEDAD EN ENTREGA"/>
    <s v="VISITA TECNICA"/>
    <m/>
    <s v="TIPO I"/>
    <s v="TERRESTRE"/>
    <s v="LOZADA ROJAS CHRISTIAN ANDRES"/>
    <n v="1"/>
    <n v="35780"/>
    <n v="75096"/>
    <n v="35780"/>
  </r>
  <r>
    <s v="BOGOTA"/>
    <x v="5"/>
    <x v="6"/>
    <s v="11001"/>
    <s v="3078934"/>
    <s v="3007052557"/>
    <s v="OC VISITA ROLLOS"/>
    <s v="CUNDINAMARCA"/>
    <s v="BOGOTA"/>
    <s v="PTM BOGOTA VARIEDADES GABYINIK"/>
    <s v="REDEBAN"/>
    <s v="FO-25-1907103"/>
    <d v="2025-12-01T08:00:00"/>
    <d v="2025-12-03T11:20:00"/>
    <m/>
    <s v="VISITA"/>
    <s v="ROLLOS"/>
    <s v="AGREGADOR"/>
    <s v="COMCARD - PTM"/>
    <s v="EJECUTADO"/>
    <s v="EJECUTADO EXITOSO"/>
    <s v="29/11/2025 SE ESCALA A COORDINADOR DE ZONA PARA ENTREGA DE ROLLOS EN SITIO | 03/12/2025 SE ENTREGAN 10 ROLLOS REDEBAN A JORGE DONOSO"/>
    <s v="VISITA TECNICA"/>
    <m/>
    <s v="TIPO I"/>
    <s v="TERRESTRE"/>
    <s v="LEON GUERRERO CRISTIAN JOHAN"/>
    <n v="1"/>
    <n v="35780"/>
    <n v="75096"/>
    <n v="35780"/>
  </r>
  <r>
    <s v="NEIVA"/>
    <x v="2"/>
    <x v="2"/>
    <s v="41298"/>
    <s v="3078939"/>
    <s v="3007033625"/>
    <s v="OC VISITA ROLLOS"/>
    <s v="HUILA"/>
    <s v="GARZON"/>
    <s v="DISTRICOL CIBER@ COM"/>
    <s v="REDEBAN"/>
    <s v="FO-25-1907548"/>
    <d v="2025-12-01T08:00:00"/>
    <d v="2025-12-03T08:30:00"/>
    <m/>
    <s v="VISITA"/>
    <s v="ROLLOS"/>
    <s v="AGREGADOR"/>
    <s v="DISTRICOL"/>
    <s v="EJECUTADO / CANCELADO"/>
    <s v="PETICIÓN USUARIO"/>
    <s v="29/11/2025 SE REALIZA ENVIO DE ROLLOS POR  OPERADOR LOGISTICO | 02/12/2025 SE LLEGA A LA DIRECCIÓN REPORTADA EN LA ORDEN ,NO EXISTE CORRESPONSAL , SE PREGUNTA A VECINOS DÓNDE  ME INDICAN DONDE ESTÁ UBICADO EL CORRESPONSAL (CLL 5 # 2-50) , ME DIRIJO HASTA ALLÁ , LA SEÑORA YANITH PRESENTE NO RECIBE LOS ROLLOS DEBIDO A QUE SE LE PIDE INFORMACIÓN PARA DILIGENCIAR LOS FO DE LA TA Y ADEMÁS SE OFUSCA AL DECIRLE QUE DEBE ACTUALIZAR DIRECCIÓN Y/O TRASLADO DEL CORRESPONSAL PARA ATENDER FUTURAS ENTREGAS DE ROLLOS O MANTENIMIENTO EN LA DIRECCIÓN CORRECTA DONDE ESTÁ EL CORRESPONSAL."/>
    <s v="VISITA TECNICA"/>
    <m/>
    <s v="TIPO III"/>
    <s v="TERRESTRE"/>
    <s v="ANDRADE HERNANDEZ JUAN CARLOS"/>
    <n v="1"/>
    <n v="35780"/>
    <n v="196537"/>
    <n v="35780"/>
  </r>
  <r>
    <s v="SANTA MARTA"/>
    <x v="3"/>
    <x v="3"/>
    <s v="47053"/>
    <s v="3078940"/>
    <s v="3007054637"/>
    <s v="OC ENVIO ROLLOS"/>
    <s v="MAGDALENA"/>
    <s v="ARACATACA"/>
    <s v="PTM ARACATACA MASIVOS EXPRESS"/>
    <s v="REDEBAN"/>
    <s v="FO-25-1907545"/>
    <d v="2025-12-01T08:00:00"/>
    <d v="2025-12-03T08:24:00"/>
    <m/>
    <s v="ENVIO"/>
    <m/>
    <s v="AGREGADOR"/>
    <s v="COMCARD - PTM"/>
    <m/>
    <s v="EJECUTADO EXITOSO"/>
    <s v="29/11/2025 SE ESCALA A COORDINADOR DE ZONA PARA ENTREGA DE ROLLOS EN SITIO | 03/12/2025 SE REALIZA ENVIO DE 60 ROLLOS, CON LA GUIA 2277307840 SERVIENTREGA. SE CONFIRMA ENTREGA EXITOSA POR PARTE DE LA TRANSPORTADORA"/>
    <s v="ENVIO"/>
    <m/>
    <s v="TIPO III"/>
    <s v="TERRESTRE"/>
    <m/>
    <n v="1"/>
    <n v="35780"/>
    <n v="0"/>
    <n v="35780"/>
  </r>
  <r>
    <s v="BARRANQUILLA"/>
    <x v="3"/>
    <x v="3"/>
    <s v="8001"/>
    <s v="3078949"/>
    <s v="3007020656"/>
    <s v="OC VISITA ROLLOS"/>
    <s v="ATLANTICO"/>
    <s v="BARRANQUILLA"/>
    <s v="BARRIO SOURDIS BARRANQUILLA"/>
    <s v="REDEBAN"/>
    <s v="FO-25-1908858"/>
    <d v="2025-12-01T08:00:00"/>
    <d v="2025-12-03T15:55:00"/>
    <m/>
    <s v="VISITA"/>
    <s v="ROLLOS"/>
    <s v="CB UNO A UNO"/>
    <s v="CB UNO A UNO"/>
    <s v="EJECUTADO"/>
    <s v="EJECUTADO EXITOSO"/>
    <s v="30/11/2025 SE ESCALA A COORDINADOR DE ZONA PARA ENTREGA DE ROLLOS EN SITIO | 03/12/2025 SE HACE ENTREGA DE 100 ROLLOS REDEBAN DE MANERA EXITOSA"/>
    <s v="VISITA TECNICA"/>
    <m/>
    <s v="TIPO I"/>
    <s v="TERRESTRE"/>
    <s v="ORTEGA TORRES JUAN SEBASTIAN"/>
    <n v="1"/>
    <n v="35780"/>
    <n v="75096"/>
    <n v="35780"/>
  </r>
  <r>
    <s v="MEDELLIN"/>
    <x v="1"/>
    <x v="1"/>
    <s v="5001"/>
    <s v="3078966"/>
    <s v="3007021251"/>
    <s v="OC VISITA ROLLOS"/>
    <s v="ANTIOQUIA"/>
    <s v="MEDELLIN"/>
    <s v="COMCARD MED GUADALUPE SANTILLA"/>
    <s v="REDEBAN"/>
    <s v="FO-25-1908848"/>
    <d v="2025-12-01T08:00:00"/>
    <d v="2025-12-12T09:16:00"/>
    <m/>
    <s v="VISITA"/>
    <s v="ROLLOS"/>
    <s v="AGREGADOR"/>
    <s v="COMCARD - PTM"/>
    <m/>
    <s v="EJECUTADO EXITOSO"/>
    <s v="30/11/2025 SE ESCALA A COORDINADOR DE ZONA PARA ENTREGA DE ROLLOS EN SITIO | 10/12/2025 GUI NO CARGA EN VELOCES , SE CONSULTA A BODEGA | 12/12/2025 EN NUESTRAS VISTAS NO CARGABAN LAS GUIAS | 12/12/2025 SE REALIZA ENTREGA DE 120 ROLLOS POR EL OPERADOR VELOCES CON LA GUIA V4001899997"/>
    <s v="VISITA TECNICA"/>
    <m/>
    <s v="TIPO I"/>
    <s v="TERRESTRE"/>
    <s v="MARIN QUINTERO BRAYAN ESTIVEN"/>
    <n v="1"/>
    <n v="35780"/>
    <n v="75096"/>
    <n v="35780"/>
  </r>
  <r>
    <s v="BUCARAMANGA"/>
    <x v="4"/>
    <x v="4"/>
    <s v="20710"/>
    <s v="3078967"/>
    <s v="3007044751"/>
    <s v="OC ENVIO ROLLOS"/>
    <s v="CESAR"/>
    <s v="SAN ALBERTO"/>
    <s v="DISTRICOL TRACTO LUJOS DEL CES"/>
    <s v="REDEBAN"/>
    <s v="FO-25-1909120"/>
    <d v="2025-12-01T08:00:00"/>
    <d v="2025-12-16T09:35:00"/>
    <m/>
    <s v="ENVIO"/>
    <m/>
    <s v="AGREGADOR"/>
    <s v="DISTRICOL"/>
    <m/>
    <s v="EJECUTADO EXITOSO"/>
    <s v="30/11/2025 SE REALIZA ENVIO DE ROLLOS POR  OPERADOR LOGISTICO | 15/12/2025 2187690983: ATENDIENDO A LA SOLICITUD SE VALIDA LA GUÍA Y SE GENERA PROCESO INTERNO DEBIDO A QUE EL ENVIÓ NO PRESENTA MOVIMIENTO DESDE EL DÍA 04/12/2025, BAJO EL RADICADO 88056721, PARA QUE SEA ACTUALIZADA LA INFORMACIÓN SOBRE EL MISMO, ADICIONAL ENVIAMOS UN ESCALAMIENTO A LA REGIONAL A CARGO PARA PRONTA GESTIÓN. | 16/12/2025 SE REALIZA ENVIO DE 20 ROLLOS, CON LA GUIA 2187690983 SERVIENTREGA. SE CONFIRMA ENTREGA EXITOSA POR PARTE DE LA TRANSPORTADORA"/>
    <s v="ENVIO"/>
    <m/>
    <s v="TIPO III"/>
    <s v="TERRESTRE"/>
    <m/>
    <n v="1"/>
    <n v="35780"/>
    <n v="0"/>
    <n v="35780"/>
  </r>
  <r>
    <s v="IBAGUE"/>
    <x v="2"/>
    <x v="2"/>
    <s v="73001"/>
    <s v="3078968"/>
    <s v="3007042791"/>
    <s v="OC VISITA ROLLOS"/>
    <s v="TOLIMA"/>
    <s v="IBAGUE"/>
    <s v="DISTRICOL MASCOTIKAS"/>
    <s v="REDEBAN"/>
    <s v="FO-25-1908844"/>
    <d v="2025-12-01T08:00:00"/>
    <d v="2025-12-05T08:28:00"/>
    <m/>
    <s v="VISITA"/>
    <s v="ROLLOS"/>
    <s v="AGREGADOR"/>
    <s v="DISTRICOL"/>
    <s v="EJECUTADO"/>
    <s v="EJECUTADO EXITOSO"/>
    <s v="30/11/2025 SE ESCALA A COORDINADOR DE ZONA PARA ENTREGA DE ROLLOS EN SITIO | 04/12/2025 SE REALIZA ENTREGA DE 40 ROLLOS POR SOLICITUD DEL CLIENTE."/>
    <s v="VISITA TECNICA"/>
    <m/>
    <s v="TIPO I"/>
    <s v="TERRESTRE"/>
    <s v="BARRAGAN TAFUR EDWIN ESTEBAN"/>
    <n v="1"/>
    <n v="35780"/>
    <n v="75096"/>
    <n v="35780"/>
  </r>
  <r>
    <s v="MEDELLIN"/>
    <x v="1"/>
    <x v="1"/>
    <s v="5001"/>
    <s v="3078989"/>
    <s v="3007081868"/>
    <s v="OC VISITA ROLLOS"/>
    <s v="ANTIOQUIA"/>
    <s v="MEDELLIN"/>
    <s v="PTM MEDELLIN MINIMERCADO LA BO"/>
    <s v="REDEBAN"/>
    <s v="FO-25-1909277"/>
    <d v="2025-12-01T08:00:00"/>
    <d v="2025-12-04T17:03:00"/>
    <m/>
    <s v="VISITA"/>
    <s v="ROLLOS"/>
    <s v="AGREGADOR"/>
    <s v="COMCARD - PTM"/>
    <m/>
    <s v="EJECUTADO EXITOSO"/>
    <s v="30/11/2025 SE ESCALA A COORDINADOR DE ZONA PARA ENTREGA DE ROLLOS EN SITIO | 05/12/2025 SE REALIZA ENTREGA DE  ROLLOS POR EL OPERADOR VELOCES CON LA GUIA V4001899996"/>
    <s v="VISITA TECNICA"/>
    <m/>
    <s v="TIPO I"/>
    <s v="TERRESTRE"/>
    <m/>
    <n v="1"/>
    <n v="35780"/>
    <n v="75096"/>
    <n v="35780"/>
  </r>
  <r>
    <s v="CUCUTA"/>
    <x v="4"/>
    <x v="4"/>
    <s v="54810"/>
    <s v="3078991"/>
    <s v="3007071626"/>
    <s v="OC ENVIO ROLLOS"/>
    <s v="NORTE DE SANTANDER"/>
    <s v="TIBU"/>
    <s v="BARRIO LAS DELICIAS TIBU 7"/>
    <s v="REDEBAN"/>
    <s v="FO-25-1909299"/>
    <d v="2025-12-01T08:00:00"/>
    <d v="2025-12-09T10:56:00"/>
    <m/>
    <s v="ENVIO"/>
    <m/>
    <s v="CB UNO A UNO"/>
    <s v="CB UNO A UNO"/>
    <m/>
    <s v="EJECUTADO EXITOSO"/>
    <s v="30/11/2025 SE REALIZA ENVIO DE ROLLOS POR  OPERADOR LOGISTICO | 10/12/2025 SE REALIZA ENVIO DE 30 ROLLOS, CON LA GUIA 2187690984 SERVIENTREGA. SE CONFIRMA ENTREGA EXITOSA POR PARTE DE LA TRANSPORTADORA"/>
    <s v="ENVIO"/>
    <m/>
    <s v="TIPO V"/>
    <s v="TERRESTRE"/>
    <m/>
    <n v="1"/>
    <n v="35780"/>
    <n v="0"/>
    <n v="35780"/>
  </r>
  <r>
    <s v="MEDELLIN"/>
    <x v="1"/>
    <x v="1"/>
    <s v="5088"/>
    <s v="3079104"/>
    <s v="3007035462"/>
    <s v="OC VISITA ROLLOS"/>
    <s v="ANTIOQUIA"/>
    <s v="BELLO"/>
    <s v="COMCARD BELLO MILE Y SAMU"/>
    <s v="REDEBAN"/>
    <s v="FO-25-1907543"/>
    <d v="2025-12-01T08:00:00"/>
    <d v="2025-12-03T09:43:00"/>
    <m/>
    <s v="VISITA"/>
    <s v="ROLLOS"/>
    <s v="AGREGADOR"/>
    <s v="COMCARD - PTM"/>
    <m/>
    <s v="EJECUTADO EXITOSO"/>
    <s v="29/11/2025 SE REALIZA ENVIO DE ROLLOS POR  OPERADOR LOGISTICO | 03/12/2025 SE REALIZA ENTREGA DE 70 ROLLOS POR EL OPERADOR VELOCES CON LA GUIA V4001899998"/>
    <s v="VISITA TECNICA"/>
    <m/>
    <s v="TIPO I"/>
    <s v="TERRESTRE"/>
    <s v="ALVAREZ LOPEZ MARIANA"/>
    <n v="1"/>
    <n v="35780"/>
    <n v="75096"/>
    <n v="35780"/>
  </r>
  <r>
    <s v="CARTAGENA"/>
    <x v="3"/>
    <x v="3"/>
    <s v="13001"/>
    <s v="3079107"/>
    <s v="3007076444"/>
    <s v="OC VISITA ROLLOS"/>
    <s v="BOLIVAR"/>
    <s v="CARTAGENA"/>
    <s v="BARRIO LAS GAVIOSTAS CARTAGENA"/>
    <s v="REDEBAN"/>
    <s v="FO-25-1907849"/>
    <d v="2025-12-01T08:00:00"/>
    <d v="2025-12-02T09:15:00"/>
    <m/>
    <s v="VISITA"/>
    <s v="ROLLOS"/>
    <s v="CB UNO A UNO"/>
    <s v="CB UNO A UNO"/>
    <s v="EJECUTADO"/>
    <s v="EJECUTADO EXITOSO"/>
    <s v="29/11/2025 SE ESCALA A COORDINADOR DE ZONA PARA ENTREGA DE ROLLOS EN SITIO | 02/12/2025 SE REALIZA ENTREGA DE 40 ROLLOS PARA EL CORRESPONSAL"/>
    <s v="VISITA TECNICA"/>
    <m/>
    <s v="TIPO I"/>
    <s v="TERRESTRE"/>
    <s v="MARTINEZ SALGUEDO ANDRES AUGUSTO"/>
    <n v="1"/>
    <n v="35780"/>
    <n v="75096"/>
    <n v="35780"/>
  </r>
  <r>
    <s v="CALI"/>
    <x v="0"/>
    <x v="0"/>
    <s v="76001"/>
    <s v="3079108"/>
    <s v="3007081723"/>
    <s v="OC VISITA ROLLOS"/>
    <s v="VALLE DEL CAUCA"/>
    <s v="CALI"/>
    <s v="DISTRICOL LAVAUTOS LA 61"/>
    <s v="REDEBAN"/>
    <s v="FO-25-1907847"/>
    <d v="2025-12-01T08:00:00"/>
    <d v="2025-12-02T11:52:00"/>
    <m/>
    <s v="VISITA"/>
    <s v="ROLLOS"/>
    <s v="AGREGADOR"/>
    <s v="DISTRICOL"/>
    <s v="EJECUTADO"/>
    <s v="EJECUTADO EXITOSO"/>
    <s v="29/11/2025 SE ESCALA A COORDINADOR DE ZONA PARA ENTREGA DE ROLLOS EN SITIO | 02/12/2025 SE REALIZA ENTREGA DE 30 ROLLOS REDEBAN CON VISITA, NO SE INTERVIENE EQUIPOS"/>
    <s v="VISITA TECNICA"/>
    <m/>
    <s v="TIPO I"/>
    <s v="TERRESTRE"/>
    <s v="HERRERA MONAR GEOVANNY"/>
    <n v="1"/>
    <n v="35780"/>
    <n v="75096"/>
    <n v="35780"/>
  </r>
  <r>
    <s v="BUCARAMANGA"/>
    <x v="4"/>
    <x v="4"/>
    <s v="68001"/>
    <s v="3079119"/>
    <s v="3007047890"/>
    <s v="OC VISITA ROLLOS"/>
    <s v="SANTANDER"/>
    <s v="BUCARAMANGA"/>
    <s v="DISTRICOL MENSAJERIA ZUUUM"/>
    <s v="REDEBAN"/>
    <s v="FO-25-1908855"/>
    <d v="2025-12-01T08:00:00"/>
    <d v="2025-12-01T10:00:00"/>
    <m/>
    <s v="VISITA"/>
    <s v="ROLLOS"/>
    <s v="AGREGADOR"/>
    <s v="DISTRICOL"/>
    <s v="EJECUTADO"/>
    <s v="EJECUTADO EXITOSO"/>
    <s v="30/11/2025 SE ESCALA A COORDINADOR DE ZONA PARA ENTREGA DE ROLLOS EN SITIO | 01/12/2025 SE REALIZA VISITA SE ENTREGAN 100 ROLLOS DE REDEBAN"/>
    <s v="VISITA TECNICA"/>
    <m/>
    <s v="TIPO I"/>
    <s v="TERRESTRE"/>
    <s v="MARIÑO PABON JORGE ENRIQUE"/>
    <n v="1"/>
    <n v="35780"/>
    <n v="75096"/>
    <n v="35780"/>
  </r>
  <r>
    <s v="BOGOTA"/>
    <x v="5"/>
    <x v="6"/>
    <s v="11001"/>
    <s v="3079124"/>
    <s v="3007081974"/>
    <s v="OC VISITA ROLLOS"/>
    <s v="CUNDINAMARCA"/>
    <s v="BOGOTA"/>
    <s v="PTM BOGOTA VARIEDADES LOREN'SS"/>
    <s v="REDEBAN"/>
    <s v="FO-25-1908852"/>
    <d v="2025-12-01T08:00:00"/>
    <d v="2025-12-03T15:59:00"/>
    <m/>
    <s v="VISITA"/>
    <s v="ROLLOS"/>
    <s v="AGREGADOR"/>
    <s v="COMCARD - PTM"/>
    <s v="EJECUTADO"/>
    <s v="EJECUTADO EXITOSO"/>
    <s v="30/11/2025 SE ESCALA A COORDINADOR DE ZONA PARA ENTREGA DE ROLLOS EN SITIO | 03/12/2025 SE REALIZA LA ENTREGA DE 30 ROLLOS"/>
    <s v="VISITA TECNICA"/>
    <m/>
    <s v="TIPO I"/>
    <s v="TERRESTRE"/>
    <s v="ORTIZ MARTINEZ STIVEN"/>
    <n v="1"/>
    <n v="35780"/>
    <n v="75096"/>
    <n v="35780"/>
  </r>
  <r>
    <s v="NEIVA"/>
    <x v="2"/>
    <x v="2"/>
    <s v="41001"/>
    <s v="3079135"/>
    <s v="3007076739"/>
    <s v="OC VISITA ROLLOS"/>
    <s v="HUILA"/>
    <s v="NEIVA"/>
    <s v="BARRIO VILLA MARIA 1"/>
    <s v="REDEBAN"/>
    <s v="FO-25-1908846"/>
    <d v="2025-12-01T08:00:00"/>
    <d v="2025-12-01T15:24:00"/>
    <m/>
    <s v="VISITA"/>
    <s v="ROLLOS"/>
    <s v="CB UNO A UNO"/>
    <s v="CB UNO A UNO"/>
    <s v="EJECUTADO"/>
    <s v="EJECUTADO EXITOSO"/>
    <s v="30/11/2025 SE ESCALA A COORDINADOR DE ZONA PARA ENTREGA DE ROLLOS EN SITIO | 01/12/2025 SE ENTREGAN 80 ROLLOS RBM"/>
    <s v="VISITA TECNICA"/>
    <m/>
    <s v="TIPO I"/>
    <s v="TERRESTRE"/>
    <s v="DIAZ VARGAS JONATHAN MIGUEL"/>
    <n v="1"/>
    <n v="35780"/>
    <n v="75096"/>
    <n v="35780"/>
  </r>
  <r>
    <s v="CALI"/>
    <x v="0"/>
    <x v="0"/>
    <s v="76001"/>
    <s v="3079166"/>
    <s v="3007071494"/>
    <s v="OC VISITA ROLLOS"/>
    <s v="VALLE DEL CAUCA"/>
    <s v="CALI"/>
    <s v="PTMCALISUPPLY MISCELANEA"/>
    <s v="REDEBAN"/>
    <s v="FO-25-1909276"/>
    <d v="2025-12-01T08:00:00"/>
    <d v="2025-12-06T10:28:00"/>
    <m/>
    <s v="VISITA"/>
    <s v="ROLLOS"/>
    <s v="AGREGADOR"/>
    <s v="COMCARD - PTM"/>
    <s v="EJECUTADO"/>
    <s v="EJECUTADO EXITOSO"/>
    <s v="30/11/2025 SE ESCALA A COORDINADOR DE ZONA PARA ENTREGA DE ROLLOS EN SITIO | 06/12/2025 SE REALIZA ENTREGA DE 30 ROLLOS"/>
    <s v="VISITA TECNICA"/>
    <m/>
    <s v="TIPO I"/>
    <s v="TERRESTRE"/>
    <s v="PAREDES CASTILLO DIEGO"/>
    <n v="1"/>
    <n v="35780"/>
    <n v="75096"/>
    <n v="35780"/>
  </r>
  <r>
    <s v="BOGOTA"/>
    <x v="5"/>
    <x v="6"/>
    <s v="11001"/>
    <s v="3079300"/>
    <s v="3007074515"/>
    <s v="OC VISITA ROLLOS"/>
    <s v="CUNDINAMARCA"/>
    <s v="BOGOTA"/>
    <s v="BARRIO GRAN BRITALIA BOGOTA 1"/>
    <s v="REDEBAN"/>
    <s v="FO-25-1908864"/>
    <d v="2025-12-01T08:00:00"/>
    <d v="2025-12-04T08:34:00"/>
    <m/>
    <s v="VISITA"/>
    <s v="ROLLOS"/>
    <s v="CB UNO A UNO"/>
    <s v="CB UNO A UNO"/>
    <s v="EJECUTADO"/>
    <s v="EJECUTADO EXITOSO"/>
    <s v="30/11/2025 SE ESCALA A COORDINADOR DE ZONA PARA ENTREGA DE ROLLOS EN SITIO | 04/12/2025 SE REALIZA ENTREGA DE 90 ROLLOS REDEBAN, LA CHICA ENCARGADA DEL CB SE ENCONTRABA ALMORZANDO Y YA QUE ES UN LOCAL SEPARADO DENTRO DEL COMERCIO ME RECIBIÓ LA ENCARGADA DE LA PAPELERIA"/>
    <s v="VISITA TECNICA"/>
    <m/>
    <s v="TIPO I"/>
    <s v="TERRESTRE"/>
    <s v="ALARCON AREVALO JOHAN STIVEN"/>
    <n v="1"/>
    <n v="35780"/>
    <n v="75096"/>
    <n v="35780"/>
  </r>
  <r>
    <s v="CALI"/>
    <x v="0"/>
    <x v="0"/>
    <s v="76001"/>
    <s v="3079305"/>
    <s v="3007081978"/>
    <s v="OC VISITA ROLLOS"/>
    <s v="VALLE DEL CAUCA"/>
    <s v="CALI"/>
    <s v="PTM CALI CENTRO DE SOLUCIONES"/>
    <s v="REDEBAN"/>
    <s v="FO-25-1908862"/>
    <d v="2025-12-01T08:00:00"/>
    <d v="2025-12-01T10:13:00"/>
    <m/>
    <s v="VISITA"/>
    <s v="ROLLOS"/>
    <s v="AGREGADOR"/>
    <s v="COMCARD - PTM"/>
    <s v="EJECUTADO"/>
    <s v="EJECUTADO EXITOSO"/>
    <s v="30/11/2025 SE ESCALA A COORDINADOR DE ZONA PARA ENTREGA DE ROLLOS EN SITIO | 01/12/2025 SE ENTREGAN 30 ROLLOS A VIVIANA ANDREA MEDINA"/>
    <s v="VISITA TECNICA"/>
    <m/>
    <s v="TIPO I"/>
    <s v="TERRESTRE"/>
    <s v="CUERO RUIZ JHONNY"/>
    <n v="1"/>
    <n v="35780"/>
    <n v="75096"/>
    <n v="35780"/>
  </r>
  <r>
    <s v="MONTERIA"/>
    <x v="3"/>
    <x v="3"/>
    <s v="23001"/>
    <s v="3079315"/>
    <s v="3007073162"/>
    <s v="OC VISITA ROLLOS"/>
    <s v="CORDOBA"/>
    <s v="MONTERIA"/>
    <s v="DISTRICOL FERREAGRO LA 97"/>
    <s v="REDEBAN"/>
    <s v="FO-25-1908850"/>
    <d v="2025-12-01T08:00:00"/>
    <d v="2025-12-05T10:53:00"/>
    <m/>
    <s v="VISITA"/>
    <s v="ROLLOS"/>
    <s v="AGREGADOR"/>
    <s v="DISTRICOL"/>
    <s v="EJECUTADO"/>
    <s v="EJECUTADO EXITOSO"/>
    <s v="30/11/2025 SE ESCALA A COORDINADOR DE ZONA PARA ENTREGA DE ROLLOS EN SITIO | 05/12/2025 SE REALIZA VISITA PARA ENTREGAR 30 ROLLOS REDEBAN, NO SE MANIPULA DATAFONO ENTREGA OK"/>
    <s v="VISITA TECNICA"/>
    <m/>
    <s v="TIPO I"/>
    <s v="TERRESTRE"/>
    <s v="COGOLLO ROSSO CAMILO ANDRES"/>
    <n v="1"/>
    <n v="35780"/>
    <n v="75096"/>
    <n v="35780"/>
  </r>
  <r>
    <s v="MEDELLIN"/>
    <x v="1"/>
    <x v="1"/>
    <s v="5670"/>
    <s v="3079343"/>
    <s v="3007037080"/>
    <s v="OC ENVIO ROLLOS"/>
    <s v="ANTIOQUIA"/>
    <s v="SAN ROQUE"/>
    <s v="DISTRICOL CACHARRERIA EL BUEN"/>
    <s v="REDEBAN"/>
    <s v="FO-25-1910610"/>
    <d v="2025-12-01T08:00:00"/>
    <d v="2025-12-06T12:46:00"/>
    <m/>
    <s v="ENVIO"/>
    <m/>
    <s v="AGREGADOR"/>
    <s v="DISTRICOL"/>
    <m/>
    <s v="EJECUTADO EXITOSO"/>
    <s v="01/12/2025 SE REALIZA ENVIO DE ROLLOS POR  OPERADOR LOGISTICO | 06/12/2025 SE REALIZA ENVIO DE 20 ROLLOS, CON LA GUIA 2078334613 SERVIENTREGA. SE CONFIRMA ENTREGA EXITOSA POR PARTE DE LA TRANSPORTADORA"/>
    <s v="ENVIO"/>
    <m/>
    <s v="TIPO III"/>
    <s v="TERRESTRE"/>
    <m/>
    <n v="1"/>
    <n v="35780"/>
    <n v="0"/>
    <n v="35780"/>
  </r>
  <r>
    <s v="SANTA MARTA"/>
    <x v="3"/>
    <x v="3"/>
    <s v="44090"/>
    <s v="3079361"/>
    <s v="3007072103"/>
    <s v="OC ENVIO ROLLOS"/>
    <s v="LA GUAJIRA"/>
    <s v="DIBULLA"/>
    <s v="PTM LA GUAJIRA  VARIEDADES AYS"/>
    <s v="REDEBAN"/>
    <s v="FO-25-1910612"/>
    <d v="2025-12-01T08:00:00"/>
    <d v="2025-12-06T09:52:00"/>
    <m/>
    <s v="ENVIO"/>
    <m/>
    <s v="AGREGADOR"/>
    <s v="COMCARD - PTM"/>
    <m/>
    <m/>
    <s v="01/12/2025 SE REALIZA ENVIO DE ROLLOS POR  OPERADOR LOGISTICO"/>
    <s v="ENVIO"/>
    <m/>
    <s v="TIPO III"/>
    <s v="TERRESTRE"/>
    <m/>
    <n v="1"/>
    <n v="35780"/>
    <n v="0"/>
    <n v="35780"/>
  </r>
  <r>
    <s v="MEDELLIN"/>
    <x v="1"/>
    <x v="1"/>
    <s v="5001"/>
    <s v="3079804"/>
    <s v="3007025042"/>
    <s v="OC VISITA ROLLOS"/>
    <s v="ANTIOQUIA"/>
    <s v="MEDELLIN"/>
    <s v="BARRIO SAN JAVIER XI MEDELLIN"/>
    <s v="REDEBAN"/>
    <s v="FO-25-1910515"/>
    <d v="2025-12-01T08:00:00"/>
    <d v="2025-12-10T10:52:00"/>
    <m/>
    <s v="VISITA"/>
    <s v="ROLLOS"/>
    <s v="CB UNO A UNO"/>
    <s v="CB UNO A UNO"/>
    <m/>
    <s v="EJECUTADO EXITOSO"/>
    <s v="01/12/2025 SE ESCALA A COORDINADOR DE ZONA PARA ENTREGA DE ROLLOS EN SITIO | 10/12/2025 SE REALIZA ENTREGA DE 70 ROLLOS POR EL OPERADOR VELOCES CON LA GUIA V4001905116"/>
    <s v="VISITA TECNICA"/>
    <m/>
    <s v="TIPO I"/>
    <s v="TERRESTRE"/>
    <s v="ARGEL DORIA MIGUEL ALBERTO"/>
    <n v="1"/>
    <n v="35780"/>
    <n v="75096"/>
    <n v="35780"/>
  </r>
  <r>
    <s v="MEDELLIN"/>
    <x v="1"/>
    <x v="1"/>
    <s v="5756"/>
    <s v="3080180"/>
    <s v="3007013081"/>
    <s v="OC ENVIO ROLLOS"/>
    <s v="ANTIOQUIA"/>
    <s v="SONSON"/>
    <s v="LA DANTA SONSON"/>
    <s v="REDEBAN"/>
    <s v="FO-25-1912760"/>
    <d v="2025-12-01T08:23:30"/>
    <d v="2025-12-10T12:23:00"/>
    <m/>
    <s v="ENVIO"/>
    <m/>
    <s v="CB UNO A UNO"/>
    <s v="CB UNO A UNO"/>
    <m/>
    <s v="DIRECCION ERRADA"/>
    <s v="02/12/2025 SE REALIZA ENVIO DE ROLLOS POR  OPERADOR LOGISTICO | 10/12/2025 SE REALIZA ENVIO DE 30 ROLLOS, CON LA GUIA 992227427 LOGICUARTAS. SE CONFIRMA ENTREGA EXITOSA POR PARTE DE LA TRANSPORTADORA"/>
    <s v="ENVIO"/>
    <m/>
    <s v="TIPO III"/>
    <s v="TERRESTRE"/>
    <m/>
    <n v="1"/>
    <n v="35780"/>
    <n v="0"/>
    <n v="35780"/>
  </r>
  <r>
    <s v="BARRANQUILLA"/>
    <x v="3"/>
    <x v="3"/>
    <s v="8638"/>
    <s v="3080633"/>
    <s v="3007078812"/>
    <s v="OC VISITA ROLLOS"/>
    <s v="ATLANTICO"/>
    <s v="SABANALARGA"/>
    <s v="BARRIO LA CONCEPCION SABANALAR"/>
    <s v="REDEBAN"/>
    <s v="FO-25-1910754"/>
    <d v="2025-12-01T08:25:44"/>
    <d v="2025-12-03T08:47:00"/>
    <m/>
    <s v="VISITA"/>
    <s v="ROLLOS"/>
    <s v="CB UNO A UNO"/>
    <s v="CB UNO A UNO"/>
    <s v="EJECUTADO"/>
    <s v="EJECUTADO EXITOSO"/>
    <s v="01/12/2025 SE ESCALA A COORDINADOR DE ZONA PARA ENTREGA DE ROLLOS EN SITIO | 03/12/2025 SE ENTREGAN 90 ROLLOS DE LA RED RBM EXITOSOS"/>
    <s v="VISITA TECNICA"/>
    <m/>
    <s v="TIPO II"/>
    <s v="TERRESTRE"/>
    <s v="PEÑALOZA GUTIERREZ RAFAEL GUSTAVO"/>
    <n v="1"/>
    <n v="67654"/>
    <n v="140396"/>
    <n v="67654"/>
  </r>
  <r>
    <s v="NEIVA"/>
    <x v="2"/>
    <x v="2"/>
    <s v="41298"/>
    <s v="3080638"/>
    <s v="3007047938"/>
    <s v="OC VISITA ROLLOS"/>
    <s v="HUILA"/>
    <s v="GARZON"/>
    <s v="BARRIO SAN ANTONIO DEL PESCADO"/>
    <s v="REDEBAN"/>
    <s v="FO-25-1911621"/>
    <d v="2025-12-01T08:26:38"/>
    <d v="2025-12-05T17:30:00"/>
    <m/>
    <s v="VISITA"/>
    <s v="ROLLOS"/>
    <s v="CB UNO A UNO"/>
    <s v="CB UNO A UNO"/>
    <s v="EJECUTADO"/>
    <s v="EJECUTADO EXITOSO"/>
    <s v="01/12/2025 SE REALIZA ENVIO DE ROLLOS POR  OPERADOR LOGISTICO | 04/12/2025 SE ENVÍA 10 ROLLOS POR INTERRAPIDISIMO, SE ENVÍA FOTO DE GUÍA AL CLIENTE"/>
    <s v="ENVIO FLOTA - OPERADOR LOGISTICO"/>
    <m/>
    <s v="TIPO III"/>
    <s v="TERRESTRE"/>
    <s v="ANDRADE HERNANDEZ JUAN CARLOS"/>
    <n v="1"/>
    <n v="35780"/>
    <n v="0"/>
    <n v="35780"/>
  </r>
  <r>
    <s v="CALI"/>
    <x v="0"/>
    <x v="0"/>
    <s v="76001"/>
    <s v="3080647"/>
    <s v="3007081195"/>
    <s v="OC VISITA ROLLOS"/>
    <s v="VALLE DEL CAUCA"/>
    <s v="CALI"/>
    <s v="BARRIO BENJAMIN HERRERA CALI"/>
    <s v="REDEBAN"/>
    <s v="FO-25-1910750"/>
    <d v="2025-12-01T08:29:10"/>
    <d v="2025-12-01T12:20:00"/>
    <m/>
    <s v="VISITA"/>
    <s v="ROLLOS"/>
    <s v="UNO A UNO"/>
    <s v="UNO A UNO"/>
    <s v="EJECUTADO"/>
    <s v="EJECUTADO EXITOSO"/>
    <s v="01/12/2025 SE ESCALA A COORDINADOR DE ZONA PARA ENTREGA DE ROLLOS EN SITIO | 01/12/2025 SE ENTREGAN 20 ROLLOS AL CORRESPONSAL"/>
    <s v="VISITA TECNICA"/>
    <m/>
    <s v="TIPO I"/>
    <s v="TERRESTRE"/>
    <s v="PALACIOS GOMEZ BRAHIAN ANDRES"/>
    <n v="1"/>
    <n v="35780"/>
    <n v="75096"/>
    <n v="35780"/>
  </r>
  <r>
    <s v="BOGOTA"/>
    <x v="5"/>
    <x v="6"/>
    <s v="94001"/>
    <s v="3081082"/>
    <s v="3007056442"/>
    <s v="OC ENVIO ROLLOS"/>
    <s v="GUAINIA"/>
    <s v="INIRIDA"/>
    <s v="BARRIO CENTRO INIRIDA 5"/>
    <s v="REDEBAN"/>
    <s v="FO-25-1912759"/>
    <d v="2025-12-01T09:06:50"/>
    <d v="2025-12-09T09:00:00"/>
    <m/>
    <s v="ENVIO"/>
    <m/>
    <s v="CB UNO A UNO"/>
    <s v="CB UNO A UNO"/>
    <m/>
    <s v="EJECUTADO EXITOSO"/>
    <s v="01/12/2025 SE CONFIRMAN DATOS, SE REALIZA ENVIO POR OPERADOR LOGISTICO | 09/12/2025 SE REALIZA ENVIO DE 60 ROLLOS, CON LA GUIA 2235596892 SERVIENTREGA. SE CONFIRMA ENTREGA EXITOSA POR PARTE DE LA TRANSPORTADORA"/>
    <s v="ENVIO"/>
    <m/>
    <s v="TIPO V"/>
    <s v="AEREO"/>
    <m/>
    <n v="1"/>
    <n v="35780"/>
    <n v="0"/>
    <n v="35780"/>
  </r>
  <r>
    <s v="PASTO"/>
    <x v="0"/>
    <x v="0"/>
    <s v="86568"/>
    <s v="3081950"/>
    <s v="3007041331"/>
    <s v="OC ENVIO ROLLOS"/>
    <s v="PUTUMAYO"/>
    <s v="PUERTO ASIS"/>
    <s v="PTM COCO ROSE PTO ASIS"/>
    <s v="REDEBAN"/>
    <s v="FO-25-1918109"/>
    <d v="2025-12-01T09:45:41"/>
    <d v="2025-12-13T10:52:00"/>
    <m/>
    <s v="ENVIO"/>
    <m/>
    <s v="AGREGADOR"/>
    <s v="COMCARD - PTM"/>
    <m/>
    <s v="EJECUTADO EXITOSO"/>
    <s v="02/12/2025 SE CONFIRMAN DATOS, SE REALIZA ENVIO POR OPERADOR LOGISTICO | 15/12/2025 SE REALIZA ENVIO DE 8 ROLLOS, CON LA GUIA 46778000228 COORDINADORA. SE CONFIRMA ENTREGA EXITOSA POR PARTE DE LA TRANSPORTADORA"/>
    <s v="ENVIO"/>
    <m/>
    <s v="TIPO IV"/>
    <s v="TERRESTRE"/>
    <m/>
    <n v="1"/>
    <n v="35780"/>
    <n v="0"/>
    <n v="35780"/>
  </r>
  <r>
    <s v="MEDELLIN"/>
    <x v="1"/>
    <x v="1"/>
    <s v="5360"/>
    <s v="3082110"/>
    <s v="3007082169"/>
    <s v="OC VISITA ROLLOS"/>
    <s v="ANTIOQUIA"/>
    <s v="ITAGUI"/>
    <s v="PTM ITAGUI GRANERO SUPER HISTO"/>
    <s v="REDEBAN"/>
    <s v="FO-25-1912012 | FO-25-1955861"/>
    <d v="2025-12-01T09:50:06"/>
    <d v="2025-12-12T15:44:00"/>
    <m/>
    <s v="VISITA"/>
    <s v="ROLLOS"/>
    <m/>
    <m/>
    <s v="EJECUTADO"/>
    <s v="EJECUTADO EXITOSO"/>
    <s v="[FO-25-1912012] 01/12/2025 SE ESCALA A COORDINADOR DE ZONA PARA ENTREGA DE ROLLOS EN SITIO | 10/12/2025 SE ENTREGAN ROLLOS | 11/12/2025 SE REALIZA ENTREGA DE ROLLOS || [FO-25-1955861] 12/12/2025 SE REALIZA ENTREGA DE 30 ROLLOS"/>
    <s v="VISITA TECNICA"/>
    <m/>
    <s v="TIPO I"/>
    <s v="TERRESTRE"/>
    <s v="RIOS CASTRILLON JUAN SEBASTIAN"/>
    <n v="2"/>
    <n v="35780"/>
    <n v="75096"/>
    <n v="71560"/>
  </r>
  <r>
    <s v="PASTO"/>
    <x v="0"/>
    <x v="0"/>
    <s v="86885"/>
    <s v="3082137"/>
    <s v="3007067858"/>
    <s v="OC ROLLOS"/>
    <s v="PUTUMAYO"/>
    <s v="VILLAGARZON"/>
    <s v="PTM VILLAGARZON PERFUMERIA NIC"/>
    <s v="REDEBAN"/>
    <s v="FO-25-1916689"/>
    <d v="2025-12-01T09:57:00"/>
    <d v="2025-12-02T08:36:00"/>
    <m/>
    <s v="VISITA"/>
    <s v="ROLLOS"/>
    <s v="AGREGADOR"/>
    <s v="COMCARD - PTM"/>
    <m/>
    <s v="CANCELADO POR EL USUARIO"/>
    <s v="02/12/2025 SE INTENTA COMUNICACIÓN EN VARAS OCASIONES AL NÚMERO 3142460937 PERO NO HAY CONTACTO, SE ENCUENTRA APAGADO-NÚMERO SIN WPP"/>
    <s v="SOPORTE TELEFONICO"/>
    <m/>
    <s v="TIPO IV"/>
    <s v="TERRESTRE"/>
    <m/>
    <n v="0"/>
    <n v="41241"/>
    <n v="0"/>
    <n v="41241"/>
  </r>
  <r>
    <s v="MEDELLIN"/>
    <x v="1"/>
    <x v="1"/>
    <s v="5756"/>
    <s v="3082150"/>
    <s v="3007045981"/>
    <s v="OC ENVIO ROLLOS"/>
    <s v="ANTIOQUIA"/>
    <s v="SONSON"/>
    <s v="BARRIO JERUSALEN SONSON"/>
    <s v="REDEBAN"/>
    <s v="FO-25-1912568"/>
    <d v="2025-12-01T10:05:15"/>
    <d v="2025-12-09T09:45:00"/>
    <m/>
    <s v="ENVIO"/>
    <m/>
    <s v="CB UNO A UNO"/>
    <s v="CB UNO A UNO"/>
    <m/>
    <s v="EJECUTADO EXITOSO"/>
    <s v="01/12/2025 SE ESCALA A COORDINADOR DE ZONA PARA ENTREGA DE ROLLOS EN SITIO | 10/12/2025 SE REALIZA ENVIO DE 60 ROLLOS, CON LA GUIA 2078334614 SERVIENTREGA. SE CONFIRMA ENTREGA EXITOSA POR PARTE DE LA TRANSPORTADORA"/>
    <s v="ENVIO"/>
    <m/>
    <s v="TIPO III"/>
    <s v="TERRESTRE"/>
    <m/>
    <n v="1"/>
    <n v="35780"/>
    <n v="0"/>
    <n v="35780"/>
  </r>
  <r>
    <s v="IBAGUE"/>
    <x v="2"/>
    <x v="2"/>
    <s v="73001"/>
    <s v="3082252"/>
    <s v="3007073076"/>
    <s v="OC VISITA ROLLOS"/>
    <s v="TOLIMA"/>
    <s v="IBAGUE"/>
    <s v="BARRIO CENTRO IBAGUE 47"/>
    <s v="REDEBAN"/>
    <s v="FO-25-1912010"/>
    <d v="2025-12-01T10:06:29"/>
    <d v="2025-12-02T16:17:00"/>
    <m/>
    <s v="VISITA"/>
    <s v="ROLLOS"/>
    <s v="CB UNO A UNO"/>
    <s v="CB UNO A UNO"/>
    <s v="EJECUTADO"/>
    <s v="EJECUTADO EXITOSO"/>
    <s v="02/12/2025 SE ESCALA A COORDINADOR DE ZONA PARA ENTREGA DE ROLLOS EN SITIO | 02/12/2025 SE REALIZA ENTREGA DE 50 ROLLOS POR SOLICITUD DEL CLIENTE."/>
    <s v="VISITA TECNICA"/>
    <m/>
    <s v="TIPO I"/>
    <s v="TERRESTRE"/>
    <s v="BARRAGAN TAFUR EDWIN ESTEBAN"/>
    <n v="1"/>
    <n v="35780"/>
    <n v="75096"/>
    <n v="35780"/>
  </r>
  <r>
    <s v="CALI"/>
    <x v="0"/>
    <x v="0"/>
    <s v="76834"/>
    <s v="3082615"/>
    <s v="3007081810"/>
    <s v="OC VISITA ROLLOS"/>
    <s v="VALLE DEL CAUCA"/>
    <s v="TULUA"/>
    <s v="PTM TULUA AROMAS Y SABORES TUL"/>
    <s v="REDEBAN"/>
    <s v="FO-25-1912564"/>
    <d v="2025-12-01T10:15:11"/>
    <d v="2025-12-03T08:13:00"/>
    <m/>
    <s v="VISITA"/>
    <s v="ROLLOS"/>
    <s v="AGREGADOR"/>
    <s v="COMCARD - PTM"/>
    <s v="EJECUTADO"/>
    <s v="EJECUTADO EXITOSO"/>
    <s v="01/12/2025 SE ESCALA A COORDINADOR DE ZONA PARA ENTREGA DE ROLLOS EN SITIO | 02/12/2025 EN LA VISITA TÉCNICA SE REALIZÓ LA ENTREGA DE 30 ROLLOS TERMICOS DE REDEBAN PARA EL CB,EL CB NO ENTREGA TIRILLA YA QUE NO ESTABA OPERANDO POR QUÉ NO TENÍA ROLLOS."/>
    <s v="VISITA TECNICA"/>
    <m/>
    <s v="TIPO II"/>
    <s v="TERRESTRE"/>
    <s v="SANCHEZ URREGO ROBINSON DAVID"/>
    <n v="1"/>
    <n v="67654"/>
    <n v="140396"/>
    <n v="67654"/>
  </r>
  <r>
    <s v="BARRANQUILLA"/>
    <x v="3"/>
    <x v="3"/>
    <s v="8001"/>
    <s v="3082711"/>
    <s v="3007077194"/>
    <s v="OC VISITA ROLLOS"/>
    <s v="ATLANTICO"/>
    <s v="BARRANQUILLA"/>
    <s v="BARRIO VILLANUEVA BARRANQUILLA"/>
    <s v="REDEBAN"/>
    <s v="FO-25-1912562"/>
    <d v="2025-12-01T10:26:08"/>
    <d v="2025-12-04T12:24:00"/>
    <m/>
    <s v="VISITA"/>
    <s v="ROLLOS"/>
    <s v="CB UNO A UNO"/>
    <s v="CB UNO A UNO"/>
    <s v="EJECUTADO"/>
    <s v="EJECUTADO EXITOSO"/>
    <s v="01/12/2025 SE ESCALA A COORDINADOR DE ZONA PARA ENTREGA DE ROLLOS EN SITIO | 04/12/2025 SE REALIZA VISITA SE PROCEDE A ENTREGAR 30 UNIDADES DE ROLLOS AL CLIENTE CB OPERATIVO ,SE REALIZA ENTREGA EN LA DIRECCIÓN CORRECTA,SE MARCÓ LA OPCIÓN SI (POR ERROR)"/>
    <s v="VISITA TECNICA"/>
    <m/>
    <s v="TIPO I"/>
    <s v="TERRESTRE"/>
    <s v="PORRAS CASTRO DARLON NASCK"/>
    <n v="1"/>
    <n v="35780"/>
    <n v="75096"/>
    <n v="35780"/>
  </r>
  <r>
    <s v="PASTO"/>
    <x v="0"/>
    <x v="0"/>
    <s v="52835"/>
    <s v="3082717"/>
    <s v="3007043068"/>
    <s v="OC VISITA ROLLOS"/>
    <s v="NARIÑO"/>
    <s v="SAN ANDRES DE TUMACO"/>
    <s v="BARRIO TREINTA DE OCTUBRE SAN"/>
    <s v="REDEBAN"/>
    <s v="FO-25-1912437"/>
    <d v="2025-12-01T10:27:17"/>
    <d v="2025-12-03T12:19:00"/>
    <m/>
    <s v="VISITA"/>
    <s v="ROLLOS"/>
    <s v="CB UNO A UNO"/>
    <s v="CB UNO A UNO"/>
    <s v="EJECUTADO"/>
    <s v="EJECUTADO EXITOSO"/>
    <s v="01/12/2025 SE CONFIRMAN DATOS, SE REALIZA ENVIO POR OPERADOR LOGISTICO | 03/12/2025 SE REALIZA ENTREGA DE 30 ROLLOS EN EL COMERCIO"/>
    <s v="VISITA TECNICA"/>
    <m/>
    <s v="TIPO IV"/>
    <s v="TERRESTRE"/>
    <s v="PAZ MARTINEZ RICHARD HUMBERTO"/>
    <n v="1"/>
    <n v="35780"/>
    <n v="196537"/>
    <n v="35780"/>
  </r>
  <r>
    <s v="MEDELLIN"/>
    <x v="1"/>
    <x v="1"/>
    <s v="5001"/>
    <s v="3082756"/>
    <s v="3007080638"/>
    <s v="OC VISITA ROLLOS"/>
    <s v="ANTIOQUIA"/>
    <s v="MEDELLIN"/>
    <s v="BARRIO LA 80 MEDELLIN 1"/>
    <s v="REDEBAN"/>
    <s v="FO-25-1912559"/>
    <d v="2025-12-01T10:33:20"/>
    <d v="2025-12-09T12:19:00"/>
    <m/>
    <s v="VISITA"/>
    <s v="ROLLOS"/>
    <s v="UNO A UNO"/>
    <s v="UNO A UNO"/>
    <m/>
    <s v="EJECUTADO EXITOSO"/>
    <s v="01/12/2025 SE ESCALA A COORDINADOR DE ZONA PARA ENTREGA DE ROLLOS EN SITIO | 09/12/2025 SE REALIZA ENTREGA DE 50 ROLLOS POR EL OPERADOR CABIFY CON LA GUIA V4001905107"/>
    <s v="VISITA TECNICA"/>
    <m/>
    <s v="TIPO I"/>
    <s v="TERRESTRE"/>
    <s v="ARGEL DORIA MIGUEL ALBERTO"/>
    <n v="1"/>
    <n v="35780"/>
    <n v="75096"/>
    <n v="35780"/>
  </r>
  <r>
    <s v="MEDELLIN"/>
    <x v="1"/>
    <x v="1"/>
    <s v="5591"/>
    <s v="3082778"/>
    <s v="3007075767"/>
    <s v="OC ENVIO ROLLOS"/>
    <s v="ANTIOQUIA"/>
    <s v="PUERTO TRIUNFO"/>
    <s v="PTM PUERTO TRIUNFO FARMASALUD"/>
    <s v="REDEBAN"/>
    <s v="FO-25-1912433"/>
    <d v="2025-12-01T10:40:04"/>
    <d v="2025-12-12T12:09:00"/>
    <m/>
    <s v="ENVIO"/>
    <m/>
    <s v="AGREGADOR"/>
    <s v="COMCARD - PTM"/>
    <m/>
    <s v="EJECUTADO EXITOSO"/>
    <s v="01/12/2025 SE CONFIRMAN DATOS, SE REALIZA ENVIO POR OPERADOR LOGISTICO | 12/12/2025 SE REALIZA ENVIO DE 40 ROLLOS, CON LA GUIA 2078334615 SERVIENTREGA. SE CONFIRMA ENTREGA EXITOSA POR PARTE DE LA TRANSPORTADORA"/>
    <s v="ENVIO"/>
    <m/>
    <s v="TIPO IV"/>
    <s v="TERRESTRE"/>
    <m/>
    <n v="1"/>
    <n v="35780"/>
    <n v="0"/>
    <n v="35780"/>
  </r>
  <r>
    <s v="BUCARAMANGA"/>
    <x v="4"/>
    <x v="4"/>
    <s v="68001"/>
    <s v="3082900"/>
    <s v="3007056173"/>
    <s v="OC VISITA ROLLOS"/>
    <s v="SANTANDER"/>
    <s v="BUCARAMANGA"/>
    <s v="DISTRICOL DIGINET"/>
    <s v="REDEBAN"/>
    <s v="FO-25-1912555"/>
    <d v="2025-12-01T10:36:58"/>
    <d v="2025-12-03T10:45:00"/>
    <m/>
    <s v="VISITA"/>
    <s v="ROLLOS"/>
    <s v="AGREGADOR"/>
    <s v="DISTRICOL"/>
    <s v="EJECUTADO"/>
    <s v="EJECUTADO EXITOSO"/>
    <s v="01/12/2025 SE ESCALA A COORDINADOR DE ZONA PARA ENTREGA DE ROLLOS EN SITIO | 03/12/2025 SE REALIZA VISITA AL COMERCIO SE ENTREGAN 20 ROLLOS DE REDEBAN"/>
    <s v="VISITA TECNICA"/>
    <m/>
    <s v="TIPO I"/>
    <s v="TERRESTRE"/>
    <s v="MARIÑO PABON JORGE ENRIQUE"/>
    <n v="1"/>
    <n v="35780"/>
    <n v="75096"/>
    <n v="35780"/>
  </r>
  <r>
    <s v="CALI"/>
    <x v="0"/>
    <x v="0"/>
    <s v="76113"/>
    <s v="3082951"/>
    <s v="3007038315"/>
    <s v="OC VISITA ROLLOS"/>
    <s v="VALLE DEL CAUCA"/>
    <s v="BUGALAGRANDE"/>
    <s v="BARRIO CENTRO BUGALAGRANDE 2"/>
    <s v="REDEBAN"/>
    <s v="FO-25-1912552"/>
    <d v="2025-12-01T10:45:25"/>
    <d v="2025-12-03T08:06:00"/>
    <m/>
    <s v="VISITA"/>
    <s v="ROLLOS"/>
    <s v="CB UNO A UNO"/>
    <s v="CB UNO A UNO"/>
    <s v="EJECUTADO"/>
    <s v="EJECUTADO EXITOSO"/>
    <s v="01/12/2025 SE ESCALA A COORDINADOR DE ZONA PARA ENTREGA DE ROLLOS EN SITIO | 02/12/2025 EN LA VISITA TÉCNICA SE REALIZÓ LA ENTREGA DE 50 ROLLOS DE REDEBAN PARA EL CB. EN LA DIRECCIÓN SUBMINISTRADA POR EL CLIENTE YA QUE NO HUBO TRANSPORTE PARA LLEGAR AL SITIO."/>
    <s v="VISITA TECNICA"/>
    <m/>
    <s v="TIPO II"/>
    <s v="TERRESTRE"/>
    <s v="SANCHEZ URREGO ROBINSON DAVID"/>
    <n v="1"/>
    <n v="67654"/>
    <n v="140396"/>
    <n v="67654"/>
  </r>
  <r>
    <s v="MEDELLIN"/>
    <x v="1"/>
    <x v="1"/>
    <s v="5380"/>
    <s v="3082955"/>
    <s v="3007064826"/>
    <s v="OC VISITA ROLLOS"/>
    <s v="ANTIOQUIA"/>
    <s v="LA ESTRELLA"/>
    <s v="PTM LA ESTRELLA MAXIMERCADOS L"/>
    <s v="REDEBAN"/>
    <s v="FO-25-1912550"/>
    <d v="2025-12-01T10:47:02"/>
    <d v="2025-12-09T17:16:20"/>
    <m/>
    <s v="VISITA"/>
    <s v="ROLLOS"/>
    <s v="AGREGADOR"/>
    <s v="COMCARD - PTM"/>
    <m/>
    <s v="EJECUTADO EXITOSO"/>
    <s v="01/12/2025 SE ESCALA A COORDINADOR DE ZONA PARA ENTREGA DE ROLLOS EN SITIO | 09/12/2025 SE REALIZA ENTREGA DE 40 ROLLOS POR EL OPERADOR CABIFY CON LA GUIA"/>
    <s v="VISITA TECNICA"/>
    <m/>
    <s v="TIPO I"/>
    <s v="TERRESTRE"/>
    <s v="ALVAREZ LOPEZ MARIANA"/>
    <n v="1"/>
    <n v="35780"/>
    <n v="75096"/>
    <n v="35780"/>
  </r>
  <r>
    <s v="MEDELLIN"/>
    <x v="1"/>
    <x v="1"/>
    <s v="5360"/>
    <s v="3083200"/>
    <s v="3007012494"/>
    <s v="OC VISITA ROLLOS"/>
    <s v="ANTIOQUIA"/>
    <s v="ITAGUI"/>
    <s v="PAGAFACIL  PLAZA MAYORISTA"/>
    <s v="REDEBAN"/>
    <s v="FO-25-1912546"/>
    <d v="2025-12-01T10:56:12"/>
    <d v="2025-12-15T16:26:00"/>
    <m/>
    <s v="VISITA"/>
    <s v="ROLLOS"/>
    <s v="ROBUSTO"/>
    <s v="PAGAFACIL"/>
    <m/>
    <s v="EJECUTADO EXITOSO"/>
    <s v="01/12/2025 SE ESCALA A COORDINADOR DE ZONA PARA ENTREGA DE ROLLOS EN SITIO | 10/12/2025 GUIA VELOCES V4001905109 | 15/12/2025 SE REALIZA ENTREGA DE 550 ROLLOS POR EL OPERADOR VELOCES CON LA GUIA V4001905109"/>
    <s v="VISITA TECNICA"/>
    <m/>
    <s v="TIPO I"/>
    <s v="TERRESTRE"/>
    <s v="CONTRERAS ROSSI LITZY YULIETH"/>
    <n v="1"/>
    <n v="35780"/>
    <n v="75096"/>
    <n v="35780"/>
  </r>
  <r>
    <s v="BARRANQUILLA"/>
    <x v="3"/>
    <x v="3"/>
    <s v="8001"/>
    <s v="3083205"/>
    <s v="3007069804"/>
    <s v="OC VISITA ROLLOS"/>
    <s v="ATLANTICO"/>
    <s v="BARRANQUILLA"/>
    <s v="BARRIO LA LUZ BARRANQUILLA  4"/>
    <s v="REDEBAN"/>
    <s v="FO-25-1912545"/>
    <d v="2025-12-01T10:57:39"/>
    <d v="2025-12-02T11:08:00"/>
    <m/>
    <s v="VISITA"/>
    <s v="ROLLOS"/>
    <s v="CB UNO A UNO"/>
    <s v="CB UNO A UNO"/>
    <s v="EJECUTADO"/>
    <s v="EJECUTADO EXITOSO"/>
    <s v="01/12/2025 SE ESCALA A COORDINADOR DE ZONA PARA ENTREGA DE ROLLOS EN SITIO | 02/12/2025 SE REALIZA VISITA TÉCNICA, SE ENTREGA 40 ROLLOS PARA DATAFONO, EL CLIENTE RECIBE A SATISFACCIÓN, CB OPERATIVO."/>
    <s v="VISITA TECNICA"/>
    <m/>
    <s v="TIPO I"/>
    <s v="TERRESTRE"/>
    <s v="DE AGUAS MUÑOZ DAVID JOSE"/>
    <n v="1"/>
    <n v="35780"/>
    <n v="75096"/>
    <n v="35780"/>
  </r>
  <r>
    <s v="CALI"/>
    <x v="0"/>
    <x v="0"/>
    <s v="19001"/>
    <s v="3083554"/>
    <s v="3007027613"/>
    <s v="OC VISITA ROLLOS"/>
    <s v="CAUCA"/>
    <s v="POPAYAN"/>
    <s v="BARRIO LA LADERA 2   POPAYAN"/>
    <s v="REDEBAN"/>
    <s v="FO-25-1914581"/>
    <d v="2025-12-01T11:26:45"/>
    <d v="2025-12-04T15:58:00"/>
    <m/>
    <s v="VISITA"/>
    <s v="ROLLOS"/>
    <s v="CB UNO A UNO"/>
    <s v="CB UNO A UNO"/>
    <s v="EJECUTADO"/>
    <s v="EJECUTADO EXITOSO"/>
    <s v="01/12/2025 SE ESCALA A COORDINADOR DE ZONA PARA ENTREGA DE ROLLOS EN SITIO | 04/12/2025 SE LLAMA AL CB INFORMA ESTA POR FUERA DEL CB ALMORZANDO AUTORIZA QUE SE LE ENTREGUE EN OTRA DIRECCION 60 ROLLOS RBM"/>
    <s v="VISITA TECNICA"/>
    <m/>
    <s v="TIPO III"/>
    <s v="TERRESTRE"/>
    <s v="GIMBUEL LASSO LUIS GERMAN"/>
    <n v="1"/>
    <n v="35780"/>
    <n v="196537"/>
    <n v="35780"/>
  </r>
  <r>
    <s v="PASTO"/>
    <x v="0"/>
    <x v="0"/>
    <s v="86568"/>
    <s v="3084101"/>
    <s v="3007057321"/>
    <s v="OC VISITA ROLLOS"/>
    <s v="PUTUMAYO"/>
    <s v="PUERTO ASIS"/>
    <s v="BARRIO VDA LA CARMELITA PUERTO"/>
    <s v="REDEBAN"/>
    <s v="FO-25-1914287"/>
    <d v="2025-12-01T11:44:27"/>
    <d v="2025-12-06T14:48:00"/>
    <m/>
    <s v="VISITA"/>
    <s v="ROLLOS"/>
    <s v="CB UNO A UNO"/>
    <s v="CB UNO A UNO"/>
    <s v="EJECUTADO"/>
    <s v="EJECUTADO EXITOSO"/>
    <s v="01/12/2025 SE CONFIRMAN DATOS, SE REALIZA ENVIO POR OPERADOR LOGISTICO. USUARIO INDICA QUE SOLO LLEGA INTERRAPIDISIMO | 04/12/2025 SE REALIZÓ EL ENVÍO DE PAPELERÍA SOLICITADA SE ENTREGA COPIA DE GUÍA AL CLIENTE PARA QUE RECLAME EN OFICINA"/>
    <s v="ENVIO FLOTA - OPERADOR LOGISTICO"/>
    <m/>
    <s v="TIPO IV"/>
    <s v="TERRESTRE"/>
    <s v="REMICIO AMADO JOHN HEBER"/>
    <n v="1"/>
    <n v="35780"/>
    <n v="0"/>
    <n v="35780"/>
  </r>
  <r>
    <s v="BOGOTA"/>
    <x v="5"/>
    <x v="6"/>
    <s v="11001"/>
    <s v="3084107"/>
    <s v="3007049826"/>
    <s v="OC VISITA ROLLOS"/>
    <s v="CUNDINAMARCA"/>
    <s v="BOGOTA"/>
    <s v="PAGAFACIL  GRAN GRANADA"/>
    <s v="REDEBAN"/>
    <s v="FO-25-1913469"/>
    <d v="2025-12-01T11:45:04"/>
    <d v="2025-12-04T08:31:00"/>
    <m/>
    <s v="VISITA"/>
    <s v="ROLLOS"/>
    <s v="ROBUSTO"/>
    <s v="PAGAFACIL"/>
    <s v="EJECUTADO"/>
    <s v="EJECUTADO EXITOSO"/>
    <s v="01/12/2025 SE ESCALA A COORDINADOR DE ZONA PARA ENTREGA DE ROLLOS EN SITIO | 03/12/2025 ENTREGA DE 190 ROLLOS NO SE MANIPULAN EQUIPOS"/>
    <s v="VISITA TECNICA"/>
    <m/>
    <s v="TIPO I"/>
    <s v="TERRESTRE"/>
    <s v="HERNANDEZ NARANJO OSCAR EDUARDO"/>
    <n v="1"/>
    <n v="35780"/>
    <n v="75096"/>
    <n v="35780"/>
  </r>
  <r>
    <s v="MONTERIA"/>
    <x v="3"/>
    <x v="3"/>
    <s v="23001"/>
    <s v="3084205"/>
    <s v="3007072851"/>
    <s v="OC VISITA ROLLOS"/>
    <s v="CORDOBA"/>
    <s v="MONTERIA"/>
    <s v="BARRIO VILLA MERY MONTERIA 2"/>
    <s v="REDEBAN"/>
    <s v="FO-25-1913467"/>
    <d v="2025-12-01T11:53:05"/>
    <d v="2025-12-02T15:04:00"/>
    <m/>
    <s v="VISITA"/>
    <s v="ROLLOS"/>
    <s v="CB UNO A UNO"/>
    <s v="CB UNO A UNO"/>
    <s v="EJECUTADO"/>
    <s v="EJECUTADO EXITOSO"/>
    <s v="01/12/2025 SE ESCALA A COORDINADOR DE ZONA PARA ENTREGA DE ROLLOS EN SITIO | 02/12/2025 SE REALIZA LA ENTREGA DE 30 ROLLOS REDEBAN PARA EL CB BANCOLOMBIA"/>
    <s v="VISITA TECNICA"/>
    <m/>
    <s v="TIPO I"/>
    <s v="TERRESTRE"/>
    <s v="ARRAZOLA HERNANDEZ NICOLAS AUGUSTO"/>
    <n v="1"/>
    <n v="35780"/>
    <n v="75096"/>
    <n v="35780"/>
  </r>
  <r>
    <s v="VALLEDUPAR"/>
    <x v="3"/>
    <x v="3"/>
    <s v="20011"/>
    <s v="3084251"/>
    <s v="3007029948"/>
    <s v="OC ENVIO ROLLOS"/>
    <s v="CESAR"/>
    <s v="AGUACHICA"/>
    <s v="DISTRICOL PARADOR MONTE VERDE"/>
    <s v="REDEBAN"/>
    <s v="FO-25-1914164"/>
    <d v="2025-12-01T12:16:00"/>
    <d v="2025-12-06T12:45:00"/>
    <m/>
    <s v="ENVIO"/>
    <m/>
    <s v="AGREGADOR"/>
    <s v="DISTRICOL"/>
    <m/>
    <s v="EJECUTADO EXITOSO"/>
    <s v="01/12/2025 SE CONFIRMAN DATOS, SE REALIZA ENVIO POR OPERADOR LOGISTICO | 06/12/2025 SE REALIZA ENVIO DE 70 ROLLOS, CON LA GUIA 2277307842 SERVIENTREGA. SE CONFIRMA ENTREGA EXITOSA POR PARTE DE LA TRANSPORTADORA"/>
    <s v="ENVIO"/>
    <m/>
    <s v="TIPO IV"/>
    <s v="TERRESTRE"/>
    <m/>
    <n v="1"/>
    <n v="35780"/>
    <n v="0"/>
    <n v="35780"/>
  </r>
  <r>
    <s v="MEDELLIN"/>
    <x v="1"/>
    <x v="1"/>
    <s v="5088"/>
    <s v="3084272"/>
    <s v="3007078725"/>
    <s v="OC VISITA ROLLOS"/>
    <s v="ANTIOQUIA"/>
    <s v="BELLO"/>
    <s v="PTM BELLO DROGUERIA LA 73"/>
    <s v="REDEBAN"/>
    <s v="FO-25-1913736"/>
    <d v="2025-12-01T12:23:53"/>
    <d v="2025-12-10T10:52:00"/>
    <m/>
    <s v="VISITA"/>
    <s v="ROLLOS"/>
    <s v="AGREGADOR"/>
    <s v="COMCARD - PTM"/>
    <m/>
    <s v="EJECUTADO EXITOSO"/>
    <s v="01/12/2025 SE ESCALA A COORDINADOR DE ZONA PARA ENTREGA DE ROLLOS EN SITIO | 10/12/2025 SE REALIZA ENTREGA DE 30 ROLLOS POR EL OPERADOR VELOCES CON LA GUIA V4001905100"/>
    <s v="VISITA TECNICA"/>
    <m/>
    <s v="TIPO I"/>
    <s v="TERRESTRE"/>
    <s v="ARGEL DORIA MIGUEL ALBERTO"/>
    <n v="1"/>
    <n v="35780"/>
    <n v="75096"/>
    <n v="35780"/>
  </r>
  <r>
    <s v="BOGOTA"/>
    <x v="5"/>
    <x v="6"/>
    <s v="11001"/>
    <s v="3084275"/>
    <s v="3007077839"/>
    <s v="OC VISITA ROLLOS"/>
    <s v="CUNDINAMARCA"/>
    <s v="BOGOTA"/>
    <s v="PTM BOGOTA NATYPAIDEZ"/>
    <s v="REDEBAN"/>
    <s v="FO-25-1913733"/>
    <d v="2025-12-01T12:24:41"/>
    <d v="2025-12-06T16:43:00"/>
    <m/>
    <s v="VISITA"/>
    <s v="ROLLOS"/>
    <s v="AGREGADOR"/>
    <s v="COMCARD - PTM"/>
    <s v="EJECUTADO"/>
    <s v="EJECUTADO EXITOSO"/>
    <s v="01/12/2025 SE ESCALA A COORDINADOR DE ZONA PARA ENTREGA DE ROLLOS EN SITIO | 06/12/2025 ENTREGA DE ROLLOS EJECUTADO OK"/>
    <s v="VISITA TECNICA"/>
    <m/>
    <s v="TIPO I"/>
    <s v="TERRESTRE"/>
    <s v="GOMEZ VEGA DAVID SNEYDER"/>
    <n v="1"/>
    <n v="35780"/>
    <n v="75096"/>
    <n v="35780"/>
  </r>
  <r>
    <s v="CALI"/>
    <x v="0"/>
    <x v="0"/>
    <s v="76113"/>
    <s v="3084320"/>
    <s v="3007072644"/>
    <s v="OC VISITA ROLLOS"/>
    <s v="VALLE DEL CAUCA"/>
    <s v="BUGALAGRANDE"/>
    <s v="BARRIO CENTRO BUGALAGRANDE 9"/>
    <s v="REDEBAN"/>
    <s v="FO-25-1913738"/>
    <d v="2025-12-01T12:21:20"/>
    <d v="2025-12-03T08:19:00"/>
    <m/>
    <s v="VISITA"/>
    <s v="ROLLOS"/>
    <s v="CB UNO A UNO"/>
    <s v="CB UNO A UNO"/>
    <s v="EJECUTADO"/>
    <s v="EJECUTADO EXITOSO"/>
    <s v="01/12/2025 SE ESCALA A COORDINADOR DE ZONA PARA ENTREGA DE ROLLOS EN SITIO | 02/12/2025 EN LA VISITA TÉCNICA SE REALIZÓ LA ENTREGA DE 50 ROLLOS DE REDEBAN PARA EL CB,SE ENTREGA EN LA DIRECCIÓN SUBMINISTRADA Y A PERSONAL AUTORIZADO POR EL CLIENTE YA QUE NO SE ENCONTRÓ TRANSPORTE HASTA EL SITIO."/>
    <s v="VISITA TECNICA"/>
    <m/>
    <s v="TIPO II"/>
    <s v="TERRESTRE"/>
    <s v="SANCHEZ URREGO ROBINSON DAVID"/>
    <n v="1"/>
    <n v="67654"/>
    <n v="140396"/>
    <n v="67654"/>
  </r>
  <r>
    <s v="MEDELLIN"/>
    <x v="1"/>
    <x v="1"/>
    <s v="5088"/>
    <s v="3084332"/>
    <s v="3007068912"/>
    <s v="OC VISITA ROLLOS"/>
    <s v="ANTIOQUIA"/>
    <s v="BELLO"/>
    <s v="PTM BELLO MUNDO COLORES"/>
    <s v="REDEBAN"/>
    <s v="FO-25-1913728"/>
    <d v="2025-12-01T12:26:33"/>
    <d v="2025-12-09T12:18:00"/>
    <m/>
    <s v="VISITA"/>
    <s v="ROLLOS"/>
    <s v="AGREGADOR"/>
    <s v="COMCARD - PTM"/>
    <m/>
    <s v="EJECUTADO EXITOSO"/>
    <s v="01/12/2025 SE ESCALA A COORDINADOR DE ZONA PARA ENTREGA DE ROLLOS EN SITIO | 09/12/2025 SE REALIZA ENTREGA DE 60 ROLLOS POR EL OPERADOR CABIFY CON LA GUIA V4001905101"/>
    <s v="VISITA TECNICA"/>
    <m/>
    <s v="TIPO I"/>
    <s v="TERRESTRE"/>
    <s v="ARGEL DORIA MIGUEL ALBERTO"/>
    <n v="1"/>
    <n v="35780"/>
    <n v="75096"/>
    <n v="35780"/>
  </r>
  <r>
    <s v="MEDELLIN"/>
    <x v="1"/>
    <x v="1"/>
    <s v="5001"/>
    <s v="3084342"/>
    <s v="3007040100"/>
    <s v="OC VISITA ROLLOS"/>
    <s v="ANTIOQUIA"/>
    <s v="MEDELLIN"/>
    <s v="PTM MED POQUITO A POCO"/>
    <s v="REDEBAN"/>
    <s v="FO-25-1913727"/>
    <d v="2025-12-01T12:30:02"/>
    <d v="2025-12-09T12:30:00"/>
    <m/>
    <s v="VISITA"/>
    <s v="ROLLOS"/>
    <s v="AGREGADOR"/>
    <s v="COMCARD - PTM"/>
    <m/>
    <s v="EJECUTADO EXITOSO"/>
    <s v="01/12/2025 SE ESCALA A COORDINADOR DE ZONA PARA ENTREGA DE ROLLOS EN SITIO | 09/12/2025 SE REALIZA ENTREGA DE 50 ROLLOS POR EL OPERADOR CABIFY CON LA GUIA V4001905103"/>
    <s v="VISITA TECNICA"/>
    <m/>
    <s v="TIPO I"/>
    <s v="TERRESTRE"/>
    <s v="ARGEL DORIA MIGUEL ALBERTO"/>
    <n v="1"/>
    <n v="35780"/>
    <n v="75096"/>
    <n v="35780"/>
  </r>
  <r>
    <s v="BOGOTA"/>
    <x v="5"/>
    <x v="6"/>
    <s v="11001"/>
    <s v="3084375"/>
    <s v="3007078680"/>
    <s v="OC VISITA ROLLOS"/>
    <s v="CUNDINAMARCA"/>
    <s v="BOGOTA"/>
    <s v="PTM BOGOTA PAPELES Y TODO"/>
    <s v="REDEBAN"/>
    <s v="FO-25-1914075"/>
    <d v="2025-12-01T13:02:47"/>
    <d v="2025-12-02T11:47:00"/>
    <m/>
    <s v="VISITA"/>
    <s v="ROLLOS"/>
    <s v="AGREGADOR"/>
    <s v="COMCARD - PTM"/>
    <s v="EJECUTADO"/>
    <s v="EJECUTADO EXITOSO"/>
    <s v="01/12/2025 SE ESCALA A COORDINADOR DE ZONA PARA ENTREGA DE ROLLOS EN SITIO | 02/12/2025 SE ENTREGAN 10 ROLLOS REDEBAN A AURORA PEÑA"/>
    <s v="VISITA TECNICA"/>
    <m/>
    <s v="TIPO I"/>
    <s v="TERRESTRE"/>
    <s v="LEON GUERRERO CRISTIAN JOHAN"/>
    <n v="1"/>
    <n v="35780"/>
    <n v="75096"/>
    <n v="35780"/>
  </r>
  <r>
    <s v="APARTADO"/>
    <x v="1"/>
    <x v="1"/>
    <s v="5665"/>
    <s v="3084380"/>
    <s v="3007071088"/>
    <s v="OC ENVIO ROLLOS"/>
    <s v="ANTIOQUIA"/>
    <s v="SAN PEDRO DE URABA"/>
    <s v="BARRIO SAN PEDRO URABA"/>
    <s v="REDEBAN"/>
    <s v="FO-25-1914159"/>
    <d v="2025-12-01T13:06:12"/>
    <d v="2025-12-12T12:09:00"/>
    <m/>
    <s v="ENVIO"/>
    <m/>
    <s v="CB UNO A UNO"/>
    <s v="CB UNO A UNO"/>
    <m/>
    <s v="EJECUTADO EXITOSO"/>
    <s v="01/12/2025 SE CONFIRMAN DATOS, SE REALIZA ENVIO POR OPERADOR LOGISTICO | 12/12/2025 SE REALIZA ENVIO DE 30 ROLLOS, CON LA GUIA 2078334616 SERVIENTREGA. SE CONFIRMA ENTREGA EXITOSA POR PARTE DE LA TRANSPORTADORA"/>
    <s v="ENVIO"/>
    <m/>
    <s v="TIPO III"/>
    <s v="TERRESTRE"/>
    <m/>
    <n v="1"/>
    <n v="35780"/>
    <n v="0"/>
    <n v="35780"/>
  </r>
  <r>
    <s v="BUCARAMANGA"/>
    <x v="4"/>
    <x v="4"/>
    <s v="68081"/>
    <s v="3084388"/>
    <s v="3007019793"/>
    <s v="OC ENVIO ROLLOS"/>
    <s v="SANTANDER"/>
    <s v="BARRANCABERMEJA"/>
    <s v="PAGAFACIL BARRANCABERMEJA"/>
    <s v="REDEBAN"/>
    <s v="FO-25-1914157"/>
    <d v="2025-12-01T13:13:20"/>
    <d v="2025-12-09T07:56:00"/>
    <m/>
    <s v="ENVIO"/>
    <m/>
    <s v="ROBUSTO"/>
    <s v="PAGAFACIL"/>
    <m/>
    <s v="EJECUTADO EXITOSO"/>
    <s v="01/12/2025 SE CONFIRMAN DATOS, SE REALIZA ENVIO POR OPERADOR LOGISTICO | 09/12/2025 SE REALIZA ENVIO DE 150 ROLLOS, CON LA GUIA 2187690985 SERVIENTREGA. SE CONFIRMA ENTREGA EXITOSA POR PARTE DE LA TRANSPORTADORA"/>
    <s v="ENVIO"/>
    <m/>
    <s v="TIPO III"/>
    <s v="TERRESTRE"/>
    <m/>
    <n v="1"/>
    <n v="35780"/>
    <n v="0"/>
    <n v="35780"/>
  </r>
  <r>
    <s v="BUCARAMANGA"/>
    <x v="4"/>
    <x v="4"/>
    <s v="68745"/>
    <s v="3084602"/>
    <s v="3007075887"/>
    <s v="OC ENVIO ROLLOS"/>
    <s v="SANTANDER"/>
    <s v="SIMACOTA"/>
    <s v="BARRIO SIMACOTA SIMACOTA 2"/>
    <s v="REDEBAN"/>
    <s v="FO-25-1916508"/>
    <d v="2025-12-01T12:32:24"/>
    <d v="2025-12-22T14:31:00"/>
    <m/>
    <s v="ENVIO"/>
    <m/>
    <s v="CB UNO A UNO"/>
    <s v="CB UNO A UNO"/>
    <m/>
    <s v="EJECUTADO EXITOSO"/>
    <s v="02/12/2025 SE CONFIRMAN DATOS, SE REALIZA ENVIO POR OPERADOR LOGISTICO | 22/12/2025 SE REALIZA ENVIO DE 20 ROLLOS, CON LA GUIA 46778000224 COORDINADORA. SE CONFIRMA ENTREGA EXITOSA POR PARTE DE LA TRANSPORTADORA"/>
    <s v="ENVIO"/>
    <m/>
    <s v="TIPO III"/>
    <s v="TERRESTRE"/>
    <m/>
    <n v="1"/>
    <n v="35780"/>
    <n v="0"/>
    <n v="35780"/>
  </r>
  <r>
    <s v="VALLEDUPAR"/>
    <x v="3"/>
    <x v="3"/>
    <s v="20001"/>
    <s v="3084631"/>
    <s v="3007052298"/>
    <s v="OC VISITA ROLLOS"/>
    <s v="CESAR"/>
    <s v="VALLEDUPAR"/>
    <s v="BARRIO LA GRANJA VALLEDUPAR 5"/>
    <s v="REDEBAN"/>
    <s v="FO-25-1914070"/>
    <d v="2025-12-01T13:21:38"/>
    <d v="2025-12-16T14:14:00"/>
    <m/>
    <s v="VISITA"/>
    <s v="ROLLOS"/>
    <s v="CB UNO A UNO"/>
    <s v="CB UNO A UNO"/>
    <s v="EJECUTADO"/>
    <s v="EJECUTADO EXITOSO"/>
    <s v="01/12/2025 SE ESCALA A COORDINADOR DE ZONA PARA ENTREGA DE ROLLOS EN SITIO | 16/12/2025 BUENAS TARDES SE VISITA CB Y SE LE HACE ENTREGA DE 20 ROLLOS"/>
    <s v="VISITA TECNICA"/>
    <m/>
    <s v="TIPO I"/>
    <s v="TERRESTRE"/>
    <s v="BENITEZ CARVAJAL ALVARO JAVIER"/>
    <n v="1"/>
    <n v="35780"/>
    <n v="75096"/>
    <n v="35780"/>
  </r>
  <r>
    <s v="MEDELLIN"/>
    <x v="1"/>
    <x v="1"/>
    <s v="5002"/>
    <s v="3084802"/>
    <s v="3007077722"/>
    <s v="OC ENVIO ROLLOS"/>
    <s v="ANTIOQUIA"/>
    <s v="ABEJORRAL"/>
    <s v="BARRIO BARRIO LOS BALCONES ABE"/>
    <s v="REDEBAN"/>
    <s v="FO-25-1914499"/>
    <d v="2025-12-01T13:27:36"/>
    <d v="2025-12-09T08:03:00"/>
    <m/>
    <s v="ENVIO"/>
    <m/>
    <s v="CB UNO A UNO"/>
    <s v="CB UNO A UNO"/>
    <m/>
    <s v="EJECUTADO EXITOSO"/>
    <s v="01/12/2025 SE REALIZA ENVIO DE ROLLOS POR  OPERADOR LOGISTICO | 09/12/2025 SE REALIZA ENVIO DE 20 ROLLOS, CON LA GUIA 992228584 LOGICUARTAS. SE CONFIRMA ENTREGA EXITOSA POR PARTE DE LA TRANSPORTADORA"/>
    <s v="ENVIO"/>
    <m/>
    <s v="TIPO III"/>
    <s v="TERRESTRE"/>
    <m/>
    <n v="1"/>
    <n v="35780"/>
    <n v="0"/>
    <n v="35780"/>
  </r>
  <r>
    <s v="MEDELLIN"/>
    <x v="1"/>
    <x v="1"/>
    <s v="5001"/>
    <s v="3084838"/>
    <s v="3007080227"/>
    <s v="OC VISITA ROLLOS"/>
    <s v="ANTIOQUIA"/>
    <s v="MEDELLIN"/>
    <s v="PTM MEDELLIN EMOCIONARTE STORE"/>
    <s v="REDEBAN"/>
    <s v="FO-25-1914542"/>
    <d v="2025-12-01T14:04:29"/>
    <d v="2025-12-09T12:50:00"/>
    <m/>
    <s v="VISITA"/>
    <s v="ROLLOS"/>
    <s v="AGREGADOR"/>
    <s v="COMCARD - PTM"/>
    <m/>
    <s v="EJECUTADO EXITOSO"/>
    <s v="01/12/2025 SE ESCALA A COORDINADOR DE ZONA PARA ENTREGA DE ROLLOS EN SITIO | 09/12/2025 SE REALIZA ENTREGA DE 40 ROLLOS POR EL OPERADOR CABIFY CON LA GUIA V4001905098"/>
    <s v="VISITA TECNICA"/>
    <m/>
    <s v="TIPO I"/>
    <s v="TERRESTRE"/>
    <s v="ARGEL DORIA MIGUEL ALBERTO"/>
    <n v="1"/>
    <n v="35780"/>
    <n v="75096"/>
    <n v="35780"/>
  </r>
  <r>
    <s v="BOGOTA"/>
    <x v="5"/>
    <x v="6"/>
    <s v="11001"/>
    <s v="3085069"/>
    <s v="3007073703"/>
    <s v="OC VISITA ROLLOS"/>
    <s v="CUNDINAMARCA"/>
    <s v="BOGOTA"/>
    <s v="BARRIO PATIO BONITO 25"/>
    <s v="REDEBAN"/>
    <s v="FO-25-1914537"/>
    <d v="2025-12-01T14:29:08"/>
    <d v="2025-12-03T12:25:00"/>
    <m/>
    <s v="VISITA"/>
    <s v="ROLLOS"/>
    <s v="CB UNO A UNO"/>
    <s v="CB UNO A UNO"/>
    <s v="EJECUTADO"/>
    <s v="EJECUTADO EXITOSO"/>
    <s v="01/12/2025 SE ESCALA A COORDINADOR DE ZONA PARA ENTREGA DE ROLLOS EN SITIO | 03/12/2025 DURANTE LA VISITA TECNICA SE REALIZA ENTREGA DE ROLLOS PARA DATÁFONO NO SE MANIPULAN EQUIPOS SIN NOVEDAD EN ENTREGA"/>
    <s v="VISITA TECNICA"/>
    <m/>
    <s v="TIPO I"/>
    <s v="TERRESTRE"/>
    <s v="LOZADA ROJAS CHRISTIAN ANDRES"/>
    <n v="1"/>
    <n v="35780"/>
    <n v="75096"/>
    <n v="35780"/>
  </r>
  <r>
    <s v="CALI"/>
    <x v="0"/>
    <x v="0"/>
    <s v="76001"/>
    <s v="3085332"/>
    <s v="3007081641"/>
    <s v="OC VISITA ROLLOS"/>
    <s v="VALLE DEL CAUCA"/>
    <s v="CALI"/>
    <s v="PTM CALI MULTI TIENDA EL BILLE"/>
    <s v="REDEBAN"/>
    <s v="FO-25-1914522"/>
    <d v="2025-12-01T14:35:06"/>
    <d v="2025-12-04T14:32:00"/>
    <m/>
    <s v="VISITA"/>
    <s v="ROLLOS"/>
    <s v="AGREGADOR"/>
    <s v="COMCARD - PTM"/>
    <s v="EJECUTADO"/>
    <s v="EJECUTADO EXITOSO"/>
    <s v="01/12/2025 SE ESCALA A COORDINADOR DE ZONA PARA ENTREGA DE ROLLOS EN SITIO | 04/12/2025 SE ENTREGAN 10 ROLLOS A DIANA MOSQUERA"/>
    <s v="VISITA TECNICA"/>
    <m/>
    <s v="TIPO I"/>
    <s v="TERRESTRE"/>
    <s v="CUERO RUIZ JHONNY"/>
    <n v="1"/>
    <n v="35780"/>
    <n v="75096"/>
    <n v="35780"/>
  </r>
  <r>
    <s v="PASTO"/>
    <x v="0"/>
    <x v="0"/>
    <s v="52693"/>
    <s v="3085438"/>
    <s v="3007050658"/>
    <s v="OC ENVIO ROLLOS"/>
    <s v="NARIÑO"/>
    <s v="SAN PABLO"/>
    <s v="PTM SAN PABLO SUPERMERCADO DEL"/>
    <s v="REDEBAN"/>
    <s v="FO-25-1914833"/>
    <d v="2025-12-01T14:48:54"/>
    <d v="2025-12-07T16:51:00"/>
    <m/>
    <s v="ENVIO"/>
    <m/>
    <s v="AGREGADOR"/>
    <s v="COMCARD - PTM"/>
    <m/>
    <s v="EJECUTADO EXITOSO"/>
    <s v="01/12/2025 SE REALIZA ENVIO DE ROLLOS POR  OPERADOR LOGISTICO | 07/12/2025 SE REALIZA ENVIO DE 50 ROLLOS, CON LA GUIA 2248145457 SERVIENTREGA. SE CONFIRMA ENTREGA EXITOSA POR PARTE DE LA TRANSPORTADORA"/>
    <s v="ENVIO"/>
    <m/>
    <s v="TIPO IV"/>
    <s v="TERRESTRE"/>
    <m/>
    <n v="1"/>
    <n v="35780"/>
    <n v="0"/>
    <n v="35780"/>
  </r>
  <r>
    <s v="BUCARAMANGA"/>
    <x v="4"/>
    <x v="4"/>
    <s v="68655"/>
    <s v="3085551"/>
    <s v="3007064502"/>
    <s v="OC ENVIO ROLLOS"/>
    <s v="SANTANDER"/>
    <s v="SABANA DE TORRES"/>
    <s v="PMT SABANA DE TORRES FERRETAL"/>
    <s v="REDEBAN"/>
    <s v="FO-25-1915335"/>
    <d v="2025-12-01T14:51:28"/>
    <d v="2025-12-06T12:44:00"/>
    <m/>
    <s v="ENVIO"/>
    <m/>
    <s v="AGREGADOR"/>
    <s v="COMCARD - PTM"/>
    <m/>
    <s v="EJECUTADO EXITOSO"/>
    <s v="02/12/2025 SE REALIZA ENVIO DE ROLLOS POR  OPERADOR LOGISTICO | 06/12/2025 SE REALIZA ENVIO DE 20 ROLLOS, CON LA GUIA 2187690986 SERVIENTREGA. SE CONFIRMA ENTREGA EXITOSA POR PARTE DE LA TRANSPORTADORA"/>
    <s v="ENVIO"/>
    <m/>
    <s v="TIPO III"/>
    <s v="TERRESTRE"/>
    <m/>
    <n v="1"/>
    <n v="35780"/>
    <n v="0"/>
    <n v="35780"/>
  </r>
  <r>
    <s v="MEDELLIN"/>
    <x v="1"/>
    <x v="1"/>
    <s v="5001"/>
    <s v="3085563"/>
    <s v="3007045019"/>
    <s v="OC VISITA ROLLOS"/>
    <s v="ANTIOQUIA"/>
    <s v="MEDELLIN"/>
    <s v="PTM MEDELLIN SERVINETSER"/>
    <s v="REDEBAN"/>
    <s v="FO-25-1915126"/>
    <d v="2025-12-01T14:55:07"/>
    <d v="2025-12-09T12:17:00"/>
    <m/>
    <s v="VISITA"/>
    <s v="ROLLOS"/>
    <s v="AGREGADOR"/>
    <s v="COMCARD - PTM"/>
    <m/>
    <s v="EJECUTADO EXITOSO"/>
    <s v="01/12/2025 SE ESCALA A COORDINADOR DE ZONA PARA ENTREGA DE ROLLOS EN SITIO | 09/12/2025 SE REALIZA ENTREGA DE 110 ROLLOS POR EL OPERADOR CABIFY CON LA GUIA V4001917585"/>
    <s v="VISITA TECNICA"/>
    <m/>
    <s v="TIPO I"/>
    <s v="TERRESTRE"/>
    <s v="ARGEL DORIA MIGUEL ALBERTO"/>
    <n v="1"/>
    <n v="35780"/>
    <n v="75096"/>
    <n v="35780"/>
  </r>
  <r>
    <s v="BARRANQUILLA"/>
    <x v="3"/>
    <x v="3"/>
    <s v="8001"/>
    <s v="3085973"/>
    <s v="3007078780"/>
    <s v="OC VISITA ROLLOS"/>
    <s v="ATLANTICO"/>
    <s v="BARRANQUILLA"/>
    <s v="BARRIO ALTO PRADO BARRAQUILLA"/>
    <s v="REDEBAN"/>
    <s v="FO-25-1915115"/>
    <d v="2025-12-01T15:35:29"/>
    <d v="2025-12-04T14:40:00"/>
    <m/>
    <s v="VISITA"/>
    <s v="ROLLOS"/>
    <s v="CB UNO A UNO"/>
    <s v="CB UNO A UNO"/>
    <s v="EJECUTADO"/>
    <s v="EJECUTADO EXITOSO"/>
    <s v="02/12/2025 SE ESCALA A COORDINADOR DE ZONA PARA ENTREGA DE ROLLOS EN SITIO | 04/12/2025 SE REALIZA VISITA SE PORCEDE A ENTREGAR 10 UNIDADES DE ROLLOS AL CLIENTE,CB OPERATIVO"/>
    <s v="VISITA TECNICA"/>
    <m/>
    <s v="TIPO I"/>
    <s v="TERRESTRE"/>
    <s v="PORRAS CASTRO DARLON NASCK"/>
    <n v="1"/>
    <n v="35780"/>
    <n v="75096"/>
    <n v="35780"/>
  </r>
  <r>
    <s v="PASTO"/>
    <x v="0"/>
    <x v="0"/>
    <s v="52838"/>
    <s v="3086116"/>
    <s v="3007062728"/>
    <s v="OC VISITA ROLLOS"/>
    <s v="NARIÑO"/>
    <s v="TUQUERRES"/>
    <s v="DISTRICOL GROUP COMPANY S A S"/>
    <s v="REDEBAN"/>
    <s v="FO-25-1915124"/>
    <d v="2025-12-01T15:32:12"/>
    <d v="2025-12-03T12:13:00"/>
    <m/>
    <s v="VISITA"/>
    <s v="ROLLOS"/>
    <s v="AGREGADOR"/>
    <s v="DISTRICOL"/>
    <s v="EJECUTADO"/>
    <s v="EJECUTADO EXITOSO"/>
    <s v="01/12/2025 SE ESCALA A COORDINADOR DE ZONA PARA ENTREGA DE ROLLOS EN SITIO | 03/12/2025 SE REALIZA ENTREGA DE ROLLOS A LA ENCARGADA DEL CORRESPONSAL PERO NO DIRECTAMENTE EN EL CB YA QUE SE ENCUENTRA CERRADO POR EL MOMENTO, ENTREGA OK SIN NOVEDAD, INFORMA QUE EL DATÁFONO ESTÁ OPERANDO DE FORMA NORMAL"/>
    <s v="VISITA TECNICA"/>
    <m/>
    <s v="TIPO II"/>
    <s v="TERRESTRE"/>
    <s v="GUERRERO RAMIREZ OSCAR DARIO"/>
    <n v="1"/>
    <n v="67654"/>
    <n v="140396"/>
    <n v="67654"/>
  </r>
  <r>
    <s v="BOGOTA"/>
    <x v="5"/>
    <x v="6"/>
    <s v="11001"/>
    <s v="3086117"/>
    <s v="3007070872"/>
    <s v="OC VISITA ROLLOS"/>
    <s v="CUNDINAMARCA"/>
    <s v="BOGOTA"/>
    <s v="BARRIO LA ESMERALDA BOGOTA 6"/>
    <s v="REDEBAN"/>
    <s v="FO-25-1915122"/>
    <d v="2025-12-01T15:32:50"/>
    <d v="2025-12-12T07:26:00"/>
    <m/>
    <s v="VISITA"/>
    <s v="ROLLOS"/>
    <s v="CB UNO A UNO"/>
    <s v="CB UNO A UNO"/>
    <s v="EJECUTADO"/>
    <s v="EJECUTADO EXITOSO"/>
    <s v="01/12/2025 SE ESCALA A COORDINADOR DE ZONA PARA ENTREGA DE ROLLOS EN SITIO | 05/12/2025 POR FUERTE LLUVIAS EN LA CIUDAD NO SE PUEDE REALIZAR DESPLAZAMIENTO | 11/12/2025 SE ENTREGA 40 ROLLOS REDEBAN A JOHAO DE LA CRUZ"/>
    <s v="VISITA TECNICA"/>
    <m/>
    <s v="TIPO I"/>
    <s v="TERRESTRE"/>
    <s v="LEON GUERRERO CRISTIAN JOHAN"/>
    <n v="1"/>
    <n v="35780"/>
    <n v="75096"/>
    <n v="35780"/>
  </r>
  <r>
    <s v="CALI"/>
    <x v="0"/>
    <x v="0"/>
    <s v="19001"/>
    <s v="3086131"/>
    <s v="3007045732"/>
    <s v="OC VISITA ROLLOS"/>
    <s v="CAUCA"/>
    <s v="POPAYAN"/>
    <s v="DISTRICOL DELIFRUVER BOSQUES"/>
    <s v="REDEBAN"/>
    <s v="FO-25-1915331"/>
    <d v="2025-12-01T15:37:36"/>
    <d v="2025-12-06T16:40:00"/>
    <m/>
    <s v="VISITA"/>
    <s v="ROLLOS"/>
    <s v="AGREGADOR"/>
    <s v="DISTRICOL"/>
    <s v="EJECUTADO"/>
    <s v="EJECUTADO EXITOSO"/>
    <s v="02/12/2025 SE ESCALA A COORDINADOR DE ZONA PARA ENTREGA DE ROLLOS EN SITIO | 05/12/2025 SE INGRESA SE ENTREGAN 50 ROLLOS REDEBAN"/>
    <s v="VISITA TECNICA"/>
    <m/>
    <s v="TIPO III"/>
    <s v="TERRESTRE"/>
    <s v="GIMBUEL LASSO LUIS GERMAN"/>
    <n v="1"/>
    <n v="35780"/>
    <n v="196537"/>
    <n v="35780"/>
  </r>
  <r>
    <s v="MEDELLIN"/>
    <x v="1"/>
    <x v="1"/>
    <s v="5088"/>
    <s v="3086397"/>
    <s v="3007079918"/>
    <s v="OC VISITA ROLLOS"/>
    <s v="ANTIOQUIA"/>
    <s v="BELLO"/>
    <s v="DISTRICOL DEPOSITO LA VIRGEN"/>
    <s v="REDEBAN"/>
    <s v="FO-25-1916711"/>
    <d v="2025-12-01T16:27:49"/>
    <d v="2025-12-09T12:16:00"/>
    <m/>
    <s v="VISITA"/>
    <s v="ROLLOS"/>
    <s v="AGREGADOR"/>
    <s v="DISTRICOL"/>
    <m/>
    <s v="EJECUTADO EXITOSO"/>
    <s v="02/12/2025 SE ESCALA A COORDINADOR DE ZONA PARA ENTREGA DE ROLLOS EN SITIO | 09/12/2025 SE REALIZA ENTREGA DE 10 ROLLOS POR EL OPERADOR VELOCES CON LA GUIA V4001917577"/>
    <s v="VISITA TECNICA"/>
    <m/>
    <s v="TIPO I"/>
    <s v="TERRESTRE"/>
    <s v="ARGEL DORIA MIGUEL ALBERTO"/>
    <n v="1"/>
    <n v="35780"/>
    <n v="75096"/>
    <n v="35780"/>
  </r>
  <r>
    <s v="MEDELLIN"/>
    <x v="1"/>
    <x v="1"/>
    <s v="5001"/>
    <s v="3086451"/>
    <s v="3007024600"/>
    <s v="OC VISITA ROLLOS"/>
    <s v="ANTIOQUIA"/>
    <s v="MEDELLIN"/>
    <s v="REDY MEDELLIN MORAVIA"/>
    <s v="REDEBAN"/>
    <s v="FO-25-1915363"/>
    <d v="2025-12-01T16:10:53"/>
    <d v="2025-12-09T15:04:00"/>
    <m/>
    <s v="VISITA"/>
    <s v="ROLLOS"/>
    <s v="ROBUSTO"/>
    <s v="REDY"/>
    <m/>
    <s v="EJECUTADO EXITOSO"/>
    <s v="01/12/2025 SE ESCALA A COORDINADOR DE ZONA PARA ENTREGA DE ROLLOS EN SITIO | 09/12/2025 SE REALIZA ENTREGA DE 230 ROLLOS POR EL OPERADOR CABIFY CON LA GUIA V4001917581"/>
    <s v="VISITA TECNICA"/>
    <m/>
    <s v="TIPO I"/>
    <s v="TERRESTRE"/>
    <s v="ALVAREZ LOPEZ MARIANA"/>
    <n v="1"/>
    <n v="35780"/>
    <n v="75096"/>
    <n v="35780"/>
  </r>
  <r>
    <s v="CALI"/>
    <x v="0"/>
    <x v="0"/>
    <s v="19001"/>
    <s v="3086516"/>
    <s v="3007035736"/>
    <s v="OC VISITA ROLLOS"/>
    <s v="CAUCA"/>
    <s v="POPAYAN"/>
    <s v="BARRIO LOS HOYOS POPAYAN"/>
    <s v="REDEBAN"/>
    <s v="FO-25-1916876"/>
    <d v="2025-12-01T16:02:40"/>
    <d v="2025-12-06T16:38:00"/>
    <m/>
    <s v="VISITA"/>
    <s v="ROLLOS"/>
    <s v="CB UNO A UNO"/>
    <s v="CB UNO A UNO"/>
    <s v="EJECUTADO / CANCELADO"/>
    <s v="CB CERRADO - DESOCUPADO"/>
    <s v="02/12/2025 SE ESCALA A COORDINADOR DE ZONA PARA ENTREGA DE ROLLOS EN SITIO | 05/12/2025 SE LLEGA A LA DIRECCION SE ENCUENTRA CB CERRADO SE REALIZA LLAMADA PASA A BUZON"/>
    <s v="VISITA TECNICA"/>
    <m/>
    <s v="TIPO III"/>
    <s v="TERRESTRE"/>
    <s v="GIMBUEL LASSO LUIS GERMAN"/>
    <n v="1"/>
    <n v="35780"/>
    <n v="196537"/>
    <n v="35780"/>
  </r>
  <r>
    <s v="APARTADO"/>
    <x v="1"/>
    <x v="1"/>
    <s v="5045"/>
    <s v="3086560"/>
    <s v="3007081726"/>
    <s v="OC VISITA ROLLOS"/>
    <s v="ANTIOQUIA"/>
    <s v="APARTADO"/>
    <s v="DISTRICOL FERRETERIA SHADDAY"/>
    <s v="REDEBAN"/>
    <s v="FO-25-1916713"/>
    <d v="2025-12-01T16:22:47"/>
    <d v="2025-12-09T15:56:00"/>
    <m/>
    <s v="VISITA"/>
    <s v="ROLLOS"/>
    <s v="AGREGADOR"/>
    <s v="DISTRICOL"/>
    <s v="EJECUTADO"/>
    <s v="EJECUTADO EXITOSO"/>
    <s v="02/12/2025 SE ESCALA A COORDINADOR DE ZONA PARA ENTREGA DE ROLLOS EN SITIO | 09/12/2025 ENTREGA DE 20 ROLLOS"/>
    <s v="VISITA TECNICA"/>
    <m/>
    <s v="TIPO I"/>
    <s v="TERRESTRE"/>
    <s v="SALDARRIAGA MIRANDA SANTIAGO"/>
    <n v="1"/>
    <n v="35780"/>
    <n v="75096"/>
    <n v="35780"/>
  </r>
  <r>
    <s v="MEDELLIN"/>
    <x v="1"/>
    <x v="1"/>
    <s v="5088"/>
    <s v="3086710"/>
    <s v="3007042921"/>
    <s v="OC VISITA ROLLOS"/>
    <s v="ANTIOQUIA"/>
    <s v="BELLO"/>
    <s v="PTM BELLO TIENDA LA PALMA"/>
    <s v="REDEBAN"/>
    <s v="FO-25-1915362"/>
    <d v="2025-12-01T16:32:38"/>
    <d v="2025-12-09T12:17:00"/>
    <m/>
    <s v="VISITA"/>
    <s v="ROLLOS"/>
    <s v="AGREGADOR"/>
    <s v="COMCARD - PTM"/>
    <m/>
    <s v="EJECUTADO EXITOSO"/>
    <s v="01/12/2025 SE ESCALA A COORDINADOR DE ZONA PARA ENTREGA DE ROLLOS EN SITIO | 09/12/2025 SE REALIZA ENTREGA DE 80 ROLLOS POR EL OPERADOR VELOCES CON LA GUIA V4001917582"/>
    <s v="VISITA TECNICA"/>
    <m/>
    <s v="TIPO I"/>
    <s v="TERRESTRE"/>
    <s v="ARGEL DORIA MIGUEL ALBERTO"/>
    <n v="1"/>
    <n v="35780"/>
    <n v="75096"/>
    <n v="35780"/>
  </r>
  <r>
    <s v="VILLAVICENCIO"/>
    <x v="2"/>
    <x v="2"/>
    <s v="50568"/>
    <s v="3086799"/>
    <s v="3007044626"/>
    <s v="OC ENVIO ROLLOS"/>
    <s v="META"/>
    <s v="PUERTO GAITAN"/>
    <s v="PTM META OSCAR JAIR RINCON MOJ"/>
    <s v="REDEBAN"/>
    <s v="FO-25-1916873"/>
    <d v="2025-12-01T17:22:40"/>
    <d v="2025-12-04T12:01:00"/>
    <m/>
    <s v="ENVIO"/>
    <m/>
    <s v="AGREGADOR"/>
    <s v="COMCARD - PTM"/>
    <m/>
    <s v="EJECUTADO EXITOSO"/>
    <s v="02/12/2025 SE CONFIRMAN DATOS, SE REALIZA ENVIO POR OPERADOR LOGISTICO | 04/12/2025 SE REALIZA ENVIO DE 30 ROLLOS, CON LA GUIA 2235596947 SERVIENTREGA. SE CONFIRMA ENTREGA EXITOSA POR PARTE DE LA TRANSPORTADORA"/>
    <s v="ENVIO"/>
    <m/>
    <s v="TIPO III"/>
    <s v="TERRESTRE"/>
    <m/>
    <n v="1"/>
    <n v="35780"/>
    <n v="0"/>
    <n v="35780"/>
  </r>
  <r>
    <s v="BUCARAMANGA"/>
    <x v="4"/>
    <x v="4"/>
    <s v="68001"/>
    <s v="3086818"/>
    <s v="3007069682"/>
    <s v="OC VISITA ROLLOS"/>
    <s v="SANTANDER"/>
    <s v="BUCARAMANGA"/>
    <s v="PTM BUCARAMANGA INTEGRALES EN"/>
    <s v="REDEBAN"/>
    <s v="FO-25-1915358"/>
    <d v="2025-12-01T16:35:46"/>
    <d v="2025-12-02T09:49:00"/>
    <m/>
    <s v="VISITA"/>
    <s v="ROLLOS"/>
    <s v="AGREGADOR"/>
    <s v="COMCARD - PTM"/>
    <s v="EJECUTADO"/>
    <s v="EJECUTADO EXITOSO"/>
    <s v="01/12/2025 SE ESCALA A COORDINADOR DE ZONA PARA ENTREGA DE ROLLOS EN SITIO | 02/12/2025 SE HACE PRESENCIA EN COMERCIO SE REALIZA ENTREGA DE 30 ROLLOS"/>
    <s v="VISITA TECNICA"/>
    <m/>
    <s v="TIPO I"/>
    <s v="TERRESTRE"/>
    <s v="BARRERA ORTEGA MARLON STWAR"/>
    <n v="1"/>
    <n v="35780"/>
    <n v="75096"/>
    <n v="35780"/>
  </r>
  <r>
    <s v="BARRANQUILLA"/>
    <x v="3"/>
    <x v="3"/>
    <s v="8433"/>
    <s v="3086819"/>
    <s v="3007046865"/>
    <s v="OC VISITA ROLLOS"/>
    <s v="ATLANTICO"/>
    <s v="MALAMBO"/>
    <s v="DISTRICOL PAPELERIA LA UNION"/>
    <s v="REDEBAN"/>
    <s v="FO-25-1915356"/>
    <d v="2025-12-01T16:36:36"/>
    <d v="2025-12-09T10:36:00"/>
    <m/>
    <s v="VISITA"/>
    <s v="ROLLOS"/>
    <s v="AGREGADOR"/>
    <s v="DISTRICOL"/>
    <s v="EJECUTADO"/>
    <s v="EJECUTADO EXITOSO"/>
    <s v="01/12/2025 SE ESCALA A COORDINADOR DE ZONA PARA ENTREGA DE ROLLOS EN SITIO | 09/12/2025 SE REALIZA VISITA TÉCNICA, SE ENTREGA 50 ROLLOS PARA DATAFONO, EL CLIENTE RECIBE A SATISFACCIÓN, CB OPERATIVO."/>
    <s v="VISITA TECNICA"/>
    <m/>
    <s v="TIPO II"/>
    <s v="TERRESTRE"/>
    <s v="DE AGUAS MUÑOZ DAVID JOSE"/>
    <n v="1"/>
    <n v="67654"/>
    <n v="140396"/>
    <n v="67654"/>
  </r>
  <r>
    <s v="CALI"/>
    <x v="0"/>
    <x v="0"/>
    <s v="76001"/>
    <s v="3086870"/>
    <s v="3007078704"/>
    <s v="OC VISITA ROLLOS"/>
    <s v="VALLE DEL CAUCA"/>
    <s v="CALI"/>
    <s v="PTM CALI TIENDA VETERINARIA D"/>
    <s v="REDEBAN"/>
    <s v="FO-25-1916709"/>
    <d v="2025-12-01T16:51:28"/>
    <d v="2025-12-05T09:40:00"/>
    <m/>
    <s v="VISITA"/>
    <s v="ROLLOS"/>
    <s v="AGREGADOR"/>
    <s v="COMCARD - PTM"/>
    <s v="EJECUTADO"/>
    <s v="EJECUTADO EXITOSO"/>
    <s v="02/12/2025 SE ESCALA A COORDINADOR DE ZONA PARA ENTREGA DE ROLLOS EN SITIO | 05/12/2025 SE REALIZA ENTREGA DE 60 ROLLOS"/>
    <s v="VISITA TECNICA"/>
    <m/>
    <s v="TIPO I"/>
    <s v="TERRESTRE"/>
    <s v="PAREDES CASTILLO DIEGO"/>
    <n v="1"/>
    <n v="35780"/>
    <n v="75096"/>
    <n v="35780"/>
  </r>
  <r>
    <s v="MEDELLIN"/>
    <x v="1"/>
    <x v="1"/>
    <s v="5088"/>
    <s v="3086986"/>
    <s v="3007081532"/>
    <s v="OC VISITA ROLLOS"/>
    <s v="ANTIOQUIA"/>
    <s v="BELLO"/>
    <s v="PTM BELLO ANGELA MARIA RESTREP"/>
    <s v="REDEBAN"/>
    <s v="FO-25-1916703"/>
    <d v="2025-12-01T17:20:53"/>
    <d v="2025-12-09T12:15:00"/>
    <m/>
    <s v="VISITA"/>
    <s v="ROLLOS"/>
    <s v="AGREGADOR"/>
    <s v="COMCARD - PTM"/>
    <m/>
    <s v="EJECUTADO EXITOSO"/>
    <s v="02/12/2025 SE ESCALA A COORDINADOR DE ZONA PARA ENTREGA DE ROLLOS EN SITIO | 09/12/2025 SE REALIZA ENTREGA DE 10 ROLLOS POR EL OPERADOR VELOCES CON LA GUIA V4001917579"/>
    <s v="VISITA TECNICA"/>
    <m/>
    <s v="TIPO I"/>
    <s v="TERRESTRE"/>
    <s v="ARGEL DORIA MIGUEL ALBERTO"/>
    <n v="1"/>
    <n v="35780"/>
    <n v="75096"/>
    <n v="35780"/>
  </r>
  <r>
    <s v="MEDELLIN"/>
    <x v="1"/>
    <x v="1"/>
    <s v="5001"/>
    <s v="3087104"/>
    <s v="3007070017"/>
    <s v="OC VISITA ROLLOS"/>
    <s v="ANTIOQUIA"/>
    <s v="MEDELLIN"/>
    <s v="PTM MEDELLIN  SALSAMENTARIA DO"/>
    <s v="REDEBAN"/>
    <s v="FO-25-1916707"/>
    <d v="2025-12-01T17:03:18"/>
    <d v="2025-12-11T08:40:00"/>
    <m/>
    <s v="VISITA"/>
    <s v="ROLLOS"/>
    <s v="AGREGADOR"/>
    <s v="COMCARD - PTM"/>
    <m/>
    <s v="EJECUTADO EXITOSO"/>
    <s v="02/12/2025 SE ESCALA A COORDINADOR DE ZONA PARA ENTREGA DE ROLLOS EN SITIO | 12/12/2025 SE REALIZA ENTREGA DE 60 ROLLOS POR EL OPERADOR VELOCES CON LA GUIA V4001917578"/>
    <s v="VISITA TECNICA"/>
    <m/>
    <s v="TIPO I"/>
    <s v="TERRESTRE"/>
    <s v="ARGEL DORIA MIGUEL ALBERTO"/>
    <n v="1"/>
    <n v="35780"/>
    <n v="75096"/>
    <n v="35780"/>
  </r>
  <r>
    <s v="CUCUTA"/>
    <x v="4"/>
    <x v="4"/>
    <s v="54001"/>
    <s v="3087339"/>
    <s v="3007044683"/>
    <s v="OC VISITA ROLLOS"/>
    <s v="NORTE DE SANTANDER"/>
    <s v="CUCUTA"/>
    <s v="PTM CUCUTA RUSBELIS MUNOZ LINA"/>
    <s v="REDEBAN"/>
    <s v="FO-25-1916701"/>
    <d v="2025-12-01T17:59:17"/>
    <d v="2025-12-03T09:56:00"/>
    <m/>
    <s v="VISITA"/>
    <s v="ROLLOS"/>
    <s v="AGREGADOR"/>
    <s v="COMCARD - PTM"/>
    <s v="EJECUTADO"/>
    <s v="EJECUTADO EXITOSO"/>
    <s v="02/12/2025 SE ESCALA A COORDINADOR DE ZONA PARA ENTREGA DE ROLLOS EN SITIO | 03/12/2025 SE VISITA COMERCIO Y SE ENTREGAN 20 ROLLOS OK"/>
    <s v="VISITA TECNICA"/>
    <m/>
    <s v="TIPO I"/>
    <s v="TERRESTRE"/>
    <s v="TORRES MANTILLA JOSE DANIEL"/>
    <n v="1"/>
    <n v="35780"/>
    <n v="75096"/>
    <n v="35780"/>
  </r>
  <r>
    <s v="VILLAVICENCIO"/>
    <x v="2"/>
    <x v="2"/>
    <s v="50001"/>
    <s v="3087380"/>
    <s v="3007080632"/>
    <s v="OC VISITA ROLLOS"/>
    <s v="META"/>
    <s v="VILLAVICENCIO"/>
    <s v="BARRIO PINILLA VILLAVICENCIO 2"/>
    <s v="REDEBAN"/>
    <s v="FO-25-1916696"/>
    <d v="2025-12-02T08:00:00"/>
    <d v="2025-12-03T15:37:00"/>
    <m/>
    <s v="VISITA"/>
    <s v="ROLLOS"/>
    <s v="UNO A UNO"/>
    <s v="UNO A UNO"/>
    <s v="EJECUTADO"/>
    <s v="EJECUTADO EXITOSO"/>
    <s v="02/12/2025 SE ESCALA A COORDINADOR DE ZONA PARA ENTREGA DE ROLLOS EN SITIO | 03/12/2025 SE VISITA CB Y SE REALIZA ENTREGA DE 20 ROLLOS DE PAPEL TERMICO PARA DATÁFONO"/>
    <s v="VISITA TECNICA"/>
    <m/>
    <s v="TIPO I"/>
    <s v="TERRESTRE"/>
    <s v="GARZON RUIZ LUIS MIGUEL"/>
    <n v="1"/>
    <n v="35780"/>
    <n v="75096"/>
    <n v="35780"/>
  </r>
  <r>
    <s v="MONTERIA"/>
    <x v="3"/>
    <x v="3"/>
    <s v="5154"/>
    <s v="3087386"/>
    <s v="3007077747"/>
    <s v="OC VISITA ROLLOS"/>
    <s v="ANTIOQUIA"/>
    <s v="CAUCASIA"/>
    <s v="PTM CAUCASIA TIENDA AHORRE MAS"/>
    <s v="REDEBAN"/>
    <s v="FO-25-1916691"/>
    <d v="2025-12-02T08:00:00"/>
    <d v="2025-12-04T14:36:00"/>
    <m/>
    <s v="VISITA"/>
    <s v="ROLLOS"/>
    <s v="AGREGADOR"/>
    <s v="COMCARD - PTM"/>
    <s v="EJECUTADO"/>
    <s v="EJECUTADO EXITOSO"/>
    <s v="02/12/2025 SE ESCALA A COORDINADOR DE ZONA PARA ENTREGA DE ROLLOS EN SITIO | 04/12/2025 SE REALIZA VISITA PARA ENTREGAR 80 ROLLOS REDEBAN, NO SE MANIPULA DATÁFONO ENTREGA OK"/>
    <s v="VISITA TECNICA"/>
    <m/>
    <s v="TIPO II"/>
    <s v="TERRESTRE"/>
    <s v="COGOLLO ROSSO CAMILO ANDRES"/>
    <n v="1"/>
    <n v="67654"/>
    <n v="140396"/>
    <n v="67654"/>
  </r>
  <r>
    <s v="CARTAGENA"/>
    <x v="3"/>
    <x v="3"/>
    <s v="13836"/>
    <s v="3087540"/>
    <s v="3007045924"/>
    <s v="OC VISITA ROLLOS"/>
    <s v="BOLIVAR"/>
    <s v="TURBACO"/>
    <s v="PTM TURBACO MULTISERVICIOS LBM"/>
    <s v="REDEBAN"/>
    <s v="FO-25-1916694"/>
    <d v="2025-12-02T08:00:00"/>
    <d v="2025-12-05T15:20:00"/>
    <m/>
    <s v="VISITA"/>
    <s v="ROLLOS"/>
    <s v="AGREGADOR"/>
    <s v="COMCARD - PTM"/>
    <s v="EJECUTADO"/>
    <s v="EJECUTADO EXITOSO"/>
    <s v="02/12/2025 SE ESCALA A COORDINADOR DE ZONA PARA ENTREGA DE ROLLOS EN SITIO | 05/12/2025 SE REALIZA ENTREGA DE 60 ROLLOS PARA EL CORRESPONSAL"/>
    <s v="VISITA TECNICA"/>
    <m/>
    <s v="TIPO II"/>
    <s v="TERRESTRE"/>
    <s v="MARTINEZ SALGUEDO ANDRES AUGUSTO"/>
    <n v="1"/>
    <n v="67654"/>
    <n v="140396"/>
    <n v="67654"/>
  </r>
  <r>
    <s v="APARTADO"/>
    <x v="1"/>
    <x v="1"/>
    <s v="27615"/>
    <s v="3087818"/>
    <s v="3007071207"/>
    <s v="OC ENVIO ROLLOS"/>
    <s v="CHOCO"/>
    <s v="RIOSUCIO"/>
    <s v="RIOSUCIO BAJIRA"/>
    <s v="REDEBAN"/>
    <s v="FO-25-1916861"/>
    <d v="2025-12-02T08:00:00"/>
    <d v="2025-12-06T12:42:00"/>
    <m/>
    <s v="ENVIO"/>
    <m/>
    <s v="UNO A UNO"/>
    <s v="UNO A UNO"/>
    <m/>
    <s v="EJECUTADO EXITOSO"/>
    <s v="02/12/2025 SE CONFIRMAN DATOS, SE REALIZA ENVIO POR OPERADOR LOGISTICO | 06/12/2025 SE REALIZA ENVIO DE 10 ROLLOS, CON LA GUIA 2078334617 SERVIENTREGA. SE CONFIRMA ENTREGA EXITOSA POR PARTE DE LA TRANSPORTADORA"/>
    <s v="ENVIO"/>
    <m/>
    <s v="TIPO V"/>
    <s v="TERRESTRE/FLUVIAL"/>
    <m/>
    <n v="1"/>
    <n v="35780"/>
    <n v="0"/>
    <n v="35780"/>
  </r>
  <r>
    <s v="MEDELLIN"/>
    <x v="1"/>
    <x v="1"/>
    <s v="5002"/>
    <s v="3088117"/>
    <s v="3007070439"/>
    <s v="OC VISITA ROLLOS"/>
    <s v="ANTIOQUIA"/>
    <s v="ABEJORRAL"/>
    <s v="PARQUE PRINCIPAL ABEJORRAL 1"/>
    <s v="REDEBAN"/>
    <s v="FO-25-1916858"/>
    <d v="2025-12-02T08:00:00"/>
    <d v="2025-12-06T16:58:00"/>
    <m/>
    <s v="VISITA"/>
    <s v="ROLLOS"/>
    <s v="CB UNO A UNO"/>
    <s v="CB UNO A UNO"/>
    <s v="EJECUTADO"/>
    <s v="EJECUTADO EXITOSO"/>
    <s v="02/12/2025 SE REALIZA ENVIO DE ROLLOS POR  OPERADOR LOGISTICO | 05/12/2025 SE HA REALIZADO EXITOSAMENTE EL DESPACHO DE 40 ROLLOS REDEBAN A TRAVÉS DE LA EMPRESA TRANSPORTADORA INTERRAPIDÍSIMO.  _x000a_EL ENVÍO HA SIDO CONFIRMADO Y NOTIFICADO AL USUARIO, GARANTIZANDO LA TRAZABILIDAD Y SEGURIDAD DEL PROCESO LOGÍSTICO"/>
    <s v="ENVIO FLOTA - OPERADOR LOGISTICO"/>
    <m/>
    <s v="TIPO III"/>
    <s v="TERRESTRE"/>
    <s v="MARTINEZ TOVAR OSCAR DAVID"/>
    <n v="1"/>
    <n v="35780"/>
    <n v="0"/>
    <n v="35780"/>
  </r>
  <r>
    <s v="PASTO"/>
    <x v="0"/>
    <x v="0"/>
    <s v="86573"/>
    <s v="3088963"/>
    <s v="3007081351"/>
    <s v="OC ENVIO ROLLOS"/>
    <s v="PUTUMAYO"/>
    <s v="LEGUIZAMO"/>
    <s v="DISTRICOL AFROELECTRICOS SOLAR"/>
    <s v="REDEBAN"/>
    <s v="FO-25-1918646"/>
    <d v="2025-12-02T09:19:22"/>
    <d v="2025-12-30T14:00:00"/>
    <m/>
    <s v="ENVIO"/>
    <m/>
    <s v="AGREGADOR"/>
    <s v="DISTRICOL"/>
    <m/>
    <s v="EJECUTADO EXITOSO"/>
    <s v="02/12/2025 SE CONFIRMAN DATOS, SE REALIZA ENVIO POR OPERADOR LOGISTICO | 24/12/2025 SE INTENTA COMUNICACION CON CB AL NUMERO 3138206958 SIN RESPUESTA, SE LE ESCRIBE AL WSAP PARA CONFIRMAR | 26/12/2025 SE INTENTA COMUNICACION CON CB AL NUMERO 3138206958 SIN RESPUESTA, | 30/12/2025 SE REALIZA ENVIO DE 20 ROLLOS, CON LA GUIA 2248145459 SERVIENTREGA. SE CONFIRMA ENTREGA EXITOSA POR PARTE DE LA TRANSPORTADORA"/>
    <s v="ENVIO"/>
    <m/>
    <s v="TIPO IV"/>
    <s v="AEREO"/>
    <m/>
    <n v="1"/>
    <n v="35780"/>
    <n v="0"/>
    <n v="35780"/>
  </r>
  <r>
    <s v="MEDELLIN"/>
    <x v="1"/>
    <x v="1"/>
    <s v="5001"/>
    <s v="3090213"/>
    <s v="3007081698"/>
    <s v="OC VISITA ROLLOS"/>
    <s v="ANTIOQUIA"/>
    <s v="MEDELLIN"/>
    <s v="DISTRICOL VARIEDADES ITZAMARA"/>
    <s v="REDEBAN"/>
    <s v="FO-25-1918405"/>
    <d v="2025-12-02T10:29:12"/>
    <d v="2025-12-09T12:15:00"/>
    <m/>
    <s v="VISITA"/>
    <s v="ROLLOS"/>
    <s v="AGREGADOR"/>
    <s v="DISTRICOL"/>
    <m/>
    <s v="EJECUTADO EXITOSO"/>
    <s v="02/12/2025 SE ESCALA A COORDINADOR DE ZONA PARA ENTREGA DE ROLLOS EN SITIO | 09/12/2025 SE REALIZA ENTREGA DE 10 ROLLOS POR EL OPERADOR VELOCES CON LA GUIA V4001917571"/>
    <s v="VISITA TECNICA"/>
    <m/>
    <s v="TIPO I"/>
    <s v="TERRESTRE"/>
    <s v="ARGEL DORIA MIGUEL ALBERTO"/>
    <n v="1"/>
    <n v="35780"/>
    <n v="75096"/>
    <n v="35780"/>
  </r>
  <r>
    <s v="NEIVA"/>
    <x v="2"/>
    <x v="2"/>
    <s v="41357"/>
    <s v="3090565"/>
    <s v="3007025615"/>
    <s v="OC VISITA ROLLOS"/>
    <s v="HUILA"/>
    <s v="IQUIRA"/>
    <s v="CENTRO IQUIRA I HUILA"/>
    <s v="REDEBAN"/>
    <s v="FO-25-1918879"/>
    <d v="2025-12-02T11:09:31"/>
    <d v="2025-12-06T15:21:00"/>
    <m/>
    <s v="VISITA"/>
    <s v="ROLLOS"/>
    <s v="CB UNO A UNO"/>
    <s v="CB UNO A UNO"/>
    <s v="EJECUTADO"/>
    <s v="EJECUTADO EXITOSO"/>
    <s v="02/12/2025 SE ESCALA A COORDINADOR DE ZONA PARA ENTREGA DE ROLLOS EN SITIO | 06/12/2025 SE ENVÍA 20 ROLLOS RBM POR INTERRAPIDISIMO A DIRECCIÓN INDICADA POR CLIENTE EN IQUIRA"/>
    <s v="ENVIO FLOTA - OPERADOR LOGISTICO"/>
    <m/>
    <s v="TIPO II"/>
    <s v="TERRESTRE"/>
    <s v="DIAZ VARGAS JONATHAN MIGUEL"/>
    <n v="1"/>
    <n v="67654"/>
    <n v="140396"/>
    <n v="67654"/>
  </r>
  <r>
    <s v="APARTADO"/>
    <x v="1"/>
    <x v="1"/>
    <s v="5837"/>
    <s v="3090889"/>
    <s v="3007040600"/>
    <s v="OC VISITA ROLLOS"/>
    <s v="ANTIOQUIA"/>
    <s v="TURBO"/>
    <s v="BARRIO FRONTINITO TURBO"/>
    <s v="REDEBAN"/>
    <s v="FO-25-1919099"/>
    <d v="2025-12-02T11:59:24"/>
    <d v="2025-12-04T10:33:00"/>
    <m/>
    <s v="VISITA"/>
    <s v="ROLLOS"/>
    <s v="CB UNO A UNO"/>
    <s v="CB UNO A UNO"/>
    <s v="EJECUTADO"/>
    <s v="EJECUTADO EXITOSO"/>
    <s v="02/12/2025 SE ESCALA A COORDINADOR DE ZONA PARA ENTREGA DE ROLLOS EN SITIO | 04/12/2025 ENTREGA 170 ROLLOS EN SITIO"/>
    <s v="VISITA TECNICA"/>
    <m/>
    <s v="TIPO II"/>
    <s v="TERRESTRE"/>
    <s v="CASTRO HENAO DANIEL ESTEBAN"/>
    <n v="1"/>
    <n v="67654"/>
    <n v="140396"/>
    <n v="67654"/>
  </r>
  <r>
    <s v="SANTA MARTA"/>
    <x v="3"/>
    <x v="3"/>
    <s v="47980"/>
    <s v="3091518"/>
    <s v="3007052307"/>
    <s v="OC VISITA ROLLOS"/>
    <s v="MAGDALENA"/>
    <s v="ZONA BANANERA"/>
    <s v="BARRIO GUACAMAYAL ZONA BANANER"/>
    <s v="REDEBAN"/>
    <s v="FO-25-1919657"/>
    <d v="2025-12-02T13:23:24"/>
    <d v="2025-12-06T16:53:00"/>
    <m/>
    <s v="VISITA"/>
    <s v="ROLLOS"/>
    <s v="CB UNO A UNO"/>
    <s v="CB UNO A UNO"/>
    <s v="EJECUTADO"/>
    <s v="EJECUTADO EXITOSO"/>
    <s v="02/12/2025 SE ESCALA A COORDINADOR DE ZONA PARA ENTREGA DE ROLLOS EN SITIO | 06/12/2025 SE REALIZA ENTREGA DE 60 ROLLOS PARA DATÁFONO A SATISFACCIÓN DEL CLIENTE"/>
    <s v="VISITA TECNICA"/>
    <m/>
    <s v="TIPO II"/>
    <s v="TERRESTRE"/>
    <s v="THOMAS  CAMPO SIGIFREDO SEGUNDO"/>
    <n v="1"/>
    <n v="67654"/>
    <n v="140396"/>
    <n v="67654"/>
  </r>
  <r>
    <s v="PEREIRA"/>
    <x v="0"/>
    <x v="5"/>
    <s v="63001"/>
    <s v="3091852"/>
    <s v="3007033892"/>
    <s v="OC VISITA ROLLOS"/>
    <s v="QUINDIO"/>
    <s v="ARMENIA"/>
    <s v="BARRIO CENTRO ARMENIA 3"/>
    <s v="REDEBAN"/>
    <s v="FO-25-1920158"/>
    <d v="2025-12-02T14:28:57"/>
    <d v="2025-12-03T10:17:00"/>
    <m/>
    <s v="VISITA"/>
    <s v="ROLLOS"/>
    <s v="CB UNO A UNO"/>
    <s v="CB UNO A UNO"/>
    <s v="EJECUTADO"/>
    <s v="EJECUTADO EXITOSO"/>
    <s v="02/12/2025 SE ESCALA A COORDINADOR DE ZONA PARA ENTREGA DE ROLLOS EN SITIO | 03/12/2025 SE VISITA COMERCIO SE REALIZÓ ENTREGA DE 50 ROLLOS"/>
    <s v="VISITA TECNICA"/>
    <m/>
    <s v="TIPO II"/>
    <s v="TERRESTRE"/>
    <s v="SANCHEZ SOLORZANO JUAN SEBASTIAN"/>
    <n v="1"/>
    <n v="67654"/>
    <n v="140396"/>
    <n v="67654"/>
  </r>
  <r>
    <s v="BOGOTA"/>
    <x v="5"/>
    <x v="6"/>
    <s v="11001"/>
    <s v="3092066"/>
    <s v="3007072740"/>
    <s v="OC VISITA ROLLOS"/>
    <s v="CUNDINAMARCA"/>
    <s v="BOGOTA"/>
    <s v="BARRIO SAN ANTONIO CC PANAMA B"/>
    <s v="REDEBAN"/>
    <s v="FO-25-1920719"/>
    <d v="2025-12-02T14:43:56"/>
    <d v="2025-12-06T11:32:00"/>
    <m/>
    <s v="VISITA"/>
    <s v="ROLLOS"/>
    <s v="CB UNO A UNO"/>
    <s v="CB UNO A UNO"/>
    <s v="EJECUTADO"/>
    <s v="EJECUTADO EXITOSO"/>
    <s v="02/12/2025 SE ESCALA A COORDINADOR DE ZONA PARA ENTREGA DE ROLLOS EN SITIO | 05/12/2025 SE LLEGA A LA DIRECCIÓN INDICADA Y SE ENTREGAN ROLLOS WOMPI SIN MANIPULAR EQUIPOS"/>
    <s v="VISITA TECNICA"/>
    <m/>
    <s v="TIPO I"/>
    <s v="TERRESTRE"/>
    <s v="GARCIA PASTRANA KEVIN FERNANDO"/>
    <n v="1"/>
    <n v="35780"/>
    <n v="75096"/>
    <n v="35780"/>
  </r>
  <r>
    <s v="MEDELLIN"/>
    <x v="1"/>
    <x v="1"/>
    <s v="5001"/>
    <s v="3092324"/>
    <s v="3007067455"/>
    <s v="OC VISITA ROLLOS"/>
    <s v="ANTIOQUIA"/>
    <s v="MEDELLIN"/>
    <s v="PTM MEDELLIN SERVICIOS VIVINET"/>
    <s v="REDEBAN"/>
    <s v="FO-25-1920715"/>
    <d v="2025-12-02T14:58:28"/>
    <d v="2025-12-09T12:14:00"/>
    <m/>
    <s v="VISITA"/>
    <s v="ROLLOS"/>
    <s v="AGREGADOR"/>
    <s v="COMCARD - PTM"/>
    <m/>
    <s v="EJECUTADO EXITOSO"/>
    <s v="02/12/2025 SE ESCALA A COORDINADOR DE ZONA PARA ENTREGA DE ROLLOS EN SITIO | 09/12/2025 SE REALIZA ENTREGA DE 150 ROLLOS POR EL OPERADOR VELOCES CON LA GUIA V4001917567"/>
    <s v="VISITA TECNICA"/>
    <m/>
    <s v="TIPO I"/>
    <s v="TERRESTRE"/>
    <s v="ARGEL DORIA MIGUEL ALBERTO"/>
    <n v="1"/>
    <n v="35780"/>
    <n v="75096"/>
    <n v="35780"/>
  </r>
  <r>
    <s v="MEDELLIN"/>
    <x v="1"/>
    <x v="1"/>
    <s v="5088"/>
    <s v="3093139"/>
    <s v="3007065527"/>
    <s v="OC VISITA ROLLOS"/>
    <s v="ANTIOQUIA"/>
    <s v="BELLO"/>
    <s v="DISTRICOL TIENDA JANET"/>
    <s v="REDEBAN"/>
    <s v="FO-25-1921497"/>
    <d v="2025-12-02T16:14:04"/>
    <d v="2025-12-09T12:14:00"/>
    <m/>
    <s v="VISITA"/>
    <s v="ROLLOS"/>
    <s v="AGREGADOR"/>
    <s v="DISTRICOL"/>
    <m/>
    <s v="EJECUTADO EXITOSO"/>
    <s v="01/12/2025 SE ESCALA A COORDINADOR DE ZONA PARA ENTREGA DE ROLLOS EN SITIO | 09/12/2025 SE REALIZA ENTREGA DE 30 ROLLOS POR EL OPERADOR VELOCES CON LA GUIA V4001917565"/>
    <s v="VISITA TECNICA"/>
    <m/>
    <s v="TIPO I"/>
    <s v="TERRESTRE"/>
    <s v="ARGEL DORIA MIGUEL ALBERTO"/>
    <n v="1"/>
    <n v="35780"/>
    <n v="75096"/>
    <n v="35780"/>
  </r>
  <r>
    <s v="VILLAVICENCIO"/>
    <x v="2"/>
    <x v="2"/>
    <s v="50330"/>
    <s v="3093656"/>
    <s v="3007032411"/>
    <s v="OC ENVIO ROLLOS"/>
    <s v="META"/>
    <s v="MESETAS"/>
    <s v="BARRIO CENTRO MESETAS 1"/>
    <s v="REDEBAN"/>
    <s v="FO-25-1924563"/>
    <d v="2025-12-02T17:22:44"/>
    <d v="2025-12-06T12:39:00"/>
    <m/>
    <s v="ENVIO"/>
    <m/>
    <s v="CB UNO A UNO"/>
    <s v="CB UNO A UNO"/>
    <m/>
    <s v="EJECUTADO EXITOSO"/>
    <s v="03/12/2025 SE REALIZA ENVIO DE ROLLOS POR  OPERADOR LOGISTICO"/>
    <s v="ENVIO"/>
    <m/>
    <s v="TIPO III"/>
    <s v="TERRESTRE"/>
    <m/>
    <n v="1"/>
    <n v="35780"/>
    <n v="0"/>
    <n v="35780"/>
  </r>
  <r>
    <s v="MEDELLIN"/>
    <x v="1"/>
    <x v="1"/>
    <s v="5318"/>
    <s v="3093859"/>
    <s v="3007079330"/>
    <s v="OC VISITA ROLLOS"/>
    <s v="ANTIOQUIA"/>
    <s v="GUARNE"/>
    <s v="BARRIO SAN JOSE GUARNE"/>
    <s v="REDEBAN"/>
    <s v="FO-25-1924216"/>
    <d v="2025-12-02T17:59:50"/>
    <d v="2025-12-10T09:54:00"/>
    <m/>
    <s v="VISITA"/>
    <s v="ROLLOS"/>
    <s v="UNO A UNO"/>
    <s v="UNO A UNO"/>
    <s v="EJECUTADO"/>
    <s v="EJECUTADO EXITOSO"/>
    <s v="03/12/2025 SE ESCALA A COORDINADOR DE ZONA PARA ENTREGA DE ROLLOS EN SITIO | 10/12/2025 SE ENTREGAN 10 ROLLOS RBM"/>
    <s v="VISITA TECNICA"/>
    <m/>
    <s v="TIPO II"/>
    <s v="TERRESTRE"/>
    <s v="BARRIENTOS HERNANDEZ CRISTIAN HORACIO"/>
    <n v="1"/>
    <n v="67654"/>
    <n v="140396"/>
    <n v="67654"/>
  </r>
  <r>
    <s v="BOGOTA"/>
    <x v="5"/>
    <x v="6"/>
    <s v="25815"/>
    <s v="3093936"/>
    <s v="3007069381"/>
    <s v="OC ENVIO ROLLOS"/>
    <s v="CUNDINAMARCA"/>
    <s v="TOCAIMA"/>
    <s v="CENTRO TOCAIMA 5"/>
    <s v="REDEBAN"/>
    <s v="FO-25-1927237"/>
    <d v="2025-12-03T08:00:00"/>
    <d v="2025-12-06T12:38:00"/>
    <m/>
    <s v="ENVIO"/>
    <m/>
    <s v="CB UNO A UNO"/>
    <s v="CB UNO A UNO"/>
    <m/>
    <s v="EJECUTADO EXITOSO"/>
    <s v="04/12/2025 SE REALIZA ENVIO DE ROLLOS POR  OPERADOR LOGISTICO | 06/12/2025 SE REALIZA ENVIO DE 30 ROLLOS, CON LA GUIA 2235596973 SERVIENTREGA. SE CONFIRMA ENTREGA EXITOSA POR PARTE DE LA TRANSPORTADORA"/>
    <s v="ENVIO"/>
    <m/>
    <s v="TIPO III"/>
    <s v="TERRESTRE"/>
    <m/>
    <n v="1"/>
    <n v="35780"/>
    <n v="0"/>
    <n v="35780"/>
  </r>
  <r>
    <s v="BUCARAMANGA"/>
    <x v="4"/>
    <x v="4"/>
    <s v="68001"/>
    <s v="3094276"/>
    <s v="3007063933"/>
    <s v="OC VISITA ROLLOS"/>
    <s v="SANTANDER"/>
    <s v="BUCARAMANGA"/>
    <s v="BARRIO CENTRO BUCARAMANGA 56"/>
    <s v="REDEBAN"/>
    <s v="FO-25-1923712"/>
    <d v="2025-12-03T08:12:21"/>
    <d v="2025-12-04T10:13:00"/>
    <m/>
    <s v="VISITA"/>
    <s v="ROLLOS"/>
    <s v="CB UNO A UNO"/>
    <s v="CB UNO A UNO"/>
    <s v="EJECUTADO"/>
    <s v="EJECUTADO EXITOSO"/>
    <s v="03/12/2025 SE ESCALA A COORDINADOR DE ZONA PARA ENTREGA DE ROLLOS EN SITIO | 04/12/2025 SE VISITA COMERCIO Y SE HACE ENTREGA DE 80 ROLLOS"/>
    <s v="VISITA TECNICA"/>
    <m/>
    <s v="TIPO I"/>
    <s v="TERRESTRE"/>
    <s v="GELVEZ MOGOLLON JOSE ELISEO"/>
    <n v="1"/>
    <n v="35780"/>
    <n v="75096"/>
    <n v="35780"/>
  </r>
  <r>
    <s v="MEDELLIN"/>
    <x v="1"/>
    <x v="1"/>
    <s v="5001"/>
    <s v="3094298"/>
    <s v="3007034016"/>
    <s v="OC VISITA ROLLOS"/>
    <s v="ANTIOQUIA"/>
    <s v="MEDELLIN"/>
    <s v="COMCARD MED VARIEDADES GABY"/>
    <s v="REDEBAN"/>
    <s v="FO-25-2000331 | FO-25-1928951"/>
    <d v="2025-12-03T08:27:41"/>
    <d v="2025-12-11T08:10:00"/>
    <m/>
    <s v="VISITA"/>
    <s v="ROLLOS"/>
    <s v="AGREGADOR"/>
    <s v="COMCARD - PTM"/>
    <s v="EJECUTADO"/>
    <s v="EJECUTADO EXITOSO"/>
    <s v="[FO-25-2000331] 20/12/2025 ENTREGA DE 40 ROLLOS EN SITIO OK || [FO-25-1928951] 04/12/2025 SE ESCALA A COORDINADOR DE ZONA PARA ENTREGA DE ROLLOS EN SITIO | 11/12/2025 SE REALIZA ENTREGA DE 40 ROLLOS POR EL OPERADOR VELOCES CON LA GUIA V4001929603"/>
    <s v="VISITA TECNICA"/>
    <m/>
    <s v="TIPO I"/>
    <s v="TERRESTRE"/>
    <s v="PAREJA ECHAVARRIA JHON DAVID"/>
    <n v="2"/>
    <n v="35780"/>
    <n v="75096"/>
    <n v="71560"/>
  </r>
  <r>
    <s v="APARTADO"/>
    <x v="1"/>
    <x v="1"/>
    <s v="5837"/>
    <s v="3095031"/>
    <s v="3007058301"/>
    <s v="OC VISITA ROLLOS"/>
    <s v="ANTIOQUIA"/>
    <s v="TURBO"/>
    <s v="BARRIO EL TRES TURBO"/>
    <s v="REDEBAN"/>
    <s v="FO-25-1924211"/>
    <d v="2025-12-03T08:43:22"/>
    <d v="2025-12-04T11:18:00"/>
    <m/>
    <s v="VISITA"/>
    <s v="ROLLOS"/>
    <s v="CB UNO A UNO"/>
    <s v="CB UNO A UNO"/>
    <s v="EJECUTADO"/>
    <s v="EJECUTADO EXITOSO"/>
    <s v="03/12/2025 SE ESCALA A COORDINADOR DE ZONA PARA ENTREGA DE ROLLOS EN SITIO | 04/12/2025 ENTREGA 40 ROLLOS EN SITIO"/>
    <s v="VISITA TECNICA"/>
    <m/>
    <s v="TIPO II"/>
    <s v="TERRESTRE"/>
    <s v="CASTRO HENAO DANIEL ESTEBAN"/>
    <n v="1"/>
    <n v="67654"/>
    <n v="140396"/>
    <n v="67654"/>
  </r>
  <r>
    <s v="BOGOTA"/>
    <x v="5"/>
    <x v="6"/>
    <s v="11001"/>
    <s v="3095076"/>
    <s v="3007078241"/>
    <s v="OC VISITA ROLLOS"/>
    <s v="CUNDINAMARCA"/>
    <s v="BOGOTA"/>
    <s v="BARRIO MONTE BLANCO BOGOTA  2"/>
    <s v="REDEBAN"/>
    <s v="FO-25-1924711"/>
    <d v="2025-12-03T08:56:38"/>
    <d v="2025-12-04T15:54:00"/>
    <m/>
    <s v="VISITA"/>
    <s v="ROLLOS"/>
    <s v="CB UNO A UNO"/>
    <s v="CB UNO A UNO"/>
    <s v="EJECUTADO"/>
    <s v="EJECUTADO EXITOSO"/>
    <s v="03/12/2025 SE ESCALA A COORDINADOR DE ZONA PARA ENTREGA DE ROLLOS EN SITIO | 04/12/2025 SE HACE ENTREGA DE 20 ROLLOS RDBN"/>
    <s v="VISITA TECNICA"/>
    <m/>
    <s v="TIPO I"/>
    <s v="TERRESTRE"/>
    <s v="GONZALEZ FANDIÑO SANTIAGO ERNESTO"/>
    <n v="1"/>
    <n v="35780"/>
    <n v="75096"/>
    <n v="35780"/>
  </r>
  <r>
    <s v="MANIZALES"/>
    <x v="0"/>
    <x v="5"/>
    <s v="17614"/>
    <s v="3095337"/>
    <s v="3007081264"/>
    <s v="OC VISITA ROLLOS"/>
    <s v="CALDAS"/>
    <s v="RIOSUCIO"/>
    <s v="DISTRICOL DROGUERIA PAOLA"/>
    <s v="REDEBAN"/>
    <s v="FO-25-1924706"/>
    <d v="2025-12-03T09:13:43"/>
    <d v="2025-12-05T10:12:00"/>
    <m/>
    <s v="VISITA"/>
    <s v="ROLLOS"/>
    <s v="AGREGADOR"/>
    <s v="DISTRICOL"/>
    <s v="EJECUTADO"/>
    <s v="EJECUTADO EXITOSO"/>
    <s v="03/12/2025 SE ESCALA A COORDINADOR DE ZONA PARA ENTREGA DE ROLLOS EN SITIO | 05/12/2025 SE REALIZA ENTREGA DE 20 ROLLOS EN DIRECCIÓN SOLICITADA POR USUARIO EN VILLAMARIA CALDAS CL 6# 7 - 19"/>
    <s v="VISITA TECNICA"/>
    <m/>
    <s v="TIPO II"/>
    <s v="TERRESTRE"/>
    <s v="AGUIRRE HENAO RAUL EDUARDO"/>
    <n v="1"/>
    <n v="67654"/>
    <n v="140396"/>
    <n v="67654"/>
  </r>
  <r>
    <s v="BOGOTA"/>
    <x v="5"/>
    <x v="6"/>
    <s v="25293"/>
    <s v="3095365"/>
    <s v="3007073649"/>
    <s v="OC ROLLOS"/>
    <s v="CUNDINAMARCA"/>
    <s v="GACHALA"/>
    <s v="BARRIO CENTRO GACHALA 4"/>
    <s v="REDEBAN"/>
    <s v="FO-25-1935309"/>
    <d v="2025-12-03T09:20:00"/>
    <d v="2025-12-05T10:34:00"/>
    <m/>
    <s v="VISITA"/>
    <s v="ROLLOS"/>
    <s v="UNO A UNO"/>
    <s v="UNO A UNO"/>
    <m/>
    <s v="CANCELADO POR EL USUARIO"/>
    <s v="05/12/2025 SE PROCEDE A CERRAR LA SOLICITUD YA QUE SE INTENTA COMUNICACIÓN EN DIFERENTES OCASIONES AL NÚMERO 3126445163  PARA CONFIRMAR DATOS DE ENVIO PERO NO SE LOGRA CONTACTO"/>
    <s v="SOPORTE TELEFONICO"/>
    <m/>
    <s v="TIPO III"/>
    <s v="TERRESTRE"/>
    <m/>
    <n v="0"/>
    <n v="41241"/>
    <n v="0"/>
    <n v="41241"/>
  </r>
  <r>
    <s v="MONTERIA"/>
    <x v="3"/>
    <x v="3"/>
    <s v="23001"/>
    <s v="3095533"/>
    <s v="3007081732"/>
    <s v="OC VISITA ROLLOS"/>
    <s v="CORDOBA"/>
    <s v="MONTERIA"/>
    <s v="DISTRICOL ALMACEN VETERINARIO"/>
    <s v="REDEBAN"/>
    <s v="FO-25-1924535"/>
    <d v="2025-12-03T09:27:16"/>
    <d v="2025-12-04T11:36:00"/>
    <m/>
    <s v="VISITA"/>
    <s v="ROLLOS"/>
    <s v="AGREGADOR"/>
    <s v="DISTRICOL"/>
    <s v="EJECUTADO"/>
    <s v="EJECUTADO EXITOSO"/>
    <s v="03/12/2025 SE ESCALA A COORDINADOR DE ZONA PARA ENTREGA DE ROLLOS EN SITIO | 04/12/2025 SE REALIZA ENTREGA DE 40 ROLLOS A CORRESPONSAL REDEBAN"/>
    <s v="VISITA TECNICA"/>
    <m/>
    <s v="TIPO I"/>
    <s v="TERRESTRE"/>
    <s v="MARQUEZ HOYOS JEYSON DANIEL"/>
    <n v="1"/>
    <n v="35780"/>
    <n v="75096"/>
    <n v="35780"/>
  </r>
  <r>
    <s v="MANIZALES"/>
    <x v="0"/>
    <x v="5"/>
    <s v="17001"/>
    <s v="3095561"/>
    <s v="3007065730"/>
    <s v="OC VISITA ROLLOS"/>
    <s v="CALDAS"/>
    <s v="MANIZALES"/>
    <s v="PAGAFACIL CC PARQUE CALDAS"/>
    <s v="REDEBAN"/>
    <s v="FO-25-1924530"/>
    <d v="2025-12-03T09:41:25"/>
    <d v="2025-12-05T10:31:00"/>
    <m/>
    <s v="VISITA"/>
    <s v="ROLLOS"/>
    <s v="ROBUSTO"/>
    <s v="PAGAFACIL"/>
    <s v="EJECUTADO"/>
    <s v="EJECUTADO EXITOSO"/>
    <s v="03/12/2025 SE ESCALA A COORDINADOR DE ZONA PARA ENTREGA DE ROLLOS EN SITIO | 05/12/2025 SE ENTREGAN 170 ROLLOS EN EL COMERCIO NO SE MANIPULAN EQUIPOS"/>
    <s v="VISITA TECNICA"/>
    <m/>
    <s v="TIPO I"/>
    <s v="TERRESTRE"/>
    <s v="AGUIRRE HENAO RAUL EDUARDO"/>
    <n v="1"/>
    <n v="35780"/>
    <n v="75096"/>
    <n v="35780"/>
  </r>
  <r>
    <s v="SANTA MARTA"/>
    <x v="3"/>
    <x v="3"/>
    <s v="47001"/>
    <s v="3095776"/>
    <s v="3007072881"/>
    <s v="OC VISITA ROLLOS"/>
    <s v="MAGDALENA"/>
    <s v="SANTA MARTA"/>
    <s v="MAGDALENA SANTA MARTA 1"/>
    <s v="REDEBAN"/>
    <s v="FO-25-1924527"/>
    <d v="2025-12-03T10:01:00"/>
    <d v="2025-12-04T16:17:00"/>
    <m/>
    <s v="VISITA"/>
    <s v="ROLLOS"/>
    <s v="CB UNO A UNO"/>
    <s v="CB UNO A UNO"/>
    <s v="EJECUTADO"/>
    <s v="EJECUTADO EXITOSO"/>
    <s v="03/12/2025 SE ESCALA A COORDINADOR DE ZONA PARA ENTREGA DE ROLLOS EN SITIO | 04/12/2025 SE REALIZA ENTREGA DE 20 ROLLOS PARA DATAFONO A SATISFACCIÓN DEL CLIENTE SE ENTREGA EN DIRECCIÓN DIFERENTE YA QUE EL CLIENTE TIENE EL LOCAL CERRADO EN EL MOMENTO"/>
    <s v="VISITA TECNICA"/>
    <m/>
    <s v="TIPO I"/>
    <s v="TERRESTRE"/>
    <s v="THOMAS  CAMPO SIGIFREDO SEGUNDO"/>
    <n v="1"/>
    <n v="35780"/>
    <n v="75096"/>
    <n v="35780"/>
  </r>
  <r>
    <s v="BOGOTA"/>
    <x v="5"/>
    <x v="6"/>
    <s v="11001"/>
    <s v="3095964"/>
    <s v="3007015745"/>
    <s v="OC VISITA ROLLOS"/>
    <s v="CUNDINAMARCA"/>
    <s v="BOGOTA"/>
    <s v="OPRAP CCILA CENTRO MAYOR"/>
    <s v="REDEBAN"/>
    <s v="FO-25-1924698"/>
    <d v="2025-12-03T10:12:12"/>
    <d v="2025-12-09T14:34:00"/>
    <m/>
    <s v="VISITA"/>
    <s v="ROLLOS"/>
    <s v="ROBUSTO"/>
    <s v="OPRAP"/>
    <s v="EJECUTADO"/>
    <s v="EJECUTADO EXITOSO"/>
    <s v="03/12/2025 SE ESCALA A COORDINADOR DE ZONA PARA ENTREGA DE ROLLOS EN SITIO | 09/12/2025 SE REALIZA LA ENTREGA DE 280 ROLLOS REDEBAN"/>
    <s v="VISITA TECNICA"/>
    <m/>
    <s v="TIPO I"/>
    <s v="TERRESTRE"/>
    <s v="ALARCON AREVALO JOHAN STIVEN"/>
    <n v="1"/>
    <n v="35780"/>
    <n v="75096"/>
    <n v="35780"/>
  </r>
  <r>
    <s v="MEDELLIN"/>
    <x v="1"/>
    <x v="1"/>
    <s v="5001"/>
    <s v="3096102"/>
    <s v="3007081345"/>
    <s v="OC VISITA ROLLOS"/>
    <s v="ANTIOQUIA"/>
    <s v="MEDELLIN"/>
    <s v="PTM MEDELLIN DROGUERIA TRIPLE"/>
    <s v="REDEBAN"/>
    <s v="FO-25-1924702"/>
    <d v="2025-12-03T10:11:11"/>
    <d v="2025-12-10T16:27:00"/>
    <m/>
    <s v="VISITA"/>
    <s v="ROLLOS"/>
    <s v="AGREGADOR"/>
    <s v="COMCARD - PTM"/>
    <m/>
    <m/>
    <s v="03/12/2025 SE ESCALA A COORDINADOR DE ZONA PARA ENTREGA DE ROLLOS EN SITIO | 12/12/2025 SE REALIZA ENTREGA DE  ROLLOS POR EL OPERADOR VELOCES CON LA GUIA V4001924350"/>
    <s v="VISITA TECNICA"/>
    <m/>
    <s v="TIPO I"/>
    <s v="TERRESTRE"/>
    <s v="ARGEL DORIA MIGUEL ALBERTO"/>
    <n v="1"/>
    <n v="35780"/>
    <n v="75096"/>
    <n v="35780"/>
  </r>
  <r>
    <s v="MEDELLIN"/>
    <x v="1"/>
    <x v="1"/>
    <s v="5585"/>
    <s v="3096307"/>
    <s v="3007045191"/>
    <s v="OC ENVIO ROLLOS"/>
    <s v="ANTIOQUIA"/>
    <s v="PUERTO NARE"/>
    <s v="PTM PUERTO NARE COMUNICACIONES"/>
    <s v="REDEBAN"/>
    <s v="FO-25-1925817"/>
    <d v="2025-12-03T10:23:27"/>
    <d v="2025-12-11T09:34:00"/>
    <m/>
    <s v="ENVIO"/>
    <m/>
    <s v="AGREGADOR"/>
    <s v="COMCARD - PTM"/>
    <m/>
    <s v="EJECUTADO EXITOSO"/>
    <s v="04/12/2025 SE REALIZA ENVIO DE ROLLOS POR  OPERADOR LOGISTICO | 19/12/2025 SE REALIZA ENVIO DE 90 ROLLOS, CON LA GUIA 992230776 LOGICUARTAS. SE CONFIRMA ENTREGA EXITOSA POR PARTE DE LA TRANSPORTADORA"/>
    <s v="ENVIO"/>
    <m/>
    <s v="TIPO IV"/>
    <s v="TERRESTRE"/>
    <m/>
    <n v="1"/>
    <n v="35780"/>
    <n v="0"/>
    <n v="35780"/>
  </r>
  <r>
    <s v="CUCUTA"/>
    <x v="4"/>
    <x v="4"/>
    <s v="54001"/>
    <s v="3096398"/>
    <s v="3007050697"/>
    <s v="OC VISITA ROLLOS"/>
    <s v="NORTE DE SANTANDER"/>
    <s v="CUCUTA"/>
    <s v="PTM CUCUTA PUNTOSERVIS"/>
    <s v="REDEBAN"/>
    <s v="FO-25-1924954"/>
    <d v="2025-12-03T10:49:06"/>
    <d v="2025-12-10T08:01:00"/>
    <m/>
    <s v="VISITA"/>
    <s v="ROLLOS"/>
    <s v="AGREGADOR"/>
    <s v="COMCARD - PTM"/>
    <s v="EJECUTADO"/>
    <s v="EJECUTADO EXITOSO"/>
    <s v="03/12/2025 SE ESCALA A COORDINADOR DE ZONA PARA ENTREGA DE ROLLOS EN SITIO | 09/12/2025 SE VISITA COMERCIO SE ENTREGAN 20 ROLLOS RBM EN DIRECCION INDICADA POR EL CLIENTE, CLIENTE NO ENTREGA TIRILLA."/>
    <s v="VISITA TECNICA"/>
    <m/>
    <s v="TIPO I"/>
    <s v="TERRESTRE"/>
    <s v="NARANJO AFANADOR RUBEN JESUS"/>
    <n v="1"/>
    <n v="35780"/>
    <n v="75096"/>
    <n v="35780"/>
  </r>
  <r>
    <s v="CALI"/>
    <x v="0"/>
    <x v="0"/>
    <s v="76130"/>
    <s v="3096444"/>
    <s v="3007073842"/>
    <s v="OC VISITA ROLLOS"/>
    <s v="VALLE DEL CAUCA"/>
    <s v="CANDELARIA"/>
    <s v="PTM CANCELARIA BLANCA YOLIMA D"/>
    <s v="REDEBAN"/>
    <s v="FO-25-1924949"/>
    <d v="2025-12-03T10:58:05"/>
    <d v="2025-12-04T11:15:00"/>
    <m/>
    <s v="VISITA"/>
    <s v="ROLLOS"/>
    <s v="AGREGADOR"/>
    <s v="COMCARD - PTM"/>
    <s v="EJECUTADO"/>
    <s v="EJECUTADO EXITOSO"/>
    <s v="03/12/2025 SE ESCALA A COORDINADOR DE ZONA PARA ENTREGA DE ROLLOS EN SITIO | 04/12/2025 EN LA VISITA TÉCNICA SE REALIZÓ LA ENTREGA DE 70 ROLLOS DE REDEBAN PARA EL CB."/>
    <s v="VISITA TECNICA"/>
    <m/>
    <s v="TIPO II"/>
    <s v="TERRESTRE"/>
    <s v="SANCHEZ URREGO ROBINSON DAVID"/>
    <n v="1"/>
    <n v="67654"/>
    <n v="140396"/>
    <n v="67654"/>
  </r>
  <r>
    <s v="MEDELLIN"/>
    <x v="1"/>
    <x v="1"/>
    <s v="5667"/>
    <s v="3096771"/>
    <s v="3007079651"/>
    <s v="OC ENVIO ROLLOS"/>
    <s v="ANTIOQUIA"/>
    <s v="SAN RAFAEL"/>
    <s v="SAN RAFAEL SAN RAFAEL 5"/>
    <s v="REDEBAN"/>
    <s v="FO-25-1925886"/>
    <d v="2025-12-03T11:19:38"/>
    <d v="2025-12-12T12:42:00"/>
    <m/>
    <s v="ENVIO"/>
    <m/>
    <s v="UNO A UNO"/>
    <s v="UNO A UNO"/>
    <m/>
    <s v="EJECUTADO EXITOSO"/>
    <s v="04/12/2025 SE REALIZA ENVIO DE ROLLOS POR  OPERADOR LOGISTICO | 15/12/2025 SE REALIZA ENVIO DE 10 ROLLOS, CON LA GUIA 992230777 LOGICUARTAS. SE CONFIRMA ENTREGA EXITOSA POR PARTE DE LA TRANSPORTADORA"/>
    <s v="ENVIO"/>
    <m/>
    <s v="TIPO III"/>
    <s v="TERRESTRE"/>
    <m/>
    <n v="1"/>
    <n v="35780"/>
    <n v="0"/>
    <n v="35780"/>
  </r>
  <r>
    <s v="BARRANQUILLA"/>
    <x v="3"/>
    <x v="3"/>
    <s v="8573"/>
    <s v="3096987"/>
    <s v="3007040288"/>
    <s v="OC VISITA ROLLOS"/>
    <s v="ATLANTICO"/>
    <s v="PUERTO COLOMBIA"/>
    <s v="BARRIO PUERTO COLOMBIA PUERTO"/>
    <s v="REDEBAN"/>
    <s v="FO-25-1925436"/>
    <d v="2025-12-03T11:45:35"/>
    <d v="2025-12-07T14:17:00"/>
    <m/>
    <s v="VISITA"/>
    <s v="ROLLOS"/>
    <s v="UNO A UNO"/>
    <s v="CB UNO A UNO"/>
    <s v="EJECUTADO"/>
    <s v="EJECUTADO EXITOSO"/>
    <s v="03/12/2025 SE ESCALA A COORDINADOR DE ZONA PARA ENTREGA DE ROLLOS EN SITIO | 06/12/2025 SE ENTREGAN 10 ROLLOS"/>
    <s v="VISITA TECNICA"/>
    <m/>
    <s v="TIPO II"/>
    <s v="TERRESTRE"/>
    <s v="DE AVILA SIADES ALBERTO ENRIQUE"/>
    <n v="1"/>
    <n v="67654"/>
    <n v="140396"/>
    <n v="67654"/>
  </r>
  <r>
    <s v="CALI"/>
    <x v="0"/>
    <x v="0"/>
    <s v="76001"/>
    <s v="3097170"/>
    <s v="3007081317"/>
    <s v="OC ROLLOS"/>
    <s v="VALLE DEL CAUCA"/>
    <s v="CALI"/>
    <s v="PTM CALI COLMENA SIEMPRE DIVAS"/>
    <s v="REDEBAN"/>
    <s v="FO-25-1927380"/>
    <d v="2025-12-03T12:06:00"/>
    <d v="2025-12-03T16:28:00"/>
    <m/>
    <s v="VISITA"/>
    <s v="ROLLOS"/>
    <s v="AGREGADOR"/>
    <s v="COMCARD - PTM"/>
    <m/>
    <s v="CANCELADO POR LA RED- CB CON INSUMOS"/>
    <s v="03/12/2025 SE PROCEDE A CERRAR YA QUE TUVO LA ULTIMA ENTREGA 25-11-2025 | 03/12/2025 SE PROCEDE A CERRAR YA QUE TUVO LA F ULTIMA ENTREGA 25-11-2025"/>
    <s v="SOPORTE TELEFONICO"/>
    <m/>
    <s v="TIPO I"/>
    <s v="TERRESTRE"/>
    <m/>
    <n v="0"/>
    <n v="41241"/>
    <n v="0"/>
    <n v="41241"/>
  </r>
  <r>
    <s v="CALI"/>
    <x v="0"/>
    <x v="0"/>
    <s v="76111"/>
    <s v="3097375"/>
    <s v="3007035517"/>
    <s v="OC VISITA ROLLOS"/>
    <s v="VALLE DEL CAUCA"/>
    <s v="GUADALAJARA DE BUGA"/>
    <s v="REDY MERINO"/>
    <s v="REDEBAN"/>
    <s v="FO-25-1925928"/>
    <d v="2025-12-03T13:01:00"/>
    <d v="2025-12-04T10:06:00"/>
    <m/>
    <s v="VISITA"/>
    <s v="ROLLOS"/>
    <s v="ROBUSTO"/>
    <s v="REDY"/>
    <s v="EJECUTADO"/>
    <s v="EJECUTADO EXITOSO"/>
    <s v="03/12/2025 SE ESCALA A COORDINADOR DE ZONA PARA ENTREGA DE ROLLOS EN SITIO | 04/12/2025 SE ENTREGAN 100 ROLLOS AL CORRESPONSAL BANCARIO"/>
    <s v="VISITA TECNICA"/>
    <m/>
    <s v="TIPO II"/>
    <s v="TERRESTRE"/>
    <s v="PALACIOS GOMEZ BRAHIAN ANDRES"/>
    <n v="1"/>
    <n v="67654"/>
    <n v="140396"/>
    <n v="67654"/>
  </r>
  <r>
    <s v="BARRANQUILLA"/>
    <x v="3"/>
    <x v="3"/>
    <s v="8001"/>
    <s v="3097505"/>
    <s v="3007048102"/>
    <s v="OC VISITA ROLLOS"/>
    <s v="ATLANTICO"/>
    <s v="BARRANQUILLA"/>
    <s v="BARRIO SANTA MARIA BARRANQUILL"/>
    <s v="REDEBAN"/>
    <s v="FO-25-1926471"/>
    <d v="2025-12-03T12:35:20"/>
    <d v="2025-12-05T08:14:00"/>
    <m/>
    <s v="VISITA"/>
    <s v="ROLLOS"/>
    <s v="CB UNO A UNO"/>
    <s v="CB UNO A UNO"/>
    <s v="EJECUTADO"/>
    <s v="EJECUTADO EXITOSO"/>
    <s v="03/12/2025 SE ESCALA A COORDINADOR DE ZONA PARA ENTREGA DE ROLLOS EN SITIO | 04/12/2025 SE REALIZA VISITA SE PROCEDE A ENTREGAR 90 UNIDADES DE ROLLOS AL CLIENTE,CB OPERATIVO"/>
    <s v="VISITA TECNICA"/>
    <m/>
    <s v="TIPO I"/>
    <s v="TERRESTRE"/>
    <s v="PORRAS CASTRO DARLON NASCK"/>
    <n v="1"/>
    <n v="35780"/>
    <n v="75096"/>
    <n v="35780"/>
  </r>
  <r>
    <s v="APARTADO"/>
    <x v="1"/>
    <x v="1"/>
    <s v="5837"/>
    <s v="3097787"/>
    <s v="3007074634"/>
    <s v="OC VISITA ROLLOS"/>
    <s v="ANTIOQUIA"/>
    <s v="TURBO"/>
    <s v="PTM TURBO  DROGUERIA SERVIFARM"/>
    <s v="REDEBAN"/>
    <s v="FO-25-1926979"/>
    <d v="2025-12-03T14:23:28"/>
    <d v="2025-12-04T11:24:00"/>
    <m/>
    <s v="VISITA"/>
    <s v="ROLLOS"/>
    <s v="AGREGADOR"/>
    <s v="COMCARD - PTM"/>
    <s v="EJECUTADO"/>
    <s v="EJECUTADO EXITOSO"/>
    <s v="03/12/2025 SE ESCALA A COORDINADOR DE ZONA PARA ENTREGA DE ROLLOS EN SITIO | 04/12/2025 ENTREGA 80 ROLLOS EN SITIO"/>
    <s v="VISITA TECNICA"/>
    <m/>
    <s v="TIPO II"/>
    <s v="TERRESTRE"/>
    <s v="CASTRO HENAO DANIEL ESTEBAN"/>
    <n v="1"/>
    <n v="67654"/>
    <n v="140396"/>
    <n v="67654"/>
  </r>
  <r>
    <s v="IBAGUE"/>
    <x v="2"/>
    <x v="2"/>
    <s v="73001"/>
    <s v="3098012"/>
    <s v="3007079096"/>
    <s v="OC VISITA ROLLOS"/>
    <s v="TOLIMA"/>
    <s v="IBAGUE"/>
    <s v="BARRIO ANTARES 1 IBAGUE"/>
    <s v="REDEBAN"/>
    <s v="FO-25-1926973"/>
    <d v="2025-12-03T14:27:51"/>
    <d v="2025-12-06T11:21:00"/>
    <m/>
    <s v="VISITA"/>
    <s v="ROLLOS"/>
    <s v="CB UNO A UNO"/>
    <s v="CB UNO A UNO"/>
    <s v="EJECUTADO"/>
    <s v="EJECUTADO EXITOSO"/>
    <s v="03/12/2025 SE ESCALA A COORDINADOR DE ZONA PARA ENTREGA DE ROLLOS EN SITIO | 05/12/2025 SE REALIZA ENTREGA DE 10 ROLLOS POR SOLICITUD DEL CLIENTE."/>
    <s v="VISITA TECNICA"/>
    <m/>
    <s v="TIPO I"/>
    <s v="TERRESTRE"/>
    <s v="BARRAGAN TAFUR EDWIN ESTEBAN"/>
    <n v="1"/>
    <n v="35780"/>
    <n v="75096"/>
    <n v="35780"/>
  </r>
  <r>
    <s v="MEDELLIN"/>
    <x v="1"/>
    <x v="1"/>
    <s v="5088"/>
    <s v="3098064"/>
    <s v="3007041093"/>
    <s v="OC VISITA ROLLOS"/>
    <s v="ANTIOQUIA"/>
    <s v="BELLO"/>
    <s v="BARRIO LAS GRANJAS BELLO"/>
    <s v="REDEBAN"/>
    <s v="FO-25-1926752"/>
    <d v="2025-12-03T14:41:04"/>
    <d v="2025-12-11T08:39:00"/>
    <m/>
    <s v="VISITA"/>
    <s v="ROLLOS"/>
    <s v="CB UNO A UNO"/>
    <s v="CB UNO A UNO"/>
    <m/>
    <s v="EJECUTADO EXITOSO"/>
    <s v="03/12/2025 SE ESCALA A COORDINADOR DE ZONA PARA ENTREGA DE ROLLOS EN SITIO | 11/12/2025 SE REALIZA ENTREGA DE 70 ROLLOS POR EL OPERADOR VELOCES CON LA GUIA V4001924345"/>
    <s v="VISITA TECNICA"/>
    <m/>
    <s v="TIPO I"/>
    <s v="TERRESTRE"/>
    <s v="ARGEL DORIA MIGUEL ALBERTO"/>
    <n v="1"/>
    <n v="35780"/>
    <n v="75096"/>
    <n v="35780"/>
  </r>
  <r>
    <s v="CALI"/>
    <x v="0"/>
    <x v="0"/>
    <s v="76364"/>
    <s v="3098124"/>
    <s v="3007059661"/>
    <s v="OC VISITA ROLLOS"/>
    <s v="VALLE DEL CAUCA"/>
    <s v="JAMUNDI"/>
    <s v="PTM JAMUNDI VARIEDADES MAILOVE"/>
    <s v="REDEBAN"/>
    <s v="FO-25-1926756"/>
    <d v="2025-12-03T14:36:05"/>
    <d v="2025-12-05T13:24:00"/>
    <m/>
    <s v="VISITA"/>
    <s v="ROLLOS"/>
    <s v="AGREGADOR"/>
    <s v="COMCARD - PTM"/>
    <s v="EJECUTADO"/>
    <s v="EJECUTADO EXITOSO"/>
    <s v="03/12/2025 SE ESCALA A COORDINADOR DE ZONA PARA ENTREGA DE ROLLOS EN SITIO | 05/12/2025 SE REALIZA ENTREGA DE 100 ROLLOS CON VISITA, NO SE INTERVIENE EQUIPOS"/>
    <s v="VISITA TECNICA"/>
    <m/>
    <s v="TIPO II"/>
    <s v="TERRESTRE"/>
    <s v="HERRERA MONAR GEOVANNY"/>
    <n v="1"/>
    <n v="67654"/>
    <n v="140396"/>
    <n v="67654"/>
  </r>
  <r>
    <s v="BOGOTA"/>
    <x v="5"/>
    <x v="6"/>
    <s v="11001"/>
    <s v="3098306"/>
    <s v="3007024378"/>
    <s v="OC VISITA ROLLOS"/>
    <s v="CUNDINAMARCA"/>
    <s v="BOGOTA"/>
    <s v="BARRIO TUNJUELITO BOGOTA"/>
    <s v="REDEBAN"/>
    <s v="FO-25-1926754"/>
    <d v="2025-12-03T14:38:30"/>
    <d v="2025-12-07T14:13:00"/>
    <m/>
    <s v="VISITA"/>
    <s v="ROLLOS"/>
    <s v="CB UNO A UNO"/>
    <s v="CB UNO A UNO"/>
    <s v="EJECUTADO"/>
    <s v="EJECUTADO EXITOSO"/>
    <s v="03/12/2025 SE ESCALA A COORDINADOR DE ZONA PARA ENTREGA DE ROLLOS EN SITIO | 06/12/2025 SE ENTREGA 30 ROLLOS DE REDEBAN PARA EL CORRESPONSAL"/>
    <s v="VISITA TECNICA"/>
    <m/>
    <s v="TIPO I"/>
    <s v="TERRESTRE"/>
    <s v="LEAL POVEDA YOHAN SEBASTIAN"/>
    <n v="1"/>
    <n v="35780"/>
    <n v="75096"/>
    <n v="35780"/>
  </r>
  <r>
    <s v="BOGOTA"/>
    <x v="5"/>
    <x v="6"/>
    <s v="11001"/>
    <s v="3098343"/>
    <s v="3007070346"/>
    <s v="OC VISITA ROLLOS"/>
    <s v="CUNDINAMARCA"/>
    <s v="BOGOTA"/>
    <s v="BARRIO BOSA BRASILIA BOGOTA 3"/>
    <s v="REDEBAN"/>
    <s v="FO-25-1927300"/>
    <d v="2025-12-03T14:53:58"/>
    <d v="2025-12-05T11:42:00"/>
    <m/>
    <s v="VISITA"/>
    <s v="ROLLOS"/>
    <s v="CB UNO A UNO"/>
    <s v="CB UNO A UNO"/>
    <s v="EJECUTADO"/>
    <s v="EJECUTADO EXITOSO"/>
    <s v="03/12/2025 SE ESCALA A COORDINADOR DE ZONA PARA ENTREGA DE ROLLOS EN SITIO | 05/12/2025 SE ENTREGAN 30 ROLLOS REDEBAN"/>
    <s v="VISITA TECNICA"/>
    <m/>
    <s v="TIPO I"/>
    <s v="TERRESTRE"/>
    <s v="ALARCON AREVALO JOHAN STIVEN"/>
    <n v="1"/>
    <n v="35780"/>
    <n v="75096"/>
    <n v="35780"/>
  </r>
  <r>
    <s v="TUNJA"/>
    <x v="4"/>
    <x v="4"/>
    <s v="25745"/>
    <s v="3098448"/>
    <s v="3007075264"/>
    <s v="OC ENVIO ROLLOS"/>
    <s v="CUNDINAMARCA"/>
    <s v="SIMIJACA"/>
    <s v="PTM SIMIJACA  TIENDA Y PANADER"/>
    <s v="REDEBAN"/>
    <s v="FO-25-1927299"/>
    <d v="2025-12-03T15:12:43"/>
    <d v="2025-12-10T11:21:00"/>
    <m/>
    <s v="ENVIO"/>
    <m/>
    <s v="AGREGADOR"/>
    <s v="COMCARD - PTM"/>
    <m/>
    <m/>
    <s v="03/12/2025 SE ESCALA A COORDINADOR DE ZONA PARA ENTREGA DE ROLLOS EN SITIO | 10/12/2025 SE REALIZA ENVIO DE 20 ROLLOS, CON LA GUIA 2235596975 SERVIENTREGA. SE CONFIRMA ENTREGA EXITOSA POR PARTE DE LA TRANSPORTADORA"/>
    <s v="ENVIO"/>
    <m/>
    <s v="TIPO III"/>
    <s v="TERRESTRE"/>
    <m/>
    <n v="1"/>
    <n v="35780"/>
    <n v="0"/>
    <n v="35780"/>
  </r>
  <r>
    <s v="CARTAGENA"/>
    <x v="3"/>
    <x v="3"/>
    <s v="13657"/>
    <s v="3098457"/>
    <s v="3007080914"/>
    <s v="OC VISITA ROLLOS"/>
    <s v="BOLIVAR"/>
    <s v="SAN JUAN NEPOMUCENO"/>
    <s v="BARRIO LA FRONTERA SAN JUAN NEPOMUCENO"/>
    <s v="REDEBAN"/>
    <s v="FO-25-1927292"/>
    <d v="2025-12-03T15:16:08"/>
    <d v="2025-12-11T09:51:00"/>
    <m/>
    <s v="VISITA"/>
    <s v="ROLLOS"/>
    <s v="UNO A UNO"/>
    <s v="UNO A UNO"/>
    <s v="EJECUTADO"/>
    <s v="EJECUTADO EXITOSO"/>
    <s v="03/12/2025 SE ESCALA A COORDINADOR DE ZONA PARA ENTREGA DE ROLLOS EN SITIO | 11/12/2025 SE ENVÍAN EN PUERTA PUERTA INFORMAL AUTORIZADO PARA ENTREGA AL CLIENTE  EL CLIENTE CONFIRMA VIA TELEFONICA AL NUMERO 3226005730 QUE YA LE LLEGARON LOS RECIBIO EL SEÑOR JEISMER BARRIOS TODO OK"/>
    <s v="ENVIO FLOTA - OPERADOR LOGISTICO"/>
    <m/>
    <s v="TIPO II"/>
    <s v="TERRESTRE"/>
    <s v="MARTINEZ SALGUEDO ANDRES AUGUSTO"/>
    <n v="1"/>
    <n v="67654"/>
    <n v="140396"/>
    <n v="67654"/>
  </r>
  <r>
    <s v="MEDELLIN"/>
    <x v="1"/>
    <x v="1"/>
    <s v="5756"/>
    <s v="3098644"/>
    <s v="3007059025"/>
    <s v="OC VISITA ROLLOS"/>
    <s v="ANTIOQUIA"/>
    <s v="SONSON"/>
    <s v="BARRIO SONSON SONSON 3"/>
    <s v="REDEBAN"/>
    <s v="FO-25-1929632"/>
    <d v="2025-12-03T15:33:34"/>
    <d v="2025-12-05T16:48:00"/>
    <m/>
    <s v="VISITA"/>
    <s v="ROLLOS"/>
    <s v="CB UNO A UNO"/>
    <s v="CB UNO A UNO"/>
    <s v="EJECUTADO"/>
    <s v="EJECUTADO EXITOSO"/>
    <s v="04/12/2025 SE REALIZA ENVIO DE ROLLOS POR FLOTA | 05/12/2025 SE ENTREGAN 30 ROLLOS RBM"/>
    <s v="VISITA TECNICA"/>
    <m/>
    <s v="TIPO III"/>
    <s v="TERRESTRE"/>
    <s v="BARRIENTOS HERNANDEZ CRISTIAN HORACIO"/>
    <n v="1"/>
    <n v="35780"/>
    <n v="196537"/>
    <n v="35780"/>
  </r>
  <r>
    <s v="BOGOTA"/>
    <x v="5"/>
    <x v="6"/>
    <s v="11001"/>
    <s v="3098829"/>
    <s v="3007079978"/>
    <s v="OC VISITA ROLLOS"/>
    <s v="CUNDINAMARCA"/>
    <s v="BOGOTA"/>
    <s v="BARRIO LA REGADERA BOGOTA"/>
    <s v="REDEBAN"/>
    <s v="FO-25-1927527"/>
    <d v="2025-12-03T15:42:13"/>
    <d v="2025-12-07T14:08:00"/>
    <m/>
    <s v="VISITA"/>
    <s v="ROLLOS"/>
    <s v="UNO A UNO"/>
    <s v="UNO A UNO"/>
    <s v="EJECUTADO"/>
    <s v="EJECUTADO EXITOSO"/>
    <s v="03/12/2025 SE ESCALA A COORDINADOR DE ZONA PARA ENTREGA DE ROLLOS EN SITIO | 06/12/2025 SE VISITA COMERCIO, SE ENTREGAN 10 ROLLOS RBM, NO SE MANIPULAN DISPOSITIVOS"/>
    <s v="VISITA TECNICA"/>
    <m/>
    <s v="TIPO I"/>
    <s v="TERRESTRE"/>
    <s v="ORTIZ YARA FRANKLYN ISRAEL"/>
    <n v="1"/>
    <n v="35780"/>
    <n v="75096"/>
    <n v="35780"/>
  </r>
  <r>
    <s v="VILLAVICENCIO"/>
    <x v="2"/>
    <x v="2"/>
    <s v="99773"/>
    <s v="3098865"/>
    <s v="3007065998"/>
    <s v="OC VISITA ROLLOS"/>
    <s v="VICHADA"/>
    <s v="CUMARIBO"/>
    <s v="BARRIO INSPECCION EL TUPARRO C"/>
    <s v="REDEBAN"/>
    <s v="FO-25-1929907"/>
    <d v="2025-12-03T16:00:07"/>
    <d v="2025-12-11T15:35:00"/>
    <m/>
    <s v="VISITA"/>
    <s v="ROLLOS"/>
    <s v="UNO A UNO"/>
    <s v="CB UNO A UNO"/>
    <s v="EJECUTADO"/>
    <s v="EJECUTADO EXITOSO"/>
    <s v="04/12/2025 SE REALIZA ENVIO DE ROLLOS POR  OPERADOR LOGISTICO | 11/12/2025 SE LE INFORMA NUMERO DE GUIA A USER, PENDIENTE CONFIRMACION | 05/12/2025 SE REALIZA ENVÍO DE 10 ROLLOS DE PAPEL TERMICO PARA DATÁFONO POR TRANSPORTADORA INTER RAPIDÍSIMO GUIA NO 700177323865"/>
    <s v="ENVIO FLOTA - OPERADOR LOGISTICO"/>
    <m/>
    <s v="TIPO V"/>
    <s v="AEREO"/>
    <s v="GARZON RUIZ LUIS MIGUEL"/>
    <n v="1"/>
    <n v="35780"/>
    <n v="0"/>
    <n v="35780"/>
  </r>
  <r>
    <s v="MEDELLIN"/>
    <x v="1"/>
    <x v="1"/>
    <s v="5088"/>
    <s v="3099204"/>
    <s v="3007081740"/>
    <s v="OC VISITA ROLLOS"/>
    <s v="ANTIOQUIA"/>
    <s v="BELLO"/>
    <s v="DISTRICOL GRANERO BUEN MERCADO"/>
    <s v="REDEBAN"/>
    <s v="FO-25-1981378"/>
    <d v="2025-12-03T16:13:55"/>
    <d v="2025-12-17T10:09:00"/>
    <m/>
    <s v="VISITA"/>
    <s v="ROLLOS"/>
    <s v="AGREGADOR"/>
    <s v="DISTRICOL"/>
    <s v="EJECUTADO"/>
    <s v="EJECUTADO EXITOSO"/>
    <s v="16/12/2025 SE ESCALA A COORDINADOR DE ZONA PARA ENTREGA DE ROLLOS EN SITIO | 16/12/2025 SE ESCALA A COORDINADOR DE ZONA PARA ENTREGA DE ROLLOS EN SITIO | 18/12/2025 DURANTE LA VISITA TÉCNICA SE REALIZÓ LA ENTREGA DE 20 ROLLOS REDEBAN.  _x000a_EL USUARIO PROCEDIÓ A VERIFICAR Y CONTABILIZAR EL MATERIAL RECIBIDO, CONFIRMANDO LA CANTIDAD ENTREGADA.  _x000a_LA RECEPCIÓN SE LLEVÓ A CABO DE MANERA EXITOSA Y CONFORME, QUEDANDO REGISTRADA LA ENTREGA SIN NOVEDADES."/>
    <s v="VISITA TECNICA"/>
    <m/>
    <s v="TIPO I"/>
    <s v="TERRESTRE"/>
    <s v="MARTINEZ TOVAR OSCAR DAVID"/>
    <n v="1"/>
    <n v="35780"/>
    <n v="75096"/>
    <n v="35780"/>
  </r>
  <r>
    <s v="PASTO"/>
    <x v="0"/>
    <x v="0"/>
    <s v="52001"/>
    <s v="3099293"/>
    <s v="3007081504"/>
    <s v="OC VISITA ROLLOS"/>
    <s v="NARIÑO"/>
    <s v="PASTO"/>
    <s v="DISTRICOL PAÑ Y VAR LAURITA"/>
    <s v="REDEBAN"/>
    <s v="FO-25-1928757"/>
    <d v="2025-12-03T16:49:07"/>
    <d v="2025-12-05T16:22:00"/>
    <m/>
    <s v="VISITA"/>
    <s v="ROLLOS"/>
    <s v="AGREGADOR"/>
    <s v="DISTRICOL"/>
    <s v="EJECUTADO"/>
    <s v="EJECUTADO EXITOSO"/>
    <s v="04/12/2025 SE ESCALA A COORDINADOR DE ZONA PARA ENTREGA DE ROLLOS EN SITIO | 05/12/2025 SE REALIZÓ LA ENTREGA DE PAPELERÍA SOLICITADA NO SE MANIPULA CB CLIENTE INFORMA QUE SE ENCUENTRA OPERATIVO"/>
    <s v="VISITA TECNICA"/>
    <m/>
    <s v="TIPO I"/>
    <s v="TERRESTRE"/>
    <s v="REMICIO AMADO JOHN HEBER"/>
    <n v="1"/>
    <n v="35780"/>
    <n v="75096"/>
    <n v="35780"/>
  </r>
  <r>
    <s v="TUNJA"/>
    <x v="4"/>
    <x v="4"/>
    <s v="15516"/>
    <s v="3099363"/>
    <s v="3007080220"/>
    <s v="OC VISITA ROLLOS"/>
    <s v="BOYACA"/>
    <s v="PAIPA"/>
    <s v="PTM PAIPA SOLUCIONES VALENPAY"/>
    <s v="REDEBAN"/>
    <s v="FO-25-1928750"/>
    <d v="2025-12-03T17:29:15"/>
    <d v="2025-12-05T10:10:00"/>
    <m/>
    <s v="VISITA"/>
    <s v="ROLLOS"/>
    <s v="AGREGADOR"/>
    <s v="COMCARD - PTM"/>
    <s v="EJECUTADO"/>
    <s v="EJECUTADO EXITOSO"/>
    <s v="04/12/2025 SE ESCALA A COORDINADOR DE ZONA PARA ENTREGA DE ROLLOS EN SITIO | 05/12/2025 SE REALIZA ENTREGA DE 20 ROLLOS RBM CON VISITA"/>
    <s v="VISITA TECNICA"/>
    <m/>
    <s v="TIPO II"/>
    <s v="TERRESTRE"/>
    <s v="RODRIGUEZ MURCIA YERSON IVAN"/>
    <n v="1"/>
    <n v="67654"/>
    <n v="140396"/>
    <n v="67654"/>
  </r>
  <r>
    <s v="PASTO"/>
    <x v="0"/>
    <x v="0"/>
    <s v="52001"/>
    <s v="3099391"/>
    <s v="3007044295"/>
    <s v="OC VISITA ROLLOS"/>
    <s v="NARIÑO"/>
    <s v="PASTO"/>
    <s v="DISTRICOL CATAMBUCO XPRESS"/>
    <s v="REDEBAN"/>
    <s v="FO-25-1928741"/>
    <d v="2025-12-04T08:00:00"/>
    <d v="2025-12-09T14:48:00"/>
    <m/>
    <s v="VISITA"/>
    <s v="ROLLOS"/>
    <s v="AGREGADOR"/>
    <s v="DISTRICOL"/>
    <s v="EJECUTADO"/>
    <s v="EJECUTADO EXITOSO"/>
    <s v="04/12/2025 SE ESCALA A COORDINADOR DE ZONA PARA ENTREGA DE ROLLOS EN SITIO | 09/12/2025 SE REALIZÓ LA ENTREGA DE 100 ROLLOS DE PAPELERÍA SOLICITADA NO SE MANIPULA CB CLIENTE INFORMA QUE SE ENCUENTRA OPERATIVO"/>
    <s v="VISITA TECNICA"/>
    <m/>
    <s v="TIPO I"/>
    <s v="TERRESTRE"/>
    <s v="REMICIO AMADO JOHN HEBER"/>
    <n v="1"/>
    <n v="35780"/>
    <n v="75096"/>
    <n v="35780"/>
  </r>
  <r>
    <s v="MANIZALES"/>
    <x v="0"/>
    <x v="5"/>
    <s v="17662"/>
    <s v="3099404"/>
    <s v="3007039333"/>
    <s v="OC ENVIO ROLLOS"/>
    <s v="CALDAS"/>
    <s v="SAMANA"/>
    <s v="PTM SAMANA TECNO BOOM"/>
    <s v="REDEBAN"/>
    <s v="FO-25-1930659"/>
    <d v="2025-12-03T16:37:01"/>
    <d v="2025-12-19T14:52:00"/>
    <m/>
    <s v="ENVIO"/>
    <m/>
    <s v="AGREGADOR"/>
    <s v="COMCARD - PTM"/>
    <m/>
    <s v="EJECUTADO EXITOSO"/>
    <s v="04/12/2025 SE CONFIRMAN DATOS, SE REALIZA ENVIO POR OPERADOR LOGISTICO | 19/12/2025 SE REALIZA ENVIO DE 10 ROLLOS, CON LA GUIA 46778000236 COORDINADORA. SE CONFIRMA ENTREGA EXITOSA POR PARTE DE LA TRANSPORTADORA"/>
    <s v="ENVIO"/>
    <m/>
    <s v="TIPO IV"/>
    <s v="TERRESTRE"/>
    <m/>
    <n v="1"/>
    <n v="35780"/>
    <n v="0"/>
    <n v="35780"/>
  </r>
  <r>
    <s v="CALI"/>
    <x v="0"/>
    <x v="0"/>
    <s v="76001"/>
    <s v="3099423"/>
    <s v="3007032416"/>
    <s v="OC VISITA ROLLOS"/>
    <s v="VALLE DEL CAUCA"/>
    <s v="CALI"/>
    <s v="OPRAP CENTRO COMERCIAL ELITE"/>
    <s v="REDEBAN"/>
    <s v="FO-25-1928762"/>
    <d v="2025-12-03T16:40:30"/>
    <d v="2025-12-04T12:02:00"/>
    <m/>
    <s v="VISITA"/>
    <s v="ROLLOS"/>
    <s v="ROBUSTO"/>
    <s v="OPRAP"/>
    <s v="EJECUTADO"/>
    <s v="EJECUTADO EXITOSO"/>
    <s v="04/12/2025 SE ESCALA A COORDINADOR DE ZONA PARA ENTREGA DE ROLLOS EN SITIO | 04/12/2025 SE REALIZA ENTREGA DE 280 ROLLOS REDEBAN CON VISITA, NO SE INTERVIENE EQUIPOS"/>
    <s v="VISITA TECNICA"/>
    <m/>
    <s v="TIPO I"/>
    <s v="TERRESTRE"/>
    <s v="HERRERA MONAR GEOVANNY"/>
    <n v="1"/>
    <n v="35780"/>
    <n v="75096"/>
    <n v="35780"/>
  </r>
  <r>
    <s v="BOGOTA"/>
    <x v="5"/>
    <x v="6"/>
    <s v="11001"/>
    <s v="3099432"/>
    <s v="3007080576"/>
    <s v="OC VISITA ROLLOS"/>
    <s v="CUNDINAMARCA"/>
    <s v="BOGOTA"/>
    <s v="BARRIO AURES BOGOTA 5"/>
    <s v="REDEBAN"/>
    <s v="FO-25-1928760"/>
    <d v="2025-12-03T16:42:00"/>
    <d v="2025-12-09T12:04:00"/>
    <m/>
    <s v="VISITA"/>
    <s v="ROLLOS"/>
    <s v="UNO A UNO"/>
    <s v="UNO A UNO"/>
    <s v="EJECUTADO"/>
    <s v="EJECUTADO EXITOSO"/>
    <s v="04/12/2025 SE ESCALA A COORDINADOR DE ZONA PARA ENTREGA DE ROLLOS EN SITIO | 09/12/2025 SE VISITA COMERCIO CB BANCOLOMBIA, SE ENTREGAN 20 ROLLOS DE PAPELERÍA PARA EL DATAFONO SOLICITADOS, NO UPS, NO SE MANIPULAN EQUIPOS."/>
    <s v="VISITA TECNICA"/>
    <m/>
    <s v="TIPO I"/>
    <s v="TERRESTRE"/>
    <s v="VEGA MANRIQUE JONATAN MAURICIO"/>
    <n v="1"/>
    <n v="35780"/>
    <n v="75096"/>
    <n v="35780"/>
  </r>
  <r>
    <s v="BUCARAMANGA"/>
    <x v="4"/>
    <x v="4"/>
    <s v="68615"/>
    <s v="3099463"/>
    <s v="3007066191"/>
    <s v="OC VISITA ROLLOS"/>
    <s v="SANTANDER"/>
    <s v="RIONEGRO"/>
    <s v="PTM RIONEGRO PROVEEDORA YEPES"/>
    <s v="REDEBAN"/>
    <s v="FO-25-1928753"/>
    <d v="2025-12-03T16:54:42"/>
    <d v="2025-12-06T14:46:00"/>
    <m/>
    <s v="VISITA"/>
    <s v="ROLLOS"/>
    <s v="AGREGADOR"/>
    <s v="COMCARD - PTM"/>
    <s v="EJECUTADO"/>
    <s v="EJECUTADO EXITOSO"/>
    <s v="04/12/2025 SE ESCALA A COORDINADOR DE ZONA PARA ENTREGA DE ROLLOS EN SITIO | 05/12/2025 SE HACE ENVIÓ DE 10 ROLLOS"/>
    <s v="ENVIO FLOTA - OPERADOR LOGISTICO"/>
    <m/>
    <s v="TIPO II"/>
    <s v="TERRESTRE"/>
    <s v="GELVEZ MOGOLLON JOSE ELISEO"/>
    <n v="1"/>
    <n v="67654"/>
    <n v="140396"/>
    <n v="67654"/>
  </r>
  <r>
    <s v="IBAGUE"/>
    <x v="2"/>
    <x v="2"/>
    <s v="73001"/>
    <s v="3099598"/>
    <s v="3007075021"/>
    <s v="OC VISITA ROLLOS"/>
    <s v="TOLIMA"/>
    <s v="IBAGUE"/>
    <s v="PTM IBAGUE MUNDO CREATIVO LYL"/>
    <s v="REDEBAN"/>
    <s v="FO-25-1928731"/>
    <d v="2025-12-04T08:00:00"/>
    <d v="2025-12-05T16:14:00"/>
    <m/>
    <s v="VISITA"/>
    <s v="ROLLOS"/>
    <s v="AGREGADOR"/>
    <s v="COMCARD - PTM"/>
    <s v="EJECUTADO"/>
    <s v="EJECUTADO EXITOSO"/>
    <s v="04/12/2025 SE ESCALA A COORDINADOR DE ZONA PARA ENTREGA DE ROLLOS EN SITIO | 05/12/2025 SE REALIZA ENTREGA DE 40 ROLLOS POR SOLICITUD DEL CLIENTE."/>
    <s v="VISITA TECNICA"/>
    <m/>
    <s v="TIPO I"/>
    <s v="TERRESTRE"/>
    <s v="BARRAGAN TAFUR EDWIN ESTEBAN"/>
    <n v="1"/>
    <n v="35780"/>
    <n v="75096"/>
    <n v="35780"/>
  </r>
  <r>
    <s v="CALI"/>
    <x v="0"/>
    <x v="0"/>
    <s v="76001"/>
    <s v="3099733"/>
    <s v="3007081938"/>
    <s v="OC VISITA ROLLOS"/>
    <s v="VALLE DEL CAUCA"/>
    <s v="CALI"/>
    <s v="PTM CALI INTERLADO"/>
    <s v="REDEBAN"/>
    <s v="FO-25-1928745"/>
    <d v="2025-12-04T08:00:00"/>
    <d v="2025-12-11T17:14:00"/>
    <m/>
    <s v="VISITA"/>
    <s v="ROLLOS"/>
    <s v="AGREGADOR"/>
    <s v="COMCARD - PTM"/>
    <s v="EJECUTADO"/>
    <s v="EJECUTADO EXITOSO"/>
    <s v="04/12/2025 SE ESCALA A COORDINADOR DE ZONA PARA ENTREGA DE ROLLOS EN SITIO | 11/12/2025 SE REALIZA ENTREGA DE 20 ROLLOS REDEBAN CON VISITA, NO SE INTERVIENE EQUIPOS"/>
    <s v="VISITA TECNICA"/>
    <m/>
    <s v="TIPO I"/>
    <s v="TERRESTRE"/>
    <s v="HERRERA MONAR GEOVANNY"/>
    <n v="1"/>
    <n v="35780"/>
    <n v="75096"/>
    <n v="35780"/>
  </r>
  <r>
    <s v="BARRANQUILLA"/>
    <x v="3"/>
    <x v="3"/>
    <s v="8001"/>
    <s v="3099744"/>
    <s v="3007034790"/>
    <s v="OC VISITA ROLLOS"/>
    <s v="ATLANTICO"/>
    <s v="BARRANQUILLA"/>
    <s v="BARRIO LAS AMERICAS BARRANQUIL"/>
    <s v="REDEBAN"/>
    <s v="FO-25-1928735"/>
    <d v="2025-12-04T08:00:00"/>
    <d v="2025-12-09T10:27:00"/>
    <m/>
    <s v="VISITA"/>
    <s v="ROLLOS"/>
    <s v="CB UNO A UNO"/>
    <s v="CB UNO A UNO"/>
    <s v="EJECUTADO"/>
    <s v="EJECUTADO EXITOSO"/>
    <s v="04/12/2025 SE ESCALA A COORDINADOR DE ZONA PARA ENTREGA DE ROLLOS EN SITIO | 09/12/2025 SE REALIZA VISITA SE ENTREGA 40 ROLLOS"/>
    <s v="VISITA TECNICA"/>
    <m/>
    <s v="TIPO I"/>
    <s v="TERRESTRE"/>
    <s v="VILLACOB VILLACOB ELKIN EDUARDO"/>
    <n v="1"/>
    <n v="35780"/>
    <n v="75096"/>
    <n v="35780"/>
  </r>
  <r>
    <s v="VALLEDUPAR"/>
    <x v="3"/>
    <x v="3"/>
    <s v="44279"/>
    <s v="3099772"/>
    <s v="3007079086"/>
    <s v="OC VISITA ROLLOS"/>
    <s v="LA GUAJIRA"/>
    <s v="FONSECA"/>
    <s v="BARRIO PRIMERO DE JULIO FONSEC"/>
    <s v="REDEBAN"/>
    <s v="FO-25-1928713"/>
    <d v="2025-12-04T08:00:00"/>
    <d v="2025-12-07T14:02:00"/>
    <m/>
    <s v="VISITA"/>
    <s v="ROLLOS"/>
    <s v="CB UNO A UNO"/>
    <s v="CB UNO A UNO"/>
    <s v="EJECUTADO"/>
    <s v="EJECUTADO EXITOSO"/>
    <s v="04/12/2025 SE ESCALA A COORDINADOR DE ZONA PARA ENTREGA DE ROLLOS EN SITIO | 06/12/2025 SE REALIZA ENTREGA DE 10 ROLLOS EN SITIO"/>
    <s v="VISITA TECNICA"/>
    <m/>
    <s v="TIPO II"/>
    <s v="TERRESTRE"/>
    <s v="MONTES DIAZ JOHN FRED"/>
    <n v="1"/>
    <n v="67654"/>
    <n v="140396"/>
    <n v="67654"/>
  </r>
  <r>
    <s v="MEDELLIN"/>
    <x v="1"/>
    <x v="1"/>
    <s v="5079"/>
    <s v="3099776"/>
    <s v="3007042680"/>
    <s v="OC VISITA ROLLOS"/>
    <s v="ANTIOQUIA"/>
    <s v="BARBOSA"/>
    <s v="PTM BARBOSA EL PORVENIR"/>
    <s v="REDEBAN"/>
    <s v="FO-25-1928673"/>
    <d v="2025-12-04T08:00:00"/>
    <d v="2025-12-06T11:18:00"/>
    <m/>
    <s v="VISITA"/>
    <s v="ROLLOS"/>
    <s v="AGREGADOR"/>
    <s v="COMCARD - PTM"/>
    <s v="EJECUTADO / CANCELADO"/>
    <s v="CB CERRADO - DESOCUPADO"/>
    <s v="04/12/2025 SE ESCALA A COORDINADOR DE ZONA PARA ENTREGA DE ROLLOS EN SITIO | 06/12/2025 SE LLEGA AL PUNTO SE ENCUENTRA CERRADO, SE ESPERA UNA HORA, NÚMERO DE CLIENTE NO ESTÁ DISPONIBLE, NO CONTESTAN NI AL WATSAP, POR LO QUE SE CIERRA VISITA ADEMÁS TIENEN PUBLICIDAD DE BANCO DE BOGOTÁ"/>
    <s v="VISITA TECNICA"/>
    <m/>
    <s v="TIPO II"/>
    <s v="TERRESTRE"/>
    <s v="ALVAREZ ARENAS VICTOR HUGO"/>
    <n v="1"/>
    <n v="67654"/>
    <n v="140396"/>
    <n v="67654"/>
  </r>
  <r>
    <s v="BUCARAMANGA"/>
    <x v="4"/>
    <x v="4"/>
    <s v="68001"/>
    <s v="3099906"/>
    <s v="3007054033"/>
    <s v="OC VISITA ROLLOS"/>
    <s v="SANTANDER"/>
    <s v="BUCARAMANGA"/>
    <s v="DISTRICOL FARMAKOS S A S"/>
    <s v="REDEBAN"/>
    <s v="FO-25-1928726"/>
    <d v="2025-12-04T08:00:00"/>
    <d v="2025-12-04T16:38:00"/>
    <m/>
    <s v="VISITA"/>
    <s v="ROLLOS"/>
    <s v="AGREGADOR"/>
    <s v="DISTRICOL"/>
    <s v="EJECUTADO"/>
    <s v="EJECUTADO EXITOSO"/>
    <s v="04/12/2025 SE ESCALA A COORDINADOR DE ZONA PARA ENTREGA DE ROLLOS EN SITIO | 04/12/2025 SE HACE PRESENCIA EN COMERCIO SE REALIZA ENTREGA DE 100 ROLLOS"/>
    <s v="VISITA TECNICA"/>
    <m/>
    <s v="TIPO I"/>
    <s v="TERRESTRE"/>
    <s v="BARRERA ORTEGA MARLON STWAR"/>
    <n v="1"/>
    <n v="35780"/>
    <n v="75096"/>
    <n v="35780"/>
  </r>
  <r>
    <s v="MEDELLIN"/>
    <x v="1"/>
    <x v="1"/>
    <s v="5001"/>
    <s v="3099924"/>
    <s v="3007024596"/>
    <s v="OC VISITA ROLLOS"/>
    <s v="ANTIOQUIA"/>
    <s v="MEDELLIN"/>
    <s v="REDY METROCENTRO 1"/>
    <s v="REDEBAN"/>
    <s v="FO-25-1981414"/>
    <d v="2025-12-04T08:00:00"/>
    <d v="2025-12-17T15:02:00"/>
    <m/>
    <s v="VISITA"/>
    <s v="ROLLOS"/>
    <s v="ROBUSTO"/>
    <s v="REDY"/>
    <s v="EJECUTADO"/>
    <s v="EJECUTADO EXITOSO"/>
    <s v="16/12/2025 SE ESCALA A COORDINADOR DE ZONA PARA ENTREGA DE ROLLOS EN SITIO | 16/12/2025 SE ESCALA A COORDINADOR DE ZONA PARA ENTREGA DE ROLLOS EN SITIO | 17/12/2025 SE REALIZÓ VISITA TÉCNICA PARA LA ENTREGA DE 210 ROLLOS REDEBAN AL CORRESPONSAL BANCOLOMBIA ROBUSTO REDY EL USUARIO RECIBE CUENTA Y VERIFICA LOS ROLLOS CONFIRMANDO LA CANTIDAD ENTREGADA EL PROCESO SE DESARROLLÓ DE MANERA ORDENADA Y TRANSPARENTE SIN NOVEDADES NI INCONSISTENCIAS LA ENTREGA FUE EXITOSA QUEDANDO REGISTRADA COMO COMPLETADA Y CONFORME"/>
    <s v="VISITA TECNICA"/>
    <m/>
    <s v="TIPO I"/>
    <s v="TERRESTRE"/>
    <s v="MARTINEZ TOVAR OSCAR DAVID"/>
    <n v="1"/>
    <n v="35780"/>
    <n v="75096"/>
    <n v="35780"/>
  </r>
  <r>
    <s v="BOGOTA"/>
    <x v="5"/>
    <x v="6"/>
    <s v="11001"/>
    <s v="3099929"/>
    <s v="3007065771"/>
    <s v="OC VISITA ROLLOS"/>
    <s v="CUNDINAMARCA"/>
    <s v="BOGOTA"/>
    <s v="BARRIO MARCO FIDEL SUAREZ BOGO"/>
    <s v="REDEBAN"/>
    <s v="FO-25-1928699"/>
    <d v="2025-12-04T08:00:00"/>
    <d v="2025-12-07T14:05:00"/>
    <m/>
    <s v="VISITA"/>
    <s v="ROLLOS"/>
    <s v="CB UNO A UNO"/>
    <s v="CB UNO A UNO"/>
    <s v="EJECUTADO"/>
    <s v="EJECUTADO EXITOSO"/>
    <s v="04/12/2025 SE ESCALA A COORDINADOR DE ZONA PARA ENTREGA DE ROLLOS EN SITIO | 06/12/2025 SE ENTREGA 90 ROLLOS DE REDEBAN PARA EL CORRESPONSAL"/>
    <s v="VISITA TECNICA"/>
    <m/>
    <s v="TIPO I"/>
    <s v="TERRESTRE"/>
    <s v="LEAL POVEDA YOHAN SEBASTIAN"/>
    <n v="1"/>
    <n v="35780"/>
    <n v="75096"/>
    <n v="35780"/>
  </r>
  <r>
    <s v="PASTO"/>
    <x v="0"/>
    <x v="0"/>
    <s v="86885"/>
    <s v="3099937"/>
    <s v="3007067155"/>
    <s v="OC ENVIO ROLLOS"/>
    <s v="PUTUMAYO"/>
    <s v="VILLAGARZON"/>
    <s v="BARRIO FATIMA VILLAGARZON 2"/>
    <s v="REDEBAN"/>
    <s v="FO-25-1928995"/>
    <d v="2025-12-04T08:00:00"/>
    <d v="2025-12-11T09:03:00"/>
    <m/>
    <s v="ENVIO"/>
    <m/>
    <s v="CB UNO A UNO"/>
    <s v="CB UNO A UNO"/>
    <m/>
    <s v="EJECUTADO EXITOSO"/>
    <s v="04/12/2025 SE REALIZA ENVIO DE ROLLOS POR  OPERADOR LOGISTICO | 11/12/2025 SE REALIZA ENVIO DE 40 ROLLOS, CON LA GUIA 46778000232 COORDINADORA. SE CONFIRMA ENTREGA EXITOSA POR PARTE DE LA TRANSPORTADORA"/>
    <s v="ENVIO"/>
    <m/>
    <s v="TIPO IV"/>
    <s v="TERRESTRE"/>
    <m/>
    <n v="1"/>
    <n v="35780"/>
    <n v="0"/>
    <n v="35780"/>
  </r>
  <r>
    <s v="BOGOTA"/>
    <x v="5"/>
    <x v="6"/>
    <s v="11001"/>
    <s v="3100201"/>
    <s v="3007023142"/>
    <s v="OC VISITA ROLLOS"/>
    <s v="CUNDINAMARCA"/>
    <s v="BOGOTA"/>
    <s v="BARRIO ROMA IV BOGOTA"/>
    <s v="REDEBAN"/>
    <s v="FO-25-1928722"/>
    <d v="2025-12-04T08:00:00"/>
    <d v="2025-12-05T11:28:00"/>
    <m/>
    <s v="VISITA"/>
    <s v="ROLLOS"/>
    <s v="CB UNO A UNO"/>
    <s v="CB UNO A UNO"/>
    <s v="EJECUTADO"/>
    <s v="EJECUTADO EXITOSO"/>
    <s v="04/12/2025 SE ESCALA A COORDINADOR DE ZONA PARA ENTREGA DE ROLLOS EN SITIO | 05/12/2025 SE REALIZA LA ENTREGA DE 20 ROLLOS"/>
    <s v="VISITA TECNICA"/>
    <m/>
    <s v="TIPO I"/>
    <s v="TERRESTRE"/>
    <s v="ORTIZ MARTINEZ STIVEN"/>
    <n v="1"/>
    <n v="35780"/>
    <n v="75096"/>
    <n v="35780"/>
  </r>
  <r>
    <s v="BOGOTA"/>
    <x v="5"/>
    <x v="6"/>
    <s v="11001"/>
    <s v="3100214"/>
    <s v="3007066048"/>
    <s v="OC VISITA ROLLOS"/>
    <s v="CUNDINAMARCA"/>
    <s v="BOGOTA"/>
    <s v="BARRIO BOSA ESCOCIA BOGOTA 1"/>
    <s v="REDEBAN"/>
    <s v="FO-25-1928709"/>
    <d v="2025-12-04T08:00:00"/>
    <d v="2025-12-05T12:10:00"/>
    <m/>
    <s v="VISITA"/>
    <s v="ROLLOS"/>
    <s v="CB UNO A UNO"/>
    <s v="CB UNO A UNO"/>
    <s v="EJECUTADO"/>
    <s v="EJECUTADO EXITOSO"/>
    <s v="04/12/2025 SE ESCALA A COORDINADOR DE ZONA PARA ENTREGA DE ROLLOS EN SITIO | 05/12/2025 SE REALIZA LA ENTREGA DE 30 ROLLOS"/>
    <s v="VISITA TECNICA"/>
    <m/>
    <s v="TIPO I"/>
    <s v="TERRESTRE"/>
    <s v="ORTIZ MARTINEZ STIVEN"/>
    <n v="1"/>
    <n v="35780"/>
    <n v="75096"/>
    <n v="35780"/>
  </r>
  <r>
    <s v="CUCUTA"/>
    <x v="4"/>
    <x v="4"/>
    <s v="54001"/>
    <s v="3100215"/>
    <s v="3007076128"/>
    <s v="OC VISITA ROLLOS"/>
    <s v="NORTE DE SANTANDER"/>
    <s v="CUCUTA"/>
    <s v="PTM CUCUTA CBMASIVOS"/>
    <s v="REDEBAN"/>
    <s v="FO-25-1928706"/>
    <d v="2025-12-04T08:00:00"/>
    <d v="2025-12-05T08:34:00"/>
    <m/>
    <s v="VISITA"/>
    <s v="ROLLOS"/>
    <s v="AGREGADOR"/>
    <s v="COMCARD - PTM"/>
    <s v="EJECUTADO"/>
    <s v="EJECUTADO EXITOSO"/>
    <s v="04/12/2025 SE ESCALA A COORDINADOR DE ZONA PARA ENTREGA DE ROLLOS EN SITIO | 04/12/2025 SE REALIZA VISITA, SE ENTREGAN 10 ROLLOS, DATAFONO NO SE ENCUENTRA EN LA DIRECCIÓN DE ENTREGA"/>
    <s v="VISITA TECNICA"/>
    <m/>
    <s v="TIPO I"/>
    <s v="TERRESTRE"/>
    <s v="PACHECO BUITRAGO JAVIER ALONSO"/>
    <n v="1"/>
    <n v="35780"/>
    <n v="75096"/>
    <n v="35780"/>
  </r>
  <r>
    <s v="BOGOTA"/>
    <x v="5"/>
    <x v="6"/>
    <s v="11001"/>
    <s v="3100216"/>
    <s v="3007072189"/>
    <s v="OC VISITA ROLLOS"/>
    <s v="CUNDINAMARCA"/>
    <s v="BOGOTA"/>
    <s v="BOSA VILLA DE VELEN BOGOTA"/>
    <s v="REDEBAN"/>
    <s v="FO-25-1928702"/>
    <d v="2025-12-04T08:00:00"/>
    <d v="2025-12-05T12:11:00"/>
    <m/>
    <s v="VISITA"/>
    <s v="ROLLOS"/>
    <s v="CB UNO A UNO"/>
    <s v="CB UNO A UNO"/>
    <s v="EJECUTADO"/>
    <s v="EJECUTADO EXITOSO"/>
    <s v="04/12/2025 SE ESCALA A COORDINADOR DE ZONA PARA ENTREGA DE ROLLOS EN SITIO | 05/12/2025 SE REALIZA ENTREGA DE 20 ROLLOS REDEBAN"/>
    <s v="VISITA TECNICA"/>
    <m/>
    <s v="TIPO I"/>
    <s v="TERRESTRE"/>
    <s v="ALARCON AREVALO JOHAN STIVEN"/>
    <n v="1"/>
    <n v="35780"/>
    <n v="75096"/>
    <n v="35780"/>
  </r>
  <r>
    <s v="BUCARAMANGA"/>
    <x v="4"/>
    <x v="4"/>
    <s v="68001"/>
    <s v="3100217"/>
    <s v="3007069120"/>
    <s v="OC VISITA ROLLOS"/>
    <s v="SANTANDER"/>
    <s v="BUCARAMANGA"/>
    <s v="PTM BUCARAMANGA FRUTOS SECOS L"/>
    <s v="REDEBAN"/>
    <s v="FO-25-1928695"/>
    <d v="2025-12-04T08:00:00"/>
    <d v="2025-12-04T11:40:00"/>
    <m/>
    <s v="VISITA"/>
    <s v="ROLLOS"/>
    <s v="AGREGADOR"/>
    <s v="COMCARD - PTM"/>
    <s v="EJECUTADO"/>
    <s v="EJECUTADO EXITOSO"/>
    <s v="04/12/2025 SE ESCALA A COORDINADOR DE ZONA PARA ENTREGA DE ROLLOS EN SITIO | 04/12/2025 SE REALIZA VISITA AL COMERCIO SE ENTREGAN 30 ROLLOS DE REDEBAN"/>
    <s v="VISITA TECNICA"/>
    <m/>
    <s v="TIPO I"/>
    <s v="TERRESTRE"/>
    <s v="MARIÑO PABON JORGE ENRIQUE"/>
    <n v="1"/>
    <n v="35780"/>
    <n v="75096"/>
    <n v="35780"/>
  </r>
  <r>
    <s v="MEDELLIN"/>
    <x v="1"/>
    <x v="1"/>
    <s v="5088"/>
    <s v="3100218"/>
    <s v="3007073099"/>
    <s v="OC VISITA ROLLOS"/>
    <s v="ANTIOQUIA"/>
    <s v="BELLO"/>
    <s v="PTM BELLO  SUPERMERCADO EL ALG"/>
    <s v="REDEBAN"/>
    <s v="FO-25-1928694"/>
    <d v="2025-12-04T08:00:00"/>
    <d v="2025-12-12T09:18:00"/>
    <m/>
    <s v="VISITA"/>
    <s v="ROLLOS"/>
    <s v="AGREGADOR"/>
    <s v="COMCARD - PTM"/>
    <m/>
    <s v="EJECUTADO EXITOSO"/>
    <s v="04/12/2025 SE ESCALA A COORDINADOR DE ZONA PARA ENTREGA DE ROLLOS EN SITIO | 12/12/2025 SE REALIZA ENTREGA DE 60 ROLLOS POR EL OPERADOR VELOCES CON LA GUIA V4001936232"/>
    <s v="VISITA TECNICA"/>
    <m/>
    <s v="TIPO I"/>
    <s v="TERRESTRE"/>
    <s v="MARIN QUINTERO BRAYAN ESTIVEN"/>
    <n v="1"/>
    <n v="35780"/>
    <n v="75096"/>
    <n v="35780"/>
  </r>
  <r>
    <s v="MEDELLIN"/>
    <x v="1"/>
    <x v="1"/>
    <s v="5001"/>
    <s v="3100220"/>
    <s v="3007082177"/>
    <s v="OC VISITA ROLLOS"/>
    <s v="ANTIOQUIA"/>
    <s v="MEDELLIN"/>
    <s v="PTM MEDELLIN VARIEDADES PICACH"/>
    <s v="REDEBAN"/>
    <s v="FO-25-1928668"/>
    <d v="2025-12-04T08:00:00"/>
    <d v="2025-12-12T09:17:00"/>
    <m/>
    <s v="VISITA"/>
    <s v="ROLLOS"/>
    <m/>
    <m/>
    <m/>
    <s v="EJECUTADO EXITOSO"/>
    <s v="04/12/2025 SE ESCALA A COORDINADOR DE ZONA PARA ENTREGA DE ROLLOS EN SITIO | 12/12/2025 SE REALIZA ENTREGA DE 30 ROLLOS POR EL OPERADOR VELOCES CON LA GUIA V4001936218"/>
    <s v="VISITA TECNICA"/>
    <m/>
    <s v="TIPO I"/>
    <s v="TERRESTRE"/>
    <s v="MARIN QUINTERO BRAYAN ESTIVEN"/>
    <n v="1"/>
    <n v="35780"/>
    <n v="75096"/>
    <n v="35780"/>
  </r>
  <r>
    <s v="MEDELLIN"/>
    <x v="1"/>
    <x v="1"/>
    <s v="5001"/>
    <s v="3100658"/>
    <s v="3007029112"/>
    <s v="OC VISITA ROLLOS"/>
    <s v="ANTIOQUIA"/>
    <s v="MEDELLIN"/>
    <s v="PAGAFACIL COLTEJER II"/>
    <s v="REDEBAN"/>
    <s v="FO-25-2000305 | FO-25-1929744"/>
    <d v="2025-12-04T08:19:40"/>
    <d v="2025-12-10T10:51:00"/>
    <m/>
    <s v="VISITA"/>
    <s v="ROLLOS"/>
    <s v="ROBUSTO"/>
    <s v="PAGAFACIL"/>
    <s v="EJECUTADO"/>
    <s v="EJECUTADO EXITOSO"/>
    <s v="[FO-25-2000305] 20/12/2025 ENTREGA DE 200 ROLLOS EN SITIO OK || [FO-25-1929744] 04/12/2025 SE ESCALA A COORDINADOR DE ZONA PARA ENTREGA DE ROLLOS EN SITIO | 10/12/2025 SE REALIZA ENTREGA DE 200 ROLLOS POR EL OPERADOR VELOCES CON LA GUIA V4001929597"/>
    <s v="VISITA TECNICA"/>
    <m/>
    <s v="TIPO I"/>
    <s v="TERRESTRE"/>
    <s v="PAREJA ECHAVARRIA JHON DAVID"/>
    <n v="2"/>
    <n v="35780"/>
    <n v="75096"/>
    <n v="71560"/>
  </r>
  <r>
    <s v="BOGOTA"/>
    <x v="5"/>
    <x v="6"/>
    <s v="11001"/>
    <s v="3100681"/>
    <s v="3007062213"/>
    <s v="OC VISITA ROLLOS"/>
    <s v="CUNDINAMARCA"/>
    <s v="BOGOTA"/>
    <s v="BARRIO CEDRITOS BOGOTA 17"/>
    <s v="REDEBAN"/>
    <s v="FO-25-1929741"/>
    <d v="2025-12-04T08:27:39"/>
    <d v="2025-12-06T11:13:00"/>
    <m/>
    <s v="VISITA"/>
    <s v="ROLLOS"/>
    <s v="UNO A UNO"/>
    <s v="CB UNO A UNO"/>
    <s v="EJECUTADO"/>
    <s v="EJECUTADO EXITOSO"/>
    <s v="04/12/2025 SE ESCALA A COORDINADOR DE ZONA PARA ENTREGA DE ROLLOS EN SITIO | 05/12/2025 SE LLEGA A LA DIRECCIÓN INDICADA Y SE ENTREGAN ROLLOS RMB SIN MANIPULAR EQUIPOS"/>
    <s v="VISITA TECNICA"/>
    <m/>
    <s v="TIPO I"/>
    <s v="TERRESTRE"/>
    <s v="GARCIA PASTRANA KEVIN FERNANDO"/>
    <n v="1"/>
    <n v="35780"/>
    <n v="75096"/>
    <n v="35780"/>
  </r>
  <r>
    <s v="BOGOTA"/>
    <x v="5"/>
    <x v="6"/>
    <s v="11001"/>
    <s v="3100697"/>
    <s v="3007062214"/>
    <s v="OC VISITA ROLLOS"/>
    <s v="CUNDINAMARCA"/>
    <s v="BOGOTA"/>
    <s v="BARRIO CEDRITOS BOGOTA 18"/>
    <s v="REDEBAN"/>
    <s v="FO-25-1929737"/>
    <d v="2025-12-04T08:36:18"/>
    <d v="2025-12-05T13:14:00"/>
    <m/>
    <s v="VISITA"/>
    <s v="ROLLOS"/>
    <s v="UNO A UNO"/>
    <s v="CB UNO A UNO"/>
    <s v="EJECUTADO"/>
    <s v="EJECUTADO EXITOSO"/>
    <s v="04/12/2025 SE ESCALA A COORDINADOR DE ZONA PARA ENTREGA DE ROLLOS EN SITIO | 05/12/2025 SE LLEGA A LA DIRECCIÓN INDICADA Y SE ENTREGAN 10 ROLLOS RBM SIN MANIPULAR EQUIPOS"/>
    <s v="VISITA TECNICA"/>
    <m/>
    <s v="TIPO I"/>
    <s v="TERRESTRE"/>
    <s v="GARCIA PASTRANA KEVIN FERNANDO"/>
    <n v="1"/>
    <n v="35780"/>
    <n v="75096"/>
    <n v="35780"/>
  </r>
  <r>
    <s v="APARTADO"/>
    <x v="1"/>
    <x v="1"/>
    <s v="27006"/>
    <s v="3100942"/>
    <s v="3007080990"/>
    <s v="OC VISITA ROLLOS"/>
    <s v="CHOCO"/>
    <s v="ACANDI"/>
    <s v="DISTRICOL DROGUEINTEGRAL"/>
    <s v="REDEBAN"/>
    <s v="FO-25-1929181"/>
    <d v="2025-12-04T08:44:35"/>
    <d v="2025-12-05T10:18:00"/>
    <m/>
    <s v="VISITA"/>
    <s v="ROLLOS"/>
    <s v="AGREGADOR"/>
    <s v="DISTRICOL"/>
    <s v="EJECUTADO"/>
    <s v="EJECUTADO EXITOSO"/>
    <s v="04/12/2025 SE REALIZA ENVIO DE ROLLOS POR  OPERADOR LOGISTICO | 05/12/2025 SE REALIZA ENVÍO DE ROLLOS DESDE MUELLE ACANDI HACIA EL CLIENTE YERALDINE MARTINEZ QUIEN INDICA ENTREGA CONFIRMADA."/>
    <s v="ENVIO FLOTA - OPERADOR LOGISTICO"/>
    <m/>
    <s v="TIPO V"/>
    <s v="AEREO"/>
    <s v="CASTRO HENAO DANIEL ESTEBAN"/>
    <n v="1"/>
    <n v="35780"/>
    <n v="0"/>
    <n v="35780"/>
  </r>
  <r>
    <s v="MEDELLIN"/>
    <x v="1"/>
    <x v="1"/>
    <s v="5591"/>
    <s v="3101001"/>
    <s v="3007069348"/>
    <s v="OC ENVIO ROLLOS"/>
    <s v="ANTIOQUIA"/>
    <s v="PUERTO TRIUNFO"/>
    <s v="PAGAFACIL PUERTO TRIUNFO"/>
    <s v="REDEBAN"/>
    <s v="FO-25-1929184"/>
    <d v="2025-12-04T08:37:12"/>
    <d v="2025-12-10T13:29:00"/>
    <m/>
    <s v="ENVIO"/>
    <m/>
    <s v="ROBUSTO"/>
    <s v="PAGAFACIL"/>
    <m/>
    <s v="EJECUTADO EXITOSO"/>
    <s v="04/12/2025 SE REALIZA ENVIO DE ROLLOS POR  OPERADOR LOGISTICO | 10/12/2025 SE REALIZA ENVIO DE 150 ROLLOS, CON LA GUIA 368692342 SERVIENTREGA. SE CONFIRMA ENTREGA EXITOSA POR PARTE DE LA TRANSPORTADORA"/>
    <s v="ENVIO"/>
    <m/>
    <s v="TIPO IV"/>
    <s v="TERRESTRE"/>
    <m/>
    <n v="1"/>
    <n v="35780"/>
    <n v="0"/>
    <n v="35780"/>
  </r>
  <r>
    <s v="BOGOTA"/>
    <x v="5"/>
    <x v="6"/>
    <s v="11001"/>
    <s v="3101027"/>
    <s v="3007056777"/>
    <s v="OC VISITA ROLLOS"/>
    <s v="CUNDINAMARCA"/>
    <s v="BOGOTA"/>
    <s v="BARRIO CIUDAD JARDIN NORTE BOG"/>
    <s v="REDEBAN"/>
    <s v="FO-25-1929733"/>
    <d v="2025-12-04T08:47:55"/>
    <d v="2025-12-05T12:16:00"/>
    <m/>
    <s v="VISITA"/>
    <s v="ROLLOS"/>
    <s v="CB UNO A UNO"/>
    <s v="CB UNO A UNO"/>
    <s v="EJECUTADO"/>
    <s v="EJECUTADO EXITOSO"/>
    <s v="04/12/2025 SE ESCALA A COORDINADOR DE ZONA PARA ENTREGA DE ROLLOS EN SITIO | 05/12/2025 SE LLEGA A LA DIRECCIÓN INDICADA Y SE ENTREGAN ROLLOS RBM SIN MANIPULAR EQUIPOS"/>
    <s v="VISITA TECNICA"/>
    <m/>
    <s v="TIPO I"/>
    <s v="TERRESTRE"/>
    <s v="GARCIA PASTRANA KEVIN FERNANDO"/>
    <n v="1"/>
    <n v="35780"/>
    <n v="75096"/>
    <n v="35780"/>
  </r>
  <r>
    <s v="BUCARAMANGA"/>
    <x v="4"/>
    <x v="4"/>
    <s v="68001"/>
    <s v="3101128"/>
    <s v="3007049527"/>
    <s v="OC VISITA ROLLOS"/>
    <s v="SANTANDER"/>
    <s v="BUCARAMANGA"/>
    <s v="DISTRICOL HAWAI FRESH"/>
    <s v="REDEBAN"/>
    <s v="FO-25-1929729"/>
    <d v="2025-12-04T08:54:09"/>
    <d v="2025-12-04T16:49:00"/>
    <m/>
    <s v="VISITA"/>
    <s v="ROLLOS"/>
    <s v="AGREGADOR"/>
    <s v="DISTRICOL"/>
    <s v="EJECUTADO"/>
    <s v="EJECUTADO EXITOSO"/>
    <s v="04/12/2025 SE ESCALA A COORDINADOR DE ZONA PARA ENTREGA DE ROLLOS EN SITIO | 04/12/2025 SE HACE PRESENCIA EN COMERCIO SE REALIZA ENTREGA DE 20 ROLLOS"/>
    <s v="VISITA TECNICA"/>
    <m/>
    <s v="TIPO I"/>
    <s v="TERRESTRE"/>
    <s v="BARRERA ORTEGA MARLON STWAR"/>
    <n v="1"/>
    <n v="35780"/>
    <n v="75096"/>
    <n v="35780"/>
  </r>
  <r>
    <s v="TUNJA"/>
    <x v="4"/>
    <x v="4"/>
    <s v="15001"/>
    <s v="3101173"/>
    <s v="3007076286"/>
    <s v="OC VISITA ROLLOS"/>
    <s v="BOYACA"/>
    <s v="TUNJA"/>
    <s v="DISTRICOL RECAUDOS J"/>
    <s v="REDEBAN"/>
    <s v="FO-25-1929725"/>
    <d v="2025-12-04T09:18:36"/>
    <d v="2025-12-04T15:16:00"/>
    <m/>
    <s v="VISITA"/>
    <s v="ROLLOS"/>
    <s v="AGREGADOR"/>
    <s v="DISTRICOL"/>
    <s v="EJECUTADO"/>
    <s v="EJECUTADO EXITOSO"/>
    <s v="04/12/2025 SE ESCALA A COORDINADOR DE ZONA PARA ENTREGA DE ROLLOS EN SITIO | 04/12/2025 SE REALIZA ENTREGA DE 10 ROLLOS RBM CON VISITA"/>
    <s v="VISITA TECNICA"/>
    <m/>
    <s v="TIPO I"/>
    <s v="TERRESTRE"/>
    <s v="RODRIGUEZ MURCIA YERSON IVAN"/>
    <n v="1"/>
    <n v="35780"/>
    <n v="75096"/>
    <n v="35780"/>
  </r>
  <r>
    <s v="BUCARAMANGA"/>
    <x v="4"/>
    <x v="4"/>
    <s v="68406"/>
    <s v="3101427"/>
    <s v="3007067701"/>
    <s v="OC VISITA ROLLOS"/>
    <s v="SANTANDER"/>
    <s v="LEBRIJA"/>
    <s v="PTM LEBRIJA INTERNET PUYANA"/>
    <s v="REDEBAN"/>
    <s v="FO-25-1929722"/>
    <d v="2025-12-04T09:19:58"/>
    <d v="2025-12-07T13:59:00"/>
    <m/>
    <s v="VISITA"/>
    <s v="ROLLOS"/>
    <s v="AGREGADOR"/>
    <s v="COMCARD - PTM"/>
    <s v="EJECUTADO"/>
    <s v="EJECUTADO EXITOSO"/>
    <s v="04/12/2025 SE ESCALA A COORDINADOR DE ZONA PARA ENTREGA DE ROLLOS EN SITIO | 07/12/2025 ENTREGA DE 20 ROLLOS PA EL A DATAFONO"/>
    <s v="VISITA TECNICA"/>
    <m/>
    <s v="TIPO II"/>
    <s v="TERRESTRE"/>
    <s v="PEÑA DIAZ IVAN YESID"/>
    <n v="1"/>
    <n v="67654"/>
    <n v="140396"/>
    <n v="67654"/>
  </r>
  <r>
    <s v="PASTO"/>
    <x v="0"/>
    <x v="0"/>
    <s v="52079"/>
    <s v="3101434"/>
    <s v="3007065303"/>
    <s v="OC ENVIO ROLLOS"/>
    <s v="NARIÑO"/>
    <s v="BARBACOAS"/>
    <s v="BARRIO LAS BRISAS BARBACOAS"/>
    <s v="REDEBAN"/>
    <s v="FO-25-1929629"/>
    <d v="2025-12-04T09:22:09"/>
    <d v="2025-12-12T09:03:00"/>
    <m/>
    <s v="ENVIO"/>
    <m/>
    <s v="UNO A UNO"/>
    <s v="CB UNO A UNO"/>
    <m/>
    <s v="EJECUTADO EXITOSO"/>
    <s v="04/12/2025 SE REALIZA ENVIO DE ROLLOS POR  OPERADOR LOGISTICO | 12/12/2025 PARA RECLAMO EN OFICINA SE LE INFORMA NUMERO DE GUIA A USER Y SE CIERRA REPORTE | 12/12/2025 SE REALIZA ENVIO DE 10 ROLLOS, CON LA GUIA 2248145468 SERVIENTREGA. SE CONFIRMA ENTREGA EXITOSA POR PARTE DE LA TRANSPORTADORA"/>
    <s v="ENVIO"/>
    <m/>
    <s v="TIPO IV"/>
    <s v="TERRESTRE"/>
    <m/>
    <n v="1"/>
    <n v="35780"/>
    <n v="0"/>
    <n v="35780"/>
  </r>
  <r>
    <s v="MEDELLIN"/>
    <x v="1"/>
    <x v="1"/>
    <s v="5360"/>
    <s v="3101461"/>
    <s v="3007077991"/>
    <s v="OC VISITA ROLLOS"/>
    <s v="ANTIOQUIA"/>
    <s v="ITAGUI"/>
    <s v="PAGAFACIL ITAGUI"/>
    <s v="REDEBAN"/>
    <s v="FO-25-2000318 | FO-25-1929718"/>
    <d v="2025-12-04T09:31:39"/>
    <d v="2025-12-09T16:20:00"/>
    <m/>
    <s v="VISITA"/>
    <s v="ROLLOS"/>
    <s v="ROBUSTO"/>
    <s v="PAGAFACIL"/>
    <s v="EJECUTADO"/>
    <s v="EJECUTADO EXITOSO"/>
    <s v="[FO-25-2000318] 19/12/2025 SE ENTREGAN 230 ROLLOS, EN LA DIRECCIÓN DEL CORRESPONSAL DE MANERA EXITOSA, OK || [FO-25-1929718] 04/12/2025 SE ESCALA A COORDINADOR DE ZONA PARA ENTREGA DE ROLLOS EN SITIO | 09/12/2025 SE REALIZA ENTREGA DE 230 ROLLOS POR EL OPERADOR VELOCES CON LA GUIA V4001929599"/>
    <s v="VISITA TECNICA"/>
    <m/>
    <s v="TIPO I"/>
    <s v="TERRESTRE"/>
    <s v="RIOS CASTRILLON JUAN SEBASTIAN"/>
    <n v="2"/>
    <n v="35780"/>
    <n v="75096"/>
    <n v="71560"/>
  </r>
  <r>
    <s v="PASTO"/>
    <x v="0"/>
    <x v="0"/>
    <s v="52001"/>
    <s v="3101467"/>
    <s v="3007040779"/>
    <s v="OC VISITA ROLLOS"/>
    <s v="NARIÑO"/>
    <s v="PASTO"/>
    <s v="DISTRICOL AUTOSERVICIO YIRETH"/>
    <s v="REDEBAN"/>
    <s v="FO-25-1929717"/>
    <d v="2025-12-04T09:32:45"/>
    <d v="2025-12-04T15:50:00"/>
    <m/>
    <s v="VISITA"/>
    <s v="ROLLOS"/>
    <s v="AGREGADOR"/>
    <s v="DISTRICOL"/>
    <s v="EJECUTADO"/>
    <s v="EJECUTADO EXITOSO"/>
    <s v="04/12/2025 SE ESCALA A COORDINADOR DE ZONA PARA ENTREGA DE ROLLOS EN SITIO | 04/12/2025 SE VISITA EL CB PARA ENTREGAR 60 ROLLOS, ENTREGA OK"/>
    <s v="VISITA TECNICA"/>
    <m/>
    <s v="TIPO I"/>
    <s v="TERRESTRE"/>
    <s v="GUERRERO RAMIREZ OSCAR DARIO"/>
    <n v="1"/>
    <n v="35780"/>
    <n v="75096"/>
    <n v="35780"/>
  </r>
  <r>
    <s v="PASTO"/>
    <x v="0"/>
    <x v="0"/>
    <s v="86320"/>
    <s v="3101538"/>
    <s v="3007082049"/>
    <s v="OC ENVIO ROLLOS"/>
    <s v="PUTUMAYO"/>
    <s v="ORITO"/>
    <s v="DISTRICOL  ATLANTHA CJ"/>
    <s v="REDEBAN"/>
    <s v="FO-25-1930386"/>
    <d v="2025-12-04T09:35:13"/>
    <d v="2025-12-12T09:08:00"/>
    <m/>
    <s v="ENVIO"/>
    <m/>
    <s v="AGREGADOR"/>
    <s v="DISTRICOL"/>
    <m/>
    <s v="EJECUTADO EXITOSO"/>
    <s v="04/12/2025 SE CONFIRMAN DATOS, SE REALIZA ENVIO POR OPERADOR LOGISTICO | 12/12/2025 SE REALIZA ENVIO DE 20 ROLLOS, CON LA GUIA 2248145471 SERVIENTREGA. SE CONFIRMA ENTREGA EXITOSA POR PARTE DE LA TRANSPORTADORA"/>
    <s v="ENVIO"/>
    <m/>
    <s v="TIPO IV"/>
    <s v="TERRESTRE"/>
    <m/>
    <n v="1"/>
    <n v="35780"/>
    <n v="0"/>
    <n v="35780"/>
  </r>
  <r>
    <s v="MEDELLIN"/>
    <x v="1"/>
    <x v="1"/>
    <s v="5001"/>
    <s v="3101589"/>
    <s v="3007012705"/>
    <s v="OC VISITA ROLLOS"/>
    <s v="ANTIOQUIA"/>
    <s v="MEDELLIN"/>
    <s v="PAGAFACIL SAN ANTONIO DE PRADO"/>
    <s v="REDEBAN"/>
    <s v="FO-25-2000272 | FO-25-1930739"/>
    <d v="2025-12-04T09:51:09"/>
    <d v="2025-12-11T08:37:00"/>
    <m/>
    <s v="VISITA"/>
    <s v="ROLLOS"/>
    <s v="ROBUSTO"/>
    <s v="PAGAFACIL"/>
    <s v="EJECUTADO"/>
    <s v="EJECUTADO EXITOSO"/>
    <s v="[FO-25-2000272] 20/12/2025 SE REALIZA ENTREGA DE ROLLOS || [FO-25-1930739] 04/12/2025 SE ESCALA A COORDINADOR DE ZONA PARA ENTREGA DE ROLLOS EN SITIO | 11/12/2025 SE REALIZA ENTREGA DE 180 ROLLOS POR EL OPERADOR VELOCES CON LA GUIA V4001929588"/>
    <s v="VISITA TECNICA"/>
    <m/>
    <s v="TIPO I"/>
    <s v="TERRESTRE"/>
    <s v="RIOS CASTRILLON JUAN SEBASTIAN"/>
    <n v="2"/>
    <n v="35780"/>
    <n v="75096"/>
    <n v="71560"/>
  </r>
  <r>
    <s v="MEDELLIN"/>
    <x v="1"/>
    <x v="1"/>
    <s v="5308"/>
    <s v="3101711"/>
    <s v="3007060455"/>
    <s v="OC VISITA ROLLOS"/>
    <s v="ANTIOQUIA"/>
    <s v="GIRARDOTA"/>
    <s v="BARRIO VEREDA LA MATICA PARTE"/>
    <s v="REDEBAN"/>
    <s v="FO-25-1930742"/>
    <d v="2025-12-04T09:47:52"/>
    <d v="2025-12-13T12:42:00"/>
    <m/>
    <s v="VISITA"/>
    <s v="ROLLOS"/>
    <s v="CB UNO A UNO"/>
    <s v="CB UNO A UNO"/>
    <m/>
    <s v="EJECUTADO EXITOSO"/>
    <s v="04/12/2025 SE ESCALA A COORDINADOR DE ZONA PARA ENTREGA DE ROLLOS EN SITIO | 15/12/2025 SE ENTREGAN 30 ROLLOS EXITOSAMENTE"/>
    <s v="VISITA TECNICA"/>
    <m/>
    <s v="TIPO I"/>
    <s v="TERRESTRE"/>
    <s v="TORO CARDONA ELIZABETH"/>
    <n v="1"/>
    <n v="35780"/>
    <n v="75096"/>
    <n v="35780"/>
  </r>
  <r>
    <s v="MEDELLIN"/>
    <x v="1"/>
    <x v="1"/>
    <s v="27001"/>
    <s v="3101720"/>
    <s v="3007066808"/>
    <s v="OC VISITA ROLLOS"/>
    <s v="CHOCO"/>
    <s v="QUIBDO"/>
    <s v="BARRIO VILLA LA PAZ CORREGIMIE"/>
    <s v="REDEBAN"/>
    <s v="FO-25-1929896"/>
    <d v="2025-12-04T09:50:18"/>
    <d v="2025-12-30T11:44:00"/>
    <m/>
    <s v="VISITA"/>
    <s v="ROLLOS"/>
    <s v="CB UNO A UNO"/>
    <s v="CB UNO A UNO"/>
    <s v="EJECUTADO"/>
    <s v="EJECUTADO EXITOSO"/>
    <s v="04/12/2025 SE REALIZA ENVIO DE ROLLOS POR  OPERADOR LOGISTICO | 09/12/2025 SE ENVÍAN 30 ROLLOS OK"/>
    <s v="ENVIO FLOTA - OPERADOR LOGISTICO"/>
    <m/>
    <s v="TIPO V"/>
    <s v="AEREO"/>
    <s v="QUINTERO SANCHEZ JUAN SEBASTIAN"/>
    <n v="1"/>
    <n v="35780"/>
    <n v="0"/>
    <n v="35780"/>
  </r>
  <r>
    <s v="CALI"/>
    <x v="0"/>
    <x v="0"/>
    <s v="19050"/>
    <s v="3101763"/>
    <s v="3007051488"/>
    <s v="OC ENVIO ROLLOS"/>
    <s v="CAUCA"/>
    <s v="ARGELIA"/>
    <s v="PTM  ARGELIA  SERVICENTRO EL P"/>
    <s v="REDEBAN"/>
    <s v="FO-25-1934532"/>
    <d v="2025-12-04T10:09:52"/>
    <d v="2025-12-24T08:20:00"/>
    <m/>
    <s v="ENVIO"/>
    <m/>
    <s v="AGREGADOR"/>
    <s v="COMCARD - PTM"/>
    <m/>
    <s v="EJECUTADO EXITOSO"/>
    <s v="05/12/2025 SE CONFIRMAN DATOS, SE REALIZA ENVIO POR OPERADOR LOGISTICO | 12/12/2025 SE LE INFORMA NUMERO DE GUIA A USER, PENDIENTE CONFIRMACION | 24/12/2025 SE REALIZA ENVIO DE 10 ROLLOS, CON LA GUIA 2248145473 SERVIENTREGA. SE CONFIRMA ENTREGA EXITOSA POR PARTE DE LA TRANSPORTADORA"/>
    <s v="ENVIO"/>
    <m/>
    <s v="TIPO IV"/>
    <s v="TERRESTRE"/>
    <m/>
    <n v="1"/>
    <n v="35780"/>
    <n v="0"/>
    <n v="35780"/>
  </r>
  <r>
    <s v="CALI"/>
    <x v="0"/>
    <x v="0"/>
    <s v="76109"/>
    <s v="3101835"/>
    <s v="3007079355"/>
    <s v="OC ENVIO ROLLOS"/>
    <s v="VALLE DEL CAUCA"/>
    <s v="BUENAVENTURA"/>
    <s v="BARRIO PUNTA DEL ESTE BUENAVEN"/>
    <s v="REDEBAN"/>
    <s v="FO-25-1929893"/>
    <d v="2025-12-04T09:54:11"/>
    <d v="2025-12-06T09:51:00"/>
    <m/>
    <s v="ENVIO"/>
    <m/>
    <s v="CB UNO A UNO"/>
    <s v="CB UNO A UNO"/>
    <m/>
    <s v="EJECUTADO EXITOSO"/>
    <s v="04/12/2025 SE CONFIRMAN DATOS, SE REALIZA ENVIO POR OPERADOR LOGISTICO | 06/12/2025 SE REALIZA ENVIO DE 10 ROLLOS, CON LA GUIA 2248145469 SERVIENTREGA. SE CONFIRMA ENTREGA EXITOSA POR PARTE DE LA TRANSPORTADORA"/>
    <s v="ENVIO"/>
    <m/>
    <s v="TIPO III"/>
    <s v="TERRESTRE"/>
    <m/>
    <n v="1"/>
    <n v="35780"/>
    <n v="0"/>
    <n v="35780"/>
  </r>
  <r>
    <s v="BUCARAMANGA"/>
    <x v="4"/>
    <x v="4"/>
    <s v="68406"/>
    <s v="3101861"/>
    <s v="3007037246"/>
    <s v="OC VISITA ROLLOS"/>
    <s v="SANTANDER"/>
    <s v="LEBRIJA"/>
    <s v="PTM LEBRIJA AGUADA"/>
    <s v="REDEBAN"/>
    <s v="FO-25-1930737"/>
    <d v="2025-12-04T10:04:27"/>
    <d v="2025-12-07T13:55:00"/>
    <m/>
    <s v="VISITA"/>
    <s v="ROLLOS"/>
    <s v="AGREGADOR"/>
    <s v="COMCARD - PTM"/>
    <s v="EJECUTADO"/>
    <s v="EJECUTADO EXITOSO"/>
    <s v="04/12/2025 SE ESCALA A COORDINADOR DE ZONA PARA ENTREGA DE ROLLOS EN SITIO | 06/12/2025 ENTREGA DE 20 ROLLOS PARA DATAFONO EN LA CIUDAD DE BUCARAMANGA QUE SE ENCONTRABA FUERA DE LA VEREDA EN CRA 17 #37-27"/>
    <s v="VISITA TECNICA"/>
    <m/>
    <s v="TIPO II"/>
    <s v="TERRESTRE"/>
    <s v="PEÑA DIAZ IVAN YESID"/>
    <n v="1"/>
    <n v="67654"/>
    <n v="140396"/>
    <n v="67654"/>
  </r>
  <r>
    <s v="SANTA MARTA"/>
    <x v="3"/>
    <x v="3"/>
    <s v="47189"/>
    <s v="3101878"/>
    <s v="3007012040"/>
    <s v="OC VISITA ROLLOS"/>
    <s v="MAGDALENA"/>
    <s v="CIENAGA"/>
    <s v="ZONA BANANERA   MAGDALENA"/>
    <s v="REDEBAN"/>
    <s v="FO-25-1930734"/>
    <d v="2025-12-04T10:08:56"/>
    <d v="2025-12-06T12:16:00"/>
    <m/>
    <s v="VISITA"/>
    <s v="ROLLOS"/>
    <s v="CB UNO A UNO"/>
    <s v="CB UNO A UNO"/>
    <s v="EJECUTADO"/>
    <s v="EJECUTADO EXITOSO"/>
    <s v="04/12/2025 SE ESCALA A COORDINADOR DE ZONA PARA ENTREGA DE ROLLOS EN SITIO | 06/12/2025 SE REALIZA ENTREGA DE 50 ROLLOS PARA DATÁFONO A SATISFACCIÓN DEL CLIENTE"/>
    <s v="VISITA TECNICA"/>
    <m/>
    <s v="TIPO II"/>
    <s v="TERRESTRE"/>
    <s v="THOMAS  CAMPO SIGIFREDO SEGUNDO"/>
    <n v="1"/>
    <n v="67654"/>
    <n v="140396"/>
    <n v="67654"/>
  </r>
  <r>
    <s v="PASTO"/>
    <x v="0"/>
    <x v="0"/>
    <s v="52490"/>
    <s v="3101891"/>
    <s v="3007027957"/>
    <s v="OC ENVIO ROLLOS"/>
    <s v="NARIÑO"/>
    <s v="OLAYA HERRERA"/>
    <s v="CLLE DEL COMERCIO DE OLAYA HER"/>
    <s v="REDEBAN"/>
    <s v="FO-25-1932453"/>
    <d v="2025-12-04T10:15:51"/>
    <d v="2025-12-27T12:22:00"/>
    <m/>
    <s v="ENVIO"/>
    <m/>
    <s v="CB UNO A UNO"/>
    <s v="CB UNO A UNO"/>
    <m/>
    <s v="EJECUTADO EXITOSO"/>
    <s v="05/12/2025 SE REALIZA ENVIO DE ROLLOS POR  OPERADOR LOGISTICO | 24/12/2025 EN COMUNICACION CON EL CB AL NUMERO 3156375960  ME INDICAN QUE LA SEÑORA ENCARGADA NO SE ENCUENTRA Y QUE LLAMEMOS EN OTRA OCACION PARA VALIDAR SI YA LE LLEGARON LOS ROLLOS. | 27/12/2025 SE REALIZA ENVIO DE 10 ROLLOS, CON LA GUIA 2248145474 SERVIENTREGA. SE CONFIRMA ENTREGA EXITOSA POR PARTE DE LA TRANSPORTADORA"/>
    <s v="ENVIO"/>
    <m/>
    <s v="TIPO V"/>
    <s v="FLUVIAL"/>
    <m/>
    <n v="1"/>
    <n v="35780"/>
    <n v="0"/>
    <n v="35780"/>
  </r>
  <r>
    <s v="TUNJA"/>
    <x v="4"/>
    <x v="4"/>
    <s v="68385"/>
    <s v="3101928"/>
    <s v="3007079641"/>
    <s v="OC VISITA ROLLOS"/>
    <s v="SANTANDER"/>
    <s v="LANDAZURI"/>
    <s v="BARRIO LA INDIA LANDAZURI"/>
    <s v="REDEBAN"/>
    <s v="FO-25-1929890"/>
    <d v="2025-12-04T10:06:39"/>
    <d v="2025-12-05T14:49:00"/>
    <m/>
    <s v="VISITA"/>
    <s v="ROLLOS"/>
    <s v="UNO A UNO"/>
    <s v="UNO A UNO"/>
    <s v="EJECUTADO"/>
    <s v="EJECUTADO EXITOSO"/>
    <s v="04/12/2025 SE REALIZA ENVIO DE ROLLOS POR  OPERADOR LOGISTICO | 04/12/2025 EN COMUNICACIÓN CON LA SEÑORA ELIANA MENA SE REALIZA ENVIO DE 10 ROLLOS POR INTERRAPIDISIMO"/>
    <s v="ENVIO FLOTA - OPERADOR LOGISTICO"/>
    <m/>
    <s v="TIPO III"/>
    <s v="TERRESTRE"/>
    <s v="MARIÑO PABON JORGE ENRIQUE"/>
    <n v="1"/>
    <n v="35780"/>
    <n v="0"/>
    <n v="35780"/>
  </r>
  <r>
    <s v="CALI"/>
    <x v="0"/>
    <x v="0"/>
    <s v="19050"/>
    <s v="3101963"/>
    <s v="3007064686"/>
    <s v="OC ROLLOS"/>
    <s v="CAUCA"/>
    <s v="ARGELIA"/>
    <s v="DISTRICOL LOS OLIVOS"/>
    <s v="REDEBAN"/>
    <s v="FO-25-1935306"/>
    <d v="2025-12-04T10:17:00"/>
    <d v="2025-12-05T10:31:00"/>
    <m/>
    <s v="VISITA"/>
    <s v="ROLLOS"/>
    <s v="AGREGADOR"/>
    <s v="DISTRICOL"/>
    <m/>
    <s v="CANCELADO POR EL USUARIO"/>
    <s v="05/12/2025 SE PROCEDE A CERRAR LA SOLICITUD YA QUE SE INTENTA COMUNICACIÓN EN DIFERENTES OCASIONES AL NÚMERO 3157356655 PARA CONFIRMAR DATOS DE ENVIO PERO NO SE LOGRA CONTACTO"/>
    <s v="SOPORTE TELEFONICO"/>
    <m/>
    <s v="TIPO IV"/>
    <s v="TERRESTRE"/>
    <m/>
    <n v="0"/>
    <n v="41241"/>
    <n v="0"/>
    <n v="41241"/>
  </r>
  <r>
    <s v="MANIZALES"/>
    <x v="0"/>
    <x v="5"/>
    <s v="17524"/>
    <s v="3102213"/>
    <s v="3007010148"/>
    <s v="OC VISITA ROLLOS"/>
    <s v="CALDAS"/>
    <s v="PALESTINA"/>
    <s v="ARAUCA - CALDAS"/>
    <s v="REDEBAN"/>
    <s v="FO-25-1930731"/>
    <d v="2025-12-04T10:33:11"/>
    <d v="2025-12-11T10:06:00"/>
    <m/>
    <s v="VISITA"/>
    <s v="ROLLOS"/>
    <s v="CB UNO A UNO"/>
    <s v="CB UNO A UNO"/>
    <s v="EJECUTADO"/>
    <s v="EJECUTADO EXITOSO"/>
    <s v="04/12/2025 SE ESCALA A COORDINADOR DE ZONA PARA ENTREGA DE ROLLOS EN SITIO | 11/12/2025 VISITAMOS COMERCIO REALIZAMOS ENTREGA DE 170 ROLLOS."/>
    <s v="VISITA TECNICA"/>
    <m/>
    <s v="TIPO II"/>
    <s v="TERRESTRE"/>
    <s v="ARROYAVE CANO MANUEL GUILLERMO"/>
    <n v="1"/>
    <n v="67654"/>
    <n v="140396"/>
    <n v="67654"/>
  </r>
  <r>
    <s v="BOGOTA"/>
    <x v="5"/>
    <x v="6"/>
    <s v="11001"/>
    <s v="3102219"/>
    <s v="3007027650"/>
    <s v="OC VISITA ROLLOS"/>
    <s v="CUNDINAMARCA"/>
    <s v="BOGOTA"/>
    <s v="BARRIO SUBA RINCON 9   BOGOTA"/>
    <s v="REDEBAN"/>
    <s v="FO-25-1930728"/>
    <d v="2025-12-04T10:35:16"/>
    <d v="2025-12-09T10:24:00"/>
    <m/>
    <s v="VISITA"/>
    <s v="ROLLOS"/>
    <s v="CB UNO A UNO"/>
    <s v="CB UNO A UNO"/>
    <s v="EJECUTADO"/>
    <s v="EJECUTADO EXITOSO"/>
    <s v="04/12/2025 SE ESCALA A COORDINADOR DE ZONA PARA ENTREGA DE ROLLOS EN SITIO | 09/12/2025 SE VISITA COMERCIO CB BANCOLOMBIA, SE ENTREGAN ROLLOS DE PAPELERÍA PARA EL DATAFONO SOLICITADOS, NO SE MANIPULAN EQUIPOS, NO UPS."/>
    <s v="VISITA TECNICA"/>
    <m/>
    <s v="TIPO I"/>
    <s v="TERRESTRE"/>
    <s v="VEGA MANRIQUE JONATAN MAURICIO"/>
    <n v="1"/>
    <n v="35780"/>
    <n v="75096"/>
    <n v="35780"/>
  </r>
  <r>
    <s v="BARRANQUILLA"/>
    <x v="3"/>
    <x v="3"/>
    <s v="8421"/>
    <s v="3102222"/>
    <s v="3007060161"/>
    <s v="OC VISITA ROLLOS"/>
    <s v="ATLANTICO"/>
    <s v="LURUACO"/>
    <s v="BARRIO CENTRO LURUACO 2"/>
    <s v="REDEBAN"/>
    <s v="FO-25-1930725"/>
    <d v="2025-12-04T10:37:11"/>
    <d v="2025-12-09T12:08:00"/>
    <m/>
    <s v="VISITA"/>
    <s v="ROLLOS"/>
    <s v="CB UNO A UNO"/>
    <s v="CB UNO A UNO"/>
    <s v="EJECUTADO"/>
    <s v="EJECUTADO EXITOSO"/>
    <s v="04/12/2025 SE ESCALA A COORDINADOR DE ZONA PARA ENTREGA DE ROLLOS EN SITIO | 09/12/2025 SE ENTREGAN 20 ROLLOS DE LA RED RBM EXITOSOS"/>
    <s v="VISITA TECNICA"/>
    <m/>
    <s v="TIPO II"/>
    <s v="TERRESTRE"/>
    <s v="PEÑALOZA GUTIERREZ RAFAEL GUSTAVO"/>
    <n v="1"/>
    <n v="67654"/>
    <n v="140396"/>
    <n v="67654"/>
  </r>
  <r>
    <s v="BOGOTA"/>
    <x v="5"/>
    <x v="6"/>
    <s v="11001"/>
    <s v="3102727"/>
    <s v="3007038852"/>
    <s v="OC VISITA ROLLOS"/>
    <s v="CUNDINAMARCA"/>
    <s v="BOGOTA"/>
    <s v="PTM BOGOTA SHALOM"/>
    <s v="REDEBAN"/>
    <s v="FO-25-1930722"/>
    <d v="2025-12-04T11:06:18"/>
    <d v="2025-12-05T12:28:00"/>
    <m/>
    <s v="VISITA"/>
    <s v="ROLLOS"/>
    <s v="AGREGADOR"/>
    <s v="COMCARD - PTM"/>
    <s v="EJECUTADO"/>
    <s v="EJECUTADO EXITOSO"/>
    <s v="04/12/2025 SE ESCALA A COORDINADOR DE ZONA PARA ENTREGA DE ROLLOS EN SITIO | 05/12/2025 SE REALIZA ENTREGA DE 90 ROLLOS REDEBAN"/>
    <s v="VISITA TECNICA"/>
    <m/>
    <s v="TIPO I"/>
    <s v="TERRESTRE"/>
    <s v="ALARCON AREVALO JOHAN STIVEN"/>
    <n v="1"/>
    <n v="35780"/>
    <n v="75096"/>
    <n v="35780"/>
  </r>
  <r>
    <s v="APARTADO"/>
    <x v="1"/>
    <x v="1"/>
    <s v="5490"/>
    <s v="3103025"/>
    <s v="3007071087"/>
    <s v="OC VISITA ROLLOS"/>
    <s v="ANTIOQUIA"/>
    <s v="NECOCLI"/>
    <s v="DISTRICOL MULATOS MARKET HAPPY"/>
    <s v="REDEBAN"/>
    <s v="FO-25-1930720"/>
    <d v="2025-12-04T11:40:11"/>
    <d v="2025-12-13T14:22:00"/>
    <m/>
    <s v="VISITA"/>
    <s v="ROLLOS"/>
    <s v="AGREGADOR"/>
    <s v="DISTRICOL"/>
    <s v="EJECUTADO"/>
    <s v="EJECUTADO EXITOSO"/>
    <s v="04/12/2025 SE ESCALA A COORDINADOR DE ZONA PARA ENTREGA DE ROLLOS EN SITIO | 13/12/2025 SE ENVÍAN ROLLOS POR ENCOMIENDA Y SE LE COMPARTE GUÍA A LA USUARIA Y ESTÁ CONFIRMA EL RECIBIDO"/>
    <s v="ENVIO FLOTA - OPERADOR LOGISTICO"/>
    <m/>
    <s v="TIPO II"/>
    <s v="TERRESTRE"/>
    <s v="SALDARRIAGA MIRANDA SANTIAGO"/>
    <n v="1"/>
    <n v="67654"/>
    <n v="140396"/>
    <n v="67654"/>
  </r>
  <r>
    <s v="MEDELLIN"/>
    <x v="1"/>
    <x v="1"/>
    <s v="5001"/>
    <s v="3103052"/>
    <s v="3007078231"/>
    <s v="OC VISITA ROLLOS"/>
    <s v="ANTIOQUIA"/>
    <s v="MEDELLIN"/>
    <s v="DISTRICOL RODAMIENTOS PRADO"/>
    <s v="REDEBAN"/>
    <s v="FO-25-2000284 | FO-25-1930719"/>
    <d v="2025-12-04T11:44:56"/>
    <d v="2025-12-09T16:19:00"/>
    <m/>
    <s v="VISITA"/>
    <s v="ROLLOS"/>
    <s v="AGREGADOR"/>
    <s v="DISTRICOL"/>
    <s v="EJECUTADO"/>
    <s v="EJECUTADO EXITOSO"/>
    <s v="[FO-25-2000284] 19/12/2025 SE ENTREGARON 20 ROLLOS || [FO-25-1930719] 04/12/2025 SE ESCALA A COORDINADOR DE ZONA PARA ENTREGA DE ROLLOS EN SITIO | 09/12/2025 SE REALIZA ENTREGA DE 20 ROLLOS POR EL OPERADOR VELOCES CON LA GUIA V4001929589"/>
    <s v="VISITA TECNICA"/>
    <m/>
    <s v="TIPO I"/>
    <s v="TERRESTRE"/>
    <s v="RIOS CASTRILLON JUAN SEBASTIAN"/>
    <n v="2"/>
    <n v="35780"/>
    <n v="75096"/>
    <n v="71560"/>
  </r>
  <r>
    <s v="CALI"/>
    <x v="0"/>
    <x v="0"/>
    <s v="19050"/>
    <s v="3103131"/>
    <s v="3007052887"/>
    <s v="OC ENVIO ROLLOS"/>
    <s v="CAUCA"/>
    <s v="ARGELIA"/>
    <s v="BARRIO MODELO ARGELIA"/>
    <s v="REDEBAN"/>
    <s v="FO-25-1931728"/>
    <d v="2025-12-04T12:17:36"/>
    <d v="2025-12-12T10:43:00"/>
    <m/>
    <s v="ENVIO"/>
    <m/>
    <s v="CB UNO A UNO"/>
    <s v="CB UNO A UNO"/>
    <m/>
    <s v="EJECUTADO EXITOSO"/>
    <s v="04/12/2025 SE CONFIRMAN DATOS, SE REALIZA ENVIO POR OPERADOR LOGISTICO | 12/12/2025 SE REALIZA ENVIO DE 20 ROLLOS, CON LA GUIA 2248145475 SERVIENTREGA. SE CONFIRMA ENTREGA EXITOSA POR PARTE DE LA TRANSPORTADORA"/>
    <s v="ENVIO"/>
    <m/>
    <s v="TIPO IV"/>
    <s v="TERRESTRE"/>
    <m/>
    <n v="1"/>
    <n v="35780"/>
    <n v="0"/>
    <n v="35780"/>
  </r>
  <r>
    <s v="MEDELLIN"/>
    <x v="1"/>
    <x v="1"/>
    <s v="5360"/>
    <s v="3103155"/>
    <s v="3007076827"/>
    <s v="OC VISITA ROLLOS"/>
    <s v="ANTIOQUIA"/>
    <s v="ITAGUI"/>
    <s v="PTM ITAGUI PROVIMAX DROGUERIA"/>
    <s v="REDEBAN"/>
    <s v="FO-25-2000259 | FO-25-1931047"/>
    <d v="2025-12-04T12:28:31"/>
    <d v="2025-12-10T10:50:00"/>
    <m/>
    <s v="VISITA"/>
    <s v="ROLLOS"/>
    <s v="AGREGADOR"/>
    <s v="COMCARD - PTM"/>
    <s v="EJECUTADO"/>
    <s v="EJECUTADO EXITOSO"/>
    <s v="[FO-25-2000259] 19/12/2025 SE ENTREGAN 60 ROLLOS, EN LA DIRECCIÓN DEL CORRESPONSAL DE MANERA EXITOSA, OK || [FO-25-1931047] 04/12/2025 SE ESCALA A COORDINADOR DE ZONA PARA ENTREGA DE ROLLOS EN SITIO | 10/12/2025 SE REALIZA ENTREGA DE 60 ROLLOS POR EL OPERADOR VELOCES CON LA GUIA V4001929587"/>
    <s v="VISITA TECNICA"/>
    <m/>
    <s v="TIPO I"/>
    <s v="TERRESTRE"/>
    <s v="RIOS CASTRILLON JUAN SEBASTIAN"/>
    <n v="2"/>
    <n v="35780"/>
    <n v="75096"/>
    <n v="71560"/>
  </r>
  <r>
    <s v="BUCARAMANGA"/>
    <x v="4"/>
    <x v="4"/>
    <s v="68081"/>
    <s v="3103179"/>
    <s v="3007053211"/>
    <s v="OC ENVIO ROLLOS"/>
    <s v="SANTANDER"/>
    <s v="BARRANCABERMEJA"/>
    <s v="BARRIO CORREGIMIENTO EL CENTRO"/>
    <s v="REDEBAN"/>
    <s v="FO-25-1931962"/>
    <d v="2025-12-04T12:48:24"/>
    <d v="2025-12-09T13:06:00"/>
    <m/>
    <s v="ENVIO"/>
    <m/>
    <s v="CB UNO A UNO"/>
    <s v="CB UNO A UNO"/>
    <m/>
    <s v="EJECUTADO EXITOSO"/>
    <s v="04/12/2025 SE CONFIRMAN DATOS, SE REALIZA ENVIO POR OPERADOR LOGISTICO | 10/12/2025 SE REALIZA ENVIO DE 30 ROLLOS, CON LA GUIA 2187690991 SERVIENTREGA. SE CONFIRMA ENTREGA EXITOSA POR PARTE DE LA TRANSPORTADORA"/>
    <s v="ENVIO"/>
    <m/>
    <s v="TIPO III"/>
    <s v="TERRESTRE"/>
    <m/>
    <n v="1"/>
    <n v="35780"/>
    <n v="0"/>
    <n v="35780"/>
  </r>
  <r>
    <s v="BUCARAMANGA"/>
    <x v="4"/>
    <x v="4"/>
    <s v="68081"/>
    <s v="3103181"/>
    <s v="3007057719"/>
    <s v="OC ENVIO ROLLOS"/>
    <s v="SANTANDER"/>
    <s v="BARRANCABERMEJA"/>
    <s v="BARRIO BARRANCABERMEJA BARRANC"/>
    <s v="REDEBAN"/>
    <s v="FO-25-1931959"/>
    <d v="2025-12-04T12:56:04"/>
    <d v="2025-12-09T13:07:00"/>
    <m/>
    <s v="ENVIO"/>
    <m/>
    <s v="CB UNO A UNO"/>
    <s v="CB UNO A UNO"/>
    <m/>
    <s v="EJECUTADO EXITOSO"/>
    <s v="04/12/2025 SE CONFIRMAN DATOS, SE REALIZA ENVIO POR OPERADOR LOGISTICO | 09/12/2025 SE REALIZA ENVIO DE 30 ROLLOS, CON LA GUIA 2187690991 SERVIENTREGA. SE CONFIRMA ENTREGA EXITOSA POR PARTE DE LA TRANSPORTADORA"/>
    <s v="ENVIO"/>
    <m/>
    <s v="TIPO III"/>
    <s v="TERRESTRE"/>
    <m/>
    <n v="1"/>
    <n v="35780"/>
    <n v="0"/>
    <n v="35780"/>
  </r>
  <r>
    <s v="MEDELLIN"/>
    <x v="1"/>
    <x v="1"/>
    <s v="5756"/>
    <s v="3103267"/>
    <s v="3007069300"/>
    <s v="OC ENVIO ROLLOS"/>
    <s v="ANTIOQUIA"/>
    <s v="SONSON"/>
    <s v="CORREGIMIENTO DE JERUSALEN SON"/>
    <s v="REDEBAN"/>
    <s v="FO-25-1931957"/>
    <d v="2025-12-04T13:00:34"/>
    <d v="2025-12-12T10:55:00"/>
    <m/>
    <s v="ENVIO"/>
    <m/>
    <s v="CB UNO A UNO"/>
    <s v="CB UNO A UNO"/>
    <m/>
    <s v="EJECUTADO EXITOSO"/>
    <s v="04/12/2025 SE REALIZA ENVIO DE ROLLOS POR  OPERADOR LOGISTICO | 12/12/2025 GUIA 2078334620 | 12/12/2025 SE REALIZA ENVIO DE 10 ROLLOS, CON LA GUIA 2078334620 SERVIENTREGA. SE CONFIRMA ENTREGA EXITOSA POR PARTE DE LA TRANSPORTADORA"/>
    <s v="ENVIO"/>
    <m/>
    <s v="TIPO III"/>
    <s v="TERRESTRE"/>
    <m/>
    <n v="1"/>
    <n v="35780"/>
    <n v="0"/>
    <n v="35780"/>
  </r>
  <r>
    <s v="CUCUTA"/>
    <x v="4"/>
    <x v="4"/>
    <s v="54250"/>
    <s v="3103275"/>
    <s v="3007069965"/>
    <s v="OC ENVIO ROLLOS"/>
    <s v="NORTE DE SANTANDER"/>
    <s v="EL TARRA"/>
    <s v="PTM EL TARRAL  VARIEDADES EL D"/>
    <s v="REDEBAN"/>
    <s v="FO-25-1931956"/>
    <d v="2025-12-04T13:17:34"/>
    <d v="2025-12-11T11:25:00"/>
    <m/>
    <s v="ENVIO"/>
    <m/>
    <s v="AGREGADOR"/>
    <s v="COMCARD - PTM"/>
    <m/>
    <s v="EJECUTADO EXITOSO"/>
    <s v="04/12/2025 SE CONFIRMAN DATOS, SE REALIZA ENVIO POR OPERADOR LOGISTICO | 11/12/2025 SE REALIZA ENVIO DE 10 ROLLOS, CON LA GUIA 2187690990 SERVIENTREGA. SE CONFIRMA ENTREGA EXITOSA POR PARTE DE LA TRANSPORTADORA"/>
    <s v="ENVIO"/>
    <m/>
    <s v="TIPO IV"/>
    <s v="TERRESTRE"/>
    <m/>
    <n v="1"/>
    <n v="35780"/>
    <n v="0"/>
    <n v="35780"/>
  </r>
  <r>
    <s v="CALI"/>
    <x v="0"/>
    <x v="0"/>
    <s v="19110"/>
    <s v="3103287"/>
    <s v="3007044111"/>
    <s v="OC VISITA ROLLOS"/>
    <s v="CAUCA"/>
    <s v="BUENOS AIRES"/>
    <s v="DISTRICOL VARIEDADES Y ESTILOS"/>
    <s v="REDEBAN"/>
    <s v="FO-25-1931380"/>
    <d v="2025-12-04T13:38:56"/>
    <d v="2025-12-09T14:45:00"/>
    <m/>
    <s v="VISITA"/>
    <s v="ROLLOS"/>
    <s v="AGREGADOR"/>
    <s v="DISTRICOL"/>
    <s v="EJECUTADO"/>
    <s v="EJECUTADO EXITOSO"/>
    <s v="04/12/2025 SE ESCALA A COORDINADOR DE ZONA PARA ENTREGA DE ROLLOS EN SITIO | 09/12/2025 SE REALIZA ENTREGA DE 80 ROLLOS TERMICOS REDEBAN"/>
    <s v="VISITA TECNICA"/>
    <m/>
    <s v="TIPO II"/>
    <s v="TERRESTRE"/>
    <s v="MONTERO MUESES GIAN CARLO"/>
    <n v="1"/>
    <n v="67654"/>
    <n v="140396"/>
    <n v="67654"/>
  </r>
  <r>
    <s v="MEDELLIN"/>
    <x v="1"/>
    <x v="1"/>
    <s v="5001"/>
    <s v="3103289"/>
    <s v="3007080857"/>
    <s v="OC VISITA ROLLOS"/>
    <s v="ANTIOQUIA"/>
    <s v="MEDELLIN"/>
    <s v="PTM MEDELLIN VARIEDADES LA CHI"/>
    <s v="REDEBAN"/>
    <s v="FO-25-2000243 | FO-25-1931374"/>
    <d v="2025-12-04T13:41:05"/>
    <d v="2025-12-09T16:19:00"/>
    <m/>
    <s v="VISITA"/>
    <s v="ROLLOS"/>
    <s v="AGREGADOR"/>
    <s v="COMCARD - PTM"/>
    <s v="EJECUTADO"/>
    <s v="EJECUTADO EXITOSO"/>
    <s v="[FO-25-2000243] 20/12/2025 SE ENTREGA ROLLOS OK SE DEJAN EN LOCAL VECINO YA QUE USUARIO NO SE ENCUENTRA EN EL COMERCIO || [FO-25-1931374] 04/12/2025 SE ESCALA A COORDINADOR DE ZONA PARA ENTREGA DE ROLLOS EN SITIO | 09/12/2025 SE REALIZA ENTREGA DE 30 ROLLOS POR EL OPERADOR VELOCES CON LA GUIA V4001929586"/>
    <s v="VISITA TECNICA"/>
    <m/>
    <s v="TIPO I"/>
    <s v="TERRESTRE"/>
    <s v="RIOS CASTRILLON JUAN SEBASTIAN"/>
    <n v="2"/>
    <n v="35780"/>
    <n v="75096"/>
    <n v="71560"/>
  </r>
  <r>
    <s v="CUCUTA"/>
    <x v="4"/>
    <x v="4"/>
    <s v="54109"/>
    <s v="3103303"/>
    <s v="3007064456"/>
    <s v="OC VISITA ROLLOS"/>
    <s v="NORTE DE SANTANDER"/>
    <s v="BUCARASICA"/>
    <s v="BARRIO FUERA DEL MUNICIPIO DE"/>
    <s v="REDEBAN"/>
    <s v="FO-25-1938066"/>
    <d v="2025-12-04T12:15:00"/>
    <d v="2025-12-12T08:26:00"/>
    <m/>
    <s v="VISITA"/>
    <s v="ROLLOS"/>
    <s v="UNO A UNO"/>
    <s v="CB UNO A UNO"/>
    <s v="EJECUTADO"/>
    <s v="EJECUTADO EXITOSO"/>
    <s v="11/12/2025 SE REALIZA VISITA, SE ENTREGAN 10 ROLLOS, DATAFONO NO SE ENCUENTRA EN LA DIRECCIÓN DE ENTREGA"/>
    <s v="VISITA TECNICA"/>
    <m/>
    <s v="TIPO III"/>
    <s v="TERRESTRE"/>
    <s v="PACHECO BUITRAGO JAVIER ALONSO"/>
    <n v="1"/>
    <n v="35780"/>
    <n v="196537"/>
    <n v="35780"/>
  </r>
  <r>
    <s v="MONTERIA"/>
    <x v="3"/>
    <x v="3"/>
    <s v="23189"/>
    <s v="3103320"/>
    <s v="3007037736"/>
    <s v="OC VISITA ROLLOS"/>
    <s v="CORDOBA"/>
    <s v="CIENAGA DE ORO"/>
    <s v="BARRIO CENTRO CIENAGA DE ORO 1"/>
    <s v="REDEBAN"/>
    <s v="FO-25-1931049"/>
    <d v="2025-12-04T12:27:14"/>
    <d v="2025-12-09T12:22:00"/>
    <m/>
    <s v="VISITA"/>
    <s v="ROLLOS"/>
    <s v="CB UNO A UNO"/>
    <s v="CB UNO A UNO"/>
    <s v="EJECUTADO"/>
    <s v="EJECUTADO EXITOSO"/>
    <s v="04/12/2025 SE ESCALA A COORDINADOR DE ZONA PARA ENTREGA DE ROLLOS EN SITIO | 09/12/2025 SE REALIZÓ ENTREGA DE 70 ROLLOS PARA CB BANCOLOMBIA, NO SÉ MANIPULÓ EQUIPOS."/>
    <s v="VISITA TECNICA"/>
    <m/>
    <s v="TIPO II"/>
    <s v="TERRESTRE"/>
    <s v="CALDERA SALCEDO CARLOS JULIO"/>
    <n v="1"/>
    <n v="67654"/>
    <n v="140396"/>
    <n v="67654"/>
  </r>
  <r>
    <s v="SANTA MARTA"/>
    <x v="3"/>
    <x v="3"/>
    <s v="47001"/>
    <s v="3103354"/>
    <s v="3007071534"/>
    <s v="OC VISITA ROLLOS"/>
    <s v="MAGDALENA"/>
    <s v="SANTA MARTA"/>
    <s v="PTM CORREGIMIENTO BURITICA ADD"/>
    <s v="REDEBAN"/>
    <s v="FO-25-1931384"/>
    <d v="2025-12-04T13:01:57"/>
    <d v="2025-12-11T17:21:00"/>
    <m/>
    <s v="VISITA"/>
    <s v="ROLLOS"/>
    <s v="AGREGADOR"/>
    <s v="COMCARD - PTM"/>
    <s v="EJECUTADO"/>
    <s v="EJECUTADO EXITOSO"/>
    <s v="04/12/2025 SE ESCALA A COORDINADOR DE ZONA PARA ENTREGA DE ROLLOS EN SITIO | 11/12/2025 SE REALIZA ENVÍO DE 40 ROLLOS PARA DATÁFONO POR FLOTA SIN TIQUETE, DESPUÉS DE 2 HORAS SE VALIDA CON EL CLIENTE QUE LOS ROLLOS HAYAN LLEGADO"/>
    <s v="ENVIO FLOTA - OPERADOR LOGISTICO"/>
    <m/>
    <s v="TIPO I"/>
    <s v="TERRESTRE"/>
    <s v="THOMAS  CAMPO SIGIFREDO SEGUNDO"/>
    <n v="1"/>
    <n v="35780"/>
    <n v="0"/>
    <n v="35780"/>
  </r>
  <r>
    <s v="MEDELLIN"/>
    <x v="1"/>
    <x v="1"/>
    <s v="5088"/>
    <s v="3103770"/>
    <s v="3007081691"/>
    <s v="OC VISITA ROLLOS"/>
    <s v="ANTIOQUIA"/>
    <s v="BELLO"/>
    <s v="DISTRICOL PAPELERIA Y VAR. S&amp;J"/>
    <s v="REDEBAN"/>
    <s v="FO-25-1981395"/>
    <d v="2025-12-04T14:36:17"/>
    <d v="2025-12-17T10:22:00"/>
    <m/>
    <s v="VISITA"/>
    <s v="ROLLOS"/>
    <s v="AGREGADOR"/>
    <s v="DISTRICOL"/>
    <s v="EJECUTADO"/>
    <s v="EJECUTADO EXITOSO"/>
    <s v="16/12/2025 SE ESCALA A COORDINADOR DE ZONA PARA ENTREGA DE ROLLOS EN SITIO | 16/12/2025 SE ESCALA A COORDINADOR DE ZONA PARA ENTREGA DE ROLLOS EN SITIO | 17/12/2025 SE REALIZA VISITA TÉCNICA PROGRAMADA PARA LA ENTREGA DE DIEZ ROLLOS REDEBAN AL LLEGAR AL ESTABLECIMIENTO SE ENCUENTRA CERRADO SE PROCEDE A CONTACTAR AL USUARIO SIN OBTENER RESPUESTA POR NINGUNO DE LOS CANALES DISPONIBLES SE MANTIENE ESPERA EN SITIO Y POSTERIORMENTE SE PRESENTA EL ENCARGADO DEL COMERCIO VECINO A QUIEN SE SOLICITA DE MANERA FORMAL EL FAVOR DE RECIBIR LOS INSUMOS PARA SU POSTERIOR ENTREGA A LA RESPONSABLE DEL CORRESPONSAL EL ENCARGADO CONFIRMA LA RECEPCIÓN Y SE DEJA CONSTANCIA DE QUE LOS ROLLOS QUEDAN ENTREGADOS EN EL COMERCIO VECINO"/>
    <s v="VISITA TECNICA"/>
    <m/>
    <s v="TIPO I"/>
    <s v="TERRESTRE"/>
    <s v="MARTINEZ TOVAR OSCAR DAVID"/>
    <n v="1"/>
    <n v="35780"/>
    <n v="75096"/>
    <n v="35780"/>
  </r>
  <r>
    <s v="BUCARAMANGA"/>
    <x v="4"/>
    <x v="4"/>
    <s v="68081"/>
    <s v="3104164"/>
    <s v="3007019794"/>
    <s v="OC ENVIO ROLLOS"/>
    <s v="SANTANDER"/>
    <s v="BARRANCABERMEJA"/>
    <s v="PAGAFACIL IWANA"/>
    <s v="REDEBAN"/>
    <s v="FO-25-1936497"/>
    <d v="2025-12-04T15:10:10"/>
    <d v="2025-12-11T11:22:00"/>
    <m/>
    <s v="ENVIO"/>
    <m/>
    <s v="ROBUSTO"/>
    <s v="PAGAFACIL"/>
    <m/>
    <s v="EJECUTADO EXITOSO"/>
    <s v="05/12/2025 SE CONFIRMAN DATOS, SE REALIZA ENVIO POR OPERADOR LOGISTICO | 11/12/2025 SE REALIZA ENVIO DE 220 ROLLOS, CON LA GUIA 380284309 SERVIENTREGA. SE CONFIRMA ENTREGA EXITOSA POR PARTE DE LA TRANSPORTADORA"/>
    <s v="ENVIO"/>
    <m/>
    <s v="TIPO III"/>
    <s v="TERRESTRE"/>
    <m/>
    <n v="1"/>
    <n v="35780"/>
    <n v="0"/>
    <n v="35780"/>
  </r>
  <r>
    <s v="CALI"/>
    <x v="0"/>
    <x v="0"/>
    <s v="76001"/>
    <s v="3104169"/>
    <s v="3007035515"/>
    <s v="OC VISITA ROLLOS"/>
    <s v="VALLE DEL CAUCA"/>
    <s v="CALI"/>
    <s v="REDY LIMONAR"/>
    <s v="REDEBAN"/>
    <s v="FO-25-1932365"/>
    <d v="2025-12-04T15:11:12"/>
    <d v="2025-12-05T15:25:00"/>
    <m/>
    <s v="VISITA"/>
    <s v="ROLLOS"/>
    <s v="ROBUSTO"/>
    <s v="REDY"/>
    <s v="EJECUTADO"/>
    <s v="EJECUTADO EXITOSO"/>
    <s v="04/12/2025 SE ESCALA A COORDINADOR DE ZONA PARA ENTREGA DE ROLLOS EN SITIO | 05/12/2025 SE REALIZA ENTREGA DE 260 ROLLOS"/>
    <s v="VISITA TECNICA"/>
    <m/>
    <s v="TIPO I"/>
    <s v="TERRESTRE"/>
    <s v="PAREDES CASTILLO DIEGO"/>
    <n v="1"/>
    <n v="35780"/>
    <n v="75096"/>
    <n v="35780"/>
  </r>
  <r>
    <s v="TUNJA"/>
    <x v="4"/>
    <x v="4"/>
    <s v="15759"/>
    <s v="3104192"/>
    <s v="3007073160"/>
    <s v="OC VISITA ROLLOS"/>
    <s v="BOYACA"/>
    <s v="SOGAMOSO"/>
    <s v="DISTRICOL VARIEDADES Y PAPELER"/>
    <s v="REDEBAN"/>
    <s v="FO-25-1932353"/>
    <d v="2025-12-04T15:20:55"/>
    <d v="2025-12-12T07:31:00"/>
    <m/>
    <s v="VISITA"/>
    <s v="ROLLOS"/>
    <s v="AGREGADOR"/>
    <s v="DISTRICOL"/>
    <s v="EJECUTADO"/>
    <s v="EJECUTADO EXITOSO"/>
    <s v="04/12/2025 SE ESCALA A COORDINADOR DE ZONA PARA ENTREGA DE ROLLOS EN SITIO | 11/12/2025 SE VISITA CB ENTREGA 30 ROLLOS"/>
    <s v="VISITA TECNICA"/>
    <m/>
    <s v="TIPO II"/>
    <s v="TERRESTRE"/>
    <s v="GONZALEZ GONZALEZ MARIO ALBERTO"/>
    <n v="1"/>
    <n v="67654"/>
    <n v="140396"/>
    <n v="67654"/>
  </r>
  <r>
    <s v="VILLAVICENCIO"/>
    <x v="2"/>
    <x v="2"/>
    <s v="50006"/>
    <s v="3104197"/>
    <s v="3007080339"/>
    <s v="OC VISITA ROLLOS"/>
    <s v="META"/>
    <s v="ACACIAS"/>
    <s v="BARRIO ZONA RURAL ACACIAS 3"/>
    <s v="REDEBAN"/>
    <s v="FO-25-1932350"/>
    <d v="2025-12-04T15:22:01"/>
    <d v="2025-12-05T14:01:00"/>
    <m/>
    <s v="VISITA"/>
    <s v="ROLLOS"/>
    <s v="UNO A UNO"/>
    <s v="UNO A UNO"/>
    <s v="EJECUTADO"/>
    <s v="EJECUTADO EXITOSO"/>
    <s v="04/12/2025 SE ESCALA A COORDINADOR DE ZONA PARA ENTREGA DE ROLLOS EN SITIO | 05/12/2025 SE REALIZA ENTREGA DE 20 ROLLOS DE PAPEL TERMICO PARA DATÁFONO. SE DEJAN EN LA DIRECCIÓN CALLE 14#24-74 SAN JOSÉ ACACIAS-META"/>
    <s v="VISITA TECNICA"/>
    <m/>
    <s v="TIPO II"/>
    <s v="TERRESTRE"/>
    <s v="GARZON RUIZ LUIS MIGUEL"/>
    <n v="1"/>
    <n v="67654"/>
    <n v="140396"/>
    <n v="67654"/>
  </r>
  <r>
    <s v="BOGOTA"/>
    <x v="5"/>
    <x v="6"/>
    <s v="11001"/>
    <s v="3104214"/>
    <s v="3007037525"/>
    <s v="OC VISITA ROLLOS"/>
    <s v="CUNDINAMARCA"/>
    <s v="BOGOTA"/>
    <s v="BARRIO SIMON BOLIVAR BOGOTA 1"/>
    <s v="REDEBAN"/>
    <s v="FO-25-1932357"/>
    <d v="2025-12-04T15:16:00"/>
    <d v="2025-12-09T14:40:00"/>
    <m/>
    <s v="VISITA"/>
    <s v="ROLLOS"/>
    <s v="CB UNO A UNO"/>
    <s v="CB UNO A UNO"/>
    <s v="EJECUTADO"/>
    <s v="EJECUTADO EXITOSO"/>
    <s v="04/12/2025 SE ESCALA A COORDINADOR DE ZONA PARA ENTREGA DE ROLLOS EN SITIO | 09/12/2025 SE REALIZA ENTREGA DE 20 ROLLOS ,NO SE MANIPULAN EQUIPOS"/>
    <s v="VISITA TECNICA"/>
    <m/>
    <s v="TIPO I"/>
    <s v="TERRESTRE"/>
    <s v="GALINDO ROJAS LUIS FELIPE"/>
    <n v="1"/>
    <n v="35780"/>
    <n v="75096"/>
    <n v="35780"/>
  </r>
  <r>
    <s v="MEDELLIN"/>
    <x v="1"/>
    <x v="1"/>
    <s v="5001"/>
    <s v="3104298"/>
    <s v="3007077639"/>
    <s v="OC VISITA ROLLOS"/>
    <s v="ANTIOQUIA"/>
    <s v="MEDELLIN"/>
    <s v="BARRIO ARANJUEZ MEDELLIN 22"/>
    <s v="REDEBAN"/>
    <s v="FO-25-1932402"/>
    <d v="2025-12-04T15:53:13"/>
    <d v="2025-12-11T16:36:00"/>
    <m/>
    <s v="VISITA"/>
    <s v="ROLLOS"/>
    <s v="CB UNO A UNO"/>
    <s v="CB UNO A UNO"/>
    <m/>
    <s v="EJECUTADO EXITOSO"/>
    <s v="04/12/2025 SE ESCALA A COORDINADOR DE ZONA PARA ENTREGA DE ROLLOS EN SITIO | 11/12/2025 SE REALIZA ENTREGA DE 100 ROLLOS POR EL OPERADOR VELOCES CON LA GUIA V4001936230"/>
    <s v="VISITA TECNICA"/>
    <m/>
    <s v="TIPO I"/>
    <s v="TERRESTRE"/>
    <s v="ARGEL DORIA MIGUEL ALBERTO"/>
    <n v="1"/>
    <n v="35780"/>
    <n v="75096"/>
    <n v="35780"/>
  </r>
  <r>
    <s v="TUNJA"/>
    <x v="4"/>
    <x v="4"/>
    <s v="15001"/>
    <s v="3104506"/>
    <s v="3007067971"/>
    <s v="OC VISITA ROLLOS"/>
    <s v="BOYACA"/>
    <s v="TUNJA"/>
    <s v="MULTIPAGAS TUNJA"/>
    <s v="REDEBAN"/>
    <s v="FO-25-1932419"/>
    <d v="2025-12-04T15:31:53"/>
    <d v="2025-12-05T10:02:00"/>
    <m/>
    <s v="VISITA"/>
    <s v="ROLLOS"/>
    <s v="ROBUSTO"/>
    <s v="MULTIPAGAS"/>
    <s v="EJECUTADO"/>
    <s v="EJECUTADO EXITOSO"/>
    <s v="04/12/2025 SE ESCALA A COORDINADOR DE ZONA PARA ENTREGA DE ROLLOS EN SITIO | 05/12/2025 ENTREGA DE 60 ROLLOS EXITOSA."/>
    <s v="VISITA TECNICA"/>
    <m/>
    <s v="TIPO I"/>
    <s v="TERRESTRE"/>
    <s v="HERRERA GARZON JEYSON STEVENT"/>
    <n v="1"/>
    <n v="35780"/>
    <n v="75096"/>
    <n v="35780"/>
  </r>
  <r>
    <s v="MEDELLIN"/>
    <x v="1"/>
    <x v="1"/>
    <s v="5360"/>
    <s v="3104555"/>
    <s v="3007070449"/>
    <s v="OC VISITA ROLLOS"/>
    <s v="ANTIOQUIA"/>
    <s v="ITAGUI"/>
    <s v="DISTRICOL PROABASTOS S.A."/>
    <s v="REDEBAN"/>
    <s v="FO-25-2000162 | FO-25-1932409"/>
    <d v="2025-12-04T15:51:03"/>
    <d v="2025-12-13T11:47:00"/>
    <m/>
    <s v="VISITA"/>
    <s v="ROLLOS"/>
    <s v="AGREGADOR"/>
    <s v="DISTRICOL"/>
    <s v="EJECUTADO"/>
    <s v="EJECUTADO EXITOSO"/>
    <s v="[FO-25-2000162] 19/12/2025 SE ENTREGAN 20 ROLLOS, EN LA DIRECCIÓN DEL CORRESPONSAL DE MANERA EXITOSA, OK || [FO-25-1932409] 04/12/2025 SE ESCALA A COORDINADOR DE ZONA PARA ENTREGA DE ROLLOS EN SITIO | 13/12/2025 SE REALIZA ENTREGA DE 20 ROLLOS POR EL OPERADOR VELOCES CON LA GUIA V4001929580"/>
    <s v="VISITA TECNICA"/>
    <m/>
    <s v="TIPO I"/>
    <s v="TERRESTRE"/>
    <s v="RIOS CASTRILLON JUAN SEBASTIAN"/>
    <n v="2"/>
    <n v="35780"/>
    <n v="75096"/>
    <n v="71560"/>
  </r>
  <r>
    <s v="PASTO"/>
    <x v="0"/>
    <x v="0"/>
    <s v="52835"/>
    <s v="3104763"/>
    <s v="3007041368"/>
    <s v="OC VISITA ROLLOS"/>
    <s v="NARIÑO"/>
    <s v="SAN ANDRES DE TUMACO"/>
    <s v="DISTRICOL SU DROGUERIA LIDERES"/>
    <s v="REDEBAN"/>
    <s v="FO-25-1934525"/>
    <d v="2025-12-04T16:21:21"/>
    <d v="2025-12-06T14:44:00"/>
    <m/>
    <s v="VISITA"/>
    <s v="ROLLOS"/>
    <s v="AGREGADOR"/>
    <s v="DISTRICOL"/>
    <s v="EJECUTADO"/>
    <s v="EJECUTADO EXITOSO"/>
    <s v="05/12/2025 SE REALIZA ENVIO DE ROLLOS POR  OPERADOR LOGISTICO | 06/12/2025 SE INFORMA GUIA, PARA RECOLECCION DE PAPELERIA EN OFICINA DE TRANSPORTADORA | 05/12/2025 SE REALIZÓ EL ENVÍO DE PAPELERÍA SOLICITADA SE ENTREGA COPIA DE GUÍA AL CLIENTE PARA QUE RECLAME EN OFICINA NOTA: SON DOS ENVÍOS AL MISMO CLIENTE CON DIFERENTE CÓDIGO DE CB, SE HACE UN SOLO ENVÍO CON ÚNICA GUÍA."/>
    <s v="ENVIO FLOTA - OPERADOR LOGISTICO"/>
    <m/>
    <s v="TIPO IV"/>
    <s v="TERRESTRE"/>
    <s v="REMICIO AMADO JOHN HEBER"/>
    <n v="1"/>
    <n v="35780"/>
    <n v="0"/>
    <n v="35780"/>
  </r>
  <r>
    <s v="MEDELLIN"/>
    <x v="1"/>
    <x v="1"/>
    <s v="5615"/>
    <s v="3104820"/>
    <s v="3007053690"/>
    <s v="OC VISITA ROLLOS"/>
    <s v="ANTIOQUIA"/>
    <s v="RIONEGRO"/>
    <s v="BARRIO RIONEGRO RIONEGRO 7"/>
    <s v="REDEBAN"/>
    <s v="FO-25-1934115"/>
    <d v="2025-12-04T16:19:22"/>
    <d v="2025-12-11T10:03:00"/>
    <m/>
    <s v="VISITA"/>
    <s v="ROLLOS"/>
    <s v="CB UNO A UNO"/>
    <s v="CB UNO A UNO"/>
    <s v="EJECUTADO"/>
    <s v="EJECUTADO EXITOSO"/>
    <s v="05/12/2025 SE ESCALA A COORDINADOR DE ZONA PARA ENTREGA DE ROLLOS EN SITIO | 11/12/2025 SE ENTREGA 10 ROLLOS OK"/>
    <s v="VISITA TECNICA"/>
    <m/>
    <s v="TIPO II"/>
    <s v="TERRESTRE"/>
    <s v="DIAZ ZABALA FRANCIS DUBAN"/>
    <n v="1"/>
    <n v="67654"/>
    <n v="140396"/>
    <n v="67654"/>
  </r>
  <r>
    <s v="PASTO"/>
    <x v="0"/>
    <x v="0"/>
    <s v="52835"/>
    <s v="3104917"/>
    <s v="3007058265"/>
    <s v="OC VISITA ROLLOS"/>
    <s v="NARIÑO"/>
    <s v="SAN ANDRES DE TUMACO"/>
    <s v="DISTRICOL INV YANBUN"/>
    <s v="REDEBAN"/>
    <s v="FO-25-1934523"/>
    <d v="2025-12-04T16:22:35"/>
    <d v="2025-12-06T14:45:00"/>
    <m/>
    <s v="VISITA"/>
    <s v="ROLLOS"/>
    <s v="AGREGADOR"/>
    <s v="DISTRICOL"/>
    <s v="EJECUTADO"/>
    <s v="EJECUTADO EXITOSO"/>
    <s v="05/12/2025 SE REALIZA ENVIO DE ROLLOS POR  OPERADOR LOGISTICO | 06/12/2025 SE INFORMA GUIA, PARA RECOLECCION DE PAPELERIA EN OFICINA DE TRANSPORTADORA | 05/12/2025 SE REALIZÓ EL ENVÍO DE PAPELERÍA SOLICITADA SE ENTREGA COPIA DE GUÍA AL CLIENTE PARA QUE RECLAME EN OFICINA NOTA: SON DOS ENVÍOS AL MISMO CLIENTE CON DIFERENTE CÓDIGO DE CB, SE HACE UN SOLO ENVÍO CON ÚNICA GUÍA."/>
    <s v="ENVIO FLOTA - OPERADOR LOGISTICO"/>
    <m/>
    <s v="TIPO IV"/>
    <s v="TERRESTRE"/>
    <s v="REMICIO AMADO JOHN HEBER"/>
    <n v="1"/>
    <n v="35780"/>
    <n v="0"/>
    <n v="35780"/>
  </r>
  <r>
    <s v="SANTA MARTA"/>
    <x v="3"/>
    <x v="3"/>
    <s v="44090"/>
    <s v="3105210"/>
    <s v="3007063200"/>
    <s v="OC ENVIO ROLLOS"/>
    <s v="LA GUAJIRA"/>
    <s v="DIBULLA"/>
    <s v="PTM DIBULLA TIENDA Y VARIEDADE"/>
    <s v="REDEBAN"/>
    <s v="FO-25-1935887"/>
    <d v="2025-12-04T17:09:26"/>
    <d v="2025-12-24T10:35:00"/>
    <m/>
    <s v="ENVIO"/>
    <m/>
    <s v="AGREGADOR"/>
    <s v="COMCARD - PTM"/>
    <m/>
    <s v="EJECUTADO EXITOSO"/>
    <s v="16/12/2025 SE REALIZA ENVIO DE ROLLOS POR  OPERADOR LOGISTICO | 24/12/2025 EN COMUNICACION CON EL CB INDICAN QUE EL ENVIO SE RECLAMA EN OFICINA, QUE NO HA PREGUNTADO SI YA LLEGARON POR LO CUAL HOY PREGUNTARA, LLAMAR EN OTRA OCACION PARA VALIDAR RECEPCION | 24/12/2025 SE REALIZA ENVIO DE 10 ROLLOS, CON LA GUIA 2278614653 SERVIENTREGA. SE CONFIRMA ENTREGA EXITOSA POR PARTE DE LA TRANSPORTADORA"/>
    <s v="ENVIO"/>
    <m/>
    <s v="TIPO III"/>
    <s v="TERRESTRE"/>
    <m/>
    <n v="1"/>
    <n v="35780"/>
    <n v="0"/>
    <n v="35780"/>
  </r>
  <r>
    <s v="SANTA MARTA"/>
    <x v="3"/>
    <x v="3"/>
    <s v="44090"/>
    <s v="3105427"/>
    <s v="3007031061"/>
    <s v="OC ENVIO ROLLOS"/>
    <s v="LA GUAJIRA"/>
    <s v="DIBULLA"/>
    <s v="BARRIO CENTRO"/>
    <s v="REDEBAN"/>
    <s v="FO-25-1934516"/>
    <d v="2025-12-05T08:00:00"/>
    <d v="2025-12-12T12:08:00"/>
    <m/>
    <s v="ENVIO"/>
    <m/>
    <s v="CB UNO A UNO"/>
    <s v="CB UNO A UNO"/>
    <m/>
    <s v="EJECUTADO EXITOSO"/>
    <s v="05/12/2025 SE REALIZA ENVIO DE ROLLOS POR  OPERADOR LOGISTICO | 12/12/2025 SE REALIZA ENVIO DE 30 ROLLOS, CON LA GUIA 2278614651 SERVIENTREGA. SE CONFIRMA ENTREGA EXITOSA POR PARTE DE LA TRANSPORTADORA"/>
    <s v="ENVIO"/>
    <m/>
    <s v="TIPO III"/>
    <s v="TERRESTRE"/>
    <m/>
    <n v="1"/>
    <n v="35780"/>
    <n v="0"/>
    <n v="35780"/>
  </r>
  <r>
    <s v="BARRANQUILLA"/>
    <x v="3"/>
    <x v="3"/>
    <s v="8573"/>
    <s v="3105496"/>
    <s v="3007011009"/>
    <s v="OC VISITA ROLLOS"/>
    <s v="ATLANTICO"/>
    <s v="PUERTO COLOMBIA"/>
    <s v="UERTO COLOMBIA II - ATLANTICO"/>
    <s v="REDEBAN"/>
    <s v="FO-25-1934080"/>
    <d v="2025-12-05T08:02:08"/>
    <d v="2025-12-07T13:39:00"/>
    <m/>
    <s v="VISITA"/>
    <s v="ROLLOS"/>
    <s v="CB UNO A UNO"/>
    <s v="CB UNO A UNO"/>
    <s v="EJECUTADO"/>
    <s v="EJECUTADO EXITOSO"/>
    <s v="05/12/2025 SE ESCALA A COORDINADOR DE ZONA PARA ENTREGA DE ROLLOS EN SITIO | 06/12/2025 SE ENTREGAN 110 ROLLOS"/>
    <s v="VISITA TECNICA"/>
    <m/>
    <s v="TIPO II"/>
    <s v="TERRESTRE"/>
    <s v="DE AVILA SIADES ALBERTO ENRIQUE"/>
    <n v="1"/>
    <n v="67654"/>
    <n v="140396"/>
    <n v="67654"/>
  </r>
  <r>
    <s v="MEDELLIN"/>
    <x v="1"/>
    <x v="1"/>
    <s v="5088"/>
    <s v="3106140"/>
    <s v="3007063960"/>
    <s v="OC VISITA ROLLOS"/>
    <s v="ANTIOQUIA"/>
    <s v="BELLO"/>
    <s v="DISTRICOL MERCADOS HATO NUEVO"/>
    <s v="REDEBAN"/>
    <s v="FO-25-1934332"/>
    <d v="2025-12-05T08:19:18"/>
    <d v="2025-12-12T09:20:00"/>
    <m/>
    <s v="VISITA"/>
    <s v="ROLLOS"/>
    <s v="AGREGADOR"/>
    <s v="DISTRICOL"/>
    <m/>
    <s v="EJECUTADO EXITOSO"/>
    <s v="05/12/2025 SE ESCALA A COORDINADOR DE ZONA PARA ENTREGA DE ROLLOS EN SITIO | 12/12/2025 SE REALIZA ENTREGA DE 100 ROLLOS POR EL OPERADOR VELOCES CON LA GUIA V4001936225"/>
    <s v="VISITA TECNICA"/>
    <m/>
    <s v="TIPO I"/>
    <s v="TERRESTRE"/>
    <s v="MARIN QUINTERO BRAYAN ESTIVEN"/>
    <n v="1"/>
    <n v="35780"/>
    <n v="75096"/>
    <n v="35780"/>
  </r>
  <r>
    <s v="SANTA MARTA"/>
    <x v="3"/>
    <x v="3"/>
    <s v="47245"/>
    <s v="3106145"/>
    <s v="3007035993"/>
    <s v="OC ENVIO ROLLOS"/>
    <s v="MAGDALENA"/>
    <s v="EL BANCO"/>
    <s v="BARRIO LA PLEGARIA EL BANCO 1"/>
    <s v="REDEBAN"/>
    <s v="FO-25-1934830"/>
    <d v="2025-12-05T08:20:30"/>
    <d v="2025-12-13T10:14:00"/>
    <m/>
    <s v="ENVIO"/>
    <m/>
    <s v="CB UNO A UNO"/>
    <s v="CB UNO A UNO"/>
    <m/>
    <s v="EJECUTADO EXITOSO"/>
    <s v="05/12/2025 SE REALIZA ENVIO DE ROLLOS POR  OPERADOR LOGISTICO | 13/12/2025 SE REALIZA ENVIO DE 60 ROLLOS, CON LA GUIA 2278614652 SERVIENTREGA. SE CONFIRMA ENTREGA EXITOSA POR PARTE DE LA TRANSPORTADORA"/>
    <s v="ENVIO"/>
    <m/>
    <s v="TIPO IV"/>
    <s v="TERRESTRE"/>
    <m/>
    <n v="1"/>
    <n v="35780"/>
    <n v="0"/>
    <n v="35780"/>
  </r>
  <r>
    <s v="CALI"/>
    <x v="0"/>
    <x v="0"/>
    <s v="76364"/>
    <s v="3106156"/>
    <s v="3007077460"/>
    <s v="OC VISITA ROLLOS"/>
    <s v="VALLE DEL CAUCA"/>
    <s v="JAMUNDI"/>
    <s v="BARRIO JAMUNDI JAMUNDI  3"/>
    <s v="REDEBAN"/>
    <s v="FO-25-1934327"/>
    <d v="2025-12-05T08:27:45"/>
    <d v="2025-12-09T14:57:00"/>
    <m/>
    <s v="VISITA"/>
    <s v="ROLLOS"/>
    <s v="CB UNO A UNO"/>
    <s v="CB UNO A UNO"/>
    <s v="EJECUTADO"/>
    <s v="EJECUTADO EXITOSO"/>
    <s v="05/12/2025 SE ESCALA A COORDINADOR DE ZONA PARA ENTREGA DE ROLLOS EN SITIO | 09/12/2025 SE REALIZA ENTREGA DE 30 ROLLOS TÉRMICOS REDEBAN"/>
    <s v="VISITA TECNICA"/>
    <m/>
    <s v="TIPO II"/>
    <s v="TERRESTRE"/>
    <s v="MONTERO MUESES GIAN CARLO"/>
    <n v="1"/>
    <n v="67654"/>
    <n v="140396"/>
    <n v="67654"/>
  </r>
  <r>
    <s v="MEDELLIN"/>
    <x v="1"/>
    <x v="1"/>
    <s v="5088"/>
    <s v="3106170"/>
    <s v="3007079917"/>
    <s v="OC VISITA ROLLOS"/>
    <s v="ANTIOQUIA"/>
    <s v="BELLO"/>
    <s v="DISTRICOL PAPELERIA SALO"/>
    <s v="REDEBAN"/>
    <s v="FO-25-1934613"/>
    <d v="2025-12-05T08:42:12"/>
    <d v="2025-12-11T16:35:00"/>
    <m/>
    <s v="VISITA"/>
    <s v="ROLLOS"/>
    <s v="AGREGADOR"/>
    <s v="DISTRICOL"/>
    <m/>
    <s v="EJECUTADO EXITOSO"/>
    <s v="05/12/2025 SE ESCALA A COORDINADOR DE ZONA PARA ENTREGA DE ROLLOS EN SITIO | 11/12/2025 SE REALIZA ENTREGA DE 10 ROLLOS POR EL OPERADOR VELOCES CON LA GUIA V4001936224"/>
    <s v="VISITA TECNICA"/>
    <m/>
    <s v="TIPO I"/>
    <s v="TERRESTRE"/>
    <s v="ARGEL DORIA MIGUEL ALBERTO"/>
    <n v="1"/>
    <n v="35780"/>
    <n v="75096"/>
    <n v="35780"/>
  </r>
  <r>
    <s v="BARRANQUILLA"/>
    <x v="3"/>
    <x v="3"/>
    <s v="8001"/>
    <s v="3106545"/>
    <s v="3007022876"/>
    <s v="OC VISITA ROLLOS"/>
    <s v="ATLANTICO"/>
    <s v="BARRANQUILLA"/>
    <s v="BARRIO MONTES BARRANQUILLA"/>
    <s v="REDEBAN"/>
    <s v="FO-25-1935018"/>
    <d v="2025-12-05T09:32:52"/>
    <d v="2025-12-07T13:16:00"/>
    <m/>
    <s v="VISITA"/>
    <s v="ROLLOS"/>
    <s v="CB UNO A UNO"/>
    <s v="CB UNO A UNO"/>
    <s v="EJECUTADO"/>
    <s v="EJECUTADO EXITOSO"/>
    <s v="05/12/2025 SE ESCALA A COORDINADOR DE ZONA PARA ENTREGA DE ROLLOS EN SITIO | 06/12/2025 SE REALIZA VISITA TÉCNICA, SE ENTREGA 70 ROLLOS PARA DATAFONO, EL CLIENTE RECIBE A SATISFACCIÓN."/>
    <s v="VISITA TECNICA"/>
    <m/>
    <s v="TIPO I"/>
    <s v="TERRESTRE"/>
    <s v="DE AGUAS MUÑOZ DAVID JOSE"/>
    <n v="1"/>
    <n v="35780"/>
    <n v="75096"/>
    <n v="35780"/>
  </r>
  <r>
    <s v="BARRANQUILLA"/>
    <x v="3"/>
    <x v="3"/>
    <s v="47745"/>
    <s v="3106549"/>
    <s v="3007039993"/>
    <s v="OC VISITA ROLLOS"/>
    <s v="MAGDALENA"/>
    <s v="SITIONUEVO"/>
    <s v="DISTRICOL TIENDA Y PANADERIA L"/>
    <s v="REDEBAN"/>
    <s v="FO-25-1935016"/>
    <d v="2025-12-05T09:34:50"/>
    <d v="2025-12-12T11:57:00"/>
    <m/>
    <s v="VISITA"/>
    <s v="ROLLOS"/>
    <s v="AGREGADOR"/>
    <s v="DISTRICOL"/>
    <s v="EJECUTADO"/>
    <s v="EJECUTADO EXITOSO"/>
    <s v="05/12/2025 SE ESCALA A COORDINADOR DE ZONA PARA ENTREGA DE ROLLOS EN SITIO | 12/12/2025 SE REALIZA VISITA TÉCNICA, SE ENTREGA 60 ROLLOS PARA DATAFONO, EL CLIENTE RECIBE A SATISFACCIÓN, CB OPERATIVO."/>
    <s v="VISITA TECNICA"/>
    <m/>
    <s v="TIPO II"/>
    <s v="TERRESTRE"/>
    <s v="DE AGUAS MUÑOZ DAVID JOSE"/>
    <n v="1"/>
    <n v="67654"/>
    <n v="140396"/>
    <n v="67654"/>
  </r>
  <r>
    <s v="MEDELLIN"/>
    <x v="1"/>
    <x v="1"/>
    <s v="5001"/>
    <s v="3106654"/>
    <s v="3007017518"/>
    <s v="OC VISITA ROLLOS"/>
    <s v="ANTIOQUIA"/>
    <s v="MEDELLIN"/>
    <s v="PAGAFACIL AVENIDA COLOMBIA"/>
    <s v="REDEBAN"/>
    <s v="FO-25-1981401"/>
    <d v="2025-12-05T09:16:13"/>
    <d v="2025-12-17T14:42:00"/>
    <m/>
    <s v="VISITA"/>
    <s v="ROLLOS"/>
    <s v="ROBUSTO"/>
    <s v="PAGAFACIL"/>
    <s v="EJECUTADO"/>
    <s v="EJECUTADO EXITOSO"/>
    <s v="16/12/2025 SE ESCALA A COORDINADOR DE ZONA PARA ENTREGA DE ROLLOS EN SITIO | 16/12/2025 SE ESCALA A COORDINADOR DE ZONA PARA ENTREGA DE ROLLOS EN SITIO | 17/12/2025 SE REALIZÓ VISITA TÉCNICA PARA LA ENTREGA DE 310 ROLLOS REDEBAN AL CORRESPONSAL BANCOLOMBIA ROBUSTO PAGAFACIL USUARIO RECIBE CUENTA Y VERIFICA LOS ROLLOS CONFIRMANDO LA CANTIDAD ENTREGADA EL PROCESO SE DESARROLLÓ DE MANERA ORDENADA Y TRANSPARENTE SIN NOVEDADES NI INCONSISTENCIAS LA ENTREGA FUE EXITOSA QUEDANDO REGISTRADA COMO COMPLETADA Y CONFORME"/>
    <s v="VISITA TECNICA"/>
    <m/>
    <s v="TIPO I"/>
    <s v="TERRESTRE"/>
    <s v="MARTINEZ TOVAR OSCAR DAVID"/>
    <n v="1"/>
    <n v="35780"/>
    <n v="75096"/>
    <n v="35780"/>
  </r>
  <r>
    <s v="BOGOTA"/>
    <x v="5"/>
    <x v="6"/>
    <s v="25743"/>
    <s v="3106950"/>
    <s v="3007076324"/>
    <s v="OC VISITA ROLLOS"/>
    <s v="CUNDINAMARCA"/>
    <s v="SILVANIA"/>
    <s v="BARRIO VEREDA AGUABONITA SILVA"/>
    <s v="REDEBAN"/>
    <s v="FO-25-1935314"/>
    <d v="2025-12-05T09:56:00"/>
    <d v="2025-12-10T14:53:00"/>
    <m/>
    <s v="VISITA"/>
    <s v="ROLLOS"/>
    <s v="CB UNO A UNO"/>
    <s v="CB UNO A UNO"/>
    <s v="EJECUTADO"/>
    <s v="EJECUTADO EXITOSO"/>
    <s v="05/12/2025 SE ESCALA A COORDINADOR DE ZONA PARA ENTREGA DE ROLLOS EN SITIO | 10/12/2025 ENTREGA DE 10 ROLLOS PARA DATAFONO NO SE MANIPULA TERMINAL"/>
    <s v="VISITA TECNICA"/>
    <m/>
    <s v="TIPO II"/>
    <s v="TERRESTRE"/>
    <s v="BUSTOS MORA DIEGO MANUEL"/>
    <n v="1"/>
    <n v="67654"/>
    <n v="140396"/>
    <n v="67654"/>
  </r>
  <r>
    <s v="IBAGUE"/>
    <x v="2"/>
    <x v="2"/>
    <s v="73001"/>
    <s v="3107271"/>
    <s v="3007080609"/>
    <s v="OC VISITA ROLLOS"/>
    <s v="TOLIMA"/>
    <s v="IBAGUE"/>
    <s v="BARRIO LA FRANCIA IBAGUE 4"/>
    <s v="REDEBAN"/>
    <s v="FO-25-1935810"/>
    <d v="2025-12-05T10:56:44"/>
    <d v="2025-12-13T15:14:00"/>
    <m/>
    <s v="VISITA"/>
    <s v="ROLLOS"/>
    <s v="UNO A UNO"/>
    <s v="UNO A UNO"/>
    <s v="EJECUTADO"/>
    <s v="EJECUTADO EXITOSO"/>
    <s v="05/12/2025 SE ESCALA A COORDINADOR DE ZONA PARA ENTREGA DE ROLLOS EN SITIO | 13/12/2025 SE REALIZA ENTREGA DE 10 ROLLOS POR SOLICITUD DEL CLIENTE."/>
    <s v="VISITA TECNICA"/>
    <m/>
    <s v="TIPO I"/>
    <s v="TERRESTRE"/>
    <s v="BARRAGAN TAFUR EDWIN ESTEBAN"/>
    <n v="1"/>
    <n v="35780"/>
    <n v="75096"/>
    <n v="35780"/>
  </r>
  <r>
    <s v="CALI"/>
    <x v="0"/>
    <x v="0"/>
    <s v="76001"/>
    <s v="3107342"/>
    <s v="3007068005"/>
    <s v="OC VISITA ROLLOS"/>
    <s v="VALLE DEL CAUCA"/>
    <s v="CALI"/>
    <s v="POTRERO GRANDE CALI VALL DEL C"/>
    <s v="REDEBAN"/>
    <s v="FO-25-1935816"/>
    <d v="2025-12-05T10:25:48"/>
    <d v="2025-12-10T14:39:00"/>
    <m/>
    <s v="VISITA"/>
    <s v="ROLLOS"/>
    <s v="CB UNO A UNO"/>
    <s v="CB UNO A UNO"/>
    <s v="EJECUTADO"/>
    <s v="EJECUTADO EXITOSO"/>
    <s v="05/12/2025 SE ESCALA A COORDINADOR DE ZONA PARA ENTREGA DE ROLLOS EN SITIO | 10/12/2025 SE VISITA CORRESPONSAL Y SE REALIZA ENTREGA DE 40 ROLLOS"/>
    <s v="VISITA TECNICA"/>
    <m/>
    <s v="TIPO I"/>
    <s v="TERRESTRE"/>
    <s v="BOLAÑOS TABORDA JORGE ENRIQUE"/>
    <n v="1"/>
    <n v="35780"/>
    <n v="75096"/>
    <n v="35780"/>
  </r>
  <r>
    <s v="MEDELLIN"/>
    <x v="1"/>
    <x v="1"/>
    <s v="5088"/>
    <s v="3107780"/>
    <s v="3007026860"/>
    <s v="OC VISITA ROLLOS"/>
    <s v="ANTIOQUIA"/>
    <s v="BELLO"/>
    <s v="PAGAFACIL TIENDA METRO BELLO 1"/>
    <s v="REDEBAN"/>
    <s v="FO-25-1936115"/>
    <d v="2025-12-05T11:16:55"/>
    <d v="2025-12-12T09:19:00"/>
    <m/>
    <s v="VISITA"/>
    <s v="ROLLOS"/>
    <s v="ROBUSTO"/>
    <s v="PAGAFACIL"/>
    <m/>
    <s v="EJECUTADO EXITOSO"/>
    <s v="05/12/2025 SE ESCALA A COORDINADOR DE ZONA PARA ENTREGA DE ROLLOS EN SITIO | 12/12/2025 SE REALIZA ENTREGA DE 170 ROLLOS POR EL OPERADOR VELOCES CON LA GUIA V4001936215"/>
    <s v="VISITA TECNICA"/>
    <m/>
    <s v="TIPO I"/>
    <s v="TERRESTRE"/>
    <s v="MARIN QUINTERO BRAYAN ESTIVEN"/>
    <n v="1"/>
    <n v="35780"/>
    <n v="75096"/>
    <n v="35780"/>
  </r>
  <r>
    <s v="MEDELLIN"/>
    <x v="1"/>
    <x v="1"/>
    <s v="5615"/>
    <s v="3107994"/>
    <s v="3007058440"/>
    <s v="OC VISITA ROLLOS"/>
    <s v="ANTIOQUIA"/>
    <s v="RIONEGRO"/>
    <s v="PTM RIONEGRO PAPELERIA MISCELA"/>
    <s v="REDEBAN"/>
    <s v="FO-25-1936266"/>
    <d v="2025-12-05T11:55:29"/>
    <d v="2025-12-13T15:16:00"/>
    <m/>
    <s v="VISITA"/>
    <s v="ROLLOS"/>
    <s v="AGREGADOR"/>
    <s v="COMCARD - PTM"/>
    <s v="EJECUTADO"/>
    <s v="EJECUTADO EXITOSO"/>
    <s v="05/12/2025 SE ESCALA A COORDINADOR DE ZONA PARA ENTREGA DE ROLLOS EN SITIO | 13/12/2025 SE ENTREGAN 120 ROLLOS"/>
    <s v="VISITA TECNICA"/>
    <m/>
    <s v="TIPO II"/>
    <s v="TERRESTRE"/>
    <s v="BADEL ACUÑA LUIS ALBERTO"/>
    <n v="1"/>
    <n v="67654"/>
    <n v="140396"/>
    <n v="67654"/>
  </r>
  <r>
    <s v="TUNJA"/>
    <x v="4"/>
    <x v="4"/>
    <s v="15001"/>
    <s v="3108007"/>
    <s v="3007028110"/>
    <s v="OC VISITA ROLLOS"/>
    <s v="BOYACA"/>
    <s v="TUNJA"/>
    <s v="ARRIO CIUDADELA SOL DE ORIENT"/>
    <s v="REDEBAN"/>
    <s v="FO-25-1936109"/>
    <d v="2025-12-05T11:24:08"/>
    <d v="2025-12-07T13:08:00"/>
    <m/>
    <s v="VISITA"/>
    <s v="ROLLOS"/>
    <s v="CB UNO A UNO"/>
    <s v="CB UNO A UNO"/>
    <s v="EJECUTADO"/>
    <s v="EJECUTADO EXITOSO"/>
    <s v="05/12/2025 SE ESCALA A COORDINADOR DE ZONA PARA ENTREGA DE ROLLOS EN SITIO | 06/12/2025 ENTREGA DE 70 ROLLOS CON VISITA EXITOSA"/>
    <s v="VISITA TECNICA"/>
    <m/>
    <s v="TIPO I"/>
    <s v="TERRESTRE"/>
    <s v="HERRERA GARZON JEYSON STEVENT"/>
    <n v="1"/>
    <n v="35780"/>
    <n v="75096"/>
    <n v="35780"/>
  </r>
  <r>
    <s v="IBAGUE"/>
    <x v="2"/>
    <x v="2"/>
    <s v="73001"/>
    <s v="3108083"/>
    <s v="3007078298"/>
    <s v="OC VISITA ROLLOS"/>
    <s v="TOLIMA"/>
    <s v="IBAGUE"/>
    <s v="BARRIO ALTOS DE GUALANDAY IBAGUE"/>
    <s v="REDEBAN"/>
    <s v="FO-25-1936270"/>
    <d v="2025-12-05T11:52:39"/>
    <d v="2025-12-15T10:46:00"/>
    <m/>
    <s v="VISITA"/>
    <s v="ROLLOS"/>
    <s v="UNO A UNO"/>
    <s v="MEDIA"/>
    <s v="EJECUTADO"/>
    <s v="EJECUTADO EXITOSO"/>
    <s v="05/12/2025 SE ESCALA A COORDINADOR DE ZONA PARA ENTREGA DE ROLLOS EN SITIO | 15/12/2025 SE REALIZA ENTREGA DE 10 ROLLOS POR SOLICITUD DEL CLIENTE."/>
    <s v="VISITA TECNICA"/>
    <m/>
    <s v="TIPO I"/>
    <s v="TERRESTRE"/>
    <s v="BARRAGAN TAFUR EDWIN ESTEBAN"/>
    <n v="1"/>
    <n v="35780"/>
    <n v="75096"/>
    <n v="35780"/>
  </r>
  <r>
    <s v="CALI"/>
    <x v="0"/>
    <x v="0"/>
    <s v="76001"/>
    <s v="3108121"/>
    <s v="3007079049"/>
    <s v="OC VISITA ROLLOS"/>
    <s v="VALLE DEL CAUCA"/>
    <s v="CALI"/>
    <s v="BARRIO CANEY CALI 5"/>
    <s v="REDEBAN"/>
    <s v="FO-25-1936273"/>
    <d v="2025-12-05T11:46:54"/>
    <d v="2025-12-09T14:54:00"/>
    <m/>
    <s v="VISITA"/>
    <s v="ROLLOS"/>
    <s v="CB UNO A UNO"/>
    <s v="CB UNO A UNO"/>
    <s v="EJECUTADO"/>
    <s v="EJECUTADO EXITOSO"/>
    <s v="05/12/2025 SE ESCALA A COORDINADOR DE ZONA PARA ENTREGA DE ROLLOS EN SITIO | 09/12/2025 SE REALIZA ENTREGA DE 20 ROLLOS REDEBAN CON VISITA, NO SE INTERVIENE EQUIPOS"/>
    <s v="VISITA TECNICA"/>
    <m/>
    <s v="TIPO I"/>
    <s v="TERRESTRE"/>
    <s v="HERRERA MONAR GEOVANNY"/>
    <n v="1"/>
    <n v="35780"/>
    <n v="75096"/>
    <n v="35780"/>
  </r>
  <r>
    <s v="BOGOTA"/>
    <x v="5"/>
    <x v="6"/>
    <s v="73449"/>
    <s v="3108332"/>
    <s v="3007063245"/>
    <s v="OC VISITA ROLLOS"/>
    <s v="TOLIMA"/>
    <s v="MELGAR"/>
    <s v="DISTRICOL SERVISALUD MELGAR"/>
    <s v="REDEBAN"/>
    <s v="FO-25-1936331"/>
    <d v="2025-12-05T12:16:31"/>
    <d v="2025-12-07T13:01:00"/>
    <m/>
    <s v="VISITA"/>
    <s v="ROLLOS"/>
    <s v="AGREGADOR"/>
    <s v="DISTRICOL"/>
    <s v="EJECUTADO"/>
    <s v="EJECUTADO EXITOSO"/>
    <s v="05/12/2025 SE ESCALA A COORDINADOR DE ZONA PARA ENTREGA DE ROLLOS EN SITIO | 06/12/2025 SE LLEGA A COMERCIO, SE ENTREGAN ROLLOS, SIN MANIPULACIÓN DEL EQUIPO SIN NOVEDAD"/>
    <s v="VISITA TECNICA"/>
    <m/>
    <s v="TIPO II"/>
    <s v="TERRESTRE"/>
    <s v="ARIAS QUILINDO JULIAN"/>
    <n v="1"/>
    <n v="67654"/>
    <n v="140396"/>
    <n v="67654"/>
  </r>
  <r>
    <s v="APARTADO"/>
    <x v="1"/>
    <x v="1"/>
    <s v="5837"/>
    <s v="3108364"/>
    <s v="3007052840"/>
    <s v="OC VISITA ROLLOS"/>
    <s v="ANTIOQUIA"/>
    <s v="TURBO"/>
    <s v="DISTRICOL EDS LA CAMILA"/>
    <s v="REDEBAN"/>
    <s v="FO-25-1936511"/>
    <d v="2025-12-05T12:46:45"/>
    <d v="2025-12-12T07:38:00"/>
    <m/>
    <s v="VISITA"/>
    <s v="ROLLOS"/>
    <s v="AGREGADOR"/>
    <s v="DISTRICOL"/>
    <s v="EJECUTADO"/>
    <s v="EJECUTADO EXITOSO"/>
    <s v="05/12/2025 SE ESCALA A COORDINADOR DE ZONA PARA ENTREGA DE ROLLOS EN SITIO | 11/12/2025 ENTREGA DE 60 ROLLOS"/>
    <s v="VISITA TECNICA"/>
    <m/>
    <s v="TIPO II"/>
    <s v="TERRESTRE"/>
    <s v="SALDARRIAGA MIRANDA SANTIAGO"/>
    <n v="1"/>
    <n v="67654"/>
    <n v="140396"/>
    <n v="67654"/>
  </r>
  <r>
    <s v="MEDELLIN"/>
    <x v="1"/>
    <x v="1"/>
    <s v="5001"/>
    <s v="3108506"/>
    <s v="3007025163"/>
    <s v="OC VISITA ROLLOS"/>
    <s v="ANTIOQUIA"/>
    <s v="MEDELLIN"/>
    <s v="REDY BELEN LA 33"/>
    <s v="REDEBAN"/>
    <s v="FO-25-1936264"/>
    <d v="2025-12-05T12:09:42"/>
    <d v="2025-12-11T16:30:00"/>
    <m/>
    <s v="VISITA"/>
    <s v="ROLLOS"/>
    <s v="ROBUSTO"/>
    <s v="REDY"/>
    <m/>
    <s v="EJECUTADO EXITOSO"/>
    <s v="05/12/2025 SE ESCALA A COORDINADOR DE ZONA PARA ENTREGA DE ROLLOS EN SITIO | 11/12/2025 SE REALIZA ENTREGA DE 160 ROLLOS POR EL OPERADOR VELOCES CON LA GUIA V4001936212"/>
    <s v="VISITA TECNICA"/>
    <m/>
    <s v="TIPO I"/>
    <s v="TERRESTRE"/>
    <s v="ARGEL DORIA MIGUEL ALBERTO"/>
    <n v="1"/>
    <n v="35780"/>
    <n v="75096"/>
    <n v="35780"/>
  </r>
  <r>
    <s v="YOPAL"/>
    <x v="2"/>
    <x v="2"/>
    <s v="85010"/>
    <s v="3108571"/>
    <s v="3007066208"/>
    <s v="OC VISITA ROLLOS"/>
    <s v="CASANARE"/>
    <s v="AGUAZUL"/>
    <s v="DISTRICOL AUTOSERVICIO SURTIAL"/>
    <s v="REDEBAN"/>
    <s v="FO-25-1937006"/>
    <d v="2025-12-05T13:11:23"/>
    <d v="2025-12-12T07:41:00"/>
    <m/>
    <s v="VISITA"/>
    <s v="ROLLOS"/>
    <s v="AGREGADOR"/>
    <s v="DISTRICOL"/>
    <s v="EJECUTADO"/>
    <s v="EJECUTADO EXITOSO"/>
    <s v="05/12/2025 SE ESCALA A COORDINADOR DE ZONA PARA ENTREGA DE ROLLOS EN SITIO | 11/12/2025 EN COMUNICACIÓN CON LA SEÑORA MARITZA PAEZ AL NUMERO 3203028829, INDICA SE ENVIEN LOS ROLLOS POR SERVICIO DE TAXI. RECIBIDO OK"/>
    <s v="ENVIO FLOTA - OPERADOR LOGISTICO"/>
    <m/>
    <s v="TIPO II"/>
    <s v="TERRESTRE"/>
    <s v="BERNAL ELAICA EDGAR ALEXIS"/>
    <n v="1"/>
    <n v="67654"/>
    <n v="140396"/>
    <n v="67654"/>
  </r>
  <r>
    <s v="BOGOTA"/>
    <x v="5"/>
    <x v="6"/>
    <s v="11001"/>
    <s v="3108581"/>
    <s v="3007079686"/>
    <s v="OC VISITA ROLLOS"/>
    <s v="CUNDINAMARCA"/>
    <s v="BOGOTA"/>
    <s v="PTM BOGOTA DONDE LEO TU SERVIC"/>
    <s v="REDEBAN"/>
    <s v="FO-25-1940778"/>
    <d v="2025-12-05T13:42:29"/>
    <d v="2025-12-10T07:45:00"/>
    <m/>
    <s v="VISITA"/>
    <s v="ROLLOS"/>
    <s v="AGREGADOR"/>
    <s v="COMCARD - PTM"/>
    <s v="EJECUTADO"/>
    <s v="EJECUTADO EXITOSO"/>
    <s v="06/12/2025 SE ESCALA A COORDINADOR DE ZONA PARA ENTREGA DE ROLLOS EN SITIO | 10/12/2025 SE HACE ENTREGA DE 20 ROLLOS REDEBAN"/>
    <s v="VISITA TECNICA"/>
    <m/>
    <s v="TIPO I"/>
    <s v="TERRESTRE"/>
    <s v="GONZALEZ FANDIÑO SANTIAGO ERNESTO"/>
    <n v="1"/>
    <n v="35780"/>
    <n v="75096"/>
    <n v="35780"/>
  </r>
  <r>
    <s v="BOGOTA"/>
    <x v="5"/>
    <x v="6"/>
    <s v="11001"/>
    <s v="3108675"/>
    <s v="3007079686"/>
    <s v="OC VISITA ROLLOS"/>
    <s v="CUNDINAMARCA"/>
    <s v="BOGOTA"/>
    <s v="PTM BOGOTA DONDE LEO TU SERVIC"/>
    <s v="REDEBAN"/>
    <s v="FO-25-1937861"/>
    <d v="2025-12-05T13:40:09"/>
    <d v="2025-12-10T07:53:00"/>
    <m/>
    <s v="VISITA"/>
    <s v="ROLLOS"/>
    <s v="AGREGADOR"/>
    <s v="COMCARD - PTM"/>
    <s v="EJECUTADO"/>
    <s v="EJECUTADO EXITOSO"/>
    <s v="05/12/2025 SE ESCALA A COORDINADOR DE ZONA PARA ENTREGA DE ROLLOS EN SITIO | 10/12/2025 SE ENTREGAN 20 ROLLOS DE REDEBAN"/>
    <s v="VISITA TECNICA"/>
    <m/>
    <s v="TIPO I"/>
    <s v="TERRESTRE"/>
    <s v="GONZALEZ FANDIÑO SANTIAGO ERNESTO"/>
    <n v="1"/>
    <n v="35780"/>
    <n v="75096"/>
    <n v="35780"/>
  </r>
  <r>
    <s v="APARTADO"/>
    <x v="1"/>
    <x v="1"/>
    <s v="5490"/>
    <s v="3108871"/>
    <s v="3007044675"/>
    <s v="OC VISITA ROLLOS"/>
    <s v="ANTIOQUIA"/>
    <s v="NECOCLI"/>
    <s v="PTM NECOCLI VARIEDADES MULATOS"/>
    <s v="REDEBAN"/>
    <s v="FO-25-1937996"/>
    <d v="2025-12-05T14:29:36"/>
    <d v="2025-12-15T13:55:00"/>
    <m/>
    <s v="VISITA"/>
    <s v="ROLLOS"/>
    <s v="AGREGADOR"/>
    <s v="COMCARD - PTM"/>
    <s v="EJECUTADO"/>
    <s v="EJECUTADO EXITOSO"/>
    <s v="05/12/2025 SE ESCALA A COORDINADOR DE ZONA PARA ENTREGA DE ROLLOS EN SITIO | 15/12/2025 SE ENVÍAN ROLLOS CON EL CONDUCTOR Y SE LE COMPARTE LA INFO A LA USUARIA Y ESTÁ CONFIRMA EL RECIBIDO"/>
    <s v="ENVIO FLOTA - OPERADOR LOGISTICO"/>
    <m/>
    <s v="TIPO II"/>
    <s v="TERRESTRE"/>
    <s v="SALDARRIAGA MIRANDA SANTIAGO"/>
    <n v="1"/>
    <n v="67654"/>
    <n v="140396"/>
    <n v="67654"/>
  </r>
  <r>
    <s v="SANTA MARTA"/>
    <x v="3"/>
    <x v="3"/>
    <s v="47001"/>
    <s v="3108938"/>
    <s v="3007045850"/>
    <s v="OC VISITA ROLLOS"/>
    <s v="MAGDALENA"/>
    <s v="SANTA MARTA"/>
    <s v="DISTRICOL DROGUERIA VILLA DEL"/>
    <s v="REDEBAN"/>
    <s v="FO-25-1937857"/>
    <d v="2025-12-05T14:20:07"/>
    <d v="2025-12-09T15:50:00"/>
    <m/>
    <s v="VISITA"/>
    <s v="ROLLOS"/>
    <s v="AGREGADOR"/>
    <s v="DISTRICOL"/>
    <s v="EJECUTADO"/>
    <s v="EJECUTADO EXITOSO"/>
    <s v="05/12/2025 SE ESCALA A COORDINADOR DE ZONA PARA ENTREGA DE ROLLOS EN SITIO | 09/12/2025 SE REALIZA ENTREGA DE 50 ROLLOS PARA DATÁFONO A SATISFACCIÓN DEL CLIENTE"/>
    <s v="VISITA TECNICA"/>
    <m/>
    <s v="TIPO I"/>
    <s v="TERRESTRE"/>
    <s v="THOMAS  CAMPO SIGIFREDO SEGUNDO"/>
    <n v="1"/>
    <n v="35780"/>
    <n v="75096"/>
    <n v="35780"/>
  </r>
  <r>
    <s v="APARTADO"/>
    <x v="1"/>
    <x v="1"/>
    <s v="5490"/>
    <s v="3108939"/>
    <s v="3007027228"/>
    <s v="OC VISITA ROLLOS"/>
    <s v="ANTIOQUIA"/>
    <s v="NECOCLI"/>
    <s v="COMCARD NECOCLI SAYEFE"/>
    <s v="REDEBAN"/>
    <s v="FO-25-1937853"/>
    <d v="2025-12-05T14:21:20"/>
    <d v="2025-12-15T13:52:00"/>
    <m/>
    <s v="VISITA"/>
    <s v="ROLLOS"/>
    <s v="AGREGADOR"/>
    <s v="COMCARD - PTM"/>
    <s v="EJECUTADO"/>
    <s v="EJECUTADO EXITOSO"/>
    <s v="05/12/2025 SE ESCALA A COORDINADOR DE ZONA PARA ENTREGA DE ROLLOS EN SITIO | 15/12/2025 SE ENVÍAN ROLLOS CON EL CONDUCTOR Y SE COMPARTE INFORMACIÓN A LA USUARIA Y CONFIRMA EL RECIBIDO"/>
    <s v="ENVIO FLOTA - OPERADOR LOGISTICO"/>
    <m/>
    <s v="TIPO II"/>
    <s v="TERRESTRE"/>
    <s v="SALDARRIAGA MIRANDA SANTIAGO"/>
    <n v="1"/>
    <n v="67654"/>
    <n v="140396"/>
    <n v="67654"/>
  </r>
  <r>
    <s v="PEREIRA"/>
    <x v="0"/>
    <x v="5"/>
    <s v="76147"/>
    <s v="3108940"/>
    <s v="3007081644"/>
    <s v="OC VISITA ROLLOS"/>
    <s v="VALLE DEL CAUCA"/>
    <s v="CARTAGO"/>
    <s v="DISTRICOL DROG MEDICAR CARTAGO"/>
    <s v="REDEBAN"/>
    <s v="FO-25-1937851"/>
    <d v="2025-12-05T14:22:20"/>
    <d v="2025-12-07T12:05:00"/>
    <m/>
    <s v="VISITA"/>
    <s v="ROLLOS"/>
    <s v="AGREGADOR"/>
    <s v="DISTRICOL"/>
    <s v="EJECUTADO"/>
    <s v="EJECUTADO EXITOSO"/>
    <s v="05/12/2025 SE ESCALA A COORDINADOR DE ZONA PARA ENTREGA DE ROLLOS EN SITIO | 06/12/2025 SE ENTREGAN 20 ROLLOS"/>
    <s v="VISITA TECNICA"/>
    <m/>
    <s v="TIPO I"/>
    <s v="TERRESTRE"/>
    <s v="CAÑAS MENDEZ GUSTAVO ADOLFO"/>
    <n v="1"/>
    <n v="35780"/>
    <n v="75096"/>
    <n v="35780"/>
  </r>
  <r>
    <s v="MEDELLIN"/>
    <x v="1"/>
    <x v="1"/>
    <s v="5088"/>
    <s v="3109024"/>
    <s v="3007074040"/>
    <s v="OC VISITA ROLLOS"/>
    <s v="ANTIOQUIA"/>
    <s v="BELLO"/>
    <s v="OPRAP ESTACIÓN NIQUIA"/>
    <s v="REDEBAN"/>
    <s v="FO-25-1937999"/>
    <d v="2025-12-05T14:24:23"/>
    <d v="2025-12-12T09:18:00"/>
    <m/>
    <s v="VISITA"/>
    <s v="ROLLOS"/>
    <s v="ROBUSTO"/>
    <s v="OPRAP"/>
    <m/>
    <s v="EJECUTADO EXITOSO"/>
    <s v="05/12/2025 SE ESCALA A COORDINADOR DE ZONA PARA ENTREGA DE ROLLOS EN SITIO | 12/12/2025 SE REALIZA ENTREGA DE 90 ROLLOS POR EL OPERADOR VELOCES CON LA GUIA V4001936207"/>
    <s v="VISITA TECNICA"/>
    <m/>
    <s v="TIPO I"/>
    <s v="TERRESTRE"/>
    <s v="MARIN QUINTERO BRAYAN ESTIVEN"/>
    <n v="1"/>
    <n v="35780"/>
    <n v="75096"/>
    <n v="35780"/>
  </r>
  <r>
    <s v="TUNJA"/>
    <x v="4"/>
    <x v="4"/>
    <s v="15051"/>
    <s v="3109297"/>
    <s v="3007010116"/>
    <s v="OC VISITA ROLLOS"/>
    <s v="BOYACA"/>
    <s v="ARCABUCO"/>
    <s v="ARCABUCO - BOYACA"/>
    <s v="REDEBAN"/>
    <s v="FO-25-1938167"/>
    <d v="2025-12-05T15:31:55"/>
    <d v="2025-12-07T11:59:00"/>
    <m/>
    <s v="VISITA"/>
    <s v="ROLLOS"/>
    <s v="CB UNO A UNO"/>
    <s v="CB UNO A UNO"/>
    <s v="EJECUTADO"/>
    <s v="EJECUTADO EXITOSO"/>
    <s v="05/12/2025 SE ESCALA A COORDINADOR DE ZONA PARA ENTREGA DE ROLLOS EN SITIO | 06/12/2025 SE REALIZA ENTREGA EN SITIO DE 50 ROLLOS REDEBAN  RECUBE EDWIN SILVA"/>
    <s v="VISITA TECNICA"/>
    <m/>
    <s v="TIPO II"/>
    <s v="TERRESTRE"/>
    <s v="ALVARADO MORENO CRISTHIAN"/>
    <n v="1"/>
    <n v="67654"/>
    <n v="140396"/>
    <n v="67654"/>
  </r>
  <r>
    <s v="MEDELLIN"/>
    <x v="1"/>
    <x v="1"/>
    <s v="5591"/>
    <s v="3109362"/>
    <s v="3007037271"/>
    <s v="OC ENVIO ROLLOS"/>
    <s v="ANTIOQUIA"/>
    <s v="PUERTO TRIUNFO"/>
    <s v="DISTRICOL PAPELERIA Y FOTOCOPI"/>
    <s v="REDEBAN"/>
    <s v="FO-25-1948291"/>
    <d v="2025-12-05T15:38:04"/>
    <d v="2025-12-24T09:17:00"/>
    <m/>
    <s v="ENVIO"/>
    <m/>
    <s v="AGREGADOR"/>
    <s v="DISTRICOL"/>
    <m/>
    <s v="EJECUTADO EXITOSO"/>
    <s v="09/12/2025 SE CONFIRMAN DATOS, SE REALIZA ENVIO POR OPERADOR LOGISTICO | 24/12/2025 SE REALIZA ENVIO DE 80 ROLLOS, CON LA GUIA 992234243 LOGICUARTAS. SE CONFIRMA ENTREGA EXITOSA POR PARTE DE LA TRANSPORTADORA"/>
    <s v="ENVIO"/>
    <m/>
    <s v="TIPO IV"/>
    <s v="TERRESTRE"/>
    <m/>
    <n v="1"/>
    <n v="35780"/>
    <n v="0"/>
    <n v="35780"/>
  </r>
  <r>
    <s v="CALI"/>
    <x v="0"/>
    <x v="0"/>
    <s v="76001"/>
    <s v="3109454"/>
    <s v="3007021492"/>
    <s v="OC VISITA ROLLOS"/>
    <s v="VALLE DEL CAUCA"/>
    <s v="CALI"/>
    <s v="OPRAP CENTRO COMERCIAL PRYCA"/>
    <s v="REDEBAN"/>
    <s v="FO-25-1955035"/>
    <d v="2025-12-05T15:29:00"/>
    <d v="2025-12-11T11:21:00"/>
    <m/>
    <s v="VISITA"/>
    <s v="ROLLOS"/>
    <s v="ROBUSTO"/>
    <s v="OPRAP"/>
    <s v="EJECUTADO"/>
    <s v="EJECUTADO EXITOSO"/>
    <s v="11/12/2025 SE REALIZA ENTREGA DE 50 ROLLOS REDEBAN CON VISITA, NO SE INTERVIENE EQUIPOS"/>
    <s v="VISITA TECNICA"/>
    <m/>
    <s v="TIPO I"/>
    <s v="TERRESTRE"/>
    <s v="HERRERA MONAR GEOVANNY"/>
    <n v="1"/>
    <n v="35780"/>
    <n v="75096"/>
    <n v="35780"/>
  </r>
  <r>
    <s v="CUCUTA"/>
    <x v="4"/>
    <x v="4"/>
    <s v="54720"/>
    <s v="3109829"/>
    <s v="3007062636"/>
    <s v="OC VISITA ROLLOS"/>
    <s v="NORTE DE SANTANDER"/>
    <s v="SARDINATA"/>
    <s v="PTM SARDINATA NOWNOW"/>
    <s v="REDEBAN"/>
    <s v="FO-25-1938389"/>
    <d v="2025-12-05T16:10:34"/>
    <d v="2025-12-13T15:17:00"/>
    <m/>
    <s v="VISITA"/>
    <s v="ROLLOS"/>
    <s v="AGREGADOR"/>
    <s v="COMCARD - PTM"/>
    <s v="EJECUTADO"/>
    <s v="EJECUTADO EXITOSO"/>
    <s v="05/12/2025 SE ESCALA A COORDINADOR DE ZONA PARA ENTREGA DE ROLLOS EN SITIO | 13/12/2025 SE REALIZA VISITA, SE REALIZA ENTREGA DE 20 ROLLOS"/>
    <s v="VISITA TECNICA"/>
    <m/>
    <s v="TIPO II"/>
    <s v="TERRESTRE"/>
    <s v="PACHECO BUITRAGO JAVIER ALONSO"/>
    <n v="1"/>
    <n v="67654"/>
    <n v="140396"/>
    <n v="67654"/>
  </r>
  <r>
    <s v="CALI"/>
    <x v="0"/>
    <x v="0"/>
    <s v="76113"/>
    <s v="3109861"/>
    <s v="3007059286"/>
    <s v="OC VISITA ROLLOS"/>
    <s v="VALLE DEL CAUCA"/>
    <s v="BUGALAGRANDE"/>
    <s v="BARRIO CENTRO BUGALAGRANDE 8"/>
    <s v="REDEBAN"/>
    <s v="FO-25-1938387"/>
    <d v="2025-12-05T16:24:42"/>
    <d v="2025-12-09T16:49:00"/>
    <m/>
    <s v="VISITA"/>
    <s v="ROLLOS"/>
    <s v="CB UNO A UNO"/>
    <s v="CB UNO A UNO"/>
    <s v="EJECUTADO"/>
    <s v="EJECUTADO EXITOSO"/>
    <s v="05/12/2025 SE ESCALA A COORDINADOR DE ZONA PARA ENTREGA DE ROLLOS EN SITIO | 09/12/2025 EN LA VISITA TÉCNICA SE REALIZÓ LA ENTREGA DE 30 ROLLOS TERMICOS DE REDEBAN PARA EL CB,SE ENTREGAN EN LA DIRECCIÓN BRINDADA POR EL USUARIO Y, A  PERSONAL AUTORIZADO,YA QUE NO HUBO TRANSPORTE HASTA EL SITIO."/>
    <s v="VISITA TECNICA"/>
    <m/>
    <s v="TIPO II"/>
    <s v="TERRESTRE"/>
    <s v="SANCHEZ URREGO ROBINSON DAVID"/>
    <n v="1"/>
    <n v="67654"/>
    <n v="140396"/>
    <n v="67654"/>
  </r>
  <r>
    <s v="CALI"/>
    <x v="0"/>
    <x v="0"/>
    <s v="76001"/>
    <s v="3109894"/>
    <s v="3007078270"/>
    <s v="OC VISITA ROLLOS"/>
    <s v="VALLE DEL CAUCA"/>
    <s v="CALI"/>
    <s v="BARRIO PLOVORINES ALTO MELENDEZ  CALI"/>
    <s v="REDEBAN"/>
    <s v="FO-25-1940774"/>
    <d v="2025-12-05T16:37:57"/>
    <d v="2025-12-12T07:49:00"/>
    <m/>
    <s v="VISITA"/>
    <s v="ROLLOS"/>
    <s v="UNO A UNO"/>
    <s v="UNO A UNO"/>
    <s v="EJECUTADO"/>
    <s v="EJECUTADO EXITOSO"/>
    <s v="06/12/2025 SE ESCALA A COORDINADOR DE ZONA PARA ENTREGA DE ROLLOS EN SITIO | 11/12/2025 SE VISITA EL COMERCIO ESTA CERRADO, SE LLAMA AL CLIENTE AL NÚMERO 3108354771 HABLO CON LA SEÑORA LILIANA INFORMA QUE SALIÓ Y SOLICITA QUE LE ENTREGUÉ LOS ROLLOS CERCA AL LOCAL CON UN VECINO, POR LO TANTO NO HAY TIRILLA DE PRUEBAS"/>
    <s v="VISITA TECNICA"/>
    <m/>
    <s v="TIPO I"/>
    <s v="TERRESTRE"/>
    <s v="HERRERA MONAR GEOVANNY"/>
    <n v="1"/>
    <n v="35780"/>
    <n v="75096"/>
    <n v="35780"/>
  </r>
  <r>
    <s v="BUCARAMANGA"/>
    <x v="4"/>
    <x v="4"/>
    <s v="68547"/>
    <s v="3110010"/>
    <s v="3007059587"/>
    <s v="OC VISITA ROLLOS"/>
    <s v="SANTANDER"/>
    <s v="PIEDECUESTA"/>
    <s v="DISTRICOL DROGUERIA BARILOCHE"/>
    <s v="REDEBAN"/>
    <s v="FO-25-1940771"/>
    <d v="2025-12-05T16:40:00"/>
    <d v="2025-12-09T10:21:00"/>
    <m/>
    <s v="VISITA"/>
    <s v="ROLLOS"/>
    <s v="AGREGADOR"/>
    <s v="DISTRICOL"/>
    <s v="EJECUTADO"/>
    <s v="EJECUTADO EXITOSO"/>
    <s v="06/12/2025 SE ESCALA A COORDINADOR DE ZONA PARA ENTREGA DE ROLLOS EN SITIO | 09/12/2025 SE REALIZA ENTREGA 20 ROLLOS REDEBAN CON VISITA."/>
    <s v="VISITA TECNICA"/>
    <m/>
    <s v="TIPO II"/>
    <s v="TERRESTRE"/>
    <s v="MARTINEZ FLOREZ DONIS ALBERTO"/>
    <n v="1"/>
    <n v="67654"/>
    <n v="140396"/>
    <n v="67654"/>
  </r>
  <r>
    <s v="MEDELLIN"/>
    <x v="1"/>
    <x v="1"/>
    <s v="5129"/>
    <s v="3110035"/>
    <s v="3007030302"/>
    <s v="OC VISITA ROLLOS"/>
    <s v="ANTIOQUIA"/>
    <s v="CALDAS"/>
    <s v="PAGAFACIL VAQUITA CALDAS"/>
    <s v="REDEBAN"/>
    <s v="FO-25-1940770"/>
    <d v="2025-12-05T16:51:41"/>
    <d v="2025-12-12T15:06:00"/>
    <m/>
    <s v="VISITA"/>
    <s v="ROLLOS"/>
    <s v="ROBUSTO"/>
    <s v="PAGAFACIL"/>
    <m/>
    <s v="EJECUTADO EXITOSO"/>
    <s v="06/12/2025 SE ESCALA A COORDINADOR DE ZONA PARA ENTREGA DE ROLLOS EN SITIO | 12/12/2025 SE REALIZA ENTREGA DE 180 ROLLOS"/>
    <s v="VISITA TECNICA"/>
    <m/>
    <s v="TIPO I"/>
    <s v="TERRESTRE"/>
    <m/>
    <n v="1"/>
    <n v="35780"/>
    <n v="75096"/>
    <n v="35780"/>
  </r>
  <r>
    <s v="MANIZALES"/>
    <x v="0"/>
    <x v="5"/>
    <s v="17614"/>
    <s v="3110167"/>
    <s v="3007055693"/>
    <s v="OC VISITA ROLLOS"/>
    <s v="CALDAS"/>
    <s v="RIOSUCIO"/>
    <s v="PTM BONAFOT CALDAS DISTRIBUIDO"/>
    <s v="REDEBAN"/>
    <s v="FO-25-1940755"/>
    <d v="2025-12-05T17:40:25"/>
    <d v="2025-12-12T08:38:00"/>
    <m/>
    <s v="VISITA"/>
    <s v="ROLLOS"/>
    <s v="AGREGADOR"/>
    <s v="COMCARD - PTM"/>
    <s v="EJECUTADO"/>
    <s v="EJECUTADO EXITOSO"/>
    <s v="06/12/2025 SE ESCALA A COORDINADOR DE ZONA PARA ENTREGA DE ROLLOS EN SITIO | 12/12/2025 SE REALIZA ENVIO DE ROLLOS A RIO SUCIO POR PETICIÓN DEL USUARIO Y CONFIRMA HABERLOS RECIBIDO CON EXITO"/>
    <s v="ENVIO FLOTA - OPERADOR LOGISTICO"/>
    <m/>
    <s v="TIPO II"/>
    <s v="TERRESTRE"/>
    <s v="AGUIRRE HENAO RAUL EDUARDO"/>
    <n v="1"/>
    <n v="67654"/>
    <n v="140396"/>
    <n v="67654"/>
  </r>
  <r>
    <s v="BUCARAMANGA"/>
    <x v="4"/>
    <x v="4"/>
    <s v="68615"/>
    <s v="3110192"/>
    <s v="3007069616"/>
    <s v="OC VISITA ROLLOS"/>
    <s v="SANTANDER"/>
    <s v="RIONEGRO"/>
    <s v="BARRIO UNIDO RIONEGRO"/>
    <s v="REDEBAN"/>
    <s v="FO-25-1940742"/>
    <d v="2025-12-06T09:00:00"/>
    <d v="2025-12-10T12:32:00"/>
    <m/>
    <s v="VISITA"/>
    <s v="ROLLOS"/>
    <s v="CB UNO A UNO"/>
    <s v="CB UNO A UNO"/>
    <s v="EJECUTADO"/>
    <s v="EJECUTADO EXITOSO"/>
    <s v="06/12/2025 SE ESCALA A COORDINADOR DE ZONA PARA ENTREGA DE ROLLOS EN SITIO | 10/12/2025 EN COMUNICACIÓN CON ADMINISTRADORA DARLIN MARIA AL CELULAR 3164997456, INFORMA QUE LE ENVIEMOS LOS ROLLOS POR LUSITANEA A SAN RAFAEL, SE ENVÍAN 40 ROLLOS A ESPERA QUE CLIENTE LO RECLAMÉ PARA CERRAR LA ORDEN._x000a__x000a_EN COMUNICACIÓN CON ADMINISTRADORA DARLIN MARIA AL CELULAR 3164997456, INFORMA QUE YA RECLAMO LOS ROLLOS, SE PROCEDE A CERRAR ORDEN."/>
    <s v="ENVIO FLOTA - OPERADOR LOGISTICO"/>
    <m/>
    <s v="TIPO II"/>
    <s v="TERRESTRE"/>
    <s v="MARTINEZ FLOREZ DONIS ALBERTO"/>
    <n v="1"/>
    <n v="67654"/>
    <n v="140396"/>
    <n v="67654"/>
  </r>
  <r>
    <s v="PASTO"/>
    <x v="0"/>
    <x v="0"/>
    <s v="52001"/>
    <s v="3110217"/>
    <s v="3007079899"/>
    <s v="OC VISITA ROLLOS"/>
    <s v="NARIÑO"/>
    <s v="PASTO"/>
    <s v="DISTRICOL TIENDA SAAVEDRA"/>
    <s v="REDEBAN"/>
    <s v="FO-25-1940762"/>
    <d v="2025-12-05T17:09:49"/>
    <d v="2025-12-10T09:01:00"/>
    <m/>
    <s v="VISITA"/>
    <s v="ROLLOS"/>
    <s v="AGREGADOR"/>
    <s v="DISTRICOL"/>
    <s v="EJECUTADO"/>
    <s v="EJECUTADO EXITOSO"/>
    <s v="06/12/2025 SE ESCALA A COORDINADOR DE ZONA PARA ENTREGA DE ROLLOS EN SITIO | 10/12/2025 SE VISITA CB. SE REALIZA ENTREGA DE 10 ROLLOS. CLIENTE INFORMA QUE EL DATAFONO FUNCIONA CORRECTAMENTE. NO SÉ MANIPULA DATAFONO"/>
    <s v="VISITA TECNICA"/>
    <m/>
    <s v="TIPO I"/>
    <s v="TERRESTRE"/>
    <s v="CASTILLO HERRERA ALEX RICARDO"/>
    <n v="1"/>
    <n v="35780"/>
    <n v="75096"/>
    <n v="35780"/>
  </r>
  <r>
    <s v="APARTADO"/>
    <x v="1"/>
    <x v="1"/>
    <s v="5480"/>
    <s v="3110275"/>
    <s v="3007079398"/>
    <s v="OC VISITA ROLLOS"/>
    <s v="ANTIOQUIA"/>
    <s v="MUTATA"/>
    <s v="BARRIO CORR VEJUQUILLO CL PRIN"/>
    <s v="REDEBAN"/>
    <s v="FO-25-1940735"/>
    <d v="2025-12-06T09:00:00"/>
    <d v="2025-12-13T15:09:00"/>
    <m/>
    <s v="VISITA"/>
    <s v="ROLLOS"/>
    <s v="CB UNO A UNO"/>
    <s v="CB UNO A UNO"/>
    <s v="EJECUTADO"/>
    <s v="EJECUTADO EXITOSO"/>
    <s v="06/12/2025 SE ESCALA A COORDINADOR DE ZONA PARA ENTREGA DE ROLLOS EN SITIO | 13/12/2025 SE ENVÍAN 10 ROLLOS POR ENCOMIENDA Y SE COMPARTE INFORMACIÓN CON LA USUARIA Y CONFIRMA EL RECIBIDO"/>
    <s v="ENVIO FLOTA - OPERADOR LOGISTICO"/>
    <m/>
    <s v="TIPO II"/>
    <s v="TERRESTRE"/>
    <s v="SALDARRIAGA MIRANDA SANTIAGO"/>
    <n v="1"/>
    <n v="67654"/>
    <n v="140396"/>
    <n v="67654"/>
  </r>
  <r>
    <s v="MEDELLIN"/>
    <x v="1"/>
    <x v="1"/>
    <s v="5266"/>
    <s v="3110288"/>
    <s v="3007033059"/>
    <s v="OC VISITA ROLLOS"/>
    <s v="ANTIOQUIA"/>
    <s v="ENVIGADO"/>
    <s v="OPRAP CC VIVA ENVIGADO NORTE"/>
    <s v="REDEBAN"/>
    <s v="FO-25-1940725"/>
    <d v="2025-12-06T09:04:06"/>
    <d v="2025-12-13T11:46:00"/>
    <m/>
    <s v="VISITA"/>
    <s v="ROLLOS"/>
    <s v="ROBUSTO"/>
    <s v="OPRAP"/>
    <m/>
    <s v="EJECUTADO EXITOSO"/>
    <s v="06/12/2025 SE ESCALA A COORDINADOR DE ZONA PARA ENTREGA DE ROLLOS EN SITIO | 13/12/2025 SE REALIZA ENTREGA DE 250 ROLLOS POR EL OPERADOR VELOCES CON LA GUIA V4001950068"/>
    <s v="VISITA TECNICA"/>
    <m/>
    <s v="TIPO I"/>
    <s v="TERRESTRE"/>
    <s v="TORO CARDONA ELIZABETH"/>
    <n v="1"/>
    <n v="35780"/>
    <n v="75096"/>
    <n v="35780"/>
  </r>
  <r>
    <s v="CARTAGENA"/>
    <x v="3"/>
    <x v="3"/>
    <s v="13001"/>
    <s v="3110313"/>
    <s v="3007066684"/>
    <s v="OC VISITA ROLLOS"/>
    <s v="BOLIVAR"/>
    <s v="CARTAGENA"/>
    <s v="PAGAFACIL RAMBLAS"/>
    <s v="REDEBAN"/>
    <s v="FO-25-1940744"/>
    <d v="2025-12-05T17:50:33"/>
    <d v="2025-12-09T09:28:00"/>
    <m/>
    <s v="VISITA"/>
    <s v="ROLLOS"/>
    <s v="ROBUSTO"/>
    <s v="PAGAFACIL"/>
    <s v="EJECUTADO"/>
    <s v="EJECUTADO EXITOSO"/>
    <s v="06/12/2025 SE ESCALA A COORDINADOR DE ZONA PARA ENTREGA DE ROLLOS EN SITIO | 09/12/2025 SE REALIZA ENTREGA DE 80 UNIDADES DE ROLLOS REDEBAN"/>
    <s v="VISITA TECNICA"/>
    <m/>
    <s v="TIPO I"/>
    <s v="TERRESTRE"/>
    <s v="AVILA DE HORTA FERNANDO JOSE"/>
    <n v="1"/>
    <n v="35780"/>
    <n v="75096"/>
    <n v="35780"/>
  </r>
  <r>
    <s v="PASTO"/>
    <x v="0"/>
    <x v="0"/>
    <s v="52001"/>
    <s v="3110627"/>
    <s v="3007025902"/>
    <s v="OC VISITA ROLLOS"/>
    <s v="NARIÑO"/>
    <s v="PASTO"/>
    <s v="ALKOSTO  PASTO CENTRO"/>
    <s v="REDEBAN"/>
    <s v="FO-25-1940728"/>
    <d v="2025-12-06T09:00:00"/>
    <d v="2025-12-09T11:58:00"/>
    <m/>
    <s v="VISITA"/>
    <s v="ROLLOS"/>
    <s v="RETAIL"/>
    <s v="CONTIGO / ALKOMPRAR"/>
    <s v="EJECUTADO"/>
    <s v="EJECUTADO EXITOSO"/>
    <s v="06/12/2025 SE ESCALA A COORDINADOR DE ZONA PARA ENTREGA DE ROLLOS EN SITIO | 09/12/2025 SE ESTABLECE COMUNICACIÓN CON CLIENTE SOLICITA DEJAR EN LA BODEGA YA QUE PARA INGRESO AL ALMACÉN NO HAY AUTORIZACIÓN Y EN EL MOMENTO NO SE ENCUENTRA PARA DAR AUTORIZACIÓN SE DEJA 50 ROLLOS RBM"/>
    <s v="VISITA TECNICA"/>
    <m/>
    <s v="TIPO I"/>
    <s v="TERRESTRE"/>
    <s v="BRAVO MADROÑERO OSCAR ESTEBAN"/>
    <n v="1"/>
    <n v="35780"/>
    <n v="75096"/>
    <n v="35780"/>
  </r>
  <r>
    <s v="PEREIRA"/>
    <x v="0"/>
    <x v="5"/>
    <s v="66001"/>
    <s v="3110641"/>
    <s v="3007081241"/>
    <s v="OC VISITA ROLLOS"/>
    <s v="RISARALDA"/>
    <s v="PEREIRA"/>
    <s v="BARRIO CENTRO PEREIRA 55"/>
    <s v="REDEBAN"/>
    <s v="FO-25-1940715"/>
    <d v="2025-12-06T09:39:44"/>
    <d v="2025-12-09T12:15:00"/>
    <m/>
    <s v="VISITA"/>
    <s v="ROLLOS"/>
    <s v="UNO A UNO"/>
    <s v="UNO A UNO"/>
    <s v="EJECUTADO"/>
    <s v="EJECUTADO EXITOSO"/>
    <s v="06/12/2025 SE ESCALA A COORDINADOR DE ZONA PARA ENTREGA DE ROLLOS EN SITIO | 09/12/2025 SE ENTREGAN 50 ROLLOS"/>
    <s v="VISITA TECNICA"/>
    <m/>
    <s v="TIPO I"/>
    <s v="TERRESTRE"/>
    <s v="FRANCO CAÑAVERAL YAMID RAUL"/>
    <n v="1"/>
    <n v="35780"/>
    <n v="75096"/>
    <n v="35780"/>
  </r>
  <r>
    <s v="APARTADO"/>
    <x v="1"/>
    <x v="1"/>
    <s v="5665"/>
    <s v="3110652"/>
    <s v="3007080961"/>
    <s v="OC ENVIO ROLLOS"/>
    <s v="ANTIOQUIA"/>
    <s v="SAN PEDRO DE URABA"/>
    <s v="BARRO ALFONSO LOPEZ SAN PEDRO DE URABA ANTIOQUIA SAN PEDRO DE URABA"/>
    <s v="REDEBAN"/>
    <s v="FO-25-1941016"/>
    <d v="2025-12-06T09:54:01"/>
    <d v="2025-12-16T15:39:00"/>
    <m/>
    <s v="ENVIO"/>
    <m/>
    <s v="UNO A UNO"/>
    <s v="UNO A UNO"/>
    <m/>
    <s v="EJECUTADO EXITOSO"/>
    <s v="06/12/2025 SE CONFIRMAN DATOS, SE REALIZA ENVIO POR OPERADOR LOGISTICO | 16/12/2025 SE REALIZA ENVIO DE 20 ROLLOS, CON LA GUIA 992233997 LOGICUARTAS. SE CONFIRMA ENTREGA EXITOSA POR PARTE DE LA TRANSPORTADORA"/>
    <s v="ENVIO"/>
    <m/>
    <s v="TIPO III"/>
    <s v="TERRESTRE"/>
    <m/>
    <n v="1"/>
    <n v="35780"/>
    <n v="0"/>
    <n v="35780"/>
  </r>
  <r>
    <s v="CALI"/>
    <x v="0"/>
    <x v="0"/>
    <s v="76001"/>
    <s v="3110655"/>
    <s v="3007035512"/>
    <s v="OC VISITA ROLLOS"/>
    <s v="VALLE DEL CAUCA"/>
    <s v="CALI"/>
    <s v="REDY VILLANUEVA"/>
    <s v="REDEBAN"/>
    <s v="FO-25-1955377"/>
    <d v="2025-12-06T09:56:28"/>
    <d v="2025-12-12T08:41:00"/>
    <m/>
    <s v="VISITA"/>
    <s v="ROLLOS"/>
    <s v="ROBUSTO"/>
    <s v="REDY"/>
    <s v="EJECUTADO"/>
    <s v="EJECUTADO EXITOSO"/>
    <s v="10/12/2025 SE ESCALA A COORDINADOR DE ZONA PARA ENTREGA DE ROLLOS EN SITIO | 11/12/2025 SE REALIZA ENTREGA DE 210 ROLLOS REDEBAN"/>
    <s v="VISITA TECNICA"/>
    <m/>
    <s v="TIPO I"/>
    <s v="TERRESTRE"/>
    <s v="PAREDES CASTILLO DIEGO"/>
    <n v="1"/>
    <n v="35780"/>
    <n v="75096"/>
    <n v="35780"/>
  </r>
  <r>
    <s v="APARTADO"/>
    <x v="1"/>
    <x v="1"/>
    <s v="5490"/>
    <s v="3110657"/>
    <s v="3007045212"/>
    <s v="OC VISITA ROLLOS"/>
    <s v="ANTIOQUIA"/>
    <s v="NECOCLI"/>
    <s v="DISTRICOL INVERSIONES BETEL LE"/>
    <s v="REDEBAN"/>
    <s v="FO-25-1940703"/>
    <d v="2025-12-06T10:00:34"/>
    <d v="2025-12-13T15:12:00"/>
    <m/>
    <s v="VISITA"/>
    <s v="ROLLOS"/>
    <s v="AGREGADOR"/>
    <s v="DISTRICOL"/>
    <s v="EJECUTADO"/>
    <s v="EJECUTADO EXITOSO"/>
    <s v="06/12/2025 SE ESCALA A COORDINADOR DE ZONA PARA ENTREGA DE ROLLOS EN SITIO | 13/12/2025 SE ENVÍAN 10 ROLLOS POR ENCOMIENDA Y SE COMPARTE INFORMACIÓN CON LA USUARIA Y CONFIRMA EL RECIBIDO"/>
    <s v="ENVIO FLOTA - OPERADOR LOGISTICO"/>
    <m/>
    <s v="TIPO II"/>
    <s v="TERRESTRE"/>
    <s v="SALDARRIAGA MIRANDA SANTIAGO"/>
    <n v="1"/>
    <n v="67654"/>
    <n v="140396"/>
    <n v="67654"/>
  </r>
  <r>
    <s v="BOGOTA"/>
    <x v="5"/>
    <x v="6"/>
    <s v="11001"/>
    <s v="3110675"/>
    <s v="3007072331"/>
    <s v="OC VISITA ROLLOS"/>
    <s v="CUNDINAMARCA"/>
    <s v="BOGOTA"/>
    <s v="BARRIO BELEN BOGOTA 2"/>
    <s v="REDEBAN"/>
    <s v="FO-25-1940693"/>
    <d v="2025-12-06T10:44:29"/>
    <d v="2025-12-10T09:15:00"/>
    <m/>
    <s v="VISITA"/>
    <s v="ROLLOS"/>
    <s v="CB UNO A UNO"/>
    <s v="CB UNO A UNO"/>
    <s v="EJECUTADO"/>
    <s v="EJECUTADO EXITOSO"/>
    <s v="06/12/2025 SE ESCALA A COORDINADOR DE ZONA PARA ENTREGA DE ROLLOS EN SITIO | 10/12/2025 SE REALIZA ENTREGA DE 20 ROLLOS"/>
    <s v="VISITA TECNICA"/>
    <m/>
    <s v="TIPO I"/>
    <s v="TERRESTRE"/>
    <s v="MICHELI LOPEZ MIGUEL ANGEL"/>
    <n v="1"/>
    <n v="35780"/>
    <n v="75096"/>
    <n v="35780"/>
  </r>
  <r>
    <s v="BARRANQUILLA"/>
    <x v="3"/>
    <x v="3"/>
    <s v="8638"/>
    <s v="3110688"/>
    <s v="3007030597"/>
    <s v="OC VISITA ROLLOS"/>
    <s v="ATLANTICO"/>
    <s v="SABANALARGA"/>
    <s v="BARRIO SABANALARGA SABANALARGA"/>
    <s v="REDEBAN"/>
    <s v="FO-25-1940681"/>
    <d v="2025-12-06T11:13:28"/>
    <d v="2025-12-11T10:46:00"/>
    <m/>
    <s v="VISITA"/>
    <s v="ROLLOS"/>
    <s v="CB UNO A UNO"/>
    <s v="CB UNO A UNO"/>
    <s v="EJECUTADO"/>
    <s v="EJECUTADO EXITOSO"/>
    <s v="06/12/2025 SE ESCALA A COORDINADOR DE ZONA PARA ENTREGA DE ROLLOS EN SITIO | 11/12/2025 SE ENTREGAN 50 ROLLOS DE LA RED RBM EXITOSOS"/>
    <s v="VISITA TECNICA"/>
    <m/>
    <s v="TIPO II"/>
    <s v="TERRESTRE"/>
    <s v="PEÑALOZA GUTIERREZ RAFAEL GUSTAVO"/>
    <n v="1"/>
    <n v="67654"/>
    <n v="140396"/>
    <n v="67654"/>
  </r>
  <r>
    <s v="APARTADO"/>
    <x v="1"/>
    <x v="1"/>
    <s v="5490"/>
    <s v="3111107"/>
    <s v="3007050233"/>
    <s v="OC VISITA ROLLOS"/>
    <s v="ANTIOQUIA"/>
    <s v="NECOCLI"/>
    <s v="BARRIO LAS CHANGAS NECOCLI"/>
    <s v="REDEBAN"/>
    <s v="FO-25-1940706"/>
    <d v="2025-12-06T09:59:04"/>
    <d v="2025-12-13T15:10:00"/>
    <m/>
    <s v="VISITA"/>
    <s v="ROLLOS"/>
    <s v="CB UNO A UNO"/>
    <s v="CB UNO A UNO"/>
    <s v="EJECUTADO"/>
    <s v="EJECUTADO EXITOSO"/>
    <s v="06/12/2025 SE ESCALA A COORDINADOR DE ZONA PARA ENTREGA DE ROLLOS EN SITIO | 13/12/2025 SE ENVÍAN 60 ROLLOS POR ENCOMIENDA Y SE COMPARTE INFORMACIÓN CON LA USUARIA Y CONFIRMA EL RECIBIDO"/>
    <s v="ENVIO FLOTA - OPERADOR LOGISTICO"/>
    <m/>
    <s v="TIPO II"/>
    <s v="TERRESTRE"/>
    <s v="SALDARRIAGA MIRANDA SANTIAGO"/>
    <n v="1"/>
    <n v="67654"/>
    <n v="140396"/>
    <n v="67654"/>
  </r>
  <r>
    <s v="CARTAGENA"/>
    <x v="3"/>
    <x v="3"/>
    <s v="13001"/>
    <s v="3111151"/>
    <s v="3007070045"/>
    <s v="OC VISITA ROLLOS"/>
    <s v="BOLIVAR"/>
    <s v="CARTAGENA"/>
    <s v="DISTRICOL FERROVARIEDADES URAB"/>
    <s v="REDEBAN"/>
    <s v="FO-25-1941367"/>
    <d v="2025-12-09T08:00:00"/>
    <d v="2025-12-09T11:52:00"/>
    <m/>
    <s v="VISITA"/>
    <s v="ROLLOS"/>
    <s v="AGREGADOR"/>
    <s v="DISTRICOL"/>
    <s v="EJECUTADO"/>
    <s v="EJECUTADO EXITOSO"/>
    <s v="09/12/2025 SE REALIZA ENTREGA DE 30 UNIDADES DE ROLLOS REDEBAN"/>
    <s v="VISITA TECNICA"/>
    <m/>
    <s v="TIPO I"/>
    <s v="TERRESTRE"/>
    <s v="AVILA DE HORTA FERNANDO JOSE"/>
    <n v="1"/>
    <n v="35780"/>
    <n v="75096"/>
    <n v="35780"/>
  </r>
  <r>
    <s v="CARTAGENA"/>
    <x v="3"/>
    <x v="3"/>
    <s v="13683"/>
    <s v="3111182"/>
    <s v="3007050677"/>
    <s v="OC VISITA ROLLOS"/>
    <s v="BOLIVAR"/>
    <s v="SANTA ROSA"/>
    <s v="BARRIO EL TAMARINDO SANTA ROSA"/>
    <s v="REDEBAN"/>
    <s v="FO-25-1947561"/>
    <d v="2025-12-09T08:00:00"/>
    <d v="2025-12-10T10:33:00"/>
    <m/>
    <s v="VISITA"/>
    <s v="ROLLOS"/>
    <s v="CB UNO A UNO"/>
    <s v="CB UNO A UNO"/>
    <s v="EJECUTADO"/>
    <s v="EJECUTADO EXITOSO"/>
    <s v="09/12/2025 SE ESCALA A COORDINADOR DE ZONA PARA ENTREGA DE ROLLOS EN SITIO | 10/12/2025 SE REALIZA ENTREGA DE 100 UNIDADES DE ROLLOS REDEBAN"/>
    <s v="VISITA TECNICA"/>
    <m/>
    <s v="TIPO II"/>
    <s v="TERRESTRE"/>
    <s v="AVILA DE HORTA FERNANDO JOSE"/>
    <n v="1"/>
    <n v="67654"/>
    <n v="140396"/>
    <n v="67654"/>
  </r>
  <r>
    <s v="MEDELLIN"/>
    <x v="1"/>
    <x v="1"/>
    <s v="5001"/>
    <s v="3111183"/>
    <s v="3007080202"/>
    <s v="OC VISITA ROLLOS"/>
    <s v="ANTIOQUIA"/>
    <s v="MEDELLIN"/>
    <s v="BARRIO SAN JAVIER MEDELLIN 10"/>
    <s v="REDEBAN"/>
    <s v="FO-25-1947560"/>
    <d v="2025-12-09T08:00:00"/>
    <d v="2025-12-15T16:30:00"/>
    <m/>
    <s v="VISITA"/>
    <s v="ROLLOS"/>
    <s v="UNO A UNO"/>
    <s v="UNO A UNO"/>
    <m/>
    <s v="EJECUTADO EXITOSO"/>
    <s v="09/12/2025 SE ESCALA A COORDINADOR DE ZONA PARA ENTREGA DE ROLLOS EN SITIO | 15/12/2025 SE REALIZA ENTREGA DE 30 ROLLOS POR EL OPERADOR VELOCES CON LA GUIA V4001957599"/>
    <s v="VISITA TECNICA"/>
    <m/>
    <s v="TIPO I"/>
    <s v="TERRESTRE"/>
    <s v="CONTRERAS ROSSI LITZY YULIETH"/>
    <n v="1"/>
    <n v="35780"/>
    <n v="75096"/>
    <n v="35780"/>
  </r>
  <r>
    <s v="MEDELLIN"/>
    <x v="1"/>
    <x v="1"/>
    <s v="5631"/>
    <s v="3111187"/>
    <s v="3007047090"/>
    <s v="OC VISITA ROLLOS"/>
    <s v="ANTIOQUIA"/>
    <s v="SABANETA"/>
    <s v="BARRIO PARCELAS DOS SABANETA"/>
    <s v="REDEBAN"/>
    <s v="FO-25-1948160"/>
    <d v="2025-12-09T08:00:00"/>
    <d v="2025-12-15T16:28:00"/>
    <m/>
    <s v="VISITA"/>
    <s v="ROLLOS"/>
    <s v="CB UNO A UNO"/>
    <s v="CB UNO A UNO"/>
    <m/>
    <s v="EJECUTADO EXITOSO"/>
    <s v="09/12/2025 SE ESCALA A COORDINADOR DE ZONA PARA ENTREGA DE ROLLOS EN SITIO | 15/12/2025 SE REALIZA ENTREGA DE 50 ROLLOS POR EL OPERADOR VELOCES CON LA GUIA V4001957604"/>
    <s v="VISITA TECNICA"/>
    <m/>
    <s v="TIPO I"/>
    <s v="TERRESTRE"/>
    <s v="CONTRERAS ROSSI LITZY YULIETH"/>
    <n v="1"/>
    <n v="35780"/>
    <n v="75096"/>
    <n v="35780"/>
  </r>
  <r>
    <s v="CALI"/>
    <x v="0"/>
    <x v="0"/>
    <s v="76364"/>
    <s v="3111201"/>
    <s v="3007075707"/>
    <s v="OC VISITA ROLLOS"/>
    <s v="VALLE DEL CAUCA"/>
    <s v="JAMUNDI"/>
    <s v="DISTRICOL DROGUERIA AHORROMAS"/>
    <s v="REDEBAN"/>
    <s v="FO-25-1940688"/>
    <d v="2025-12-06T10:54:15"/>
    <d v="2025-12-09T14:50:00"/>
    <m/>
    <s v="VISITA"/>
    <s v="ROLLOS"/>
    <s v="AGREGADOR"/>
    <s v="DISTRICOL"/>
    <s v="EJECUTADO"/>
    <s v="EJECUTADO EXITOSO"/>
    <s v="06/12/2025 SE ESCALA A COORDINADOR DE ZONA PARA ENTREGA DE ROLLOS EN SITIO | 09/12/2025 SE REALIZA ENTREGA DE 30 ROLLOS TÉRMICOS DE REDEBAN"/>
    <s v="VISITA TECNICA"/>
    <m/>
    <s v="TIPO II"/>
    <s v="TERRESTRE"/>
    <s v="MONTERO MUESES GIAN CARLO"/>
    <n v="1"/>
    <n v="67654"/>
    <n v="140396"/>
    <n v="67654"/>
  </r>
  <r>
    <s v="MEDELLIN"/>
    <x v="1"/>
    <x v="1"/>
    <s v="5315"/>
    <s v="3111231"/>
    <s v="3007010723"/>
    <s v="OC ENVIO ROLLOS"/>
    <s v="ANTIOQUIA"/>
    <s v="GUADALUPE"/>
    <s v="GUADALUPE - ANTIOQUIA"/>
    <s v="REDEBAN"/>
    <s v="FO-25-1954871"/>
    <d v="2025-12-09T08:00:00"/>
    <d v="2025-12-15T12:03:00"/>
    <m/>
    <s v="ENVIO"/>
    <m/>
    <s v="CB UNO A UNO"/>
    <s v="CB UNO A UNO"/>
    <m/>
    <s v="EJECUTADO EXITOSO"/>
    <s v="10/12/2025 SE CONFIRMAN DATOS, SE REALIZA ENVIO POR OPERADOR LOGISTICO | 15/12/2025 SE REALIZA ENVIO DE 40 ROLLOS, CON LA GUIA 992236449 LOGICUARTAS. SE CONFIRMA ENTREGA EXITOSA POR PARTE DE LA TRANSPORTADORA"/>
    <s v="ENVIO"/>
    <m/>
    <s v="TIPO III"/>
    <s v="TERRESTRE"/>
    <m/>
    <n v="1"/>
    <n v="35780"/>
    <n v="0"/>
    <n v="35780"/>
  </r>
  <r>
    <s v="MEDELLIN"/>
    <x v="1"/>
    <x v="1"/>
    <s v="5318"/>
    <s v="3111239"/>
    <s v="3007082150"/>
    <s v="OC VISITA ROLLOS"/>
    <s v="ANTIOQUIA"/>
    <s v="GUARNE"/>
    <s v="DISTRICOL TECNOVA GUARNE"/>
    <s v="REDEBAN"/>
    <s v="FO-25-1941361"/>
    <d v="2025-12-09T08:00:00"/>
    <d v="2025-12-12T11:53:00"/>
    <m/>
    <s v="VISITA"/>
    <s v="ROLLOS"/>
    <m/>
    <m/>
    <s v="EJECUTADO"/>
    <s v="EJECUTADO EXITOSO"/>
    <s v="12/12/2025 SE ENTREGA 50 ROLLOS OK"/>
    <s v="VISITA TECNICA"/>
    <m/>
    <s v="TIPO II"/>
    <s v="TERRESTRE"/>
    <s v="DIAZ ZABALA FRANCIS DUBAN"/>
    <n v="1"/>
    <n v="67654"/>
    <n v="140396"/>
    <n v="67654"/>
  </r>
  <r>
    <s v="MEDELLIN"/>
    <x v="1"/>
    <x v="1"/>
    <s v="5001"/>
    <s v="3111247"/>
    <s v="3007080084"/>
    <s v="OC VISITA ROLLOS"/>
    <s v="ANTIOQUIA"/>
    <s v="MEDELLIN"/>
    <s v="BARRIO LA FLORESTA MEDELLIN 3"/>
    <s v="REDEBAN"/>
    <s v="FO-25-1947587"/>
    <d v="2025-12-09T08:00:00"/>
    <d v="2025-12-15T16:29:00"/>
    <m/>
    <s v="VISITA"/>
    <s v="ROLLOS"/>
    <s v="UNO A UNO"/>
    <s v="UNO A UNO"/>
    <m/>
    <s v="EJECUTADO EXITOSO"/>
    <s v="09/12/2025 SE ESCALA A COORDINADOR DE ZONA PARA ENTREGA DE ROLLOS EN SITIO | 15/12/2025 SE REALIZA ENTREGA DE 10 ROLLOS POR EL OPERADOR VELOCES CON LA GUIA V4001957601"/>
    <s v="VISITA TECNICA"/>
    <m/>
    <s v="TIPO I"/>
    <s v="TERRESTRE"/>
    <s v="CONTRERAS ROSSI LITZY YULIETH"/>
    <n v="1"/>
    <n v="35780"/>
    <n v="75096"/>
    <n v="35780"/>
  </r>
  <r>
    <s v="MEDELLIN"/>
    <x v="1"/>
    <x v="1"/>
    <s v="5001"/>
    <s v="3111248"/>
    <s v="3007038012"/>
    <s v="OC VISITA ROLLOS"/>
    <s v="ANTIOQUIA"/>
    <s v="MEDELLIN"/>
    <s v="BARRIO SANTO DOMINGO MEDELLIN"/>
    <s v="REDEBAN"/>
    <s v="FO-25-1985637"/>
    <d v="2025-12-09T08:00:00"/>
    <d v="2025-12-17T09:24:00"/>
    <m/>
    <s v="VISITA"/>
    <s v="ROLLOS"/>
    <s v="CB UNO A UNO"/>
    <s v="CB UNO A UNO"/>
    <s v="EJECUTADO"/>
    <s v="EJECUTADO EXITOSO"/>
    <s v="18/12/2025 SE REALIZA ENTREGA DE 170 ROLLOS DE MANERA EFECTIVA"/>
    <s v="VISITA TECNICA"/>
    <m/>
    <s v="TIPO I"/>
    <s v="TERRESTRE"/>
    <s v="MARIN PIEDRAHITA JIMMY ALEXIS"/>
    <n v="1"/>
    <n v="35780"/>
    <n v="75096"/>
    <n v="35780"/>
  </r>
  <r>
    <s v="MEDELLIN"/>
    <x v="1"/>
    <x v="1"/>
    <s v="5425"/>
    <s v="3111273"/>
    <s v="3007077463"/>
    <s v="OC VISITA ROLLOS"/>
    <s v="ANTIOQUIA"/>
    <s v="MACEO"/>
    <s v="BARRIO GGT PUERTO NUS MACEO"/>
    <s v="REDEBAN"/>
    <s v="FO-25-1950828"/>
    <d v="2025-12-09T08:00:00"/>
    <d v="2025-12-16T15:29:00"/>
    <m/>
    <s v="VISITA"/>
    <s v="ROLLOS"/>
    <s v="CB UNO A UNO"/>
    <s v="CB UNO A UNO"/>
    <s v="EJECUTADO"/>
    <s v="EJECUTADO EXITOSO"/>
    <s v="09/12/2025 SE REALIZA ENVIO DE ROLLOS POR  OPERADOR LOGISTICO | 16/12/2025 SE INTENTA COMUNICACION CON EL USUARIO AL NUMERO 3046730683 PARA INDICARLE QUE YA PUEDE RECOGER LOS ROLLOS EN LA OFICINA PRINCIPAL PERO NO HAY CONTACTO | 13/12/2025 DE ENVÍAN ROLLOS POR INTERRAPIDISIMO EXITOSAMENTE"/>
    <s v="ENVIO FLOTA - OPERADOR LOGISTICO"/>
    <m/>
    <s v="TIPO III"/>
    <s v="TERRESTRE"/>
    <s v="RUA ALVAREZ RICHARD ANDRES"/>
    <n v="1"/>
    <n v="35780"/>
    <n v="0"/>
    <n v="35780"/>
  </r>
  <r>
    <s v="MONTERIA"/>
    <x v="3"/>
    <x v="3"/>
    <s v="23182"/>
    <s v="3111409"/>
    <s v="3007058182"/>
    <s v="OC VISITA ROLLOS"/>
    <s v="CORDOBA"/>
    <s v="CHINU"/>
    <s v="DISTRICOL LA GRAN PARADA"/>
    <s v="REDEBAN"/>
    <s v="FO-25-1941375"/>
    <d v="2025-12-09T08:00:00"/>
    <d v="2025-12-11T10:13:00"/>
    <m/>
    <s v="VISITA"/>
    <s v="ROLLOS"/>
    <s v="AGREGADOR"/>
    <s v="DISTRICOL"/>
    <s v="EJECUTADO"/>
    <s v="EJECUTADO EXITOSO"/>
    <s v="11/12/2025 SE VISITA COMERCIO Y SE HACE ENTREGA DE 20 ROLLOS A LA SEÑORA MARI PAZ LOPEZ."/>
    <s v="VISITA TECNICA"/>
    <m/>
    <s v="TIPO II"/>
    <s v="TERRESTRE"/>
    <s v="CACERES HERNANDEZ ANDRES"/>
    <n v="1"/>
    <n v="67654"/>
    <n v="140396"/>
    <n v="67654"/>
  </r>
  <r>
    <s v="APARTADO"/>
    <x v="1"/>
    <x v="1"/>
    <s v="5490"/>
    <s v="3111416"/>
    <s v="3007066980"/>
    <s v="OC VISITA ROLLOS"/>
    <s v="ANTIOQUIA"/>
    <s v="NECOCLI"/>
    <s v="PTM NECOCLI EL ABASTECEDOR COS"/>
    <s v="REDEBAN"/>
    <s v="FO-25-1941364"/>
    <d v="2025-12-09T08:00:00"/>
    <d v="2025-12-13T15:14:00"/>
    <m/>
    <s v="VISITA"/>
    <s v="ROLLOS"/>
    <s v="AGREGADOR"/>
    <s v="COMCARD - PTM"/>
    <s v="EJECUTADO"/>
    <s v="EJECUTADO EXITOSO"/>
    <s v="13/12/2025 SE ENVIAN ROLLOS POR ENCOMIENDA Y SE COMPARTE CON LA USUARIA Y CONFIRMA EL RECIBIDO"/>
    <s v="ENVIO FLOTA - OPERADOR LOGISTICO"/>
    <m/>
    <s v="TIPO II"/>
    <s v="TERRESTRE"/>
    <s v="SALDARRIAGA MIRANDA SANTIAGO"/>
    <n v="1"/>
    <n v="67654"/>
    <n v="140396"/>
    <n v="67654"/>
  </r>
  <r>
    <s v="IBAGUE"/>
    <x v="2"/>
    <x v="2"/>
    <s v="73001"/>
    <s v="3111428"/>
    <s v="3007045774"/>
    <s v="OC VISITA ROLLOS"/>
    <s v="TOLIMA"/>
    <s v="IBAGUE"/>
    <s v="DISTRICOL MERK DELFFO"/>
    <s v="REDEBAN"/>
    <s v="FO-25-1947581"/>
    <d v="2025-12-09T08:00:00"/>
    <d v="2025-12-18T12:02:00"/>
    <m/>
    <s v="VISITA"/>
    <s v="ROLLOS"/>
    <s v="AGREGADOR"/>
    <s v="DISTRICOL"/>
    <s v="EJECUTADO"/>
    <s v="EJECUTADO EXITOSO"/>
    <s v="09/12/2025 SE ESCALA A COORDINADOR DE ZONA PARA ENTREGA DE ROLLOS EN SITIO | 18/12/2025 SE REALIZA ENTREGA DE 10 ROLLOS POR SOLICITUD DEL CLIENTE."/>
    <s v="VISITA TECNICA"/>
    <m/>
    <s v="TIPO I"/>
    <s v="TERRESTRE"/>
    <s v="BARRAGAN TAFUR EDWIN ESTEBAN"/>
    <n v="1"/>
    <n v="35780"/>
    <n v="75096"/>
    <n v="35780"/>
  </r>
  <r>
    <s v="CALI"/>
    <x v="0"/>
    <x v="0"/>
    <s v="76364"/>
    <s v="3111429"/>
    <s v="3007070780"/>
    <s v="OC VISITA ROLLOS"/>
    <s v="VALLE DEL CAUCA"/>
    <s v="JAMUNDI"/>
    <s v="DISTRICOL COMPUTECNOLOGIAS MUL"/>
    <s v="REDEBAN"/>
    <s v="FO-25-1947578"/>
    <d v="2025-12-09T08:00:00"/>
    <d v="2025-12-11T11:00:00"/>
    <m/>
    <s v="VISITA"/>
    <s v="ROLLOS"/>
    <s v="AGREGADOR"/>
    <s v="DISTRICOL"/>
    <s v="EJECUTADO"/>
    <s v="EJECUTADO EXITOSO"/>
    <s v="09/12/2025 SE ESCALA A COORDINADOR DE ZONA PARA ENTREGA DE ROLLOS EN SITIO | 11/12/2025 SE REALIZA VISITA TÉCNICA PARA ENTREGA DE 50 ROLLOS EN BUEN ESTADO"/>
    <s v="VISITA TECNICA"/>
    <m/>
    <s v="TIPO II"/>
    <s v="TERRESTRE"/>
    <s v="ESCOBAR LENIS JUAN SEBASTIAN"/>
    <n v="1"/>
    <n v="67654"/>
    <n v="140396"/>
    <n v="67654"/>
  </r>
  <r>
    <s v="MONTERIA"/>
    <x v="3"/>
    <x v="3"/>
    <s v="23660"/>
    <s v="3111432"/>
    <s v="3007054320"/>
    <s v="OC VISITA ROLLOS"/>
    <s v="CORDOBA"/>
    <s v="SAHAGUN"/>
    <s v="DISTRICOL FERREAGRO"/>
    <s v="REDEBAN"/>
    <s v="FO-25-1947575"/>
    <d v="2025-12-09T08:00:00"/>
    <d v="2025-12-12T08:00:00"/>
    <m/>
    <s v="VISITA"/>
    <s v="ROLLOS"/>
    <s v="AGREGADOR"/>
    <s v="DISTRICOL"/>
    <s v="EJECUTADO"/>
    <s v="EJECUTADO EXITOSO"/>
    <s v="09/12/2025 SE ESCALA A COORDINADOR DE ZONA PARA ENTREGA DE ROLLOS EN SITIO | 11/12/2025 SE VISITA COMERCIO Y SE HACE ENTREGA DE 30 ROLLOS A LA SEÑORA LIDIS BERROCAL."/>
    <s v="VISITA TECNICA"/>
    <m/>
    <s v="TIPO II"/>
    <s v="TERRESTRE"/>
    <s v="CACERES HERNANDEZ ANDRES"/>
    <n v="1"/>
    <n v="67654"/>
    <n v="140396"/>
    <n v="67654"/>
  </r>
  <r>
    <s v="CALI"/>
    <x v="0"/>
    <x v="0"/>
    <s v="76834"/>
    <s v="3111446"/>
    <s v="3007081485"/>
    <s v="OC VISITA ROLLOS"/>
    <s v="VALLE DEL CAUCA"/>
    <s v="TULUA"/>
    <s v="PTM TULUA RAPITIENDA LA 32"/>
    <s v="REDEBAN"/>
    <s v="FO-25-1947566"/>
    <d v="2025-12-09T08:00:00"/>
    <d v="2025-12-10T12:20:00"/>
    <m/>
    <s v="VISITA"/>
    <s v="ROLLOS"/>
    <s v="AGREGADOR"/>
    <s v="COMCARD - PTM"/>
    <s v="EJECUTADO"/>
    <s v="EJECUTADO EXITOSO"/>
    <s v="09/12/2025 SE ESCALA A COORDINADOR DE ZONA PARA ENTREGA DE ROLLOS EN SITIO | 10/12/2025 SE ENTREGAN 50 ROLLOS A JULIANA AREIZA"/>
    <s v="VISITA TECNICA"/>
    <m/>
    <s v="TIPO II"/>
    <s v="TERRESTRE"/>
    <s v="CUERO RUIZ JHONNY"/>
    <n v="1"/>
    <n v="67654"/>
    <n v="140396"/>
    <n v="67654"/>
  </r>
  <r>
    <s v="MEDELLIN"/>
    <x v="1"/>
    <x v="1"/>
    <s v="5001"/>
    <s v="3111452"/>
    <s v="3007050085"/>
    <s v="OC VISITA ROLLOS"/>
    <s v="ANTIOQUIA"/>
    <s v="MEDELLIN"/>
    <s v="PTM MEDELLIN  VARIEDADES MI TE"/>
    <s v="REDEBAN"/>
    <s v="FO-25-1947563"/>
    <d v="2025-12-09T08:00:00"/>
    <d v="2025-12-15T16:34:00"/>
    <m/>
    <s v="VISITA"/>
    <s v="ROLLOS"/>
    <s v="AGREGADOR"/>
    <s v="COMCARD - PTM"/>
    <m/>
    <s v="EJECUTADO EXITOSO"/>
    <s v="09/12/2025 SE ESCALA A COORDINADOR DE ZONA PARA ENTREGA DE ROLLOS EN SITIO | 15/12/2025 SE REALIZA ENTREGA DE 110 ROLLOS POR EL OPERADOR VELOCES CON LA GUIA V4001957591"/>
    <s v="VISITA TECNICA"/>
    <m/>
    <s v="TIPO I"/>
    <s v="TERRESTRE"/>
    <s v="CONTRERAS ROSSI LITZY YULIETH"/>
    <n v="1"/>
    <n v="35780"/>
    <n v="75096"/>
    <n v="35780"/>
  </r>
  <r>
    <s v="BARRANQUILLA"/>
    <x v="3"/>
    <x v="3"/>
    <s v="8001"/>
    <s v="3111464"/>
    <s v="3007079039"/>
    <s v="OC VISITA ROLLOS"/>
    <s v="ATLANTICO"/>
    <s v="BARRANQUILLA"/>
    <s v="BARRIO CENTRO BARRANQUILLA 56"/>
    <s v="REDEBAN"/>
    <s v="FO-25-1947021"/>
    <d v="2025-12-09T08:00:00"/>
    <d v="2025-12-09T15:03:00"/>
    <m/>
    <s v="VISITA"/>
    <s v="ROLLOS"/>
    <s v="CB UNO A UNO"/>
    <s v="CB UNO A UNO"/>
    <s v="EJECUTADO"/>
    <s v="EJECUTADO EXITOSO"/>
    <s v="09/12/2025 SE ESCALA A COORDINADOR DE ZONA PARA ENTREGA DE ROLLOS EN SITIO | 09/12/2025 SE HACE ENTREGA DE 20 ROLLOS REDEBAN DE MANERA EXITOSA"/>
    <s v="VISITA TECNICA"/>
    <m/>
    <s v="TIPO I"/>
    <s v="TERRESTRE"/>
    <s v="ORTEGA TORRES JUAN SEBASTIAN"/>
    <n v="1"/>
    <n v="35780"/>
    <n v="75096"/>
    <n v="35780"/>
  </r>
  <r>
    <s v="BUCARAMANGA"/>
    <x v="4"/>
    <x v="4"/>
    <s v="68406"/>
    <s v="3112315"/>
    <s v="3007081527"/>
    <s v="OC VISITA ROLLOS"/>
    <s v="SANTANDER"/>
    <s v="LEBRIJA"/>
    <s v="PTM LEBRIJA TIENDA J.V"/>
    <s v="REDEBAN"/>
    <s v="FO-25-1947014"/>
    <d v="2025-12-08T11:34:52"/>
    <d v="2025-12-10T11:56:00"/>
    <m/>
    <s v="VISITA"/>
    <s v="ROLLOS"/>
    <s v="AGREGADOR"/>
    <s v="COMCARD - PTM"/>
    <s v="EJECUTADO"/>
    <s v="EJECUTADO EXITOSO"/>
    <s v="09/12/2025 SE ESCALA A COORDINADOR DE ZONA PARA ENTREGA DE ROLLOS EN SITIO | 10/12/2025 SE REALIZA VISITA A COMERCIO Y SE ENTREGAN 10 ROLLOS CON VISITA NO SE MANIPULA EQUIPOS"/>
    <s v="VISITA TECNICA"/>
    <m/>
    <s v="TIPO II"/>
    <s v="TERRESTRE"/>
    <s v="SANTOS GONZALEZ JOHAN FABIAN"/>
    <n v="1"/>
    <n v="67654"/>
    <n v="140396"/>
    <n v="67654"/>
  </r>
  <r>
    <s v="MEDELLIN"/>
    <x v="1"/>
    <x v="1"/>
    <s v="5318"/>
    <s v="3112375"/>
    <s v="3007053586"/>
    <s v="OC VISITA ROLLOS"/>
    <s v="ANTIOQUIA"/>
    <s v="GUARNE"/>
    <s v="PTM GUARNE TIENDA SEDANOS"/>
    <s v="REDEBAN"/>
    <s v="FO-25-1945628"/>
    <d v="2025-12-09T08:00:00"/>
    <d v="2025-12-12T11:55:00"/>
    <m/>
    <s v="VISITA"/>
    <s v="ROLLOS"/>
    <s v="AGREGADOR"/>
    <s v="COMCARD - PTM"/>
    <s v="EJECUTADO"/>
    <s v="EJECUTADO EXITOSO"/>
    <s v="09/12/2025 SE ESCALA A COORDINADOR DE ZONA PARA ENTREGA DE ROLLOS EN SITIO | 12/12/2025 SE ENTREGA 20 ROLLOS OK"/>
    <s v="VISITA TECNICA"/>
    <m/>
    <s v="TIPO II"/>
    <s v="TERRESTRE"/>
    <s v="DIAZ ZABALA FRANCIS DUBAN"/>
    <n v="1"/>
    <n v="67654"/>
    <n v="140396"/>
    <n v="67654"/>
  </r>
  <r>
    <s v="CARTAGENA"/>
    <x v="3"/>
    <x v="3"/>
    <s v="13001"/>
    <s v="3112510"/>
    <s v="3007071092"/>
    <s v="OC VISITA ROLLOS"/>
    <s v="BOLIVAR"/>
    <s v="CARTAGENA"/>
    <s v="DISTRICOL SUPER TIENDA CANAAN"/>
    <s v="REDEBAN"/>
    <s v="FO-25-1945161"/>
    <d v="2025-12-08T11:47:01"/>
    <d v="2025-12-12T07:53:00"/>
    <m/>
    <s v="VISITA"/>
    <s v="ROLLOS"/>
    <s v="AGREGADOR"/>
    <s v="DISTRICOL"/>
    <s v="EJECUTADO"/>
    <s v="EJECUTADO EXITOSO"/>
    <s v="09/12/2025 SE ESCALA A COORDINADOR DE ZONA PARA ENTREGA DE ROLLOS EN SITIO | 11/12/2025 SE REALIZA VISITA PARA ENTREGAN 20 ROLLOS REDEBAN, EN DIRECCIÓN DADA POR EL CLIENTE, ENTREGA OK"/>
    <s v="VISITA TECNICA"/>
    <m/>
    <s v="TIPO I"/>
    <s v="TERRESTRE"/>
    <s v="COGOLLO ROSSO CAMILO ANDRES"/>
    <n v="1"/>
    <n v="35780"/>
    <n v="75096"/>
    <n v="35780"/>
  </r>
  <r>
    <s v="MEDELLIN"/>
    <x v="1"/>
    <x v="1"/>
    <s v="5425"/>
    <s v="3112527"/>
    <s v="3007076602"/>
    <s v="OC ENVIO ROLLOS"/>
    <s v="ANTIOQUIA"/>
    <s v="MACEO"/>
    <s v="BARRIO LA PLAZUELA MACEO"/>
    <s v="REDEBAN"/>
    <s v="FO-25-1947403"/>
    <d v="2025-12-08T16:39:34"/>
    <d v="2025-12-22T14:40:00"/>
    <m/>
    <s v="ENVIO"/>
    <m/>
    <s v="CB UNO A UNO"/>
    <s v="CB UNO A UNO"/>
    <m/>
    <s v="EJECUTADO EXITOSO"/>
    <s v="09/12/2025 SE REALIZA ENVIO DE ROLLOS POR  OPERADOR LOGISTICO | 15/12/2025 EN COMUNICACION CON EL USUARIO AL NUMERO 3004759375  NOS INDICA QUE AUN NO HA RECIBIDO LOS ROLLOS | 22/12/2025 SE REALIZA ENVIO DE 40 ROLLOS, CON LA GUIA 2078334625 SERVIENTREGA. SE CONFIRMA ENTREGA EXITOSA POR PARTE DE LA TRANSPORTADORA"/>
    <s v="ENVIO"/>
    <m/>
    <s v="TIPO III"/>
    <s v="TERRESTRE"/>
    <s v="BETANCUR AGUIRRE EDGAR AUGUSTO"/>
    <n v="1"/>
    <n v="35780"/>
    <n v="0"/>
    <n v="35780"/>
  </r>
  <r>
    <s v="BARRANQUILLA"/>
    <x v="3"/>
    <x v="3"/>
    <s v="8638"/>
    <s v="3112602"/>
    <s v="3007050966"/>
    <s v="OC VISITA ROLLOS"/>
    <s v="ATLANTICO"/>
    <s v="SABANALARGA"/>
    <s v="PTM SABANALARGA  FERROMATERIAL"/>
    <s v="REDEBAN"/>
    <s v="FO-25-1947012"/>
    <d v="2025-12-08T11:38:53"/>
    <d v="2025-12-11T11:24:00"/>
    <m/>
    <s v="VISITA"/>
    <s v="ROLLOS"/>
    <s v="AGREGADOR"/>
    <s v="COMCARD - PTM"/>
    <s v="EJECUTADO"/>
    <s v="EJECUTADO EXITOSO"/>
    <s v="09/12/2025 SE ESCALA A COORDINADOR DE ZONA PARA ENTREGA DE ROLLOS EN SITIO | 11/12/2025 SE ENTREGAN 30 ROLLOS DE LA RED RBM EXITOSOS"/>
    <s v="VISITA TECNICA"/>
    <m/>
    <s v="TIPO II"/>
    <s v="TERRESTRE"/>
    <s v="PEÑALOZA GUTIERREZ RAFAEL GUSTAVO"/>
    <n v="1"/>
    <n v="67654"/>
    <n v="140396"/>
    <n v="67654"/>
  </r>
  <r>
    <s v="CUCUTA"/>
    <x v="4"/>
    <x v="4"/>
    <s v="54001"/>
    <s v="3112613"/>
    <s v="3007062499"/>
    <s v="OC VISITA ROLLOS"/>
    <s v="NORTE DE SANTANDER"/>
    <s v="CUCUTA"/>
    <s v="DISTRICOL JC INNOVATION"/>
    <s v="REDEBAN"/>
    <s v="FO-25-1945155"/>
    <d v="2025-12-08T12:56:35"/>
    <d v="2025-12-09T11:49:00"/>
    <m/>
    <s v="VISITA"/>
    <s v="ROLLOS"/>
    <s v="AGREGADOR"/>
    <s v="DISTRICOL"/>
    <s v="EJECUTADO"/>
    <s v="EJECUTADO EXITOSO"/>
    <s v="09/12/2025 SE ESCALA A COORDINADOR DE ZONA PARA ENTREGA DE ROLLOS EN SITIO | 09/12/2025 SE VISITA DIRECCIÓN INDICADA POR EL CLIENTE Y SE ENTREGAN 10 ROLLOS OK"/>
    <s v="VISITA TECNICA"/>
    <m/>
    <s v="TIPO I"/>
    <s v="TERRESTRE"/>
    <s v="TORRES MANTILLA JOSE DANIEL"/>
    <n v="1"/>
    <n v="35780"/>
    <n v="75096"/>
    <n v="35780"/>
  </r>
  <r>
    <s v="CALI"/>
    <x v="0"/>
    <x v="0"/>
    <s v="19001"/>
    <s v="3112673"/>
    <s v="3007035736"/>
    <s v="OC VISITA ROLLOS"/>
    <s v="CAUCA"/>
    <s v="POPAYAN"/>
    <s v="BARRIO LOS HOYOS POPAYAN"/>
    <s v="REDEBAN"/>
    <s v="FO-25-1947398"/>
    <d v="2025-12-09T08:22:01"/>
    <d v="2025-12-15T17:06:00"/>
    <m/>
    <s v="VISITA"/>
    <s v="ROLLOS"/>
    <s v="CB UNO A UNO"/>
    <s v="CB UNO A UNO"/>
    <s v="EJECUTADO"/>
    <s v="EJECUTADO EXITOSO"/>
    <s v="09/12/2025 SE REALIZA ENVIO DE ROLLOS POR  OPERADOR LOGISTICO | 15/12/2025 SE ENTREGAN 50 ROLLOS RBN"/>
    <s v="VISITA TECNICA"/>
    <m/>
    <s v="TIPO III"/>
    <s v="TERRESTRE"/>
    <s v="GIMBUEL LASSO LUIS GERMAN"/>
    <n v="1"/>
    <n v="35780"/>
    <n v="196537"/>
    <n v="35780"/>
  </r>
  <r>
    <s v="CALI"/>
    <x v="0"/>
    <x v="0"/>
    <s v="76520"/>
    <s v="3112676"/>
    <s v="3007042989"/>
    <s v="OC VISITA ROLLOS"/>
    <s v="VALLE DEL CAUCA"/>
    <s v="PALMIRA"/>
    <s v="DISTRICOL CONECTATE JD"/>
    <s v="REDEBAN"/>
    <s v="FO-25-1945619"/>
    <d v="2025-12-09T08:22:36"/>
    <d v="2025-12-10T10:38:00"/>
    <m/>
    <s v="VISITA"/>
    <s v="ROLLOS"/>
    <s v="AGREGADOR"/>
    <s v="DISTRICOL"/>
    <s v="EJECUTADO"/>
    <s v="EJECUTADO EXITOSO"/>
    <s v="09/12/2025 SE ESCALA A COORDINADOR DE ZONA PARA ENTREGA DE ROLLOS EN SITIO | 10/12/2025 EN LA VISITA TÉCNICA SE REALIZÓ LA ENTREGA DE 30 ROLLOS DE REDEBAN PARA EL CB."/>
    <s v="VISITA TECNICA"/>
    <m/>
    <s v="TIPO I"/>
    <s v="TERRESTRE"/>
    <s v="SANCHEZ URREGO ROBINSON DAVID"/>
    <n v="1"/>
    <n v="35780"/>
    <n v="75096"/>
    <n v="35780"/>
  </r>
  <r>
    <s v="MEDELLIN"/>
    <x v="1"/>
    <x v="1"/>
    <s v="5360"/>
    <s v="3112691"/>
    <s v="3007036314"/>
    <s v="OC VISITA ROLLOS"/>
    <s v="ANTIOQUIA"/>
    <s v="ITAGUI"/>
    <s v="DISTRICOL TODO FRESCO LA COLIN"/>
    <s v="REDEBAN"/>
    <s v="FO-25-1945907"/>
    <d v="2025-12-09T08:29:31"/>
    <d v="2025-12-15T16:36:00"/>
    <m/>
    <s v="VISITA"/>
    <s v="ROLLOS"/>
    <s v="AGREGADOR"/>
    <s v="DISTRICOL"/>
    <m/>
    <s v="EJECUTADO EXITOSO"/>
    <s v="09/12/2025 SE ESCALA A COORDINADOR DE ZONA PARA ENTREGA DE ROLLOS EN SITIO | 15/12/2025 SE REALIZA ENTREGA DE 40 ROLLOS POR EL OPERADOR VELOCES CON LA GUIA V4001957594"/>
    <s v="VISITA TECNICA"/>
    <m/>
    <s v="TIPO I"/>
    <s v="TERRESTRE"/>
    <s v="CONTRERAS ROSSI LITZY YULIETH"/>
    <n v="1"/>
    <n v="35780"/>
    <n v="75096"/>
    <n v="35780"/>
  </r>
  <r>
    <s v="MEDELLIN"/>
    <x v="1"/>
    <x v="1"/>
    <s v="5318"/>
    <s v="3113209"/>
    <s v="3007037851"/>
    <s v="OC VISITA ROLLOS"/>
    <s v="ANTIOQUIA"/>
    <s v="GUARNE"/>
    <s v="DISTRICOL TIENDA Y PANADERIA E"/>
    <s v="REDEBAN"/>
    <s v="FO-25-1945623"/>
    <d v="2025-12-09T08:21:11"/>
    <d v="2025-12-12T10:52:00"/>
    <m/>
    <s v="VISITA"/>
    <s v="ROLLOS"/>
    <s v="AGREGADOR"/>
    <s v="DISTRICOL"/>
    <s v="EJECUTADO"/>
    <s v="EJECUTADO EXITOSO"/>
    <s v="09/12/2025 SE ESCALA A COORDINADOR DE ZONA PARA ENTREGA DE ROLLOS EN SITIO | 12/12/2025 SE ENTREGA 50 ROLLOS OK"/>
    <s v="VISITA TECNICA"/>
    <m/>
    <s v="TIPO II"/>
    <s v="TERRESTRE"/>
    <s v="DIAZ ZABALA FRANCIS DUBAN"/>
    <n v="1"/>
    <n v="67654"/>
    <n v="140396"/>
    <n v="67654"/>
  </r>
  <r>
    <s v="BOGOTA"/>
    <x v="5"/>
    <x v="6"/>
    <s v="25175"/>
    <s v="3113465"/>
    <s v="3007072687"/>
    <s v="OC VISITA ROLLOS"/>
    <s v="CUNDINAMARCA"/>
    <s v="CHIA"/>
    <s v="CHIA CENTRO HISTORICO"/>
    <s v="REDEBAN"/>
    <s v="FO-25-1945897"/>
    <d v="2025-12-09T08:54:07"/>
    <d v="2025-12-15T14:14:00"/>
    <m/>
    <s v="VISITA"/>
    <s v="ROLLOS"/>
    <s v="CB UNO A UNO"/>
    <s v="CB UNO A UNO"/>
    <s v="EJECUTADO"/>
    <s v="EJECUTADO EXITOSO"/>
    <s v="09/12/2025 SE ESCALA A COORDINADOR DE ZONA PARA ENTREGA DE ROLLOS EN SITIO | 15/12/2025 DURANTE LA VISITA TECNICA SE REALIZA ENTREGA DE 50 ROLLOS PARA DATÁFONO NO SE MANIPULAN EQUIPOS SIN NOVEDAD EN ENTREGA"/>
    <s v="VISITA TECNICA"/>
    <m/>
    <s v="TIPO II"/>
    <s v="TERRESTRE"/>
    <s v="LOZADA ROJAS CHRISTIAN ANDRES"/>
    <n v="1"/>
    <n v="67654"/>
    <n v="140396"/>
    <n v="67654"/>
  </r>
  <r>
    <s v="BUCARAMANGA"/>
    <x v="4"/>
    <x v="4"/>
    <s v="68255"/>
    <s v="3113495"/>
    <s v="3007078987"/>
    <s v="OC VISITA ROLLOS"/>
    <s v="SANTANDER"/>
    <s v="EL PLAYON"/>
    <s v="PTM SANTANDER TIENDA Y VARIEDA"/>
    <s v="REDEBAN"/>
    <s v="FO-25-1946619"/>
    <d v="2025-12-09T09:01:31"/>
    <d v="2025-12-10T13:17:00"/>
    <m/>
    <s v="VISITA"/>
    <s v="ROLLOS"/>
    <s v="AGREGADOR"/>
    <s v="COMCARD - PTM"/>
    <s v="EJECUTADO"/>
    <m/>
    <s v="09/12/2025 SE ESCALA A COORDINADOR DE ZONA PARA ENTREGA DE ROLLOS EN SITIO | 09/12/2025 SE COMUNICA CIN LA SEÑORITA DIANA DE JESUS LOPEZ AL NUNERO 3217180196 EL CUAL SE LE INFORMA DEL ENVIO DE 10 ROLLOS RBM CB OPERATIVO"/>
    <s v="ENVIO FLOTA - OPERADOR LOGISTICO"/>
    <m/>
    <s v="TIPO II"/>
    <s v="TERRESTRE"/>
    <s v="BARAJAS BERMUDEZ YAHIR MAURICIO"/>
    <n v="1"/>
    <n v="67654"/>
    <n v="140396"/>
    <n v="67654"/>
  </r>
  <r>
    <s v="BOGOTA"/>
    <x v="5"/>
    <x v="6"/>
    <s v="11001"/>
    <s v="3113897"/>
    <s v="3007081631"/>
    <s v="OC VISITA ROLLOS"/>
    <s v="CUNDINAMARCA"/>
    <s v="BOGOTA"/>
    <s v="PTM BOGOTA PAPELERIA GAMER CEN"/>
    <s v="REDEBAN"/>
    <s v="FO-25-1947007"/>
    <d v="2025-12-09T09:41:55"/>
    <d v="2025-12-10T10:48:00"/>
    <m/>
    <s v="VISITA"/>
    <s v="ROLLOS"/>
    <s v="AGREGADOR"/>
    <s v="COMCARD - PTM"/>
    <s v="EJECUTADO"/>
    <s v="EJECUTADO EXITOSO"/>
    <s v="09/12/2025 SE ESCALA A COORDINADOR DE ZONA PARA ENTREGA DE ROLLOS EN SITIO | 10/12/2025 SE REALIZA LA ENTREGA DE 30 ROLLO RBM"/>
    <s v="VISITA TECNICA"/>
    <m/>
    <s v="TIPO I"/>
    <s v="TERRESTRE"/>
    <s v="ORTIZ MARTINEZ STIVEN"/>
    <n v="1"/>
    <n v="35780"/>
    <n v="75096"/>
    <n v="35780"/>
  </r>
  <r>
    <s v="MEDELLIN"/>
    <x v="1"/>
    <x v="1"/>
    <s v="5001"/>
    <s v="3114218"/>
    <s v="3007031834"/>
    <s v="OC VISITA ROLLOS"/>
    <s v="ANTIOQUIA"/>
    <s v="MEDELLIN"/>
    <s v="OPRAP CARULLA SAN LUCAS"/>
    <s v="REDEBAN"/>
    <s v="FO-25-1947348"/>
    <d v="2025-12-09T09:49:13"/>
    <d v="2025-12-15T16:40:00"/>
    <m/>
    <s v="VISITA"/>
    <s v="ROLLOS"/>
    <s v="ROBUSTO"/>
    <s v="OPRAP"/>
    <m/>
    <s v="EJECUTADO EXITOSO"/>
    <s v="09/12/2025 SE ESCALA A COORDINADOR DE ZONA PARA ENTREGA DE ROLLOS EN SITIO | 15/12/2025 SE REALIZA ENTREGA DE 70 ROLLOS POR EL OPERADOR VELOCES CON LA GUIA V4001957597"/>
    <s v="VISITA TECNICA"/>
    <m/>
    <s v="TIPO I"/>
    <s v="TERRESTRE"/>
    <s v="CONTRERAS ROSSI LITZY YULIETH"/>
    <n v="1"/>
    <n v="35780"/>
    <n v="75096"/>
    <n v="35780"/>
  </r>
  <r>
    <s v="MEDELLIN"/>
    <x v="1"/>
    <x v="1"/>
    <s v="5858"/>
    <s v="3114259"/>
    <s v="3007012304"/>
    <s v="OC ENVIO ROLLOS"/>
    <s v="ANTIOQUIA"/>
    <s v="VEGACHI"/>
    <s v="VEGACHI III - ANTIOQUIA"/>
    <s v="REDEBAN"/>
    <s v="FO-25-1947388"/>
    <d v="2025-12-09T09:56:44"/>
    <d v="2025-12-16T09:17:00"/>
    <m/>
    <s v="ENVIO"/>
    <m/>
    <s v="CB UNO A UNO"/>
    <s v="CB UNO A UNO"/>
    <m/>
    <s v="EJECUTADO EXITOSO"/>
    <s v="09/12/2025 SE REALIZA ENVIO DE ROLLOS POR  OPERADOR LOGISTICO | 16/12/2025 SE INTENTA COMUNICACION CON EL USUARIO A OS NUMEROS 3122397578 - 3118923794 PARA VALIDAR SI YA RECIBIO LOS ROLLOS PERO NO HAY CONTACTO | 16/12/2025 SE REALIZA ENVIO DE 70 ROLLOS, CON LA GUIA 2078334624 SERVIENTREGA. SE CONFIRMA ENTREGA EXITOSA POR PARTE DEL USUARIO"/>
    <s v="ENVIO"/>
    <m/>
    <s v="TIPO III"/>
    <s v="TERRESTRE"/>
    <m/>
    <n v="1"/>
    <n v="35780"/>
    <n v="0"/>
    <n v="35780"/>
  </r>
  <r>
    <s v="MEDELLIN"/>
    <x v="1"/>
    <x v="1"/>
    <s v="5360"/>
    <s v="3114275"/>
    <s v="3007022222"/>
    <s v="OC ROLLOS"/>
    <s v="ANTIOQUIA"/>
    <s v="ITAGUI"/>
    <s v="PRUEBAS REDEBAN"/>
    <s v="REDEBAN"/>
    <s v="FO-25-1955308"/>
    <d v="2025-12-09T10:03:00"/>
    <d v="2025-12-11T12:29:00"/>
    <m/>
    <s v="VISITA"/>
    <s v="ROLLOS"/>
    <s v="UNO A UNO"/>
    <s v="CB UNO A UNO"/>
    <m/>
    <s v="CANCELADO POR LA ENTIDAD"/>
    <s v="11/12/2025 SE EDSCALA CASO OLIMPICA A LA RED** RESÚESTA DE LA RED: TU SOLICITUD REFERENTE A GENERACIÓN DE CASOS CB OLIMPICA BANCOLOMBIA ROLLOS QUEDÓ RADICADA BAJO EL TICKET NÚMERO 5922197 AL ÁREA ENCARGADA. | 11/12/2025 SE EDSCALA CASO OLIMPICA A LA RED** RESÚESTA DE LA RED: TU SOLICITUD REFERENTE A GENERACIÓN DE CASOS CB OLIMPICA BANCOLOMBIA ROLLOS QUEDÓ RADICADA BAJO EL TICKET NÚMERO 5922197 AL ÁREA ENCARGADA. | 11/12/2025 SE EDSCALA CASO OLIMPICA A LA RED** RESÚESTA DE LA RED: TU SOLICITUD REFERENTE A GENERACIÓN DE CASOS CB OLIMPICA BANCOLOMBIA ROLLOS QUEDÓ RADICADA BAJO EL TICKET NÚMERO 5922197 AL ÁREA ENCARGADA."/>
    <s v="SOPORTE TELEFONICO"/>
    <m/>
    <s v="TIPO I"/>
    <s v="TERRESTRE"/>
    <m/>
    <n v="0"/>
    <n v="41241"/>
    <n v="0"/>
    <n v="41241"/>
  </r>
  <r>
    <s v="BOGOTA"/>
    <x v="5"/>
    <x v="6"/>
    <s v="11001"/>
    <s v="3114320"/>
    <s v="3007079749"/>
    <s v="OC VISITA ROLLOS"/>
    <s v="CUNDINAMARCA"/>
    <s v="BOGOTA"/>
    <s v="BARRIO LAS MARGARITAS BOGOTA  4"/>
    <s v="REDEBAN"/>
    <s v="FO-25-1947614"/>
    <d v="2025-12-09T09:47:53"/>
    <d v="2025-12-10T16:42:00"/>
    <m/>
    <s v="VISITA"/>
    <s v="ROLLOS"/>
    <s v="UNO A UNO"/>
    <s v="UNO A UNO"/>
    <s v="EJECUTADO"/>
    <s v="EJECUTADO EXITOSO"/>
    <s v="09/12/2025 SE ESCALA A COORDINADOR DE ZONA PARA ENTREGA DE ROLLOS EN SITIO | 10/12/2025 SE REALIZA ENTREGA DE 10 RROLLOS NO SE MANIPULAN TERMINALES"/>
    <s v="VISITA TECNICA"/>
    <m/>
    <s v="TIPO I"/>
    <s v="TERRESTRE"/>
    <s v="SOTO LONDOÑO FREDY ALEXANDER"/>
    <n v="1"/>
    <n v="35780"/>
    <n v="75096"/>
    <n v="35780"/>
  </r>
  <r>
    <s v="IBAGUE"/>
    <x v="2"/>
    <x v="2"/>
    <s v="73001"/>
    <s v="3114382"/>
    <s v="3007070399"/>
    <s v="OC VISITA ROLLOS"/>
    <s v="TOLIMA"/>
    <s v="IBAGUE"/>
    <s v="DISTRICOL MASPAGOS"/>
    <s v="REDEBAN"/>
    <s v="FO-25-1947344"/>
    <d v="2025-12-09T10:01:34"/>
    <d v="2025-12-17T08:50:00"/>
    <m/>
    <s v="VISITA"/>
    <s v="ROLLOS"/>
    <s v="AGREGADOR"/>
    <s v="DISTRICOL"/>
    <s v="EJECUTADO"/>
    <s v="EJECUTADO EXITOSO"/>
    <s v="09/12/2025 SE ESCALA A COORDINADOR DE ZONA PARA ENTREGA DE ROLLOS EN SITIO | 16/12/2025 SE COMUNICA AL NÚMERO 3167628360, LA SEÑORA ANA LOZANO SOLICITA REPROGRAMAR ENTREGA DE ROLLOS PARA HORAS DE LA TARDE POR DISPONIBILIDAD DE TIEMPO DEL CLIENTE. | 16/12/2025 SE REALIZA ENTREGA DE 20 ROLLOS POR SOLICITUD DEL CLIENTE."/>
    <s v="VISITA TECNICA"/>
    <m/>
    <s v="TIPO I"/>
    <s v="TERRESTRE"/>
    <s v="BARRAGAN TAFUR EDWIN ESTEBAN"/>
    <n v="1"/>
    <n v="35780"/>
    <n v="75096"/>
    <n v="35780"/>
  </r>
  <r>
    <s v="PASTO"/>
    <x v="0"/>
    <x v="0"/>
    <s v="52835"/>
    <s v="3114449"/>
    <s v="3007058444"/>
    <s v="OC ENVIO ROLLOS"/>
    <s v="NARIÑO"/>
    <s v="SAN ANDRES DE TUMACO"/>
    <s v="PTM TUMACO TIENDA DON LUIS JC"/>
    <s v="REDEBAN"/>
    <s v="FO-25-1954868"/>
    <d v="2025-12-09T10:00:50"/>
    <d v="2025-12-18T14:49:00"/>
    <m/>
    <s v="ENVIO"/>
    <m/>
    <s v="AGREGADOR"/>
    <s v="COMCARD - PTM"/>
    <m/>
    <s v="DIRECCION ERRADA"/>
    <s v="10/12/2025 SE CONFIRMAN DATOS, SE REALIZA ENVIO POR OPERADOR LOGISTICO | 16/12/2025 SE INTENA COMUNICACION CON EL USUARIO  AL NUMERO 3162510134 PARA VALIDAR SI YA RECIBIO LOS ROLLOS PERO NO HAY CONTACTO | 16/12/2025 EN COMUNICACION CON EL USUARIO  AL NUMERO 3162510134 NOS INDICA QUE AUN NO HA RECIBIDO LOS ROLLOS | 18/12/2025 SE REALIZA ENVIO DE 60 ROLLOS, CON LA GUIA 2248145486 SERVIENTREGA. LA TRANSPORTADORA REALIZA DEVOCUCION DE LOS ROLLOS POR DIRECCION ERRADA, SE CONTACTA AL USUARIO INDICANDOLE QUE VUELVA A COMUNICARSE A LA LINEA PARA RADICAR UNA NUEVA SOLICITUD PARA QUE SE LOS ENVIEN A OFICINA PRINCIPAL, SE PROCEDE A CERRAR SOLICITUD"/>
    <s v="ENVIO"/>
    <m/>
    <s v="TIPO IV"/>
    <s v="TERRESTRE"/>
    <m/>
    <n v="1"/>
    <n v="35780"/>
    <n v="0"/>
    <n v="35780"/>
  </r>
  <r>
    <s v="MEDELLIN"/>
    <x v="1"/>
    <x v="1"/>
    <s v="5360"/>
    <s v="3114477"/>
    <s v="3007019695"/>
    <s v="OC VISITA ROLLOS"/>
    <s v="ANTIOQUIA"/>
    <s v="ITAGUI"/>
    <s v="BARRIO LAS MARGARITAS ITAGUI"/>
    <s v="REDEBAN"/>
    <s v="FO-25-1947338"/>
    <d v="2025-12-09T10:07:33"/>
    <d v="2025-12-15T16:41:00"/>
    <m/>
    <s v="VISITA"/>
    <s v="ROLLOS"/>
    <s v="CB UNO A UNO"/>
    <s v="CB UNO A UNO"/>
    <m/>
    <s v="EJECUTADO EXITOSO"/>
    <s v="09/12/2025 SE ESCALA A COORDINADOR DE ZONA PARA ENTREGA DE ROLLOS EN SITIO | 15/12/2025 SE REALIZA ENTREGA DE 80 ROLLOS POR EL OPERADOR VELOCES CON LA GUIA V4001957596"/>
    <s v="VISITA TECNICA"/>
    <m/>
    <s v="TIPO I"/>
    <s v="TERRESTRE"/>
    <s v="CONTRERAS ROSSI LITZY YULIETH"/>
    <n v="1"/>
    <n v="35780"/>
    <n v="75096"/>
    <n v="35780"/>
  </r>
  <r>
    <s v="CUCUTA"/>
    <x v="4"/>
    <x v="4"/>
    <s v="54001"/>
    <s v="3114494"/>
    <s v="3007067132"/>
    <s v="OC VISITA ROLLOS"/>
    <s v="NORTE DE SANTANDER"/>
    <s v="CUCUTA"/>
    <s v="BARRIO PUERTO LLERAS CUCUTA 1"/>
    <s v="REDEBAN"/>
    <s v="FO-25-1947611"/>
    <d v="2025-12-09T10:12:14"/>
    <d v="2025-12-09T12:18:00"/>
    <m/>
    <s v="VISITA"/>
    <s v="ROLLOS"/>
    <s v="CB UNO A UNO"/>
    <s v="CB UNO A UNO"/>
    <s v="EJECUTADO"/>
    <s v="EJECUTADO EXITOSO"/>
    <s v="09/12/2025 SE ESCALA A COORDINADOR DE ZONA PARA ENTREGA DE ROLLOS EN SITIO | 09/12/2025 SE VISITA DIRECCIÓN INDICADA POR EL CLIENTE Y SE ENTREGAN 10 ROLLOS"/>
    <s v="VISITA TECNICA"/>
    <m/>
    <s v="TIPO I"/>
    <s v="TERRESTRE"/>
    <s v="TORRES MANTILLA JOSE DANIEL"/>
    <n v="1"/>
    <n v="35780"/>
    <n v="75096"/>
    <n v="35780"/>
  </r>
  <r>
    <s v="IBAGUE"/>
    <x v="2"/>
    <x v="2"/>
    <s v="73555"/>
    <s v="3114505"/>
    <s v="3007079015"/>
    <s v="OC ENVIO ROLLOS"/>
    <s v="TOLIMA"/>
    <s v="PLANADAS"/>
    <s v="PTM PLANADAS HUEVOS DEL SUR DI"/>
    <s v="REDEBAN"/>
    <s v="FO-25-1947385"/>
    <d v="2025-12-09T10:05:45"/>
    <d v="2025-12-17T15:20:00"/>
    <m/>
    <s v="ENVIO"/>
    <m/>
    <s v="AGREGADOR"/>
    <s v="COMCARD - PTM"/>
    <m/>
    <s v="EJECUTADO EXITOSO"/>
    <s v="09/12/2025 SE REALIZA ENVIO DE ROLLOS POR  OPERADOR LOGISTICO | 16/12/2025 EN COMUNICACION CON EL USUARIO AL NUMERO 3192941939  NOS INDIC QUE AUN NO HA RECIBIDO LOS ROLLOS | 17/12/2025 SE REALIZA ENVIO DE 20 ROLLOS, CON LA GUIA 2235597020 SERVIENTREGA. SE CONFIRMA ENTREGA EXITOSA POR PARTE DE LA TRANSPORTADORA"/>
    <s v="ENVIO"/>
    <m/>
    <s v="TIPO IV"/>
    <s v="TERRESTRE"/>
    <m/>
    <n v="1"/>
    <n v="35780"/>
    <n v="0"/>
    <n v="35780"/>
  </r>
  <r>
    <s v="SANTA MARTA"/>
    <x v="3"/>
    <x v="3"/>
    <s v="44001"/>
    <s v="3114527"/>
    <s v="3007081027"/>
    <s v="OC ENVIO ROLLOS"/>
    <s v="LA GUAJIRA"/>
    <s v="RIOHACHA"/>
    <s v="DISTRICOL VARIEDAPAPELERIGLEY"/>
    <s v="REDEBAN"/>
    <s v="FO-25-1947383"/>
    <d v="2025-12-09T10:10:27"/>
    <d v="2025-12-16T08:37:00"/>
    <m/>
    <s v="ENVIO"/>
    <m/>
    <s v="AGREGADOR"/>
    <s v="DISTRICOL"/>
    <m/>
    <s v="EJECUTADO EXITOSO"/>
    <s v="09/12/2025 SE REALIZA ENVIO DE ROLLOS POR  OPERADOR LOGISTICO | 16/12/2025 SE REALIZA ENVIO DE 10 ROLLOS, CON LA GUIA 2278614656 SERVIENTREGA. SE CONFIRMA ENTREGA EXITOSA POR PARTE DE LA TRANSPORTADORA"/>
    <s v="ENVIO"/>
    <m/>
    <s v="TIPO III"/>
    <s v="TERRESTRE"/>
    <m/>
    <n v="1"/>
    <n v="35780"/>
    <n v="0"/>
    <n v="35780"/>
  </r>
  <r>
    <s v="MEDELLIN"/>
    <x v="1"/>
    <x v="1"/>
    <s v="5440"/>
    <s v="3114541"/>
    <s v="3007052755"/>
    <s v="OC VISITA ROLLOS"/>
    <s v="ANTIOQUIA"/>
    <s v="MARINILLA"/>
    <s v="DISTRICOL CAFE JUANITA"/>
    <s v="REDEBAN"/>
    <s v="FO-25-1947608"/>
    <d v="2025-12-09T10:13:12"/>
    <d v="2025-12-12T11:53:00"/>
    <m/>
    <s v="VISITA"/>
    <s v="ROLLOS"/>
    <s v="AGREGADOR"/>
    <s v="DISTRICOL"/>
    <s v="EJECUTADO"/>
    <s v="EJECUTADO EXITOSO"/>
    <s v="09/12/2025 SE ESCALA A COORDINADOR DE ZONA PARA ENTREGA DE ROLLOS EN SITIO | 12/12/2025 SE ENTREGA 30 ROLLOS OK"/>
    <s v="VISITA TECNICA"/>
    <m/>
    <s v="TIPO II"/>
    <s v="TERRESTRE"/>
    <s v="DIAZ ZABALA FRANCIS DUBAN"/>
    <n v="1"/>
    <n v="67654"/>
    <n v="140396"/>
    <n v="67654"/>
  </r>
  <r>
    <s v="NEIVA"/>
    <x v="2"/>
    <x v="2"/>
    <s v="41001"/>
    <s v="3114621"/>
    <s v="3007066967"/>
    <s v="OC VISITA ROLLOS"/>
    <s v="HUILA"/>
    <s v="NEIVA"/>
    <s v="PTM NEIVA MISCELANEA BOSQUES"/>
    <s v="REDEBAN"/>
    <s v="FO-25-1947601"/>
    <d v="2025-12-09T10:17:00"/>
    <d v="2025-12-11T11:03:00"/>
    <m/>
    <s v="VISITA"/>
    <s v="ROLLOS"/>
    <s v="AGREGADOR"/>
    <s v="COMCARD - PTM"/>
    <s v="EJECUTADO"/>
    <s v="EJECUTADO EXITOSO"/>
    <s v="09/12/2025 SE ESCALA A COORDINADOR DE ZONA PARA ENTREGA DE ROLLOS EN SITIO | 11/12/2025 SE ENTREGA 20 ROLLOS SIN NOVEDAD"/>
    <s v="VISITA TECNICA"/>
    <m/>
    <s v="TIPO I"/>
    <s v="TERRESTRE"/>
    <s v="ANDRADE HERNANDEZ JUAN CARLOS"/>
    <n v="1"/>
    <n v="35780"/>
    <n v="75096"/>
    <n v="35780"/>
  </r>
  <r>
    <s v="MEDELLIN"/>
    <x v="1"/>
    <x v="1"/>
    <s v="5591"/>
    <s v="3114756"/>
    <s v="3007079854"/>
    <s v="OC ENVIO ROLLOS"/>
    <s v="ANTIOQUIA"/>
    <s v="PUERTO TRIUNFO"/>
    <s v="BARRIO PTO TRIUNFO PUERTO TRIU"/>
    <s v="REDEBAN"/>
    <s v="FO-25-1947677"/>
    <d v="2025-12-09T10:30:24"/>
    <d v="2025-12-17T11:17:00"/>
    <m/>
    <s v="ENVIO"/>
    <m/>
    <s v="CB UNO A UNO"/>
    <s v="CB UNO A UNO"/>
    <m/>
    <s v="EJECUTADO EXITOSO"/>
    <s v="09/12/2025 SE REALIZA ENVIO DE ROLLOS POR  OPERADOR LOGISTICO | 16/12/2025 SE INTENTA COMUNICACION CON EL USUARIO AL  NUMERO 3146133771 PARA VALIDAR SI YA RECIBIO LOS ROLLOS PERO NO HAY CONTACTO | 16/12/2025 EN COMUNICACION CON EL USUARIO AL  NUMERO 3146133771 NOS INDICA QUE AUN NO HA RECIBIDO LOS ROLLOS | 17/12/2025 SE REALIZA ENVIO DE 20 ROLLOS, CON LA GUIA 2078334626 SERVIENTREGA. SE CONFIRMA ENTREGA EXITOSA POR PARTE DE LA TRANSPORTADORA"/>
    <s v="ENVIO"/>
    <m/>
    <s v="TIPO IV"/>
    <s v="TERRESTRE"/>
    <m/>
    <n v="1"/>
    <n v="35780"/>
    <n v="0"/>
    <n v="35780"/>
  </r>
  <r>
    <s v="SANTA MARTA"/>
    <x v="3"/>
    <x v="3"/>
    <s v="47245"/>
    <s v="3115285"/>
    <s v="3007032008"/>
    <s v="OC ENVIO ROLLOS"/>
    <s v="MAGDALENA"/>
    <s v="EL BANCO"/>
    <s v="BARRIO LA PLEGARIA EL BANCO"/>
    <s v="REDEBAN"/>
    <s v="FO-25-1956100"/>
    <d v="2025-12-09T11:10:01"/>
    <d v="2025-12-18T16:07:00"/>
    <m/>
    <s v="ENVIO"/>
    <m/>
    <s v="CB UNO A UNO"/>
    <s v="CB UNO A UNO"/>
    <m/>
    <s v="EJECUTADO EXITOSO"/>
    <s v="10/12/2025 SE REALIZA ENVIO DE ROLLOS POR  OPERADOR LOGISTICO | 16/12/2025 SE INTENTA COMUNICACION CON EL USUARIO AL NUMERO 3135991980  PARA VALIDAR SI YA RECIBIO LOS ROLLOS PERO NO HAY CONTACTO | 16/12/2025 EN COMUNICACION CON EL USUARIO AL NUMERO 3135991980 NOS INDICA QUE AUN NO HA RECIBIDO LOS ROLLOS | 18/12/2025 SE REALIZA ENVIO DE 60 ROLLOS, CON LA GUIA 2278614753 SERVIENTREGA. SE CONFIRMA ENTREGA EXITOSA POR PARTE DE LA TRANSPORTADORA"/>
    <s v="ENVIO"/>
    <m/>
    <s v="TIPO IV"/>
    <s v="TERRESTRE"/>
    <m/>
    <n v="1"/>
    <n v="35780"/>
    <n v="0"/>
    <n v="35780"/>
  </r>
  <r>
    <s v="CALI"/>
    <x v="0"/>
    <x v="0"/>
    <s v="76001"/>
    <s v="3115410"/>
    <s v="3007072729"/>
    <s v="OC VISITA ROLLOS"/>
    <s v="VALLE DEL CAUCA"/>
    <s v="CALI"/>
    <s v="BARRIO EL CANEY CALI 4"/>
    <s v="REDEBAN"/>
    <s v="FO-25-1948158"/>
    <d v="2025-12-09T11:08:41"/>
    <d v="2025-12-10T12:15:00"/>
    <m/>
    <s v="VISITA"/>
    <s v="ROLLOS"/>
    <s v="CB UNO A UNO"/>
    <s v="CB UNO A UNO"/>
    <s v="EJECUTADO"/>
    <s v="EJECUTADO EXITOSO"/>
    <s v="09/12/2025 SE ESCALA A COORDINADOR DE ZONA PARA ENTREGA DE ROLLOS EN SITIO | 10/12/2025 SE REALIZA VISITA TÉCNICA PARA ENTREGAR 40 ROLLOS EN BUEN ESTADO"/>
    <s v="VISITA TECNICA"/>
    <m/>
    <s v="TIPO I"/>
    <s v="TERRESTRE"/>
    <s v="ESCOBAR LENIS JUAN SEBASTIAN"/>
    <n v="1"/>
    <n v="35780"/>
    <n v="75096"/>
    <n v="35780"/>
  </r>
  <r>
    <s v="CALI"/>
    <x v="0"/>
    <x v="0"/>
    <s v="76001"/>
    <s v="3115523"/>
    <s v="3007081317"/>
    <s v="OC VISITA ROLLOS"/>
    <s v="VALLE DEL CAUCA"/>
    <s v="CALI"/>
    <s v="PTM CALI COLMENA SIEMPRE DIVAS"/>
    <s v="REDEBAN"/>
    <s v="FO-25-1948152"/>
    <d v="2025-12-09T11:17:32"/>
    <d v="2025-12-10T14:36:00"/>
    <m/>
    <s v="VISITA"/>
    <s v="ROLLOS"/>
    <s v="AGREGADOR"/>
    <s v="COMCARD - PTM"/>
    <s v="EJECUTADO"/>
    <s v="EJECUTADO EXITOSO"/>
    <s v="09/12/2025 SE ESCALA A COORDINADOR DE ZONA PARA ENTREGA DE ROLLOS EN SITIO | 10/12/2025 SE VISITA CORRESPONSAL Y SE REALIZ ENTREGA DE 30 ROLLOS"/>
    <s v="VISITA TECNICA"/>
    <m/>
    <s v="TIPO I"/>
    <s v="TERRESTRE"/>
    <s v="BOLAÑOS TABORDA JORGE ENRIQUE"/>
    <n v="1"/>
    <n v="35780"/>
    <n v="75096"/>
    <n v="35780"/>
  </r>
  <r>
    <s v="NEIVA"/>
    <x v="2"/>
    <x v="2"/>
    <s v="41006"/>
    <s v="3115543"/>
    <s v="3007070489"/>
    <s v="OC ENVIO ROLLOS"/>
    <s v="HUILA"/>
    <s v="ACEVEDO"/>
    <s v="BARRIO SAN MARCOS ACEVEDO  1"/>
    <s v="REDEBAN"/>
    <s v="FO-25-1954865"/>
    <d v="2025-12-09T11:22:32"/>
    <d v="2025-12-21T15:21:00"/>
    <m/>
    <s v="ENVIO"/>
    <m/>
    <s v="CB UNO A UNO"/>
    <s v="CB UNO A UNO"/>
    <m/>
    <s v="EJECUTADO EXITOSO"/>
    <s v="10/12/2025 SE CONFIRMAN DATOS, SE REALIZA ENVIO POR OPERADOR LOGISTICO | 16/12/2025 SE INTENTA COMUNICACION CON EL USUARIO AL NUMERO 3102051581 PARA VALIDAR SI YA RECIBIO LOS ROLLOS PERO NO HAY CONTACTO | 16/12/2025 EN COMUNICACION CON EL USUARIO AL NUMERO 3102051581 NOS INDICA QUE AUN NO HA RECIBIDO LOS ROLLOS | 21/12/2025 SE REALIZA ENVIO DE 30 ROLLOS, CON LA GUIA 2235597704 SERVIENTREGA. SE CONFIRMA ENTREGA EXITOSA POR PARTE DE LA TRANSPORTADORA"/>
    <s v="ENVIO"/>
    <m/>
    <s v="TIPO III"/>
    <s v="TERRESTRE"/>
    <m/>
    <n v="1"/>
    <n v="35780"/>
    <n v="0"/>
    <n v="35780"/>
  </r>
  <r>
    <s v="VALLEDUPAR"/>
    <x v="3"/>
    <x v="3"/>
    <s v="20383"/>
    <s v="3115637"/>
    <s v="3007048818"/>
    <s v="OC VISITA ROLLOS"/>
    <s v="CESAR"/>
    <s v="LA GLORIA"/>
    <s v="DISTRICOL INTERPLANET LAURA"/>
    <s v="REDEBAN"/>
    <s v="FO-25-1950825"/>
    <d v="2025-12-09T11:29:13"/>
    <d v="2025-12-20T15:02:00"/>
    <m/>
    <s v="VISITA"/>
    <s v="ROLLOS"/>
    <s v="AGREGADOR"/>
    <s v="DISTRICOL"/>
    <s v="EJECUTADO"/>
    <s v="EJECUTADO EXITOSO"/>
    <s v="09/12/2025 SE REALIZA ENVIO DE ROLLOS POR  OPERADOR LOGISTICO | 16/12/2025 EN COMUNICACIÓN CON EL SEÑOR CARLOS ANDRES CARVAJAL AL NÚMERO 3202187315 INFORMA QUE AÚN NO RECIBE | 10/12/2025 SE REALIZA ENVÍO DE 30 ROLLOS POR MEDIO DE COORDINADORA"/>
    <s v="ENVIO FLOTA - OPERADOR LOGISTICO"/>
    <m/>
    <s v="TIPO IV"/>
    <s v="TERRESTRE"/>
    <s v="MAESTRE MENGUAL EDGAR ENRIQUE"/>
    <n v="1"/>
    <n v="35780"/>
    <n v="0"/>
    <n v="35780"/>
  </r>
  <r>
    <s v="VALLEDUPAR"/>
    <x v="3"/>
    <x v="3"/>
    <s v="20383"/>
    <s v="3115659"/>
    <s v="3007059417"/>
    <s v="OC VISITA ROLLOS"/>
    <s v="CESAR"/>
    <s v="LA GLORIA"/>
    <s v="DISTRICOL EMMANUEL ALEJANDRO"/>
    <s v="REDEBAN"/>
    <s v="FO-25-1950823"/>
    <d v="2025-12-09T11:34:46"/>
    <d v="2025-12-20T15:04:00"/>
    <m/>
    <s v="VISITA"/>
    <s v="ROLLOS"/>
    <s v="AGREGADOR"/>
    <s v="DISTRICOL"/>
    <s v="EJECUTADO"/>
    <s v="EJECUTADO EXITOSO"/>
    <s v="09/12/2025 SE REALIZA ENVIO DE ROLLOS POR  OPERADOR LOGISTICO | 16/12/2025 EN COMUNICACION CON EL USUARIO AL NUMERO 3202187315 NOS INDICA QUE AUN NO HA RECIBIDO LOS ROLLOS | 20/12/2025 CLIENTE CONFIRMA QUE AUN NO HA RECIBIDO PAPELERÍA | 10/12/2025 SE REALIZA ENVÍO DE 30 ROLLOS"/>
    <s v="ENVIO FLOTA - OPERADOR LOGISTICO"/>
    <m/>
    <s v="TIPO IV"/>
    <s v="TERRESTRE"/>
    <s v="MAESTRE MENGUAL EDGAR ENRIQUE"/>
    <n v="1"/>
    <n v="35780"/>
    <n v="0"/>
    <n v="35780"/>
  </r>
  <r>
    <s v="MEDELLIN"/>
    <x v="1"/>
    <x v="1"/>
    <s v="5212"/>
    <s v="3115675"/>
    <s v="3007077012"/>
    <s v="OC VISITA ROLLOS"/>
    <s v="ANTIOQUIA"/>
    <s v="COPACABANA"/>
    <s v="BARRIO VEREDA EL ZARZAL COPACABANA"/>
    <s v="REDEBAN"/>
    <s v="FO-25-1948901"/>
    <d v="2025-12-09T11:39:11"/>
    <d v="2025-12-13T12:56:00"/>
    <m/>
    <s v="VISITA"/>
    <s v="ROLLOS"/>
    <s v="UNO A UNO"/>
    <s v="UNO A UNO"/>
    <m/>
    <s v="EJECUTADO EXITOSO"/>
    <s v="09/12/2025 SE ESCALA A COORDINADOR DE ZONA PARA ENTREGA DE ROLLOS EN SITIO | 13/12/2025 SE ENTREGA ROLLOS OK"/>
    <s v="VISITA TECNICA"/>
    <m/>
    <s v="TIPO I"/>
    <s v="TERRESTRE"/>
    <s v="TORO CARDONA ELIZABETH"/>
    <n v="1"/>
    <n v="35780"/>
    <n v="75096"/>
    <n v="35780"/>
  </r>
  <r>
    <s v="CALI"/>
    <x v="0"/>
    <x v="0"/>
    <s v="76001"/>
    <s v="3115912"/>
    <s v="3007076364"/>
    <s v="OC VISITA ROLLOS"/>
    <s v="VALLE DEL CAUCA"/>
    <s v="CALI"/>
    <s v="PTM CALI COCOMASCOTAS"/>
    <s v="REDEBAN"/>
    <s v="FO-25-1948891"/>
    <d v="2025-12-09T11:43:06"/>
    <d v="2025-12-10T12:47:00"/>
    <m/>
    <s v="VISITA"/>
    <s v="ROLLOS"/>
    <s v="AGREGADOR"/>
    <s v="COMCARD - PTM"/>
    <s v="EJECUTADO"/>
    <s v="EJECUTADO EXITOSO"/>
    <s v="09/12/2025 SE ESCALA A COORDINADOR DE ZONA PARA ENTREGA DE ROLLOS EN SITIO | 10/12/2025 SE VISITA CORRESPONSAL Y SE REALIZA ENTREGA DE 50 ROLLOS"/>
    <s v="VISITA TECNICA"/>
    <m/>
    <s v="TIPO I"/>
    <s v="TERRESTRE"/>
    <s v="BOLAÑOS TABORDA JORGE ENRIQUE"/>
    <n v="1"/>
    <n v="35780"/>
    <n v="75096"/>
    <n v="35780"/>
  </r>
  <r>
    <s v="MEDELLIN"/>
    <x v="1"/>
    <x v="1"/>
    <s v="5088"/>
    <s v="3115979"/>
    <s v="3007071175"/>
    <s v="OC VISITA ROLLOS"/>
    <s v="ANTIOQUIA"/>
    <s v="BELLO"/>
    <s v="PTM BELLO GRANERO VILLAS DE CO"/>
    <s v="REDEBAN"/>
    <s v="FO-25-1949175"/>
    <d v="2025-12-09T12:43:47"/>
    <d v="2025-12-15T16:46:00"/>
    <m/>
    <s v="VISITA"/>
    <s v="ROLLOS"/>
    <s v="AGREGADOR"/>
    <s v="COMCARD - PTM"/>
    <m/>
    <s v="EJECUTADO EXITOSO"/>
    <s v="09/12/2025 SE ESCALA A COORDINADOR DE ZONA PARA ENTREGA DE ROLLOS EN SITIO | 15/12/2025 SE REALIZA ENTREGA DE 80 ROLLOS POR EL OPERADOR VELOCES CON LA GUIA V4001957574"/>
    <s v="VISITA TECNICA"/>
    <m/>
    <s v="TIPO I"/>
    <s v="TERRESTRE"/>
    <s v="CONTRERAS ROSSI LITZY YULIETH"/>
    <n v="1"/>
    <n v="35780"/>
    <n v="75096"/>
    <n v="35780"/>
  </r>
  <r>
    <s v="MONTERIA"/>
    <x v="3"/>
    <x v="3"/>
    <s v="23001"/>
    <s v="3115986"/>
    <s v="3007047447"/>
    <s v="OC VISITA ROLLOS"/>
    <s v="CORDOBA"/>
    <s v="MONTERIA"/>
    <s v="PTM MONTERIA  MULTISERVICIOS E"/>
    <s v="REDEBAN"/>
    <s v="FO-25-1949173"/>
    <d v="2025-12-09T12:47:41"/>
    <d v="2025-12-10T16:57:00"/>
    <m/>
    <s v="VISITA"/>
    <s v="ROLLOS"/>
    <s v="AGREGADOR"/>
    <s v="COMCARD - PTM"/>
    <s v="EJECUTADO"/>
    <s v="EJECUTADO EXITOSO"/>
    <s v="09/12/2025 SE ESCALA A COORDINADOR DE ZONA PARA ENTREGA DE ROLLOS EN SITIO | 10/12/2025 SE REALIZA ENTREGA DE 30 ROLLOS A CORRESPONSAL REDEBAN"/>
    <s v="VISITA TECNICA"/>
    <m/>
    <s v="TIPO I"/>
    <s v="TERRESTRE"/>
    <s v="MARQUEZ HOYOS JEYSON DANIEL"/>
    <n v="1"/>
    <n v="35780"/>
    <n v="75096"/>
    <n v="35780"/>
  </r>
  <r>
    <s v="BUCARAMANGA"/>
    <x v="4"/>
    <x v="4"/>
    <s v="68307"/>
    <s v="3115994"/>
    <s v="3007040251"/>
    <s v="OC VISITA ROLLOS"/>
    <s v="SANTANDER"/>
    <s v="GIRON"/>
    <s v="PTM GIRON SURTILUNA"/>
    <s v="REDEBAN"/>
    <s v="FO-25-1949714"/>
    <d v="2025-12-09T13:01:41"/>
    <d v="2025-12-10T12:09:00"/>
    <m/>
    <s v="VISITA"/>
    <s v="ROLLOS"/>
    <s v="AGREGADOR"/>
    <s v="COMCARD - PTM"/>
    <s v="EJECUTADO"/>
    <s v="EJECUTADO EXITOSO"/>
    <s v="09/12/2025 SE ESCALA A COORDINADOR DE ZONA PARA ENTREGA DE ROLLOS EN SITIO | 10/12/2025 SE REALIZA VISITA Y SE ENTREGAN 10 ROLLOS CON VISITA EN LA CLLL 30#33-62 POR SOLICITUD DE CLIENTE"/>
    <s v="VISITA TECNICA"/>
    <m/>
    <s v="TIPO I"/>
    <s v="TERRESTRE"/>
    <s v="SANTOS GONZALEZ JOHAN FABIAN"/>
    <n v="1"/>
    <n v="35780"/>
    <n v="75096"/>
    <n v="35780"/>
  </r>
  <r>
    <s v="MONTERIA"/>
    <x v="3"/>
    <x v="3"/>
    <s v="5154"/>
    <s v="3115998"/>
    <s v="3007041971"/>
    <s v="OC VISITA ROLLOS"/>
    <s v="ANTIOQUIA"/>
    <s v="CAUCASIA"/>
    <s v="DISTRICOL CELUVARIEDADES LA 21"/>
    <s v="REDEBAN"/>
    <s v="FO-25-1949711"/>
    <d v="2025-12-09T13:05:23"/>
    <d v="2025-12-12T08:05:00"/>
    <m/>
    <s v="VISITA"/>
    <s v="ROLLOS"/>
    <s v="AGREGADOR"/>
    <s v="DISTRICOL"/>
    <s v="EJECUTADO"/>
    <s v="EJECUTADO EXITOSO"/>
    <s v="09/12/2025 SE ESCALA A COORDINADOR DE ZONA PARA ENTREGA DE ROLLOS EN SITIO | 11/12/2025 SE REALIZA ENTREGA DE 100 ROLLOS REDEBAN EN EL PUNTO SIN NOVEDAD, EN LA ENTREGA NO SE MANIPULAN EQUIPOS"/>
    <s v="VISITA TECNICA"/>
    <m/>
    <s v="TIPO II"/>
    <s v="TERRESTRE"/>
    <s v="GONZALEZ FERRER JESUS ALEXANDER"/>
    <n v="1"/>
    <n v="67654"/>
    <n v="140396"/>
    <n v="67654"/>
  </r>
  <r>
    <s v="MEDELLIN"/>
    <x v="1"/>
    <x v="1"/>
    <s v="5001"/>
    <s v="3116142"/>
    <s v="3007038563"/>
    <s v="OC VISITA ROLLOS"/>
    <s v="ANTIOQUIA"/>
    <s v="MEDELLIN"/>
    <s v="DISTRICOL PAPELERIA TOBY"/>
    <s v="REDEBAN"/>
    <s v="FO-25-1949177"/>
    <d v="2025-12-09T12:12:48"/>
    <d v="2025-12-15T16:43:00"/>
    <m/>
    <s v="VISITA"/>
    <s v="ROLLOS"/>
    <s v="AGREGADOR"/>
    <s v="DISTRICOL"/>
    <m/>
    <s v="EJECUTADO EXITOSO"/>
    <s v="09/12/2025 SE ESCALA A COORDINADOR DE ZONA PARA ENTREGA DE ROLLOS EN SITIO | 15/12/2025 SE REALIZA ENTREGA DE 180 ROLLOS POR EL OPERADOR VELOCES CON LA GUIA V4001957575"/>
    <s v="VISITA TECNICA"/>
    <m/>
    <s v="TIPO I"/>
    <s v="TERRESTRE"/>
    <s v="CONTRERAS ROSSI LITZY YULIETH"/>
    <n v="1"/>
    <n v="35780"/>
    <n v="75096"/>
    <n v="35780"/>
  </r>
  <r>
    <s v="MEDELLIN"/>
    <x v="1"/>
    <x v="1"/>
    <s v="5649"/>
    <s v="3116300"/>
    <s v="3007010324"/>
    <s v="OC VISITA ROLLOS"/>
    <s v="ANTIOQUIA"/>
    <s v="SAN CARLOS"/>
    <s v="EL JORDAN - ANTIOQUIA"/>
    <s v="REDEBAN"/>
    <s v="FO-25-1954862"/>
    <d v="2025-12-09T12:24:54"/>
    <d v="2025-12-13T15:23:00"/>
    <m/>
    <s v="VISITA"/>
    <s v="ROLLOS"/>
    <s v="CB UNO A UNO"/>
    <s v="CB UNO A UNO"/>
    <s v="EJECUTADO"/>
    <s v="EJECUTADO EXITOSO"/>
    <s v="10/12/2025 SE CONFIRMAN DATOS, SE REALIZA ENVIO POR OPERADOR LOGISTICO | 13/12/2025 SE ENVÍAN ROLLOS POR LA FLOTA TRANSORIENTE EXITOSAMENTE, SE LLAMA AL USUARIO PARA LA CONFIRMACIÓN"/>
    <s v="ENVIO FLOTA - OPERADOR LOGISTICO"/>
    <m/>
    <s v="TIPO III"/>
    <s v="TERRESTRE"/>
    <s v="RUA ALVAREZ RICHARD ANDRES"/>
    <n v="1"/>
    <n v="35780"/>
    <n v="0"/>
    <n v="35780"/>
  </r>
  <r>
    <s v="BOGOTA"/>
    <x v="5"/>
    <x v="6"/>
    <s v="11001"/>
    <s v="3116324"/>
    <s v="3007075484"/>
    <s v="OC VISITA ROLLOS"/>
    <s v="CUNDINAMARCA"/>
    <s v="BOGOTA"/>
    <s v="BARRIO LA ESTANZUELA BOGOTA 5"/>
    <s v="REDEBAN"/>
    <s v="FO-25-1949168"/>
    <d v="2025-12-09T12:52:33"/>
    <d v="2025-12-10T10:45:00"/>
    <m/>
    <s v="VISITA"/>
    <s v="ROLLOS"/>
    <s v="CB UNO A UNO"/>
    <s v="CB UNO A UNO"/>
    <s v="EJECUTADO"/>
    <s v="EJECUTADO EXITOSO"/>
    <s v="09/12/2025 SE ESCALA A COORDINADOR DE ZONA PARA ENTREGA DE ROLLOS EN SITIO | 10/12/2025 SE REALIZA ENTREGA DE 40 ROLLOS"/>
    <s v="VISITA TECNICA"/>
    <m/>
    <s v="TIPO I"/>
    <s v="TERRESTRE"/>
    <s v="MICHELI LOPEZ MIGUEL ANGEL"/>
    <n v="1"/>
    <n v="35780"/>
    <n v="75096"/>
    <n v="35780"/>
  </r>
  <r>
    <s v="NEIVA"/>
    <x v="2"/>
    <x v="2"/>
    <s v="41001"/>
    <s v="3116363"/>
    <s v="3007081807"/>
    <s v="OC VISITA ROLLOS"/>
    <s v="HUILA"/>
    <s v="NEIVA"/>
    <s v="PTM NEIVA PAPELERIA FAMADA"/>
    <s v="REDEBAN"/>
    <s v="FO-25-1949705"/>
    <d v="2025-12-09T13:30:13"/>
    <d v="2025-12-10T07:42:00"/>
    <m/>
    <s v="VISITA"/>
    <s v="ROLLOS"/>
    <s v="AGREGADOR"/>
    <s v="COMCARD - PTM"/>
    <s v="EJECUTADO"/>
    <s v="EJECUTADO EXITOSO"/>
    <s v="09/12/2025 SE ESCALA A COORDINADOR DE ZONA PARA ENTREGA DE ROLLOS EN SITIO | 09/12/2025 SE ENTREGAN 20 ROLLOS RBM"/>
    <s v="VISITA TECNICA"/>
    <m/>
    <s v="TIPO I"/>
    <s v="TERRESTRE"/>
    <s v="DIAZ VARGAS JONATHAN MIGUEL"/>
    <n v="1"/>
    <n v="35780"/>
    <n v="75096"/>
    <n v="35780"/>
  </r>
  <r>
    <s v="BOGOTA"/>
    <x v="5"/>
    <x v="6"/>
    <s v="11001"/>
    <s v="3116536"/>
    <s v="3007049140"/>
    <s v="OC VISITA ROLLOS"/>
    <s v="CUNDINAMARCA"/>
    <s v="BOGOTA"/>
    <s v="PTM  BOGOTA  INTERNET JR"/>
    <s v="REDEBAN"/>
    <s v="FO-25-1949456"/>
    <d v="2025-12-09T13:44:06"/>
    <d v="2025-12-12T08:03:00"/>
    <m/>
    <s v="VISITA"/>
    <s v="ROLLOS"/>
    <s v="AGREGADOR"/>
    <s v="COMCARD - PTM"/>
    <s v="EJECUTADO"/>
    <s v="EJECUTADO EXITOSO"/>
    <s v="09/12/2025 SE ESCALA A COORDINADOR DE ZONA PARA ENTREGA DE ROLLOS EN SITIO | 11/12/2025 SE ENTREGA 60 ROLLOS DE REDEBAN PARA EL CORRESPONSAL BANCARIO"/>
    <s v="VISITA TECNICA"/>
    <m/>
    <s v="TIPO I"/>
    <s v="TERRESTRE"/>
    <s v="LEAL POVEDA YOHAN SEBASTIAN"/>
    <n v="1"/>
    <n v="35780"/>
    <n v="75096"/>
    <n v="35780"/>
  </r>
  <r>
    <s v="BOGOTA"/>
    <x v="5"/>
    <x v="6"/>
    <s v="11001"/>
    <s v="3116621"/>
    <s v="3007069655"/>
    <s v="OC VISITA ROLLOS"/>
    <s v="CUNDINAMARCA"/>
    <s v="BOGOTA"/>
    <s v="BARRIO REMANZO SUR BOGOTA"/>
    <s v="REDEBAN"/>
    <s v="FO-25-1949467"/>
    <d v="2025-12-09T13:37:29"/>
    <d v="2025-12-13T15:30:00"/>
    <m/>
    <s v="VISITA"/>
    <s v="ROLLOS"/>
    <s v="CB UNO A UNO"/>
    <s v="CB UNO A UNO"/>
    <s v="EJECUTADO"/>
    <s v="EJECUTADO EXITOSO"/>
    <s v="09/12/2025 SE ESCALA A COORDINADOR DE ZONA PARA ENTREGA DE ROLLOS EN SITIO | 13/12/2025 SE LLEGA A LA DIRECCIÓN INDICADA Y SE ENTREGAN 20 ROLLOS RBM SIN MANIPULAR EQUIPOS"/>
    <s v="VISITA TECNICA"/>
    <m/>
    <s v="TIPO I"/>
    <s v="TERRESTRE"/>
    <s v="GARCIA PASTRANA KEVIN FERNANDO"/>
    <n v="1"/>
    <n v="35780"/>
    <n v="75096"/>
    <n v="35780"/>
  </r>
  <r>
    <s v="MEDELLIN"/>
    <x v="1"/>
    <x v="1"/>
    <s v="5001"/>
    <s v="3116622"/>
    <s v="3007077430"/>
    <s v="OC VISITA ROLLOS"/>
    <s v="ANTIOQUIA"/>
    <s v="MEDELLIN"/>
    <s v="DISTRICOL MERC EL NACIONAL"/>
    <s v="REDEBAN"/>
    <s v="FO-25-1949466"/>
    <d v="2025-12-09T13:38:04"/>
    <d v="2025-12-15T16:50:00"/>
    <m/>
    <s v="VISITA"/>
    <s v="ROLLOS"/>
    <s v="AGREGADOR"/>
    <s v="DISTRICOL"/>
    <m/>
    <s v="EJECUTADO EXITOSO"/>
    <s v="09/12/2025 SE ESCALA A COORDINADOR DE ZONA PARA ENTREGA DE ROLLOS EN SITIO | 15/12/2025 SE REALIZA ENTREGA DE 70 ROLLOS POR EL OPERADOR VELOCES CON LA GUIA V4001957577"/>
    <s v="VISITA TECNICA"/>
    <m/>
    <s v="TIPO I"/>
    <s v="TERRESTRE"/>
    <s v="CONTRERAS ROSSI LITZY YULIETH"/>
    <n v="1"/>
    <n v="35780"/>
    <n v="75096"/>
    <n v="35780"/>
  </r>
  <r>
    <s v="MEDELLIN"/>
    <x v="1"/>
    <x v="1"/>
    <s v="5001"/>
    <s v="3116627"/>
    <s v="3007081533"/>
    <s v="OC VISITA ROLLOS"/>
    <s v="ANTIOQUIA"/>
    <s v="MEDELLIN"/>
    <s v="PTM MEDELLIN DISTRIBUIDORA JAL"/>
    <s v="REDEBAN"/>
    <s v="FO-25-1949463"/>
    <d v="2025-12-09T13:42:00"/>
    <d v="2025-12-15T16:51:00"/>
    <m/>
    <s v="VISITA"/>
    <s v="ROLLOS"/>
    <s v="AGREGADOR"/>
    <s v="COMCARD - PTM"/>
    <m/>
    <s v="EJECUTADO EXITOSO"/>
    <s v="09/12/2025 SE ESCALA A COORDINADOR DE ZONA PARA ENTREGA DE ROLLOS EN SITIO | 15/12/2025 SE REALIZA ENTREGA DE 20 ROLLOS POR EL OPERADOR VELOCES CON LA GUIA V4001957576"/>
    <s v="VISITA TECNICA"/>
    <m/>
    <s v="TIPO I"/>
    <s v="TERRESTRE"/>
    <s v="CONTRERAS ROSSI LITZY YULIETH"/>
    <n v="1"/>
    <n v="35780"/>
    <n v="75096"/>
    <n v="35780"/>
  </r>
  <r>
    <s v="MEDELLIN"/>
    <x v="1"/>
    <x v="1"/>
    <s v="5360"/>
    <s v="3116790"/>
    <s v="3007081728"/>
    <s v="OC VISITA ROLLOS"/>
    <s v="ANTIOQUIA"/>
    <s v="ITAGUI"/>
    <s v="DISTRICOL RG"/>
    <s v="REDEBAN"/>
    <s v="FO-25-1949929"/>
    <d v="2025-12-09T14:46:48"/>
    <d v="2025-12-15T16:52:00"/>
    <m/>
    <s v="VISITA"/>
    <s v="ROLLOS"/>
    <s v="AGREGADOR"/>
    <s v="DISTRICOL"/>
    <m/>
    <s v="EJECUTADO EXITOSO"/>
    <s v="09/12/2025 SE ESCALA A COORDINADOR DE ZONA PARA ENTREGA DE ROLLOS EN SITIO | 15/12/2025 SE REALIZA ENTREGA DE 20 ROLLOS POR EL OPERADOR VELOCES CON LA GUIA V4001957582"/>
    <s v="VISITA TECNICA"/>
    <m/>
    <s v="TIPO I"/>
    <s v="TERRESTRE"/>
    <s v="CONTRERAS ROSSI LITZY YULIETH"/>
    <n v="1"/>
    <n v="35780"/>
    <n v="75096"/>
    <n v="35780"/>
  </r>
  <r>
    <s v="BOGOTA"/>
    <x v="5"/>
    <x v="6"/>
    <s v="11001"/>
    <s v="3116881"/>
    <s v="3007062715"/>
    <s v="OC VISITA ROLLOS"/>
    <s v="CUNDINAMARCA"/>
    <s v="BOGOTA"/>
    <s v="BARRIO RINCON BOGOTA 6"/>
    <s v="REDEBAN"/>
    <s v="FO-25-1949932"/>
    <d v="2025-12-09T14:43:25"/>
    <d v="2025-12-12T14:41:00"/>
    <m/>
    <s v="VISITA"/>
    <s v="ROLLOS"/>
    <s v="CB UNO A UNO"/>
    <s v="CB UNO A UNO"/>
    <s v="EJECUTADO"/>
    <s v="EJECUTADO EXITOSO"/>
    <s v="09/12/2025 SE ESCALA A COORDINADOR DE ZONA PARA ENTREGA DE ROLLOS EN SITIO | 12/12/2025 SE VISITA COMERCIO CB BANCOLOMBIA, SE ENTREGAN ROLLOS DE PAPELERÍA PARA EL DATAFONO SOLICITADOS POR EL CLIENTE, NO UPS, NO SE MANIPULAN EQUIPOS"/>
    <s v="VISITA TECNICA"/>
    <m/>
    <s v="TIPO I"/>
    <s v="TERRESTRE"/>
    <s v="VEGA MANRIQUE JONATAN MAURICIO"/>
    <n v="1"/>
    <n v="35780"/>
    <n v="75096"/>
    <n v="35780"/>
  </r>
  <r>
    <s v="MEDELLIN"/>
    <x v="1"/>
    <x v="1"/>
    <s v="5360"/>
    <s v="3116984"/>
    <s v="3007074444"/>
    <s v="OC VISITA ROLLOS"/>
    <s v="ANTIOQUIA"/>
    <s v="ITAGUI"/>
    <s v="DISTRICOL MYLE"/>
    <s v="REDEBAN"/>
    <s v="FO-25-1949926"/>
    <d v="2025-12-09T14:48:00"/>
    <d v="2025-12-15T16:53:00"/>
    <m/>
    <s v="VISITA"/>
    <s v="ROLLOS"/>
    <s v="AGREGADOR"/>
    <s v="DISTRICOL"/>
    <m/>
    <s v="EJECUTADO EXITOSO"/>
    <s v="09/12/2025 SE ESCALA A COORDINADOR DE ZONA PARA ENTREGA DE ROLLOS EN SITIO | 15/12/2025 SE REALIZA ENTREGA DE 50 ROLLOS POR EL OPERADOR VELOCES CON LA GUIA V4001957570"/>
    <s v="VISITA TECNICA"/>
    <m/>
    <s v="TIPO I"/>
    <s v="TERRESTRE"/>
    <s v="CONTRERAS ROSSI LITZY YULIETH"/>
    <n v="1"/>
    <n v="35780"/>
    <n v="75096"/>
    <n v="35780"/>
  </r>
  <r>
    <s v="NEIVA"/>
    <x v="2"/>
    <x v="2"/>
    <s v="41006"/>
    <s v="3117532"/>
    <s v="3007070933"/>
    <s v="OC VISITA ROLLOS"/>
    <s v="HUILA"/>
    <s v="ACEVEDO"/>
    <s v="LAS MERCEDES ACEVEDO"/>
    <s v="REDEBAN"/>
    <s v="FO-25-1956346"/>
    <d v="2025-12-09T15:33:21"/>
    <d v="2025-12-16T12:24:00"/>
    <m/>
    <s v="VISITA"/>
    <s v="ROLLOS"/>
    <s v="CB UNO A UNO"/>
    <s v="CB UNO A UNO"/>
    <s v="EJECUTADO"/>
    <s v="EJECUTADO EXITOSO"/>
    <s v="10/12/2025 SE REALIZA ENVIO DE ROLLOS POR  OPERADOR LOGISTICO | 13/12/2025 SE ENVÍA 20 ROLLOS SIN NOVEDAD, SE ENVÍA FOTO DE LA GUÍA AL CLIENTE PARA SER RECLAMADOS EN OFICINA PRINCIPAL EL ACEVEO"/>
    <s v="ENVIO FLOTA - OPERADOR LOGISTICO"/>
    <m/>
    <s v="TIPO III"/>
    <s v="TERRESTRE"/>
    <s v="ANDRADE HERNANDEZ JUAN CARLOS"/>
    <n v="1"/>
    <n v="35780"/>
    <n v="0"/>
    <n v="35780"/>
  </r>
  <r>
    <s v="MEDELLIN"/>
    <x v="1"/>
    <x v="1"/>
    <s v="5001"/>
    <s v="3117593"/>
    <s v="3007080637"/>
    <s v="OC VISITA ROLLOS"/>
    <s v="ANTIOQUIA"/>
    <s v="MEDELLIN"/>
    <s v="BARRIO CAICEDO MEDELLIN 16"/>
    <s v="REDEBAN"/>
    <s v="FO-25-1950172"/>
    <d v="2025-12-09T15:54:39"/>
    <d v="2025-12-15T16:55:00"/>
    <m/>
    <s v="VISITA"/>
    <s v="ROLLOS"/>
    <s v="UNO A UNO"/>
    <s v="UNO A UNO"/>
    <m/>
    <s v="EJECUTADO EXITOSO"/>
    <s v="09/12/2025 SE ESCALA A COORDINADOR DE ZONA PARA ENTREGA DE ROLLOS EN SITIO | 15/12/2025 SE REALIZA ENTREGA DE 30 ROLLOS POR EL OPERADOR VELOCES CON LA GUIA V4001957583"/>
    <s v="VISITA TECNICA"/>
    <m/>
    <s v="TIPO I"/>
    <s v="TERRESTRE"/>
    <s v="CONTRERAS ROSSI LITZY YULIETH"/>
    <n v="1"/>
    <n v="35780"/>
    <n v="75096"/>
    <n v="35780"/>
  </r>
  <r>
    <s v="CUCUTA"/>
    <x v="4"/>
    <x v="4"/>
    <s v="54001"/>
    <s v="3117807"/>
    <s v="3007059197"/>
    <s v="OC VISITA ROLLOS"/>
    <s v="NORTE DE SANTANDER"/>
    <s v="CUCUTA"/>
    <s v="PTM CUCUTA DROCOFARMA EXPRESS"/>
    <s v="REDEBAN"/>
    <s v="FO-25-1950176"/>
    <d v="2025-12-09T15:32:09"/>
    <d v="2025-12-10T15:18:00"/>
    <m/>
    <s v="VISITA"/>
    <s v="ROLLOS"/>
    <s v="AGREGADOR"/>
    <s v="COMCARD - PTM"/>
    <s v="EJECUTADO"/>
    <s v="EJECUTADO EXITOSO"/>
    <s v="09/12/2025 SE ESCALA A COORDINADOR DE ZONA PARA ENTREGA DE ROLLOS EN SITIO | 10/12/2025 SE VISITA COMERCIO SE HACE ENTREGA DE 20 ROLLOS RDM CIERRE EXITOSO"/>
    <s v="VISITA TECNICA"/>
    <m/>
    <s v="TIPO I"/>
    <s v="TERRESTRE"/>
    <s v="CARRILLO MORA FRANKY JAVIER"/>
    <n v="1"/>
    <n v="35780"/>
    <n v="75096"/>
    <n v="35780"/>
  </r>
  <r>
    <s v="SANTA MARTA"/>
    <x v="3"/>
    <x v="3"/>
    <s v="44090"/>
    <s v="3118127"/>
    <s v="3007058605"/>
    <s v="OC ENVIO ROLLOS"/>
    <s v="LA GUAJIRA"/>
    <s v="DIBULLA"/>
    <s v="PTM DIBULLA SERVICIOS JBK"/>
    <s v="REDEBAN"/>
    <s v="FO-25-1950814"/>
    <d v="2025-12-09T16:04:39"/>
    <d v="2025-12-24T10:34:00"/>
    <m/>
    <s v="ENVIO"/>
    <m/>
    <s v="AGREGADOR"/>
    <s v="COMCARD - PTM"/>
    <m/>
    <s v="EJECUTADO EXITOSO"/>
    <s v="09/12/2025 SE REALIZA ENVIO DE ROLLOS POR  OPERADOR LOGISTICO | 24/12/2025 EN COMUNICACION CON LA SEÑORA DILCA INDICA QUE AUN NO LE HAN LLEGADO LOS ROLLOS, ENVIO SE ENCUENTRA EN ZONA DE DISTRIBUCION | 24/12/2025 SE REALIZA ENVIO DE 10 ROLLOS, CON LA GUIA 2278614658 SERVIENTREGA. SE CONFIRMA ENTREGA EXITOSA POR PARTE DE LA TRANSPORTADORA"/>
    <s v="ENVIO"/>
    <m/>
    <s v="TIPO III"/>
    <s v="TERRESTRE"/>
    <m/>
    <n v="1"/>
    <n v="35780"/>
    <n v="0"/>
    <n v="35780"/>
  </r>
  <r>
    <s v="VILLAVICENCIO"/>
    <x v="2"/>
    <x v="2"/>
    <s v="50006"/>
    <s v="3118168"/>
    <s v="3007080573"/>
    <s v="OC VISITA ROLLOS"/>
    <s v="META"/>
    <s v="ACACIAS"/>
    <s v="BARRIO CENTRO ACACIAS 16"/>
    <s v="REDEBAN"/>
    <s v="FO-25-1950776"/>
    <d v="2025-12-09T16:15:09"/>
    <d v="2025-12-10T09:58:00"/>
    <m/>
    <s v="VISITA"/>
    <s v="ROLLOS"/>
    <s v="UNO A UNO"/>
    <s v="UNO A UNO"/>
    <s v="EJECUTADO"/>
    <s v="EJECUTADO EXITOSO"/>
    <s v="09/12/2025 SE ESCALA A COORDINADOR DE ZONA PARA ENTREGA DE ROLLOS EN SITIO | 10/12/2025 SE LLEGA AL SITIO Y SE REALIZA LA ENTREGA DE 20 ROLLOS DE REDEBA, LA ENTREGA SIN NOVEDAD"/>
    <s v="VISITA TECNICA"/>
    <m/>
    <s v="TIPO II"/>
    <s v="TERRESTRE"/>
    <s v="MOLINA CASTRO JAVIER ALBERTO"/>
    <n v="1"/>
    <n v="67654"/>
    <n v="140396"/>
    <n v="67654"/>
  </r>
  <r>
    <s v="NEIVA"/>
    <x v="2"/>
    <x v="2"/>
    <s v="41298"/>
    <s v="3118174"/>
    <s v="3007081204"/>
    <s v="OC ENVIO ROLLOS"/>
    <s v="HUILA"/>
    <s v="GARZON"/>
    <s v="BARRIO GUADUALES GARZON"/>
    <s v="REDEBAN"/>
    <s v="FO-25-1950811"/>
    <d v="2025-12-09T16:17:31"/>
    <d v="2025-12-15T11:08:00"/>
    <m/>
    <s v="ENVIO"/>
    <m/>
    <s v="UNO A UNO"/>
    <s v="UNO A UNO"/>
    <m/>
    <s v="EJECUTADO EXITOSO"/>
    <s v="09/12/2025 SE REALIZA ENVIO DE ROLLOS POR  OPERADOR LOGISTICO | 15/12/2025 SE REALIZA ENVIO DE 10 ROLLOS, CON LA GUIA 2235597036 SERVIENTREGA. SE CONFIRMA ENTREGA EXITOSA POR PARTE DE LA TRANSPORTADORA"/>
    <s v="ENVIO"/>
    <m/>
    <s v="TIPO III"/>
    <s v="TERRESTRE"/>
    <m/>
    <n v="1"/>
    <n v="35780"/>
    <n v="0"/>
    <n v="35780"/>
  </r>
  <r>
    <s v="VILLAVICENCIO"/>
    <x v="2"/>
    <x v="2"/>
    <s v="50683"/>
    <s v="3118204"/>
    <s v="3007077567"/>
    <s v="OC ENVIO ROLLOS"/>
    <s v="META"/>
    <s v="SAN JUAN DE ARAMA"/>
    <s v="BARRIO CENTRO SAN JUAN DE ARAM"/>
    <s v="REDEBAN"/>
    <s v="FO-25-1950813"/>
    <d v="2025-12-09T16:07:10"/>
    <d v="2025-12-13T10:14:00"/>
    <m/>
    <s v="ENVIO"/>
    <m/>
    <s v="CB UNO A UNO"/>
    <s v="CB UNO A UNO"/>
    <m/>
    <s v="EJECUTADO EXITOSO"/>
    <s v="09/12/2025 SE REALIZA ENVIO DE ROLLOS POR  OPERADOR LOGISTICO | 13/12/2025 SE REALIZA ENVIO DE 40 ROLLOS, CON LA GUIA 2235597037 SERVIENTREGA. SE CONFIRMA ENTREGA EXITOSA POR PARTE DE LA TRANSPORTADORA"/>
    <s v="ENVIO"/>
    <m/>
    <s v="TIPO III"/>
    <s v="TERRESTRE"/>
    <m/>
    <n v="1"/>
    <n v="35780"/>
    <n v="0"/>
    <n v="35780"/>
  </r>
  <r>
    <s v="BOGOTA"/>
    <x v="5"/>
    <x v="6"/>
    <s v="11001"/>
    <s v="3118266"/>
    <s v="3007048424"/>
    <s v="OC VISITA ROLLOS"/>
    <s v="CUNDINAMARCA"/>
    <s v="BOGOTA"/>
    <s v="BARRIO LUCERO BAJO BOGOTA 3"/>
    <s v="REDEBAN"/>
    <s v="FO-25-1950770"/>
    <d v="2025-12-09T16:34:35"/>
    <d v="2025-12-11T16:12:00"/>
    <m/>
    <s v="VISITA"/>
    <s v="ROLLOS"/>
    <s v="CB UNO A UNO"/>
    <s v="CB UNO A UNO"/>
    <s v="EJECUTADO"/>
    <s v="EJECUTADO EXITOSO"/>
    <s v="09/12/2025 SE ESCALA A COORDINADOR DE ZONA PARA ENTREGA DE ROLLOS EN SITIO | 11/12/2025 SE VISITA COMERCIO, SE ENTREGAN 100 ROLLOS RBM, NO SE MANIPULAN DISPOSITIVOS"/>
    <s v="VISITA TECNICA"/>
    <m/>
    <s v="TIPO I"/>
    <s v="TERRESTRE"/>
    <s v="ORTIZ YARA FRANKLYN ISRAEL"/>
    <n v="1"/>
    <n v="35780"/>
    <n v="75096"/>
    <n v="35780"/>
  </r>
  <r>
    <s v="MEDELLIN"/>
    <x v="1"/>
    <x v="1"/>
    <s v="5308"/>
    <s v="3118327"/>
    <s v="3007018372"/>
    <s v="OC VISITA ROLLOS"/>
    <s v="ANTIOQUIA"/>
    <s v="GIRARDOTA"/>
    <s v="BARRIO CENTRO V GIRARDOTA"/>
    <s v="REDEBAN"/>
    <s v="FO-25-1950772"/>
    <d v="2025-12-09T16:29:49"/>
    <d v="2025-12-13T13:01:00"/>
    <m/>
    <s v="VISITA"/>
    <s v="ROLLOS"/>
    <s v="CB UNO A UNO"/>
    <s v="CB UNO A UNO"/>
    <m/>
    <s v="EJECUTADO EXITOSO"/>
    <s v="09/12/2025 SE ESCALA A COORDINADOR DE ZONA PARA ENTREGA DE ROLLOS EN SITIO | 13/12/2025 SE ENTREGAN 50 ROLLOS EXITOSAMENTE"/>
    <s v="VISITA TECNICA"/>
    <m/>
    <s v="TIPO I"/>
    <s v="TERRESTRE"/>
    <s v="TORO CARDONA ELIZABETH"/>
    <n v="1"/>
    <n v="35780"/>
    <n v="75096"/>
    <n v="35780"/>
  </r>
  <r>
    <s v="BOGOTA"/>
    <x v="5"/>
    <x v="6"/>
    <s v="11001"/>
    <s v="3118563"/>
    <s v="3007080245"/>
    <s v="OC VISITA ROLLOS"/>
    <s v="CUNDINAMARCA"/>
    <s v="BOGOTA"/>
    <s v="BARRIO BOSA NARANJOS BOGOTA 3"/>
    <s v="REDEBAN"/>
    <s v="FO-25-1950753"/>
    <d v="2025-12-09T17:26:29"/>
    <d v="2025-12-11T10:42:00"/>
    <m/>
    <s v="VISITA"/>
    <s v="ROLLOS"/>
    <s v="UNO A UNO"/>
    <s v="UNO A UNO"/>
    <s v="EJECUTADO"/>
    <s v="EJECUTADO EXITOSO"/>
    <s v="09/12/2025 SE ESCALA A COORDINADOR DE ZONA PARA ENTREGA DE ROLLOS EN SITIO | 11/12/2025 ENTREGA DE 20 ROLLOS NO SE MANIPULAN EQUIPOS"/>
    <s v="VISITA TECNICA"/>
    <m/>
    <s v="TIPO I"/>
    <s v="TERRESTRE"/>
    <s v="HERNANDEZ NARANJO OSCAR EDUARDO"/>
    <n v="1"/>
    <n v="35780"/>
    <n v="75096"/>
    <n v="35780"/>
  </r>
  <r>
    <s v="CALI"/>
    <x v="0"/>
    <x v="0"/>
    <s v="76364"/>
    <s v="3118576"/>
    <s v="3007055655"/>
    <s v="OC VISITA ROLLOS"/>
    <s v="VALLE DEL CAUCA"/>
    <s v="JAMUNDI"/>
    <s v="DISTRICOL COMPUGAMES POTRERITO"/>
    <s v="REDEBAN"/>
    <s v="FO-25-1950747"/>
    <d v="2025-12-09T17:41:01"/>
    <d v="2025-12-11T11:15:00"/>
    <m/>
    <s v="VISITA"/>
    <s v="ROLLOS"/>
    <s v="AGREGADOR"/>
    <s v="DISTRICOL"/>
    <s v="EJECUTADO"/>
    <s v="EJECUTADO EXITOSO"/>
    <s v="09/12/2025 SE ESCALA A COORDINADOR DE ZONA PARA ENTREGA DE ROLLOS EN SITIO | 11/12/2025 SE REALIZA VISITA TÉCNICA PARA ENTREGAR 50 ROLLOS EN BUEN ESTADO"/>
    <s v="VISITA TECNICA"/>
    <m/>
    <s v="TIPO II"/>
    <s v="TERRESTRE"/>
    <s v="ESCOBAR LENIS JUAN SEBASTIAN"/>
    <n v="1"/>
    <n v="67654"/>
    <n v="140396"/>
    <n v="67654"/>
  </r>
  <r>
    <s v="MEDELLIN"/>
    <x v="1"/>
    <x v="1"/>
    <s v="5001"/>
    <s v="3118600"/>
    <s v="3007075951"/>
    <s v="OC VISITA ROLLOS"/>
    <s v="ANTIOQUIA"/>
    <s v="MEDELLIN"/>
    <s v="BARRIO BELENCITO MEDELLIN"/>
    <s v="REDEBAN"/>
    <s v="FO-25-1950768"/>
    <d v="2025-12-09T16:45:41"/>
    <d v="2025-12-15T16:56:00"/>
    <m/>
    <s v="VISITA"/>
    <s v="ROLLOS"/>
    <s v="CB UNO A UNO"/>
    <s v="CB UNO A UNO"/>
    <m/>
    <s v="EJECUTADO EXITOSO"/>
    <s v="09/12/2025 SE ESCALA A COORDINADOR DE ZONA PARA ENTREGA DE ROLLOS EN SITIO | 15/12/2025 SE REALIZA ENTREGA DE 120 ROLLOS POR EL OPERADOR VELOCES CON LA GUIA V4001957585"/>
    <s v="VISITA TECNICA"/>
    <m/>
    <s v="TIPO I"/>
    <s v="TERRESTRE"/>
    <s v="CONTRERAS ROSSI LITZY YULIETH"/>
    <n v="1"/>
    <n v="35780"/>
    <n v="75096"/>
    <n v="35780"/>
  </r>
  <r>
    <s v="VALLEDUPAR"/>
    <x v="3"/>
    <x v="3"/>
    <s v="20001"/>
    <s v="3118611"/>
    <s v="3007072095"/>
    <s v="OC VISITA ROLLOS"/>
    <s v="CESAR"/>
    <s v="VALLEDUPAR"/>
    <s v="VALLEDUPAR FUNDADORES1"/>
    <s v="REDEBAN"/>
    <s v="FO-25-1950765"/>
    <d v="2025-12-09T16:48:03"/>
    <d v="2025-12-13T15:33:00"/>
    <m/>
    <s v="VISITA"/>
    <s v="ROLLOS"/>
    <s v="CB UNO A UNO"/>
    <s v="CB UNO A UNO"/>
    <s v="EJECUTADO"/>
    <s v="EJECUTADO EXITOSO"/>
    <s v="09/12/2025 SE ESCALA A COORDINADOR DE ZONA PARA ENTREGA DE ROLLOS EN SITIO | 13/12/2025 BUENAS TARDES SE VISITA CB Y SE LE HACE ENTREGA DE ROLLOS"/>
    <s v="VISITA TECNICA"/>
    <m/>
    <s v="TIPO I"/>
    <s v="TERRESTRE"/>
    <s v="BENITEZ CARVAJAL ALVARO JAVIER"/>
    <n v="1"/>
    <n v="35780"/>
    <n v="75096"/>
    <n v="35780"/>
  </r>
  <r>
    <s v="CUCUTA"/>
    <x v="4"/>
    <x v="4"/>
    <s v="54720"/>
    <s v="3118614"/>
    <s v="3007077575"/>
    <s v="OC VISITA ROLLOS"/>
    <s v="NORTE DE SANTANDER"/>
    <s v="SARDINATA"/>
    <s v="BARRIO CORREGIMIENTO LAS MERCE"/>
    <s v="REDEBAN"/>
    <s v="FO-25-1950763"/>
    <d v="2025-12-09T16:49:21"/>
    <d v="2025-12-15T11:35:00"/>
    <m/>
    <s v="VISITA"/>
    <s v="ROLLOS"/>
    <s v="CB UNO A UNO"/>
    <s v="CB UNO A UNO"/>
    <s v="EJECUTADO"/>
    <s v="EJECUTADO EXITOSO"/>
    <s v="09/12/2025 SE ESCALA A COORDINADOR DE ZONA PARA ENTREGA DE ROLLOS EN SITIO | 15/12/2025 SE REALIZA ENVIO DE 10 ROLLOS, CON LA GUIA 700178121982 INTERRAPIDISIMO. SE CONFIRMA ENTREGA EXITOSA POR PARTE DE LA TRANSPORTADORA | 15/12/2025 SE REALIZA ENVÍO DE 10 ROLLOS POR INTERRAPIDISIMO"/>
    <s v="ENVIO FLOTA - OPERADOR LOGISTICO"/>
    <m/>
    <s v="TIPO II"/>
    <s v="TERRESTRE"/>
    <s v="PACHECO BUITRAGO JAVIER ALONSO"/>
    <n v="1"/>
    <n v="67654"/>
    <n v="140396"/>
    <n v="67654"/>
  </r>
  <r>
    <s v="APARTADO"/>
    <x v="1"/>
    <x v="1"/>
    <s v="5837"/>
    <s v="3118629"/>
    <s v="3007031546"/>
    <s v="OC VISITA ROLLOS"/>
    <s v="ANTIOQUIA"/>
    <s v="TURBO"/>
    <s v="COMCARD TURBO GRAN ALFA"/>
    <s v="REDEBAN"/>
    <s v="FO-25-1950758"/>
    <d v="2025-12-09T16:52:26"/>
    <d v="2025-12-15T15:39:00"/>
    <m/>
    <s v="VISITA"/>
    <s v="ROLLOS"/>
    <s v="AGREGADOR"/>
    <s v="COMCARD - PTM"/>
    <s v="EJECUTADO"/>
    <s v="EJECUTADO EXITOSO"/>
    <s v="09/12/2025 SE ESCALA A COORDINADOR DE ZONA PARA ENTREGA DE ROLLOS EN SITIO | 15/12/2025 ENTREGA DE 20 ROLLOS"/>
    <s v="VISITA TECNICA"/>
    <m/>
    <s v="TIPO II"/>
    <s v="TERRESTRE"/>
    <s v="SALDARRIAGA MIRANDA SANTIAGO"/>
    <n v="1"/>
    <n v="67654"/>
    <n v="140396"/>
    <n v="67654"/>
  </r>
  <r>
    <s v="NEIVA"/>
    <x v="2"/>
    <x v="2"/>
    <s v="41001"/>
    <s v="3118666"/>
    <s v="3007012834"/>
    <s v="OC VISITA ROLLOS"/>
    <s v="HUILA"/>
    <s v="NEIVA"/>
    <s v="BARRIO ALTICO NEIVA"/>
    <s v="REDEBAN"/>
    <s v="FO-25-1950755"/>
    <d v="2025-12-09T17:14:23"/>
    <d v="2025-12-12T08:08:00"/>
    <m/>
    <s v="VISITA"/>
    <s v="ROLLOS"/>
    <s v="CB UNO A UNO"/>
    <s v="CB UNO A UNO"/>
    <s v="EJECUTADO"/>
    <s v="EJECUTADO EXITOSO"/>
    <s v="09/12/2025 SE ESCALA A COORDINADOR DE ZONA PARA ENTREGA DE ROLLOS EN SITIO | 11/12/2025 SE ENTREGA 160 ROLLOS SIN NOVEDAD"/>
    <s v="VISITA TECNICA"/>
    <m/>
    <s v="TIPO I"/>
    <s v="TERRESTRE"/>
    <s v="ANDRADE HERNANDEZ JUAN CARLOS"/>
    <n v="1"/>
    <n v="35780"/>
    <n v="75096"/>
    <n v="35780"/>
  </r>
  <r>
    <s v="APARTADO"/>
    <x v="1"/>
    <x v="1"/>
    <s v="5837"/>
    <s v="3118788"/>
    <s v="3007062542"/>
    <s v="OC VISITA ROLLOS"/>
    <s v="ANTIOQUIA"/>
    <s v="TURBO"/>
    <s v="PTM TURBO AGROINSUMOS NUEVO AN"/>
    <s v="REDEBAN"/>
    <s v="FO-25-1950744"/>
    <d v="2025-12-09T17:44:58"/>
    <d v="2025-12-15T16:30:00"/>
    <m/>
    <s v="VISITA"/>
    <s v="ROLLOS"/>
    <s v="AGREGADOR"/>
    <s v="COMCARD - PTM"/>
    <s v="EJECUTADO"/>
    <s v="EJECUTADO EXITOSO"/>
    <s v="09/12/2025 SE ESCALA A COORDINADOR DE ZONA PARA ENTREGA DE ROLLOS EN SITIO | 15/12/2025 SE ENVÍAN ROLLOS CON EL CONDUCTOR Y SE COMPARTE INFORMACIÓN CON EL USUARIO Y ESTE CONFIRMA EL RECIBIDO"/>
    <s v="ENVIO FLOTA - OPERADOR LOGISTICO"/>
    <m/>
    <s v="TIPO II"/>
    <s v="TERRESTRE"/>
    <s v="SALDARRIAGA MIRANDA SANTIAGO"/>
    <n v="1"/>
    <n v="67654"/>
    <n v="140396"/>
    <n v="67654"/>
  </r>
  <r>
    <s v="CUCUTA"/>
    <x v="4"/>
    <x v="4"/>
    <s v="54001"/>
    <s v="3118797"/>
    <s v="3007078625"/>
    <s v="OC VISITA ROLLOS"/>
    <s v="NORTE DE SANTANDER"/>
    <s v="CUCUTA"/>
    <s v="BARRIO BRISAS DE LA HERMITA II CUCUTA 1"/>
    <s v="REDEBAN"/>
    <s v="FO-25-1950742"/>
    <d v="2025-12-09T17:49:39"/>
    <d v="2025-12-10T12:35:00"/>
    <m/>
    <s v="VISITA"/>
    <s v="ROLLOS"/>
    <s v="UNO A UNO"/>
    <s v="UNO A UNO"/>
    <s v="EJECUTADO"/>
    <s v="EJECUTADO EXITOSO"/>
    <s v="09/12/2025 SE ESCALA A COORDINADOR DE ZONA PARA ENTREGA DE ROLLOS EN SITIO | 10/12/2025 SE VISITA COMERCIO SE HACE ENTREGA DE 10 ROLLOS RDM CIERRE EXITOSO"/>
    <s v="VISITA TECNICA"/>
    <m/>
    <s v="TIPO I"/>
    <s v="TERRESTRE"/>
    <s v="CARRILLO MORA FRANKY JAVIER"/>
    <n v="1"/>
    <n v="35780"/>
    <n v="75096"/>
    <n v="35780"/>
  </r>
  <r>
    <s v="CUCUTA"/>
    <x v="4"/>
    <x v="4"/>
    <s v="54001"/>
    <s v="3118917"/>
    <s v="3007081650"/>
    <s v="OC VISITA ROLLOS"/>
    <s v="NORTE DE SANTANDER"/>
    <s v="CUCUTA"/>
    <s v="DISTRICOL MARCELAS CHIP STORE"/>
    <s v="REDEBAN"/>
    <s v="FO-25-1954979"/>
    <d v="2025-12-10T08:00:00"/>
    <d v="2025-12-16T16:09:00"/>
    <m/>
    <s v="VISITA"/>
    <s v="ROLLOS"/>
    <s v="AGREGADOR"/>
    <s v="DISTRICOL"/>
    <s v="EJECUTADO"/>
    <s v="EJECUTADO EXITOSO"/>
    <s v="10/12/2025 SE ESCALA A COORDINADOR DE ZONA PARA ENTREGA DE ROLLOS EN SITIO | 16/12/2025 SE ENTREGAN 50 ROLLOS RBM OK"/>
    <s v="VISITA TECNICA"/>
    <m/>
    <s v="TIPO I"/>
    <s v="TERRESTRE"/>
    <s v="NARANJO AFANADOR RUBEN JESUS"/>
    <n v="1"/>
    <n v="35780"/>
    <n v="75096"/>
    <n v="35780"/>
  </r>
  <r>
    <s v="BUCARAMANGA"/>
    <x v="4"/>
    <x v="4"/>
    <s v="68081"/>
    <s v="3118941"/>
    <s v="3007079036"/>
    <s v="OC ENVIO ROLLOS"/>
    <s v="SANTANDER"/>
    <s v="BARRANCABERMEJA"/>
    <s v="BARRIO BARRANACABERMEJA  BARRANCABERMEJA"/>
    <s v="REDEBAN"/>
    <s v="FO-25-1956560"/>
    <d v="2025-12-10T08:00:00"/>
    <d v="2025-12-12T16:00:00"/>
    <m/>
    <s v="ENVIO"/>
    <m/>
    <s v="UNO A UNO"/>
    <s v="UNO A UNO"/>
    <m/>
    <s v="EJECUTADO EXITOSO"/>
    <s v="10/12/2025 SE CONFIRMAN DATOS, SE REALIZA ENVIO POR OPERADOR LOGISTICO | 12/12/2025 SE REALIZA ENVIO DE 10 ROLLOS, CON LA GUIA 2214831702 SERVIENTREGA. SE CONFIRMA ENTREGA EXITOSA POR PARTE DE LA TRANSPORTADORA"/>
    <s v="ENVIO"/>
    <m/>
    <s v="TIPO III"/>
    <s v="TERRESTRE"/>
    <m/>
    <n v="1"/>
    <n v="35780"/>
    <n v="0"/>
    <n v="35780"/>
  </r>
  <r>
    <s v="MEDELLIN"/>
    <x v="1"/>
    <x v="1"/>
    <s v="27001"/>
    <s v="3118944"/>
    <s v="3007046654"/>
    <s v="OC VISITA ROLLOS"/>
    <s v="CHOCO"/>
    <s v="QUIBDO"/>
    <s v="BARRIO QUIBDO CHOCO QUIBDO 1"/>
    <s v="REDEBAN"/>
    <s v="FO-25-1956096"/>
    <d v="2025-12-10T08:00:00"/>
    <d v="2025-12-12T09:03:00"/>
    <m/>
    <s v="VISITA"/>
    <s v="ROLLOS"/>
    <s v="CB UNO A UNO"/>
    <s v="CB UNO A UNO"/>
    <s v="EJECUTADO"/>
    <s v="EJECUTADO EXITOSO"/>
    <s v="10/12/2025 SE REALIZA ENVIO DE ROLLOS POR  OPERADOR LOGISTICO | 12/12/2025 SE REALIZA ENVIOS DE 30 ROLLOS POR Z EXPRESS SEGÚN SOLICITADO SE CONFIRMA RECIBIDO TODO OK"/>
    <s v="ENVIO FLOTA - OPERADOR LOGISTICO"/>
    <m/>
    <s v="TIPO V"/>
    <s v="AEREO"/>
    <s v="ALVAREZ ARENAS VICTOR HUGO"/>
    <n v="1"/>
    <n v="35780"/>
    <n v="0"/>
    <n v="35780"/>
  </r>
  <r>
    <s v="MEDELLIN"/>
    <x v="1"/>
    <x v="1"/>
    <s v="5212"/>
    <s v="3118990"/>
    <s v="3007031680"/>
    <s v="OC VISITA ROLLOS"/>
    <s v="ANTIOQUIA"/>
    <s v="COPACABANA"/>
    <s v="BARRIO BARRIO PLAZA DE MERCADO"/>
    <s v="REDEBAN"/>
    <s v="FO-25-1954968"/>
    <d v="2025-12-10T08:00:00"/>
    <d v="2025-12-13T13:04:00"/>
    <m/>
    <s v="VISITA"/>
    <s v="ROLLOS"/>
    <s v="CB UNO A UNO"/>
    <s v="CB UNO A UNO"/>
    <m/>
    <s v="EJECUTADO EXITOSO"/>
    <s v="10/12/2025 SE ESCALA A COORDINADOR DE ZONA PARA ENTREGA DE ROLLOS EN SITIO | 13/12/2025 SE ENTREGA ROLLOS OK"/>
    <s v="VISITA TECNICA"/>
    <m/>
    <s v="TIPO I"/>
    <s v="TERRESTRE"/>
    <s v="TORO CARDONA ELIZABETH"/>
    <n v="1"/>
    <n v="35780"/>
    <n v="75096"/>
    <n v="35780"/>
  </r>
  <r>
    <s v="PASTO"/>
    <x v="0"/>
    <x v="0"/>
    <s v="52612"/>
    <s v="3118993"/>
    <s v="3007079321"/>
    <s v="OC VISITA ROLLOS"/>
    <s v="NARIÑO"/>
    <s v="RICAURTE"/>
    <s v="BARRIO CARTAGENA RICAURTE"/>
    <s v="REDEBAN"/>
    <s v="FO-25-1956344"/>
    <d v="2025-12-10T08:00:39"/>
    <d v="2025-12-12T14:18:00"/>
    <m/>
    <s v="VISITA"/>
    <s v="ROLLOS"/>
    <s v="UNO A UNO"/>
    <s v="UNO A UNO"/>
    <s v="EJECUTADO"/>
    <s v="EJECUTADO EXITOSO"/>
    <s v="10/12/2025 SE REALIZA ENVIO DE ROLLOS POR  OPERADOR LOGISTICO | 11/12/2025 SE REALIZÓ EL ENVÍO DE PAPELERÍA SOLICITADA SE ENTREGA COPIA DE GUÍA AL CLIENTE PARA QUE RECLAME EN OFICINA"/>
    <s v="ENVIO FLOTA - OPERADOR LOGISTICO"/>
    <m/>
    <s v="TIPO III"/>
    <s v="TERRESTRE"/>
    <s v="CASTILLO HERRERA ALEX RICARDO"/>
    <n v="1"/>
    <n v="35780"/>
    <n v="0"/>
    <n v="35780"/>
  </r>
  <r>
    <s v="BUCARAMANGA"/>
    <x v="4"/>
    <x v="4"/>
    <s v="68276"/>
    <s v="3119026"/>
    <s v="3007045568"/>
    <s v="OC VISITA ROLLOS"/>
    <s v="SANTANDER"/>
    <s v="FLORIDABLANCA"/>
    <s v="DISTRICOL MUNDO DE WANBA"/>
    <s v="REDEBAN"/>
    <s v="FO-25-1954974"/>
    <d v="2025-12-10T08:00:00"/>
    <d v="2025-12-10T16:30:00"/>
    <m/>
    <s v="VISITA"/>
    <s v="ROLLOS"/>
    <s v="AGREGADOR"/>
    <s v="DISTRICOL"/>
    <s v="EJECUTADO"/>
    <s v="EJECUTADO EXITOSO"/>
    <s v="10/12/2025 SE ESCALA A COORDINADOR DE ZONA PARA ENTREGA DE ROLLOS EN SITIO | 10/12/2025 SE REALIZA DESPLAZAMIENTO AL PUNTO EL CUAL SE ENCUENTRA CERRADO SE LOGRA ESTABLECER CONTACTO VÍA WHATSAPP CON USUARIO LA CUAL NOS SOLICITA QUE DEJEMOS LOS ROLLOS EN EL LOCAL CONTINUO PARA YA PODER RECLAMAR UNA VEZ HABRÁ EL LOCAL"/>
    <s v="VISITA TECNICA"/>
    <m/>
    <s v="TIPO I"/>
    <s v="TERRESTRE"/>
    <s v="REYES RAMIREZ DIEGO ALEXANDER"/>
    <n v="1"/>
    <n v="35780"/>
    <n v="75096"/>
    <n v="35780"/>
  </r>
  <r>
    <s v="VILLAVICENCIO"/>
    <x v="2"/>
    <x v="2"/>
    <s v="50350"/>
    <s v="3119037"/>
    <s v="3007081208"/>
    <s v="OC ENVIO ROLLOS"/>
    <s v="META"/>
    <s v="LA MACARENA"/>
    <s v="BARRIO CENTRO LA MACARENA 9"/>
    <s v="REDEBAN"/>
    <s v="FO-25-1956563"/>
    <d v="2025-12-10T08:00:00"/>
    <d v="2025-12-16T16:34:00"/>
    <m/>
    <s v="ENVIO"/>
    <m/>
    <s v="UNO A UNO"/>
    <s v="UNO A UNO"/>
    <m/>
    <s v="EJECUTADO EXITOSO"/>
    <s v="10/12/2025 SE CONFIRMAN DATOS, SE REALIZA ENVIO POR OPERADOR LOGISTICO | 16/12/2025 SE INTENTA COMUNICACION CON EL USUARIO PARA VALIDAR SI YA RECIBIO LOS ROLLOS PERO NO HAY CONTACTO | 16/12/2025 SE REALIZA ENVIO DE 10 ROLLOS, CON LA GUIA 2235597710 SERVIENTREGA. USUARIO CONFIRMA QUE YA LE AVISARON PARA PASARLOS A RECOGER, SE LE INFORMA QUE POR NUESTRA PARTE SE CERRARÁ LA SOLICITUD Y SE LE INFORMA  AL USUARIO PARA QUE SE ACERQUE A LAS INSTALACIONES A RECIBIR EL PEDIDO"/>
    <s v="ENVIO"/>
    <m/>
    <s v="TIPO V"/>
    <s v="AEREO"/>
    <m/>
    <n v="1"/>
    <n v="35780"/>
    <n v="0"/>
    <n v="35780"/>
  </r>
  <r>
    <s v="NEIVA"/>
    <x v="2"/>
    <x v="2"/>
    <s v="41298"/>
    <s v="3119041"/>
    <s v="3007058797"/>
    <s v="OC ENVIO ROLLOS"/>
    <s v="HUILA"/>
    <s v="GARZON"/>
    <s v="PTM GARZON PLASTI ZULUAGA"/>
    <s v="REDEBAN"/>
    <s v="FO-25-1955527"/>
    <d v="2025-12-10T08:00:00"/>
    <d v="2025-12-17T09:00:00"/>
    <m/>
    <s v="ENVIO"/>
    <m/>
    <s v="AGREGADOR"/>
    <s v="COMCARD - PTM"/>
    <m/>
    <s v="EJECUTADO EXITOSO"/>
    <s v="10/12/2025 SE CONFIRMAN DATOS, SE REALIZA ENVIO POR OPERADOR LOGISTICO | 17/12/2025 SE REALIZA ENVIO DE 70 ROLLOS, CON LA GUIA 2235597706 SERVIENTREGA. SE CONFIRMA ENTREGA EXITOSA POR PARTE DE LA TRANSPORTADORA"/>
    <s v="ENVIO"/>
    <m/>
    <s v="TIPO III"/>
    <s v="TERRESTRE"/>
    <m/>
    <n v="1"/>
    <n v="35780"/>
    <n v="0"/>
    <n v="35780"/>
  </r>
  <r>
    <s v="APARTADO"/>
    <x v="1"/>
    <x v="1"/>
    <s v="5665"/>
    <s v="3119049"/>
    <s v="3007010758"/>
    <s v="OC ENVIO ROLLOS"/>
    <s v="ANTIOQUIA"/>
    <s v="SAN PEDRO DE URABA"/>
    <s v="SAN PEDRO DE URABA III - ANTIO"/>
    <s v="REDEBAN"/>
    <s v="FO-25-1956098"/>
    <d v="2025-12-10T08:00:00"/>
    <d v="2025-12-16T15:40:00"/>
    <m/>
    <s v="ENVIO"/>
    <m/>
    <s v="CB UNO A UNO"/>
    <s v="CB UNO A UNO"/>
    <m/>
    <s v="EJECUTADO EXITOSO"/>
    <s v="10/12/2025 SE REALIZA ENVIO DE ROLLOS POR  OPERADOR LOGISTICO | 16/12/2025 SE REALIZA ENVIO DE 100 ROLLOS, CON LA GUIA 992236491 LOGICUARTAS. SE CONFIRMA ENTREGA EXITOSA POR PARTE DE LA TRANSPORTADORA"/>
    <s v="ENVIO"/>
    <m/>
    <s v="TIPO III"/>
    <s v="TERRESTRE"/>
    <m/>
    <n v="1"/>
    <n v="35780"/>
    <n v="0"/>
    <n v="35780"/>
  </r>
  <r>
    <s v="MEDELLIN"/>
    <x v="1"/>
    <x v="1"/>
    <s v="5360"/>
    <s v="3119053"/>
    <s v="3007027751"/>
    <s v="OC VISITA ROLLOS"/>
    <s v="ANTIOQUIA"/>
    <s v="ITAGUI"/>
    <s v="DISTRICOL LEGUMBRERIA FRUTA FR"/>
    <s v="REDEBAN"/>
    <s v="FO-25-1951641"/>
    <d v="2025-12-10T08:00:00"/>
    <d v="2025-12-15T16:58:00"/>
    <m/>
    <s v="VISITA"/>
    <s v="ROLLOS"/>
    <s v="AGREGADOR"/>
    <s v="DISTRICOL"/>
    <m/>
    <s v="EJECUTADO EXITOSO"/>
    <s v="10/12/2025 SE ESCALA A COORDINADOR DE ZONA PARA ENTREGA DE ROLLOS EN SITIO | 15/12/2025 SE REALIZA ENTREGA DE 30 ROLLOS POR EL OPERADOR VELOCES CON LA GUIA V4001957586"/>
    <s v="VISITA TECNICA"/>
    <m/>
    <s v="TIPO I"/>
    <s v="TERRESTRE"/>
    <s v="CONTRERAS ROSSI LITZY YULIETH"/>
    <n v="1"/>
    <n v="35780"/>
    <n v="75096"/>
    <n v="35780"/>
  </r>
  <r>
    <s v="MEDELLIN"/>
    <x v="1"/>
    <x v="1"/>
    <s v="5001"/>
    <s v="3119114"/>
    <s v="3007034522"/>
    <s v="OC VISITA ROLLOS"/>
    <s v="ANTIOQUIA"/>
    <s v="MEDELLIN"/>
    <s v="OPRAP AVENTURA PLAZA"/>
    <s v="REDEBAN"/>
    <s v="FO-25-1951648"/>
    <d v="2025-12-10T08:00:00"/>
    <d v="2025-12-27T13:18:00"/>
    <m/>
    <s v="VISITA"/>
    <s v="ROLLOS"/>
    <s v="ROBUSTO"/>
    <s v="OPRAP"/>
    <m/>
    <s v="EJECUTADO EXITOSO"/>
    <s v="10/12/2025 SE ESCALA A COORDINADOR DE ZONA PARA ENTREGA DE ROLLOS EN SITIO | 26/12/2025 SE CONSULTA NUEVAMENTE A VELOCES POR EL ESTADO DE LA GUIA, INFORMAN QUE REVISARAN Y SE RECOMENDARÁ LA ENTREGA | 27/12/2025 SE REALIZA ENTREGA DE 180 ROLLOS POR EL OPERADOR VELOCES CON LA GUIA V4001957590"/>
    <s v="VISITA TECNICA"/>
    <m/>
    <s v="TIPO I"/>
    <s v="TERRESTRE"/>
    <s v="MARIN QUINTERO BRAYAN ESTIVEN"/>
    <n v="1"/>
    <n v="35780"/>
    <n v="75096"/>
    <n v="35780"/>
  </r>
  <r>
    <s v="CARTAGENA"/>
    <x v="3"/>
    <x v="3"/>
    <s v="13001"/>
    <s v="3119185"/>
    <s v="3007071068"/>
    <s v="OC VISITA ROLLOS"/>
    <s v="BOLIVAR"/>
    <s v="CARTAGENA"/>
    <s v="PTM CARTAGENA  LA BENDICION DE"/>
    <s v="REDEBAN"/>
    <s v="FO-25-1954960"/>
    <d v="2025-12-10T08:13:29"/>
    <d v="2025-12-11T10:10:00"/>
    <m/>
    <s v="VISITA"/>
    <s v="ROLLOS"/>
    <s v="AGREGADOR"/>
    <s v="COMCARD - PTM"/>
    <s v="EJECUTADO"/>
    <s v="EJECUTADO EXITOSO"/>
    <s v="10/12/2025 SE ESCALA A COORDINADOR DE ZONA PARA ENTREGA DE ROLLOS EN SITIO | 11/12/2025 SE REALIZA ENTREGA DE 60 UNIDADES DE ROLLOS REDEBAN"/>
    <s v="VISITA TECNICA"/>
    <m/>
    <s v="TIPO I"/>
    <s v="TERRESTRE"/>
    <s v="AVILA DE HORTA FERNANDO JOSE"/>
    <n v="1"/>
    <n v="35780"/>
    <n v="75096"/>
    <n v="35780"/>
  </r>
  <r>
    <s v="MEDELLIN"/>
    <x v="1"/>
    <x v="1"/>
    <s v="5197"/>
    <s v="3119686"/>
    <s v="3007079943"/>
    <s v="OC VISITA ROLLOS"/>
    <s v="ANTIOQUIA"/>
    <s v="COCORNA"/>
    <s v="BARRIO COCORNA COCORNA 1"/>
    <s v="REDEBAN"/>
    <s v="FO-25-1955203"/>
    <d v="2025-12-10T08:57:46"/>
    <d v="2025-12-15T15:01:00"/>
    <m/>
    <s v="VISITA"/>
    <s v="ROLLOS"/>
    <s v="UNO A UNO"/>
    <s v="UNO A UNO"/>
    <s v="EJECUTADO"/>
    <s v="EJECUTADO EXITOSO"/>
    <s v="10/12/2025 SE ESCALA A COORDINADOR DE ZONA PARA ENTREGA DE ROLLOS EN SITIO | 15/12/2025 SE ENVÍAN 10 ROLLOS OK, CLIENTE CONFIRMA RECIBIDO"/>
    <s v="ENVIO FLOTA - OPERADOR LOGISTICO"/>
    <m/>
    <s v="TIPO II"/>
    <s v="TERRESTRE"/>
    <s v="QUINTERO SANCHEZ JUAN SEBASTIAN"/>
    <n v="1"/>
    <n v="67654"/>
    <n v="140396"/>
    <n v="67654"/>
  </r>
  <r>
    <s v="APARTADO"/>
    <x v="1"/>
    <x v="1"/>
    <s v="5837"/>
    <s v="3119708"/>
    <s v="3007070565"/>
    <s v="OC VISITA ROLLOS"/>
    <s v="ANTIOQUIA"/>
    <s v="TURBO"/>
    <s v="PTM TURBO TIENDA JHAN &amp; NEVIS"/>
    <s v="REDEBAN"/>
    <s v="FO-25-1954967"/>
    <d v="2025-12-10T08:10:37"/>
    <d v="2025-12-15T15:31:00"/>
    <m/>
    <s v="VISITA"/>
    <s v="ROLLOS"/>
    <s v="AGREGADOR"/>
    <s v="COMCARD - PTM"/>
    <s v="EJECUTADO"/>
    <s v="EJECUTADO EXITOSO"/>
    <s v="10/12/2025 SE ESCALA A COORDINADOR DE ZONA PARA ENTREGA DE ROLLOS EN SITIO | 15/12/2025 SE ENTREGA 20 ROLLOS"/>
    <s v="VISITA TECNICA"/>
    <m/>
    <s v="TIPO II"/>
    <s v="TERRESTRE"/>
    <s v="SALDARRIAGA MIRANDA SANTIAGO"/>
    <n v="1"/>
    <n v="67654"/>
    <n v="140396"/>
    <n v="67654"/>
  </r>
  <r>
    <s v="MEDELLIN"/>
    <x v="1"/>
    <x v="1"/>
    <s v="5088"/>
    <s v="3119712"/>
    <s v="3007080224"/>
    <s v="OC VISITA ROLLOS"/>
    <s v="ANTIOQUIA"/>
    <s v="BELLO"/>
    <s v="PTM BELLO AUTOSERVICIO El PORV"/>
    <s v="REDEBAN"/>
    <s v="FO-25-1954964"/>
    <d v="2025-12-10T08:11:38"/>
    <d v="2025-12-13T11:44:00"/>
    <m/>
    <s v="VISITA"/>
    <s v="ROLLOS"/>
    <s v="AGREGADOR"/>
    <s v="COMCARD - PTM"/>
    <m/>
    <s v="EJECUTADO EXITOSO"/>
    <s v="10/12/2025 SE ESCALA A COORDINADOR DE ZONA PARA ENTREGA DE ROLLOS EN SITIO | 13/12/2025 SE REALIZA ENTREGA DE 20 ROLLOS POR EL OPERADOR VELOCES CON LA GUIA V4001963688"/>
    <s v="VISITA TECNICA"/>
    <m/>
    <s v="TIPO I"/>
    <s v="TERRESTRE"/>
    <s v="TORO CARDONA ELIZABETH"/>
    <n v="1"/>
    <n v="35780"/>
    <n v="75096"/>
    <n v="35780"/>
  </r>
  <r>
    <s v="PASTO"/>
    <x v="0"/>
    <x v="0"/>
    <s v="86569"/>
    <s v="3119911"/>
    <s v="3007044997"/>
    <s v="OC ENVIO ROLLOS"/>
    <s v="PUTUMAYO"/>
    <s v="PUERTO CAICEDO"/>
    <s v="DISTRICOL MERCACENTRO J&amp;M"/>
    <s v="REDEBAN"/>
    <s v="FO-25-1956090"/>
    <d v="2025-12-10T09:01:09"/>
    <d v="2025-12-18T11:37:00"/>
    <m/>
    <s v="ENVIO"/>
    <m/>
    <s v="AGREGADOR"/>
    <s v="DISTRICOL"/>
    <m/>
    <s v="EJECUTADO EXITOSO"/>
    <s v="16/12/2025 SE REALIZA ENVIO DE ROLLOS POR  OPERADOR LOGISTICO | 17/12/2025 EN COMUNICACION CON EL USUARIO AL NUMERO 311 8777422 NOS INDICA QUE AUN NO HA RECIBIDO LOS ROLLOS | 18/12/2025 SE REALIZA ENVIO DE 100 ROLLOS, CON LA GUIA 2248145539 SERVIENTREGA. SE CONFIRMA ENTREGA EXITOSA POR PARTE DEL USUARIO"/>
    <s v="ENVIO"/>
    <m/>
    <s v="TIPO IV"/>
    <s v="TERRESTRE"/>
    <m/>
    <n v="1"/>
    <n v="35780"/>
    <n v="0"/>
    <n v="35780"/>
  </r>
  <r>
    <s v="BOGOTA"/>
    <x v="5"/>
    <x v="6"/>
    <s v="11001"/>
    <s v="3119918"/>
    <s v="3007071500"/>
    <s v="OC VISITA ROLLOS"/>
    <s v="CUNDINAMARCA"/>
    <s v="BOGOTA"/>
    <s v="PTM BOGOTA  MERKATODO LAS DELI"/>
    <s v="REDEBAN"/>
    <s v="FO-25-1955194"/>
    <d v="2025-12-10T09:02:05"/>
    <d v="2025-12-12T08:44:00"/>
    <m/>
    <s v="VISITA"/>
    <s v="ROLLOS"/>
    <s v="AGREGADOR"/>
    <s v="COMCARD - PTM"/>
    <s v="CANCELADO"/>
    <s v="PETICIÓN BANCOLOMBIA"/>
    <s v="10/12/2025 SE ESCALA A COORDINADOR DE ZONA PARA ENTREGA DE ROLLOS EN SITIO | 12/12/2025 SE VISITA COMERCIO PERO NO SÉ ENTREGA ROLLOS POR QUÉ SALIÓ EL CIERRE DEL CORRESPONSAL BANCARIO"/>
    <s v="VISITA TECNICA"/>
    <m/>
    <s v="TIPO I"/>
    <s v="TERRESTRE"/>
    <s v="LEAL POVEDA YOHAN SEBASTIAN"/>
    <n v="1"/>
    <n v="35780"/>
    <n v="75096"/>
    <n v="35780"/>
  </r>
  <r>
    <s v="MEDELLIN"/>
    <x v="1"/>
    <x v="1"/>
    <s v="5607"/>
    <s v="3120388"/>
    <s v="3007080215"/>
    <s v="OC VISITA ROLLOS"/>
    <s v="ANTIOQUIA"/>
    <s v="RETIRO"/>
    <s v="PTM RETIRO MINIMERCADO SAN JOS"/>
    <s v="REDEBAN"/>
    <s v="FO-25-1955185"/>
    <d v="2025-12-10T09:57:48"/>
    <d v="2025-12-16T08:56:00"/>
    <m/>
    <s v="VISITA"/>
    <s v="ROLLOS"/>
    <s v="AGREGADOR"/>
    <s v="COMCARD - PTM"/>
    <s v="EJECUTADO"/>
    <s v="EJECUTADO EXITOSO"/>
    <s v="10/12/2025 SE ESCALA A COORDINADOR DE ZONA PARA ENTREGA DE ROLLOS EN SITIO | 16/12/2025 SE ENVÍAN 20 ROLLOS OK, CLIENTE CONFIRMA RECIBIDO"/>
    <s v="ENVIO FLOTA - OPERADOR LOGISTICO"/>
    <m/>
    <s v="TIPO II"/>
    <s v="TERRESTRE"/>
    <s v="QUINTERO SANCHEZ JUAN SEBASTIAN"/>
    <n v="1"/>
    <n v="67654"/>
    <n v="140396"/>
    <n v="67654"/>
  </r>
  <r>
    <s v="MEDELLIN"/>
    <x v="1"/>
    <x v="1"/>
    <s v="5670"/>
    <s v="3120389"/>
    <s v="3007018516"/>
    <s v="OC ENVIO ROLLOS"/>
    <s v="ANTIOQUIA"/>
    <s v="SAN ROQUE"/>
    <s v="CALLE EL COMERCIO SAN ROQUE"/>
    <s v="REDEBAN"/>
    <s v="FO-25-1955619"/>
    <d v="2025-12-10T09:58:39"/>
    <d v="2025-12-27T12:00:00"/>
    <m/>
    <s v="ENVIO"/>
    <m/>
    <s v="CB UNO A UNO"/>
    <s v="CB UNO A UNO"/>
    <m/>
    <s v="USUARIO NO RECIBE PEDIDO"/>
    <s v="10/12/2025 SE REALIZA ENVIO DE ROLLOS POR  OPERADOR LOGISTICO | 24/12/2025 CERRAR DEVOLUCION - NO RECLAMAN EN OFICINA | 27/12/2025 SE REALIZA ENVIO DE 50 ROLLOS, CON LA GUIA 2078334628 SERVIENTREGA. NO SE ESTABLECE COMUNICACIÓN CON EL DESTINATARIO PARA CONFIRMAR NOVEDAD EN LA ENTREGA SE LLAMA EN REPETIDAS OCASIONES  PERO NO CONTESTAN SE EFECTUA DEVOLUCION AL REMITENTE"/>
    <s v="ENVIO"/>
    <m/>
    <s v="TIPO III"/>
    <s v="TERRESTRE"/>
    <m/>
    <n v="1"/>
    <n v="35780"/>
    <n v="0"/>
    <n v="35780"/>
  </r>
  <r>
    <s v="BARRANQUILLA"/>
    <x v="3"/>
    <x v="3"/>
    <s v="8001"/>
    <s v="3120481"/>
    <s v="3007051072"/>
    <s v="OC VISITA ROLLOS"/>
    <s v="ATLANTICO"/>
    <s v="BARRANQUILLA"/>
    <s v="BARRIO LAS NIEVES BARRANQUILLA"/>
    <s v="REDEBAN"/>
    <s v="FO-25-1954830"/>
    <d v="2025-12-10T10:00:08"/>
    <d v="2025-12-11T10:15:00"/>
    <m/>
    <s v="VISITA"/>
    <s v="ROLLOS"/>
    <s v="CB UNO A UNO"/>
    <s v="CB UNO A UNO"/>
    <s v="EJECUTADO"/>
    <s v="EJECUTADO EXITOSO"/>
    <s v="10/12/2025 SE ESCALA A COORDINADOR DE ZONA PARA ENTREGA DE ROLLOS EN SITIO | 11/12/2025 SE REALIZA VISITA TÉCNICA, SE ENTREGA 110 ROLLOS PARA DATAFONO, EL CLIENTE RECIBE A SATISFACCIÓN, CB OPERATIVO."/>
    <s v="VISITA TECNICA"/>
    <m/>
    <s v="TIPO I"/>
    <s v="TERRESTRE"/>
    <s v="DE AGUAS MUÑOZ DAVID JOSE"/>
    <n v="1"/>
    <n v="35780"/>
    <n v="75096"/>
    <n v="35780"/>
  </r>
  <r>
    <s v="MONTERIA"/>
    <x v="3"/>
    <x v="3"/>
    <s v="23555"/>
    <s v="3120536"/>
    <s v="3007081021"/>
    <s v="OC VISITA ROLLOS"/>
    <s v="CORDOBA"/>
    <s v="PLANETA RICA"/>
    <s v="DISTRICOL ABASTOS PROGRESO G"/>
    <s v="REDEBAN"/>
    <s v="FO-25-1955191"/>
    <d v="2025-12-10T09:55:02"/>
    <d v="2025-12-14T14:58:00"/>
    <m/>
    <s v="VISITA"/>
    <s v="ROLLOS"/>
    <s v="AGREGADOR"/>
    <s v="DISTRICOL"/>
    <s v="EJECUTADO"/>
    <s v="EJECUTADO EXITOSO"/>
    <s v="10/12/2025 SE ESCALA A COORDINADOR DE ZONA PARA ENTREGA DE ROLLOS EN SITIO | 14/12/2025 SE REALIZA ENVÍO DE 20 ROLLOS AL CGTO. SE COORDINO CON LA CLIENTE GERALDIN PÉREZ, QUIEN SUGIERE EL ENVÍO POR LA LEJANÍA DE CGTO, SE ESTÁ RA ATENTOS A LA RECEPCIÓN DE LOS ROLLOS, SE LLAMA AL TELÉFONO 3219230623._x000a_SE CONTACTO AL CLIENTE AL NO DE CONTACTO INDICANDO QUE RECIBIO LOS ROLLOS SATISFACTORIAMENTE."/>
    <s v="ENVIO FLOTA - OPERADOR LOGISTICO"/>
    <m/>
    <s v="TIPO II"/>
    <s v="TERRESTRE"/>
    <s v="CASSIANI PEREZ RAUL RAMIRO"/>
    <n v="1"/>
    <n v="67654"/>
    <n v="140396"/>
    <n v="67654"/>
  </r>
  <r>
    <s v="BUCARAMANGA"/>
    <x v="4"/>
    <x v="4"/>
    <s v="68001"/>
    <s v="3120565"/>
    <s v="3007038827"/>
    <s v="OC VISITA ROLLOS"/>
    <s v="SANTANDER"/>
    <s v="BUCARAMANGA"/>
    <s v="PTM B MANGA PLANETAMOVIL"/>
    <s v="REDEBAN"/>
    <s v="FO-25-1954831"/>
    <d v="2025-12-10T10:00:55"/>
    <d v="2025-12-10T16:18:00"/>
    <m/>
    <s v="VISITA"/>
    <s v="ROLLOS"/>
    <s v="AGREGADOR"/>
    <s v="COMCARD - PTM"/>
    <s v="EJECUTADO"/>
    <s v="EJECUTADO EXITOSO"/>
    <s v="10/12/2025 SE ESCALA A COORDINADOR DE ZONA PARA ENTREGA DE ROLLOS EN SITIO | 10/12/2025 SE ENTREGA 50 ROLLOS EN SITIO"/>
    <s v="VISITA TECNICA"/>
    <m/>
    <s v="TIPO I"/>
    <s v="TERRESTRE"/>
    <s v="HERRERA LUQUE SAUL JAVIER"/>
    <n v="1"/>
    <n v="35780"/>
    <n v="75096"/>
    <n v="35780"/>
  </r>
  <r>
    <s v="MEDELLIN"/>
    <x v="1"/>
    <x v="1"/>
    <s v="5756"/>
    <s v="3120617"/>
    <s v="3007071714"/>
    <s v="OC VISITA ROLLOS"/>
    <s v="ANTIOQUIA"/>
    <s v="SONSON"/>
    <s v="DISTRICOL VARIEDADES LAS CA#AS"/>
    <s v="REDEBAN"/>
    <s v="FO-25-1955969"/>
    <d v="2025-12-10T10:09:01"/>
    <d v="2025-12-14T15:11:00"/>
    <m/>
    <s v="VISITA"/>
    <s v="ROLLOS"/>
    <s v="AGREGADOR"/>
    <s v="DISTRICOL"/>
    <s v="EJECUTADO"/>
    <s v="EJECUTADO EXITOSO"/>
    <s v="14/12/2025 SE ENVÍAN ROLLOS POR LA FLOTA TRANSORIENTE SE LLAMA A LA USUARIA PARA CONFIRMAR"/>
    <s v="ENVIO FLOTA - OPERADOR LOGISTICO"/>
    <m/>
    <s v="TIPO III"/>
    <s v="TERRESTRE"/>
    <s v="RUA ALVAREZ RICHARD ANDRES"/>
    <n v="1"/>
    <n v="35780"/>
    <n v="0"/>
    <n v="35780"/>
  </r>
  <r>
    <s v="APARTADO"/>
    <x v="1"/>
    <x v="1"/>
    <s v="5147"/>
    <s v="3120625"/>
    <s v="3007024421"/>
    <s v="OC VISITA ROLLOS"/>
    <s v="ANTIOQUIA"/>
    <s v="CAREPA"/>
    <s v="CORREGIMIENTO ZUNGO EMBARCADER"/>
    <s v="REDEBAN"/>
    <s v="FO-25-1954826"/>
    <d v="2025-12-10T10:15:33"/>
    <d v="2025-12-17T10:13:00"/>
    <m/>
    <s v="VISITA"/>
    <s v="ROLLOS"/>
    <s v="CB UNO A UNO"/>
    <s v="CB UNO A UNO"/>
    <s v="EJECUTADO"/>
    <s v="EJECUTADO EXITOSO"/>
    <s v="10/12/2025 SE ESCALA A COORDINADOR DE ZONA PARA ENTREGA DE ROLLOS EN SITIO | 17/12/2025 ENVIO DIRECTO CON EL CONDUCTOR, ENTREGA CONFIRMADA CON EL CLIENTE."/>
    <s v="ENVIO FLOTA - OPERADOR LOGISTICO"/>
    <m/>
    <s v="TIPO I"/>
    <s v="TERRESTRE"/>
    <s v="CASTRO HENAO DANIEL ESTEBAN"/>
    <n v="1"/>
    <n v="35780"/>
    <n v="0"/>
    <n v="35780"/>
  </r>
  <r>
    <s v="BUCARAMANGA"/>
    <x v="4"/>
    <x v="4"/>
    <s v="68001"/>
    <s v="3120653"/>
    <s v="3007059284"/>
    <s v="OC VISITA ROLLOS"/>
    <s v="SANTANDER"/>
    <s v="BUCARAMANGA"/>
    <s v="BARRIO BUCARAMANGA BUCARAMANGA"/>
    <s v="REDEBAN"/>
    <s v="FO-25-1960350"/>
    <d v="2025-12-10T10:23:17"/>
    <d v="2025-12-12T11:50:00"/>
    <m/>
    <s v="VISITA"/>
    <s v="ROLLOS"/>
    <s v="CB UNO A UNO"/>
    <s v="CB UNO A UNO"/>
    <s v="EJECUTADO"/>
    <s v="EJECUTADO EXITOSO"/>
    <s v="11/12/2025 SE ESCALA A COORDINADOR DE ZONA PARA ENTREGA DE ROLLOS EN SITIO | 12/12/2025 SE REALIZA VISITA A COMERCIO Y SE ENTREGAN 70 ROLLOS, NO SE MANIPULA EQUIPOS"/>
    <s v="VISITA TECNICA"/>
    <m/>
    <s v="TIPO I"/>
    <s v="TERRESTRE"/>
    <s v="SANTOS GONZALEZ JOHAN FABIAN"/>
    <n v="1"/>
    <n v="35780"/>
    <n v="75096"/>
    <n v="35780"/>
  </r>
  <r>
    <s v="MEDELLIN"/>
    <x v="1"/>
    <x v="1"/>
    <s v="5001"/>
    <s v="3120932"/>
    <s v="3007078058"/>
    <s v="OC VISITA ROLLOS"/>
    <s v="ANTIOQUIA"/>
    <s v="MEDELLIN"/>
    <s v="PTM MEDELLIN TIENDA COSTEPAISA"/>
    <s v="REDEBAN"/>
    <s v="FO-25-1954641"/>
    <d v="2025-12-10T10:25:33"/>
    <d v="2025-12-16T11:12:00"/>
    <m/>
    <s v="VISITA"/>
    <s v="ROLLOS"/>
    <s v="AGREGADOR"/>
    <s v="COMCARD - PTM"/>
    <m/>
    <s v="EJECUTADO EXITOSO"/>
    <s v="10/12/2025 SE ESCALA A COORDINADOR DE ZONA PARA ENTREGA DE ROLLOS EN SITIO | 16/12/2025 SE REALIZA ENTREGA DE 40 ROLLOS POR EL OPERADOR VELOCES CON LA GUIA V4001963713"/>
    <s v="VISITA TECNICA"/>
    <m/>
    <s v="TIPO I"/>
    <s v="TERRESTRE"/>
    <s v="CONTRERAS ROSSI LITZY YULIETH"/>
    <n v="1"/>
    <n v="35780"/>
    <n v="75096"/>
    <n v="35780"/>
  </r>
  <r>
    <s v="PEREIRA"/>
    <x v="0"/>
    <x v="5"/>
    <s v="66001"/>
    <s v="3120934"/>
    <s v="3007079902"/>
    <s v="OC VISITA ROLLOS"/>
    <s v="RISARALDA"/>
    <s v="PEREIRA"/>
    <s v="DISTRICOL MULTICENTER DEL CAFE"/>
    <s v="REDEBAN"/>
    <s v="FO-25-1954638"/>
    <d v="2025-12-10T10:26:34"/>
    <d v="2025-12-12T08:20:00"/>
    <m/>
    <s v="VISITA"/>
    <s v="ROLLOS"/>
    <s v="AGREGADOR"/>
    <s v="DISTRICOL"/>
    <s v="EJECUTADO"/>
    <s v="EJECUTADO EXITOSO"/>
    <s v="10/12/2025 SE ESCALA A COORDINADOR DE ZONA PARA ENTREGA DE ROLLOS EN SITIO | 11/12/2025 SE VISITA COMERCIO SE REALIZA ENTREGA DE 20 ROLLOS DE PAPEL PARA DATÁFONO REDEBAN"/>
    <s v="VISITA TECNICA"/>
    <m/>
    <s v="TIPO I"/>
    <s v="TERRESTRE"/>
    <s v="LOAIZA LOPEZ JHON FREDDY"/>
    <n v="1"/>
    <n v="35780"/>
    <n v="75096"/>
    <n v="35780"/>
  </r>
  <r>
    <s v="MEDELLIN"/>
    <x v="1"/>
    <x v="1"/>
    <s v="5001"/>
    <s v="3120937"/>
    <s v="3007020663"/>
    <s v="OC VISITA ROLLOS"/>
    <s v="ANTIOQUIA"/>
    <s v="MEDELLIN"/>
    <s v="COMCARD INFORMATIC SYSTEM"/>
    <s v="REDEBAN"/>
    <s v="FO-25-1954635"/>
    <d v="2025-12-10T10:27:40"/>
    <d v="2025-12-14T13:23:00"/>
    <m/>
    <s v="VISITA"/>
    <s v="ROLLOS"/>
    <s v="AGREGADOR"/>
    <s v="COMCARD - PTM"/>
    <m/>
    <s v="EJECUTADO EXITOSO"/>
    <s v="10/12/2025 SE ESCALA A COORDINADOR DE ZONA PARA ENTREGA DE ROLLOS EN SITIO | 14/12/2025 SE REALIZA ENTREGA DE 120 ROLLOS POR EL OPERADOR VELOCES CON LA GUIA V4001963711"/>
    <s v="VISITA TECNICA"/>
    <m/>
    <s v="TIPO I"/>
    <s v="TERRESTRE"/>
    <s v="MARIN QUINTERO BRAYAN ESTIVEN"/>
    <n v="1"/>
    <n v="35780"/>
    <n v="75096"/>
    <n v="35780"/>
  </r>
  <r>
    <s v="MEDELLIN"/>
    <x v="1"/>
    <x v="1"/>
    <s v="5120"/>
    <s v="3120943"/>
    <s v="3007078218"/>
    <s v="OC ENVIO ROLLOS"/>
    <s v="ANTIOQUIA"/>
    <s v="CACERES"/>
    <s v="DISTRICOL PIAMONTE"/>
    <s v="REDEBAN"/>
    <s v="FO-25-1955616"/>
    <d v="2025-12-10T10:30:54"/>
    <d v="2025-12-13T10:20:00"/>
    <m/>
    <s v="ENVIO"/>
    <m/>
    <s v="AGREGADOR"/>
    <s v="DISTRICOL"/>
    <m/>
    <s v="EJECUTADO EXITOSO"/>
    <s v="10/12/2025 SE REALIZA ENVIO DE ROLLOS POR  OPERADOR LOGISTICO | 13/12/2025 SE REALIZA ENVIO DE 20 ROLLOS, CON LA GUIA 2078334627 SERVIENTREGA. SE CONFIRMA ENTREGA EXITOSA POR PARTE DE LA TRANSPORTADORA"/>
    <s v="ENVIO"/>
    <m/>
    <s v="TIPO IV"/>
    <s v="TERRESTRE"/>
    <m/>
    <n v="1"/>
    <n v="35780"/>
    <n v="0"/>
    <n v="35780"/>
  </r>
  <r>
    <s v="VALLEDUPAR"/>
    <x v="3"/>
    <x v="3"/>
    <s v="20011"/>
    <s v="3121117"/>
    <s v="3007039576"/>
    <s v="OC ENVIO ROLLOS"/>
    <s v="CESAR"/>
    <s v="AGUACHICA"/>
    <s v="DISTRICOL EDS LA GRAN VICTORIA"/>
    <s v="REDEBAN"/>
    <s v="FO-25-1955614"/>
    <d v="2025-12-10T10:47:50"/>
    <d v="2025-12-16T09:36:00"/>
    <m/>
    <s v="ENVIO"/>
    <m/>
    <s v="AGREGADOR"/>
    <s v="DISTRICOL"/>
    <m/>
    <s v="EJECUTADO EXITOSO"/>
    <s v="10/12/2025 SE REALIZA ENVIO DE ROLLOS POR  OPERADOR LOGISTICO | 16/12/2025 SE REALIZA ENVIO DE 20 ROLLOS, CON LA GUIA 2278614752 SERVIENTREGA. SE CONFIRMA ENTREGA EXITOSA POR PARTE DE LA TRANSPORTADORA"/>
    <s v="ENVIO"/>
    <m/>
    <s v="TIPO IV"/>
    <s v="TERRESTRE"/>
    <m/>
    <n v="1"/>
    <n v="35780"/>
    <n v="0"/>
    <n v="35780"/>
  </r>
  <r>
    <s v="CARTAGENA"/>
    <x v="3"/>
    <x v="3"/>
    <s v="13001"/>
    <s v="3121250"/>
    <s v="3007073354"/>
    <s v="OC VISITA ROLLOS"/>
    <s v="BOLIVAR"/>
    <s v="CARTAGENA"/>
    <s v="PTM CARTAGENA DROGUERIA Y FARM"/>
    <s v="REDEBAN"/>
    <s v="FO-25-1953928"/>
    <d v="2025-12-10T11:07:01"/>
    <d v="2025-12-11T11:13:00"/>
    <m/>
    <s v="VISITA"/>
    <s v="ROLLOS"/>
    <s v="AGREGADOR"/>
    <s v="COMCARD - PTM"/>
    <s v="EJECUTADO"/>
    <s v="EJECUTADO EXITOSO"/>
    <s v="10/12/2025 SE ESCALA A COORDINADOR DE ZONA PARA ENTREGA DE ROLLOS EN SITIO | 11/12/2025 SE REALIZA ENTREGA DE 10 UNIDADES DE ROLLOS REDEBAN"/>
    <s v="VISITA TECNICA"/>
    <m/>
    <s v="TIPO I"/>
    <s v="TERRESTRE"/>
    <s v="AVILA DE HORTA FERNANDO JOSE"/>
    <n v="1"/>
    <n v="35780"/>
    <n v="75096"/>
    <n v="35780"/>
  </r>
  <r>
    <s v="MEDELLIN"/>
    <x v="1"/>
    <x v="1"/>
    <s v="5266"/>
    <s v="3121268"/>
    <s v="3007033060"/>
    <s v="OC VISITA ROLLOS"/>
    <s v="ANTIOQUIA"/>
    <s v="ENVIGADO"/>
    <s v="OPRAP CC VIVA ENVIGADO SUR"/>
    <s v="REDEBAN"/>
    <s v="FO-25-1953918"/>
    <d v="2025-12-10T11:14:38"/>
    <d v="2025-12-13T11:46:00"/>
    <m/>
    <s v="VISITA"/>
    <s v="ROLLOS"/>
    <s v="ROBUSTO"/>
    <s v="OPRAP"/>
    <m/>
    <s v="EJECUTADO EXITOSO"/>
    <s v="10/12/2025 SE ESCALA A COORDINADOR DE ZONA PARA ENTREGA DE ROLLOS EN SITIO | 13/12/2025 SE REALIZA ENTREGA DE 130 ROLLOS POR EL OPERADOR VELOCES CON LA GUIA V4001963704"/>
    <s v="VISITA TECNICA"/>
    <m/>
    <s v="TIPO I"/>
    <s v="TERRESTRE"/>
    <s v="TORO CARDONA ELIZABETH"/>
    <n v="1"/>
    <n v="35780"/>
    <n v="75096"/>
    <n v="35780"/>
  </r>
  <r>
    <s v="CALI"/>
    <x v="0"/>
    <x v="0"/>
    <s v="76248"/>
    <s v="3121357"/>
    <s v="3007080009"/>
    <s v="OC VISITA ROLLOS"/>
    <s v="VALLE DEL CAUCA"/>
    <s v="EL CERRITO"/>
    <s v="BARRIO CORRG EL PLACER EL CERRITO"/>
    <s v="REDEBAN"/>
    <s v="FO-25-1953921"/>
    <d v="2025-12-10T11:12:26"/>
    <d v="2025-12-12T08:10:00"/>
    <m/>
    <s v="VISITA"/>
    <s v="ROLLOS"/>
    <s v="UNO A UNO"/>
    <s v="UNO A UNO"/>
    <s v="EJECUTADO"/>
    <s v="EJECUTADO EXITOSO"/>
    <s v="10/12/2025 SE ESCALA A COORDINADOR DE ZONA PARA ENTREGA DE ROLLOS EN SITIO | 11/12/2025 EN LA VISITA TÉCNICA SE REALIZÓ LA ENTREGA DE 10 ROLLOS DE REDEBAN PARA EL CB."/>
    <s v="VISITA TECNICA"/>
    <m/>
    <s v="TIPO II"/>
    <s v="TERRESTRE"/>
    <s v="SANCHEZ URREGO ROBINSON DAVID"/>
    <n v="1"/>
    <n v="67654"/>
    <n v="140396"/>
    <n v="67654"/>
  </r>
  <r>
    <s v="MEDELLIN"/>
    <x v="1"/>
    <x v="1"/>
    <s v="5001"/>
    <s v="3121382"/>
    <s v="3007028238"/>
    <s v="OC VISITA ROLLOS"/>
    <s v="ANTIOQUIA"/>
    <s v="MEDELLIN"/>
    <s v="BARRIO VEREDA SANTA ELENA MEDE"/>
    <s v="REDEBAN"/>
    <s v="FO-25-1970441"/>
    <d v="2025-12-10T11:20:06"/>
    <d v="2025-12-15T12:09:00"/>
    <m/>
    <s v="VISITA"/>
    <s v="ROLLOS"/>
    <s v="CB UNO A UNO"/>
    <s v="CB UNO A UNO"/>
    <s v="EJECUTADO"/>
    <s v="EJECUTADO EXITOSO"/>
    <s v="15/12/2025 ENTREGA DE 80 ROLLOS EN SITIO OK"/>
    <s v="VISITA TECNICA"/>
    <m/>
    <s v="TIPO I"/>
    <s v="TERRESTRE"/>
    <s v="RIOS CASTRILLON JUAN SEBASTIAN"/>
    <n v="1"/>
    <n v="35780"/>
    <n v="75096"/>
    <n v="35780"/>
  </r>
  <r>
    <s v="MONTERIA"/>
    <x v="3"/>
    <x v="3"/>
    <s v="23555"/>
    <s v="3121432"/>
    <s v="3007080497"/>
    <s v="OC VISITA ROLLOS"/>
    <s v="CORDOBA"/>
    <s v="PLANETA RICA"/>
    <s v="DISTRICOL TIENDA LA GRAN PARAD"/>
    <s v="REDEBAN"/>
    <s v="FO-25-1954373"/>
    <d v="2025-12-10T11:35:08"/>
    <d v="2025-12-12T08:12:00"/>
    <m/>
    <s v="VISITA"/>
    <s v="ROLLOS"/>
    <s v="AGREGADOR"/>
    <s v="DISTRICOL"/>
    <s v="EJECUTADO"/>
    <s v="EJECUTADO EXITOSO"/>
    <s v="10/12/2025 SE ESCALA A COORDINADOR DE ZONA PARA ENTREGA DE ROLLOS EN SITIO | 11/12/2025 SE REALIZA VISITA TÉCNICA PARA ENTREGA DE 10 ROLLOS PARA DATÁFONO, NO SE INTERVIENE TERMINAL Y LA ENTREGA SE REALIZA SIN NOVEDAD."/>
    <s v="VISITA TECNICA"/>
    <m/>
    <s v="TIPO II"/>
    <s v="TERRESTRE"/>
    <s v="CASSIANI PEREZ RAUL RAMIRO"/>
    <n v="1"/>
    <n v="67654"/>
    <n v="140396"/>
    <n v="67654"/>
  </r>
  <r>
    <s v="BUCARAMANGA"/>
    <x v="4"/>
    <x v="4"/>
    <s v="68051"/>
    <s v="3121461"/>
    <s v="3007048618"/>
    <s v="OC VISITA ROLLOS"/>
    <s v="SANTANDER"/>
    <s v="ARATOCA"/>
    <s v="BARRIO VEREDA SAN PEDRO ARATOC"/>
    <s v="REDEBAN"/>
    <s v="FO-25-1954370"/>
    <d v="2025-12-10T11:41:52"/>
    <d v="2025-12-12T14:26:00"/>
    <m/>
    <s v="VISITA"/>
    <s v="ROLLOS"/>
    <s v="CB UNO A UNO"/>
    <s v="CB UNO A UNO"/>
    <s v="EJECUTADO"/>
    <s v="EJECUTADO EXITOSO"/>
    <s v="10/12/2025 SE ESCALA A COORDINADOR DE ZONA PARA ENTREGA DE ROLLOS EN SITIO | 10/12/2025 SE COMUNICA CON CLIENTE SE ENVÍA ROLLOS"/>
    <s v="ENVIO FLOTA - OPERADOR LOGISTICO"/>
    <m/>
    <s v="TIPO II"/>
    <s v="TERRESTRE"/>
    <s v="HERRERA LUQUE SAUL JAVIER"/>
    <n v="1"/>
    <n v="67654"/>
    <n v="140396"/>
    <n v="67654"/>
  </r>
  <r>
    <s v="MEDELLIN"/>
    <x v="1"/>
    <x v="1"/>
    <s v="5088"/>
    <s v="3121472"/>
    <s v="3007078724"/>
    <s v="OC VISITA ROLLOS"/>
    <s v="ANTIOQUIA"/>
    <s v="BELLO"/>
    <s v="PTM BELLO 6AM DISTRIBUIDOR"/>
    <s v="REDEBAN"/>
    <s v="FO-25-1954365"/>
    <d v="2025-12-10T11:43:46"/>
    <d v="2025-12-12T15:17:00"/>
    <m/>
    <s v="VISITA"/>
    <s v="ROLLOS"/>
    <s v="AGREGADOR"/>
    <s v="COMCARD - PTM"/>
    <m/>
    <s v="EJECUTADO EXITOSO"/>
    <s v="10/12/2025 SE ESCALA A COORDINADOR DE ZONA PARA ENTREGA DE ROLLOS EN SITIO | 12/12/2025 SE REALIZA ENTREGA DE 30 ROLLOS POR EL OPERADOR CABIFY CON LA GUIA V4001963707"/>
    <s v="VISITA TECNICA"/>
    <m/>
    <s v="TIPO I"/>
    <s v="TERRESTRE"/>
    <s v="MARIN QUINTERO BRAYAN ESTIVEN"/>
    <n v="1"/>
    <n v="35780"/>
    <n v="75096"/>
    <n v="35780"/>
  </r>
  <r>
    <s v="IBAGUE"/>
    <x v="2"/>
    <x v="2"/>
    <s v="73001"/>
    <s v="3121475"/>
    <s v="3007048800"/>
    <s v="OC VISITA ROLLOS"/>
    <s v="TOLIMA"/>
    <s v="IBAGUE"/>
    <s v="PTM IBAGUE  EVELYN ARIAS"/>
    <s v="REDEBAN"/>
    <s v="FO-25-1954363"/>
    <d v="2025-12-10T11:44:32"/>
    <d v="2025-12-16T14:20:00"/>
    <m/>
    <s v="VISITA"/>
    <s v="ROLLOS"/>
    <s v="AGREGADOR"/>
    <s v="COMCARD - PTM"/>
    <s v="EJECUTADO"/>
    <s v="EJECUTADO EXITOSO"/>
    <s v="10/12/2025 SE ESCALA A COORDINADOR DE ZONA PARA ENTREGA DE ROLLOS EN SITIO | 16/12/2025 SE REALIZA ENTREGA DE 70 ROLLOS POR SOLICITUD DEL CLIENTE."/>
    <s v="VISITA TECNICA"/>
    <m/>
    <s v="TIPO I"/>
    <s v="TERRESTRE"/>
    <s v="BARRAGAN TAFUR EDWIN ESTEBAN"/>
    <n v="1"/>
    <n v="35780"/>
    <n v="75096"/>
    <n v="35780"/>
  </r>
  <r>
    <s v="MEDELLIN"/>
    <x v="1"/>
    <x v="1"/>
    <s v="5380"/>
    <s v="3121575"/>
    <s v="3007055109"/>
    <s v="OC VISITA ROLLOS"/>
    <s v="ANTIOQUIA"/>
    <s v="LA ESTRELLA"/>
    <s v="PTM LA ESTRELLA MAX PHONE A O"/>
    <s v="REDEBAN"/>
    <s v="FO-25-1954360"/>
    <d v="2025-12-10T11:48:38"/>
    <d v="2025-12-27T13:17:00"/>
    <m/>
    <s v="VISITA"/>
    <s v="ROLLOS"/>
    <s v="AGREGADOR"/>
    <s v="COMCARD - PTM"/>
    <m/>
    <s v="EJECUTADO EXITOSO"/>
    <s v="10/12/2025 SE ESCALA A COORDINADOR DE ZONA PARA ENTREGA DE ROLLOS EN SITIO | 26/12/2025 SE CONSULTA NUEVAMENTE A VELOCES POR EL ESTADO DE LA GUIA, INFORMAN QUE REVISARAN Y SE RECOMENDARÁ LA ENTREGA | 27/12/2025 SE REALIZA ENTREGA DE 30 ROLLOS POR EL OPERADOR VELOCES CON LA GUIA V4001963706"/>
    <s v="VISITA TECNICA"/>
    <m/>
    <s v="TIPO I"/>
    <s v="TERRESTRE"/>
    <s v="MARIN QUINTERO BRAYAN ESTIVEN"/>
    <n v="1"/>
    <n v="35780"/>
    <n v="75096"/>
    <n v="35780"/>
  </r>
  <r>
    <s v="PEREIRA"/>
    <x v="0"/>
    <x v="5"/>
    <s v="76828"/>
    <s v="3121661"/>
    <s v="3007069631"/>
    <s v="OC VISITA ROLLOS"/>
    <s v="VALLE DEL CAUCA"/>
    <s v="TRUJILLO"/>
    <s v="DISTRICOL DROGUERIA LA MAYOR"/>
    <s v="REDEBAN"/>
    <s v="FO-25-1954355"/>
    <d v="2025-12-10T11:53:02"/>
    <d v="2025-12-16T11:46:00"/>
    <m/>
    <s v="VISITA"/>
    <s v="ROLLOS"/>
    <s v="AGREGADOR"/>
    <s v="DISTRICOL"/>
    <s v="EJECUTADO"/>
    <s v="EJECUTADO EXITOSO"/>
    <s v="10/12/2025 SE ESCALA A COORDINADOR DE ZONA PARA ENTREGA DE ROLLOS EN SITIO | 16/12/2025 VISITAMOS COMERCIO REALIZAMOS ENTREGA DE 40 ROLLOS."/>
    <s v="VISITA TECNICA"/>
    <m/>
    <s v="TIPO II"/>
    <s v="TERRESTRE"/>
    <s v="ARROYAVE CANO MANUEL GUILLERMO"/>
    <n v="1"/>
    <n v="67654"/>
    <n v="140396"/>
    <n v="67654"/>
  </r>
  <r>
    <s v="PEREIRA"/>
    <x v="0"/>
    <x v="5"/>
    <s v="66001"/>
    <s v="3121924"/>
    <s v="3007032017"/>
    <s v="OC VISITA ROLLOS"/>
    <s v="RISARALDA"/>
    <s v="PEREIRA"/>
    <s v="BARRIO CERRITOS PEREIRA"/>
    <s v="REDEBAN"/>
    <s v="FO-25-1954634"/>
    <d v="2025-12-10T12:06:17"/>
    <d v="2025-12-11T10:24:00"/>
    <m/>
    <s v="VISITA"/>
    <s v="ROLLOS"/>
    <s v="CB UNO A UNO"/>
    <s v="CB UNO A UNO"/>
    <s v="EJECUTADO"/>
    <s v="EJECUTADO EXITOSO"/>
    <s v="10/12/2025 SE ESCALA A COORDINADOR DE ZONA PARA ENTREGA DE ROLLOS EN SITIO | 11/12/2025 SE ENTREGA 20 ROLLOS."/>
    <s v="VISITA TECNICA"/>
    <m/>
    <s v="TIPO I"/>
    <s v="TERRESTRE"/>
    <s v="FRANCO CAÑAVERAL YAMID RAUL"/>
    <n v="1"/>
    <n v="35780"/>
    <n v="75096"/>
    <n v="35780"/>
  </r>
  <r>
    <s v="MEDELLIN"/>
    <x v="1"/>
    <x v="1"/>
    <s v="5360"/>
    <s v="3121984"/>
    <s v="3007012337"/>
    <s v="OC VISITA ROLLOS"/>
    <s v="ANTIOQUIA"/>
    <s v="ITAGUI"/>
    <s v="BARRIO SANTA MARIA II - ITAGUI"/>
    <s v="REDEBAN"/>
    <s v="FO-25-1954631"/>
    <d v="2025-12-10T12:20:50"/>
    <d v="2025-12-12T15:15:00"/>
    <m/>
    <s v="VISITA"/>
    <s v="ROLLOS"/>
    <s v="CB UNO A UNO"/>
    <s v="CB UNO A UNO"/>
    <m/>
    <s v="EJECUTADO EXITOSO"/>
    <s v="10/12/2025 SE ESCALA A COORDINADOR DE ZONA PARA ENTREGA DE ROLLOS EN SITIO | 12/12/2025 SE REALIZA ENTREGA DE 70 ROLLOS POR EL OPERADOR VELOCES CON LA GUIA V4001963709"/>
    <s v="VISITA TECNICA"/>
    <m/>
    <s v="TIPO I"/>
    <s v="TERRESTRE"/>
    <s v="MARIN QUINTERO BRAYAN ESTIVEN"/>
    <n v="1"/>
    <n v="35780"/>
    <n v="75096"/>
    <n v="35780"/>
  </r>
  <r>
    <s v="IBAGUE"/>
    <x v="2"/>
    <x v="2"/>
    <s v="73319"/>
    <s v="3122001"/>
    <s v="3007062415"/>
    <s v="OC VISITA ROLLOS"/>
    <s v="TOLIMA"/>
    <s v="GUAMO"/>
    <s v="BARRIO VIA GUAMO ESPINAL GUAMO"/>
    <s v="REDEBAN"/>
    <s v="FO-25-1954349"/>
    <d v="2025-12-10T11:56:44"/>
    <d v="2025-12-11T11:06:00"/>
    <m/>
    <m/>
    <m/>
    <s v="CB UNO A UNO"/>
    <s v="CB UNO A UNO"/>
    <s v="EJECUTADO"/>
    <s v="EJECUTADO EXITOSO"/>
    <s v="10/12/2025 SE ESCALA A COORDINADOR DE ZONA PARA ENTREGA DE ROLLOS EN SITIO | 11/12/2025 SE REALIZA VISITA AL PUNTO SE ENTREGAN 30 ROLLOS PAPEL RBM CLIENTE RCIBE A SATISFACCIÓN"/>
    <s v="VISITA TECNICA"/>
    <m/>
    <s v="TIPO II"/>
    <s v="TERRESTRE"/>
    <s v="DEVIA REINOSO JUAN CARLOS"/>
    <n v="1"/>
    <n v="67654"/>
    <n v="140396"/>
    <n v="67654"/>
  </r>
  <r>
    <s v="MEDELLIN"/>
    <x v="1"/>
    <x v="1"/>
    <s v="5318"/>
    <s v="3122040"/>
    <s v="3007075962"/>
    <s v="OC VISITA ROLLOS"/>
    <s v="ANTIOQUIA"/>
    <s v="GUARNE"/>
    <s v="PTM GUARNE FERRELECTRICOS PASO"/>
    <s v="REDEBAN"/>
    <s v="FO-25-1954821"/>
    <d v="2025-12-10T12:28:08"/>
    <d v="2025-12-17T14:39:00"/>
    <m/>
    <s v="VISITA"/>
    <s v="ROLLOS"/>
    <s v="AGREGADOR"/>
    <s v="COMCARD - PTM"/>
    <s v="EJECUTADO"/>
    <s v="EJECUTADO EXITOSO"/>
    <s v="10/12/2025 SE ESCALA A COORDINADOR DE ZONA PARA ENTREGA DE ROLLOS EN SITIO | 17/12/2025 NO SEA PODIDO LLEGAR A SITIO YA QUE HAY RETRASO EN LA AUTOPISTA MEDELLÍN BOGOTÁ POR DERRUMBE | 17/12/2025 SE ENTREGAN 110 ROLLOS"/>
    <s v="VISITA TECNICA"/>
    <m/>
    <s v="TIPO II"/>
    <s v="TERRESTRE"/>
    <s v="BADEL ACUÑA LUIS ALBERTO"/>
    <n v="1"/>
    <n v="67654"/>
    <n v="140396"/>
    <n v="67654"/>
  </r>
  <r>
    <s v="CALI"/>
    <x v="0"/>
    <x v="0"/>
    <s v="76001"/>
    <s v="3122067"/>
    <s v="3007071277"/>
    <s v="OC VISITA ROLLOS"/>
    <s v="VALLE DEL CAUCA"/>
    <s v="CALI"/>
    <s v="DISTRICOL DROGUERIAS AHM SAS"/>
    <s v="REDEBAN"/>
    <s v="FO-25-1954805"/>
    <d v="2025-12-10T13:05:21"/>
    <d v="2025-12-12T08:22:00"/>
    <m/>
    <s v="VISITA"/>
    <s v="ROLLOS"/>
    <s v="AGREGADOR"/>
    <s v="DISTRICOL"/>
    <s v="EJECUTADO"/>
    <s v="EJECUTADO EXITOSO"/>
    <s v="10/12/2025 SE ESCALA A COORDINADOR DE ZONA PARA ENTREGA DE ROLLOS EN SITIO | 11/12/2025 SE REALIZA ENTREGA DE 40 ROLLOS"/>
    <s v="VISITA TECNICA"/>
    <m/>
    <s v="TIPO I"/>
    <s v="TERRESTRE"/>
    <s v="MONTERO MUESES GIAN CARLO"/>
    <n v="1"/>
    <n v="35780"/>
    <n v="75096"/>
    <n v="35780"/>
  </r>
  <r>
    <s v="CALI"/>
    <x v="0"/>
    <x v="0"/>
    <s v="76834"/>
    <s v="3122123"/>
    <s v="3007080313"/>
    <s v="OC VISITA ROLLOS"/>
    <s v="VALLE DEL CAUCA"/>
    <s v="TULUA"/>
    <s v="BARRIO GGTO AGUACLARA TULUA"/>
    <s v="REDEBAN"/>
    <s v="FO-25-1954629"/>
    <d v="2025-12-10T12:21:30"/>
    <d v="2025-12-12T08:15:00"/>
    <m/>
    <s v="VISITA"/>
    <s v="ROLLOS"/>
    <s v="UNO A UNO"/>
    <s v="UNO A UNO"/>
    <s v="EJECUTADO"/>
    <s v="EJECUTADO EXITOSO"/>
    <s v="10/12/2025 SE ESCALA A COORDINADOR DE ZONA PARA ENTREGA DE ROLLOS EN SITIO | 11/12/2025 EN LA VISITA TÉCNICA SE REALIZÓ LA ENTREGA DE 30 ROLLOS TERMICOS DE REDEBAN PARA EL CB."/>
    <s v="VISITA TECNICA"/>
    <m/>
    <s v="TIPO II"/>
    <s v="TERRESTRE"/>
    <s v="SANCHEZ URREGO ROBINSON DAVID"/>
    <n v="1"/>
    <n v="67654"/>
    <n v="140396"/>
    <n v="67654"/>
  </r>
  <r>
    <s v="CALI"/>
    <x v="0"/>
    <x v="0"/>
    <s v="76001"/>
    <s v="3122125"/>
    <s v="3007057030"/>
    <s v="OC VISITA ROLLOS"/>
    <s v="VALLE DEL CAUCA"/>
    <s v="CALI"/>
    <s v="DISTRICOL SODA COM"/>
    <s v="REDEBAN"/>
    <s v="FO-25-1954624"/>
    <d v="2025-12-10T12:22:16"/>
    <d v="2025-12-12T08:18:00"/>
    <m/>
    <s v="VISITA"/>
    <s v="ROLLOS"/>
    <s v="AGREGADOR"/>
    <s v="DISTRICOL"/>
    <s v="EJECUTADO"/>
    <s v="EJECUTADO EXITOSO"/>
    <s v="10/12/2025 SE ESCALA A COORDINADOR DE ZONA PARA ENTREGA DE ROLLOS EN SITIO | 11/12/2025 SE REALIZA ENTREGA DE 80 ROLLOS REDEBAN"/>
    <s v="VISITA TECNICA"/>
    <m/>
    <s v="TIPO I"/>
    <s v="TERRESTRE"/>
    <s v="PAREDES CASTILLO DIEGO"/>
    <n v="1"/>
    <n v="35780"/>
    <n v="75096"/>
    <n v="35780"/>
  </r>
  <r>
    <s v="BOGOTA"/>
    <x v="5"/>
    <x v="6"/>
    <s v="11001"/>
    <s v="3122223"/>
    <s v="3007071790"/>
    <s v="OC VISITA ROLLOS"/>
    <s v="CUNDINAMARCA"/>
    <s v="BOGOTA"/>
    <s v="BARRIO BOSA RECREO BOGOTA 8"/>
    <s v="REDEBAN"/>
    <s v="FO-25-1954807"/>
    <d v="2025-12-10T13:01:51"/>
    <d v="2025-12-11T11:19:00"/>
    <m/>
    <s v="VISITA"/>
    <s v="ROLLOS"/>
    <s v="CB UNO A UNO"/>
    <s v="CB UNO A UNO"/>
    <s v="EJECUTADO"/>
    <s v="EJECUTADO EXITOSO"/>
    <s v="10/12/2025 SE ESCALA A COORDINADOR DE ZONA PARA ENTREGA DE ROLLOS EN SITIO | 11/12/2025 ENTREGA DE 30 ROLLOS NO SE MANIPULAN EQUIPOS"/>
    <s v="VISITA TECNICA"/>
    <m/>
    <s v="TIPO I"/>
    <s v="TERRESTRE"/>
    <s v="HERNANDEZ NARANJO OSCAR EDUARDO"/>
    <n v="1"/>
    <n v="35780"/>
    <n v="75096"/>
    <n v="35780"/>
  </r>
  <r>
    <s v="MEDELLIN"/>
    <x v="1"/>
    <x v="1"/>
    <s v="5001"/>
    <s v="3122243"/>
    <s v="3007076486"/>
    <s v="OC VISITA ROLLOS"/>
    <s v="ANTIOQUIA"/>
    <s v="MEDELLIN"/>
    <s v="PTM MEDELLIN  M F AUTOSERVICIO"/>
    <s v="REDEBAN"/>
    <s v="FO-25-1955175"/>
    <d v="2025-12-10T13:31:14"/>
    <d v="2025-12-13T11:44:00"/>
    <m/>
    <s v="VISITA"/>
    <s v="ROLLOS"/>
    <s v="AGREGADOR"/>
    <s v="COMCARD - PTM"/>
    <m/>
    <s v="EJECUTADO EXITOSO"/>
    <s v="10/12/2025 SE ESCALA A COORDINADOR DE ZONA PARA ENTREGA DE ROLLOS EN SITIO | 13/12/2025 SE REALIZA ENTREGA DE 40 ROLLOS POR EL OPERADOR VELOCES CON LA GUIA V4001963692"/>
    <s v="VISITA TECNICA"/>
    <m/>
    <s v="TIPO I"/>
    <s v="TERRESTRE"/>
    <s v="TORO CARDONA ELIZABETH"/>
    <n v="1"/>
    <n v="35780"/>
    <n v="75096"/>
    <n v="35780"/>
  </r>
  <r>
    <s v="CALI"/>
    <x v="0"/>
    <x v="0"/>
    <s v="76001"/>
    <s v="3122254"/>
    <s v="3007081641"/>
    <s v="OC VISITA ROLLOS"/>
    <s v="VALLE DEL CAUCA"/>
    <s v="CALI"/>
    <s v="PTM CALI MULTI TIENDA EL BILLE"/>
    <s v="REDEBAN"/>
    <s v="FO-25-1954946"/>
    <d v="2025-12-10T13:43:53"/>
    <d v="2025-12-11T09:27:00"/>
    <m/>
    <s v="VISITA"/>
    <s v="ROLLOS"/>
    <s v="AGREGADOR"/>
    <s v="COMCARD - PTM"/>
    <s v="EJECUTADO"/>
    <s v="EJECUTADO EXITOSO"/>
    <s v="10/12/2025 SE ESCALA A COORDINADOR DE ZONA PARA ENTREGA DE ROLLOS EN SITIO | 11/12/2025 SE REALIZA ENTREGA DE 60 ROLLOS"/>
    <s v="VISITA TECNICA"/>
    <m/>
    <s v="TIPO I"/>
    <s v="TERRESTRE"/>
    <s v="PAREDES CASTILLO DIEGO"/>
    <n v="1"/>
    <n v="35780"/>
    <n v="75096"/>
    <n v="35780"/>
  </r>
  <r>
    <s v="BOGOTA"/>
    <x v="5"/>
    <x v="6"/>
    <s v="11001"/>
    <s v="3122712"/>
    <s v="3007028687"/>
    <s v="OC VISITA ROLLOS"/>
    <s v="CUNDINAMARCA"/>
    <s v="BOGOTA"/>
    <s v="REVAL PRADO VERANIEGO"/>
    <s v="REDEBAN"/>
    <s v="FO-25-1955417"/>
    <d v="2025-12-10T14:23:59"/>
    <d v="2025-12-15T11:00:00"/>
    <m/>
    <s v="VISITA"/>
    <s v="ROLLOS"/>
    <s v="ROBUSTO"/>
    <s v="REVAL"/>
    <s v="EJECUTADO"/>
    <s v="EJECUTADO EXITOSO"/>
    <s v="10/12/2025 SE ESCALA A COORDINADOR DE ZONA PARA ENTREGA DE ROLLOS EN SITIO | 15/12/2025 SE ENTREGA 160 ROLLO DE REDEBAN PARA EN CORRESPONSAL BANCARIO"/>
    <s v="VISITA TECNICA"/>
    <m/>
    <s v="TIPO I"/>
    <s v="TERRESTRE"/>
    <s v="LEAL POVEDA YOHAN SEBASTIAN"/>
    <n v="1"/>
    <n v="35780"/>
    <n v="75096"/>
    <n v="35780"/>
  </r>
  <r>
    <s v="MEDELLIN"/>
    <x v="1"/>
    <x v="1"/>
    <s v="5756"/>
    <s v="3122918"/>
    <s v="3007026243"/>
    <s v="OC ENVIO ROLLOS"/>
    <s v="ANTIOQUIA"/>
    <s v="SONSON"/>
    <s v="COMCARD SONSON JAMA"/>
    <s v="REDEBAN"/>
    <s v="FO-25-1956402"/>
    <d v="2025-12-10T14:52:05"/>
    <d v="2025-12-16T09:38:00"/>
    <m/>
    <s v="ENVIO"/>
    <m/>
    <s v="AGREGADOR"/>
    <s v="COMCARD - PTM"/>
    <m/>
    <s v="EJECUTADO EXITOSO"/>
    <s v="10/12/2025 SE CONFIRMAN DATOS, SE REALIZA ENVIO POR OPERADOR LOGISTICO | 16/12/2025 SE REALIZA ENVIO DE 50 ROLLOS, CON LA GUIA 2078334629 SERVIENTREGA. SE CONFIRMA ENTREGA EXITOSA POR PARTE DE LA TRANSPORTADORA"/>
    <s v="ENVIO"/>
    <m/>
    <s v="TIPO III"/>
    <s v="TERRESTRE"/>
    <m/>
    <n v="1"/>
    <n v="35780"/>
    <n v="0"/>
    <n v="35780"/>
  </r>
  <r>
    <s v="MEDELLIN"/>
    <x v="1"/>
    <x v="1"/>
    <s v="5266"/>
    <s v="3123204"/>
    <s v="3007075399"/>
    <s v="OC VISITA ROLLOS"/>
    <s v="ANTIOQUIA"/>
    <s v="ENVIGADO"/>
    <s v="BARRIO ENVIGADO ENVIGADO 12"/>
    <s v="REDEBAN"/>
    <s v="FO-25-1955662"/>
    <d v="2025-12-10T15:21:49"/>
    <d v="2025-12-16T11:13:00"/>
    <m/>
    <s v="VISITA"/>
    <s v="ROLLOS"/>
    <s v="CB UNO A UNO"/>
    <s v="CB UNO A UNO"/>
    <m/>
    <s v="EJECUTADO EXITOSO"/>
    <s v="16/12/2025 SE REALIZA ENTREGA DE 10 ROLLOS POR EL OPERADOR VELOCES CON LA GUIA V4001963697"/>
    <s v="VISITA TECNICA"/>
    <m/>
    <s v="TIPO I"/>
    <s v="TERRESTRE"/>
    <s v="CONTRERAS ROSSI LITZY YULIETH"/>
    <n v="1"/>
    <n v="35780"/>
    <n v="75096"/>
    <n v="35780"/>
  </r>
  <r>
    <s v="MEDELLIN"/>
    <x v="1"/>
    <x v="1"/>
    <s v="5686"/>
    <s v="3123214"/>
    <s v="3007061159"/>
    <s v="OC VISITA ROLLOS"/>
    <s v="ANTIOQUIA"/>
    <s v="SANTA ROSA DE OSOS"/>
    <s v="DISTRICOL LOS RESULTADOS"/>
    <s v="REDEBAN"/>
    <s v="FO-25-1955934"/>
    <d v="2025-12-10T15:23:30"/>
    <d v="2025-12-16T08:57:00"/>
    <m/>
    <s v="VISITA"/>
    <s v="ROLLOS"/>
    <s v="AGREGADOR"/>
    <s v="DISTRICOL"/>
    <s v="EJECUTADO"/>
    <s v="EJECUTADO EXITOSO"/>
    <s v="10/12/2025 SE ESCALA A COORDINADOR DE ZONA PARA ENTREGA DE ROLLOS EN SITIO | 16/12/2025 SE ENVÍAN 20 ROLLOS OK, CLIENTE CONFIRMA RECIBIDO"/>
    <s v="ENVIO FLOTA - OPERADOR LOGISTICO"/>
    <m/>
    <s v="TIPO II"/>
    <s v="TERRESTRE"/>
    <s v="QUINTERO SANCHEZ JUAN SEBASTIAN"/>
    <n v="1"/>
    <n v="67654"/>
    <n v="140396"/>
    <n v="67654"/>
  </r>
  <r>
    <s v="IBAGUE"/>
    <x v="2"/>
    <x v="2"/>
    <s v="73226"/>
    <s v="3123262"/>
    <s v="3007064856"/>
    <s v="OC VISITA ROLLOS"/>
    <s v="TOLIMA"/>
    <s v="CUNDAY"/>
    <s v="BARRIO SANTANDER CUNDAY"/>
    <s v="REDEBAN"/>
    <s v="FO-25-1955932"/>
    <d v="2025-12-10T15:40:03"/>
    <d v="2025-12-14T14:15:00"/>
    <m/>
    <s v="VISITA"/>
    <s v="ROLLOS"/>
    <s v="CB UNO A UNO"/>
    <s v="CB UNO A UNO"/>
    <s v="EJECUTADO"/>
    <s v="EJECUTADO EXITOSO"/>
    <s v="10/12/2025 SE ESCALA A COORDINADOR DE ZONA PARA ENTREGA DE ROLLOS EN SITIO | 14/12/2025 SE REALIZA ENVIO DE 40 ROLLOS, CON LA GUIA 700177941666 INTERRAPIDISIMO. SE CONFIRMA ENTREGA EXITOSA POR PARTE DE LA TRANSPORTADORA | 11/12/2025 SE REALIZA ENVÍO DE 40 ROLLOS POR SOLICITUD DEL CLIENTE ALA DIRECCIÓN ASIGNADA POR TRANSPORTADORA INTERRAPIDISOMO."/>
    <s v="ENVIO FLOTA - OPERADOR LOGISTICO"/>
    <m/>
    <s v="TIPO II"/>
    <s v="TERRESTRE"/>
    <s v="BARRAGAN TAFUR EDWIN ESTEBAN"/>
    <n v="1"/>
    <n v="67654"/>
    <n v="140396"/>
    <n v="67654"/>
  </r>
  <r>
    <s v="APARTADO"/>
    <x v="1"/>
    <x v="1"/>
    <s v="5045"/>
    <s v="3123366"/>
    <s v="3007079270"/>
    <s v="OC VISITA ROLLOS"/>
    <s v="ANTIOQUIA"/>
    <s v="APARTADO"/>
    <s v="DISTRICOL TIENDA SALOME LA 95"/>
    <s v="REDEBAN"/>
    <s v="FO-25-1955928"/>
    <d v="2025-12-10T15:42:06"/>
    <d v="2025-12-17T15:27:00"/>
    <m/>
    <s v="VISITA"/>
    <s v="ROLLOS"/>
    <s v="AGREGADOR"/>
    <s v="DISTRICOL"/>
    <s v="EJECUTADO"/>
    <s v="EJECUTADO EXITOSO"/>
    <s v="10/12/2025 SE ESCALA A COORDINADOR DE ZONA PARA ENTREGA DE ROLLOS EN SITIO | 17/12/2025 ENVIONROLLOS DIRECTO CON EL CONDUCTOR. ENTREGA CONFIRMADA CON EL CLIENTE"/>
    <s v="ENVIO FLOTA - OPERADOR LOGISTICO"/>
    <m/>
    <s v="TIPO I"/>
    <s v="TERRESTRE"/>
    <s v="CASTRO HENAO DANIEL ESTEBAN"/>
    <n v="1"/>
    <n v="35780"/>
    <n v="0"/>
    <n v="35780"/>
  </r>
  <r>
    <s v="PEREIRA"/>
    <x v="0"/>
    <x v="5"/>
    <s v="66170"/>
    <s v="3123377"/>
    <s v="3007079237"/>
    <s v="OC VISITA ROLLOS"/>
    <s v="RISARALDA"/>
    <s v="DOSQUEBRADAS"/>
    <s v="DISTRICOL VARIEDADES LEON"/>
    <s v="REDEBAN"/>
    <s v="FO-25-1955922"/>
    <d v="2025-12-10T15:44:09"/>
    <d v="2025-12-12T10:50:00"/>
    <m/>
    <s v="VISITA"/>
    <s v="ROLLOS"/>
    <s v="AGREGADOR"/>
    <s v="DISTRICOL"/>
    <s v="EJECUTADO"/>
    <s v="EJECUTADO EXITOSO"/>
    <s v="10/12/2025 SE ESCALA A COORDINADOR DE ZONA PARA ENTREGA DE ROLLOS EN SITIO | 12/12/2025 SE ENTREGAN 70 ROLLOS."/>
    <s v="VISITA TECNICA"/>
    <m/>
    <s v="TIPO I"/>
    <s v="TERRESTRE"/>
    <s v="FRANCO CAÑAVERAL YAMID RAUL"/>
    <n v="1"/>
    <n v="35780"/>
    <n v="75096"/>
    <n v="35780"/>
  </r>
  <r>
    <s v="BUCARAMANGA"/>
    <x v="4"/>
    <x v="4"/>
    <s v="13688"/>
    <s v="3123501"/>
    <s v="3007081511"/>
    <s v="OC ENVIO ROLLOS"/>
    <s v="BOLIVAR"/>
    <s v="SANTA ROSA DEL SUR"/>
    <s v="DISTRICOL VARIEDADES LAS FERIA"/>
    <s v="REDEBAN"/>
    <s v="FO-25-1955964"/>
    <d v="2025-12-10T15:39:20"/>
    <d v="2025-12-17T12:09:00"/>
    <m/>
    <s v="ENVIO"/>
    <m/>
    <s v="AGREGADOR"/>
    <s v="DISTRICOL"/>
    <m/>
    <s v="EJECUTADO EXITOSO"/>
    <s v="16/12/2025 SE REALIZA ENVIO DE ROLLOS POR  OPERADOR LOGISTICO | 17/12/2025 SE REALIZA ENVIO DE 20 ROLLOS, CON LA GUIA 2214831701 SERVIENTREGA. SE CONFIRMA ENTREGA EXITOSA POR PARTE DEL USUARIO"/>
    <s v="ENVIO"/>
    <m/>
    <s v="TIPO V"/>
    <s v="TERRESTRE/FLUVIAL"/>
    <m/>
    <n v="1"/>
    <n v="35780"/>
    <n v="0"/>
    <n v="35780"/>
  </r>
  <r>
    <s v="MEDELLIN"/>
    <x v="1"/>
    <x v="1"/>
    <s v="5240"/>
    <s v="3123571"/>
    <s v="3007079188"/>
    <s v="OC VISITA ROLLOS"/>
    <s v="ANTIOQUIA"/>
    <s v="EBEJICO"/>
    <s v="BARRIO EBEJICO EBEJICO"/>
    <s v="REDEBAN"/>
    <s v="FO-25-1956304"/>
    <d v="2025-12-10T15:53:51"/>
    <d v="2025-12-16T08:17:00"/>
    <m/>
    <s v="VISITA"/>
    <s v="ROLLOS"/>
    <s v="CB UNO A UNO"/>
    <s v="CB UNO A UNO"/>
    <s v="EJECUTADO"/>
    <s v="EJECUTADO EXITOSO"/>
    <s v="10/12/2025 SE ESCALA A COORDINADOR DE ZONA PARA ENTREGA DE ROLLOS EN SITIO | 16/12/2025 SE ENVÍAN 20 ROLLOS RBM POR FLOTA COOTRASANA, USUARIO INFORMA QUE YA LOS RECLAMO"/>
    <s v="ENVIO FLOTA - OPERADOR LOGISTICO"/>
    <m/>
    <s v="TIPO II"/>
    <s v="TERRESTRE"/>
    <s v="BARRIENTOS HERNANDEZ CRISTIAN HORACIO"/>
    <n v="1"/>
    <n v="67654"/>
    <n v="140396"/>
    <n v="67654"/>
  </r>
  <r>
    <s v="BUCARAMANGA"/>
    <x v="4"/>
    <x v="4"/>
    <s v="68547"/>
    <s v="3123684"/>
    <s v="3007074648"/>
    <s v="OC VISITA ROLLOS"/>
    <s v="SANTANDER"/>
    <s v="PIEDECUESTA"/>
    <s v="PTM PIEDECUESTA MICRO MERCADO"/>
    <s v="REDEBAN"/>
    <s v="FO-25-1956295"/>
    <d v="2025-12-10T16:25:53"/>
    <d v="2025-12-12T08:47:00"/>
    <m/>
    <s v="VISITA"/>
    <s v="ROLLOS"/>
    <s v="AGREGADOR"/>
    <s v="COMCARD - PTM"/>
    <s v="EJECUTADO"/>
    <s v="EJECUTADO EXITOSO"/>
    <s v="10/12/2025 SE ESCALA A COORDINADOR DE ZONA PARA ENTREGA DE ROLLOS EN SITIO | 11/12/2025 SE VISITA COMERCIO Y SE REALIZA LA ENTREGA DE 20 ROLLOS RBM CB OPERATIVO"/>
    <s v="VISITA TECNICA"/>
    <m/>
    <s v="TIPO II"/>
    <s v="TERRESTRE"/>
    <s v="BARAJAS BERMUDEZ YAHIR MAURICIO"/>
    <n v="1"/>
    <n v="67654"/>
    <n v="140396"/>
    <n v="67654"/>
  </r>
  <r>
    <s v="BOGOTA"/>
    <x v="5"/>
    <x v="6"/>
    <s v="11001"/>
    <s v="3123736"/>
    <s v="3007068578"/>
    <s v="OC VISITA ROLLOS"/>
    <s v="CUNDINAMARCA"/>
    <s v="BOGOTA"/>
    <s v="VILLA DEL RIO 7"/>
    <s v="REDEBAN"/>
    <s v="FO-25-1956297"/>
    <d v="2025-12-10T16:15:31"/>
    <d v="2025-12-11T15:12:00"/>
    <m/>
    <s v="VISITA"/>
    <s v="ROLLOS"/>
    <s v="CB UNO A UNO"/>
    <s v="CB UNO A UNO"/>
    <s v="EJECUTADO"/>
    <s v="EJECUTADO EXITOSO"/>
    <s v="10/12/2025 SE ESCALA A COORDINADOR DE ZONA PARA ENTREGA DE ROLLOS EN SITIO | 11/12/2025 SE HACE ENTREGA DE 30 ROLLOS RDBN"/>
    <s v="VISITA TECNICA"/>
    <m/>
    <s v="TIPO I"/>
    <s v="TERRESTRE"/>
    <s v="GONZALEZ FANDIÑO SANTIAGO ERNESTO"/>
    <n v="1"/>
    <n v="35780"/>
    <n v="75096"/>
    <n v="35780"/>
  </r>
  <r>
    <s v="MEDELLIN"/>
    <x v="1"/>
    <x v="1"/>
    <s v="5001"/>
    <s v="3124039"/>
    <s v="3007067846"/>
    <s v="OC VISITA ROLLOS"/>
    <s v="ANTIOQUIA"/>
    <s v="MEDELLIN"/>
    <s v="OPRAP ESTACIÓN AGUACATALA"/>
    <s v="REDEBAN"/>
    <s v="FO-25-1956434"/>
    <d v="2025-12-10T16:55:12"/>
    <d v="2025-12-12T15:13:00"/>
    <m/>
    <s v="VISITA"/>
    <s v="ROLLOS"/>
    <s v="ROBUSTO"/>
    <s v="OPRAP"/>
    <m/>
    <s v="EJECUTADO EXITOSO"/>
    <s v="10/12/2025 SE ESCALA A COORDINADOR DE ZONA PARA ENTREGA DE ROLLOS EN SITIO | 12/12/2025 SE REALIZA ENTREGA DE 170 ROLLOS POR EL OPERADOR VELOCES CON LA GUIA V4001963701"/>
    <s v="VISITA TECNICA"/>
    <m/>
    <s v="TIPO I"/>
    <s v="TERRESTRE"/>
    <s v="MARIN QUINTERO BRAYAN ESTIVEN"/>
    <n v="1"/>
    <n v="35780"/>
    <n v="75096"/>
    <n v="35780"/>
  </r>
  <r>
    <s v="BARRANQUILLA"/>
    <x v="3"/>
    <x v="3"/>
    <s v="8001"/>
    <s v="3124160"/>
    <s v="3007022877"/>
    <s v="OC VISITA ROLLOS"/>
    <s v="ATLANTICO"/>
    <s v="BARRANQUILLA"/>
    <s v="BARRIO PRADO VIII BARRANQUILLA"/>
    <s v="REDEBAN"/>
    <s v="FO-25-1956430"/>
    <d v="2025-12-10T17:06:30"/>
    <d v="2025-12-11T10:39:00"/>
    <m/>
    <s v="VISITA"/>
    <s v="ROLLOS"/>
    <s v="UNO A UNO"/>
    <s v="CB UNO A UNO"/>
    <s v="EJECUTADO"/>
    <s v="EJECUTADO EXITOSO"/>
    <s v="10/12/2025 SE ESCALA A COORDINADOR DE ZONA PARA ENTREGA DE ROLLOS EN SITIO | 11/12/2025 SE REALIZA VISITA TÉCNICA, SE ENTREGA 10 ROLLOS PARA DATAFONO, EL CLIENTE RECIBE A SATISFACCIÓN, CB OPERATIVO."/>
    <s v="VISITA TECNICA"/>
    <m/>
    <s v="TIPO I"/>
    <s v="TERRESTRE"/>
    <s v="DE AGUAS MUÑOZ DAVID JOSE"/>
    <n v="1"/>
    <n v="35780"/>
    <n v="75096"/>
    <n v="35780"/>
  </r>
  <r>
    <s v="PEREIRA"/>
    <x v="0"/>
    <x v="5"/>
    <s v="76736"/>
    <s v="3124203"/>
    <s v="3007016857"/>
    <s v="OC VISITA ROLLOS"/>
    <s v="VALLE DEL CAUCA"/>
    <s v="SEVILLA"/>
    <s v="BARRIO LA AVENIDA SEVILLA"/>
    <s v="REDEBAN"/>
    <s v="FO-25-1956436"/>
    <d v="2025-12-10T16:40:29"/>
    <d v="2025-12-12T11:33:00"/>
    <m/>
    <s v="VISITA"/>
    <s v="ROLLOS"/>
    <s v="CB UNO A UNO"/>
    <s v="CB UNO A UNO"/>
    <s v="EJECUTADO"/>
    <s v="EJECUTADO EXITOSO"/>
    <s v="10/12/2025 SE ESCALA A COORDINADOR DE ZONA PARA ENTREGA DE ROLLOS EN SITIO | 12/12/2025 SE VISITA COMERCIO SE REALIZÓ ENTREGA DE 20 ROLLOS"/>
    <s v="VISITA TECNICA"/>
    <m/>
    <s v="TIPO II"/>
    <s v="TERRESTRE"/>
    <s v="SANCHEZ SOLORZANO JUAN SEBASTIAN"/>
    <n v="1"/>
    <n v="67654"/>
    <n v="140396"/>
    <n v="67654"/>
  </r>
  <r>
    <s v="IBAGUE"/>
    <x v="2"/>
    <x v="2"/>
    <s v="73001"/>
    <s v="3124418"/>
    <s v="3007047898"/>
    <s v="OC VISITA ROLLOS"/>
    <s v="TOLIMA"/>
    <s v="IBAGUE"/>
    <s v="DISTRICOL INTERNET BANDA ANCHA"/>
    <s v="REDEBAN"/>
    <s v="FO-25-1956568"/>
    <d v="2025-12-10T17:57:08"/>
    <d v="2025-12-17T16:09:00"/>
    <m/>
    <s v="VISITA"/>
    <s v="ROLLOS"/>
    <s v="AGREGADOR"/>
    <s v="DISTRICOL"/>
    <s v="EJECUTADO"/>
    <s v="EJECUTADO EXITOSO"/>
    <s v="10/12/2025 SE ESCALA A COORDINADOR DE ZONA PARA ENTREGA DE ROLLOS EN SITIO | 17/12/2025 SE REALIZA ENTREGA DE 20 ROLLOS POR SOLICITUD DEL CLIENTE."/>
    <s v="VISITA TECNICA"/>
    <m/>
    <s v="TIPO I"/>
    <s v="TERRESTRE"/>
    <s v="BARRAGAN TAFUR EDWIN ESTEBAN"/>
    <n v="1"/>
    <n v="35780"/>
    <n v="75096"/>
    <n v="35780"/>
  </r>
  <r>
    <s v="PASTO"/>
    <x v="0"/>
    <x v="0"/>
    <s v="52258"/>
    <s v="3124541"/>
    <s v="3007043602"/>
    <s v="OC VISITA ROLLOS"/>
    <s v="NARIÑO"/>
    <s v="EL TABLON DE GOMEZ"/>
    <s v="PTM EL TABLON DE GOMEZ TIENDA"/>
    <s v="REDEBAN"/>
    <s v="FO-25-1957653"/>
    <d v="2025-12-11T08:00:00"/>
    <d v="2025-12-17T08:48:00"/>
    <m/>
    <s v="VISITA"/>
    <s v="ROLLOS"/>
    <s v="AGREGADOR"/>
    <s v="COMCARD - PTM"/>
    <s v="EJECUTADO"/>
    <s v="EJECUTADO EXITOSO"/>
    <s v="11/12/2025 SE ESCALA A COORDINADOR DE ZONA PARA ENTREGA DE ROLLOS EN SITIO | 17/12/2025 POR SOLICITUD DE CLIENTE SE REALIZA ENVIO POR FLOTA DE 40 ROLLOS CONFIRMA ENTREGA DE ROLLOS EN EL MUNICIPIO"/>
    <s v="ENVIO FLOTA - OPERADOR LOGISTICO"/>
    <m/>
    <s v="TIPO II"/>
    <s v="TERRESTRE"/>
    <s v="BRAVO MADROÑERO OSCAR ESTEBAN"/>
    <n v="1"/>
    <n v="67654"/>
    <n v="140396"/>
    <n v="67654"/>
  </r>
  <r>
    <s v="MEDELLIN"/>
    <x v="1"/>
    <x v="1"/>
    <s v="5001"/>
    <s v="3124617"/>
    <s v="3007070127"/>
    <s v="OC VISITA ROLLOS"/>
    <s v="ANTIOQUIA"/>
    <s v="MEDELLIN"/>
    <s v="PTM MEDELLIN BETTYLU"/>
    <s v="REDEBAN"/>
    <s v="FO-25-1957895"/>
    <d v="2025-12-11T08:00:00"/>
    <d v="2025-12-30T10:01:00"/>
    <m/>
    <s v="VISITA"/>
    <s v="ROLLOS"/>
    <s v="AGREGADOR"/>
    <s v="COMCARD - PTM"/>
    <m/>
    <s v="EJECUTADO EXITOSO"/>
    <s v="11/12/2025 SE ESCALA A COORDINADOR DE ZONA PARA ENTREGA DE ROLLOS EN SITIO | 26/12/2025 SE CONSULTA NUEVAMENTE A VELOCES POR EL ESTADO DE LA GUIA, INFORMAN QUE REVISARAN Y SE RECOMENDARÁ LA ENTREGA | 31/12/2025 SE REALIZA ENTREGA DE 50 ROLLOS POR EL OPERADOR VELOCES CON LA GUIA V4001972102"/>
    <s v="VISITA TECNICA"/>
    <m/>
    <s v="TIPO I"/>
    <s v="TERRESTRE"/>
    <s v="CONTRERAS ROSSI LITZY YULIETH"/>
    <n v="1"/>
    <n v="35780"/>
    <n v="75096"/>
    <n v="35780"/>
  </r>
  <r>
    <s v="TUNJA"/>
    <x v="4"/>
    <x v="4"/>
    <s v="15104"/>
    <s v="3124621"/>
    <s v="3007077036"/>
    <s v="OC VISITA ROLLOS"/>
    <s v="BOYACA"/>
    <s v="BOYACA"/>
    <s v="BARRIO SOLANO BOYACA  5"/>
    <s v="REDEBAN"/>
    <s v="FO-25-1957889"/>
    <d v="2025-12-11T08:00:00"/>
    <d v="2025-12-12T14:44:00"/>
    <m/>
    <s v="VISITA"/>
    <s v="ROLLOS"/>
    <s v="CB UNO A UNO"/>
    <s v="CB UNO A UNO"/>
    <s v="EJECUTADO"/>
    <s v="EJECUTADO EXITOSO"/>
    <s v="11/12/2025 SE ESCALA A COORDINADOR DE ZONA PARA ENTREGA DE ROLLOS EN SITIO | 12/12/2025 SE REALIZA ENTREGA DE 40 ROLLOS RBM CON VISITA"/>
    <s v="VISITA TECNICA"/>
    <m/>
    <s v="TIPO II"/>
    <s v="TERRESTRE"/>
    <s v="RODRIGUEZ MURCIA YERSON IVAN"/>
    <n v="1"/>
    <n v="67654"/>
    <n v="140396"/>
    <n v="67654"/>
  </r>
  <r>
    <s v="SANTA MARTA"/>
    <x v="3"/>
    <x v="3"/>
    <s v="47030"/>
    <s v="3124625"/>
    <s v="3007081182"/>
    <s v="OC ENVIO ROLLOS"/>
    <s v="MAGDALENA"/>
    <s v="ALGARROBO"/>
    <s v="BARRIO CENTRO ALGARROBO 1"/>
    <s v="REDEBAN"/>
    <s v="FO-25-1957647"/>
    <d v="2025-12-11T08:00:00"/>
    <d v="2025-12-17T13:18:00"/>
    <m/>
    <s v="ENVIO"/>
    <m/>
    <s v="UNO A UNO"/>
    <s v="UNO A UNO"/>
    <m/>
    <s v="EJECUTADO EXITOSO"/>
    <s v="11/12/2025 SE REALIZA ENVIO DE ROLLOS POR  OPERADOR LOGISTICO | 17/12/2025 SE REALIZA ENVIO DE 20 ROLLOS, CON LA GUIA 2278614754 SERVIENTREGA. SE CONFIRMA ENTREGA EXITOSA POR PARTE DEL USUARIO"/>
    <s v="ENVIO"/>
    <m/>
    <s v="TIPO IV"/>
    <s v="TERRESTRE"/>
    <m/>
    <n v="1"/>
    <n v="35780"/>
    <n v="0"/>
    <n v="35780"/>
  </r>
  <r>
    <s v="BUCARAMANGA"/>
    <x v="4"/>
    <x v="4"/>
    <s v="68001"/>
    <s v="3125197"/>
    <s v="3007045361"/>
    <s v="OC VISITA ROLLOS"/>
    <s v="SANTANDER"/>
    <s v="BUCARAMANGA"/>
    <s v="BARRIO MEJORAS PUBLICAS BUCARA"/>
    <s v="REDEBAN"/>
    <s v="FO-25-1958444"/>
    <d v="2025-12-11T08:47:47"/>
    <d v="2025-12-11T15:07:00"/>
    <m/>
    <s v="VISITA"/>
    <s v="ROLLOS"/>
    <s v="CB UNO A UNO"/>
    <s v="CB UNO A UNO"/>
    <s v="EJECUTADO"/>
    <s v="EJECUTADO EXITOSO"/>
    <s v="11/12/2025 SE ESCALA A COORDINADOR DE ZONA PARA ENTREGA DE ROLLOS EN SITIO | 11/12/2025 ENTREGA DE 70 ROLLOS PARA DATAFONO"/>
    <s v="VISITA TECNICA"/>
    <m/>
    <s v="TIPO I"/>
    <s v="TERRESTRE"/>
    <s v="PEÑA DIAZ IVAN YESID"/>
    <n v="1"/>
    <n v="35780"/>
    <n v="75096"/>
    <n v="35780"/>
  </r>
  <r>
    <s v="MEDELLIN"/>
    <x v="1"/>
    <x v="1"/>
    <s v="5756"/>
    <s v="3125310"/>
    <s v="3007013081"/>
    <s v="OC VISITA ROLLOS"/>
    <s v="ANTIOQUIA"/>
    <s v="SONSON"/>
    <s v="LA DANTA SONSON"/>
    <s v="REDEBAN"/>
    <s v="FO-25-1965517"/>
    <d v="2025-12-11T08:10:00"/>
    <d v="2025-12-19T08:47:00"/>
    <m/>
    <s v="VISITA"/>
    <s v="ROLLOS"/>
    <s v="CB UNO A UNO"/>
    <s v="CB UNO A UNO"/>
    <s v="EJECUTADO"/>
    <s v="EJECUTADO EXITOSO"/>
    <s v="12/12/2025 EN COMUNICACION CON CB INDICA QUE REALICEMOS EL ENVIO DE ROLLOS POR MEDIO DE LA FLOTA TRANSORIENTE A LA DANTA - ANTIOQUIA A NOMBRE DE OSCAR GOMEZ CC. 70353239 | 18/12/2025 SE REALIZA ENVÍO DE 30 ROLLOS POR MEDIO DE FLOTA DE MANERA EFECTIVA. CB CONFIRMA QUE RECIBIÓ LOS ROLLOS DE MANERA EFECTIVA"/>
    <s v="ENVIO FLOTA - OPERADOR LOGISTICO"/>
    <m/>
    <s v="TIPO III"/>
    <s v="TERRESTRE"/>
    <s v="MARIN PIEDRAHITA JIMMY ALEXIS"/>
    <n v="1"/>
    <n v="35780"/>
    <n v="0"/>
    <n v="35780"/>
  </r>
  <r>
    <s v="SANTA MARTA"/>
    <x v="3"/>
    <x v="3"/>
    <s v="47798"/>
    <s v="3125422"/>
    <s v="3007081177"/>
    <s v="OC ENVIO ROLLOS"/>
    <s v="MAGDALENA"/>
    <s v="TENERIFE"/>
    <s v="BARRIO CENTRO TENERIFE 2"/>
    <s v="REDEBAN"/>
    <s v="FO-25-1961528"/>
    <d v="2025-12-11T08:46:45"/>
    <d v="2025-12-22T14:31:00"/>
    <m/>
    <s v="ENVIO"/>
    <m/>
    <s v="UNO A UNO"/>
    <s v="UNO A UNO"/>
    <m/>
    <s v="EJECUTADO EXITOSO"/>
    <s v="11/12/2025 SE REALIZA ENVIO DE ROLLOS POR  OPERADOR LOGISTICO | 17/12/2025 SE INTENTA COMUNICACION CON EL USUARIO PARA VALIDAR SI YA RECIBIO LOS ROLLOS PERO NO HAY CONTACTO | 22/12/2025 SE REALIZA ENVIO DE 10 ROLLOS, CON LA GUIA 2278614755 SERVIENTREGA. SE CONFIRMA ENTREGA EXITOSA POR PARTE DE LA TRANSPORTADORA"/>
    <s v="ENVIO"/>
    <m/>
    <s v="TIPO IV"/>
    <s v="TERRESTRE"/>
    <m/>
    <n v="1"/>
    <n v="35780"/>
    <n v="0"/>
    <n v="35780"/>
  </r>
  <r>
    <s v="BARRANQUILLA"/>
    <x v="3"/>
    <x v="3"/>
    <s v="8573"/>
    <s v="3125450"/>
    <s v="3007068980"/>
    <s v="OC VISITA ROLLOS"/>
    <s v="ATLANTICO"/>
    <s v="PUERTO COLOMBIA"/>
    <s v="PAGAFACIL CC PLAZA CAMPESTRE"/>
    <s v="REDEBAN"/>
    <s v="FO-25-1958441"/>
    <d v="2025-12-11T08:56:02"/>
    <d v="2025-12-12T08:40:00"/>
    <m/>
    <s v="VISITA"/>
    <s v="ROLLOS"/>
    <s v="ROBUSTO"/>
    <s v="PAGAFACIL"/>
    <s v="EJECUTADO"/>
    <s v="EJECUTADO EXITOSO"/>
    <s v="11/12/2025 SE ESCALA A COORDINADOR DE ZONA PARA ENTREGA DE ROLLOS EN SITIO | 11/12/2025 SE ENTREGAN 80 ROLLOS"/>
    <s v="VISITA TECNICA"/>
    <m/>
    <s v="TIPO II"/>
    <s v="TERRESTRE"/>
    <s v="DE AVILA SIADES ALBERTO ENRIQUE"/>
    <n v="1"/>
    <n v="67654"/>
    <n v="140396"/>
    <n v="67654"/>
  </r>
  <r>
    <s v="TUNJA"/>
    <x v="4"/>
    <x v="4"/>
    <s v="15238"/>
    <s v="3125465"/>
    <s v="3007054438"/>
    <s v="OC VISITA ROLLOS"/>
    <s v="BOYACA"/>
    <s v="DUITAMA"/>
    <s v="BARRIO SAN JUAN BOSCO DUITAMA"/>
    <s v="REDEBAN"/>
    <s v="FO-25-1958435"/>
    <d v="2025-12-11T08:59:14"/>
    <d v="2025-12-12T14:30:00"/>
    <m/>
    <s v="VISITA"/>
    <s v="ROLLOS"/>
    <s v="CB UNO A UNO"/>
    <s v="CB UNO A UNO"/>
    <s v="EJECUTADO"/>
    <s v="EJECUTADO EXITOSO"/>
    <s v="11/12/2025 SE ESCALA A COORDINADOR DE ZONA PARA ENTREGA DE ROLLOS EN SITIO | 12/12/2025 SE REALIZA ENTREGA DE 20 ROLLOS RBM CON VISITA"/>
    <s v="VISITA TECNICA"/>
    <m/>
    <s v="TIPO II"/>
    <s v="TERRESTRE"/>
    <s v="RODRIGUEZ MURCIA YERSON IVAN"/>
    <n v="1"/>
    <n v="67654"/>
    <n v="140396"/>
    <n v="67654"/>
  </r>
  <r>
    <s v="BUCARAMANGA"/>
    <x v="4"/>
    <x v="4"/>
    <s v="68001"/>
    <s v="3125495"/>
    <s v="3007035761"/>
    <s v="OC VISITA ROLLOS"/>
    <s v="SANTANDER"/>
    <s v="BUCARAMANGA"/>
    <s v="BARRIO BOLARQUI BUCARAMANGA"/>
    <s v="REDEBAN"/>
    <s v="FO-25-1958422"/>
    <d v="2025-12-11T09:11:18"/>
    <d v="2025-12-12T08:38:00"/>
    <m/>
    <s v="VISITA"/>
    <s v="ROLLOS"/>
    <s v="CB UNO A UNO"/>
    <s v="CB UNO A UNO"/>
    <s v="EJECUTADO"/>
    <s v="EJECUTADO EXITOSO"/>
    <s v="11/12/2025 SE ESCALA A COORDINADOR DE ZONA PARA ENTREGA DE ROLLOS EN SITIO | 11/12/2025 ENTREGA DE 90 ROLLOS PARA DATAFONO"/>
    <s v="VISITA TECNICA"/>
    <m/>
    <s v="TIPO I"/>
    <s v="TERRESTRE"/>
    <s v="PEÑA DIAZ IVAN YESID"/>
    <n v="1"/>
    <n v="35780"/>
    <n v="75096"/>
    <n v="35780"/>
  </r>
  <r>
    <s v="APARTADO"/>
    <x v="1"/>
    <x v="1"/>
    <s v="5490"/>
    <s v="3125572"/>
    <s v="3007077956"/>
    <s v="OC VISITA ROLLOS"/>
    <s v="ANTIOQUIA"/>
    <s v="NECOCLI"/>
    <s v="BARRIO  AUTOPISTA AL MAR 2 NEC"/>
    <s v="REDEBAN"/>
    <s v="FO-25-1960326"/>
    <d v="2025-12-11T09:13:46"/>
    <d v="2025-12-18T12:28:00"/>
    <m/>
    <s v="VISITA"/>
    <s v="ROLLOS"/>
    <s v="CB UNO A UNO"/>
    <s v="CB UNO A UNO"/>
    <s v="EJECUTADO"/>
    <s v="EJECUTADO EXITOSO"/>
    <s v="11/12/2025 SE ESCALA A COORDINADOR DE ZONA PARA ENTREGA DE ROLLOS EN SITIO | 18/12/2025 SE ENVÍAN ROLLOS CON EL CONDUCTOR Y SE COMPARTE INFORMACIÓN CON LA USUARIA Y CONFIRMA EL RECIBIDO"/>
    <s v="ENVIO FLOTA - OPERADOR LOGISTICO"/>
    <m/>
    <s v="TIPO II"/>
    <s v="TERRESTRE"/>
    <s v="SALDARRIAGA MIRANDA SANTIAGO"/>
    <n v="1"/>
    <n v="67654"/>
    <n v="140396"/>
    <n v="67654"/>
  </r>
  <r>
    <s v="APARTADO"/>
    <x v="1"/>
    <x v="1"/>
    <s v="5147"/>
    <s v="3125677"/>
    <s v="3007069213"/>
    <s v="OC VISITA ROLLOS"/>
    <s v="ANTIOQUIA"/>
    <s v="CAREPA"/>
    <s v="DISTRICOL VARIEDADES DENAT"/>
    <s v="REDEBAN"/>
    <s v="FO-25-1960321"/>
    <d v="2025-12-11T09:24:45"/>
    <d v="2025-12-18T08:35:00"/>
    <m/>
    <s v="VISITA"/>
    <s v="ROLLOS"/>
    <s v="AGREGADOR"/>
    <s v="DISTRICOL"/>
    <s v="EJECUTADO"/>
    <s v="EJECUTADO EXITOSO"/>
    <s v="11/12/2025 SE ESCALA A COORDINADOR DE ZONA PARA ENTREGA DE ROLLOS EN SITIO | 17/12/2025 ENTREGA 30 ROLLOS EN SITIO"/>
    <s v="VISITA TECNICA"/>
    <m/>
    <s v="TIPO I"/>
    <s v="TERRESTRE"/>
    <s v="CASTRO HENAO DANIEL ESTEBAN"/>
    <n v="1"/>
    <n v="35780"/>
    <n v="75096"/>
    <n v="35780"/>
  </r>
  <r>
    <s v="BUCARAMANGA"/>
    <x v="4"/>
    <x v="4"/>
    <s v="68679"/>
    <s v="3125932"/>
    <s v="3007074611"/>
    <s v="OC VISITA ROLLOS"/>
    <s v="SANTANDER"/>
    <s v="SAN GIL"/>
    <s v="BARRIO CENTRO SAN GIL 18"/>
    <s v="REDEBAN"/>
    <s v="FO-25-1960319"/>
    <d v="2025-12-11T09:29:30"/>
    <d v="2025-12-14T14:13:00"/>
    <m/>
    <s v="VISITA"/>
    <s v="ROLLOS"/>
    <s v="CB UNO A UNO"/>
    <s v="CB UNO A UNO"/>
    <s v="EJECUTADO"/>
    <s v="EJECUTADO EXITOSO"/>
    <s v="11/12/2025 SE ESCALA A COORDINADOR DE ZONA PARA ENTREGA DE ROLLOS EN SITIO | 12/12/2025 SE REALIZA ENVÍO DE 30 ROLLOS A SOLICITUD DEL CLIENTE POR INTERRAPIDISIMO"/>
    <s v="ENVIO FLOTA - OPERADOR LOGISTICO"/>
    <m/>
    <s v="TIPO II"/>
    <s v="TERRESTRE"/>
    <s v="REYES RAMIREZ DIEGO ALEXANDER"/>
    <n v="1"/>
    <n v="67654"/>
    <n v="140396"/>
    <n v="67654"/>
  </r>
  <r>
    <s v="NEIVA"/>
    <x v="2"/>
    <x v="2"/>
    <s v="18001"/>
    <s v="3125962"/>
    <s v="3007053542"/>
    <s v="OC VISITA ROLLOS"/>
    <s v="CAQUETA"/>
    <s v="FLORENCIA"/>
    <s v="DISTRICOL VARIEDADES MARY"/>
    <s v="REDEBAN"/>
    <s v="FO-25-1966649"/>
    <d v="2025-12-11T09:41:19"/>
    <d v="2025-12-16T16:03:00"/>
    <m/>
    <s v="VISITA"/>
    <s v="ROLLOS"/>
    <s v="AGREGADOR"/>
    <s v="DISTRICOL"/>
    <s v="EJECUTADO"/>
    <s v="EJECUTADO EXITOSO"/>
    <s v="12/12/2025 SE ESCALA A COORDINADOR DE ZONA PARA ENTREGA DE ROLLOS EN SITIO | 16/12/2025 SE ENTREGA 60 ROLLOS SIN NOVEDAD"/>
    <s v="VISITA TECNICA"/>
    <m/>
    <s v="TIPO IV"/>
    <s v="TERRESTRE"/>
    <s v="ANDRADE HERNANDEZ JUAN CARLOS"/>
    <n v="1"/>
    <n v="35780"/>
    <n v="196537"/>
    <n v="35780"/>
  </r>
  <r>
    <s v="MEDELLIN"/>
    <x v="1"/>
    <x v="1"/>
    <s v="5001"/>
    <s v="3126090"/>
    <s v="3007053051"/>
    <s v="OC VISITA ROLLOS"/>
    <s v="ANTIOQUIA"/>
    <s v="MEDELLIN"/>
    <s v="PTM MEDELLIN MERCATEADERO"/>
    <s v="REDEBAN"/>
    <s v="FO-25-1960312"/>
    <d v="2025-12-11T09:58:50"/>
    <d v="2025-12-19T11:24:00"/>
    <m/>
    <s v="VISITA"/>
    <s v="ROLLOS"/>
    <s v="AGREGADOR"/>
    <s v="COMCARD - PTM"/>
    <m/>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40 ROLLOS POR EL OPERADOR VELOCES CON LA GUIA V4001972080"/>
    <s v="VISITA TECNICA"/>
    <m/>
    <s v="TIPO I"/>
    <s v="TERRESTRE"/>
    <s v="CONTRERAS ROSSI LITZY YULIETH"/>
    <n v="1"/>
    <n v="35780"/>
    <n v="75096"/>
    <n v="35780"/>
  </r>
  <r>
    <s v="MEDELLIN"/>
    <x v="1"/>
    <x v="1"/>
    <s v="5360"/>
    <s v="3126169"/>
    <s v="3007021971"/>
    <s v="OC VISITA ROLLOS"/>
    <s v="ANTIOQUIA"/>
    <s v="ITAGUI"/>
    <s v="COMCARD ITAGUI MAYORISTA TKS"/>
    <s v="REDEBAN"/>
    <s v="FO-25-1960313"/>
    <d v="2025-12-11T09:57:45"/>
    <d v="2025-12-19T15:53:00"/>
    <m/>
    <s v="VISITA"/>
    <s v="ROLLOS"/>
    <s v="AGREGADOR"/>
    <s v="COMCARD - PTM"/>
    <m/>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50 ROLLOS POR EL OPERADOR VELOCES CON LA GUIA V4001972081"/>
    <s v="VISITA TECNICA"/>
    <m/>
    <s v="TIPO I"/>
    <s v="TERRESTRE"/>
    <s v="CONTRERAS ROSSI LITZY YULIETH"/>
    <n v="1"/>
    <n v="35780"/>
    <n v="75096"/>
    <n v="35780"/>
  </r>
  <r>
    <s v="MEDELLIN"/>
    <x v="1"/>
    <x v="1"/>
    <s v="5001"/>
    <s v="3126174"/>
    <s v="3007079021"/>
    <s v="OC VISITA ROLLOS"/>
    <s v="ANTIOQUIA"/>
    <s v="MEDELLIN"/>
    <s v="PTM MEDELLIN SUPERMERCADO TRAV"/>
    <s v="REDEBAN"/>
    <s v="FO-25-1960310"/>
    <d v="2025-12-11T10:00:32"/>
    <d v="2025-12-23T10:26:00"/>
    <m/>
    <s v="VISITA"/>
    <s v="ROLLOS"/>
    <s v="AGREGADOR"/>
    <s v="COMCARD - PTM"/>
    <m/>
    <s v="EJECUTADO EXITOSO"/>
    <s v="11/12/2025 SE ESCALA A COORDINADOR DE ZONA PARA ENTREGA DE ROLLOS EN SITIO | 23/12/2025 SE REALIZA ENTREGA DE 60 ROLLOS POR EL OPERADOR VELOCES CON LA GUIA V4001972079"/>
    <s v="VISITA TECNICA"/>
    <m/>
    <s v="TIPO I"/>
    <s v="TERRESTRE"/>
    <s v="MARIN QUINTERO BRAYAN ESTIVEN"/>
    <n v="1"/>
    <n v="35780"/>
    <n v="75096"/>
    <n v="35780"/>
  </r>
  <r>
    <s v="APARTADO"/>
    <x v="1"/>
    <x v="1"/>
    <s v="5490"/>
    <s v="3126192"/>
    <s v="3007068512"/>
    <s v="OC VISITA ROLLOS"/>
    <s v="ANTIOQUIA"/>
    <s v="NECOCLI"/>
    <s v="VRD IGUANA CENTRAL"/>
    <s v="REDEBAN"/>
    <s v="FO-25-1960298"/>
    <d v="2025-12-11T10:04:11"/>
    <d v="2025-12-18T08:32:00"/>
    <m/>
    <s v="VISITA"/>
    <s v="ROLLOS"/>
    <s v="UNO A UNO"/>
    <s v="CB UNO A UNO"/>
    <s v="EJECUTADO"/>
    <s v="EJECUTADO EXITOSO"/>
    <s v="11/12/2025 SE ESCALA A COORDINADOR DE ZONA PARA ENTREGA DE ROLLOS EN SITIO | 17/12/2025 SE ENVÍAN ROLLOS CON EL CONDUCTOR Y SE COMPARTE INFORMACIÓN CON LA USUARIA Y CONFIRMA EL RECIBIDO"/>
    <s v="ENVIO FLOTA - OPERADOR LOGISTICO"/>
    <m/>
    <s v="TIPO II"/>
    <s v="TERRESTRE"/>
    <s v="SALDARRIAGA MIRANDA SANTIAGO"/>
    <n v="1"/>
    <n v="67654"/>
    <n v="140396"/>
    <n v="67654"/>
  </r>
  <r>
    <s v="BOGOTA"/>
    <x v="5"/>
    <x v="6"/>
    <s v="25175"/>
    <s v="3126222"/>
    <s v="3007074507"/>
    <s v="OC VISITA ROLLOS"/>
    <s v="CUNDINAMARCA"/>
    <s v="CHIA"/>
    <s v="BARRIO VRD FONQUETA CHIA"/>
    <s v="REDEBAN"/>
    <s v="FO-25-1962019"/>
    <d v="2025-12-11T10:07:25"/>
    <d v="2025-12-15T14:24:00"/>
    <m/>
    <s v="VISITA"/>
    <s v="ROLLOS"/>
    <s v="CB UNO A UNO"/>
    <s v="CB UNO A UNO"/>
    <s v="EJECUTADO / CANCELADO"/>
    <s v="CB CERRADO - DESOCUPADO"/>
    <s v="11/12/2025 SE ESCALA A COORDINADOR DE ZONA PARA ENTREGA DE ROLLOS EN SITIO | 15/12/2025 SE REALIZA VISITA DE CAMPO ENCONTRADO QUE COMERCIO ESTA CERRADO SE INTENTA COMUNICACIÓN A LA LÍNEA 3212078769 NO CONTESTA, SE INFORMA A SUPERVISOR QUIEN AUTORIZA CIERRE DE SOLICITUD."/>
    <s v="VISITA TECNICA"/>
    <m/>
    <s v="TIPO II"/>
    <s v="TERRESTRE"/>
    <s v="LOZADA ROJAS CHRISTIAN ANDRES"/>
    <n v="1"/>
    <n v="67654"/>
    <n v="140396"/>
    <n v="67654"/>
  </r>
  <r>
    <s v="CUCUTA"/>
    <x v="4"/>
    <x v="4"/>
    <s v="54001"/>
    <s v="3126311"/>
    <s v="3007063208"/>
    <s v="OC VISITA ROLLOS"/>
    <s v="NORTE DE SANTANDER"/>
    <s v="CUCUTA"/>
    <s v="PTM CUCUTA DROGUERIA LA NUEVA"/>
    <s v="REDEBAN"/>
    <s v="FO-25-1960305"/>
    <d v="2025-12-11T10:02:42"/>
    <d v="2025-12-16T16:37:00"/>
    <m/>
    <s v="VISITA"/>
    <s v="ROLLOS"/>
    <s v="AGREGADOR"/>
    <s v="COMCARD - PTM"/>
    <s v="EJECUTADO"/>
    <s v="EJECUTADO EXITOSO"/>
    <s v="11/12/2025 SE ESCALA A COORDINADOR DE ZONA PARA ENTREGA DE ROLLOS EN SITIO | 16/12/2025 SE ENTREGAN 30 ROLLOS RBM OK."/>
    <s v="VISITA TECNICA"/>
    <m/>
    <s v="TIPO I"/>
    <s v="TERRESTRE"/>
    <s v="NARANJO AFANADOR RUBEN JESUS"/>
    <n v="1"/>
    <n v="35780"/>
    <n v="75096"/>
    <n v="35780"/>
  </r>
  <r>
    <s v="CALI"/>
    <x v="0"/>
    <x v="0"/>
    <s v="76130"/>
    <s v="3126316"/>
    <s v="3007067341"/>
    <s v="OC VISITA ROLLOS"/>
    <s v="VALLE DEL CAUCA"/>
    <s v="CANDELARIA"/>
    <s v="DISTRICOL SUPERMERCADO EL DESC"/>
    <s v="REDEBAN"/>
    <s v="FO-25-1960300"/>
    <d v="2025-12-11T10:03:32"/>
    <d v="2025-12-13T15:57:00"/>
    <m/>
    <s v="VISITA"/>
    <s v="ROLLOS"/>
    <s v="AGREGADOR"/>
    <s v="DISTRICOL"/>
    <s v="EJECUTADO"/>
    <s v="EJECUTADO EXITOSO"/>
    <s v="11/12/2025 SE ESCALA A COORDINADOR DE ZONA PARA ENTREGA DE ROLLOS EN SITIO | 12/12/2025 SE REALIZA ENTREGA DE 20 ROLLOS TERMICOS REDEBAN"/>
    <s v="VISITA TECNICA"/>
    <m/>
    <s v="TIPO II"/>
    <s v="TERRESTRE"/>
    <s v="MONTERO MUESES GIAN CARLO"/>
    <n v="1"/>
    <n v="67654"/>
    <n v="140396"/>
    <n v="67654"/>
  </r>
  <r>
    <s v="CALI"/>
    <x v="0"/>
    <x v="0"/>
    <s v="76001"/>
    <s v="3126358"/>
    <s v="3007081195"/>
    <s v="OC VISITA ROLLOS"/>
    <s v="VALLE DEL CAUCA"/>
    <s v="CALI"/>
    <s v="BARRIO BENJAMIN HERRERA CALI"/>
    <s v="REDEBAN"/>
    <s v="FO-25-1959677"/>
    <d v="2025-12-11T10:14:26"/>
    <d v="2025-12-12T10:33:00"/>
    <m/>
    <s v="VISITA"/>
    <s v="ROLLOS"/>
    <s v="UNO A UNO"/>
    <s v="UNO A UNO"/>
    <s v="EJECUTADO"/>
    <s v="EJECUTADO EXITOSO"/>
    <s v="11/12/2025 SE ESCALA A COORDINADOR DE ZONA PARA ENTREGA DE ROLLOS EN SITIO | 12/12/2025 SE ENTREGAN 20 ROLLOS AL CORRESPONSAL BANCARIO"/>
    <s v="VISITA TECNICA"/>
    <m/>
    <s v="TIPO I"/>
    <s v="TERRESTRE"/>
    <s v="PALACIOS GOMEZ BRAHIAN ANDRES"/>
    <n v="1"/>
    <n v="35780"/>
    <n v="75096"/>
    <n v="35780"/>
  </r>
  <r>
    <s v="MEDELLIN"/>
    <x v="1"/>
    <x v="1"/>
    <s v="5079"/>
    <s v="3126366"/>
    <s v="3007067243"/>
    <s v="OC VISITA ROLLOS"/>
    <s v="ANTIOQUIA"/>
    <s v="BARBOSA"/>
    <s v="DISTRICOL MERCA EXPRES HATILLO"/>
    <s v="REDEBAN"/>
    <s v="FO-25-1959373"/>
    <d v="2025-12-11T10:17:17"/>
    <d v="2025-12-17T14:32:00"/>
    <m/>
    <s v="VISITA"/>
    <s v="ROLLOS"/>
    <s v="AGREGADOR"/>
    <s v="DISTRICOL"/>
    <s v="EJECUTADO"/>
    <s v="EJECUTADO EXITOSO"/>
    <s v="11/12/2025 SE ESCALA A COORDINADOR DE ZONA PARA ENTREGA DE ROLLOS EN SITIO | 17/12/2025 SE ENTREGAN 80 ROLLOS RBM"/>
    <s v="VISITA TECNICA"/>
    <m/>
    <s v="TIPO II"/>
    <s v="TERRESTRE"/>
    <s v="BARRIENTOS HERNANDEZ CRISTIAN HORACIO"/>
    <n v="1"/>
    <n v="67654"/>
    <n v="140396"/>
    <n v="67654"/>
  </r>
  <r>
    <s v="BUCARAMANGA"/>
    <x v="4"/>
    <x v="4"/>
    <s v="68689"/>
    <s v="3126597"/>
    <s v="3007040695"/>
    <s v="OC VISITA ROLLOS"/>
    <s v="SANTANDER"/>
    <s v="SAN VICENTE DE CHUCURI"/>
    <s v="PTM TIENDA LE CENTRAL DE YARIM"/>
    <s v="REDEBAN"/>
    <s v="FO-25-1959254"/>
    <d v="2025-12-11T10:50:09"/>
    <d v="2025-12-12T14:14:00"/>
    <m/>
    <s v="VISITA"/>
    <s v="ROLLOS"/>
    <s v="AGREGADOR"/>
    <s v="COMCARD - PTM"/>
    <s v="EJECUTADO"/>
    <s v="EJECUTADO EXITOSO"/>
    <s v="11/12/2025 SE REALIZA ENVIO DE ROLLOS POR  OPERADOR LOGISTICO | 11/12/2025 EN COMUNICACIÓN CON EL SEÑOR EDWAR AL MOVIL 3133475442, SE CONFIRMA DATOS DE ENVÍO Y EMPRESA DE TRANSPORTE. | 12/12/2025 SE REALIZA ENVIO DE 50 ROLLOS POR EMPRESA DE TRASPORTE COTRASMAGDALENA_x000a_SE CONFIRMA RECIBIDO DE ROLLOS POR CLIENTE**"/>
    <s v="ENVIO FLOTA - OPERADOR LOGISTICO"/>
    <m/>
    <s v="TIPO III"/>
    <s v="TERRESTRE"/>
    <s v="SANTOS GONZALEZ JOHAN FABIAN"/>
    <n v="1"/>
    <n v="35780"/>
    <n v="0"/>
    <n v="35780"/>
  </r>
  <r>
    <s v="MEDELLIN"/>
    <x v="1"/>
    <x v="1"/>
    <s v="5101"/>
    <s v="3126716"/>
    <s v="3007079553"/>
    <s v="OC VISITA ROLLOS"/>
    <s v="ANTIOQUIA"/>
    <s v="CIUDAD BOLIVAR"/>
    <s v="BARRIO CIUDAD BOLIVAR CIUDAD B"/>
    <s v="REDEBAN"/>
    <s v="FO-25-1959362"/>
    <d v="2025-12-11T10:47:58"/>
    <d v="2025-12-13T12:10:00"/>
    <m/>
    <s v="VISITA"/>
    <s v="ROLLOS"/>
    <s v="CB UNO A UNO"/>
    <s v="CB UNO A UNO"/>
    <s v="EJECUTADO"/>
    <s v="EJECUTADO EXITOSO"/>
    <s v="11/12/2025 SE ESCALA A COORDINADOR DE ZONA PARA ENTREGA DE ROLLOS EN SITIO | 13/12/2025 SE LLAMA AL 3218162340 SE HABLA CON EL SEÑOR JORGE Y AUTORIZA A DEJARLE LOS ROLLOS CON EL NEGOCIO VECINO YA QUE EL NEGOCIO ESTABA ACERTADO TODO OK"/>
    <s v="VISITA TECNICA"/>
    <m/>
    <s v="TIPO II"/>
    <s v="TERRESTRE"/>
    <s v="ALVAREZ ARENAS VICTOR HUGO"/>
    <n v="1"/>
    <n v="67654"/>
    <n v="140396"/>
    <n v="67654"/>
  </r>
  <r>
    <s v="SANTA MARTA"/>
    <x v="3"/>
    <x v="3"/>
    <s v="47001"/>
    <s v="3126733"/>
    <s v="3007038397"/>
    <s v="OC VISITA ROLLOS"/>
    <s v="MAGDALENA"/>
    <s v="SANTA MARTA"/>
    <s v="BARRIO VEREDA DON DIEGO SANTA"/>
    <s v="REDEBAN"/>
    <s v="FO-25-1959359"/>
    <d v="2025-12-11T10:55:11"/>
    <d v="2025-12-12T13:49:00"/>
    <m/>
    <s v="VISITA"/>
    <s v="ROLLOS"/>
    <s v="CB UNO A UNO"/>
    <s v="CB UNO A UNO"/>
    <s v="EJECUTADO"/>
    <s v="EJECUTADO EXITOSO"/>
    <s v="11/12/2025 SE ESCALA A COORDINADOR DE ZONA PARA ENTREGA DE ROLLOS EN SITIO | 12/12/2025 SE REALIZA ENTREGA DE 50 ROLLOS PARA DATÁFONO A SATISFACCIÓN DEL CLIENTE"/>
    <s v="VISITA TECNICA"/>
    <m/>
    <s v="TIPO I"/>
    <s v="TERRESTRE"/>
    <s v="THOMAS  CAMPO SIGIFREDO SEGUNDO"/>
    <n v="1"/>
    <n v="35780"/>
    <n v="75096"/>
    <n v="35780"/>
  </r>
  <r>
    <s v="CALI"/>
    <x v="0"/>
    <x v="0"/>
    <s v="19001"/>
    <s v="3126739"/>
    <s v="3007036365"/>
    <s v="OC VISITA ROLLOS"/>
    <s v="CAUCA"/>
    <s v="POPAYAN"/>
    <s v="BARRIO ALICANTE POPAYAN"/>
    <s v="REDEBAN"/>
    <s v="FO-25-1966648"/>
    <d v="2025-12-11T10:56:03"/>
    <d v="2025-12-15T17:25:00"/>
    <m/>
    <s v="VISITA"/>
    <s v="ROLLOS"/>
    <s v="CB UNO A UNO"/>
    <s v="CB UNO A UNO"/>
    <s v="EJECUTADO"/>
    <s v="EJECUTADO EXITOSO"/>
    <s v="12/12/2025 SE ESCALA A COORDINADOR DE ZONA PARA ENTREGA DE ROLLOS EN SITIO | 15/12/2025 SE INGRESA SE ENTREGA 50 ROLLOS RBM"/>
    <s v="VISITA TECNICA"/>
    <m/>
    <s v="TIPO III"/>
    <s v="TERRESTRE"/>
    <s v="GIMBUEL LASSO LUIS GERMAN"/>
    <n v="1"/>
    <n v="35780"/>
    <n v="196537"/>
    <n v="35780"/>
  </r>
  <r>
    <s v="BARRANQUILLA"/>
    <x v="3"/>
    <x v="3"/>
    <s v="8001"/>
    <s v="3126763"/>
    <s v="3007069016"/>
    <s v="OC VISITA ROLLOS"/>
    <s v="ATLANTICO"/>
    <s v="BARRANQUILLA"/>
    <s v="BARRIO ALTOS DE RIOMAR BARRANQ"/>
    <s v="REDEBAN"/>
    <s v="FO-25-1960208"/>
    <d v="2025-12-11T11:04:17"/>
    <d v="2025-12-12T10:35:00"/>
    <m/>
    <s v="VISITA"/>
    <s v="ROLLOS"/>
    <s v="CB UNO A UNO"/>
    <s v="CB UNO A UNO"/>
    <s v="EJECUTADO"/>
    <s v="EJECUTADO EXITOSO"/>
    <s v="11/12/2025 SE ESCALA A COORDINADOR DE ZONA PARA ENTREGA DE ROLLOS EN SITIO | 12/12/2025 SE REALIZA VISITA SE ENTREGA 50 ROLLOS"/>
    <s v="VISITA TECNICA"/>
    <m/>
    <s v="TIPO I"/>
    <s v="TERRESTRE"/>
    <s v="VILLACOB VILLACOB ELKIN EDUARDO"/>
    <n v="1"/>
    <n v="35780"/>
    <n v="75096"/>
    <n v="35780"/>
  </r>
  <r>
    <s v="BOGOTA"/>
    <x v="5"/>
    <x v="6"/>
    <s v="11001"/>
    <s v="3126774"/>
    <s v="3007040467"/>
    <s v="OC VISITA ROLLOS"/>
    <s v="CUNDINAMARCA"/>
    <s v="BOGOTA"/>
    <s v="BARRIO LUCERO BAJO BOGOTA 2"/>
    <s v="REDEBAN"/>
    <s v="FO-25-1959997"/>
    <d v="2025-12-11T11:09:22"/>
    <d v="2025-12-12T13:56:00"/>
    <m/>
    <s v="VISITA"/>
    <s v="ROLLOS"/>
    <s v="CB UNO A UNO"/>
    <s v="CB UNO A UNO"/>
    <s v="EJECUTADO"/>
    <s v="EJECUTADO EXITOSO"/>
    <s v="11/12/2025 SE ESCALA A COORDINADOR DE ZONA PARA ENTREGA DE ROLLOS EN SITIO | 12/12/2025 SE LLEGA AL PUNTO DONDE SE ENCUENTRA CERRADO EL CB, SE LLAMA AL NÚMERO DE CONTACTO 3222857242 DONDE LINA MARTINEZ AUTORIZA ENTREGAR EN EL SUPERMERCADO, SE ENTREGAN 50 ROLLOS"/>
    <s v="VISITA TECNICA"/>
    <m/>
    <s v="TIPO I"/>
    <s v="TERRESTRE"/>
    <s v="MICHELI LOPEZ MIGUEL ANGEL"/>
    <n v="1"/>
    <n v="35780"/>
    <n v="75096"/>
    <n v="35780"/>
  </r>
  <r>
    <s v="CUCUTA"/>
    <x v="4"/>
    <x v="4"/>
    <s v="54001"/>
    <s v="3126868"/>
    <s v="3007074995"/>
    <s v="OC VISITA ROLLOS"/>
    <s v="NORTE DE SANTANDER"/>
    <s v="CUCUTA"/>
    <s v="PTM CUCUTA AUTOLUJOS Y SERVICI"/>
    <s v="REDEBAN"/>
    <s v="FO-25-1960205"/>
    <d v="2025-12-11T11:07:40"/>
    <d v="2025-12-17T09:19:00"/>
    <m/>
    <s v="VISITA"/>
    <s v="ROLLOS"/>
    <s v="AGREGADOR"/>
    <s v="COMCARD - PTM"/>
    <s v="EJECUTADO"/>
    <s v="EJECUTADO EXITOSO"/>
    <s v="11/12/2025 SE ESCALA A COORDINADOR DE ZONA PARA ENTREGA DE ROLLOS EN SITIO | 17/12/2025 SE VISITA COMERCIO SE HACE ENTREGA DE 30 ROLLOS RDM CIERRE EXITOSO"/>
    <s v="VISITA TECNICA"/>
    <m/>
    <s v="TIPO I"/>
    <s v="TERRESTRE"/>
    <s v="CARRILLO MORA FRANKY JAVIER"/>
    <n v="1"/>
    <n v="35780"/>
    <n v="75096"/>
    <n v="35780"/>
  </r>
  <r>
    <s v="MEDELLIN"/>
    <x v="1"/>
    <x v="1"/>
    <s v="5001"/>
    <s v="3126925"/>
    <s v="3007024052"/>
    <s v="OC VISITA ROLLOS"/>
    <s v="ANTIOQUIA"/>
    <s v="MEDELLIN"/>
    <s v="COMCARD MANRIQUE ESTACIO N"/>
    <s v="REDEBAN"/>
    <s v="FO-25-1960292"/>
    <d v="2025-12-11T11:03:22"/>
    <d v="2025-12-18T15:24:00"/>
    <m/>
    <s v="VISITA"/>
    <s v="ROLLOS"/>
    <s v="AGREGADOR"/>
    <s v="COMCARD - PTM"/>
    <m/>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8/12/2025 SE REALIZA ENTREGA DE 150 ROLLOS POR EL OPERADOR VELOCES CON LA GUIA V4001972087"/>
    <s v="VISITA TECNICA"/>
    <m/>
    <s v="TIPO I"/>
    <s v="TERRESTRE"/>
    <s v="CONTRERAS ROSSI LITZY YULIETH"/>
    <n v="1"/>
    <n v="35780"/>
    <n v="75096"/>
    <n v="35780"/>
  </r>
  <r>
    <s v="MEDELLIN"/>
    <x v="1"/>
    <x v="1"/>
    <s v="5360"/>
    <s v="3126969"/>
    <s v="3007077991"/>
    <s v="OC VISITA ROLLOS"/>
    <s v="ANTIOQUIA"/>
    <s v="ITAGUI"/>
    <s v="PAGAFACIL ITAGUI"/>
    <s v="REDEBAN"/>
    <s v="FO-25-1959674"/>
    <d v="2025-12-11T11:15:28"/>
    <d v="2025-12-24T12:24:00"/>
    <m/>
    <s v="VISITA"/>
    <s v="ROLLOS"/>
    <s v="ROBUSTO"/>
    <s v="PAGAFACIL"/>
    <m/>
    <s v="EJECUTADO EXITOSO"/>
    <s v="11/12/2025 SE ESCALA A COORDINADOR DE ZONA PARA ENTREGA DE ROLLOS EN SITIO | 22/12/2025 22-12 ENVIO POR VELOCES, REPORTAN NOVEDADES EN LA ENTREGA POR CAPACIDAD OPERATIVA DE LA TRANSPORTADORA | 24/12/2025 SE REALIZA ENTREGA DE 230 ROLLOS POR EL OPERADOR VELOCES CON LA GUIA V4001972099"/>
    <s v="VISITA TECNICA"/>
    <m/>
    <s v="TIPO I"/>
    <s v="TERRESTRE"/>
    <m/>
    <n v="1"/>
    <n v="35780"/>
    <n v="75096"/>
    <n v="35780"/>
  </r>
  <r>
    <s v="CARTAGENA"/>
    <x v="3"/>
    <x v="3"/>
    <s v="13001"/>
    <s v="3126987"/>
    <s v="3007037199"/>
    <s v="OC VISITA ROLLOS"/>
    <s v="BOLIVAR"/>
    <s v="CARTAGENA"/>
    <s v="PAGAFACIL  MAMONAL"/>
    <s v="REDEBAN"/>
    <s v="FO-25-1959650"/>
    <d v="2025-12-11T11:24:43"/>
    <d v="2025-12-12T09:09:00"/>
    <m/>
    <s v="VISITA"/>
    <s v="ROLLOS"/>
    <s v="ROBUSTO"/>
    <s v="PAGAFACIL"/>
    <s v="EJECUTADO"/>
    <s v="EJECUTADO EXITOSO"/>
    <s v="11/12/2025 SE ESCALA A COORDINADOR DE ZONA PARA ENTREGA DE ROLLOS EN SITIO | 12/12/2025 SE REALIZA ENTREGA DE 90 ROLLOS REDEBAN"/>
    <s v="VISITA TECNICA"/>
    <m/>
    <s v="TIPO I"/>
    <s v="TERRESTRE"/>
    <s v="AVILA DE HORTA FERNANDO JOSE"/>
    <n v="1"/>
    <n v="35780"/>
    <n v="75096"/>
    <n v="35780"/>
  </r>
  <r>
    <s v="MEDELLIN"/>
    <x v="1"/>
    <x v="1"/>
    <s v="5001"/>
    <s v="3127000"/>
    <s v="3007027302"/>
    <s v="OC VISITA ROLLOS"/>
    <s v="ANTIOQUIA"/>
    <s v="MEDELLIN"/>
    <s v="PAGAFACIL SAN ANTONIO DE PRADO"/>
    <s v="REDEBAN"/>
    <s v="FO-25-1959662"/>
    <d v="2025-12-11T11:17:54"/>
    <d v="2025-12-16T15:21:00"/>
    <m/>
    <s v="VISITA"/>
    <s v="ROLLOS"/>
    <s v="ROBUSTO"/>
    <s v="PAGAFACIL"/>
    <m/>
    <s v="EJECUTADO EXITOSO"/>
    <s v="11/12/2025 SE ESCALA A COORDINADOR DE ZONA PARA ENTREGA DE ROLLOS EN SITIO | 13/12/2025 SE ENTREGAN 100 ROLLOS REDEBAN CON EXITO EN EL CORESPONSAL, OK"/>
    <s v="VISITA TECNICA"/>
    <m/>
    <s v="TIPO I"/>
    <s v="TERRESTRE"/>
    <s v="CONTRERAS ROSSI LITZY YULIETH"/>
    <n v="1"/>
    <n v="35780"/>
    <n v="75096"/>
    <n v="35780"/>
  </r>
  <r>
    <s v="CARTAGENA"/>
    <x v="3"/>
    <x v="3"/>
    <s v="13683"/>
    <s v="3127049"/>
    <s v="3007075900"/>
    <s v="OC VISITA ROLLOS"/>
    <s v="BOLIVAR"/>
    <s v="SANTA ROSA"/>
    <s v="BARRIO CALLE NUEVA SANTA ROSA"/>
    <s v="REDEBAN"/>
    <s v="FO-25-1959989"/>
    <d v="2025-12-11T11:36:37"/>
    <d v="2025-12-12T10:13:00"/>
    <m/>
    <s v="VISITA"/>
    <s v="ROLLOS"/>
    <s v="CB UNO A UNO"/>
    <s v="CB UNO A UNO"/>
    <s v="EJECUTADO"/>
    <s v="EJECUTADO EXITOSO"/>
    <s v="11/12/2025 SE ESCALA A COORDINADOR DE ZONA PARA ENTREGA DE ROLLOS EN SITIO | 12/12/2025 SE REALIZA ENTREGA DE 30 ROLLOS REDEBAN"/>
    <s v="VISITA TECNICA"/>
    <m/>
    <s v="TIPO II"/>
    <s v="TERRESTRE"/>
    <s v="AVILA DE HORTA FERNANDO JOSE"/>
    <n v="1"/>
    <n v="67654"/>
    <n v="140396"/>
    <n v="67654"/>
  </r>
  <r>
    <s v="BOGOTA"/>
    <x v="5"/>
    <x v="6"/>
    <s v="11001"/>
    <s v="3127052"/>
    <s v="3007063481"/>
    <s v="OC VISITA ROLLOS"/>
    <s v="CUNDINAMARCA"/>
    <s v="BOGOTA"/>
    <s v="BARRIO CHAPINERO BOGOTA 27"/>
    <s v="REDEBAN"/>
    <s v="FO-25-1959980"/>
    <d v="2025-12-11T11:37:23"/>
    <d v="2025-12-12T13:59:00"/>
    <m/>
    <s v="VISITA"/>
    <s v="ROLLOS"/>
    <s v="CB UNO A UNO"/>
    <s v="CB UNO A UNO"/>
    <s v="EJECUTADO"/>
    <s v="EJECUTADO EXITOSO"/>
    <s v="11/12/2025 SE ESCALA A COORDINADOR DE ZONA PARA ENTREGA DE ROLLOS EN SITIO | 12/12/2025 SE ENTREGAN 30 ROLLOS REDEBAN A JUAN CRESPO"/>
    <s v="VISITA TECNICA"/>
    <m/>
    <s v="TIPO I"/>
    <s v="TERRESTRE"/>
    <s v="LEON GUERRERO CRISTIAN JOHAN"/>
    <n v="1"/>
    <n v="35780"/>
    <n v="75096"/>
    <n v="35780"/>
  </r>
  <r>
    <s v="VILLAVICENCIO"/>
    <x v="2"/>
    <x v="2"/>
    <s v="50001"/>
    <s v="3127075"/>
    <s v="3007046562"/>
    <s v="OC VISITA ROLLOS"/>
    <s v="META"/>
    <s v="VILLAVICENCIO"/>
    <s v="DISTRICOL SERVICIOS GIPARE"/>
    <s v="REDEBAN"/>
    <s v="FO-25-1959976"/>
    <d v="2025-12-11T11:50:06"/>
    <d v="2025-12-12T10:44:00"/>
    <m/>
    <s v="VISITA"/>
    <s v="ROLLOS"/>
    <s v="AGREGADOR"/>
    <s v="DISTRICOL"/>
    <s v="EJECUTADO"/>
    <s v="EJECUTADO EXITOSO"/>
    <s v="11/12/2025 SE ESCALA A COORDINADOR DE ZONA PARA ENTREGA DE ROLLOS EN SITIO | 12/12/2025 SE REALIZA VISITA Y SE ENTREGA 60 ROLLOS RBM"/>
    <s v="VISITA TECNICA"/>
    <m/>
    <s v="TIPO I"/>
    <s v="TERRESTRE"/>
    <s v="PEDREROS CONTRERAS MICHAEL STEVENS"/>
    <n v="1"/>
    <n v="35780"/>
    <n v="75096"/>
    <n v="35780"/>
  </r>
  <r>
    <s v="PEREIRA"/>
    <x v="0"/>
    <x v="5"/>
    <s v="66001"/>
    <s v="3127302"/>
    <s v="3007030807"/>
    <s v="OC VISITA ROLLOS"/>
    <s v="RISARALDA"/>
    <s v="PEREIRA"/>
    <s v="BARRIO TRIBUNAS"/>
    <s v="REDEBAN"/>
    <s v="FO-25-1959643"/>
    <d v="2025-12-11T11:32:00"/>
    <d v="2025-12-12T13:53:00"/>
    <m/>
    <s v="VISITA"/>
    <s v="ROLLOS"/>
    <s v="CB UNO A UNO"/>
    <s v="CB UNO A UNO"/>
    <s v="EJECUTADO"/>
    <s v="EJECUTADO EXITOSO"/>
    <s v="11/12/2025 SE ESCALA A COORDINADOR DE ZONA PARA ENTREGA DE ROLLOS EN SITIO | 12/12/2025 SE ENTREGAN 20 ROLLOS."/>
    <s v="VISITA TECNICA"/>
    <m/>
    <s v="TIPO I"/>
    <s v="TERRESTRE"/>
    <s v="FRANCO CAÑAVERAL YAMID RAUL"/>
    <n v="1"/>
    <n v="35780"/>
    <n v="75096"/>
    <n v="35780"/>
  </r>
  <r>
    <s v="MEDELLIN"/>
    <x v="1"/>
    <x v="1"/>
    <s v="5088"/>
    <s v="3127553"/>
    <s v="3007073414"/>
    <s v="OC VISITA ROLLOS"/>
    <s v="ANTIOQUIA"/>
    <s v="BELLO"/>
    <s v="PTM BELLO DROGUERIA VITAL FULL"/>
    <s v="REDEBAN"/>
    <s v="FO-25-1960282"/>
    <d v="2025-12-11T12:53:38"/>
    <d v="2025-12-19T11:26:00"/>
    <m/>
    <s v="VISITA"/>
    <s v="ROLLOS"/>
    <s v="AGREGADOR"/>
    <s v="COMCARD - PTM"/>
    <m/>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0 ROLLOS POR EL OPERADOR VELOCES CON LA GUIA V4001972095"/>
    <s v="VISITA TECNICA"/>
    <m/>
    <s v="TIPO I"/>
    <s v="TERRESTRE"/>
    <s v="CONTRERAS ROSSI LITZY YULIETH"/>
    <n v="1"/>
    <n v="35780"/>
    <n v="75096"/>
    <n v="35780"/>
  </r>
  <r>
    <s v="BUCARAMANGA"/>
    <x v="4"/>
    <x v="4"/>
    <s v="68307"/>
    <s v="3127556"/>
    <s v="3007032544"/>
    <s v="OC VISITA ROLLOS"/>
    <s v="SANTANDER"/>
    <s v="GIRON"/>
    <s v="COMCARD GIRON COMUNIKT"/>
    <s v="REDEBAN"/>
    <s v="FO-25-1960280"/>
    <d v="2025-12-11T12:59:51"/>
    <d v="2025-12-11T17:29:00"/>
    <m/>
    <s v="VISITA"/>
    <s v="ROLLOS"/>
    <s v="AGREGADOR"/>
    <s v="COMCARD - PTM"/>
    <s v="EJECUTADO"/>
    <s v="EJECUTADO EXITOSO"/>
    <s v="11/12/2025 SE ESCALA A COORDINADOR DE ZONA PARA ENTREGA DE ROLLOS EN SITIO | 11/12/2025 SE REALIZA VISITA A COMERCIO Y SE ENTREGAN 60 ROLLOS"/>
    <s v="VISITA TECNICA"/>
    <m/>
    <s v="TIPO I"/>
    <s v="TERRESTRE"/>
    <s v="SANTOS GONZALEZ JOHAN FABIAN"/>
    <n v="1"/>
    <n v="35780"/>
    <n v="75096"/>
    <n v="35780"/>
  </r>
  <r>
    <s v="BUCARAMANGA"/>
    <x v="4"/>
    <x v="4"/>
    <s v="68081"/>
    <s v="3127563"/>
    <s v="3007067772"/>
    <s v="OC ENVIO ROLLOS"/>
    <s v="SANTANDER"/>
    <s v="BARRANCABERMEJA"/>
    <s v="BARRIO EL CENTRO BARRANCABERME"/>
    <s v="REDEBAN"/>
    <s v="FO-25-1961025"/>
    <d v="2025-12-11T13:04:48"/>
    <d v="2025-12-17T09:01:00"/>
    <m/>
    <s v="ENVIO"/>
    <m/>
    <s v="CB UNO A UNO"/>
    <s v="CB UNO A UNO"/>
    <m/>
    <s v="EJECUTADO EXITOSO"/>
    <s v="11/12/2025 SE REALIZA ENVIO DE ROLLOS POR  OPERADOR LOGISTICO | 17/12/2025 SE REALIZA ENVIO DE 50 ROLLOS, CON LA GUIA 2214831704 SERVIENTREGA. SE CONFIRMA ENTREGA EXITOSA POR PARTE DE LA TRANSPORTADORA"/>
    <s v="ENVIO"/>
    <m/>
    <s v="TIPO III"/>
    <s v="TERRESTRE"/>
    <m/>
    <n v="1"/>
    <n v="35780"/>
    <n v="0"/>
    <n v="35780"/>
  </r>
  <r>
    <s v="APARTADO"/>
    <x v="1"/>
    <x v="1"/>
    <s v="5045"/>
    <s v="3127564"/>
    <s v="3007081499"/>
    <s v="OC VISITA ROLLOS"/>
    <s v="ANTIOQUIA"/>
    <s v="APARTADO"/>
    <s v="DISTRICOL MADURITOS DE LUPE"/>
    <s v="REDEBAN"/>
    <s v="FO-25-1961193"/>
    <d v="2025-12-11T13:05:44"/>
    <d v="2025-12-18T08:39:00"/>
    <m/>
    <s v="VISITA"/>
    <s v="ROLLOS"/>
    <s v="AGREGADOR"/>
    <s v="DISTRICOL"/>
    <s v="EJECUTADO"/>
    <s v="EJECUTADO EXITOSO"/>
    <s v="11/12/2025 SE ESCALA A COORDINADOR DE ZONA PARA ENTREGA DE ROLLOS EN SITIO | 17/12/2025 ENTREGA 20 ROLLOS EN SITIO"/>
    <s v="VISITA TECNICA"/>
    <m/>
    <s v="TIPO I"/>
    <s v="TERRESTRE"/>
    <s v="CASTRO HENAO DANIEL ESTEBAN"/>
    <n v="1"/>
    <n v="35780"/>
    <n v="75096"/>
    <n v="35780"/>
  </r>
  <r>
    <s v="PEREIRA"/>
    <x v="0"/>
    <x v="5"/>
    <s v="66400"/>
    <s v="3127609"/>
    <s v="3007023461"/>
    <s v="OC VISITA ROLLOS"/>
    <s v="RISARALDA"/>
    <s v="LA VIRGINIA"/>
    <s v="BARRIO LA VIRGINIA V LA VIRGIN"/>
    <s v="REDEBAN"/>
    <s v="FO-25-1960197"/>
    <d v="2025-12-11T12:16:07"/>
    <d v="2025-12-15T10:25:00"/>
    <m/>
    <s v="VISITA"/>
    <s v="ROLLOS"/>
    <s v="CB UNO A UNO"/>
    <s v="CB UNO A UNO"/>
    <s v="EJECUTADO"/>
    <s v="EJECUTADO EXITOSO"/>
    <s v="11/12/2025 SE ESCALA A COORDINADOR DE ZONA PARA ENTREGA DE ROLLOS EN SITIO | 15/12/2025 VISITAMOS COMERCIO REALIZAMOS ENTREGA DE 20 ROLLOS."/>
    <s v="VISITA TECNICA"/>
    <m/>
    <s v="TIPO I"/>
    <s v="TERRESTRE"/>
    <s v="ARROYAVE CANO MANUEL GUILLERMO"/>
    <n v="1"/>
    <n v="35780"/>
    <n v="75096"/>
    <n v="35780"/>
  </r>
  <r>
    <s v="BOGOTA"/>
    <x v="5"/>
    <x v="6"/>
    <s v="11001"/>
    <s v="3127637"/>
    <s v="3007079537"/>
    <s v="OC VISITA ROLLOS"/>
    <s v="CUNDINAMARCA"/>
    <s v="BOGOTA"/>
    <s v="BARRIO LA CANDELARIA BOGOTA 2"/>
    <s v="REDEBAN"/>
    <s v="FO-25-1960290"/>
    <d v="2025-12-11T12:45:40"/>
    <d v="2025-12-12T10:47:00"/>
    <m/>
    <s v="VISITA"/>
    <s v="ROLLOS"/>
    <s v="UNO A UNO"/>
    <s v="UNO A UNO"/>
    <s v="EJECUTADO"/>
    <s v="EJECUTADO EXITOSO"/>
    <s v="11/12/2025 SE ESCALA A COORDINADOR DE ZONA PARA ENTREGA DE ROLLOS EN SITIO | 12/12/2025 SE REALIZA ENTREGA DE 10 ROLLOS"/>
    <s v="VISITA TECNICA"/>
    <m/>
    <s v="TIPO I"/>
    <s v="TERRESTRE"/>
    <s v="MICHELI LOPEZ MIGUEL ANGEL"/>
    <n v="1"/>
    <n v="35780"/>
    <n v="75096"/>
    <n v="35780"/>
  </r>
  <r>
    <s v="BUCARAMANGA"/>
    <x v="4"/>
    <x v="4"/>
    <s v="68081"/>
    <s v="3127681"/>
    <s v="3007076873"/>
    <s v="OC ENVIO ROLLOS"/>
    <s v="SANTANDER"/>
    <s v="BARRANCABERMEJA"/>
    <s v="BARRIO JERUSALEN BARRANACABERM"/>
    <s v="REDEBAN"/>
    <s v="FO-25-1961023"/>
    <d v="2025-12-11T13:41:39"/>
    <d v="2025-12-14T13:48:00"/>
    <m/>
    <s v="ENVIO"/>
    <m/>
    <s v="CB UNO A UNO"/>
    <s v="CB UNO A UNO"/>
    <m/>
    <s v="EJECUTADO EXITOSO"/>
    <s v="11/12/2025 SE REALIZA ENVIO DE ROLLOS POR  OPERADOR LOGISTICO | 14/12/2025 SE REALIZA ENVIO DE 40 ROLLOS, CON LA GUIA 2214831705 SERVIENTREGA. SE CONFIRMA ENTREGA EXITOSA POR PARTE DE LA TRANSPORTADORA"/>
    <s v="ENVIO"/>
    <m/>
    <s v="TIPO III"/>
    <s v="TERRESTRE"/>
    <m/>
    <n v="1"/>
    <n v="35780"/>
    <n v="0"/>
    <n v="35780"/>
  </r>
  <r>
    <s v="BOGOTA"/>
    <x v="5"/>
    <x v="6"/>
    <s v="25817"/>
    <s v="3127684"/>
    <s v="3007059511"/>
    <s v="OC VISITA ROLLOS"/>
    <s v="CUNDINAMARCA"/>
    <s v="TOCANCIPA"/>
    <s v="BARRIO SAN JAVIER TOCANCIPA TO"/>
    <s v="REDEBAN"/>
    <s v="FO-25-1961187"/>
    <d v="2025-12-11T13:43:54"/>
    <d v="2025-12-17T15:21:00"/>
    <m/>
    <s v="VISITA"/>
    <s v="ROLLOS"/>
    <s v="CB UNO A UNO"/>
    <s v="CB UNO A UNO"/>
    <s v="EJECUTADO"/>
    <s v="EJECUTADO EXITOSO"/>
    <s v="11/12/2025 SE ESCALA A COORDINADOR DE ZONA PARA ENTREGA DE ROLLOS EN SITIO | 17/12/2025 SE REALIZA ENTREGA DE 70 ROLLOS"/>
    <s v="VISITA TECNICA"/>
    <m/>
    <s v="TIPO II"/>
    <s v="TERRESTRE"/>
    <s v="MICHELI LOPEZ MIGUEL ANGEL"/>
    <n v="1"/>
    <n v="67654"/>
    <n v="140396"/>
    <n v="67654"/>
  </r>
  <r>
    <s v="IBAGUE"/>
    <x v="2"/>
    <x v="2"/>
    <s v="73001"/>
    <s v="3127725"/>
    <s v="3007057074"/>
    <s v="OC VISITA ROLLOS"/>
    <s v="TOLIMA"/>
    <s v="IBAGUE"/>
    <s v="PTM IBAGUE VARIEDADES DIZA"/>
    <s v="REDEBAN"/>
    <s v="FO-25-1960191"/>
    <d v="2025-12-11T12:35:12"/>
    <d v="2025-12-18T11:21:00"/>
    <m/>
    <s v="VISITA"/>
    <s v="ROLLOS"/>
    <s v="AGREGADOR"/>
    <s v="COMCARD - PTM"/>
    <s v="EJECUTADO"/>
    <s v="EJECUTADO EXITOSO"/>
    <s v="11/12/2025 SE ESCALA A COORDINADOR DE ZONA PARA ENTREGA DE ROLLOS EN SITIO | 18/12/2025 SE REALIZA ENTREGA DE 30 ROLLOS POR SOLICITUD DEL CLIENTE."/>
    <s v="VISITA TECNICA"/>
    <m/>
    <s v="TIPO I"/>
    <s v="TERRESTRE"/>
    <s v="BARRAGAN TAFUR EDWIN ESTEBAN"/>
    <n v="1"/>
    <n v="35780"/>
    <n v="75096"/>
    <n v="35780"/>
  </r>
  <r>
    <s v="CARTAGENA"/>
    <x v="3"/>
    <x v="3"/>
    <s v="13001"/>
    <s v="3127726"/>
    <s v="3007061486"/>
    <s v="OC VISITA ROLLOS"/>
    <s v="BOLIVAR"/>
    <s v="CARTAGENA"/>
    <s v="PTM CARTAGENA CONSTRUSOLUCION"/>
    <s v="REDEBAN"/>
    <s v="FO-25-1960187"/>
    <d v="2025-12-11T12:35:58"/>
    <d v="2025-12-12T11:18:00"/>
    <m/>
    <s v="VISITA"/>
    <s v="ROLLOS"/>
    <s v="AGREGADOR"/>
    <s v="COMCARD - PTM"/>
    <s v="EJECUTADO"/>
    <s v="EJECUTADO EXITOSO"/>
    <s v="11/12/2025 SE ESCALA A COORDINADOR DE ZONA PARA ENTREGA DE ROLLOS EN SITIO | 12/12/2025 SE REALIZA ENTREGA DE 10 ROLLOS REDEBAN"/>
    <s v="VISITA TECNICA"/>
    <m/>
    <s v="TIPO I"/>
    <s v="TERRESTRE"/>
    <s v="AVILA DE HORTA FERNANDO JOSE"/>
    <n v="1"/>
    <n v="35780"/>
    <n v="75096"/>
    <n v="35780"/>
  </r>
  <r>
    <s v="CALI"/>
    <x v="0"/>
    <x v="0"/>
    <s v="76520"/>
    <s v="3127740"/>
    <s v="3007076066"/>
    <s v="OC VISITA ROLLOS"/>
    <s v="VALLE DEL CAUCA"/>
    <s v="PALMIRA"/>
    <s v="BARRIO PALMIRA ROZOO  PALMIRA"/>
    <s v="REDEBAN"/>
    <s v="FO-25-1960286"/>
    <d v="2025-12-11T12:50:25"/>
    <d v="2025-12-14T15:15:00"/>
    <m/>
    <s v="VISITA"/>
    <s v="ROLLOS"/>
    <s v="CB UNO A UNO"/>
    <s v="CB UNO A UNO"/>
    <s v="EJECUTADO"/>
    <s v="EJECUTADO EXITOSO"/>
    <s v="[FO-25-1960286] 11/12/2025 SE ESCALA A COORDINADOR DE ZONA PARA ENTREGA DE ROLLOS EN SITIO | 13/12/2025 EN LA VISITA TÉCNICA SE REALIZÓ LA ENTREGA DE 50 ROLLOS DE REDEBAN PARA EL CB. || [FO-25-1960286] 11/12/2025 SE ESCALA A COORDINADOR DE ZONA PARA ENTREGA DE ROLLOS EN SITIO | 13/12/2025 EN LA VISITA TÉCNICA SE REALIZÓ LA ENTREGA DE 50 ROLLOS DE REDEBAN PARA EL CB."/>
    <s v="VISITA TECNICA"/>
    <m/>
    <s v="TIPO I"/>
    <s v="TERRESTRE"/>
    <s v="SANCHEZ URREGO ROBINSON DAVID"/>
    <n v="2"/>
    <n v="35780"/>
    <n v="75096"/>
    <n v="71560"/>
  </r>
  <r>
    <s v="MEDELLIN"/>
    <x v="1"/>
    <x v="1"/>
    <s v="5318"/>
    <s v="3128124"/>
    <s v="3007071466"/>
    <s v="OC VISITA ROLLOS"/>
    <s v="ANTIOQUIA"/>
    <s v="GUARNE"/>
    <s v="PTM GUARNE  SAN ANDREAS"/>
    <s v="REDEBAN"/>
    <s v="FO-25-1961179"/>
    <d v="2025-12-11T14:11:56"/>
    <d v="2025-12-18T10:50:00"/>
    <m/>
    <s v="VISITA"/>
    <s v="ROLLOS"/>
    <s v="AGREGADOR"/>
    <s v="COMCARD - PTM"/>
    <s v="EJECUTADO"/>
    <s v="EJECUTADO EXITOSO"/>
    <s v="11/12/2025 SE ESCALA A COORDINADOR DE ZONA PARA ENTREGA DE ROLLOS EN SITIO | 18/12/2025 SE ENTREGAN 10 ROLLOS"/>
    <s v="VISITA TECNICA"/>
    <m/>
    <s v="TIPO II"/>
    <s v="TERRESTRE"/>
    <s v="BADEL ACUÑA LUIS ALBERTO"/>
    <n v="1"/>
    <n v="67654"/>
    <n v="140396"/>
    <n v="67654"/>
  </r>
  <r>
    <s v="BOGOTA"/>
    <x v="5"/>
    <x v="6"/>
    <s v="11001"/>
    <s v="3128498"/>
    <s v="3007033182"/>
    <s v="OC VISITA ROLLOS"/>
    <s v="CUNDINAMARCA"/>
    <s v="BOGOTA"/>
    <s v="BARRIO ALFONSO LOPEZ BOGOTA"/>
    <s v="REDEBAN"/>
    <s v="FO-25-1962178"/>
    <d v="2025-12-11T15:25:52"/>
    <d v="2025-12-13T15:38:00"/>
    <m/>
    <s v="VISITA"/>
    <s v="ROLLOS"/>
    <s v="CB UNO A UNO"/>
    <s v="CB UNO A UNO"/>
    <s v="EJECUTADO"/>
    <s v="EJECUTADO EXITOSO"/>
    <s v="11/12/2025 SE ESCALA A COORDINADOR DE ZONA PARA ENTREGA DE ROLLOS EN SITIO | 13/12/2025 SE VISITA COMERCIO, SE ENTREGAN 50 ROLLOS WOMPI, NO SE MANIPULAN DISPOSITIVOS"/>
    <s v="VISITA TECNICA"/>
    <m/>
    <s v="TIPO I"/>
    <s v="TERRESTRE"/>
    <s v="ORTIZ YARA FRANKLYN ISRAEL"/>
    <n v="1"/>
    <n v="35780"/>
    <n v="75096"/>
    <n v="35780"/>
  </r>
  <r>
    <s v="MEDELLIN"/>
    <x v="1"/>
    <x v="1"/>
    <s v="5001"/>
    <s v="3128721"/>
    <s v="3007077191"/>
    <s v="OC VISITA ROLLOS"/>
    <s v="ANTIOQUIA"/>
    <s v="MEDELLIN"/>
    <s v="DISTRICOL CARNICER  LA COSECHA"/>
    <s v="REDEBAN"/>
    <s v="FO-25-1962181"/>
    <d v="2025-12-11T15:25:07"/>
    <d v="2025-12-18T11:41:00"/>
    <m/>
    <s v="VISITA"/>
    <s v="ROLLOS"/>
    <s v="AGREGADOR"/>
    <s v="DISTRICOL"/>
    <m/>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8/12/2025 SE REALIZA ENTREGA DE 50 ROLLOS POR EL OPERADOR VELOCES CON LA GUIA V4001972089"/>
    <s v="VISITA TECNICA"/>
    <m/>
    <s v="TIPO I"/>
    <s v="TERRESTRE"/>
    <s v="CONTRERAS ROSSI LITZY YULIETH"/>
    <n v="1"/>
    <n v="35780"/>
    <n v="75096"/>
    <n v="35780"/>
  </r>
  <r>
    <s v="APARTADO"/>
    <x v="1"/>
    <x v="1"/>
    <s v="5837"/>
    <s v="3128745"/>
    <s v="3007041224"/>
    <s v="OC VISITA ROLLOS"/>
    <s v="ANTIOQUIA"/>
    <s v="TURBO"/>
    <s v="BARRIO EL 3 TURBO"/>
    <s v="REDEBAN"/>
    <s v="FO-25-1962175"/>
    <d v="2025-12-11T15:36:24"/>
    <d v="2025-12-17T15:12:00"/>
    <m/>
    <s v="VISITA"/>
    <s v="ROLLOS"/>
    <s v="CB UNO A UNO"/>
    <s v="CB UNO A UNO"/>
    <s v="EJECUTADO"/>
    <s v="EJECUTADO EXITOSO"/>
    <s v="11/12/2025 SE ESCALA A COORDINADOR DE ZONA PARA ENTREGA DE ROLLOS EN SITIO | 17/12/2025 ENTREGA 110 ROLLOS EN SITIO"/>
    <s v="VISITA TECNICA"/>
    <m/>
    <s v="TIPO II"/>
    <s v="TERRESTRE"/>
    <s v="CASTRO HENAO DANIEL ESTEBAN"/>
    <n v="1"/>
    <n v="67654"/>
    <n v="140396"/>
    <n v="67654"/>
  </r>
  <r>
    <s v="BUCARAMANGA"/>
    <x v="4"/>
    <x v="4"/>
    <s v="20770"/>
    <s v="3128747"/>
    <s v="3007072959"/>
    <s v="OC VISITA ROLLOS"/>
    <s v="CESAR"/>
    <s v="SAN MARTIN"/>
    <s v="DISTRICOL ANAELI STORE"/>
    <s v="REDEBAN"/>
    <s v="FO-25-1969557"/>
    <d v="2025-12-11T15:37:06"/>
    <d v="2025-12-15T17:21:00"/>
    <m/>
    <s v="VISITA"/>
    <s v="ROLLOS"/>
    <s v="AGREGADOR"/>
    <s v="DISTRICOL"/>
    <s v="EJECUTADO"/>
    <s v="EJECUTADO EXITOSO"/>
    <s v="13/12/2025 SE CONFIRMAN DATOS, SE REALIZA ENVIO POR OPERADOR LOGISTICO | 15/12/2025 SE REALIZA ENTREGA DE 20 ROLLOS EN DIRECCIÓN INDICADA POR EL CLIENTE"/>
    <s v="VISITA TECNICA"/>
    <m/>
    <s v="TIPO III"/>
    <s v="TERRESTRE"/>
    <s v="BARRERA ORTEGA MARLON STWAR"/>
    <n v="1"/>
    <n v="35780"/>
    <n v="196537"/>
    <n v="35780"/>
  </r>
  <r>
    <s v="IBAGUE"/>
    <x v="2"/>
    <x v="2"/>
    <s v="73001"/>
    <s v="3128784"/>
    <s v="3007072312"/>
    <s v="OC VISITA ROLLOS"/>
    <s v="TOLIMA"/>
    <s v="IBAGUE"/>
    <s v="PTM IBAGUE TIENDA FRUVER TTATT"/>
    <s v="REDEBAN"/>
    <s v="FO-25-1962169"/>
    <d v="2025-12-11T15:48:55"/>
    <d v="2025-12-19T11:24:00"/>
    <m/>
    <s v="VISITA"/>
    <s v="ROLLOS"/>
    <s v="AGREGADOR"/>
    <s v="COMCARD - PTM"/>
    <s v="EJECUTADO"/>
    <s v="EJECUTADO EXITOSO"/>
    <s v="11/12/2025 SE ESCALA A COORDINADOR DE ZONA PARA ENTREGA DE ROLLOS EN SITIO | 19/12/2025 SE REALIZA ENTREGA DE 60 ROLLOS POR SOLICITUD DEL CLIENTE ."/>
    <s v="VISITA TECNICA"/>
    <m/>
    <s v="TIPO I"/>
    <s v="TERRESTRE"/>
    <s v="BARRAGAN TAFUR EDWIN ESTEBAN"/>
    <n v="1"/>
    <n v="35780"/>
    <n v="75096"/>
    <n v="35780"/>
  </r>
  <r>
    <s v="PASTO"/>
    <x v="0"/>
    <x v="0"/>
    <s v="52490"/>
    <s v="3128935"/>
    <s v="3007052797"/>
    <s v="OC ENVIO ROLLOS"/>
    <s v="NARIÑO"/>
    <s v="OLAYA HERRERA"/>
    <s v="BARRIO CALLE DEL COMERCIO"/>
    <s v="REDEBAN"/>
    <s v="FO-25-1970524"/>
    <d v="2025-12-11T15:45:14"/>
    <d v="2025-12-27T12:13:00"/>
    <m/>
    <s v="ENVIO"/>
    <m/>
    <s v="CB UNO A UNO"/>
    <s v="CB UNO A UNO"/>
    <m/>
    <s v="EJECUTADO EXITOSO"/>
    <s v="13/12/2025 SE CONFIRMAN DATOS, SE REALIZA ENVIO POR OPERADOR LOGISTICO | 24/12/2025 SE INTENTA COMUNICACION CON CB AL NUMERO 3168026403 SIN RESPUESTA | 27/12/2025 SE REALIZA ENVIO DE 10 ROLLOS CON LA GUIA 2248145575  SERVIENTREGA, ENVIO SE ENCUENTRA EN OFICINA, SE LE INDICA AL USUARIO QUE RECLAME LO ANTES POSIBLE PARA EVITAR DEVOLUCIONES Y SE LE PASA LA GUIA."/>
    <s v="ENVIO"/>
    <m/>
    <s v="TIPO V"/>
    <s v="FLUVIAL"/>
    <m/>
    <n v="1"/>
    <n v="35780"/>
    <n v="0"/>
    <n v="35780"/>
  </r>
  <r>
    <s v="NEIVA"/>
    <x v="2"/>
    <x v="2"/>
    <s v="18001"/>
    <s v="3128981"/>
    <s v="3007035279"/>
    <s v="OC VISITA ROLLOS"/>
    <s v="CAQUETA"/>
    <s v="FLORENCIA"/>
    <s v="DISTRICOL LESSENCE FRAGANCIAS"/>
    <s v="REDEBAN"/>
    <s v="FO-25-1962195"/>
    <d v="2025-12-11T16:10:36"/>
    <d v="2025-12-16T16:07:00"/>
    <m/>
    <s v="VISITA"/>
    <s v="ROLLOS"/>
    <s v="AGREGADOR"/>
    <s v="DISTRICOL"/>
    <s v="EJECUTADO"/>
    <s v="EJECUTADO EXITOSO"/>
    <s v="11/12/2025 SE ESCALA A COORDINADOR DE ZONA PARA ENTREGA DE ROLLOS EN SITIO | 16/12/2025 SE ENTREGA 40 ROLLOS SIN NOVEDAD"/>
    <s v="VISITA TECNICA"/>
    <m/>
    <s v="TIPO IV"/>
    <s v="TERRESTRE"/>
    <s v="ANDRADE HERNANDEZ JUAN CARLOS"/>
    <n v="1"/>
    <n v="35780"/>
    <n v="196537"/>
    <n v="35780"/>
  </r>
  <r>
    <s v="BOGOTA"/>
    <x v="5"/>
    <x v="6"/>
    <s v="11001"/>
    <s v="3128993"/>
    <s v="3007049044"/>
    <s v="OC VISITA ROLLOS"/>
    <s v="CUNDINAMARCA"/>
    <s v="BOGOTA"/>
    <s v="DISTRICOL TECNOCELLMUNDODIGITA"/>
    <s v="REDEBAN"/>
    <s v="FO-25-1962144"/>
    <d v="2025-12-11T16:18:35"/>
    <d v="2025-12-12T14:07:00"/>
    <m/>
    <s v="VISITA"/>
    <s v="ROLLOS"/>
    <s v="AGREGADOR"/>
    <s v="DISTRICOL"/>
    <s v="EJECUTADO"/>
    <s v="EJECUTADO EXITOSO"/>
    <s v="11/12/2025 SE ESCALA A COORDINADOR DE ZONA PARA ENTREGA DE ROLLOS EN SITIO | 12/12/2025 SE DEJAN 40 ROLLOS"/>
    <s v="VISITA TECNICA"/>
    <m/>
    <s v="TIPO I"/>
    <s v="TERRESTRE"/>
    <s v="INFANTE SIERRA MANUEL FERNANDO"/>
    <n v="1"/>
    <n v="35780"/>
    <n v="75096"/>
    <n v="35780"/>
  </r>
  <r>
    <s v="CALI"/>
    <x v="0"/>
    <x v="0"/>
    <s v="76001"/>
    <s v="3129047"/>
    <s v="3007081976"/>
    <s v="OC VISITA ROLLOS"/>
    <s v="VALLE DEL CAUCA"/>
    <s v="CALI"/>
    <s v="PTM CALI CARNES  Y VERDURAS JR"/>
    <s v="REDEBAN"/>
    <s v="FO-25-1962163"/>
    <d v="2025-12-11T15:53:28"/>
    <d v="2025-12-12T10:40:00"/>
    <m/>
    <s v="VISITA"/>
    <s v="ROLLOS"/>
    <s v="AGREGADOR"/>
    <s v="COMCARD - PTM"/>
    <s v="EJECUTADO"/>
    <s v="EJECUTADO EXITOSO"/>
    <s v="11/12/2025 SE ESCALA A COORDINADOR DE ZONA PARA ENTREGA DE ROLLOS EN SITIO | 12/12/2025 SE ENTREGAN 20 ROLLOS AL CORRESPONSAL BANCARIO"/>
    <s v="VISITA TECNICA"/>
    <m/>
    <s v="TIPO I"/>
    <s v="TERRESTRE"/>
    <s v="PALACIOS GOMEZ BRAHIAN ANDRES"/>
    <n v="1"/>
    <n v="35780"/>
    <n v="75096"/>
    <n v="35780"/>
  </r>
  <r>
    <s v="CALI"/>
    <x v="0"/>
    <x v="0"/>
    <s v="76520"/>
    <s v="3129097"/>
    <s v="3007042232"/>
    <s v="OC VISITA ROLLOS"/>
    <s v="VALLE DEL CAUCA"/>
    <s v="PALMIRA"/>
    <s v="BARRIO CENTRO PALMIRA 6"/>
    <s v="REDEBAN"/>
    <s v="FO-25-1962149"/>
    <d v="2025-12-11T16:12:15"/>
    <d v="2025-12-14T14:51:00"/>
    <m/>
    <s v="VISITA"/>
    <s v="ROLLOS"/>
    <s v="CB UNO A UNO"/>
    <s v="CB UNO A UNO"/>
    <s v="EJECUTADO"/>
    <s v="EJECUTADO EXITOSO"/>
    <s v="11/12/2025 SE ESCALA A COORDINADOR DE ZONA PARA ENTREGA DE ROLLOS EN SITIO | 13/12/2025 EN LA VISITA TÉCNICA SE REALIZÓ LA ENTREGA DE 50 ROLLOS DE REDEBAN PARA EL CB."/>
    <s v="VISITA TECNICA"/>
    <m/>
    <s v="TIPO I"/>
    <s v="TERRESTRE"/>
    <s v="SANCHEZ URREGO ROBINSON DAVID"/>
    <n v="1"/>
    <n v="35780"/>
    <n v="75096"/>
    <n v="35780"/>
  </r>
  <r>
    <s v="CALI"/>
    <x v="0"/>
    <x v="0"/>
    <s v="76130"/>
    <s v="3129101"/>
    <s v="3007079756"/>
    <s v="OC VISITA ROLLOS"/>
    <s v="VALLE DEL CAUCA"/>
    <s v="CANDELARIA"/>
    <s v="BARRIO VILLAGORGONA CANDELARIA"/>
    <s v="REDEBAN"/>
    <s v="FO-25-1962159"/>
    <d v="2025-12-11T15:54:22"/>
    <d v="2025-12-13T15:22:00"/>
    <m/>
    <s v="VISITA"/>
    <s v="ROLLOS"/>
    <s v="CB UNO A UNO"/>
    <s v="CB UNO A UNO"/>
    <s v="EJECUTADO"/>
    <s v="EJECUTADO EXITOSO"/>
    <s v="11/12/2025 SE ESCALA A COORDINADOR DE ZONA PARA ENTREGA DE ROLLOS EN SITIO | 13/12/2025 SE REALIZA ENTREGA DE 10 ROLLOS REDEBAN"/>
    <s v="VISITA TECNICA"/>
    <m/>
    <s v="TIPO II"/>
    <s v="TERRESTRE"/>
    <s v="PAREDES CASTILLO DIEGO"/>
    <n v="1"/>
    <n v="67654"/>
    <n v="140396"/>
    <n v="67654"/>
  </r>
  <r>
    <s v="CALI"/>
    <x v="0"/>
    <x v="0"/>
    <s v="76520"/>
    <s v="3129161"/>
    <s v="3007071967"/>
    <s v="OC VISITA ROLLOS"/>
    <s v="VALLE DEL CAUCA"/>
    <s v="PALMIRA"/>
    <s v="PTM PALMIRA ASESORIAS JURIDICA"/>
    <s v="REDEBAN"/>
    <s v="FO-25-1962153"/>
    <d v="2025-12-11T16:09:25"/>
    <d v="2025-12-13T15:36:00"/>
    <m/>
    <s v="VISITA"/>
    <s v="ROLLOS"/>
    <s v="AGREGADOR"/>
    <s v="COMCARD - PTM"/>
    <s v="EJECUTADO"/>
    <s v="EJECUTADO EXITOSO"/>
    <s v="11/12/2025 SE ESCALA A COORDINADOR DE ZONA PARA ENTREGA DE ROLLOS EN SITIO | 13/12/2025 EN LA VISITA TÉCNICA SE REALIZÓ LA ENTREGA DE 20 ROLLOS TERMICOS DE REDEBAN PARA EL CB."/>
    <s v="VISITA TECNICA"/>
    <m/>
    <s v="TIPO I"/>
    <s v="TERRESTRE"/>
    <s v="SANCHEZ URREGO ROBINSON DAVID"/>
    <n v="1"/>
    <n v="35780"/>
    <n v="75096"/>
    <n v="35780"/>
  </r>
  <r>
    <s v="MEDELLIN"/>
    <x v="1"/>
    <x v="1"/>
    <s v="5360"/>
    <s v="3129244"/>
    <s v="3007038803"/>
    <s v="OC VISITA ROLLOS"/>
    <s v="ANTIOQUIA"/>
    <s v="ITAGUI"/>
    <s v="PTM ITAGUI MERKCHEPE"/>
    <s v="REDEBAN"/>
    <s v="FO-25-1962143"/>
    <d v="2025-12-11T16:37:19"/>
    <d v="2025-12-19T11:28:00"/>
    <m/>
    <s v="VISITA"/>
    <s v="ROLLOS"/>
    <s v="AGREGADOR"/>
    <s v="COMCARD - PTM"/>
    <m/>
    <s v="EJECUTADO EXITOSO"/>
    <s v="11/12/2025 SE ESCALA A COORDINADOR DE ZONA PARA ENTREGA DE ROLLOS EN SITIO | 18/12/2025 17/12**SE ESCALA CON LA TRASNPORTADORA PARA VALIDAR GUIA**18/12 RESPUESTA DE LA TRANSPORTADORA: YA LAS RECOMENDE PARA QUE SALGA A ZONA HOY, SE NOS HA AMPLIADOS LOS TIEMPOS POR LA ALTA DEMANDA DE PEDIDOS ESTE MES | 19/12/2025 SE REALIZA ENTREGA DE 30 ROLLOS POR EL OPERADOR VELOCES CON LA GUIA V4001972086"/>
    <s v="VISITA TECNICA"/>
    <m/>
    <s v="TIPO I"/>
    <s v="TERRESTRE"/>
    <s v="CONTRERAS ROSSI LITZY YULIETH"/>
    <n v="1"/>
    <n v="35780"/>
    <n v="75096"/>
    <n v="35780"/>
  </r>
  <r>
    <s v="NEIVA"/>
    <x v="2"/>
    <x v="2"/>
    <s v="41001"/>
    <s v="3129380"/>
    <s v="3007071404"/>
    <s v="OC VISITA ROLLOS"/>
    <s v="HUILA"/>
    <s v="NEIVA"/>
    <s v="BARRIO SAN FRANCISCO NEIVA"/>
    <s v="REDEBAN"/>
    <s v="FO-25-1962134"/>
    <d v="2025-12-11T17:15:54"/>
    <d v="2025-12-17T16:14:00"/>
    <m/>
    <s v="VISITA"/>
    <s v="ROLLOS"/>
    <s v="CB UNO A UNO"/>
    <s v="CB UNO A UNO"/>
    <s v="EJECUTADO"/>
    <s v="EJECUTADO EXITOSO"/>
    <s v="11/12/2025 SE ESCALA A COORDINADOR DE ZONA PARA ENTREGA DE ROLLOS EN SITIO | 17/12/2025 SE ENTREGAN 20 ROLLOS RBM"/>
    <s v="VISITA TECNICA"/>
    <m/>
    <s v="TIPO I"/>
    <s v="TERRESTRE"/>
    <s v="DIAZ VARGAS JONATHAN MIGUEL"/>
    <n v="1"/>
    <n v="35780"/>
    <n v="75096"/>
    <n v="35780"/>
  </r>
  <r>
    <s v="IBAGUE"/>
    <x v="2"/>
    <x v="2"/>
    <s v="73001"/>
    <s v="3129605"/>
    <s v="3007068690"/>
    <s v="OC VISITA ROLLOS"/>
    <s v="TOLIMA"/>
    <s v="IBAGUE"/>
    <s v="PTM IBAGUE VARIEDADES Y MULTIS"/>
    <s v="REDEBAN"/>
    <s v="FO-25-1962131"/>
    <d v="2025-12-11T17:33:45"/>
    <d v="2025-12-18T15:40:00"/>
    <m/>
    <s v="VISITA"/>
    <s v="ROLLOS"/>
    <s v="AGREGADOR"/>
    <s v="COMCARD - PTM"/>
    <s v="EJECUTADO"/>
    <s v="EJECUTADO EXITOSO"/>
    <s v="11/12/2025 SE ESCALA A COORDINADOR DE ZONA PARA ENTREGA DE ROLLOS EN SITIO | 18/12/2025 SE REALIZA ENTREGA DE 40 ROLLOS POR SOLICITUD DEL CLIENTE."/>
    <s v="VISITA TECNICA"/>
    <m/>
    <s v="TIPO I"/>
    <s v="TERRESTRE"/>
    <s v="BARRAGAN TAFUR EDWIN ESTEBAN"/>
    <n v="1"/>
    <n v="35780"/>
    <n v="75096"/>
    <n v="35780"/>
  </r>
  <r>
    <s v="SANTA MARTA"/>
    <x v="3"/>
    <x v="3"/>
    <s v="47980"/>
    <s v="3129637"/>
    <s v="3007045443"/>
    <s v="OC VISITA ROLLOS"/>
    <s v="MAGDALENA"/>
    <s v="ZONA BANANERA"/>
    <s v="DISTRICOL PAPELERIA XILEY"/>
    <s v="REDEBAN"/>
    <s v="FO-25-1962235"/>
    <d v="2025-12-12T08:00:00"/>
    <d v="2025-12-13T15:40:00"/>
    <m/>
    <s v="VISITA"/>
    <s v="ROLLOS"/>
    <s v="AGREGADOR"/>
    <s v="DISTRICOL"/>
    <s v="EJECUTADO"/>
    <s v="EJECUTADO EXITOSO"/>
    <s v="11/12/2025 SE ESCALA A COORDINADOR DE ZONA PARA ENTREGA DE ROLLOS EN SITIO | 13/12/2025 SE REALIZA ENTREGA DE 20 ROLLOS PARA DATÁFONO A SATISFACCIÓN DEL CLIENTE"/>
    <s v="VISITA TECNICA"/>
    <m/>
    <s v="TIPO II"/>
    <s v="TERRESTRE"/>
    <s v="THOMAS  CAMPO SIGIFREDO SEGUNDO"/>
    <n v="1"/>
    <n v="67654"/>
    <n v="140396"/>
    <n v="67654"/>
  </r>
  <r>
    <s v="MEDELLIN"/>
    <x v="1"/>
    <x v="1"/>
    <s v="5001"/>
    <s v="3129643"/>
    <s v="3007070974"/>
    <s v="OC VISITA ROLLOS"/>
    <s v="ANTIOQUIA"/>
    <s v="MEDELLIN"/>
    <s v="SANTA LUCIA MEDELLIN 2SANTA LU"/>
    <s v="REDEBAN"/>
    <s v="FO-25-1963237"/>
    <d v="2025-12-12T08:00:00"/>
    <d v="2025-12-19T15:54:00"/>
    <m/>
    <s v="VISITA"/>
    <s v="ROLLOS"/>
    <s v="CB UNO A UNO"/>
    <s v="CB UNO A UNO"/>
    <m/>
    <s v="EJECUTADO EXITOSO"/>
    <s v="12/12/2025 SE ESCALA A COORDINADOR DE ZONA PARA ENTREGA DE ROLLOS EN SITIO | 19/12/2025 SE REALIZA ENTREGA DE 210 ROLLOS POR EL OPERADOR VELOCES CON LA GUIA V4001972091"/>
    <s v="VISITA TECNICA"/>
    <m/>
    <s v="TIPO I"/>
    <s v="TERRESTRE"/>
    <s v="CONTRERAS ROSSI LITZY YULIETH"/>
    <n v="1"/>
    <n v="35780"/>
    <n v="75096"/>
    <n v="35780"/>
  </r>
  <r>
    <s v="MEDELLIN"/>
    <x v="1"/>
    <x v="1"/>
    <s v="5088"/>
    <s v="3129650"/>
    <s v="3007028240"/>
    <s v="OC VISITA ROLLOS"/>
    <s v="ANTIOQUIA"/>
    <s v="BELLO"/>
    <s v="COMCARD BELLO DIGINET"/>
    <s v="REDEBAN"/>
    <s v="FO-25-1963230"/>
    <d v="2025-12-12T08:00:00"/>
    <d v="2025-12-23T10:25:00"/>
    <m/>
    <s v="VISITA"/>
    <s v="ROLLOS"/>
    <s v="AGREGADOR"/>
    <s v="COMCARD - PTM"/>
    <m/>
    <s v="EJECUTADO EXITOSO"/>
    <s v="12/12/2025 SE ESCALA A COORDINADOR DE ZONA PARA ENTREGA DE ROLLOS EN SITIO | 22/12/2025 22-12 ENVIO POR VELOCES, REPORTAN NOVEDADES EN LA ENTREGA POR CAPACIDAD OPERATIVA DE LA TRANSPORTADORA | 23/12/2025 SE REALIZA ENTREGA DE 40 ROLLOS POR EL OPERADOR VELOCES CON LA GUIA V4001972090"/>
    <s v="VISITA TECNICA"/>
    <m/>
    <s v="TIPO I"/>
    <s v="TERRESTRE"/>
    <s v="MARIN QUINTERO BRAYAN ESTIVEN"/>
    <n v="1"/>
    <n v="35780"/>
    <n v="75096"/>
    <n v="35780"/>
  </r>
  <r>
    <s v="APARTADO"/>
    <x v="1"/>
    <x v="1"/>
    <s v="5045"/>
    <s v="3129811"/>
    <s v="3007081348"/>
    <s v="OC VISITA ROLLOS"/>
    <s v="ANTIOQUIA"/>
    <s v="APARTADO"/>
    <s v="DISTRICOL APARTABURGUER"/>
    <s v="REDEBAN"/>
    <s v="FO-25-1962219"/>
    <d v="2025-12-11T17:50:27"/>
    <d v="2025-12-18T15:44:00"/>
    <m/>
    <s v="VISITA"/>
    <s v="ROLLOS"/>
    <s v="AGREGADOR"/>
    <s v="DISTRICOL"/>
    <s v="EJECUTADO"/>
    <s v="EJECUTADO EXITOSO"/>
    <s v="11/12/2025 SE ESCALA A COORDINADOR DE ZONA PARA ENTREGA DE ROLLOS EN SITIO | 18/12/2025 ENTREGA DE ROLLOS 30 ROLLOS"/>
    <s v="VISITA TECNICA"/>
    <m/>
    <s v="TIPO I"/>
    <s v="TERRESTRE"/>
    <s v="SALDARRIAGA MIRANDA SANTIAGO"/>
    <n v="1"/>
    <n v="35780"/>
    <n v="75096"/>
    <n v="35780"/>
  </r>
  <r>
    <s v="MONTERIA"/>
    <x v="3"/>
    <x v="3"/>
    <s v="5154"/>
    <s v="3129847"/>
    <s v="3007052871"/>
    <s v="OC VISITA ROLLOS"/>
    <s v="ANTIOQUIA"/>
    <s v="CAUCASIA"/>
    <s v="BARRIO CARACOLI CAUCASIA"/>
    <s v="REDEBAN"/>
    <s v="FO-25-1963234"/>
    <d v="2025-12-12T08:00:00"/>
    <d v="2025-12-18T12:42:00"/>
    <m/>
    <s v="VISITA"/>
    <s v="ROLLOS"/>
    <s v="CB UNO A UNO"/>
    <s v="CB UNO A UNO"/>
    <s v="EJECUTADO"/>
    <s v="EJECUTADO EXITOSO"/>
    <s v="12/12/2025 SE ESCALA A COORDINADOR DE ZONA PARA ENTREGA DE ROLLOS EN SITIO | 18/12/2025 SE REALIZA ENTREGA DE 140 ROLLOS REDEBAN EN EL PUNTO SIN NOVEDAD OK, EN LA ENTREGA NO SE MANIPULAN EQUIPOS"/>
    <s v="VISITA TECNICA"/>
    <m/>
    <s v="TIPO II"/>
    <s v="TERRESTRE"/>
    <s v="GONZALEZ FERRER JESUS ALEXANDER"/>
    <n v="1"/>
    <n v="67654"/>
    <n v="140396"/>
    <n v="67654"/>
  </r>
  <r>
    <s v="CALI"/>
    <x v="0"/>
    <x v="0"/>
    <s v="76130"/>
    <s v="3129891"/>
    <s v="3007045534"/>
    <s v="OC VISITA ROLLOS"/>
    <s v="VALLE DEL CAUCA"/>
    <s v="CANDELARIA"/>
    <s v="PTM CANDELARIA  SERVICENTRO TE"/>
    <s v="REDEBAN"/>
    <s v="FO-25-1964318"/>
    <d v="2025-12-12T08:03:35"/>
    <d v="2025-12-13T15:42:00"/>
    <m/>
    <s v="VISITA"/>
    <s v="ROLLOS"/>
    <s v="AGREGADOR"/>
    <s v="COMCARD - PTM"/>
    <s v="EJECUTADO"/>
    <s v="EJECUTADO EXITOSO"/>
    <s v="12/12/2025 SE ESCALA A COORDINADOR DE ZONA PARA ENTREGA DE ROLLOS EN SITIO | 13/12/2025 SE REALIZA ENTREGA DE 60 ROLLOS REDEBAN"/>
    <s v="VISITA TECNICA"/>
    <m/>
    <s v="TIPO II"/>
    <s v="TERRESTRE"/>
    <s v="PAREDES CASTILLO DIEGO"/>
    <n v="1"/>
    <n v="67654"/>
    <n v="140396"/>
    <n v="67654"/>
  </r>
  <r>
    <s v="TUNJA"/>
    <x v="4"/>
    <x v="4"/>
    <s v="15778"/>
    <s v="3129908"/>
    <s v="3007080357"/>
    <s v="OC ENVIO ROLLOS"/>
    <s v="BOYACA"/>
    <s v="SUTATENZA"/>
    <s v="BARRIO CENTRO SUTATENZA 1"/>
    <s v="REDEBAN"/>
    <s v="FO-25-1962193"/>
    <d v="2025-12-11T17:43:06"/>
    <d v="2025-12-18T08:32:00"/>
    <m/>
    <s v="ENVIO"/>
    <m/>
    <s v="UNO A UNO"/>
    <s v="UNO A UNO"/>
    <m/>
    <s v="EJECUTADO EXITOSO"/>
    <s v="11/12/2025 SE REALIZA ENVIO DE ROLLOS POR  OPERADOR LOGISTICO | 18/12/2025 SE REALIZA ENVIO DE 20 ROLLOS, CON LA GUIA 2235597719 SERVIENTREGA. SE CONFIRMA ENTREGA EXITOSA POR PARTE DE LA TRANSPORTADORA"/>
    <s v="ENVIO"/>
    <m/>
    <s v="TIPO III"/>
    <s v="TERRESTRE"/>
    <m/>
    <n v="1"/>
    <n v="35780"/>
    <n v="0"/>
    <n v="35780"/>
  </r>
  <r>
    <s v="PASTO"/>
    <x v="0"/>
    <x v="0"/>
    <s v="52835"/>
    <s v="3129937"/>
    <s v="3007041694"/>
    <s v="OC ENVIO ROLLOS"/>
    <s v="NARIÑO"/>
    <s v="SAN ANDRES DE TUMACO"/>
    <s v="BARRIO CENTRO SAN ANDRES DE TU"/>
    <s v="REDEBAN"/>
    <s v="FO-25-1968265"/>
    <d v="2025-12-12T08:00:00"/>
    <d v="2025-12-23T09:41:00"/>
    <m/>
    <s v="ENVIO"/>
    <m/>
    <s v="CB UNO A UNO"/>
    <s v="CB UNO A UNO"/>
    <m/>
    <s v="EJECUTADO EXITOSO"/>
    <s v="12/12/2025 SE CONFIRMAN DATOS, SE REALIZA ENVIO POR OPERADOR LOGISTICO | 23/12/2025 SE REALIZA ENVIO DE 40 ROLLOS, CON LA GUIA 2248145576 SERVIENTREGA. SE CONFIRMA ENTREGA EXITOSA POR PARTE DE LA TRANSPORTADORA"/>
    <s v="ENVIO"/>
    <m/>
    <s v="TIPO IV"/>
    <s v="TERRESTRE"/>
    <m/>
    <n v="1"/>
    <n v="35780"/>
    <n v="0"/>
    <n v="35780"/>
  </r>
  <r>
    <s v="BUCARAMANGA"/>
    <x v="4"/>
    <x v="4"/>
    <s v="68081"/>
    <s v="3129972"/>
    <s v="3007035363"/>
    <s v="OC ENVIO ROLLOS"/>
    <s v="SANTANDER"/>
    <s v="BARRANCABERMEJA"/>
    <s v="COMCARD BARRANCA EL LAGO"/>
    <s v="REDEBAN"/>
    <s v="FO-25-1965751"/>
    <d v="2025-12-12T08:00:00"/>
    <d v="2025-12-23T16:32:00"/>
    <m/>
    <s v="ENVIO"/>
    <m/>
    <s v="AGREGADOR"/>
    <s v="COMCARD - PTM"/>
    <m/>
    <s v="EJECUTADO EXITOSO"/>
    <s v="12/12/2025 SE REALIZA ENVIO DE ROLLOS POR  OPERADOR LOGISTICO | 23/12/2025 SE REALIZA ENVIO DE 30 ROLLOS, CON LA GUIA 2214831740 SERVIENTREGA. SE CONFIRMA ENTREGA EXITOSA POR PARTE DE LA TRANSPORTADORA"/>
    <s v="ENVIO"/>
    <m/>
    <s v="TIPO III"/>
    <s v="TERRESTRE"/>
    <m/>
    <n v="1"/>
    <n v="35780"/>
    <n v="0"/>
    <n v="35780"/>
  </r>
  <r>
    <s v="MEDELLIN"/>
    <x v="1"/>
    <x v="1"/>
    <s v="5088"/>
    <s v="3130588"/>
    <s v="3007077043"/>
    <s v="OC VISITA ROLLOS"/>
    <s v="ANTIOQUIA"/>
    <s v="BELLO"/>
    <s v="DISTRICOL MINI LA FRONTERA"/>
    <s v="REDEBAN"/>
    <s v="FO-25-1965013"/>
    <d v="2025-12-12T09:10:59"/>
    <d v="2025-12-19T11:30:00"/>
    <m/>
    <s v="VISITA"/>
    <s v="ROLLOS"/>
    <s v="AGREGADOR"/>
    <s v="DISTRICOL"/>
    <m/>
    <s v="EJECUTADO EXITOSO"/>
    <s v="12/12/2025 SE ESCALA A COORDINADOR DE ZONA PARA ENTREGA DE ROLLOS EN SITIO | 19/12/2025 SE REALIZA ENTREGA DE 60 ROLLOS POR EL OPERADOR VELOCES CON LA GUIA V4001972094"/>
    <s v="VISITA TECNICA"/>
    <m/>
    <s v="TIPO I"/>
    <s v="TERRESTRE"/>
    <s v="CONTRERAS ROSSI LITZY YULIETH"/>
    <n v="1"/>
    <n v="35780"/>
    <n v="75096"/>
    <n v="35780"/>
  </r>
  <r>
    <s v="BUCARAMANGA"/>
    <x v="4"/>
    <x v="4"/>
    <s v="68001"/>
    <s v="3130591"/>
    <s v="3007063935"/>
    <s v="OC VISITA ROLLOS"/>
    <s v="SANTANDER"/>
    <s v="BUCARAMANGA"/>
    <s v="BARRIO CENTRO BUCARAMANGA 54"/>
    <s v="REDEBAN"/>
    <s v="FO-25-1965010"/>
    <d v="2025-12-12T09:14:34"/>
    <d v="2025-12-12T15:01:00"/>
    <m/>
    <s v="VISITA"/>
    <s v="ROLLOS"/>
    <s v="CB UNO A UNO"/>
    <s v="CB UNO A UNO"/>
    <s v="EJECUTADO"/>
    <s v="EJECUTADO EXITOSO"/>
    <s v="12/12/2025 SE ESCALA A COORDINADOR DE ZONA PARA ENTREGA DE ROLLOS EN SITIO | 12/12/2025 SE HACE PRESENCIA EN COMERCIO SE REALIZA ENTREGA DE 40 ROLLOS"/>
    <s v="VISITA TECNICA"/>
    <m/>
    <s v="TIPO I"/>
    <s v="TERRESTRE"/>
    <s v="BARRERA ORTEGA MARLON STWAR"/>
    <n v="1"/>
    <n v="35780"/>
    <n v="75096"/>
    <n v="35780"/>
  </r>
  <r>
    <s v="SANTA MARTA"/>
    <x v="3"/>
    <x v="3"/>
    <s v="47980"/>
    <s v="3130907"/>
    <s v="3007047824"/>
    <s v="OC VISITA ROLLOS"/>
    <s v="MAGDALENA"/>
    <s v="ZONA BANANERA"/>
    <s v="DISTRICOL REMATES ELDAMAR"/>
    <s v="REDEBAN"/>
    <s v="FO-25-1965008"/>
    <d v="2025-12-12T09:18:47"/>
    <d v="2025-12-13T15:44:00"/>
    <m/>
    <s v="VISITA"/>
    <s v="ROLLOS"/>
    <s v="AGREGADOR"/>
    <s v="DISTRICOL"/>
    <s v="EJECUTADO"/>
    <s v="EJECUTADO EXITOSO"/>
    <s v="12/12/2025 SE ESCALA A COORDINADOR DE ZONA PARA ENTREGA DE ROLLOS EN SITIO | 13/12/2025 SE REALIZA ENTREGA DE 40 ROLLOS PARA DATAFONO A SATISFACCIÓN DEL CLIENTE"/>
    <s v="VISITA TECNICA"/>
    <m/>
    <s v="TIPO II"/>
    <s v="TERRESTRE"/>
    <s v="THOMAS  CAMPO SIGIFREDO SEGUNDO"/>
    <n v="1"/>
    <n v="67654"/>
    <n v="140396"/>
    <n v="67654"/>
  </r>
  <r>
    <s v="BOGOTA"/>
    <x v="5"/>
    <x v="6"/>
    <s v="11001"/>
    <s v="3131254"/>
    <s v="3007049448"/>
    <s v="OC VISITA ROLLOS"/>
    <s v="CUNDINAMARCA"/>
    <s v="BOGOTA"/>
    <s v="BARRIO LAS FERIAS BOGOTA 3"/>
    <s v="REDEBAN"/>
    <s v="FO-25-1965323"/>
    <d v="2025-12-12T10:04:28"/>
    <d v="2025-12-13T15:47:00"/>
    <m/>
    <s v="VISITA"/>
    <s v="ROLLOS"/>
    <s v="CB UNO A UNO"/>
    <s v="CB UNO A UNO"/>
    <s v="EJECUTADO"/>
    <s v="EJECUTADO EXITOSO"/>
    <s v="12/12/2025 SE ESCALA A COORDINADOR DE ZONA PARA ENTREGA DE ROLLOS EN SITIO | 13/12/2025 SE VISITA COMERCIO CB BANCOLOMBIA, SE ENTREGAN ROLLOS DE PAPELERÍA PARA EL DATAFONO SOLICITADOS POR EL CLIENTE, NO UPS, NO SE MANIPULAN EQUIPOS"/>
    <s v="VISITA TECNICA"/>
    <m/>
    <s v="TIPO I"/>
    <s v="TERRESTRE"/>
    <s v="VEGA MANRIQUE JONATAN MAURICIO"/>
    <n v="1"/>
    <n v="35780"/>
    <n v="75096"/>
    <n v="35780"/>
  </r>
  <r>
    <s v="CUCUTA"/>
    <x v="4"/>
    <x v="4"/>
    <s v="54001"/>
    <s v="3131302"/>
    <s v="3007058759"/>
    <s v="OC VISITA ROLLOS"/>
    <s v="NORTE DE SANTANDER"/>
    <s v="CUCUTA"/>
    <s v="PTM CUCUTA VARIEDADES BENDICI"/>
    <s v="REDEBAN"/>
    <s v="FO-25-1965325"/>
    <d v="2025-12-12T10:03:10"/>
    <d v="2025-12-13T15:52:00"/>
    <m/>
    <s v="VISITA"/>
    <s v="ROLLOS"/>
    <s v="AGREGADOR"/>
    <s v="COMCARD - PTM"/>
    <s v="EJECUTADO"/>
    <s v="EJECUTADO EXITOSO"/>
    <s v="12/12/2025 SE ESCALA A COORDINADOR DE ZONA PARA ENTREGA DE ROLLOS EN SITIO | 13/12/2025 SE REALIZA ENTREGA DE 20 ROLLOS RBM OK"/>
    <s v="VISITA TECNICA"/>
    <m/>
    <s v="TIPO I"/>
    <s v="TERRESTRE"/>
    <s v="DURAN ACOSTA FRANK YONNY"/>
    <n v="1"/>
    <n v="35780"/>
    <n v="75096"/>
    <n v="35780"/>
  </r>
  <r>
    <s v="MEDELLIN"/>
    <x v="1"/>
    <x v="1"/>
    <s v="5088"/>
    <s v="3131448"/>
    <s v="3007021104"/>
    <s v="OC VISITA ROLLOS"/>
    <s v="ANTIOQUIA"/>
    <s v="BELLO"/>
    <s v="REVAL BARRIO PARIS"/>
    <s v="REDEBAN"/>
    <s v="FO-25-1965855"/>
    <d v="2025-12-12T10:45:32"/>
    <d v="2025-12-29T09:50:00"/>
    <m/>
    <s v="VISITA"/>
    <s v="ROLLOS"/>
    <s v="ROBUSTO"/>
    <s v="REVAL"/>
    <m/>
    <s v="EJECUTADO EXITOSO"/>
    <s v="12/12/2025 SE ESCALA A COORDINADOR DE ZONA PARA ENTREGA DE ROLLOS EN SITIO | 26/12/2025 SE CONSULTA NUEVAMENTE A VELOCES POR EL ESTADO DE LA GUIA, INFORMAN QUE REVISARAN Y SE RECOMENDARÁ LA ENTREGA | 29/12/2025 SE REALIZA ENTREGA DE 170 ROLLOS POR EL OPERADOR VELOCES CON LA GUIA V4001981935"/>
    <s v="VISITA TECNICA"/>
    <m/>
    <s v="TIPO I"/>
    <s v="TERRESTRE"/>
    <s v="CONTRERAS ROSSI LITZY YULIETH"/>
    <n v="1"/>
    <n v="35780"/>
    <n v="75096"/>
    <n v="35780"/>
  </r>
  <r>
    <s v="MONTERIA"/>
    <x v="3"/>
    <x v="3"/>
    <s v="23001"/>
    <s v="3131486"/>
    <s v="3007055240"/>
    <s v="OC VISITA ROLLOS"/>
    <s v="CORDOBA"/>
    <s v="MONTERIA"/>
    <s v="DISTRICOL TIENDA ZZ GUACIMAL"/>
    <s v="REDEBAN"/>
    <s v="FO-25-1965842"/>
    <d v="2025-12-12T10:56:20"/>
    <d v="2025-12-15T17:09:00"/>
    <m/>
    <s v="VISITA"/>
    <s v="ROLLOS"/>
    <s v="AGREGADOR"/>
    <s v="DISTRICOL"/>
    <s v="EJECUTADO"/>
    <s v="EJECUTADO EXITOSO"/>
    <s v="12/12/2025 SE ESCALA A COORDINADOR DE ZONA PARA ENTREGA DE ROLLOS EN SITIO | 15/12/2025 SE REALIZA ENVÍO DE ROLLOS REDEBAN EN TRANSPORTE INFORMAL DESDE MONTERIA A CORREGIMIENTO GUACIMAL , SE CONFIRMA RECIBIDO CON EL CLIENTE OK"/>
    <s v="ENVIO FLOTA - OPERADOR LOGISTICO"/>
    <m/>
    <s v="TIPO I"/>
    <s v="TERRESTRE"/>
    <s v="GONZALEZ FERRER JESUS ALEXANDER"/>
    <n v="1"/>
    <n v="35780"/>
    <n v="0"/>
    <n v="35780"/>
  </r>
  <r>
    <s v="PASTO"/>
    <x v="0"/>
    <x v="0"/>
    <s v="52001"/>
    <s v="3131570"/>
    <s v="3007078490"/>
    <s v="OC VISITA ROLLOS"/>
    <s v="NARIÑO"/>
    <s v="PASTO"/>
    <s v="PTM VILLAFLOR GRANERO DE TODIT"/>
    <s v="REDEBAN"/>
    <s v="FO-25-1965846"/>
    <d v="2025-12-12T10:55:44"/>
    <d v="2025-12-13T15:13:00"/>
    <m/>
    <s v="VISITA"/>
    <s v="ROLLOS"/>
    <s v="AGREGADOR"/>
    <s v="COMCARD - PTM"/>
    <s v="EJECUTADO"/>
    <s v="EJECUTADO EXITOSO"/>
    <s v="12/12/2025 SE ESCALA A COORDINADOR DE ZONA PARA ENTREGA DE ROLLOS EN SITIO | 13/12/2025 SE REALIZA ENTREGA DE 30 ROLLOS EN EL COMERCIO"/>
    <s v="VISITA TECNICA"/>
    <m/>
    <s v="TIPO I"/>
    <s v="TERRESTRE"/>
    <s v="PAZ MARTINEZ RICHARD HUMBERTO"/>
    <n v="1"/>
    <n v="35780"/>
    <n v="75096"/>
    <n v="35780"/>
  </r>
  <r>
    <s v="PASTO"/>
    <x v="0"/>
    <x v="0"/>
    <s v="52001"/>
    <s v="3131575"/>
    <s v="3007080496"/>
    <s v="OC VISITA ROLLOS"/>
    <s v="NARIÑO"/>
    <s v="PASTO"/>
    <s v="DISTRICOL PAP Y VAR CLAUDIA"/>
    <s v="REDEBAN"/>
    <s v="FO-25-1965840"/>
    <d v="2025-12-12T10:57:28"/>
    <d v="2025-12-13T15:20:00"/>
    <m/>
    <s v="VISITA"/>
    <s v="ROLLOS"/>
    <s v="AGREGADOR"/>
    <s v="DISTRICOL"/>
    <s v="EJECUTADO"/>
    <s v="EJECUTADO EXITOSO"/>
    <s v="12/12/2025 SE ESCALA A COORDINADOR DE ZONA PARA ENTREGA DE ROLLOS EN SITIO | 13/12/2025 SE REALIZA ENTREGA DE 20 ROLLO EN EL COMERCIO"/>
    <s v="VISITA TECNICA"/>
    <m/>
    <s v="TIPO I"/>
    <s v="TERRESTRE"/>
    <s v="PAZ MARTINEZ RICHARD HUMBERTO"/>
    <n v="1"/>
    <n v="35780"/>
    <n v="75096"/>
    <n v="35780"/>
  </r>
  <r>
    <s v="MEDELLIN"/>
    <x v="1"/>
    <x v="1"/>
    <s v="5615"/>
    <s v="3131578"/>
    <s v="3007031845"/>
    <s v="OC VISITA ROLLOS"/>
    <s v="ANTIOQUIA"/>
    <s v="RIONEGRO"/>
    <s v="BARRIO AEROPUERTO JOSE MARIA C"/>
    <s v="REDEBAN"/>
    <s v="FO-25-1965834"/>
    <d v="2025-12-12T10:59:16"/>
    <d v="2025-12-18T12:01:00"/>
    <m/>
    <s v="VISITA"/>
    <s v="ROLLOS"/>
    <s v="CB UNO A UNO"/>
    <s v="CB UNO A UNO"/>
    <s v="EJECUTADO"/>
    <s v="EJECUTADO EXITOSO"/>
    <s v="12/12/2025 SE ESCALA A COORDINADOR DE ZONA PARA ENTREGA DE ROLLOS EN SITIO | 18/12/2025 SE ENTREGAN 70 ROLLOS"/>
    <s v="VISITA TECNICA"/>
    <m/>
    <s v="TIPO II"/>
    <s v="TERRESTRE"/>
    <s v="BADEL ACUÑA LUIS ALBERTO"/>
    <n v="1"/>
    <n v="67654"/>
    <n v="140396"/>
    <n v="67654"/>
  </r>
  <r>
    <s v="VILLAVICENCIO"/>
    <x v="2"/>
    <x v="2"/>
    <s v="50001"/>
    <s v="3131875"/>
    <s v="3007053389"/>
    <s v="OC VISITA ROLLOS"/>
    <s v="META"/>
    <s v="VILLAVICENCIO"/>
    <s v="ARRIO CENTRO VILLAVICENCIO 15"/>
    <s v="REDEBAN"/>
    <s v="FO-25-1965811"/>
    <d v="2025-12-12T11:22:20"/>
    <d v="2025-12-13T15:18:00"/>
    <m/>
    <s v="VISITA"/>
    <s v="ROLLOS"/>
    <s v="CB UNO A UNO"/>
    <s v="CB UNO A UNO"/>
    <s v="EJECUTADO"/>
    <s v="EJECUTADO EXITOSO"/>
    <s v="12/12/2025 SE ESCALA A COORDINADOR DE ZONA PARA ENTREGA DE ROLLOS EN SITIO | 13/12/2025 SE REALIZA ENTREGA EN SITIO DE 30 ROLLOS RBM EN DIRECCIÓN SOLICITA POR TITULAR CC VILLA JULIA"/>
    <s v="VISITA TECNICA"/>
    <m/>
    <s v="TIPO I"/>
    <s v="TERRESTRE"/>
    <s v="CASTRILLON URREA LONDIER LEANDRO"/>
    <n v="1"/>
    <n v="35780"/>
    <n v="75096"/>
    <n v="35780"/>
  </r>
  <r>
    <s v="MANIZALES"/>
    <x v="0"/>
    <x v="5"/>
    <s v="17616"/>
    <s v="3131957"/>
    <s v="3007077175"/>
    <s v="OC VISITA ROLLOS"/>
    <s v="CALDAS"/>
    <s v="RISARALDA"/>
    <s v="DISTRICOL RESTAURANTE CHANGUI"/>
    <s v="REDEBAN"/>
    <s v="FO-25-1966262"/>
    <d v="2025-12-12T11:38:33"/>
    <d v="2025-12-17T14:26:00"/>
    <m/>
    <s v="VISITA"/>
    <s v="ROLLOS"/>
    <s v="AGREGADOR"/>
    <s v="DISTRICOL"/>
    <s v="EJECUTADO"/>
    <s v="EJECUTADO EXITOSO"/>
    <s v="12/12/2025 SE ESCALA A COORDINADOR DE ZONA PARA ENTREGA DE ROLLOS EN SITIO | 17/12/2025 SE ENTREGAN 10 ROLLOS"/>
    <s v="VISITA TECNICA"/>
    <m/>
    <s v="TIPO II"/>
    <s v="TERRESTRE"/>
    <s v="FRANCO CAÑAVERAL YAMID RAUL"/>
    <n v="1"/>
    <n v="67654"/>
    <n v="140396"/>
    <n v="67654"/>
  </r>
  <r>
    <s v="TUNJA"/>
    <x v="4"/>
    <x v="4"/>
    <s v="15759"/>
    <s v="3132019"/>
    <s v="3007081686"/>
    <s v="OC VISITA ROLLOS"/>
    <s v="BOYACA"/>
    <s v="SOGAMOSO"/>
    <s v="DISTRICOL LIZZMORE BABYS"/>
    <s v="REDEBAN"/>
    <s v="FO-25-1965816"/>
    <d v="2025-12-12T11:19:49"/>
    <d v="2025-12-16T12:40:00"/>
    <m/>
    <s v="VISITA"/>
    <s v="ROLLOS"/>
    <s v="AGREGADOR"/>
    <s v="DISTRICOL"/>
    <s v="EJECUTADO"/>
    <s v="EJECUTADO EXITOSO"/>
    <s v="12/12/2025 SE ESCALA A COORDINADOR DE ZONA PARA ENTREGA DE ROLLOS EN SITIO | 16/12/2025 SE REALIZA ENTREGA DE 20 ROLLOS RBM CON VISITA"/>
    <s v="VISITA TECNICA"/>
    <m/>
    <s v="TIPO II"/>
    <s v="TERRESTRE"/>
    <s v="RODRIGUEZ MURCIA YERSON IVAN"/>
    <n v="1"/>
    <n v="67654"/>
    <n v="140396"/>
    <n v="67654"/>
  </r>
  <r>
    <s v="MEDELLIN"/>
    <x v="1"/>
    <x v="1"/>
    <s v="5088"/>
    <s v="3132083"/>
    <s v="3007070598"/>
    <s v="OC VISITA ROLLOS"/>
    <s v="ANTIOQUIA"/>
    <s v="BELLO"/>
    <s v="ROSALPI BELLO 2"/>
    <s v="REDEBAN"/>
    <s v="FO-25-1966256"/>
    <d v="2025-12-12T11:43:03"/>
    <d v="2025-12-19T15:56:00"/>
    <m/>
    <s v="VISITA"/>
    <s v="ROLLOS"/>
    <s v="CB UNO A UNO"/>
    <s v="CB UNO A UNO"/>
    <m/>
    <s v="EJECUTADO EXITOSO"/>
    <s v="12/12/2025 SE ESCALA A COORDINADOR DE ZONA PARA ENTREGA DE ROLLOS EN SITIO | 19/12/2025 SE REALIZA ENTREGA DE 70 ROLLOS POR EL OPERADOR VELOCES CON LA GUIA V4001981932"/>
    <s v="VISITA TECNICA"/>
    <m/>
    <s v="TIPO I"/>
    <s v="TERRESTRE"/>
    <s v="CONTRERAS ROSSI LITZY YULIETH"/>
    <n v="1"/>
    <n v="35780"/>
    <n v="75096"/>
    <n v="35780"/>
  </r>
  <r>
    <s v="CALI"/>
    <x v="0"/>
    <x v="0"/>
    <s v="76001"/>
    <s v="3132531"/>
    <s v="3007063822"/>
    <s v="OC VISITA ROLLOS"/>
    <s v="VALLE DEL CAUCA"/>
    <s v="CALI"/>
    <s v="BARRIO BELLA SUIZA CALI"/>
    <s v="REDEBAN"/>
    <s v="FO-25-1966557"/>
    <d v="2025-12-12T12:28:48"/>
    <d v="2025-12-13T15:26:00"/>
    <m/>
    <s v="VISITA"/>
    <s v="ROLLOS"/>
    <s v="CB UNO A UNO"/>
    <s v="CB UNO A UNO"/>
    <s v="EJECUTADO"/>
    <s v="EJECUTADO EXITOSO"/>
    <s v="12/12/2025 SE ESCALA A COORDINADOR DE ZONA PARA ENTREGA DE ROLLOS EN SITIO | 13/12/2025 SE LLAMA AL CLIENTE AL NÚMERO 3150833634 E INFORMA QUE POR FAVOR SE LE ENTREGUE ROLLOS EN LA DIRECCIÓN CALLE 14#52-58"/>
    <s v="VISITA TECNICA"/>
    <m/>
    <s v="TIPO I"/>
    <s v="TERRESTRE"/>
    <s v="PALACIOS GOMEZ BRAHIAN ANDRES"/>
    <n v="1"/>
    <n v="35780"/>
    <n v="75096"/>
    <n v="35780"/>
  </r>
  <r>
    <s v="BARRANQUILLA"/>
    <x v="3"/>
    <x v="3"/>
    <s v="8758"/>
    <s v="3132575"/>
    <s v="3007077937"/>
    <s v="OC VISITA ROLLOS"/>
    <s v="ATLANTICO"/>
    <s v="SOLEDAD"/>
    <s v="BARRIO LOS ALMENDROS SOLEDAD 8"/>
    <s v="REDEBAN"/>
    <s v="FO-25-1968063"/>
    <d v="2025-12-12T13:16:36"/>
    <d v="2025-12-15T12:16:00"/>
    <m/>
    <s v="VISITA"/>
    <s v="ROLLOS"/>
    <s v="CB UNO A UNO"/>
    <s v="CB UNO A UNO"/>
    <s v="EJECUTADO"/>
    <s v="EJECUTADO EXITOSO"/>
    <s v="12/12/2025 SE ESCALA A COORDINADOR DE ZONA PARA ENTREGA DE ROLLOS EN SITIO | 15/12/2025 SE REALIZA VISITA SE PROCEDE A ENTREGAR 20 UNIDADES DE ROLLOS RBM BANCOLOMBIA"/>
    <s v="VISITA TECNICA"/>
    <m/>
    <s v="TIPO I"/>
    <s v="TERRESTRE"/>
    <s v="PORRAS CASTRO DARLON NASCK"/>
    <n v="1"/>
    <n v="35780"/>
    <n v="75096"/>
    <n v="35780"/>
  </r>
  <r>
    <s v="BOGOTA"/>
    <x v="5"/>
    <x v="6"/>
    <s v="25488"/>
    <s v="3132636"/>
    <s v="3007068219"/>
    <s v="OC ENVIO ROLLOS"/>
    <s v="CUNDINAMARCA"/>
    <s v="NILO"/>
    <s v="DISTRICOL MISCELANIA SAS YOLY"/>
    <s v="REDEBAN"/>
    <s v="FO-25-1969556"/>
    <d v="2025-12-12T12:50:32"/>
    <d v="2025-12-18T15:12:00"/>
    <m/>
    <s v="ENVIO"/>
    <m/>
    <s v="AGREGADOR"/>
    <s v="DISTRICOL"/>
    <m/>
    <s v="EJECUTADO EXITOSO"/>
    <s v="13/12/2025 SE CONFIRMAN DATOS, SE REALIZA ENVIO POR OPERADOR LOGISTICO | 18/12/2025 SE REALIZA ENVIO DE 10 ROLLOS, CON LA GUIA 2235597754 SERVIENTREGA. SE CONFIRMA ENTREGA EXITOSA POR PARTE DE LA TRANSPORTADORA"/>
    <s v="ENVIO"/>
    <m/>
    <s v="TIPO III"/>
    <s v="TERRESTRE"/>
    <m/>
    <n v="1"/>
    <n v="35780"/>
    <n v="0"/>
    <n v="35780"/>
  </r>
  <r>
    <s v="SANTA MARTA"/>
    <x v="3"/>
    <x v="3"/>
    <s v="47245"/>
    <s v="3132732"/>
    <s v="3007079631"/>
    <s v="OC ENVIO ROLLOS"/>
    <s v="MAGDALENA"/>
    <s v="EL BANCO"/>
    <s v="BARRIO PUEBLO NUEVO EL BANCO 1"/>
    <s v="REDEBAN"/>
    <s v="FO-25-1968153"/>
    <d v="2025-12-12T14:04:28"/>
    <d v="2025-12-19T11:43:00"/>
    <m/>
    <s v="ENVIO"/>
    <m/>
    <s v="UNO A UNO"/>
    <s v="UNO A UNO"/>
    <m/>
    <s v="EJECUTADO EXITOSO"/>
    <s v="12/12/2025 SE REALIZA ENVIO DE ROLLOS POR  OPERADOR LOGISTICO | 19/12/2025 SE REALIZA ENVIO DE 10 ROLLOS, CON LA GUIA 2278614811 SERVIENTREGA. SE CONFIRMA ENTREGA EXITOSA POR PARTE DE LA TRANSPORTADORA"/>
    <s v="ENVIO"/>
    <m/>
    <s v="TIPO IV"/>
    <s v="TERRESTRE"/>
    <m/>
    <n v="1"/>
    <n v="35780"/>
    <n v="0"/>
    <n v="35780"/>
  </r>
  <r>
    <s v="PEREIRA"/>
    <x v="0"/>
    <x v="5"/>
    <s v="76147"/>
    <s v="3132843"/>
    <s v="3007081644"/>
    <s v="OC VISITA ROLLOS"/>
    <s v="VALLE DEL CAUCA"/>
    <s v="CARTAGO"/>
    <s v="DISTRICOL DROG MEDICAR CARTAGO"/>
    <s v="REDEBAN"/>
    <s v="FO-25-1968100"/>
    <d v="2025-12-12T14:28:17"/>
    <d v="2025-12-13T15:11:00"/>
    <m/>
    <s v="VISITA"/>
    <s v="ROLLOS"/>
    <s v="AGREGADOR"/>
    <s v="DISTRICOL"/>
    <s v="EJECUTADO"/>
    <s v="EJECUTADO EXITOSO"/>
    <s v="12/12/2025 SE ESCALA A COORDINADOR DE ZONA PARA ENTREGA DE ROLLOS EN SITIO | 13/12/2025 SE ENTREGAN 20 ROLLOS"/>
    <s v="VISITA TECNICA"/>
    <m/>
    <s v="TIPO I"/>
    <s v="TERRESTRE"/>
    <s v="FRANCO CAÑAVERAL YAMID RAUL"/>
    <n v="1"/>
    <n v="35780"/>
    <n v="75096"/>
    <n v="35780"/>
  </r>
  <r>
    <s v="YOPAL"/>
    <x v="2"/>
    <x v="2"/>
    <s v="85001"/>
    <s v="3132875"/>
    <s v="3007081888"/>
    <s v="OC VISITA ROLLOS"/>
    <s v="CASANARE"/>
    <s v="YOPAL"/>
    <s v="PTM CASANARE 3/65"/>
    <s v="REDEBAN"/>
    <s v="FO-25-1968051"/>
    <d v="2025-12-12T14:42:08"/>
    <d v="2025-12-15T13:07:00"/>
    <m/>
    <s v="VISITA"/>
    <s v="ROLLOS"/>
    <s v="AGREGADOR"/>
    <s v="COMCARD - PTM"/>
    <s v="EJECUTADO"/>
    <s v="EJECUTADO EXITOSO"/>
    <s v="12/12/2025 SE ESCALA A COORDINADOR DE ZONA PARA ENTREGA DE ROLLOS EN SITIO | 15/12/2025 SE VISITA COMERCIO, SE ENTREGAN 20 ROLLOS OK"/>
    <s v="VISITA TECNICA"/>
    <m/>
    <s v="TIPO I"/>
    <s v="TERRESTRE"/>
    <s v="BERNAL ELAICA EDGAR ALEXIS"/>
    <n v="1"/>
    <n v="35780"/>
    <n v="75096"/>
    <n v="35780"/>
  </r>
  <r>
    <s v="MEDELLIN"/>
    <x v="1"/>
    <x v="1"/>
    <s v="5001"/>
    <s v="3133133"/>
    <s v="3007038350"/>
    <s v="OC VISITA ROLLOS"/>
    <s v="ANTIOQUIA"/>
    <s v="MEDELLIN"/>
    <s v="PTM MED LA SALIDA"/>
    <s v="REDEBAN"/>
    <s v="FO-25-1968044"/>
    <d v="2025-12-12T14:55:39"/>
    <d v="2025-12-23T10:23:00"/>
    <m/>
    <s v="VISITA"/>
    <s v="ROLLOS"/>
    <s v="AGREGADOR"/>
    <s v="COMCARD - PTM"/>
    <m/>
    <s v="EJECUTADO EXITOSO"/>
    <s v="12/12/2025 SE ESCALA A COORDINADOR DE ZONA PARA ENTREGA DE ROLLOS EN SITIO | 22/12/2025 22-12 ENVIO POR VELOCES, REPORTAN NOVEDADES EN LA ENTREGA POR CAPACIDAD OPERATIVA DE LA TRANSPORTADORA | 23/12/2025 SE REALIZA ENTREGA DE 50 ROLLOS POR EL OPERADOR VELOCES CON LA GUIA V4001981929"/>
    <s v="VISITA TECNICA"/>
    <m/>
    <s v="TIPO I"/>
    <s v="TERRESTRE"/>
    <s v="MARIN QUINTERO BRAYAN ESTIVEN"/>
    <n v="1"/>
    <n v="35780"/>
    <n v="75096"/>
    <n v="35780"/>
  </r>
  <r>
    <s v="BOGOTA"/>
    <x v="5"/>
    <x v="6"/>
    <s v="11001"/>
    <s v="3133560"/>
    <s v="3007025149"/>
    <s v="OC VISITA ROLLOS"/>
    <s v="CUNDINAMARCA"/>
    <s v="BOGOTA"/>
    <s v="BARRIO LA FAVORITA CENTRO BOGO"/>
    <s v="REDEBAN"/>
    <s v="FO-25-1968028"/>
    <d v="2025-12-12T16:26:38"/>
    <d v="2025-12-15T10:45:00"/>
    <m/>
    <s v="VISITA"/>
    <s v="ROLLOS"/>
    <s v="CB UNO A UNO"/>
    <s v="CB UNO A UNO"/>
    <s v="EJECUTADO"/>
    <s v="EJECUTADO EXITOSO"/>
    <s v="12/12/2025 SE ESCALA A COORDINADOR DE ZONA PARA ENTREGA DE ROLLOS EN SITIO | 15/12/2025 SE VISITA COMERCIO, SE ENTREGAN 80 ROLLOS RBM, NO SE MANIPULAN DISPOSITIVOS"/>
    <s v="VISITA TECNICA"/>
    <m/>
    <s v="TIPO I"/>
    <s v="TERRESTRE"/>
    <s v="ORTIZ YARA FRANKLYN ISRAEL"/>
    <n v="1"/>
    <n v="35780"/>
    <n v="75096"/>
    <n v="35780"/>
  </r>
  <r>
    <s v="BOGOTA"/>
    <x v="5"/>
    <x v="6"/>
    <s v="11001"/>
    <s v="3133649"/>
    <s v="3007037808"/>
    <s v="OC VISITA ROLLOS"/>
    <s v="CUNDINAMARCA"/>
    <s v="BOGOTA"/>
    <s v="BARRIO LA FAVORITA BOGOTA 1"/>
    <s v="REDEBAN"/>
    <s v="FO-25-1968031"/>
    <d v="2025-12-12T16:20:41"/>
    <d v="2025-12-15T10:51:00"/>
    <m/>
    <s v="VISITA"/>
    <s v="ROLLOS"/>
    <s v="CB UNO A UNO"/>
    <s v="CB UNO A UNO"/>
    <s v="EJECUTADO"/>
    <s v="EJECUTADO EXITOSO"/>
    <s v="12/12/2025 SE ESCALA A COORDINADOR DE ZONA PARA ENTREGA DE ROLLOS EN SITIO | 15/12/2025 SE VISITA COMERCIO, SE ENTREGAN 50 ROLLOS RBM, NO SE MANIPULAN DISPOSITIVOS"/>
    <s v="VISITA TECNICA"/>
    <m/>
    <s v="TIPO I"/>
    <s v="TERRESTRE"/>
    <s v="ORTIZ YARA FRANKLYN ISRAEL"/>
    <n v="1"/>
    <n v="35780"/>
    <n v="75096"/>
    <n v="35780"/>
  </r>
  <r>
    <s v="MEDELLIN"/>
    <x v="1"/>
    <x v="1"/>
    <s v="5088"/>
    <s v="3133657"/>
    <s v="3007081811"/>
    <s v="OC VISITA ROLLOS"/>
    <s v="ANTIOQUIA"/>
    <s v="BELLO"/>
    <s v="PTM BELLO MERCADO LA VICTORIA"/>
    <s v="REDEBAN"/>
    <s v="FO-25-1968027"/>
    <d v="2025-12-12T16:28:46"/>
    <d v="2025-12-23T10:24:00"/>
    <m/>
    <s v="VISITA"/>
    <s v="ROLLOS"/>
    <s v="AGREGADOR"/>
    <s v="COMCARD - PTM"/>
    <m/>
    <s v="EJECUTADO EXITOSO"/>
    <s v="12/12/2025 SE ESCALA A COORDINADOR DE ZONA PARA ENTREGA DE ROLLOS EN SITIO | 22/12/2025 22-12 ENVIO POR VELOCES, REPORTAN NOVEDADES EN LA ENTREGA POR CAPACIDAD OPERATIVA DE LA TRANSPORTADORA | 23/12/2025 SE REALIZA ENTREGA DE 30 ROLLOS POR EL OPERADOR VELOCES CON LA GUIA V4001981931"/>
    <s v="VISITA TECNICA"/>
    <m/>
    <s v="TIPO I"/>
    <s v="TERRESTRE"/>
    <s v="MARIN QUINTERO BRAYAN ESTIVEN"/>
    <n v="1"/>
    <n v="35780"/>
    <n v="75096"/>
    <n v="35780"/>
  </r>
  <r>
    <s v="CALI"/>
    <x v="0"/>
    <x v="0"/>
    <s v="76892"/>
    <s v="3133663"/>
    <s v="3007031092"/>
    <s v="OC VISITA ROLLOS"/>
    <s v="VALLE DEL CAUCA"/>
    <s v="YUMBO"/>
    <s v="MULTIPAGAS YUMBO PARQUE BELALC"/>
    <s v="REDEBAN"/>
    <s v="FO-25-1968095"/>
    <d v="2025-12-12T16:37:09"/>
    <d v="2025-12-16T09:36:00"/>
    <m/>
    <s v="VISITA"/>
    <s v="ROLLOS"/>
    <s v="ROBUSTO"/>
    <s v="MULTIPAGAS"/>
    <s v="EJECUTADO"/>
    <s v="EJECUTADO EXITOSO"/>
    <s v="12/12/2025 SE ESCALA A COORDINADOR DE ZONA PARA ENTREGA DE ROLLOS EN SITIO | 16/12/2025 SE ENTREGAN 120 ROLLOS AL CORRESPONSAL BANCARIO"/>
    <s v="VISITA TECNICA"/>
    <m/>
    <s v="TIPO I"/>
    <s v="TERRESTRE"/>
    <s v="PALACIOS GOMEZ BRAHIAN ANDRES"/>
    <n v="1"/>
    <n v="35780"/>
    <n v="75096"/>
    <n v="35780"/>
  </r>
  <r>
    <s v="VALLEDUPAR"/>
    <x v="3"/>
    <x v="3"/>
    <s v="20001"/>
    <s v="3133690"/>
    <s v="3007040744"/>
    <s v="OC VISITA ROLLOS"/>
    <s v="CESAR"/>
    <s v="VALLEDUPAR"/>
    <s v="DISTRICOL INVERSIONES JK Y MK"/>
    <s v="REDEBAN"/>
    <s v="FO-25-1968214"/>
    <d v="2025-12-12T16:54:44"/>
    <d v="2025-12-19T11:28:00"/>
    <m/>
    <s v="VISITA"/>
    <s v="ROLLOS"/>
    <s v="AGREGADOR"/>
    <s v="DISTRICOL"/>
    <s v="EJECUTADO"/>
    <s v="EJECUTADO EXITOSO"/>
    <s v="12/12/2025 SE ESCALA A COORDINADOR DE ZONA PARA ENTREGA DE ROLLOS EN SITIO | 19/12/2025 BUENOS DÍAS SE VISITA CB Y SE LE HACE ENTREGA DE 20 ROLLOS"/>
    <s v="VISITA TECNICA"/>
    <m/>
    <s v="TIPO I"/>
    <s v="TERRESTRE"/>
    <s v="BENITEZ CARVAJAL ALVARO JAVIER"/>
    <n v="1"/>
    <n v="35780"/>
    <n v="75096"/>
    <n v="35780"/>
  </r>
  <r>
    <s v="YOPAL"/>
    <x v="2"/>
    <x v="2"/>
    <s v="85139"/>
    <s v="3133912"/>
    <s v="3007021214"/>
    <s v="OC VISITA ROLLOS"/>
    <s v="CASANARE"/>
    <s v="MANI"/>
    <s v="EL PROGRESO MANI CASANARE"/>
    <s v="REDEBAN"/>
    <s v="FO-25-1968212"/>
    <d v="2025-12-12T16:56:06"/>
    <d v="2025-12-18T08:27:00"/>
    <m/>
    <s v="VISITA"/>
    <s v="ROLLOS"/>
    <s v="CB UNO A UNO"/>
    <s v="CB UNO A UNO"/>
    <s v="EJECUTADO"/>
    <s v="EJECUTADO EXITOSO"/>
    <s v="16/12/2025 SE ESCALA A COORDINADOR DE ZONA PARA ENTREGA DE ROLLOS EN SITIO | 17/12/2025 EN COMUNICACIÓN CON LA SEÑORA ROCIO DUARTE AL NÚMERO 3152504344, INDICA SE ENVIEN LOS 70 ROLLOS POR TAXIS. RECIBIDO OK"/>
    <s v="ENVIO FLOTA - OPERADOR LOGISTICO"/>
    <m/>
    <s v="TIPO II"/>
    <s v="TERRESTRE"/>
    <s v="BERNAL ELAICA EDGAR ALEXIS"/>
    <n v="1"/>
    <n v="67654"/>
    <n v="140396"/>
    <n v="67654"/>
  </r>
  <r>
    <s v="MEDELLIN"/>
    <x v="1"/>
    <x v="1"/>
    <s v="5615"/>
    <s v="3133945"/>
    <s v="3007074672"/>
    <s v="OC VISITA ROLLOS"/>
    <s v="ANTIOQUIA"/>
    <s v="RIONEGRO"/>
    <s v="PTM LLANOGRANDE MEDELLIN PAPEL"/>
    <s v="REDEBAN"/>
    <s v="FO-25-1970888"/>
    <d v="2025-12-12T17:43:32"/>
    <d v="2025-12-19T10:53:00"/>
    <m/>
    <s v="VISITA"/>
    <s v="ROLLOS"/>
    <s v="AGREGADOR"/>
    <s v="COMCARD - PTM"/>
    <s v="EJECUTADO"/>
    <s v="EJECUTADO EXITOSO"/>
    <s v="13/12/2025 SE ESCALA A COORDINADOR DE ZONA PARA ENTREGA DE ROLLOS EN SITIO | 19/12/2025 SE ENTREGAN 20 ROLLOS A NATALIA"/>
    <s v="VISITA TECNICA"/>
    <m/>
    <s v="TIPO II"/>
    <s v="TERRESTRE"/>
    <s v="ALVAREZ ARENAS VICTOR HUGO"/>
    <n v="1"/>
    <n v="67654"/>
    <n v="140396"/>
    <n v="67654"/>
  </r>
  <r>
    <s v="BOGOTA"/>
    <x v="5"/>
    <x v="6"/>
    <s v="11001"/>
    <s v="3133992"/>
    <s v="3007079932"/>
    <s v="OC VISITA ROLLOS"/>
    <s v="CUNDINAMARCA"/>
    <s v="BOGOTA"/>
    <s v="BARRIO SANTA FE BOGOTA 5"/>
    <s v="REDEBAN"/>
    <s v="FO-25-1969672"/>
    <d v="2025-12-13T10:02:17"/>
    <d v="2025-12-15T10:00:00"/>
    <m/>
    <s v="VISITA"/>
    <s v="ROLLOS"/>
    <s v="UNO A UNO"/>
    <s v="UNO A UNO"/>
    <s v="EJECUTADO"/>
    <s v="EJECUTADO EXITOSO"/>
    <s v="13/12/2025 SE ESCALA A COORDINADOR DE ZONA PARA ENTREGA DE ROLLOS EN SITIO | 16/12/2025 SE VISITA COMERCIO ENTREGAN 10 ROLLOS RBM, NO SE MANIPULAN DISPOSITIVOS"/>
    <s v="VISITA TECNICA"/>
    <m/>
    <s v="TIPO I"/>
    <s v="TERRESTRE"/>
    <s v="ORTIZ YARA FRANKLYN ISRAEL"/>
    <n v="1"/>
    <n v="35780"/>
    <n v="75096"/>
    <n v="35780"/>
  </r>
  <r>
    <s v="APARTADO"/>
    <x v="1"/>
    <x v="1"/>
    <s v="27615"/>
    <s v="3134011"/>
    <s v="3007081633"/>
    <s v="OC ENVIO ROLLOS"/>
    <s v="CHOCO"/>
    <s v="RIOSUCIO"/>
    <s v="DISTRICOL AGROINSUMOS LA FINCA"/>
    <s v="REDEBAN"/>
    <s v="FO-25-1968242"/>
    <d v="2025-12-12T17:14:08"/>
    <d v="2025-12-20T10:37:00"/>
    <m/>
    <s v="ENVIO"/>
    <m/>
    <s v="AGREGADOR"/>
    <s v="DISTRICOL"/>
    <m/>
    <s v="EJECUTADO EXITOSO"/>
    <s v="12/12/2025 SE REALIZA ENVIO DE ROLLOS POR  OPERADOR LOGISTICO | 19/12/2025 SE INTENTA COMUNICAACION CON EL USUARIO PARA VALIDAR SI YA RECIBIO  LOS ROLLOS PERO NO HAYCONTACTO | 20/12/2025 EN COMUNICACION CON EL USUARIO AL NUMERO  3218443512 INDICA QUE AUN NO HA RECIBIDO LOS ROLLOS | 20/12/2025 SE REALIZA ENVIO DE 10 ROLLOS, CON LA GUIA 2078334632 SERVIENTREGA. SE CONFIRMA ENTREGA EXITOSA POR PARTE DEL USUARIO"/>
    <s v="ENVIO"/>
    <m/>
    <s v="TIPO V"/>
    <s v="TERRESTRE/FLUVIAL"/>
    <m/>
    <n v="1"/>
    <n v="35780"/>
    <n v="0"/>
    <n v="35780"/>
  </r>
  <r>
    <s v="APARTADO"/>
    <x v="1"/>
    <x v="1"/>
    <s v="5665"/>
    <s v="3134034"/>
    <s v="3007045304"/>
    <s v="OC ENVIO ROLLOS"/>
    <s v="ANTIOQUIA"/>
    <s v="SAN PEDRO DE URABA"/>
    <s v="PTM SAN PEDRO DE URABA MUNDO E"/>
    <s v="REDEBAN"/>
    <s v="FO-25-1970679"/>
    <d v="2025-12-12T17:44:50"/>
    <d v="2025-12-24T09:16:00"/>
    <m/>
    <s v="ENVIO"/>
    <m/>
    <s v="AGREGADOR"/>
    <s v="COMCARD - PTM"/>
    <m/>
    <s v="EJECUTADO EXITOSO"/>
    <s v="13/12/2025 SE CONFIRMAN DATOS, SE REALIZA ENVIO POR OPERADOR LOGISTICO | 24/12/2025 SE REALIZA ENVIO DE 90 ROLLOS, CON LA GUIA 992239719 LOGICUARTAS. SE CONFIRMA ENTREGA EXITOSA POR PARTE DE LA TRANSPORTADORA"/>
    <s v="ENVIO"/>
    <m/>
    <s v="TIPO III"/>
    <s v="TERRESTRE"/>
    <m/>
    <n v="1"/>
    <n v="35780"/>
    <n v="0"/>
    <n v="35780"/>
  </r>
  <r>
    <s v="APARTADO"/>
    <x v="1"/>
    <x v="1"/>
    <s v="5837"/>
    <s v="3134156"/>
    <s v="3007030876"/>
    <s v="OC VISITA ROLLOS"/>
    <s v="ANTIOQUIA"/>
    <s v="TURBO"/>
    <s v="COMCARD TURBO CELESTE"/>
    <s v="REDEBAN"/>
    <s v="FO-25-1969210"/>
    <d v="2025-12-13T09:00:00"/>
    <d v="2025-12-19T08:12:00"/>
    <m/>
    <s v="VISITA"/>
    <s v="ROLLOS"/>
    <s v="AGREGADOR"/>
    <s v="COMCARD - PTM"/>
    <s v="EJECUTADO"/>
    <s v="EJECUTADO EXITOSO"/>
    <s v="16/12/2025 SE ESCALA A COORDINADOR DE ZONA PARA ENTREGA DE ROLLOS EN SITIO | 18/12/2025 ENTREGA DE 140 ROLLOS"/>
    <s v="VISITA TECNICA"/>
    <m/>
    <s v="TIPO II"/>
    <s v="TERRESTRE"/>
    <s v="SALDARRIAGA MIRANDA SANTIAGO"/>
    <n v="1"/>
    <n v="67654"/>
    <n v="140396"/>
    <n v="67654"/>
  </r>
  <r>
    <s v="MEDELLIN"/>
    <x v="1"/>
    <x v="1"/>
    <s v="5756"/>
    <s v="3134185"/>
    <s v="3007059025"/>
    <s v="OC VISITA ROLLOS"/>
    <s v="ANTIOQUIA"/>
    <s v="SONSON"/>
    <s v="BARRIO SONSON SONSON 3"/>
    <s v="REDEBAN"/>
    <s v="FO-25-1970590"/>
    <d v="2025-12-13T10:08:35"/>
    <d v="2025-12-19T09:45:00"/>
    <m/>
    <s v="VISITA"/>
    <s v="ROLLOS"/>
    <s v="CB UNO A UNO"/>
    <s v="CB UNO A UNO"/>
    <s v="EJECUTADO"/>
    <s v="EJECUTADO EXITOSO"/>
    <s v="13/12/2025 SE REALIZA ENVIO DE ROLLOS POR FLOTA | 19/12/2025 SE REALIZA ENVÍO DE 30 ROLLOS DE MANERA EFECTIVA POR LA TAQUILLA 7 TRANSORIENTE. CB CONFIRMA DE MANERA EFECTIVA LA RECEPCIÓN DE LOS ROLLOS."/>
    <s v="ENVIO FLOTA - OPERADOR LOGISTICO"/>
    <m/>
    <s v="TIPO III"/>
    <s v="TERRESTRE"/>
    <s v="MARIN PIEDRAHITA JIMMY ALEXIS"/>
    <n v="1"/>
    <n v="35780"/>
    <n v="0"/>
    <n v="35780"/>
  </r>
  <r>
    <s v="BOGOTA"/>
    <x v="5"/>
    <x v="6"/>
    <s v="11001"/>
    <s v="3134187"/>
    <s v="3007038419"/>
    <s v="OC VISITA ROLLOS"/>
    <s v="CUNDINAMARCA"/>
    <s v="BOGOTA"/>
    <s v="REDY TEQUENDAMA"/>
    <s v="REDEBAN"/>
    <s v="FO-25-1969668"/>
    <d v="2025-12-13T10:09:20"/>
    <d v="2025-12-15T10:12:00"/>
    <m/>
    <s v="VISITA"/>
    <s v="ROLLOS"/>
    <s v="ROBUSTO"/>
    <s v="REDY"/>
    <s v="EJECUTADO"/>
    <s v="EJECUTADO EXITOSO"/>
    <s v="13/12/2025 SE ESCALA A COORDINADOR DE ZONA PARA ENTREGA DE ROLLOS EN SITIO | 15/12/2025 SE VISITA COMERCIO, SE ENTREGAN 160 ROLLOS RBM, NO SE MANIPULAN DISPOSITIVOS"/>
    <s v="VISITA TECNICA"/>
    <m/>
    <s v="TIPO I"/>
    <s v="TERRESTRE"/>
    <s v="ORTIZ YARA FRANKLYN ISRAEL"/>
    <n v="1"/>
    <n v="35780"/>
    <n v="75096"/>
    <n v="35780"/>
  </r>
  <r>
    <s v="CALI"/>
    <x v="0"/>
    <x v="0"/>
    <s v="76111"/>
    <s v="3134188"/>
    <s v="3007067382"/>
    <s v="OC VISITA ROLLOS"/>
    <s v="VALLE DEL CAUCA"/>
    <s v="GUADALAJARA DE BUGA"/>
    <s v="BARRIO CENTRO GUADALAJARA DE B"/>
    <s v="REDEBAN"/>
    <s v="FO-25-1969663"/>
    <d v="2025-12-13T10:10:43"/>
    <d v="2025-12-15T15:56:00"/>
    <m/>
    <s v="VISITA"/>
    <s v="ROLLOS"/>
    <s v="CB UNO A UNO"/>
    <s v="CB UNO A UNO"/>
    <s v="EJECUTADO"/>
    <s v="EJECUTADO EXITOSO"/>
    <s v="13/12/2025 SE ESCALA A COORDINADOR DE ZONA PARA ENTREGA DE ROLLOS EN SITIO | 15/12/2025 SE REALIZA ENTREGA DE 30 ROLLOS TÉRMICOS REDEBAN"/>
    <s v="VISITA TECNICA"/>
    <m/>
    <s v="TIPO II"/>
    <s v="TERRESTRE"/>
    <s v="MONTERO MUESES GIAN CARLO"/>
    <n v="1"/>
    <n v="67654"/>
    <n v="140396"/>
    <n v="67654"/>
  </r>
  <r>
    <s v="APARTADO"/>
    <x v="1"/>
    <x v="1"/>
    <s v="5490"/>
    <s v="3134199"/>
    <s v="3007054079"/>
    <s v="OC VISITA ROLLOS"/>
    <s v="ANTIOQUIA"/>
    <s v="NECOCLI"/>
    <s v="DISTRICOL FARMACELL"/>
    <s v="REDEBAN"/>
    <s v="FO-25-1969880"/>
    <d v="2025-12-13T10:41:04"/>
    <d v="2025-12-18T08:29:00"/>
    <m/>
    <s v="VISITA"/>
    <s v="ROLLOS"/>
    <s v="AGREGADOR"/>
    <s v="DISTRICOL"/>
    <s v="EJECUTADO"/>
    <s v="EJECUTADO EXITOSO"/>
    <s v="13/12/2025 SE ESCALA A COORDINADOR DE ZONA PARA ENTREGA DE ROLLOS EN SITIO | 17/12/2025 SE ENVÍAN 30 ROLLOS CON EL CONDUCTOR Y SE COMPARTE INFORMACIÓN CON LA USUARIO Y CONFIRMA EL RECIBIDO"/>
    <s v="ENVIO FLOTA - OPERADOR LOGISTICO"/>
    <m/>
    <s v="TIPO II"/>
    <s v="TERRESTRE"/>
    <s v="SALDARRIAGA MIRANDA SANTIAGO"/>
    <n v="1"/>
    <n v="67654"/>
    <n v="140396"/>
    <n v="67654"/>
  </r>
  <r>
    <s v="MEDELLIN"/>
    <x v="1"/>
    <x v="1"/>
    <s v="5604"/>
    <s v="3134604"/>
    <s v="3007012485"/>
    <s v="OC ENVIO ROLLOS"/>
    <s v="ANTIOQUIA"/>
    <s v="REMEDIOS"/>
    <s v="REMEDIOS III ANTIOQUIA"/>
    <s v="REDEBAN"/>
    <s v="FO-25-1970540"/>
    <d v="2025-12-13T09:58:36"/>
    <d v="2025-12-19T09:29:00"/>
    <m/>
    <s v="ENVIO"/>
    <m/>
    <s v="CB UNO A UNO"/>
    <s v="CB UNO A UNO"/>
    <m/>
    <s v="EJECUTADO EXITOSO"/>
    <s v="13/12/2025 SE CONFIRMAN DATOS, SE REALIZA ENVIO POR OPERADOR LOGISTICO | 19/12/2025 SE REALIZA ENVIO DE 30 ROLLOS, CON LA GUIA 992239718 LOGICUARTAS. SE CONFIRMA ENTREGA EXITOSA POR PARTE DE LA TRANSPORTADORA"/>
    <s v="ENVIO"/>
    <m/>
    <s v="TIPO IV"/>
    <s v="TERRESTRE"/>
    <m/>
    <n v="1"/>
    <n v="35780"/>
    <n v="0"/>
    <n v="35780"/>
  </r>
  <r>
    <s v="MEDELLIN"/>
    <x v="1"/>
    <x v="1"/>
    <s v="5604"/>
    <s v="3134605"/>
    <s v="3007033802"/>
    <s v="OC ENVIO ROLLOS"/>
    <s v="ANTIOQUIA"/>
    <s v="REMEDIOS"/>
    <s v="BARRIO REMEDIOS 5 REMEDIOS"/>
    <s v="REDEBAN"/>
    <s v="FO-25-1970539"/>
    <d v="2025-12-13T09:59:38"/>
    <d v="2025-12-19T09:31:00"/>
    <m/>
    <s v="ENVIO"/>
    <m/>
    <s v="CB UNO A UNO"/>
    <s v="CB UNO A UNO"/>
    <m/>
    <s v="EJECUTADO EXITOSO"/>
    <s v="13/12/2025 SE CONFIRMAN DATOS, SE REALIZA ENVIO POR OPERADOR LOGISTICO | 19/12/2025 SE REALIZA ENVIO DE 30 ROLLOS, CON LA GUIA 992239717 LOGICUARTAS. SE CONFIRMA ENTREGA EXITOSA POR PARTE DE LA TRANSPORTADORA"/>
    <s v="ENVIO"/>
    <m/>
    <s v="TIPO IV"/>
    <s v="TERRESTRE"/>
    <m/>
    <n v="1"/>
    <n v="35780"/>
    <n v="0"/>
    <n v="35780"/>
  </r>
  <r>
    <s v="APARTADO"/>
    <x v="1"/>
    <x v="1"/>
    <s v="5837"/>
    <s v="3134606"/>
    <s v="3007038814"/>
    <s v="OC VISITA ROLLOS"/>
    <s v="ANTIOQUIA"/>
    <s v="TURBO"/>
    <s v="PTM VARILOCHE ALL FASHION"/>
    <s v="REDEBAN"/>
    <s v="FO-25-1969678"/>
    <d v="2025-12-13T10:00:43"/>
    <d v="2025-12-19T08:20:00"/>
    <m/>
    <s v="VISITA"/>
    <s v="ROLLOS"/>
    <s v="AGREGADOR"/>
    <s v="COMCARD - PTM"/>
    <s v="EJECUTADO"/>
    <s v="EJECUTADO EXITOSO"/>
    <s v="13/12/2025 SE ESCALA A COORDINADOR DE ZONA PARA ENTREGA DE ROLLOS EN SITIO | 18/12/2025 ENTREGA DE 140 ROLLOS"/>
    <s v="VISITA TECNICA"/>
    <m/>
    <s v="TIPO II"/>
    <s v="TERRESTRE"/>
    <s v="SALDARRIAGA MIRANDA SANTIAGO"/>
    <n v="1"/>
    <n v="67654"/>
    <n v="140396"/>
    <n v="67654"/>
  </r>
  <r>
    <s v="VALLEDUPAR"/>
    <x v="3"/>
    <x v="3"/>
    <s v="20011"/>
    <s v="3134620"/>
    <s v="3007078972"/>
    <s v="OC VISITA ROLLOS"/>
    <s v="CESAR"/>
    <s v="AGUACHICA"/>
    <s v="PTM LOS COCOS AGUACHICA AUTOSE"/>
    <s v="REDEBAN"/>
    <s v="FO-25-1973377"/>
    <d v="2025-12-13T10:40:04"/>
    <d v="2025-12-19T08:33:00"/>
    <m/>
    <s v="VISITA"/>
    <s v="ROLLOS"/>
    <s v="AGREGADOR"/>
    <s v="COMCARD - PTM"/>
    <s v="EJECUTADO"/>
    <s v="EJECUTADO EXITOSO"/>
    <s v="15/12/2025 SE REALIZA ENVIO DE ROLLOS POR  OPERADOR LOGISTICO | 18/12/2025 BUENAS TARDES SE VISITA CB Y SE LE HACE ENTREGA DE ROLLOS"/>
    <s v="VISITA TECNICA"/>
    <m/>
    <s v="TIPO IV"/>
    <s v="TERRESTRE"/>
    <s v="BENITEZ CARVAJAL ALVARO JAVIER"/>
    <n v="1"/>
    <n v="35780"/>
    <n v="196537"/>
    <n v="35780"/>
  </r>
  <r>
    <s v="CARTAGENA"/>
    <x v="3"/>
    <x v="3"/>
    <s v="13001"/>
    <s v="3134624"/>
    <s v="3007079205"/>
    <s v="OC VISITA ROLLOS"/>
    <s v="BOLIVAR"/>
    <s v="CARTAGENA"/>
    <s v="BARRIO ALTOS DE SAN ISIDRO CAR"/>
    <s v="REDEBAN"/>
    <s v="FO-25-1970204"/>
    <d v="2025-12-13T10:49:14"/>
    <d v="2025-12-15T10:28:00"/>
    <m/>
    <s v="VISITA"/>
    <s v="ROLLOS"/>
    <s v="CB UNO A UNO"/>
    <s v="CB UNO A UNO"/>
    <s v="EJECUTADO"/>
    <s v="EJECUTADO EXITOSO"/>
    <s v="13/12/2025 SE ESCALA A COORDINADOR DE ZONA PARA ENTREGA DE ROLLOS EN SITIO | 15/12/2025 SE REALIZA ENTREGA DE 20 UNIDADES DE ROLLOS REDEBAN"/>
    <s v="VISITA TECNICA"/>
    <m/>
    <s v="TIPO I"/>
    <s v="TERRESTRE"/>
    <s v="AVILA DE HORTA FERNANDO JOSE"/>
    <n v="1"/>
    <n v="35780"/>
    <n v="75096"/>
    <n v="35780"/>
  </r>
  <r>
    <s v="BUCARAMANGA"/>
    <x v="4"/>
    <x v="4"/>
    <s v="68001"/>
    <s v="3134625"/>
    <s v="3007081719"/>
    <s v="OC VISITA ROLLOS"/>
    <s v="SANTANDER"/>
    <s v="BUCARAMANGA"/>
    <s v="DISTRICOL INTERR LA NOVENA"/>
    <s v="REDEBAN"/>
    <s v="FO-25-1970199"/>
    <d v="2025-12-13T10:50:13"/>
    <d v="2025-12-15T12:39:00"/>
    <m/>
    <s v="VISITA"/>
    <s v="ROLLOS"/>
    <s v="AGREGADOR"/>
    <s v="DISTRICOL"/>
    <s v="EJECUTADO"/>
    <s v="EJECUTADO EXITOSO"/>
    <s v="13/12/2025 SE ESCALA A COORDINADOR DE ZONA PARA ENTREGA DE ROLLOS EN SITIO | 15/12/2025 SE HACE PRESENCIA EN COMERCIO SE REALIZA ENTREGA DE 30 ROLLOS"/>
    <s v="VISITA TECNICA"/>
    <m/>
    <s v="TIPO I"/>
    <s v="TERRESTRE"/>
    <s v="BARRERA ORTEGA MARLON STWAR"/>
    <n v="1"/>
    <n v="35780"/>
    <n v="75096"/>
    <n v="35780"/>
  </r>
  <r>
    <s v="BARRANQUILLA"/>
    <x v="3"/>
    <x v="3"/>
    <s v="8001"/>
    <s v="3134654"/>
    <s v="3007059440"/>
    <s v="OC VISITA ROLLOS"/>
    <s v="ATLANTICO"/>
    <s v="BARRANQUILLA"/>
    <s v="PTM BARRANQUILLA DROGUERIA DJ"/>
    <s v="REDEBAN"/>
    <s v="FO-25-1970880"/>
    <d v="2025-12-15T08:00:00"/>
    <d v="2025-12-15T13:17:00"/>
    <m/>
    <s v="VISITA"/>
    <s v="ROLLOS"/>
    <s v="AGREGADOR"/>
    <s v="COMCARD - PTM"/>
    <s v="EJECUTADO"/>
    <s v="EJECUTADO EXITOSO"/>
    <s v="13/12/2025 SE ESCALA A COORDINADOR DE ZONA PARA ENTREGA DE ROLLOS EN SITIO | 15/12/2025 SE HACE ENTREGA DE 50 ROLLOS REDEBAN DE MANERA EXITOSA"/>
    <s v="VISITA TECNICA"/>
    <m/>
    <s v="TIPO I"/>
    <s v="TERRESTRE"/>
    <s v="ORTEGA TORRES JUAN SEBASTIAN"/>
    <n v="1"/>
    <n v="35780"/>
    <n v="75096"/>
    <n v="35780"/>
  </r>
  <r>
    <s v="BOGOTA"/>
    <x v="5"/>
    <x v="6"/>
    <s v="11001"/>
    <s v="3134656"/>
    <s v="3007075687"/>
    <s v="OC VISITA ROLLOS"/>
    <s v="CUNDINAMARCA"/>
    <s v="BOGOTA"/>
    <s v="BARRIO BUENAVISTA BOGOTA"/>
    <s v="REDEBAN"/>
    <s v="FO-25-1970875"/>
    <d v="2025-12-15T08:00:00"/>
    <d v="2025-12-15T14:09:00"/>
    <m/>
    <s v="VISITA"/>
    <s v="ROLLOS"/>
    <s v="CB UNO A UNO"/>
    <s v="CB UNO A UNO"/>
    <s v="EJECUTADO"/>
    <s v="EJECUTADO EXITOSO"/>
    <s v="13/12/2025 SE ESCALA A COORDINADOR DE ZONA PARA ENTREGA DE ROLLOS EN SITIO | 15/12/2025 SE ENTREGA 40 ROLLOS DE REDEBAN PARA EL CORRESPONSAL BANCARIO OLGA MIRANDA"/>
    <s v="VISITA TECNICA"/>
    <m/>
    <s v="TIPO I"/>
    <s v="TERRESTRE"/>
    <s v="LEAL POVEDA YOHAN SEBASTIAN"/>
    <n v="1"/>
    <n v="35780"/>
    <n v="75096"/>
    <n v="35780"/>
  </r>
  <r>
    <s v="MEDELLIN"/>
    <x v="1"/>
    <x v="1"/>
    <s v="5615"/>
    <s v="3134657"/>
    <s v="3007018175"/>
    <s v="OC VISITA ROLLOS"/>
    <s v="ANTIOQUIA"/>
    <s v="RIONEGRO"/>
    <s v="BARRIO VEREDA CABECERAS RIONEG"/>
    <s v="REDEBAN"/>
    <s v="FO-25-1970873"/>
    <d v="2025-12-15T08:00:00"/>
    <d v="2025-12-19T11:08:00"/>
    <m/>
    <s v="VISITA"/>
    <s v="ROLLOS"/>
    <s v="CB UNO A UNO"/>
    <s v="CB UNO A UNO"/>
    <s v="EJECUTADO"/>
    <s v="EJECUTADO EXITOSO"/>
    <s v="13/12/2025 SE ESCALA A COORDINADOR DE ZONA PARA ENTREGA DE ROLLOS EN SITIO | 19/12/2025 SE ENTREGAN 40 ROLLOS EXITOSMANTE A ANGIE"/>
    <s v="VISITA TECNICA"/>
    <m/>
    <s v="TIPO II"/>
    <s v="TERRESTRE"/>
    <s v="ALVAREZ ARENAS VICTOR HUGO"/>
    <n v="1"/>
    <n v="67654"/>
    <n v="140396"/>
    <n v="67654"/>
  </r>
  <r>
    <s v="BOGOTA"/>
    <x v="5"/>
    <x v="6"/>
    <s v="25743"/>
    <s v="3134660"/>
    <s v="3007027791"/>
    <s v="OC VISITA ROLLOS"/>
    <s v="CUNDINAMARCA"/>
    <s v="SILVANIA"/>
    <s v="DISTRICOL TELECOMUNICACIONES E"/>
    <s v="REDEBAN"/>
    <s v="FO-25-1970867"/>
    <d v="2025-12-15T08:00:00"/>
    <d v="2025-12-15T15:21:00"/>
    <m/>
    <s v="VISITA"/>
    <s v="ROLLOS"/>
    <s v="AGREGADOR"/>
    <s v="DISTRICOL"/>
    <s v="EJECUTADO"/>
    <s v="EJECUTADO EXITOSO"/>
    <s v="13/12/2025 SE ESCALA A COORDINADOR DE ZONA PARA ENTREGA DE ROLLOS EN SITIO | 15/12/2025 SE REALIZA LA ENTREGA DE 30 ROLLOS"/>
    <s v="VISITA TECNICA"/>
    <m/>
    <s v="TIPO II"/>
    <s v="TERRESTRE"/>
    <s v="ORTIZ MARTINEZ STIVEN"/>
    <n v="1"/>
    <n v="67654"/>
    <n v="140396"/>
    <n v="67654"/>
  </r>
  <r>
    <s v="CARTAGENA"/>
    <x v="3"/>
    <x v="3"/>
    <s v="13873"/>
    <s v="3134661"/>
    <s v="3007071584"/>
    <s v="OC VISITA ROLLOS"/>
    <s v="BOLIVAR"/>
    <s v="VILLANUEVA"/>
    <s v="BARRIO CALLE REAL"/>
    <s v="REDEBAN"/>
    <s v="FO-25-1970861"/>
    <d v="2025-12-15T08:00:00"/>
    <d v="2025-12-16T13:59:00"/>
    <m/>
    <s v="VISITA"/>
    <s v="ROLLOS"/>
    <s v="CB UNO A UNO"/>
    <s v="CB UNO A UNO"/>
    <s v="EJECUTADO"/>
    <s v="EJECUTADO EXITOSO"/>
    <s v="13/12/2025 SE ESCALA A COORDINADOR DE ZONA PARA ENTREGA DE ROLLOS EN SITIO | 16/12/2025 SE ENTREGAN ROLLOS 10 EN LA CASA DEL CLIENTE EN SANTA ROSA AUTORIZÓ LA ENTREGA EN ESE SITIO"/>
    <s v="VISITA TECNICA"/>
    <m/>
    <s v="TIPO II"/>
    <s v="TERRESTRE"/>
    <s v="MARTINEZ SALGUEDO ANDRES AUGUSTO"/>
    <n v="1"/>
    <n v="67654"/>
    <n v="140396"/>
    <n v="67654"/>
  </r>
  <r>
    <s v="VILLAVICENCIO"/>
    <x v="2"/>
    <x v="2"/>
    <s v="50568"/>
    <s v="3134665"/>
    <s v="3007043190"/>
    <s v="OC ENVIO ROLLOS"/>
    <s v="META"/>
    <s v="PUERTO GAITAN"/>
    <s v="BARRIO ZONA RURAL PUERTO GAITA"/>
    <s v="REDEBAN"/>
    <s v="FO-25-1974619"/>
    <d v="2025-12-15T08:00:00"/>
    <d v="2025-12-17T11:19:00"/>
    <m/>
    <s v="ENVIO"/>
    <m/>
    <s v="CB UNO A UNO"/>
    <s v="CB UNO A UNO"/>
    <m/>
    <s v="EJECUTADO EXITOSO"/>
    <s v="15/12/2025 SE CONFIRMAN DATOS, SE REALIZA ENVIO POR OPERADOR LOGISTICO | 17/12/2025 SE REALIZA ENVIO DE 10 ROLLOS, CON LA GUIA 2235597895 SERVIENTREGA. SE CONFIRMA ENTREGA EXITOSA POR PARTE DE LA TRANSPORTADORA"/>
    <s v="ENVIO"/>
    <m/>
    <s v="TIPO III"/>
    <s v="TERRESTRE"/>
    <m/>
    <n v="1"/>
    <n v="35780"/>
    <n v="0"/>
    <n v="35780"/>
  </r>
  <r>
    <s v="BOGOTA"/>
    <x v="5"/>
    <x v="6"/>
    <s v="11001"/>
    <s v="3134673"/>
    <s v="3007027970"/>
    <s v="OC VISITA ROLLOS"/>
    <s v="CUNDINAMARCA"/>
    <s v="BOGOTA"/>
    <s v="OPRAP   MICENTRO EL PORVENIR"/>
    <s v="REDEBAN"/>
    <s v="FO-25-1970851"/>
    <d v="2025-12-15T08:00:00"/>
    <d v="2025-12-15T13:20:00"/>
    <m/>
    <s v="VISITA"/>
    <s v="ROLLOS"/>
    <s v="ROBUSTO"/>
    <s v="OPRAP"/>
    <s v="EJECUTADO"/>
    <s v="EJECUTADO EXITOSO"/>
    <s v="13/12/2025 SE ESCALA A COORDINADOR DE ZONA PARA ENTREGA DE ROLLOS EN SITIO | 15/12/2025 SE LLEGA A LA DIRECCIÓN INDICADA Y SE ENTREGAN 170 ROLLOS RBM SIN MANIPULAR EQUIPOS"/>
    <s v="VISITA TECNICA"/>
    <m/>
    <s v="TIPO I"/>
    <s v="TERRESTRE"/>
    <s v="GARCIA PASTRANA KEVIN FERNANDO"/>
    <n v="1"/>
    <n v="35780"/>
    <n v="75096"/>
    <n v="35780"/>
  </r>
  <r>
    <s v="SANTA MARTA"/>
    <x v="3"/>
    <x v="3"/>
    <s v="44090"/>
    <s v="3134679"/>
    <s v="3007066358"/>
    <s v="OC ENVIO ROLLOS"/>
    <s v="LA GUAJIRA"/>
    <s v="DIBULLA"/>
    <s v="PTM LA GUAJIRA REMATES Y CACH"/>
    <s v="REDEBAN"/>
    <s v="FO-25-1973510"/>
    <d v="2025-12-15T08:00:00"/>
    <d v="2025-12-20T11:09:00"/>
    <m/>
    <s v="ENVIO"/>
    <m/>
    <s v="AGREGADOR"/>
    <s v="COMCARD - PTM"/>
    <m/>
    <s v="EJECUTADO EXITOSO"/>
    <s v="15/12/2025 SE REALIZA ENVIO DE ROLLOS POR  OPERADOR LOGISTICO | 20/12/2025 SE REALIZA ENVIO DE 10 ROLLOS, CON LA GUIA 2278614813 SERVIENTREGA. SE CONFIRMA ENTREGA EXITOSA POR PARTE DE LA TRANSPORTADORA"/>
    <s v="ENVIO"/>
    <m/>
    <s v="TIPO III"/>
    <s v="TERRESTRE"/>
    <m/>
    <n v="1"/>
    <n v="35780"/>
    <n v="0"/>
    <n v="35780"/>
  </r>
  <r>
    <s v="MEDELLIN"/>
    <x v="1"/>
    <x v="1"/>
    <s v="5001"/>
    <s v="3134685"/>
    <s v="3007041621"/>
    <s v="OC VISITA ROLLOS"/>
    <s v="ANTIOQUIA"/>
    <s v="MEDELLIN"/>
    <s v="BARRIO PABLO VI MEDELLIN"/>
    <s v="REDEBAN"/>
    <s v="FO-25-1972168"/>
    <d v="2025-12-15T08:00:00"/>
    <d v="2025-12-16T12:50:00"/>
    <m/>
    <s v="VISITA"/>
    <s v="ROLLOS"/>
    <s v="CB UNO A UNO"/>
    <s v="CB UNO A UNO"/>
    <m/>
    <s v="EJECUTADO EXITOSO"/>
    <s v="14/12/2025 SE ESCALA A COORDINADOR DE ZONA PARA ENTREGA DE ROLLOS EN SITIO | 16/12/2025 SE REALIZA ENTREGA DE 40 ROLLOS POR EL OPERADOR VELOCES CON LA GUIA V4001984724"/>
    <s v="VISITA TECNICA"/>
    <m/>
    <s v="TIPO I"/>
    <s v="TERRESTRE"/>
    <s v="CONTRERAS ROSSI LITZY YULIETH"/>
    <n v="1"/>
    <n v="35780"/>
    <n v="75096"/>
    <n v="35780"/>
  </r>
  <r>
    <s v="MEDELLIN"/>
    <x v="1"/>
    <x v="1"/>
    <s v="5001"/>
    <s v="3134686"/>
    <s v="3007041622"/>
    <s v="OC VISITA ROLLOS"/>
    <s v="ANTIOQUIA"/>
    <s v="MEDELLIN"/>
    <s v="BARRIO POPULAR 1 MEDELLIN 3"/>
    <s v="REDEBAN"/>
    <s v="FO-25-1972167"/>
    <d v="2025-12-15T08:00:00"/>
    <d v="2025-12-19T15:57:00"/>
    <m/>
    <s v="VISITA"/>
    <s v="ROLLOS"/>
    <s v="CB UNO A UNO"/>
    <s v="CB UNO A UNO"/>
    <m/>
    <s v="EJECUTADO EXITOSO"/>
    <s v="14/12/2025 SE ESCALA A COORDINADOR DE ZONA PARA ENTREGA DE ROLLOS EN SITIO | 19/12/2025 SE REALIZA ENTREGA DE 40 ROLLOS POR EL OPERADOR VELOCES CON LA GUIA V4001984723"/>
    <s v="VISITA TECNICA"/>
    <m/>
    <s v="TIPO I"/>
    <s v="TERRESTRE"/>
    <s v="CONTRERAS ROSSI LITZY YULIETH"/>
    <n v="1"/>
    <n v="35780"/>
    <n v="75096"/>
    <n v="35780"/>
  </r>
  <r>
    <s v="MEDELLIN"/>
    <x v="1"/>
    <x v="1"/>
    <s v="5308"/>
    <s v="3134691"/>
    <s v="3007050708"/>
    <s v="OC VISITA ROLLOS"/>
    <s v="ANTIOQUIA"/>
    <s v="GIRARDOTA"/>
    <s v="BARRIO VEREDA LA PALMA GIRARDO"/>
    <s v="REDEBAN"/>
    <s v="FO-25-1988808"/>
    <d v="2025-12-15T08:00:00"/>
    <d v="2025-12-17T14:34:00"/>
    <m/>
    <s v="VISITA"/>
    <s v="ROLLOS"/>
    <s v="CB UNO A UNO"/>
    <s v="CB UNO A UNO"/>
    <s v="EJECUTADO"/>
    <s v="EJECUTADO EXITOSO"/>
    <s v="17/12/2025 SE ENTREGAN 50 ROLLOS RBM"/>
    <s v="VISITA TECNICA"/>
    <m/>
    <s v="TIPO I"/>
    <s v="TERRESTRE"/>
    <s v="BARRIENTOS HERNANDEZ CRISTIAN HORACIO"/>
    <n v="1"/>
    <n v="35780"/>
    <n v="75096"/>
    <n v="35780"/>
  </r>
  <r>
    <s v="SANTA MARTA"/>
    <x v="3"/>
    <x v="3"/>
    <s v="47980"/>
    <s v="3134700"/>
    <s v="3007049584"/>
    <s v="OC VISITA ROLLOS"/>
    <s v="MAGDALENA"/>
    <s v="ZONA BANANERA"/>
    <s v="PTM ZONA BANANERA VARIEDADES"/>
    <s v="REDEBAN"/>
    <s v="FO-25-1969661"/>
    <d v="2025-12-13T10:12:18"/>
    <d v="2025-12-17T15:15:00"/>
    <m/>
    <s v="VISITA"/>
    <s v="ROLLOS"/>
    <s v="AGREGADOR"/>
    <s v="COMCARD - PTM"/>
    <s v="EJECUTADO"/>
    <s v="EJECUTADO EXITOSO"/>
    <s v="13/12/2025 SE ESCALA A COORDINADOR DE ZONA PARA ENTREGA DE ROLLOS EN SITIO | 17/12/2025 SE REALIZA ENTREGA DE 10 ROLLOS PARA DATFAONO A SATISFACCIÓN DEL CLIENTE"/>
    <s v="VISITA TECNICA"/>
    <m/>
    <s v="TIPO II"/>
    <s v="TERRESTRE"/>
    <s v="THOMAS  CAMPO SIGIFREDO SEGUNDO"/>
    <n v="1"/>
    <n v="67654"/>
    <n v="140396"/>
    <n v="67654"/>
  </r>
  <r>
    <s v="MEDELLIN"/>
    <x v="1"/>
    <x v="1"/>
    <s v="5079"/>
    <s v="3134702"/>
    <s v="3007081856"/>
    <s v="OC VISITA ROLLOS"/>
    <s v="ANTIOQUIA"/>
    <s v="BARBOSA"/>
    <s v="PTM BARBOSA CELU SHOP Y MAS"/>
    <s v="REDEBAN"/>
    <s v="FO-25-1969894"/>
    <d v="2025-12-13T10:24:42"/>
    <d v="2025-12-18T11:25:00"/>
    <m/>
    <s v="VISITA"/>
    <s v="ROLLOS"/>
    <s v="AGREGADOR"/>
    <s v="COMCARD - PTM"/>
    <s v="EJECUTADO"/>
    <s v="EJECUTADO EXITOSO"/>
    <s v="13/12/2025 SE ESCALA A COORDINADOR DE ZONA PARA ENTREGA DE ROLLOS EN SITIO | 18/12/2025 SE ENTREGAN 30 ROLLOS RBM"/>
    <s v="VISITA TECNICA"/>
    <m/>
    <s v="TIPO II"/>
    <s v="TERRESTRE"/>
    <s v="BARRIENTOS HERNANDEZ CRISTIAN HORACIO"/>
    <n v="1"/>
    <n v="67654"/>
    <n v="140396"/>
    <n v="67654"/>
  </r>
  <r>
    <s v="APARTADO"/>
    <x v="1"/>
    <x v="1"/>
    <s v="5837"/>
    <s v="3134703"/>
    <s v="3007040235"/>
    <s v="OC VISITA ROLLOS"/>
    <s v="ANTIOQUIA"/>
    <s v="TURBO"/>
    <s v="PTM TURBO MARCE Y CARLOS"/>
    <s v="REDEBAN"/>
    <s v="FO-25-1969892"/>
    <d v="2025-12-13T10:25:57"/>
    <d v="2025-12-19T08:29:00"/>
    <m/>
    <s v="VISITA"/>
    <s v="ROLLOS"/>
    <s v="AGREGADOR"/>
    <s v="COMCARD - PTM"/>
    <s v="EJECUTADO"/>
    <s v="EJECUTADO EXITOSO"/>
    <s v="13/12/2025 SE ESCALA A COORDINADOR DE ZONA PARA ENTREGA DE ROLLOS EN SITIO | 18/12/2025 ENTREGA DE 50 ROLLOS"/>
    <s v="VISITA TECNICA"/>
    <m/>
    <s v="TIPO II"/>
    <s v="TERRESTRE"/>
    <s v="SALDARRIAGA MIRANDA SANTIAGO"/>
    <n v="1"/>
    <n v="67654"/>
    <n v="140396"/>
    <n v="67654"/>
  </r>
  <r>
    <s v="BOGOTA"/>
    <x v="5"/>
    <x v="6"/>
    <s v="11001"/>
    <s v="3134710"/>
    <s v="3007058381"/>
    <s v="OC VISITA ROLLOS"/>
    <s v="CUNDINAMARCA"/>
    <s v="BOGOTA"/>
    <s v="BARRIO CAMELIA BOGOTA 1"/>
    <s v="REDEBAN"/>
    <s v="FO-25-1969882"/>
    <d v="2025-12-13T10:32:19"/>
    <d v="2025-12-15T10:54:00"/>
    <m/>
    <s v="VISITA"/>
    <s v="ROLLOS"/>
    <s v="CB UNO A UNO"/>
    <s v="CB UNO A UNO"/>
    <s v="EJECUTADO"/>
    <s v="EJECUTADO EXITOSO"/>
    <s v="13/12/2025 SE ESCALA A COORDINADOR DE ZONA PARA ENTREGA DE ROLLOS EN SITIO | 15/12/2025 SE REALIZA ENTREGA DE 50 ROLLOS NO SE MANIPULAN TERMALES"/>
    <s v="VISITA TECNICA"/>
    <m/>
    <s v="TIPO I"/>
    <s v="TERRESTRE"/>
    <s v="SOTO LONDOÑO FREDY ALEXANDER"/>
    <n v="1"/>
    <n v="35780"/>
    <n v="75096"/>
    <n v="35780"/>
  </r>
  <r>
    <s v="CARTAGENA"/>
    <x v="3"/>
    <x v="3"/>
    <s v="13001"/>
    <s v="3134767"/>
    <s v="3007062923"/>
    <s v="OC VISITA ROLLOS"/>
    <s v="BOLIVAR"/>
    <s v="CARTAGENA"/>
    <s v="PTM CARTAGENA PAPELERIA Y VARI"/>
    <s v="REDEBAN"/>
    <s v="FO-25-1970854"/>
    <d v="2025-12-15T08:00:00"/>
    <d v="2025-12-15T10:03:00"/>
    <m/>
    <s v="VISITA"/>
    <s v="ROLLOS"/>
    <s v="AGREGADOR"/>
    <s v="COMCARD - PTM"/>
    <s v="EJECUTADO"/>
    <s v="EJECUTADO EXITOSO"/>
    <s v="13/12/2025 SE ESCALA A COORDINADOR DE ZONA PARA ENTREGA DE ROLLOS EN SITIO | 15/12/2025 SE REALIZA ENTREGA DE 120 UNIDADES DE ROLLOS REDEBAN"/>
    <s v="VISITA TECNICA"/>
    <m/>
    <s v="TIPO I"/>
    <s v="TERRESTRE"/>
    <s v="AVILA DE HORTA FERNANDO JOSE"/>
    <n v="1"/>
    <n v="35780"/>
    <n v="75096"/>
    <n v="35780"/>
  </r>
  <r>
    <s v="MEDELLIN"/>
    <x v="1"/>
    <x v="1"/>
    <s v="5001"/>
    <s v="3134775"/>
    <s v="3007079923"/>
    <s v="OC VISITA ROLLOS"/>
    <s v="ANTIOQUIA"/>
    <s v="MEDELLIN"/>
    <s v="DISTRICOL EL MERCADO J&amp;S PARQU"/>
    <s v="REDEBAN"/>
    <s v="FO-25-1971182"/>
    <d v="2025-12-15T08:00:00"/>
    <d v="2025-12-24T12:25:00"/>
    <m/>
    <s v="VISITA"/>
    <s v="ROLLOS"/>
    <s v="AGREGADOR"/>
    <s v="DISTRICOL"/>
    <m/>
    <s v="EJECUTADO EXITOSO"/>
    <s v="13/12/2025 SE ESCALA A COORDINADOR DE ZONA PARA ENTREGA DE ROLLOS EN SITIO | 22/12/2025 22-12 ENVIO POR VELOCES, REPORTAN NOVEDADES EN LA ENTREGA POR CAPACIDAD OPERATIVA DE LA TRANSPORTADORA | 24/12/2025 SE REALIZA ENTREGA DE 10 ROLLOS POR EL OPERADOR VELOCES CON LA GUIA V4001984719"/>
    <s v="VISITA TECNICA"/>
    <m/>
    <s v="TIPO I"/>
    <s v="TERRESTRE"/>
    <m/>
    <n v="1"/>
    <n v="35780"/>
    <n v="75096"/>
    <n v="35780"/>
  </r>
  <r>
    <s v="SANTA MARTA"/>
    <x v="3"/>
    <x v="3"/>
    <s v="47001"/>
    <s v="3134804"/>
    <s v="3007081336"/>
    <s v="OC VISITA ROLLOS"/>
    <s v="MAGDALENA"/>
    <s v="SANTA MARTA"/>
    <s v="PTM SANTA MARTA VARIEDADES FUT"/>
    <s v="REDEBAN"/>
    <s v="FO-25-1970197"/>
    <d v="2025-12-13T10:52:50"/>
    <d v="2025-12-16T13:57:00"/>
    <m/>
    <s v="VISITA"/>
    <s v="ROLLOS"/>
    <s v="AGREGADOR"/>
    <s v="COMCARD - PTM"/>
    <s v="EJECUTADO"/>
    <s v="EJECUTADO EXITOSO"/>
    <s v="13/12/2025 SE ESCALA A COORDINADOR DE ZONA PARA ENTREGA DE ROLLOS EN SITIO | 16/12/2025 SE REALIZA ENTREGA DE 10 ROLLOS PARA DATÁFONO A SATISFACCIÓN DEL CLIENTE"/>
    <s v="VISITA TECNICA"/>
    <m/>
    <s v="TIPO I"/>
    <s v="TERRESTRE"/>
    <s v="THOMAS  CAMPO SIGIFREDO SEGUNDO"/>
    <n v="1"/>
    <n v="35780"/>
    <n v="75096"/>
    <n v="35780"/>
  </r>
  <r>
    <s v="SANTA MARTA"/>
    <x v="3"/>
    <x v="3"/>
    <s v="44001"/>
    <s v="3134833"/>
    <s v="3007030254"/>
    <s v="OC ENVIO ROLLOS"/>
    <s v="LA GUAJIRA"/>
    <s v="RIOHACHA"/>
    <s v="DISTRICOL TIENDA  YULIANA"/>
    <s v="REDEBAN"/>
    <s v="FO-25-1970669"/>
    <d v="2025-12-15T08:00:00"/>
    <d v="2025-12-18T08:24:00"/>
    <m/>
    <s v="ENVIO"/>
    <m/>
    <s v="AGREGADOR"/>
    <s v="DISTRICOL"/>
    <m/>
    <s v="EJECUTADO EXITOSO"/>
    <s v="13/12/2025 SE REALIZA ENVIO DE ROLLOS POR  OPERADOR LOGISTICO | 18/12/2025 SE REALIZA ENVIO DE 190 ROLLOS, CON LA GUIA 2278614812 SERVIENTREGA. SE CONFIRMA ENTREGA EXITOSA POR PARTE DE LA TRANSPORTADORA"/>
    <s v="ENVIO"/>
    <m/>
    <s v="TIPO III"/>
    <s v="TERRESTRE"/>
    <m/>
    <n v="1"/>
    <n v="35780"/>
    <n v="0"/>
    <n v="35780"/>
  </r>
  <r>
    <s v="PASTO"/>
    <x v="0"/>
    <x v="0"/>
    <s v="52720"/>
    <s v="3134834"/>
    <s v="3007072057"/>
    <s v="OC VISITA ROLLOS"/>
    <s v="NARIÑO"/>
    <s v="SAPUYES"/>
    <s v="DISTRICOL DROG ESCOBAR ESPINO"/>
    <s v="REDEBAN"/>
    <s v="FO-25-1970885"/>
    <d v="2025-12-15T08:00:00"/>
    <d v="2025-12-15T13:10:00"/>
    <m/>
    <s v="VISITA"/>
    <s v="ROLLOS"/>
    <s v="AGREGADOR"/>
    <s v="DISTRICOL"/>
    <s v="EJECUTADO"/>
    <s v="EJECUTADO EXITOSO"/>
    <s v="13/12/2025 SE ESCALA A COORDINADOR DE ZONA PARA ENTREGA DE ROLLOS EN SITIO | 15/12/2025 SE REALIZA ENTREGA DE 10 ROLLOS POR SOLICITUD DE CLIENTE NO SE MANIPULA DATAFONO"/>
    <s v="VISITA TECNICA"/>
    <m/>
    <s v="TIPO II"/>
    <s v="TERRESTRE"/>
    <s v="BRAVO MADROÑERO OSCAR ESTEBAN"/>
    <n v="1"/>
    <n v="67654"/>
    <n v="140396"/>
    <n v="67654"/>
  </r>
  <r>
    <s v="CARTAGENA"/>
    <x v="3"/>
    <x v="3"/>
    <s v="13001"/>
    <s v="3134840"/>
    <s v="3007065929"/>
    <s v="OC VISITA ROLLOS"/>
    <s v="BOLIVAR"/>
    <s v="CARTAGENA"/>
    <s v="PTM CARTAGENA DROGUERIA ANA V"/>
    <s v="REDEBAN"/>
    <s v="FO-25-1970856"/>
    <d v="2025-12-13T08:00:00"/>
    <d v="2025-12-15T11:17:00"/>
    <m/>
    <s v="VISITA"/>
    <s v="ROLLOS"/>
    <s v="AGREGADOR"/>
    <s v="COMCARD - PTM"/>
    <s v="EJECUTADO"/>
    <s v="EJECUTADO EXITOSO"/>
    <s v="13/12/2025 SE ESCALA A COORDINADOR DE ZONA PARA ENTREGA DE ROLLOS EN SITIO | 15/12/2025 SE REALIZA ENTREGA DE 30 UNIDADES DE ROLLOS REDEBAN"/>
    <s v="VISITA TECNICA"/>
    <m/>
    <s v="TIPO I"/>
    <s v="TERRESTRE"/>
    <s v="AVILA DE HORTA FERNANDO JOSE"/>
    <n v="1"/>
    <n v="35780"/>
    <n v="75096"/>
    <n v="35780"/>
  </r>
  <r>
    <s v="CALI"/>
    <x v="0"/>
    <x v="0"/>
    <s v="76001"/>
    <s v="3134849"/>
    <s v="3007081723"/>
    <s v="OC VISITA ROLLOS"/>
    <s v="VALLE DEL CAUCA"/>
    <s v="CALI"/>
    <s v="DISTRICOL LAVAUTOS LA 61"/>
    <s v="REDEBAN"/>
    <s v="FO-25-1972178"/>
    <d v="2025-12-15T08:00:00"/>
    <d v="2025-12-15T10:30:00"/>
    <m/>
    <s v="VISITA"/>
    <s v="ROLLOS"/>
    <s v="AGREGADOR"/>
    <s v="DISTRICOL"/>
    <s v="EJECUTADO"/>
    <s v="EJECUTADO EXITOSO"/>
    <s v="14/12/2025 SE ESCALA A COORDINADOR DE ZONA PARA ENTREGA DE ROLLOS EN SITIO | 15/12/2025 SE ENTREGAN 40 ROLLOS AL CORRESPONSAL BANCARIO BANCOLOMBIA"/>
    <s v="VISITA TECNICA"/>
    <m/>
    <s v="TIPO I"/>
    <s v="TERRESTRE"/>
    <s v="PALACIOS GOMEZ BRAHIAN ANDRES"/>
    <n v="1"/>
    <n v="35780"/>
    <n v="75096"/>
    <n v="35780"/>
  </r>
  <r>
    <s v="VALLEDUPAR"/>
    <x v="3"/>
    <x v="3"/>
    <s v="20011"/>
    <s v="3134850"/>
    <s v="3007082460"/>
    <s v="OC ENVIO ROLLOS"/>
    <s v="CESAR"/>
    <s v="AGUACHICA"/>
    <s v="DISTRIOL PAPELERIA PERF ZAMI"/>
    <s v="REDEBAN"/>
    <s v="FO-25-1974431"/>
    <d v="2025-12-15T08:00:00"/>
    <d v="2025-12-20T10:01:00"/>
    <m/>
    <s v="ENVIO"/>
    <m/>
    <m/>
    <m/>
    <m/>
    <s v="EJECUTADO EXITOSO"/>
    <s v="15/12/2025 SE CONFIRMAN DATOS, SE REALIZA ENVIO POR OPERADOR LOGISTICO | 20/12/2025 SE REALIZA ENVIO DE 20 ROLLOS, CON LA GUIA 2278614815 SERVIENTREGA. SE CONFIRMA ENTREGA EXITOSA POR PARTE DE LA TRANSPORTADORA"/>
    <s v="ENVIO"/>
    <m/>
    <s v="TIPO IV"/>
    <s v="TERRESTRE"/>
    <m/>
    <n v="1"/>
    <n v="35780"/>
    <n v="0"/>
    <n v="35780"/>
  </r>
  <r>
    <s v="MEDELLIN"/>
    <x v="1"/>
    <x v="1"/>
    <s v="5001"/>
    <s v="3134858"/>
    <s v="3007075617"/>
    <s v="OC VISITA ROLLOS"/>
    <s v="ANTIOQUIA"/>
    <s v="MEDELLIN"/>
    <s v="DISTRICOL TIENDA DE MASCOTAS P"/>
    <s v="REDEBAN"/>
    <s v="FO-25-1972175"/>
    <d v="2025-12-15T08:00:00"/>
    <d v="2025-12-19T11:31:00"/>
    <m/>
    <s v="VISITA"/>
    <s v="ROLLOS"/>
    <s v="AGREGADOR"/>
    <s v="DISTRICOL"/>
    <m/>
    <s v="EJECUTADO EXITOSO"/>
    <s v="14/12/2025 SE ESCALA A COORDINADOR DE ZONA PARA ENTREGA DE ROLLOS EN SITIO | 19/12/2025 SE REALIZA ENTREGA DE 70 ROLLOS POR EL OPERADOR VELOCES CON LA GUIA V4001984725"/>
    <s v="VISITA TECNICA"/>
    <m/>
    <s v="TIPO I"/>
    <s v="TERRESTRE"/>
    <s v="CONTRERAS ROSSI LITZY YULIETH"/>
    <n v="1"/>
    <n v="35780"/>
    <n v="75096"/>
    <n v="35780"/>
  </r>
  <r>
    <s v="VILLAVICENCIO"/>
    <x v="2"/>
    <x v="2"/>
    <s v="50006"/>
    <s v="3134860"/>
    <s v="3007030129"/>
    <s v="OC VISITA ROLLOS"/>
    <s v="META"/>
    <s v="ACACIAS"/>
    <s v="BARRIO LAS VIOLENTAS ACACIAS"/>
    <s v="REDEBAN"/>
    <s v="FO-25-1972169"/>
    <d v="2025-12-15T08:00:00"/>
    <d v="2025-12-16T10:52:00"/>
    <m/>
    <s v="VISITA"/>
    <s v="ROLLOS"/>
    <s v="CB UNO A UNO"/>
    <s v="CB UNO A UNO"/>
    <s v="EJECUTADO"/>
    <s v="EJECUTADO EXITOSO"/>
    <s v="14/12/2025 SE ESCALA A COORDINADOR DE ZONA PARA ENTREGA DE ROLLOS EN SITIO | 16/12/2025 SE REALIZA ENTREGA DE 120 ROLLOS RBM"/>
    <s v="VISITA TECNICA"/>
    <m/>
    <s v="TIPO II"/>
    <s v="TERRESTRE"/>
    <s v="PEDREROS CONTRERAS MICHAEL STEVENS"/>
    <n v="1"/>
    <n v="67654"/>
    <n v="140396"/>
    <n v="67654"/>
  </r>
  <r>
    <s v="MEDELLIN"/>
    <x v="1"/>
    <x v="1"/>
    <s v="5001"/>
    <s v="3134880"/>
    <s v="3007027656"/>
    <s v="OC VISITA ROLLOS"/>
    <s v="ANTIOQUIA"/>
    <s v="MEDELLIN"/>
    <s v="DISTRICOL TECNOLOGIA JP2"/>
    <s v="REDEBAN"/>
    <s v="FO-25-1972988"/>
    <d v="2025-12-15T08:00:00"/>
    <d v="2025-12-19T15:57:00"/>
    <m/>
    <s v="VISITA"/>
    <s v="ROLLOS"/>
    <s v="AGREGADOR"/>
    <s v="DISTRICOL"/>
    <m/>
    <s v="EJECUTADO EXITOSO"/>
    <s v="15/12/2025 SE ESCALA A COORDINADOR DE ZONA PARA ENTREGA DE ROLLOS EN SITIO | 19/12/2025 SE REALIZA ENTREGA DE 80 ROLLOS POR EL OPERADOR VELOCES CON LA GUIA V4001984726"/>
    <s v="VISITA TECNICA"/>
    <m/>
    <s v="TIPO I"/>
    <s v="TERRESTRE"/>
    <s v="CONTRERAS ROSSI LITZY YULIETH"/>
    <n v="1"/>
    <n v="35780"/>
    <n v="75096"/>
    <n v="35780"/>
  </r>
  <r>
    <s v="CALI"/>
    <x v="0"/>
    <x v="0"/>
    <s v="19473"/>
    <s v="3135300"/>
    <s v="3007060816"/>
    <s v="OC VISITA ROLLOS"/>
    <s v="CAUCA"/>
    <s v="MORALES"/>
    <s v="BARRIO CHIMBORAZO MORALES"/>
    <s v="REDEBAN"/>
    <s v="FO-25-1973367"/>
    <d v="2025-12-15T08:00:00"/>
    <d v="2025-12-21T15:14:00"/>
    <m/>
    <s v="VISITA"/>
    <s v="ROLLOS"/>
    <s v="UNO A UNO"/>
    <s v="CB UNO A UNO"/>
    <s v="EJECUTADO"/>
    <s v="EJECUTADO EXITOSO"/>
    <s v="15/12/2025 SE REALIZA ENVIO DE ROLLOS POR  OPERADOR LOGISTICO | 20/12/2025 SE INFORMA GUIA, PARA RECOLECCION DE PAPELERIA EN OFICINA DE TRANSPORTADORA | 21/12/2025 SE INFORMA GUIA AL NÚMERO 3118234465 , PARA RECOLECCION DE PAPELERIA EN OFICINA DE TRANSPORTADORA. SE PROCEDE A CERRAR EL CASO | 17/12/2025 SE ENVIAN 10 ROLLOS POR INTERRAPIDISIMO"/>
    <s v="ENVIO FLOTA - OPERADOR LOGISTICO"/>
    <m/>
    <s v="TIPO III"/>
    <s v="TERRESTRE"/>
    <s v="GIMBUEL LASSO LUIS GERMAN"/>
    <n v="1"/>
    <n v="35780"/>
    <n v="0"/>
    <n v="35780"/>
  </r>
  <r>
    <s v="MEDELLIN"/>
    <x v="1"/>
    <x v="1"/>
    <s v="5001"/>
    <s v="3135302"/>
    <s v="3007061661"/>
    <s v="OC VISITA ROLLOS"/>
    <s v="ANTIOQUIA"/>
    <s v="MEDELLIN"/>
    <s v="REDY MIXY"/>
    <s v="REDEBAN"/>
    <s v="FO-25-1972165"/>
    <d v="2025-12-15T08:00:00"/>
    <d v="2025-12-16T12:51:00"/>
    <m/>
    <s v="VISITA"/>
    <s v="ROLLOS"/>
    <s v="ROBUSTO"/>
    <s v="REDY"/>
    <m/>
    <s v="EJECUTADO EXITOSO"/>
    <s v="14/12/2025 SE ESCALA A COORDINADOR DE ZONA PARA ENTREGA DE ROLLOS EN SITIO | 16/12/2025 SE REALIZA ENTREGA DE 70 ROLLOS POR EL OPERADOR VELOCES CON LA GUIA V4001984721"/>
    <s v="VISITA TECNICA"/>
    <m/>
    <s v="TIPO I"/>
    <s v="TERRESTRE"/>
    <s v="CONTRERAS ROSSI LITZY YULIETH"/>
    <n v="1"/>
    <n v="35780"/>
    <n v="75096"/>
    <n v="35780"/>
  </r>
  <r>
    <s v="CALI"/>
    <x v="0"/>
    <x v="0"/>
    <s v="76001"/>
    <s v="3135339"/>
    <s v="3007048410"/>
    <s v="OC VISITA ROLLOS"/>
    <s v="VALLE DEL CAUCA"/>
    <s v="CALI"/>
    <s v="BARRIO SANTANDER CALI"/>
    <s v="REDEBAN"/>
    <s v="FO-25-1973012"/>
    <d v="2025-12-15T08:00:00"/>
    <d v="2025-12-15T13:23:00"/>
    <m/>
    <s v="VISITA"/>
    <s v="ROLLOS"/>
    <s v="CB UNO A UNO"/>
    <s v="CB UNO A UNO"/>
    <s v="EJECUTADO"/>
    <s v="EJECUTADO EXITOSO"/>
    <s v="15/12/2025 SE ESCALA A COORDINADOR DE ZONA PARA ENTREGA DE ROLLOS EN SITIO | 15/12/2025 SE ENTREGAN 70 ROLLOS A KAROL SOLARTE"/>
    <s v="VISITA TECNICA"/>
    <m/>
    <s v="TIPO I"/>
    <s v="TERRESTRE"/>
    <s v="CUERO RUIZ JHONNY"/>
    <n v="1"/>
    <n v="35780"/>
    <n v="75096"/>
    <n v="35780"/>
  </r>
  <r>
    <s v="BARRANQUILLA"/>
    <x v="3"/>
    <x v="3"/>
    <s v="8001"/>
    <s v="3135426"/>
    <s v="3007021117"/>
    <s v="OC VISITA ROLLOS"/>
    <s v="ATLANTICO"/>
    <s v="BARRANQUILLA"/>
    <s v="PAGAFACIL SAN NICOLAS BARRANQU"/>
    <s v="REDEBAN"/>
    <s v="FO-25-1972987"/>
    <d v="2025-12-15T08:00:00"/>
    <d v="2025-12-15T17:19:00"/>
    <m/>
    <s v="VISITA"/>
    <s v="ROLLOS"/>
    <s v="ROBUSTO"/>
    <s v="PAGAFACIL"/>
    <s v="EJECUTADO"/>
    <s v="EJECUTADO EXITOSO"/>
    <s v="15/12/2025 SE ESCALA A COORDINADOR DE ZONA PARA ENTREGA DE ROLLOS EN SITIO | 15/12/2025 SE ENTREGAN 190 ROLLOS"/>
    <s v="VISITA TECNICA"/>
    <m/>
    <s v="TIPO I"/>
    <s v="TERRESTRE"/>
    <s v="DE AVILA SIADES ALBERTO ENRIQUE"/>
    <n v="1"/>
    <n v="35780"/>
    <n v="75096"/>
    <n v="35780"/>
  </r>
  <r>
    <s v="APARTADO"/>
    <x v="1"/>
    <x v="1"/>
    <s v="5837"/>
    <s v="3135753"/>
    <s v="3007023916"/>
    <s v="OC VISITA ROLLOS"/>
    <s v="ANTIOQUIA"/>
    <s v="TURBO"/>
    <s v="COMCARD TURBO MICROMERC EL PRI"/>
    <s v="REDEBAN"/>
    <s v="FO-25-1974085"/>
    <d v="2025-12-15T08:24:01"/>
    <d v="2025-12-21T15:02:00"/>
    <m/>
    <s v="VISITA"/>
    <s v="ROLLOS"/>
    <s v="AGREGADOR"/>
    <s v="COMCARD - PTM"/>
    <s v="EJECUTADO"/>
    <s v="EJECUTADO EXITOSO"/>
    <s v="16/12/2025 SE ESCALA A COORDINADOR DE ZONA PARA ENTREGA DE ROLLOS EN SITIO | 21/12/2025 SE ENVÍAN 20 ROLLOS CON EL CONDUCTOR Y SE COMPARTE INFORMACIÓN CON EL USUARIO Y EL CONFIRMA EL RECIBIDO"/>
    <s v="ENVIO FLOTA - OPERADOR LOGISTICO"/>
    <m/>
    <s v="TIPO II"/>
    <s v="TERRESTRE"/>
    <s v="SALDARRIAGA MIRANDA SANTIAGO"/>
    <n v="1"/>
    <n v="67654"/>
    <n v="140396"/>
    <n v="67654"/>
  </r>
  <r>
    <s v="VALLEDUPAR"/>
    <x v="3"/>
    <x v="3"/>
    <s v="20011"/>
    <s v="3135761"/>
    <s v="3007079838"/>
    <s v="OC ENVIO ROLLOS"/>
    <s v="CESAR"/>
    <s v="AGUACHICA"/>
    <s v="BARRIO MARIA EUGENIA ALTO AGUACHICA  2"/>
    <s v="REDEBAN"/>
    <s v="FO-25-1973699"/>
    <d v="2025-12-15T08:31:30"/>
    <d v="2025-12-18T16:09:00"/>
    <m/>
    <s v="ENVIO"/>
    <m/>
    <s v="UNO A UNO"/>
    <s v="UNO A UNO"/>
    <m/>
    <s v="EJECUTADO EXITOSO"/>
    <s v="15/12/2025 SE REALIZA ENVIO DE ROLLOS POR  OPERADOR LOGISTICO | 18/12/2025 SE REALIZA ENVIO DE 10 ROLLOS, CON LA GUIA 2278614814 SERVIENTREGA. SE CONFIRMA ENTREGA EXITOSA POR PARTE DE LA TRANSPORTADORA"/>
    <s v="ENVIO"/>
    <m/>
    <s v="TIPO IV"/>
    <s v="TERRESTRE"/>
    <m/>
    <n v="1"/>
    <n v="35780"/>
    <n v="0"/>
    <n v="35780"/>
  </r>
  <r>
    <s v="BOGOTA"/>
    <x v="5"/>
    <x v="6"/>
    <s v="11001"/>
    <s v="3135763"/>
    <s v="3007046151"/>
    <s v="OC VISITA ROLLOS"/>
    <s v="CUNDINAMARCA"/>
    <s v="BOGOTA"/>
    <s v="BARRIO TIHUAQUE BOGOTA"/>
    <s v="REDEBAN"/>
    <s v="FO-25-1973698"/>
    <d v="2025-12-15T08:32:43"/>
    <d v="2025-12-17T14:23:00"/>
    <m/>
    <s v="VISITA"/>
    <s v="ROLLOS"/>
    <s v="CB UNO A UNO"/>
    <s v="CB UNO A UNO"/>
    <s v="EJECUTADO"/>
    <s v="EJECUTADO EXITOSO"/>
    <s v="15/12/2025 SE ESCALA A COORDINADOR DE ZONA PARA ENTREGA DE ROLLOS EN SITIO | 17/12/2025 SE VISITA COMERCIO, SE ENTREGAN 20 ROLLOS RBM, NO SE MANIPULAN DISPOSITIVOS"/>
    <s v="VISITA TECNICA"/>
    <m/>
    <s v="TIPO I"/>
    <s v="TERRESTRE"/>
    <s v="ORTIZ YARA FRANKLYN ISRAEL"/>
    <n v="1"/>
    <n v="35780"/>
    <n v="75096"/>
    <n v="35780"/>
  </r>
  <r>
    <s v="MEDELLIN"/>
    <x v="1"/>
    <x v="1"/>
    <s v="5360"/>
    <s v="3136030"/>
    <s v="3007019571"/>
    <s v="OC VISITA ROLLOS"/>
    <s v="ANTIOQUIA"/>
    <s v="ITAGUI"/>
    <s v="COMCARD ITAGUI TODOLINUX"/>
    <s v="REDEBAN"/>
    <s v="FO-25-1973693"/>
    <d v="2025-12-15T08:45:52"/>
    <d v="2025-12-27T13:16:00"/>
    <m/>
    <s v="VISITA"/>
    <s v="ROLLOS"/>
    <s v="AGREGADOR"/>
    <s v="COMCARD - PTM"/>
    <m/>
    <s v="EJECUTADO EXITOSO"/>
    <s v="15/12/2025 SE ESCALA A COORDINADOR DE ZONA PARA ENTREGA DE ROLLOS EN SITIO | 26/12/2025 SE CONSULTA NUEVAMENTE A VELOCES POR EL ESTADO DE LA GUIA, INFORMAN QUE REVISARAN Y SE RECOMENDARÁ LA ENTREGA | 27/12/2025 SE REALIZA ENTREGA DE 110 ROLLOS POR EL OPERADOR VELOCES CON LA GUIA V4001994298"/>
    <s v="VISITA TECNICA"/>
    <m/>
    <s v="TIPO I"/>
    <s v="TERRESTRE"/>
    <s v="MARIN QUINTERO BRAYAN ESTIVEN"/>
    <n v="1"/>
    <n v="35780"/>
    <n v="75096"/>
    <n v="35780"/>
  </r>
  <r>
    <s v="MEDELLIN"/>
    <x v="1"/>
    <x v="1"/>
    <s v="5001"/>
    <s v="3136050"/>
    <s v="3007079924"/>
    <s v="OC VISITA ROLLOS"/>
    <s v="ANTIOQUIA"/>
    <s v="MEDELLIN"/>
    <s v="DISTRICOL DROGUERIA MILENIOSS"/>
    <s v="REDEBAN"/>
    <s v="FO-25-1973692"/>
    <d v="2025-12-15T08:57:16"/>
    <d v="2025-12-26T11:11:00"/>
    <m/>
    <s v="VISITA"/>
    <s v="ROLLOS"/>
    <s v="AGREGADOR"/>
    <s v="DISTRICOL"/>
    <m/>
    <s v="EJECUTADO EXITOSO"/>
    <s v="15/12/2025 SE ESCALA A COORDINADOR DE ZONA PARA ENTREGA DE ROLLOS EN SITIO | 22/12/2025 22-12 ENVIO POR VELOCES, REPORTAN NOVEDADES EN LA ENTREGA POR CAPACIDAD OPERATIVA DE LA TRANSPORTADORA | 26/12/2025 SE REALIZA ENTREGA DE 40 ROLLOS POR EL OPERADOR VELOCES CON LA GUIA V4001994300"/>
    <s v="VISITA TECNICA"/>
    <m/>
    <s v="TIPO I"/>
    <s v="TERRESTRE"/>
    <s v="RICO PERDOMO ALAHY XIMENA"/>
    <n v="1"/>
    <n v="35780"/>
    <n v="75096"/>
    <n v="35780"/>
  </r>
  <r>
    <s v="MEDELLIN"/>
    <x v="1"/>
    <x v="1"/>
    <s v="5001"/>
    <s v="3136058"/>
    <s v="3007024679"/>
    <s v="OC VISITA ROLLOS"/>
    <s v="ANTIOQUIA"/>
    <s v="MEDELLIN"/>
    <s v="COMCARD MEDELLIN LA HONDA 2"/>
    <s v="REDEBAN"/>
    <s v="FO-25-1973772"/>
    <d v="2025-12-15T09:02:31"/>
    <d v="2025-12-27T13:15:00"/>
    <m/>
    <s v="VISITA"/>
    <s v="ROLLOS"/>
    <s v="AGREGADOR"/>
    <s v="COMCARD - PTM"/>
    <m/>
    <s v="EJECUTADO EXITOSO"/>
    <s v="15/12/2025 SE ESCALA A COORDINADOR DE ZONA PARA ENTREGA DE ROLLOS EN SITIO | 26/12/2025 SE CONSULTA NUEVAMENTE A VELOCES POR EL ESTADO DE LA GUIA, INFORMAN QUE REVISARAN Y SE RECOMENDARÁ LA ENTREGA | 27/12/2025 SE REALIZA ENTREGA DE 50 ROLLOS POR EL OPERADOR VELOCES CON LA GUIA V4001994297"/>
    <s v="VISITA TECNICA"/>
    <m/>
    <s v="TIPO I"/>
    <s v="TERRESTRE"/>
    <s v="MARIN QUINTERO BRAYAN ESTIVEN"/>
    <n v="1"/>
    <n v="35780"/>
    <n v="75096"/>
    <n v="35780"/>
  </r>
  <r>
    <s v="BOGOTA"/>
    <x v="5"/>
    <x v="6"/>
    <s v="11001"/>
    <s v="3136178"/>
    <s v="3007015883"/>
    <s v="OC VISITA ROLLOS"/>
    <s v="CUNDINAMARCA"/>
    <s v="BOGOTA"/>
    <s v="REVAL CCIAL TITAN PLAZA"/>
    <s v="REDEBAN"/>
    <s v="FO-25-1973769"/>
    <d v="2025-12-15T09:03:55"/>
    <d v="2025-12-16T12:34:00"/>
    <m/>
    <s v="VISITA"/>
    <s v="ROLLOS"/>
    <s v="ROBUSTO"/>
    <s v="REVAL"/>
    <s v="EJECUTADO"/>
    <s v="EJECUTADO EXITOSO"/>
    <s v="15/12/2025 SE ESCALA A COORDINADOR DE ZONA PARA ENTREGA DE ROLLOS EN SITIO | 16/12/2025 SE LLEGA A LA DIRECCIÓN INDICADA Y SE ENTREGAN 180 ROLLOS RBM SIN MANIPULAR EQUIPOS"/>
    <s v="VISITA TECNICA"/>
    <m/>
    <s v="TIPO I"/>
    <s v="TERRESTRE"/>
    <s v="GARCIA PASTRANA KEVIN FERNANDO"/>
    <n v="1"/>
    <n v="35780"/>
    <n v="75096"/>
    <n v="35780"/>
  </r>
  <r>
    <s v="NEIVA"/>
    <x v="2"/>
    <x v="2"/>
    <s v="41001"/>
    <s v="3136647"/>
    <s v="3007026894"/>
    <s v="OC VISITA ROLLOS"/>
    <s v="HUILA"/>
    <s v="NEIVA"/>
    <s v="BARRIO SURABASTOS NEIVA"/>
    <s v="REDEBAN"/>
    <s v="FO-25-1973978"/>
    <d v="2025-12-15T09:27:29"/>
    <d v="2025-12-18T11:57:00"/>
    <m/>
    <s v="VISITA"/>
    <s v="ROLLOS"/>
    <s v="CB UNO A UNO"/>
    <s v="CB UNO A UNO"/>
    <s v="EJECUTADO"/>
    <s v="EJECUTADO EXITOSO"/>
    <s v="15/12/2025 SE ESCALA A COORDINADOR DE ZONA PARA ENTREGA DE ROLLOS EN SITIO | 18/12/2025 SE ENTREGAN 20 ROLLOS RBM"/>
    <s v="VISITA TECNICA"/>
    <m/>
    <s v="TIPO I"/>
    <s v="TERRESTRE"/>
    <s v="DIAZ VARGAS JONATHAN MIGUEL"/>
    <n v="1"/>
    <n v="35780"/>
    <n v="75096"/>
    <n v="35780"/>
  </r>
  <r>
    <s v="MEDELLIN"/>
    <x v="1"/>
    <x v="1"/>
    <s v="5615"/>
    <s v="3136654"/>
    <s v="3007044522"/>
    <s v="OC VISITA ROLLOS"/>
    <s v="ANTIOQUIA"/>
    <s v="RIONEGRO"/>
    <s v="DISTRICOL RESPONSIBLE MARKET"/>
    <s v="REDEBAN"/>
    <s v="FO-25-1973974"/>
    <d v="2025-12-15T09:28:52"/>
    <d v="2025-12-19T10:15:00"/>
    <m/>
    <s v="VISITA"/>
    <s v="ROLLOS"/>
    <s v="AGREGADOR"/>
    <s v="DISTRICOL"/>
    <s v="EJECUTADO"/>
    <s v="EJECUTADO EXITOSO"/>
    <s v="15/12/2025 SE ESCALA A COORDINADOR DE ZONA PARA ENTREGA DE ROLLOS EN SITIO | 19/12/2025 SE ENTREGAN 40 ROLLOS EXITOSMANTE A JHONATAN"/>
    <s v="VISITA TECNICA"/>
    <m/>
    <s v="TIPO II"/>
    <s v="TERRESTRE"/>
    <s v="ALVAREZ ARENAS VICTOR HUGO"/>
    <n v="1"/>
    <n v="67654"/>
    <n v="140396"/>
    <n v="67654"/>
  </r>
  <r>
    <s v="SANTA MARTA"/>
    <x v="3"/>
    <x v="3"/>
    <s v="47053"/>
    <s v="3136869"/>
    <s v="3007080319"/>
    <s v="OC ENVIO ROLLOS"/>
    <s v="MAGDALENA"/>
    <s v="ARACATACA"/>
    <s v="PTM ARACATACA MASIVOS EXPRESS"/>
    <s v="REDEBAN"/>
    <s v="FO-25-1975630"/>
    <d v="2025-12-15T10:00:39"/>
    <d v="2025-12-18T16:09:00"/>
    <m/>
    <s v="ENVIO"/>
    <m/>
    <s v="AGREGADOR"/>
    <s v="COMCARD - PTM"/>
    <m/>
    <s v="EJECUTADO EXITOSO"/>
    <s v="15/12/2025 SE CONFIRMAN DATOS, SE REALIZA ENVIO POR OPERADOR LOGISTICO | 18/12/2025 SE REALIZA ENVIO DE 10 ROLLOS, CON LA GUIA 2278614816 SERVIENTREGA. SE CONFIRMA ENTREGA EXITOSA POR PARTE DE LA TRANSPORTADORA"/>
    <s v="ENVIO"/>
    <m/>
    <s v="TIPO III"/>
    <s v="TERRESTRE"/>
    <m/>
    <n v="1"/>
    <n v="35780"/>
    <n v="0"/>
    <n v="35780"/>
  </r>
  <r>
    <s v="BARRANQUILLA"/>
    <x v="3"/>
    <x v="3"/>
    <s v="8573"/>
    <s v="3136936"/>
    <s v="3007078322"/>
    <s v="OC VISITA ROLLOS"/>
    <s v="ATLANTICO"/>
    <s v="PUERTO COLOMBIA"/>
    <s v="BARRIO SALGAR PUERTO COLOMBIA"/>
    <s v="REDEBAN"/>
    <s v="FO-25-1974520"/>
    <d v="2025-12-15T09:48:08"/>
    <d v="2025-12-17T15:08:00"/>
    <m/>
    <s v="VISITA"/>
    <s v="ROLLOS"/>
    <s v="CB UNO A UNO"/>
    <s v="CB UNO A UNO"/>
    <s v="EJECUTADO"/>
    <s v="EJECUTADO EXITOSO"/>
    <s v="15/12/2025 SE ESCALA A COORDINADOR DE ZONA PARA ENTREGA DE ROLLOS EN SITIO | 17/12/2025 SE HACE ENTREGA DE 40 ROLLOS REDEBAN DE MANERA EXITOSA"/>
    <s v="VISITA TECNICA"/>
    <m/>
    <s v="TIPO II"/>
    <s v="TERRESTRE"/>
    <s v="ORTEGA TORRES JUAN SEBASTIAN"/>
    <n v="1"/>
    <n v="67654"/>
    <n v="140396"/>
    <n v="67654"/>
  </r>
  <r>
    <s v="CALI"/>
    <x v="0"/>
    <x v="0"/>
    <s v="76001"/>
    <s v="3136991"/>
    <s v="3007068079"/>
    <s v="OC VISITA ROLLOS"/>
    <s v="VALLE DEL CAUCA"/>
    <s v="CALI"/>
    <s v="BARRIO POTRERO GRANDE CALI"/>
    <s v="REDEBAN"/>
    <s v="FO-25-1974516"/>
    <d v="2025-12-15T09:59:46"/>
    <d v="2025-12-16T12:10:00"/>
    <m/>
    <s v="VISITA"/>
    <s v="ROLLOS"/>
    <s v="CB UNO A UNO"/>
    <s v="CB UNO A UNO"/>
    <s v="EJECUTADO"/>
    <s v="EJECUTADO EXITOSO"/>
    <s v="15/12/2025 SE ESCALA A COORDINADOR DE ZONA PARA ENTREGA DE ROLLOS EN SITIO | 16/12/2025 SE ENTREGAN 50 ROLLOS A WILLINTON CAICEDO"/>
    <s v="VISITA TECNICA"/>
    <m/>
    <s v="TIPO I"/>
    <s v="TERRESTRE"/>
    <s v="CUERO RUIZ JHONNY"/>
    <n v="1"/>
    <n v="35780"/>
    <n v="75096"/>
    <n v="35780"/>
  </r>
  <r>
    <s v="BOGOTA"/>
    <x v="5"/>
    <x v="6"/>
    <s v="11001"/>
    <s v="3137120"/>
    <s v="3007082080"/>
    <s v="OC VISITA ROLLOS"/>
    <s v="CUNDINAMARCA"/>
    <s v="BOGOTA"/>
    <s v="OPRAP PLAZA DE LAS AMÉRICAS II"/>
    <s v="REDEBAN"/>
    <s v="FO-25-1974514"/>
    <d v="2025-12-15T10:05:50"/>
    <d v="2025-12-16T09:04:00"/>
    <m/>
    <s v="VISITA"/>
    <s v="ROLLOS"/>
    <s v="ROBUSTO"/>
    <s v="OPRAP"/>
    <s v="EJECUTADO"/>
    <s v="EJECUTADO EXITOSO"/>
    <s v="15/12/2025 SE ESCALA A COORDINADOR DE ZONA PARA ENTREGA DE ROLLOS EN SITIO | 16/12/2025 ENTREGA DE ROLLOS EJECUTADO OK"/>
    <s v="VISITA TECNICA"/>
    <m/>
    <s v="TIPO I"/>
    <s v="TERRESTRE"/>
    <s v="GOMEZ VEGA DAVID SNEYDER"/>
    <n v="1"/>
    <n v="35780"/>
    <n v="75096"/>
    <n v="35780"/>
  </r>
  <r>
    <s v="BOGOTA"/>
    <x v="5"/>
    <x v="6"/>
    <s v="25290"/>
    <s v="3137708"/>
    <s v="3007066412"/>
    <s v="OC VISITA ROLLOS"/>
    <s v="CUNDINAMARCA"/>
    <s v="FUSAGASUGA"/>
    <s v="BARRIO BALMORAL FUSAGASUGA 7"/>
    <s v="REDEBAN"/>
    <s v="FO-25-1974749"/>
    <d v="2025-12-15T10:46:53"/>
    <d v="2025-12-17T15:30:00"/>
    <m/>
    <s v="VISITA"/>
    <s v="ROLLOS"/>
    <s v="CB UNO A UNO"/>
    <s v="CB UNO A UNO"/>
    <s v="EJECUTADO"/>
    <s v="EJECUTADO EXITOSO"/>
    <s v="15/12/2025 SE ESCALA A COORDINADOR DE ZONA PARA ENTREGA DE ROLLOS EN SITIO | 17/12/2025 ENTREGA DE 60 ROLLOS EJECUTADO OK"/>
    <s v="VISITA TECNICA"/>
    <m/>
    <s v="TIPO II"/>
    <s v="TERRESTRE"/>
    <s v="GOMEZ VEGA DAVID SNEYDER"/>
    <n v="1"/>
    <n v="67654"/>
    <n v="140396"/>
    <n v="67654"/>
  </r>
  <r>
    <s v="BARRANQUILLA"/>
    <x v="3"/>
    <x v="3"/>
    <s v="8001"/>
    <s v="3137713"/>
    <s v="3007021409"/>
    <s v="OC VISITA ROLLOS"/>
    <s v="ATLANTICO"/>
    <s v="BARRANQUILLA"/>
    <s v="PAGAFACIL BARRANQUILLA"/>
    <s v="REDEBAN"/>
    <s v="FO-25-1975075"/>
    <d v="2025-12-15T10:47:40"/>
    <d v="2025-12-15T16:09:00"/>
    <m/>
    <s v="VISITA"/>
    <s v="ROLLOS"/>
    <s v="ROBUSTO"/>
    <s v="PAGAFACIL"/>
    <s v="EJECUTADO"/>
    <s v="EJECUTADO EXITOSO"/>
    <s v="15/12/2025 SE ESCALA A COORDINADOR DE ZONA PARA ENTREGA DE ROLLOS EN SITIO | 15/12/2025 SE REALIZA VISITA SE ENTREGA 220 ROLLOS"/>
    <s v="VISITA TECNICA"/>
    <m/>
    <s v="TIPO I"/>
    <s v="TERRESTRE"/>
    <s v="VILLACOB VILLACOB ELKIN EDUARDO"/>
    <n v="1"/>
    <n v="35780"/>
    <n v="75096"/>
    <n v="35780"/>
  </r>
  <r>
    <s v="MEDELLIN"/>
    <x v="1"/>
    <x v="1"/>
    <s v="5266"/>
    <s v="3137864"/>
    <s v="3007025172"/>
    <s v="OC VISITA ROLLOS"/>
    <s v="ANTIOQUIA"/>
    <s v="ENVIGADO"/>
    <s v="OPRAP EURO LA FRONTERA"/>
    <s v="REDEBAN"/>
    <s v="FO-25-1975073"/>
    <d v="2025-12-15T11:04:35"/>
    <d v="2025-12-27T13:13:00"/>
    <m/>
    <s v="VISITA"/>
    <s v="ROLLOS"/>
    <s v="ROBUSTO"/>
    <s v="OPRAP"/>
    <m/>
    <s v="EJECUTADO EXITOSO"/>
    <s v="15/12/2025 SE ESCALA A COORDINADOR DE ZONA PARA ENTREGA DE ROLLOS EN SITIO | 26/12/2025 SE CONSULTA NUEVAMENTE A VELOCES POR EL ESTADO DE LA GUIA, INFORMAN QUE REVISARAN Y SE RECOMENDARÁ LA ENTREGA | 27/12/2025 SE REALIZA ENTREGA DE 150 ROLLOS POR EL OPERADOR VELOCES CON LA GUIA V4001994294"/>
    <s v="VISITA TECNICA"/>
    <m/>
    <s v="TIPO I"/>
    <s v="TERRESTRE"/>
    <s v="MARIN QUINTERO BRAYAN ESTIVEN"/>
    <n v="1"/>
    <n v="35780"/>
    <n v="75096"/>
    <n v="35780"/>
  </r>
  <r>
    <s v="BUCARAMANGA"/>
    <x v="4"/>
    <x v="4"/>
    <s v="68575"/>
    <s v="3138092"/>
    <s v="3007036161"/>
    <s v="OC ENVIO ROLLOS"/>
    <s v="SANTANDER"/>
    <s v="PUERTO WILCHES"/>
    <s v="PTM PUERTO WILCHES ALEX"/>
    <s v="REDEBAN"/>
    <s v="FO-25-1975503"/>
    <d v="2025-12-15T11:55:21"/>
    <d v="2025-12-20T11:10:00"/>
    <m/>
    <s v="ENVIO"/>
    <m/>
    <s v="AGREGADOR"/>
    <s v="COMCARD - PTM"/>
    <m/>
    <s v="EJECUTADO EXITOSO"/>
    <s v="15/12/2025 SE REALIZA ENVIO DE ROLLOS POR  OPERADOR LOGISTICO | 20/12/2025 SE REALIZA ENVIO DE 40 ROLLOS, CON LA GUIA 2214831749 SERVIENTREGA. SE CONFIRMA ENTREGA EXITOSA POR PARTE DE LA TRANSPORTADORA"/>
    <s v="ENVIO"/>
    <m/>
    <s v="TIPO IV"/>
    <s v="TERRESTRE"/>
    <m/>
    <n v="1"/>
    <n v="35780"/>
    <n v="0"/>
    <n v="35780"/>
  </r>
  <r>
    <s v="MEDELLIN"/>
    <x v="1"/>
    <x v="1"/>
    <s v="5001"/>
    <s v="3138096"/>
    <s v="3007069964"/>
    <s v="OC VISITA ROLLOS"/>
    <s v="ANTIOQUIA"/>
    <s v="MEDELLIN"/>
    <s v="PTM MEDELLIN  DEPOSITO Y FERRE"/>
    <s v="REDEBAN"/>
    <s v="FO-25-1975515"/>
    <d v="2025-12-15T11:56:14"/>
    <d v="2025-12-29T09:51:00"/>
    <m/>
    <s v="VISITA"/>
    <s v="ROLLOS"/>
    <s v="AGREGADOR"/>
    <s v="COMCARD - PTM"/>
    <m/>
    <s v="EJECUTADO EXITOSO"/>
    <s v="15/12/2025 SE ESCALA A COORDINADOR DE ZONA PARA ENTREGA DE ROLLOS EN SITIO | 26/12/2025 SE CONSULTA NUEVAMENTE A VELOCES POR EL ESTADO DE LA GUIA, INFORMAN QUE REVISARAN Y SE RECOMENDARÁ LA ENTREGA | 29/12/2025 SE REALIZA ENTREGA DE 20 ROLLOS POR EL OPERADOR VELOCES CON LA GUIA V4001994293"/>
    <s v="VISITA TECNICA"/>
    <m/>
    <s v="TIPO I"/>
    <s v="TERRESTRE"/>
    <s v="CONTRERAS ROSSI LITZY YULIETH"/>
    <n v="1"/>
    <n v="35780"/>
    <n v="75096"/>
    <n v="35780"/>
  </r>
  <r>
    <s v="BOGOTA"/>
    <x v="5"/>
    <x v="6"/>
    <s v="25126"/>
    <s v="3138197"/>
    <s v="3007034600"/>
    <s v="OC VISITA ROLLOS"/>
    <s v="CUNDINAMARCA"/>
    <s v="CAJICA"/>
    <s v="DISTRICOL PAPELERIA AMERICA"/>
    <s v="REDEBAN"/>
    <s v="FO-25-1975519"/>
    <d v="2025-12-15T11:53:30"/>
    <d v="2025-12-16T16:01:00"/>
    <m/>
    <s v="VISITA"/>
    <s v="ROLLOS"/>
    <s v="AGREGADOR"/>
    <s v="DISTRICOL"/>
    <s v="EJECUTADO"/>
    <s v="EJECUTADO EXITOSO"/>
    <s v="15/12/2025 SE ESCALA A COORDINADOR DE ZONA PARA ENTREGA DE ROLLOS EN SITIO | 16/12/2025 DURANTE LA VISITA TECNICA SE REALIZA ENTREGA DE ROLLOS PARA DATÁFONO NO SE MANIPULAN EQUIPOS SIN NOVEDAD EN ENTREGA"/>
    <s v="VISITA TECNICA"/>
    <m/>
    <s v="TIPO II"/>
    <s v="TERRESTRE"/>
    <s v="LOZADA ROJAS CHRISTIAN ANDRES"/>
    <n v="1"/>
    <n v="67654"/>
    <n v="140396"/>
    <n v="67654"/>
  </r>
  <r>
    <s v="BUCARAMANGA"/>
    <x v="4"/>
    <x v="4"/>
    <s v="68575"/>
    <s v="3138350"/>
    <s v="3007073235"/>
    <s v="OC ENVIO ROLLOS"/>
    <s v="SANTANDER"/>
    <s v="PUERTO WILCHES"/>
    <s v="DISTRICOL SOLUCIONES STEVEN"/>
    <s v="REDEBAN"/>
    <s v="FO-25-1975524"/>
    <d v="2025-12-15T11:52:54"/>
    <d v="2025-12-20T11:35:00"/>
    <m/>
    <s v="ENVIO"/>
    <m/>
    <s v="AGREGADOR"/>
    <s v="DISTRICOL"/>
    <m/>
    <s v="EJECUTADO EXITOSO"/>
    <s v="15/12/2025 SE REALIZA ENVIO DE ROLLOS POR  OPERADOR LOGISTICO | 20/12/2025 SE REALIZA ENVIO DE 30 ROLLOS, CON LA GUIA 2214831750 SERVIENTREGA. SE CONFIRMA ENTREGA EXITOSA POR PARTE DE LA TRANSPORTADORA"/>
    <s v="ENVIO"/>
    <m/>
    <s v="TIPO IV"/>
    <s v="TERRESTRE"/>
    <m/>
    <n v="1"/>
    <n v="35780"/>
    <n v="0"/>
    <n v="35780"/>
  </r>
  <r>
    <s v="VILLAVICENCIO"/>
    <x v="2"/>
    <x v="2"/>
    <s v="50313"/>
    <s v="3138500"/>
    <s v="3007035754"/>
    <s v="OC VISITA ROLLOS"/>
    <s v="META"/>
    <s v="GRANADA"/>
    <s v="BARRIO SIMON BOLIVAR GRANADA"/>
    <s v="REDEBAN"/>
    <s v="FO-25-1975517"/>
    <d v="2025-12-15T11:54:28"/>
    <d v="2025-12-16T12:24:00"/>
    <m/>
    <s v="VISITA"/>
    <s v="ROLLOS"/>
    <s v="UNO A UNO"/>
    <s v="CB UNO A UNO"/>
    <s v="EJECUTADO"/>
    <s v="EJECUTADO EXITOSO"/>
    <s v="15/12/2025 SE ESCALA A COORDINADOR DE ZONA PARA ENTREGA DE ROLLOS EN SITIO | 16/12/2025 SE REALIZA ENTREGA DE 10 ROLLOS RBM"/>
    <s v="VISITA TECNICA"/>
    <m/>
    <s v="TIPO II"/>
    <s v="TERRESTRE"/>
    <s v="PEDREROS CONTRERAS MICHAEL STEVENS"/>
    <n v="1"/>
    <n v="67654"/>
    <n v="140396"/>
    <n v="67654"/>
  </r>
  <r>
    <s v="MEDELLIN"/>
    <x v="1"/>
    <x v="1"/>
    <s v="5001"/>
    <s v="3138556"/>
    <s v="3007081867"/>
    <s v="OC VISITA ROLLOS"/>
    <s v="ANTIOQUIA"/>
    <s v="MEDELLIN"/>
    <s v="PTM MEDELLIN MERCATODO LA 33 N"/>
    <s v="REDEBAN"/>
    <s v="FO-25-1975716"/>
    <d v="2025-12-15T12:23:36"/>
    <d v="2025-12-23T10:22:00"/>
    <m/>
    <s v="VISITA"/>
    <s v="ROLLOS"/>
    <s v="AGREGADOR"/>
    <s v="COMCARD - PTM"/>
    <m/>
    <s v="EJECUTADO EXITOSO"/>
    <s v="15/12/2025 SE ESCALA A COORDINADOR DE ZONA PARA ENTREGA DE ROLLOS EN SITIO | 22/12/2025 22-12 ENVIO POR VELOCES, REPORTAN NOVEDADES EN LA ENTREGA POR CAPACIDAD OPERATIVA DE LA TRANSPORTADORA | 23/12/2025 SE REALIZA ENTREGA DE 30 ROLLOS POR EL OPERADOR VELOCES CON LA GUIA V4001994292"/>
    <s v="VISITA TECNICA"/>
    <m/>
    <s v="TIPO I"/>
    <s v="TERRESTRE"/>
    <s v="MARIN QUINTERO BRAYAN ESTIVEN"/>
    <n v="1"/>
    <n v="35780"/>
    <n v="75096"/>
    <n v="35780"/>
  </r>
  <r>
    <s v="VILLAVICENCIO"/>
    <x v="2"/>
    <x v="2"/>
    <s v="50006"/>
    <s v="3138584"/>
    <s v="3007064328"/>
    <s v="OC VISITA ROLLOS"/>
    <s v="META"/>
    <s v="ACACIAS"/>
    <s v="BARRIO CENTRO ACACIAS 14"/>
    <s v="REDEBAN"/>
    <s v="FO-25-1976175"/>
    <d v="2025-12-15T12:51:52"/>
    <d v="2025-12-16T11:02:00"/>
    <m/>
    <s v="VISITA"/>
    <s v="ROLLOS"/>
    <s v="CB UNO A UNO"/>
    <s v="CB UNO A UNO"/>
    <s v="EJECUTADO"/>
    <s v="EJECUTADO EXITOSO"/>
    <s v="15/12/2025 SE ESCALA A COORDINADOR DE ZONA PARA ENTREGA DE ROLLOS EN SITIO | 16/12/2025 SE REALIZA ENTREGA DE 30 ROLLOS RBM"/>
    <s v="VISITA TECNICA"/>
    <m/>
    <s v="TIPO II"/>
    <s v="TERRESTRE"/>
    <s v="PEDREROS CONTRERAS MICHAEL STEVENS"/>
    <n v="1"/>
    <n v="67654"/>
    <n v="140396"/>
    <n v="67654"/>
  </r>
  <r>
    <s v="NEIVA"/>
    <x v="2"/>
    <x v="2"/>
    <s v="41396"/>
    <s v="3138588"/>
    <s v="3007054253"/>
    <s v="OC ENVIO ROLLOS"/>
    <s v="HUILA"/>
    <s v="LA PLATA"/>
    <s v="BARRIO CENTRO POBLADO VILLA LO"/>
    <s v="REDEBAN"/>
    <s v="FO-25-1977986"/>
    <d v="2025-12-15T13:13:19"/>
    <d v="2025-12-22T08:42:00"/>
    <m/>
    <s v="ENVIO"/>
    <m/>
    <s v="CB UNO A UNO"/>
    <s v="CB UNO A UNO"/>
    <m/>
    <s v="EJECUTADO EXITOSO"/>
    <s v="15/12/2025 SE CONFIRMAN DATOS, SE REALIZA ENVIO POR OPERADOR LOGISTICO | 20/12/2025 SE LE INFORMO EL NUMERO DE GUIA AL USUARIO, PENDIENTE CONFIRMACIÓN | 22/12/2025 SE REALIZA ENVIO DE 10 ROLLOS, CON LA GUIA 2235597930 SERVIENTREGA. SE CONFIRMA ENTREGA EXITOSA POR PARTE DEL USUARIO"/>
    <s v="ENVIO"/>
    <m/>
    <s v="TIPO III"/>
    <s v="TERRESTRE"/>
    <m/>
    <n v="1"/>
    <n v="35780"/>
    <n v="0"/>
    <n v="35780"/>
  </r>
  <r>
    <s v="SINCELEJO"/>
    <x v="3"/>
    <x v="3"/>
    <s v="70001"/>
    <s v="3138590"/>
    <s v="3007076976"/>
    <s v="OC VISITA ROLLOS"/>
    <s v="SUCRE"/>
    <s v="SINCELEJO"/>
    <s v="DISTRICOL SUPER DROGAS LA 19"/>
    <s v="REDEBAN"/>
    <s v="FO-25-1976164"/>
    <d v="2025-12-15T13:17:52"/>
    <d v="2025-12-17T11:21:00"/>
    <m/>
    <s v="VISITA"/>
    <s v="ROLLOS"/>
    <s v="AGREGADOR"/>
    <s v="DISTRICOL"/>
    <s v="EJECUTADO"/>
    <s v="EJECUTADO EXITOSO"/>
    <s v="15/12/2025 SE ESCALA A COORDINADOR DE ZONA PARA ENTREGA DE ROLLOS EN SITIO | 17/12/2025 SE VISITA SITIO SE VERIFICA INFORMACIÓN SE REALIZA ENTREGA DE 50 ROLLOS, NO SE MANIPULA EQUIPOS. FIRMA QUIEN RECIBE LOS ROLLOS."/>
    <s v="VISITA TECNICA"/>
    <m/>
    <s v="TIPO I"/>
    <s v="TERRESTRE"/>
    <s v="SANTOS GUZMAN CHRISTIAN FELIPE"/>
    <n v="1"/>
    <n v="35780"/>
    <n v="75096"/>
    <n v="35780"/>
  </r>
  <r>
    <s v="SINCELEJO"/>
    <x v="3"/>
    <x v="3"/>
    <s v="70001"/>
    <s v="3138595"/>
    <s v="3007081684"/>
    <s v="OC VISITA ROLLOS"/>
    <s v="SUCRE"/>
    <s v="SINCELEJO"/>
    <s v="DISTRICOL FARMAVID"/>
    <s v="REDEBAN"/>
    <s v="FO-25-1976162"/>
    <d v="2025-12-15T13:28:29"/>
    <d v="2025-12-17T11:11:00"/>
    <m/>
    <s v="VISITA"/>
    <s v="ROLLOS"/>
    <s v="AGREGADOR"/>
    <s v="DISTRICOL"/>
    <s v="EJECUTADO"/>
    <s v="EJECUTADO EXITOSO"/>
    <s v="15/12/2025 SE ESCALA A COORDINADOR DE ZONA PARA ENTREGA DE ROLLOS EN SITIO | 17/12/2025 SE VISITA SITIO SE VERIFICA INFORMACIÓN SE REALIZA ENTREGA DE ROLLOS, NO SE MANIPULA EQUIPOS. FIRMA QUIEN RECIBE LOS ROLLOS."/>
    <s v="VISITA TECNICA"/>
    <m/>
    <s v="TIPO I"/>
    <s v="TERRESTRE"/>
    <s v="SANTOS GUZMAN CHRISTIAN FELIPE"/>
    <n v="1"/>
    <n v="35780"/>
    <n v="75096"/>
    <n v="35780"/>
  </r>
  <r>
    <s v="MEDELLIN"/>
    <x v="1"/>
    <x v="1"/>
    <s v="5308"/>
    <s v="3138596"/>
    <s v="3007078939"/>
    <s v="OC VISITA ROLLOS"/>
    <s v="ANTIOQUIA"/>
    <s v="GIRARDOTA"/>
    <s v="DISTRICOL MINIMERCADO DETODITO"/>
    <s v="REDEBAN"/>
    <s v="FO-25-1988961"/>
    <d v="2025-12-15T13:29:38"/>
    <d v="2025-12-17T14:37:00"/>
    <m/>
    <s v="VISITA"/>
    <s v="ROLLOS"/>
    <s v="AGREGADOR"/>
    <s v="DISTRICOL"/>
    <s v="EJECUTADO"/>
    <s v="EJECUTADO EXITOSO"/>
    <s v="17/12/2025 SE ENTREGAN 50 ROLLOS RBM"/>
    <s v="VISITA TECNICA"/>
    <m/>
    <s v="TIPO I"/>
    <s v="TERRESTRE"/>
    <s v="BARRIENTOS HERNANDEZ CRISTIAN HORACIO"/>
    <n v="1"/>
    <n v="35780"/>
    <n v="75096"/>
    <n v="35780"/>
  </r>
  <r>
    <s v="BOGOTA"/>
    <x v="5"/>
    <x v="6"/>
    <s v="11001"/>
    <s v="3138648"/>
    <s v="3007056777"/>
    <s v="OC VISITA ROLLOS"/>
    <s v="CUNDINAMARCA"/>
    <s v="BOGOTA"/>
    <s v="BARRIO CIUDAD JARDIN NORTE BOG"/>
    <s v="REDEBAN"/>
    <s v="FO-25-1975710"/>
    <d v="2025-12-15T12:38:52"/>
    <d v="2025-12-16T15:51:00"/>
    <m/>
    <s v="VISITA"/>
    <s v="ROLLOS"/>
    <s v="CB UNO A UNO"/>
    <s v="CB UNO A UNO"/>
    <s v="EJECUTADO"/>
    <s v="EJECUTADO EXITOSO"/>
    <s v="15/12/2025 SE ESCALA A COORDINADOR DE ZONA PARA ENTREGA DE ROLLOS EN SITIO | 16/12/2025 DURANTE LA VISITA TECNICA SE REALIZA ENTREGA DE 120 ROLLOS PARA DATÁFONO NO SE MANIPULAN EQUIPOS SIN NOVEDAD EN ENTREGA"/>
    <s v="VISITA TECNICA"/>
    <m/>
    <s v="TIPO I"/>
    <s v="TERRESTRE"/>
    <s v="LOZADA ROJAS CHRISTIAN ANDRES"/>
    <n v="1"/>
    <n v="35780"/>
    <n v="75096"/>
    <n v="35780"/>
  </r>
  <r>
    <s v="PASTO"/>
    <x v="0"/>
    <x v="0"/>
    <s v="86757"/>
    <s v="3138650"/>
    <s v="3007081680"/>
    <s v="OC ENVIO ROLLOS"/>
    <s v="PUTUMAYO"/>
    <s v="SAN MIGUEL"/>
    <s v="DISTRICOL MI PAPALERIA MP"/>
    <s v="REDEBAN"/>
    <s v="FO-25-1976748"/>
    <d v="2025-12-15T12:39:46"/>
    <d v="2025-12-26T10:21:00"/>
    <m/>
    <s v="ENVIO"/>
    <m/>
    <s v="AGREGADOR"/>
    <s v="DISTRICOL"/>
    <m/>
    <s v="EJECUTADO EXITOSO"/>
    <s v="15/12/2025 SE CONFIRMAN DATOS, SE REALIZA ENVIO POR OPERADOR LOGISTICO | 24/12/2025 EN COMUNICACION CON LA SEÑORA MARINA  INDICA QUE AUN NO LE HAN LLEGADO LOS ROLLOS, PERO QUE ESTAN EN LA OFICINA Y MAÑANA IRA A RECOGERLOS. | 26/12/2025 SE REALIZA ENVIO DE 30 ROLLOS, CON LA GUIA 2248145592 SERVIENTREGA. SE CONFIRMA ENTREGA EXITOSA POR PARTE DE LA TRANSPORTADORA"/>
    <s v="ENVIO"/>
    <m/>
    <s v="TIPO IV"/>
    <s v="TERRESTRE"/>
    <m/>
    <n v="1"/>
    <n v="35780"/>
    <n v="0"/>
    <n v="35780"/>
  </r>
  <r>
    <s v="MEDELLIN"/>
    <x v="1"/>
    <x v="1"/>
    <s v="5360"/>
    <s v="3138675"/>
    <s v="3007062976"/>
    <s v="OC VISITA ROLLOS"/>
    <s v="ANTIOQUIA"/>
    <s v="ITAGUI"/>
    <s v="DISTRICOL MERCADOS LA 52"/>
    <s v="REDEBAN"/>
    <s v="FO-25-1976170"/>
    <d v="2025-12-15T13:09:17"/>
    <d v="2025-12-27T13:13:00"/>
    <m/>
    <s v="VISITA"/>
    <s v="ROLLOS"/>
    <s v="AGREGADOR"/>
    <s v="DISTRICOL"/>
    <m/>
    <s v="EJECUTADO EXITOSO"/>
    <s v="15/12/2025 SE ESCALA A COORDINADOR DE ZONA PARA ENTREGA DE ROLLOS EN SITIO | 26/12/2025 SE CONSULTA NUEVAMENTE A VELOCES POR EL ESTADO DE LA GUIA, INFORMAN QUE REVISARAN Y SE RECOMENDARÁ LA ENTREGA | 27/12/2025 SE REALIZA ENTREGA DE 110 ROLLOS POR EL OPERADOR VELOCES CON LA GUIA V4001994291"/>
    <s v="VISITA TECNICA"/>
    <m/>
    <s v="TIPO I"/>
    <s v="TERRESTRE"/>
    <s v="MARIN QUINTERO BRAYAN ESTIVEN"/>
    <n v="1"/>
    <n v="35780"/>
    <n v="75096"/>
    <n v="35780"/>
  </r>
  <r>
    <s v="BOGOTA"/>
    <x v="5"/>
    <x v="6"/>
    <s v="25035"/>
    <s v="3138700"/>
    <s v="3007060468"/>
    <s v="OC VISITA ROLLOS"/>
    <s v="CUNDINAMARCA"/>
    <s v="ANAPOIMA"/>
    <s v="BARRIO SAN ANTONIO ANAPOIMA"/>
    <s v="REDEBAN"/>
    <s v="FO-25-1975712"/>
    <d v="2025-12-15T12:29:55"/>
    <d v="2025-12-22T11:54:00"/>
    <m/>
    <s v="VISITA"/>
    <s v="ROLLOS"/>
    <s v="UNO A UNO"/>
    <s v="CB UNO A UNO"/>
    <s v="EJECUTADO"/>
    <s v="EJECUTADO EXITOSO"/>
    <s v="15/12/2025 SE ESCALA A COORDINADOR DE ZONA PARA ENTREGA DE ROLLOS EN SITIO | 22/12/2025 SE REALIZA ENTREGA DE 10 ROLLOS NO SE MANIPULAN TERMINALES"/>
    <s v="VISITA TECNICA"/>
    <m/>
    <s v="TIPO II"/>
    <s v="TERRESTRE"/>
    <s v="SOTO LONDOÑO FREDY ALEXANDER"/>
    <n v="1"/>
    <n v="67654"/>
    <n v="140396"/>
    <n v="67654"/>
  </r>
  <r>
    <s v="CALI"/>
    <x v="0"/>
    <x v="0"/>
    <s v="76377"/>
    <s v="3139087"/>
    <s v="3007061471"/>
    <s v="OC VISITA ROLLOS"/>
    <s v="VALLE DEL CAUCA"/>
    <s v="LA CUMBRE"/>
    <s v="BARRIO LA CUMBRE LA CUMBRE"/>
    <s v="REDEBAN"/>
    <s v="FO-25-1976634"/>
    <d v="2025-12-15T14:41:42"/>
    <d v="2025-12-19T08:55:00"/>
    <m/>
    <s v="VISITA"/>
    <s v="ROLLOS"/>
    <s v="CB UNO A UNO"/>
    <s v="CB UNO A UNO"/>
    <s v="EJECUTADO"/>
    <s v="EJECUTADO EXITOSO"/>
    <s v="15/12/2025 SE ESCALA A COORDINADOR DE ZONA PARA ENTREGA DE ROLLOS EN SITIO | 18/12/2025 SE REALIZA ENTREGA DE 10 ROLLOS"/>
    <s v="VISITA TECNICA"/>
    <m/>
    <s v="TIPO II"/>
    <s v="TERRESTRE"/>
    <s v="MONTERO MUESES GIAN CARLO"/>
    <n v="1"/>
    <n v="67654"/>
    <n v="140396"/>
    <n v="67654"/>
  </r>
  <r>
    <s v="CALI"/>
    <x v="0"/>
    <x v="0"/>
    <s v="19845"/>
    <s v="3139333"/>
    <s v="3007072269"/>
    <s v="OC ENVIO ROLLOS"/>
    <s v="CAUCA"/>
    <s v="VILLA RICA"/>
    <s v="VILLA RICA LOS ALMENDROS"/>
    <s v="REDEBAN"/>
    <s v="FO-25-1976608"/>
    <d v="2025-12-15T14:40:05"/>
    <d v="2025-12-18T16:11:00"/>
    <m/>
    <s v="ENVIO"/>
    <m/>
    <s v="CB UNO A UNO"/>
    <s v="CB UNO A UNO"/>
    <m/>
    <s v="EJECUTADO EXITOSO"/>
    <s v="15/12/2025 SE REALIZA ENVIO DE ROLLOS POR  OPERADOR LOGISTICO | 18/12/2025 SE REALIZA ENVIO DE 30 ROLLOS, CON LA GUIA 2248145593 SERVIENTREGA. SE CONFIRMA ENTREGA EXITOSA POR PARTE DE LA TRANSPORTADORA"/>
    <s v="ENVIO"/>
    <m/>
    <s v="TIPO IV"/>
    <s v="TERRESTRE"/>
    <m/>
    <n v="1"/>
    <n v="35780"/>
    <n v="0"/>
    <n v="35780"/>
  </r>
  <r>
    <s v="MONTERIA"/>
    <x v="3"/>
    <x v="3"/>
    <s v="23675"/>
    <s v="3139679"/>
    <s v="3007077867"/>
    <s v="OC VISITA ROLLOS"/>
    <s v="CORDOBA"/>
    <s v="SAN BERNARDO DEL VIENTO"/>
    <s v="PTM SAN BERNARDO DEL VIENTO MO"/>
    <s v="REDEBAN"/>
    <s v="FO-25-1977180"/>
    <d v="2025-12-15T15:25:31"/>
    <d v="2025-12-17T15:27:00"/>
    <m/>
    <s v="VISITA"/>
    <s v="ROLLOS"/>
    <s v="AGREGADOR"/>
    <s v="COMCARD - PTM"/>
    <s v="EJECUTADO"/>
    <s v="EJECUTADO EXITOSO"/>
    <s v="15/12/2025 SE ESCALA A COORDINADOR DE ZONA PARA ENTREGA DE ROLLOS EN SITIO | 17/12/2025 SE REALIZA LA ENTREGA DE 20 ROLLOS DE LA RED REDEBAN, NO SE MANIPULA EQUIPOS"/>
    <s v="VISITA TECNICA"/>
    <m/>
    <s v="TIPO II"/>
    <s v="TERRESTRE"/>
    <s v="ARRAZOLA HERNANDEZ NICOLAS AUGUSTO"/>
    <n v="1"/>
    <n v="67654"/>
    <n v="140396"/>
    <n v="67654"/>
  </r>
  <r>
    <s v="CUCUTA"/>
    <x v="4"/>
    <x v="4"/>
    <s v="54810"/>
    <s v="3139913"/>
    <s v="3007067054"/>
    <s v="OC ENVIO ROLLOS"/>
    <s v="NORTE DE SANTANDER"/>
    <s v="TIBU"/>
    <s v="BARRIO FUERA DEL MUNICIPIO DE"/>
    <s v="REDEBAN"/>
    <s v="FO-25-1986581"/>
    <d v="2025-12-15T15:33:20"/>
    <d v="2025-12-24T10:32:00"/>
    <m/>
    <s v="ENVIO"/>
    <m/>
    <s v="CB UNO A UNO"/>
    <s v="CB UNO A UNO"/>
    <m/>
    <s v="EJECUTADO EXITOSO"/>
    <s v="17/12/2025 SE CONFIRMAN DATOS, SE REALIZA ENVIO POR OPERADOR LOGISTICO | 24/12/2025 EN COMUNICACION CON LA SEÑORA ISABEL INDICA QUE AUN NO LE HAN LLEGADO LOS ROLLOS, ENVIO EN DISTRIBUCION | 24/12/2025 SE REALIZA ENVIO DE 30 ROLLOS, CON LA GUIA 2282137826 SERVIENTREGA. SE CONFIRMA ENTREGA EXITOSA POR PARTE DE LA TRANSPORTADORA"/>
    <s v="ENVIO"/>
    <m/>
    <s v="TIPO V"/>
    <s v="TERRESTRE"/>
    <m/>
    <n v="1"/>
    <n v="35780"/>
    <n v="0"/>
    <n v="35780"/>
  </r>
  <r>
    <s v="BOGOTA"/>
    <x v="5"/>
    <x v="6"/>
    <s v="11001"/>
    <s v="3139957"/>
    <s v="3007025523"/>
    <s v="OC VISITA ROLLOS"/>
    <s v="CUNDINAMARCA"/>
    <s v="BOGOTA"/>
    <s v="PAGAFACIL TERMINAL TRANSPORTE"/>
    <s v="REDEBAN"/>
    <s v="FO-25-1977574"/>
    <d v="2025-12-15T15:47:41"/>
    <d v="2025-12-18T11:55:00"/>
    <m/>
    <s v="VISITA"/>
    <s v="ROLLOS"/>
    <s v="ROBUSTO"/>
    <s v="PAGAFACIL"/>
    <s v="EJECUTADO"/>
    <s v="EJECUTADO EXITOSO"/>
    <s v="15/12/2025 SE ESCALA A COORDINADOR DE ZONA PARA ENTREGA DE ROLLOS EN SITIO | 18/12/2025 SE ENTREGAN 230 ROLLOS REDEBAN"/>
    <s v="VISITA TECNICA"/>
    <m/>
    <s v="TIPO I"/>
    <s v="TERRESTRE"/>
    <s v="LEON GUERRERO CRISTIAN JOHAN"/>
    <n v="1"/>
    <n v="35780"/>
    <n v="75096"/>
    <n v="35780"/>
  </r>
  <r>
    <s v="MONTERIA"/>
    <x v="3"/>
    <x v="3"/>
    <s v="23001"/>
    <s v="3139964"/>
    <s v="3007077615"/>
    <s v="OC VISITA ROLLOS"/>
    <s v="CORDOBA"/>
    <s v="MONTERIA"/>
    <s v="BARRIO VRD SANTA FE MONTERIA"/>
    <s v="REDEBAN"/>
    <s v="FO-25-1977566"/>
    <d v="2025-12-15T15:49:38"/>
    <d v="2025-12-19T08:58:00"/>
    <m/>
    <s v="VISITA"/>
    <s v="ROLLOS"/>
    <s v="CB UNO A UNO"/>
    <s v="CB UNO A UNO"/>
    <s v="EJECUTADO"/>
    <s v="EJECUTADO EXITOSO"/>
    <s v="15/12/2025 SE ESCALA A COORDINADOR DE ZONA PARA ENTREGA DE ROLLOS EN SITIO | 18/12/2025 SE REALIZA LA ENTREGA DE 30 ROLLOS DEL LA RED REDEBAN,_x000a__x000a_NOTA: DANIELA PARA SOLICITAR ROLLOS DE LA RED REDEBAN SI ES POSIBLE REALIZA EL ENVIÓ A URB VILLA NOVA EDIFICIO NIZA CR 17A CL 46-30 TORRES 1 POR FAVOR, GRACIAS"/>
    <s v="VISITA TECNICA"/>
    <m/>
    <s v="TIPO I"/>
    <s v="TERRESTRE"/>
    <s v="ARRAZOLA HERNANDEZ NICOLAS AUGUSTO"/>
    <n v="1"/>
    <n v="35780"/>
    <n v="75096"/>
    <n v="35780"/>
  </r>
  <r>
    <s v="MEDELLIN"/>
    <x v="1"/>
    <x v="1"/>
    <s v="5890"/>
    <s v="3139975"/>
    <s v="3007076392"/>
    <s v="OC VISITA ROLLOS"/>
    <s v="ANTIOQUIA"/>
    <s v="YOLOMBO"/>
    <s v="PTM YOLOMBO  DROGUERIA EL RUBI"/>
    <s v="REDEBAN"/>
    <s v="FO-25-1977657"/>
    <d v="2025-12-15T15:54:17"/>
    <d v="2025-12-16T11:41:00"/>
    <m/>
    <s v="VISITA"/>
    <s v="ROLLOS"/>
    <s v="AGREGADOR"/>
    <s v="COMCARD - PTM"/>
    <s v="EJECUTADO"/>
    <s v="EJECUTADO EXITOSO"/>
    <s v="15/12/2025 SE ESCALA A COORDINADOR DE ZONA PARA ENTREGA DE ROLLOS EN SITIO | 16/12/2025 SE REALIZA ENVÍO DE 20 ROLLOS DE MANERA EFECTIVA POR LA FLOTA NORDESTE"/>
    <s v="ENVIO FLOTA - OPERADOR LOGISTICO"/>
    <m/>
    <s v="TIPO II"/>
    <s v="TERRESTRE"/>
    <s v="MARIN PIEDRAHITA JIMMY ALEXIS"/>
    <n v="1"/>
    <n v="67654"/>
    <n v="140396"/>
    <n v="67654"/>
  </r>
  <r>
    <s v="APARTADO"/>
    <x v="1"/>
    <x v="1"/>
    <s v="5045"/>
    <s v="3140028"/>
    <s v="3007056081"/>
    <s v="OC VISITA ROLLOS"/>
    <s v="ANTIOQUIA"/>
    <s v="APARTADO"/>
    <s v="DISTRICOL PAPELERIA Y VARIEDAD"/>
    <s v="REDEBAN"/>
    <s v="FO-25-1977577"/>
    <d v="2025-12-15T15:47:51"/>
    <d v="2025-12-23T08:48:00"/>
    <m/>
    <s v="VISITA"/>
    <s v="ROLLOS"/>
    <s v="AGREGADOR"/>
    <s v="DISTRICOL"/>
    <s v="EJECUTADO"/>
    <s v="EJECUTADO EXITOSO"/>
    <s v="15/12/2025 SE ESCALA A COORDINADOR DE ZONA PARA ENTREGA DE ROLLOS EN SITIO | 24/12/2025 SE ENVÍAN 80 ROLLOS CON EL CONDUCTOR Y SE COMPARTE INFORMACIÓN CON LA USUARIA Y CONFIRMA EL RECIBIDO"/>
    <s v="ENVIO FLOTA - OPERADOR LOGISTICO"/>
    <m/>
    <s v="TIPO I"/>
    <s v="TERRESTRE"/>
    <s v="SALDARRIAGA MIRANDA SANTIAGO"/>
    <n v="1"/>
    <n v="35780"/>
    <n v="0"/>
    <n v="35780"/>
  </r>
  <r>
    <s v="BOGOTA"/>
    <x v="5"/>
    <x v="6"/>
    <s v="11001"/>
    <s v="3140030"/>
    <s v="3007040578"/>
    <s v="OC VISITA ROLLOS"/>
    <s v="CUNDINAMARCA"/>
    <s v="BOGOTA"/>
    <s v="BARRIO SAN RAFAEL BOGOTA 1"/>
    <s v="REDEBAN"/>
    <s v="FO-25-1977569"/>
    <d v="2025-12-15T15:48:36"/>
    <d v="2025-12-16T10:16:00"/>
    <m/>
    <s v="VISITA"/>
    <s v="ROLLOS"/>
    <s v="CB UNO A UNO"/>
    <s v="CB UNO A UNO"/>
    <s v="EJECUTADO"/>
    <s v="EJECUTADO EXITOSO"/>
    <s v="15/12/2025 SE ESCALA A COORDINADOR DE ZONA PARA ENTREGA DE ROLLOS EN SITIO | 16/12/2025 SE REALIZA LA ENTREGA DE 50 ROLLOS REDEBAN"/>
    <s v="VISITA TECNICA"/>
    <m/>
    <s v="TIPO I"/>
    <s v="TERRESTRE"/>
    <s v="ALARCON AREVALO JOHAN STIVEN"/>
    <n v="1"/>
    <n v="35780"/>
    <n v="75096"/>
    <n v="35780"/>
  </r>
  <r>
    <s v="MEDELLIN"/>
    <x v="1"/>
    <x v="1"/>
    <s v="5001"/>
    <s v="3140539"/>
    <s v="3007076846"/>
    <s v="OC VISITA ROLLOS"/>
    <s v="ANTIOQUIA"/>
    <s v="MEDELLIN"/>
    <s v="PTM MEDELLIN FERREBROMOTORS"/>
    <s v="REDEBAN"/>
    <s v="FO-25-1979433"/>
    <d v="2025-12-15T16:47:43"/>
    <d v="2025-12-29T09:53:00"/>
    <m/>
    <s v="VISITA"/>
    <s v="ROLLOS"/>
    <s v="AGREGADOR"/>
    <s v="COMCARD - PTM"/>
    <m/>
    <s v="EJECUTADO EXITOSO"/>
    <s v="16/12/2025 SE ESCALA A COORDINADOR DE ZONA PARA ENTREGA DE ROLLOS EN SITIO | 26/12/2025 SE CONSULTA NUEVAMENTE A VELOCES POR EL ESTADO DE LA GUIA, INFORMAN QUE REVISARAN Y SE RECOMENDARÁ LA ENTREGA | 29/12/2025 SE REALIZA ENTREGA DE 30 ROLLOS POR EL OPERADOR VELOCES CON LA GUIA V4001994287"/>
    <s v="VISITA TECNICA"/>
    <m/>
    <s v="TIPO I"/>
    <s v="TERRESTRE"/>
    <s v="CONTRERAS ROSSI LITZY YULIETH"/>
    <n v="1"/>
    <n v="35780"/>
    <n v="75096"/>
    <n v="35780"/>
  </r>
  <r>
    <s v="MEDELLIN"/>
    <x v="1"/>
    <x v="1"/>
    <s v="5318"/>
    <s v="3140552"/>
    <s v="3007058993"/>
    <s v="OC VISITA ROLLOS"/>
    <s v="ANTIOQUIA"/>
    <s v="GUARNE"/>
    <s v="PTM GUARNE MINIMERCADO JACOMA"/>
    <s v="REDEBAN"/>
    <s v="FO-25-1979431"/>
    <d v="2025-12-15T16:50:43"/>
    <d v="2025-12-18T12:03:00"/>
    <m/>
    <s v="VISITA"/>
    <s v="ROLLOS"/>
    <s v="AGREGADOR"/>
    <s v="COMCARD - PTM"/>
    <s v="EJECUTADO"/>
    <s v="EJECUTADO EXITOSO"/>
    <s v="16/12/2025 SE ESCALA A COORDINADOR DE ZONA PARA ENTREGA DE ROLLOS EN SITIO | 18/12/2025 SE ENTREGAN 20 ROLLOS"/>
    <s v="VISITA TECNICA"/>
    <m/>
    <s v="TIPO II"/>
    <s v="TERRESTRE"/>
    <s v="BADEL ACUÑA LUIS ALBERTO"/>
    <n v="1"/>
    <n v="67654"/>
    <n v="140396"/>
    <n v="67654"/>
  </r>
  <r>
    <s v="TUNJA"/>
    <x v="4"/>
    <x v="4"/>
    <s v="15176"/>
    <s v="3140739"/>
    <s v="3007081645"/>
    <s v="OC ENVIO ROLLOS"/>
    <s v="BOYACA"/>
    <s v="CHIQUINQUIRA"/>
    <s v="PTM CHIQUINQUIRA VARIEDADES LA"/>
    <s v="REDEBAN"/>
    <s v="FO-25-2007288"/>
    <d v="2025-12-15T17:16:01"/>
    <d v="2025-12-30T14:01:00"/>
    <m/>
    <s v="ENVIO"/>
    <m/>
    <s v="AGREGADOR"/>
    <s v="COMCARD - PTM"/>
    <m/>
    <s v="EJECUTADO EXITOSO"/>
    <s v="19/12/2025 SE CONFIRMAN DATOS, SE REALIZA ENVIO POR OPERADOR LOGISTICO | 24/12/2025 EN COMUNICACION CON LA SEÑORA LUZ INDICA QUE AUN NO LE HAN LLEGADO LOS ROLLOS, ENVIO EN DISTRIBUCION | 30/12/2025 SE REALIZA ENVIO DE 10 ROLLOS, CON LA GUIA 2235598252 SERVIENTREGA. SE CONFIRMA ENTREGA EXITOSA POR PARTE DE LA TRANSPORTADORA"/>
    <s v="ENVIO"/>
    <m/>
    <s v="TIPO III"/>
    <s v="TERRESTRE"/>
    <m/>
    <n v="1"/>
    <n v="35780"/>
    <n v="0"/>
    <n v="35780"/>
  </r>
  <r>
    <s v="MONTERIA"/>
    <x v="3"/>
    <x v="3"/>
    <s v="23686"/>
    <s v="3140757"/>
    <s v="3007063551"/>
    <s v="OC VISITA ROLLOS"/>
    <s v="CORDOBA"/>
    <s v="SAN PELAYO"/>
    <s v="BARRIO SAN ISIDRO SAN PELAYO"/>
    <s v="REDEBAN"/>
    <s v="FO-25-1979429"/>
    <d v="2025-12-15T17:27:08"/>
    <d v="2025-12-18T08:25:00"/>
    <m/>
    <s v="VISITA"/>
    <s v="ROLLOS"/>
    <s v="CB UNO A UNO"/>
    <s v="CB UNO A UNO"/>
    <s v="EJECUTADO"/>
    <s v="EJECUTADO EXITOSO"/>
    <s v="16/12/2025 SE ESCALA A COORDINADOR DE ZONA PARA ENTREGA DE ROLLOS EN SITIO | 17/12/2025 SE REALIZA ENVÍO DE 10 ROLLOS DESDE SAN PELAYO AL CORREGIMIETO SAN ISIDRO, SE CONFIRMA CON EL CLIENTE RECIBIDO SIN NOVEDAD"/>
    <s v="ENVIO FLOTA - OPERADOR LOGISTICO"/>
    <m/>
    <s v="TIPO II"/>
    <s v="TERRESTRE"/>
    <s v="GONZALEZ FERRER JESUS ALEXANDER"/>
    <n v="1"/>
    <n v="67654"/>
    <n v="140396"/>
    <n v="67654"/>
  </r>
  <r>
    <s v="VILLAVICENCIO"/>
    <x v="2"/>
    <x v="2"/>
    <s v="50711"/>
    <s v="3140867"/>
    <s v="3007077153"/>
    <s v="OC ENVIO ROLLOS"/>
    <s v="META"/>
    <s v="VISTAHERMOSA"/>
    <s v="BARRIO CENTRO VISTAHERMOSA 8"/>
    <s v="REDEBAN"/>
    <s v="FO-25-1980541"/>
    <d v="2025-12-16T08:00:00"/>
    <d v="2025-12-22T15:09:00"/>
    <m/>
    <s v="ENVIO"/>
    <m/>
    <s v="CB UNO A UNO"/>
    <s v="CB UNO A UNO"/>
    <m/>
    <s v="EJECUTADO EXITOSO"/>
    <s v="16/12/2025 SE REALIZA ENVIO DE ROLLOS POR  OPERADOR LOGISTICO | 22/12/2025 SE REALIZA ENVIO DE 30 ROLLOS, CON LA GUIA 2235597931 SERVIENTREGA. SE CONFIRMA ENTREGA EXITOSA POR PARTE DE LA TRANSPORTADORA"/>
    <s v="ENVIO"/>
    <m/>
    <s v="TIPO III"/>
    <s v="TERRESTRE"/>
    <m/>
    <n v="1"/>
    <n v="35780"/>
    <n v="0"/>
    <n v="35780"/>
  </r>
  <r>
    <s v="BUCARAMANGA"/>
    <x v="4"/>
    <x v="4"/>
    <s v="68276"/>
    <s v="3141044"/>
    <s v="3007051879"/>
    <s v="OC VISITA ROLLOS"/>
    <s v="SANTANDER"/>
    <s v="FLORIDABLANCA"/>
    <s v="PTM FLORIDABLANCA MAY DETALLES"/>
    <s v="REDEBAN"/>
    <s v="FO-25-1979426"/>
    <d v="2025-12-15T17:53:38"/>
    <d v="2025-12-16T10:19:00"/>
    <m/>
    <s v="VISITA"/>
    <s v="ROLLOS"/>
    <s v="AGREGADOR"/>
    <s v="COMCARD - PTM"/>
    <s v="EJECUTADO"/>
    <s v="EJECUTADO EXITOSO"/>
    <s v="16/12/2025 SE ESCALA A COORDINADOR DE ZONA PARA ENTREGA DE ROLLOS EN SITIO | 16/12/2025 ENTREGA DE 30 ROLLOS PARA DATÁFONO"/>
    <s v="VISITA TECNICA"/>
    <m/>
    <s v="TIPO I"/>
    <s v="TERRESTRE"/>
    <s v="PEÑA DIAZ IVAN YESID"/>
    <n v="1"/>
    <n v="35780"/>
    <n v="75096"/>
    <n v="35780"/>
  </r>
  <r>
    <s v="BUCARAMANGA"/>
    <x v="4"/>
    <x v="4"/>
    <s v="68001"/>
    <s v="3141045"/>
    <s v="3007041938"/>
    <s v="OC VISITA ROLLOS"/>
    <s v="SANTANDER"/>
    <s v="BUCARAMANGA"/>
    <s v="PTM BMANGA EL MIRADOR"/>
    <s v="REDEBAN"/>
    <s v="FO-25-1979424"/>
    <d v="2025-12-15T17:55:40"/>
    <d v="2025-12-16T11:15:00"/>
    <m/>
    <s v="VISITA"/>
    <s v="ROLLOS"/>
    <s v="AGREGADOR"/>
    <s v="COMCARD - PTM"/>
    <s v="EJECUTADO"/>
    <s v="EJECUTADO EXITOSO"/>
    <s v="16/12/2025 SE ESCALA A COORDINADOR DE ZONA PARA ENTREGA DE ROLLOS EN SITIO | 16/12/2025 SE VISITA COMERCIO E HACE ENTREGA DE 20 ROLLOS"/>
    <s v="VISITA TECNICA"/>
    <m/>
    <s v="TIPO I"/>
    <s v="TERRESTRE"/>
    <s v="GELVEZ MOGOLLON JOSE ELISEO"/>
    <n v="1"/>
    <n v="35780"/>
    <n v="75096"/>
    <n v="35780"/>
  </r>
  <r>
    <s v="MEDELLIN"/>
    <x v="1"/>
    <x v="1"/>
    <s v="5266"/>
    <s v="3141046"/>
    <s v="3007036942"/>
    <s v="OC VISITA ROLLOS"/>
    <s v="ANTIOQUIA"/>
    <s v="ENVIGADO"/>
    <s v="DISTRICOL 1115 SOLUCIONES"/>
    <s v="REDEBAN"/>
    <s v="FO-25-1979422"/>
    <d v="2025-12-15T17:56:19"/>
    <d v="2025-12-27T13:11:00"/>
    <m/>
    <s v="VISITA"/>
    <s v="ROLLOS"/>
    <s v="AGREGADOR"/>
    <s v="DISTRICOL"/>
    <m/>
    <s v="EJECUTADO EXITOSO"/>
    <s v="15/12/2025 SE ESCALA A COORDINADOR DE ZONA PARA ENTREGA DE ROLLOS EN SITIO | 26/12/2025 SE CONSULTA NUEVAMENTE A VELOCES POR EL ESTADO DE LA GUIA, INFORMAN QUE REVISARAN Y SE RECOMENDARÁ LA ENTREGA | 27/12/2025 SE REALIZA ENTREGA DE 30 ROLLOS POR EL OPERADOR VELOCES CON LA GUIA V4001994288"/>
    <s v="VISITA TECNICA"/>
    <m/>
    <s v="TIPO I"/>
    <s v="TERRESTRE"/>
    <s v="MARIN QUINTERO BRAYAN ESTIVEN"/>
    <n v="1"/>
    <n v="35780"/>
    <n v="75096"/>
    <n v="35780"/>
  </r>
  <r>
    <s v="BOGOTA"/>
    <x v="5"/>
    <x v="6"/>
    <s v="25175"/>
    <s v="3141070"/>
    <s v="3007048432"/>
    <s v="OC VISITA ROLLOS"/>
    <s v="CUNDINAMARCA"/>
    <s v="CHIA"/>
    <s v="PTM CHIA  MERKASPRESS CHIA"/>
    <s v="REDEBAN"/>
    <s v="FO-25-1979966"/>
    <d v="2025-12-16T08:00:00"/>
    <d v="2025-12-18T11:57:00"/>
    <m/>
    <s v="VISITA"/>
    <s v="ROLLOS"/>
    <s v="AGREGADOR"/>
    <s v="COMCARD - PTM"/>
    <s v="EJECUTADO"/>
    <s v="EJECUTADO EXITOSO"/>
    <s v="16/12/2025 SE ESCALA A COORDINADOR DE ZONA PARA ENTREGA DE ROLLOS EN SITIO | 18/12/2025 SE REALIZA ENTREGA DE 30 ROLLOS REDEBAN EN EL PUNTO"/>
    <s v="VISITA TECNICA"/>
    <m/>
    <s v="TIPO II"/>
    <s v="TERRESTRE"/>
    <s v="ALARCON AREVALO JOHAN STIVEN"/>
    <n v="1"/>
    <n v="67654"/>
    <n v="140396"/>
    <n v="67654"/>
  </r>
  <r>
    <s v="CUCUTA"/>
    <x v="4"/>
    <x v="4"/>
    <s v="54001"/>
    <s v="3141072"/>
    <s v="3007076128"/>
    <s v="OC VISITA ROLLOS"/>
    <s v="NORTE DE SANTANDER"/>
    <s v="CUCUTA"/>
    <s v="PTM CUCUTA CBMASIVOS"/>
    <s v="REDEBAN"/>
    <s v="FO-25-1979956"/>
    <d v="2025-12-16T08:00:00"/>
    <d v="2025-12-19T11:09:00"/>
    <m/>
    <s v="VISITA"/>
    <s v="ROLLOS"/>
    <s v="AGREGADOR"/>
    <s v="COMCARD - PTM"/>
    <s v="EJECUTADO"/>
    <s v="EJECUTADO EXITOSO"/>
    <s v="16/12/2025 SE ESCALA A COORDINADOR DE ZONA PARA ENTREGA DE ROLLOS EN SITIO | 19/12/2025 SE REALIZA VISITA AL COMERCIO Y SE HIZO ENTREGA DE 10 ROLLOS TODO OK"/>
    <s v="VISITA TECNICA"/>
    <m/>
    <s v="TIPO I"/>
    <s v="TERRESTRE"/>
    <s v="MORA VEGA JEAMPIER"/>
    <n v="1"/>
    <n v="35780"/>
    <n v="75096"/>
    <n v="35780"/>
  </r>
  <r>
    <s v="CALI"/>
    <x v="0"/>
    <x v="0"/>
    <s v="76001"/>
    <s v="3141074"/>
    <s v="3007020548"/>
    <s v="OC VISITA ROLLOS"/>
    <s v="VALLE DEL CAUCA"/>
    <s v="CALI"/>
    <s v="BARRIO CIUDADELA TERRANOVA CAL"/>
    <s v="REDEBAN"/>
    <s v="FO-25-1979954"/>
    <d v="2025-12-16T08:00:00"/>
    <d v="2025-12-17T11:07:00"/>
    <m/>
    <s v="VISITA"/>
    <s v="ROLLOS"/>
    <s v="CB UNO A UNO"/>
    <s v="CB UNO A UNO"/>
    <s v="EJECUTADO"/>
    <s v="EJECUTADO EXITOSO"/>
    <s v="16/12/2025 SE ESCALA A COORDINADOR DE ZONA PARA ENTREGA DE ROLLOS EN SITIO | 17/12/2025 SE REALIZA ENTREGA DE 40 ROLLOS REDEBAN CON VISITA, NO SE INTERVIENE EQUIPOS"/>
    <s v="VISITA TECNICA"/>
    <m/>
    <s v="TIPO I"/>
    <s v="TERRESTRE"/>
    <s v="HERRERA MONAR GEOVANNY"/>
    <n v="1"/>
    <n v="35780"/>
    <n v="75096"/>
    <n v="35780"/>
  </r>
  <r>
    <s v="MONTERIA"/>
    <x v="3"/>
    <x v="3"/>
    <s v="5495"/>
    <s v="3141196"/>
    <s v="3007044723"/>
    <s v="OC ENVIO ROLLOS"/>
    <s v="ANTIOQUIA"/>
    <s v="NECHI"/>
    <s v="DISTRICOL CF COMERCIAL ZOMAC S"/>
    <s v="REDEBAN"/>
    <s v="FO-25-1980033"/>
    <d v="2025-12-16T08:34:23"/>
    <d v="2025-12-29T10:19:00"/>
    <m/>
    <s v="ENVIO"/>
    <m/>
    <s v="AGREGADOR"/>
    <s v="DISTRICOL"/>
    <m/>
    <s v="EJECUTADO EXITOSO"/>
    <s v="16/12/2025 SE REALIZA ENVIO DE ROLLOS POR  OPERADOR LOGISTICO | 24/12/2025 EN COMUNICACION CON LA SEÑORA GENIS INDICA QUE AUN NO LE HAN LLEGADO LOS ROLLOS, ENVIO EN DISTRIBUCION | 23/12/2025 EN COMUNICACIÓN CON EL USUARIO NOS CONFIRMA QUE AUN NO HA RECIBIDO LOS ROLLOS | 29/12/2025 SE REALIZA ENVIO DE 100 ROLLOS, CON LA GUIA 2265100598 SERVIENTREGA. SE CONFIRMA ENTREGA EXITOSA POR PARTE DE LA TRANSPORTADORA"/>
    <s v="ENVIO"/>
    <m/>
    <s v="TIPO III"/>
    <s v="TERRESTRE"/>
    <m/>
    <n v="1"/>
    <n v="35780"/>
    <n v="0"/>
    <n v="35780"/>
  </r>
  <r>
    <s v="MEDELLIN"/>
    <x v="1"/>
    <x v="1"/>
    <s v="5282"/>
    <s v="3141609"/>
    <s v="3007080445"/>
    <s v="OC VISITA ROLLOS"/>
    <s v="ANTIOQUIA"/>
    <s v="FREDONIA"/>
    <s v="BARRIO CENTRO FREDONIA"/>
    <s v="REDEBAN"/>
    <s v="FO-25-1979952"/>
    <d v="2025-12-16T08:02:13"/>
    <d v="2025-12-19T14:23:00"/>
    <m/>
    <s v="VISITA"/>
    <s v="ROLLOS"/>
    <s v="UNO A UNO"/>
    <s v="UNO A UNO"/>
    <s v="EJECUTADO"/>
    <s v="EJECUTADO EXITOSO"/>
    <s v="16/12/2025 SE ESCALA A COORDINADOR DE ZONA PARA ENTREGA DE ROLLOS EN SITIO | 19/12/2025 SE ENVÍAN 40 ROLLOS OK, CLIENTE CONFIRMA RECIBIDO"/>
    <s v="ENVIO FLOTA - OPERADOR LOGISTICO"/>
    <m/>
    <s v="TIPO II"/>
    <s v="TERRESTRE"/>
    <s v="QUINTERO SANCHEZ JUAN SEBASTIAN"/>
    <n v="1"/>
    <n v="67654"/>
    <n v="140396"/>
    <n v="67654"/>
  </r>
  <r>
    <s v="VALLEDUPAR"/>
    <x v="3"/>
    <x v="3"/>
    <s v="20011"/>
    <s v="3141611"/>
    <s v="3007010052"/>
    <s v="OC ENVIO ROLLOS"/>
    <s v="CESAR"/>
    <s v="AGUACHICA"/>
    <s v="BARRIO  MARIA EUGENIA"/>
    <s v="REDEBAN"/>
    <s v="FO-25-1980322"/>
    <d v="2025-12-16T08:03:59"/>
    <d v="2025-12-18T16:12:00"/>
    <m/>
    <s v="ENVIO"/>
    <m/>
    <s v="CB UNO A UNO"/>
    <s v="CB UNO A UNO"/>
    <m/>
    <s v="EJECUTADO EXITOSO"/>
    <s v="16/12/2025 SE REALIZA ENVIO DE ROLLOS POR  OPERADOR LOGISTICO | 18/12/2025 SE REALIZA ENVIO DE 20 ROLLOS, CON LA GUIA 2278614821 SERVIENTREGA. SE CONFIRMA ENTREGA EXITOSA POR PARTE DE LA TRANSPORTADORA"/>
    <s v="ENVIO"/>
    <m/>
    <s v="TIPO IV"/>
    <s v="TERRESTRE"/>
    <m/>
    <n v="1"/>
    <n v="35780"/>
    <n v="0"/>
    <n v="35780"/>
  </r>
  <r>
    <s v="CALI"/>
    <x v="0"/>
    <x v="0"/>
    <s v="76520"/>
    <s v="3141833"/>
    <s v="3007016654"/>
    <s v="OC VISITA ROLLOS"/>
    <s v="VALLE DEL CAUCA"/>
    <s v="PALMIRA"/>
    <s v="MULTIPAGAS ROZO"/>
    <s v="REDEBAN"/>
    <s v="FO-25-1980367"/>
    <d v="2025-12-16T08:53:43"/>
    <d v="2025-12-17T15:18:00"/>
    <m/>
    <s v="VISITA"/>
    <s v="ROLLOS"/>
    <s v="ROBUSTO"/>
    <s v="MULTIPAGAS"/>
    <s v="EJECUTADO"/>
    <s v="EJECUTADO EXITOSO"/>
    <s v="16/12/2025 SE ESCALA A COORDINADOR DE ZONA PARA ENTREGA DE ROLLOS EN SITIO | 17/12/2025 EN LA VISITA TÉCNICA SE REALIZÓ LA ENTREGA DE 150 ROLLOS DE REDEBAN PARA EL CB."/>
    <s v="VISITA TECNICA"/>
    <m/>
    <s v="TIPO I"/>
    <s v="TERRESTRE"/>
    <s v="SANCHEZ URREGO ROBINSON DAVID"/>
    <n v="1"/>
    <n v="35780"/>
    <n v="75096"/>
    <n v="35780"/>
  </r>
  <r>
    <s v="SINCELEJO"/>
    <x v="3"/>
    <x v="3"/>
    <s v="70742"/>
    <s v="3141840"/>
    <s v="3007062017"/>
    <s v="OC VISITA ROLLOS"/>
    <s v="SUCRE"/>
    <s v="SAN LUIS DE SINCE"/>
    <s v="PTM SINCE DISTRIBUIDORA SINCE"/>
    <s v="REDEBAN"/>
    <s v="FO-25-1980364"/>
    <d v="2025-12-16T08:54:36"/>
    <d v="2025-12-19T08:56:00"/>
    <m/>
    <s v="VISITA"/>
    <s v="ROLLOS"/>
    <s v="AGREGADOR"/>
    <s v="COMCARD - PTM"/>
    <s v="EJECUTADO"/>
    <s v="EJECUTADO EXITOSO"/>
    <s v="16/12/2025 SE ESCALA A COORDINADOR DE ZONA PARA ENTREGA DE ROLLOS EN SITIO | 18/12/2025 SE VISITA SITIO SE VERIFICA INFORMACIÓN SE REALIZA ENTREGA DE 40 ROLLOS, NO SE MANIPULA EQUIPOS. FIRMA QUIEN RECIBE LOS ROLLOS."/>
    <s v="VISITA TECNICA"/>
    <m/>
    <s v="TIPO II"/>
    <s v="TERRESTRE"/>
    <s v="SANTOS GUZMAN CHRISTIAN FELIPE"/>
    <n v="1"/>
    <n v="67654"/>
    <n v="140396"/>
    <n v="67654"/>
  </r>
  <r>
    <s v="CUCUTA"/>
    <x v="4"/>
    <x v="4"/>
    <s v="54001"/>
    <s v="3141846"/>
    <s v="3007059196"/>
    <s v="OC VISITA ROLLOS"/>
    <s v="NORTE DE SANTANDER"/>
    <s v="CUCUTA"/>
    <s v="PTM CUCUTA DROGUERIA DROMEDIC"/>
    <s v="REDEBAN"/>
    <s v="FO-25-1980845"/>
    <d v="2025-12-16T08:56:05"/>
    <d v="2025-12-16T17:11:00"/>
    <m/>
    <s v="VISITA"/>
    <s v="ROLLOS"/>
    <s v="AGREGADOR"/>
    <s v="COMCARD - PTM"/>
    <s v="EJECUTADO"/>
    <s v="EJECUTADO EXITOSO"/>
    <s v="16/12/2025 SE ESCALA A COORDINADOR DE ZONA PARA ENTREGA DE ROLLOS EN SITIO | 16/12/2025 SE REALIZA VISITA AL COMERCIO Y SE REALIZA ENTREGA DE 40.ROLLOS.TODO OK"/>
    <s v="VISITA TECNICA"/>
    <m/>
    <s v="TIPO I"/>
    <s v="TERRESTRE"/>
    <s v="MORA VEGA JEAMPIER"/>
    <n v="1"/>
    <n v="35780"/>
    <n v="75096"/>
    <n v="35780"/>
  </r>
  <r>
    <s v="MEDELLIN"/>
    <x v="1"/>
    <x v="1"/>
    <s v="5501"/>
    <s v="3141890"/>
    <s v="3007022866"/>
    <s v="OC VISITA ROLLOS"/>
    <s v="ANTIOQUIA"/>
    <s v="OLAYA"/>
    <s v="BARRIO PARQUE PRINCIPAL OLAYA"/>
    <s v="REDEBAN"/>
    <s v="FO-25-1980836"/>
    <d v="2025-12-16T09:03:41"/>
    <d v="2025-12-20T08:50:00"/>
    <m/>
    <s v="VISITA"/>
    <s v="ROLLOS"/>
    <s v="CB UNO A UNO"/>
    <s v="CB UNO A UNO"/>
    <s v="EJECUTADO"/>
    <s v="EJECUTADO EXITOSO"/>
    <s v="16/12/2025 SE ESCALA A COORDINADOR DE ZONA PARA ENTREGA DE ROLLOS EN SITIO | 19/12/2025 SE REALIZA ENVÍO EN HORAS DE LA MAÑANA, SE VALIDA CON USUARIO A LA 4PM, CONFIRMA QUE RECIBE LOS ROLLOS"/>
    <s v="ENVIO FLOTA - OPERADOR LOGISTICO"/>
    <m/>
    <s v="TIPO II"/>
    <s v="TERRESTRE"/>
    <s v="HERNANDEZ CHAVARRIA JUAN CAMILO"/>
    <n v="1"/>
    <n v="67654"/>
    <n v="140396"/>
    <n v="67654"/>
  </r>
  <r>
    <s v="BUCARAMANGA"/>
    <x v="4"/>
    <x v="4"/>
    <s v="68001"/>
    <s v="3142002"/>
    <s v="3007079691"/>
    <s v="OC VISITA ROLLOS"/>
    <s v="SANTANDER"/>
    <s v="BUCARAMANGA"/>
    <s v="PTM BUCARAMANGA PHONE REPAIR M"/>
    <s v="REDEBAN"/>
    <s v="FO-25-1980370"/>
    <d v="2025-12-16T08:52:09"/>
    <d v="2025-12-16T16:41:00"/>
    <m/>
    <s v="VISITA"/>
    <s v="ROLLOS"/>
    <s v="AGREGADOR"/>
    <s v="COMCARD - PTM"/>
    <s v="EJECUTADO"/>
    <s v="EJECUTADO EXITOSO"/>
    <s v="16/12/2025 SE ESCALA A COORDINADOR DE ZONA PARA ENTREGA DE ROLLOS EN SITIO | 16/12/2025 SE VISITA COMERCIO SE ENTREGA ROLLOS EN SITIO"/>
    <s v="VISITA TECNICA"/>
    <m/>
    <s v="TIPO I"/>
    <s v="TERRESTRE"/>
    <s v="HERRERA LUQUE SAUL JAVIER"/>
    <n v="1"/>
    <n v="35780"/>
    <n v="75096"/>
    <n v="35780"/>
  </r>
  <r>
    <s v="IBAGUE"/>
    <x v="2"/>
    <x v="2"/>
    <s v="73001"/>
    <s v="3142019"/>
    <s v="3007063491"/>
    <s v="OC VISITA ROLLOS"/>
    <s v="TOLIMA"/>
    <s v="IBAGUE"/>
    <s v="PTM IBAGUE DROGUERIAS CONSALUD"/>
    <s v="REDEBAN"/>
    <s v="FO-25-1980848"/>
    <d v="2025-12-16T08:55:15"/>
    <d v="2025-12-20T08:53:00"/>
    <m/>
    <s v="VISITA"/>
    <s v="ROLLOS"/>
    <s v="AGREGADOR"/>
    <s v="COMCARD - PTM"/>
    <s v="EJECUTADO"/>
    <s v="EJECUTADO EXITOSO"/>
    <s v="16/12/2025 SE ESCALA A COORDINADOR DE ZONA PARA ENTREGA DE ROLLOS EN SITIO | 19/12/2025 SE ENTREGA 60 ROLLOS CON VISITA"/>
    <s v="VISITA TECNICA"/>
    <m/>
    <s v="TIPO I"/>
    <s v="TERRESTRE"/>
    <s v="VARGAS HERRERA JHON JAIRO"/>
    <n v="1"/>
    <n v="35780"/>
    <n v="75096"/>
    <n v="35780"/>
  </r>
  <r>
    <s v="BARRANQUILLA"/>
    <x v="3"/>
    <x v="3"/>
    <s v="8001"/>
    <s v="3142333"/>
    <s v="3007067792"/>
    <s v="OC VISITA ROLLOS"/>
    <s v="ATLANTICO"/>
    <s v="BARRANQUILLA"/>
    <s v="BARRIO CENTRO BARRANQUILLA 46"/>
    <s v="REDEBAN"/>
    <s v="FO-25-1981073"/>
    <d v="2025-12-16T09:22:43"/>
    <d v="2025-12-18T11:53:00"/>
    <m/>
    <s v="VISITA"/>
    <s v="ROLLOS"/>
    <s v="CB UNO A UNO"/>
    <s v="CB UNO A UNO"/>
    <s v="EJECUTADO"/>
    <s v="EJECUTADO EXITOSO"/>
    <s v="16/12/2025 SE ESCALA A COORDINADOR DE ZONA PARA ENTREGA DE ROLLOS EN SITIO | 18/12/2025 SE LLEGA AL CB, PERO LA SEÑORA JESSICA VIA WASHAP AUTORIZA DEJARLOS CON SU VECINO, JIMMY NAVARRO, SE ENTREGAN 30 ROLLOS"/>
    <s v="VISITA TECNICA"/>
    <m/>
    <s v="TIPO I"/>
    <s v="TERRESTRE"/>
    <s v="DE AVILA SIADES ALBERTO ENRIQUE"/>
    <n v="1"/>
    <n v="35780"/>
    <n v="75096"/>
    <n v="35780"/>
  </r>
  <r>
    <s v="TUNJA"/>
    <x v="4"/>
    <x v="4"/>
    <s v="15001"/>
    <s v="3142338"/>
    <s v="3007077149"/>
    <s v="OC VISITA ROLLOS"/>
    <s v="BOYACA"/>
    <s v="TUNJA"/>
    <s v="BARRIO SAN FRANCISCO TUNJA 1"/>
    <s v="REDEBAN"/>
    <s v="FO-25-1981070"/>
    <d v="2025-12-16T09:24:01"/>
    <d v="2025-12-17T11:25:00"/>
    <m/>
    <s v="VISITA"/>
    <s v="ROLLOS"/>
    <s v="CB UNO A UNO"/>
    <s v="CB UNO A UNO"/>
    <s v="EJECUTADO"/>
    <s v="EJECUTADO EXITOSO"/>
    <s v="16/12/2025 SE ESCALA A COORDINADOR DE ZONA PARA ENTREGA DE ROLLOS EN SITIO | 17/12/2025 SE REALIZA ENTREGA EN SITIO DE 50 ROLLOS REDEBAN RECIBE PAPELERÍA SANCHEZ"/>
    <s v="VISITA TECNICA"/>
    <m/>
    <s v="TIPO I"/>
    <s v="TERRESTRE"/>
    <s v="ALVARADO MORENO CRISTHIAN"/>
    <n v="1"/>
    <n v="35780"/>
    <n v="75096"/>
    <n v="35780"/>
  </r>
  <r>
    <s v="MEDELLIN"/>
    <x v="1"/>
    <x v="1"/>
    <s v="5360"/>
    <s v="3142597"/>
    <s v="3007068423"/>
    <s v="OC VISITA ROLLOS"/>
    <s v="ANTIOQUIA"/>
    <s v="ITAGUI"/>
    <s v="PTM ITAGUI SUPER DESECHABLES S"/>
    <s v="REDEBAN"/>
    <s v="FO-25-1981487"/>
    <d v="2025-12-16T09:55:08"/>
    <d v="2025-12-26T11:13:00"/>
    <m/>
    <s v="VISITA"/>
    <s v="ROLLOS"/>
    <s v="AGREGADOR"/>
    <s v="COMCARD - PTM"/>
    <m/>
    <s v="EJECUTADO EXITOSO"/>
    <s v="16/12/2025 SE ESCALA A COORDINADOR DE ZONA PARA ENTREGA DE ROLLOS EN SITIO | 22/12/2025 22-12 ENVIO POR VELOCES, REPORTAN NOVEDADES EN LA ENTREGA POR CAPACIDAD OPERATIVA DE LA TRANSPORTADORA | 26/12/2025 SE REALIZA ENTREGA DE 100 ROLLOS POR EL OPERADOR VELOCES CON LA GUIA V4002001567"/>
    <s v="VISITA TECNICA"/>
    <m/>
    <s v="TIPO I"/>
    <s v="TERRESTRE"/>
    <s v="RICO PERDOMO ALAHY XIMENA"/>
    <n v="1"/>
    <n v="35780"/>
    <n v="75096"/>
    <n v="35780"/>
  </r>
  <r>
    <s v="CALI"/>
    <x v="0"/>
    <x v="0"/>
    <s v="76126"/>
    <s v="3142626"/>
    <s v="3007045910"/>
    <s v="OC VISITA ROLLOS"/>
    <s v="VALLE DEL CAUCA"/>
    <s v="CALIMA"/>
    <s v="BARRIO CENTRO CALIMA 1"/>
    <s v="REDEBAN"/>
    <s v="FO-25-1981491"/>
    <d v="2025-12-16T09:45:59"/>
    <d v="2025-12-20T08:55:00"/>
    <m/>
    <s v="VISITA"/>
    <s v="ROLLOS"/>
    <s v="CB UNO A UNO"/>
    <s v="CB UNO A UNO"/>
    <s v="EJECUTADO"/>
    <s v="EJECUTADO EXITOSO"/>
    <s v="16/12/2025 SE ESCALA A COORDINADOR DE ZONA PARA ENTREGA DE ROLLOS EN SITIO | 19/12/2025 SE VISITA CORRESPONSAL Y SE REALIZA ENTREGA DE 90 ROLLOS"/>
    <s v="VISITA TECNICA"/>
    <m/>
    <s v="TIPO II"/>
    <s v="TERRESTRE"/>
    <s v="BOLAÑOS TABORDA JORGE ENRIQUE"/>
    <n v="1"/>
    <n v="67654"/>
    <n v="140396"/>
    <n v="67654"/>
  </r>
  <r>
    <s v="MEDELLIN"/>
    <x v="1"/>
    <x v="1"/>
    <s v="5001"/>
    <s v="3142775"/>
    <s v="3007081868"/>
    <s v="OC VISITA ROLLOS"/>
    <s v="ANTIOQUIA"/>
    <s v="MEDELLIN"/>
    <s v="PTM MEDELLIN MINIMERCADO LA BO"/>
    <s v="REDEBAN"/>
    <s v="FO-25-1981732"/>
    <d v="2025-12-16T10:04:40"/>
    <d v="2025-12-23T09:08:00"/>
    <m/>
    <s v="VISITA"/>
    <s v="ROLLOS"/>
    <s v="AGREGADOR"/>
    <s v="COMCARD - PTM"/>
    <m/>
    <s v="EJECUTADO EXITOSO"/>
    <s v="16/12/2025 SE ESCALA A COORDINADOR DE ZONA PARA ENTREGA DE ROLLOS EN SITIO | 22/12/2025 22-12 ENVIO POR VELOCES, REPORTAN NOVEDADES EN LA ENTREGA POR CAPACIDAD OPERATIVA DE LA TRANSPORTADORA | 23/12/2025 SE REALIZA ENTREGA DE 50 ROLLOS POR EL OPERADOR VELOCES CON LA GUIA V4002001568"/>
    <s v="VISITA TECNICA"/>
    <m/>
    <s v="TIPO I"/>
    <s v="TERRESTRE"/>
    <m/>
    <n v="1"/>
    <n v="35780"/>
    <n v="75096"/>
    <n v="35780"/>
  </r>
  <r>
    <s v="MEDELLIN"/>
    <x v="1"/>
    <x v="1"/>
    <s v="5088"/>
    <s v="3142907"/>
    <s v="3007040285"/>
    <s v="OC VISITA ROLLOS"/>
    <s v="ANTIOQUIA"/>
    <s v="BELLO"/>
    <s v="BARRIO SAN FELIX BELLO 2"/>
    <s v="REDEBAN"/>
    <s v="FO-25-2003711"/>
    <d v="2025-12-16T10:00:30"/>
    <d v="2025-12-20T14:56:00"/>
    <m/>
    <s v="VISITA"/>
    <s v="ROLLOS"/>
    <s v="CB UNO A UNO"/>
    <s v="CB UNO A UNO"/>
    <s v="EJECUTADO"/>
    <s v="EJECUTADO EXITOSO"/>
    <s v="20/12/2025 SE ENTREGAN 20 ROLLOS OK"/>
    <s v="VISITA TECNICA"/>
    <m/>
    <s v="TIPO I"/>
    <s v="TERRESTRE"/>
    <s v="QUINTERO SANCHEZ JUAN SEBASTIAN"/>
    <n v="1"/>
    <n v="35780"/>
    <n v="75096"/>
    <n v="35780"/>
  </r>
  <r>
    <s v="SANTA MARTA"/>
    <x v="3"/>
    <x v="3"/>
    <s v="44090"/>
    <s v="3142912"/>
    <s v="3007031061"/>
    <s v="OC ENVIO ROLLOS"/>
    <s v="LA GUAJIRA"/>
    <s v="DIBULLA"/>
    <s v="BARRIO CENTRO"/>
    <s v="REDEBAN"/>
    <s v="FO-25-1981357"/>
    <d v="2025-12-16T10:01:20"/>
    <d v="2025-12-19T15:40:00"/>
    <m/>
    <s v="ENVIO"/>
    <m/>
    <s v="CB UNO A UNO"/>
    <s v="CB UNO A UNO"/>
    <m/>
    <s v="EJECUTADO EXITOSO"/>
    <s v="16/12/2025 SE REALIZA ENVIO DE ROLLOS POR  OPERADOR LOGISTICO | 19/12/2025 SE REALIZA ENVIO DE 30 ROLLOS, CON LA GUIA 2278614823 SERVIENTREGA. SE CONFIRMA ENTREGA EXITOSA POR PARTE DE LA TRANSPORTADORA"/>
    <s v="ENVIO"/>
    <m/>
    <s v="TIPO III"/>
    <s v="TERRESTRE"/>
    <m/>
    <n v="1"/>
    <n v="35780"/>
    <n v="0"/>
    <n v="35780"/>
  </r>
  <r>
    <s v="CALI"/>
    <x v="0"/>
    <x v="0"/>
    <s v="76001"/>
    <s v="3142975"/>
    <s v="3007059017"/>
    <s v="OC VISITA ROLLOS"/>
    <s v="VALLE DEL CAUCA"/>
    <s v="CALI"/>
    <s v="REDY GUADALUPE"/>
    <s v="REDEBAN"/>
    <s v="FO-25-1982021"/>
    <d v="2025-12-16T10:31:55"/>
    <d v="2025-12-17T15:35:00"/>
    <m/>
    <s v="VISITA"/>
    <s v="ROLLOS"/>
    <s v="ROBUSTO"/>
    <s v="REDY"/>
    <s v="EJECUTADO"/>
    <s v="EJECUTADO EXITOSO"/>
    <s v="16/12/2025 SE ESCALA A COORDINADOR DE ZONA PARA ENTREGA DE ROLLOS EN SITIO | 17/12/2025 SE VISITA CORRESPONSAL Y SE REALIZA ENTREGA DE 180 ROLLOS"/>
    <s v="VISITA TECNICA"/>
    <m/>
    <s v="TIPO I"/>
    <s v="TERRESTRE"/>
    <s v="BOLAÑOS TABORDA JORGE ENRIQUE"/>
    <n v="1"/>
    <n v="35780"/>
    <n v="75096"/>
    <n v="35780"/>
  </r>
  <r>
    <s v="MONTERIA"/>
    <x v="3"/>
    <x v="3"/>
    <s v="23001"/>
    <s v="3143110"/>
    <s v="3007065135"/>
    <s v="OC VISITA ROLLOS"/>
    <s v="CORDOBA"/>
    <s v="MONTERIA"/>
    <s v="BARRIO BUENAVISTA MONTERIA 5"/>
    <s v="REDEBAN"/>
    <s v="FO-25-1982025"/>
    <d v="2025-12-16T10:17:32"/>
    <d v="2025-12-18T14:46:00"/>
    <m/>
    <s v="VISITA"/>
    <s v="ROLLOS"/>
    <s v="CB UNO A UNO"/>
    <s v="CB UNO A UNO"/>
    <s v="EJECUTADO"/>
    <s v="EJECUTADO EXITOSO"/>
    <s v="16/12/2025 SE ESCALA A COORDINADOR DE ZONA PARA ENTREGA DE ROLLOS EN SITIO | 18/12/2025 SE REALIZA LA ENTREGA DE 30 ROLLOS DE LA RED REDEBAN, NO SE MANIPULAN EQUIPOS"/>
    <s v="VISITA TECNICA"/>
    <m/>
    <s v="TIPO I"/>
    <s v="TERRESTRE"/>
    <s v="ARRAZOLA HERNANDEZ NICOLAS AUGUSTO"/>
    <n v="1"/>
    <n v="35780"/>
    <n v="75096"/>
    <n v="35780"/>
  </r>
  <r>
    <s v="APARTADO"/>
    <x v="1"/>
    <x v="1"/>
    <s v="5665"/>
    <s v="3143435"/>
    <s v="3007061117"/>
    <s v="OC ENVIO ROLLOS"/>
    <s v="ANTIOQUIA"/>
    <s v="SAN PEDRO DE URABA"/>
    <s v="BARRIO CL PRINCIPAL CORR SANTA"/>
    <s v="REDEBAN"/>
    <s v="FO-25-1981690"/>
    <d v="2025-12-16T10:56:07"/>
    <d v="2025-12-22T17:12:00"/>
    <m/>
    <s v="ENVIO"/>
    <m/>
    <s v="CB UNO A UNO"/>
    <s v="CB UNO A UNO"/>
    <m/>
    <s v="EJECUTADO EXITOSO"/>
    <s v="16/12/2025 SE REALIZA ENVIO DE ROLLOS POR  OPERADOR LOGISTICO | 22/12/2025 SE LE INFORMA EL NUMERO DE GUIA AL USUARIO, PENDIENTE RESPUESTA | 22/12/2025 EN COMUNICACION CON EL USUARIO NOS DICE  QUE LA TRANSPORTADORA YA LE CONFIRMO QUE LOS ROLLOS ESTAN EN LA OFICINA, MAÑANA LOS RECLAMA | 22/12/2025 SE REALIZA ENVIO DE 40 ROLLOS, CON LA GUIA 2078334636 SERVIENTREGA. SE CONFIRMA ENTREGA EXITOSA POR PARTE DE LA TRANSPORTADORA"/>
    <s v="ENVIO"/>
    <m/>
    <s v="TIPO III"/>
    <s v="TERRESTRE"/>
    <m/>
    <n v="1"/>
    <n v="35780"/>
    <n v="0"/>
    <n v="35780"/>
  </r>
  <r>
    <s v="APARTADO"/>
    <x v="1"/>
    <x v="1"/>
    <s v="5837"/>
    <s v="3143459"/>
    <s v="3007077760"/>
    <s v="OC VISITA ROLLOS"/>
    <s v="ANTIOQUIA"/>
    <s v="TURBO"/>
    <s v="PTM TURBO PUNTO SERVIS TURBO J"/>
    <s v="REDEBAN"/>
    <s v="FO-25-1982321"/>
    <d v="2025-12-16T11:02:49"/>
    <d v="2025-12-22T12:18:00"/>
    <m/>
    <s v="VISITA"/>
    <s v="ROLLOS"/>
    <s v="AGREGADOR"/>
    <s v="COMCARD - PTM"/>
    <s v="EJECUTADO"/>
    <s v="EJECUTADO EXITOSO"/>
    <s v="16/12/2025 SE ESCALA A COORDINADOR DE ZONA PARA ENTREGA DE ROLLOS EN SITIO | 22/12/2025 ENTREGA 60 ROLLOS EN SITIO"/>
    <s v="VISITA TECNICA"/>
    <m/>
    <s v="TIPO II"/>
    <s v="TERRESTRE"/>
    <s v="CASTRO HENAO DANIEL ESTEBAN"/>
    <n v="1"/>
    <n v="67654"/>
    <n v="140396"/>
    <n v="67654"/>
  </r>
  <r>
    <s v="BOGOTA"/>
    <x v="5"/>
    <x v="6"/>
    <s v="11001"/>
    <s v="3143498"/>
    <s v="3007060873"/>
    <s v="OC VISITA ROLLOS"/>
    <s v="CUNDINAMARCA"/>
    <s v="BOGOTA"/>
    <s v="BARRIO UNIR PATIO BONITO BOGOT"/>
    <s v="REDEBAN"/>
    <s v="FO-25-1981894"/>
    <d v="2025-12-16T11:20:13"/>
    <d v="2025-12-18T08:19:00"/>
    <m/>
    <s v="VISITA"/>
    <s v="ROLLOS"/>
    <s v="CB UNO A UNO"/>
    <s v="CB UNO A UNO"/>
    <s v="EJECUTADO"/>
    <s v="EJECUTADO EXITOSO"/>
    <s v="16/12/2025 SE ESCALA A COORDINADOR DE ZONA PARA ENTREGA DE ROLLOS EN SITIO | 17/12/2025 DURANTE LA VISITA TECNICA SE REALIZA ENTREGA DE 30 ROLLOS PARA DATÁFONO NO SE MANIPULAN EQUIPOS SIN NOVEDAD EN ENTREGA"/>
    <s v="VISITA TECNICA"/>
    <m/>
    <s v="TIPO I"/>
    <s v="TERRESTRE"/>
    <s v="LOZADA ROJAS CHRISTIAN ANDRES"/>
    <n v="1"/>
    <n v="35780"/>
    <n v="75096"/>
    <n v="35780"/>
  </r>
  <r>
    <s v="PASTO"/>
    <x v="0"/>
    <x v="0"/>
    <s v="86320"/>
    <s v="3143604"/>
    <s v="3007081670"/>
    <s v="OC ENVIO ROLLOS"/>
    <s v="PUTUMAYO"/>
    <s v="ORITO"/>
    <s v="DISTRICOL BOUTIQUEMISANGELITOS"/>
    <s v="REDEBAN"/>
    <s v="FO-25-1982889"/>
    <d v="2025-12-16T11:01:18"/>
    <d v="2025-12-23T08:04:00"/>
    <m/>
    <s v="ENVIO"/>
    <m/>
    <s v="AGREGADOR"/>
    <s v="DISTRICOL"/>
    <m/>
    <s v="EJECUTADO EXITOSO"/>
    <s v="16/12/2025 SE CONFIRMAN DATOS, SE REALIZA ENVIO POR OPERADOR LOGISTICO | 22/12/2025 SE LE INFORMA EL NUMERO DE GUIA AL USUARIO,PENDIENTE CONFIRMACIÓN | 22/12/2025 EN COMUNICACIÓN CON EL USUARIO NOS CONFIRMA QUE AUN NO HA RECIBIDO LOS ROLLOS | 23/12/2025 SE REALIZA ENVIO DE 30 ROLLOS, CON LA GUIA 2248145601 SERVIENTREGA. SE CONFIRMA ENTREGA EXITOSA POR PARTE DE LA TRANSPORTADORA"/>
    <s v="ENVIO"/>
    <m/>
    <s v="TIPO IV"/>
    <s v="TERRESTRE"/>
    <m/>
    <n v="1"/>
    <n v="35780"/>
    <n v="0"/>
    <n v="35780"/>
  </r>
  <r>
    <s v="NEIVA"/>
    <x v="2"/>
    <x v="2"/>
    <s v="41298"/>
    <s v="3143725"/>
    <s v="3007033625"/>
    <s v="OC ENVIO ROLLOS"/>
    <s v="HUILA"/>
    <s v="GARZON"/>
    <s v="DISTRICOL CIBER@ COM"/>
    <s v="REDEBAN"/>
    <s v="FO-25-1987833"/>
    <d v="2025-12-16T11:27:24"/>
    <d v="2025-12-24T10:31:00"/>
    <m/>
    <s v="ENVIO"/>
    <m/>
    <s v="AGREGADOR"/>
    <s v="DISTRICOL"/>
    <m/>
    <s v="EJECUTADO EXITOSO"/>
    <s v="17/12/2025 SE CONFIRMAN DATOS, SE REALIZA ENVIO POR OPERADOR LOGISTICO | 24/12/2025 SE INTENTA COMUNICACIÓN AL NÚMERO 3213335878 PARA VALIDAR SI YA LE LLEGARON LOS ROLLOS PERO NO HAY RESPUESTA. SE DEJA MENSAJE VÍA WHATSAPP | 24/12/2025 SE REALIZA ENVIO DE 30 ROLLOS, CON LA GUIA 2235598048 SERVIENTREGA. SE CONFIRMA ENTREGA EXITOSA POR PARTE DE LA TRANSPORTADORA"/>
    <s v="ENVIO"/>
    <m/>
    <s v="TIPO III"/>
    <s v="TERRESTRE"/>
    <m/>
    <n v="1"/>
    <n v="35780"/>
    <n v="0"/>
    <n v="35780"/>
  </r>
  <r>
    <s v="BUCARAMANGA"/>
    <x v="4"/>
    <x v="4"/>
    <s v="13688"/>
    <s v="3143791"/>
    <s v="3007079909"/>
    <s v="OC ENVIO ROLLOS"/>
    <s v="BOLIVAR"/>
    <s v="SANTA ROSA DEL SUR"/>
    <s v="DISTRICOL HOGAR ANDINO ELECTRO"/>
    <s v="REDEBAN"/>
    <s v="FO-25-1982182"/>
    <d v="2025-12-16T11:46:21"/>
    <d v="2025-12-22T14:28:00"/>
    <m/>
    <s v="ENVIO"/>
    <m/>
    <s v="AGREGADOR"/>
    <s v="DISTRICOL"/>
    <m/>
    <s v="EJECUTADO EXITOSO"/>
    <s v="16/12/2025 SE REALIZA ENVIO DE ROLLOS POR  OPERADOR LOGISTICO | 22/12/2025 SE REALIZA ENVIO DE 10 ROLLOS, CON LA GUIA 2282137824 SERVIENTREGA. SE CONFIRMA ENTREGA EXITOSA POR PARTE DE LA TRANSPORTADORA"/>
    <s v="ENVIO"/>
    <m/>
    <s v="TIPO V"/>
    <s v="TERRESTRE/FLUVIAL"/>
    <m/>
    <n v="1"/>
    <n v="35780"/>
    <n v="0"/>
    <n v="35780"/>
  </r>
  <r>
    <s v="CALI"/>
    <x v="0"/>
    <x v="0"/>
    <s v="76001"/>
    <s v="3143973"/>
    <s v="3007020918"/>
    <s v="OC VISITA ROLLOS"/>
    <s v="VALLE DEL CAUCA"/>
    <s v="CALI"/>
    <s v="PAGAFACIL SAN NICOLAS CALI"/>
    <s v="REDEBAN"/>
    <s v="FO-25-1982248"/>
    <d v="2025-12-16T12:11:43"/>
    <d v="2025-12-17T11:06:00"/>
    <m/>
    <s v="VISITA"/>
    <s v="ROLLOS"/>
    <s v="ROBUSTO"/>
    <s v="PAGAFACIL"/>
    <s v="EJECUTADO"/>
    <s v="EJECUTADO EXITOSO"/>
    <s v="16/12/2025 SE ESCALA A COORDINADOR DE ZONA PARA ENTREGA DE ROLLOS EN SITIO | 17/12/2025 SE ENTREGAN 250 ROLLOS A MILENA RAMÍREZ"/>
    <s v="VISITA TECNICA"/>
    <m/>
    <s v="TIPO I"/>
    <s v="TERRESTRE"/>
    <s v="CUERO RUIZ JHONNY"/>
    <n v="1"/>
    <n v="35780"/>
    <n v="75096"/>
    <n v="35780"/>
  </r>
  <r>
    <s v="CARTAGENA"/>
    <x v="3"/>
    <x v="3"/>
    <s v="13001"/>
    <s v="3144105"/>
    <s v="3007075954"/>
    <s v="OC VISITA ROLLOS"/>
    <s v="BOLIVAR"/>
    <s v="CARTAGENA"/>
    <s v="MULTIPAGAS GRAN MANZANA"/>
    <s v="REDEBAN"/>
    <s v="FO-25-1982313"/>
    <d v="2025-12-16T11:52:28"/>
    <d v="2025-12-17T09:56:00"/>
    <m/>
    <s v="VISITA"/>
    <s v="ROLLOS"/>
    <s v="ROBUSTO"/>
    <s v="MULTIPAGAS"/>
    <s v="EJECUTADO"/>
    <s v="EJECUTADO EXITOSO"/>
    <s v="16/12/2025 SE ESCALA A COORDINADOR DE ZONA PARA ENTREGA DE ROLLOS EN SITIO | 17/12/2025 SE REALIZA ENTREGA DE 70 UNIDADES DE ROLLOS REDEBAN"/>
    <s v="VISITA TECNICA"/>
    <m/>
    <s v="TIPO I"/>
    <s v="TERRESTRE"/>
    <s v="AVILA DE HORTA FERNANDO JOSE"/>
    <n v="1"/>
    <n v="35780"/>
    <n v="75096"/>
    <n v="35780"/>
  </r>
  <r>
    <s v="BUCARAMANGA"/>
    <x v="4"/>
    <x v="4"/>
    <s v="68575"/>
    <s v="3144147"/>
    <s v="3007043132"/>
    <s v="OC ENVIO ROLLOS"/>
    <s v="SANTANDER"/>
    <s v="PUERTO WILCHES"/>
    <s v="BARRIO CRR PUENTE SOGAMOSO PUE"/>
    <s v="REDEBAN"/>
    <s v="FO-25-1983722"/>
    <d v="2025-12-16T12:22:12"/>
    <d v="2025-12-23T09:29:00"/>
    <m/>
    <s v="ENVIO"/>
    <m/>
    <s v="CB UNO A UNO"/>
    <s v="CB UNO A UNO"/>
    <m/>
    <s v="EJECUTADO EXITOSO"/>
    <s v="16/12/2025 SE CONFIRMAN DATOS, SE REALIZA ENVIO POR OPERADOR LOGISTICO | 23/12/2025 SE REALIZA ENVIO DE 10 ROLLOS, CON LA GUIA 2282137825 SERVIENTREGA. SE CONFIRMA ENTREGA EXITOSA POR PARTE DE LA TRANSPORTADORA"/>
    <s v="ENVIO"/>
    <m/>
    <s v="TIPO IV"/>
    <s v="TERRESTRE"/>
    <m/>
    <n v="1"/>
    <n v="35780"/>
    <n v="0"/>
    <n v="35780"/>
  </r>
  <r>
    <s v="CARTAGENA"/>
    <x v="3"/>
    <x v="3"/>
    <s v="13657"/>
    <s v="3144164"/>
    <s v="3007074676"/>
    <s v="OC VISITA ROLLOS"/>
    <s v="BOLIVAR"/>
    <s v="SAN JUAN NEPOMUCENO"/>
    <s v="PTM SAN JUAN NEPOMUCENO SOLUCI"/>
    <s v="REDEBAN"/>
    <s v="FO-25-1982570"/>
    <d v="2025-12-16T12:27:46"/>
    <d v="2025-12-20T09:00:00"/>
    <m/>
    <s v="VISITA"/>
    <s v="ROLLOS"/>
    <s v="AGREGADOR"/>
    <s v="COMCARD - PTM"/>
    <s v="EJECUTADO"/>
    <s v="EJECUTADO EXITOSO"/>
    <s v="16/12/2025 SE ESCALA A COORDINADOR DE ZONA PARA ENTREGA DE ROLLOS EN SITIO | 19/12/2025 SE REALIZA ENVÍO DE LOS ROLLOS POR FLOTA 50, SE LE INFORMA AL CLIENTE QUE CUANDO LOS TENGA ME INFORME. CLIENTE YA CONFIRMA QUE LE LLEGARON LOS ROLLOS VIA WS TODO OK"/>
    <s v="ENVIO FLOTA - OPERADOR LOGISTICO"/>
    <m/>
    <s v="TIPO II"/>
    <s v="TERRESTRE"/>
    <s v="MARTINEZ SALGUEDO ANDRES AUGUSTO"/>
    <n v="1"/>
    <n v="67654"/>
    <n v="140396"/>
    <n v="67654"/>
  </r>
  <r>
    <s v="BOGOTA"/>
    <x v="5"/>
    <x v="6"/>
    <s v="25754"/>
    <s v="3144169"/>
    <s v="3007031178"/>
    <s v="OC VISITA ROLLOS"/>
    <s v="CUNDINAMARCA"/>
    <s v="SOACHA"/>
    <s v="BARRIO SOACHA SAN NICOLAS"/>
    <s v="REDEBAN"/>
    <s v="FO-25-1982565"/>
    <d v="2025-12-16T12:31:28"/>
    <d v="2025-12-17T10:42:00"/>
    <m/>
    <s v="VISITA"/>
    <s v="ROLLOS"/>
    <s v="CB UNO A UNO"/>
    <s v="CB UNO A UNO"/>
    <s v="EJECUTADO"/>
    <s v="EJECUTADO EXITOSO"/>
    <s v="16/12/2025 SE ESCALA A COORDINADOR DE ZONA PARA ENTREGA DE ROLLOS EN SITIO | 17/12/2025 SE LLEGA A LA DIRECCIÓN INDICADA Y SE ENTREGAN 20 ROLLOS RBM SIN MANIPULAR EQUIPOS"/>
    <s v="VISITA TECNICA"/>
    <m/>
    <s v="TIPO I"/>
    <s v="TERRESTRE"/>
    <s v="GARCIA PASTRANA KEVIN FERNANDO"/>
    <n v="1"/>
    <n v="35780"/>
    <n v="75096"/>
    <n v="35780"/>
  </r>
  <r>
    <s v="MEDELLIN"/>
    <x v="1"/>
    <x v="1"/>
    <s v="5001"/>
    <s v="3144357"/>
    <s v="3007025160"/>
    <s v="OC VISITA ROLLOS"/>
    <s v="ANTIOQUIA"/>
    <s v="MEDELLIN"/>
    <s v="REDY PLAZA DE FLORES"/>
    <s v="REDEBAN"/>
    <s v="FO-25-1983133"/>
    <d v="2025-12-16T13:46:19"/>
    <d v="2025-12-29T10:05:00"/>
    <m/>
    <s v="VISITA"/>
    <s v="ROLLOS"/>
    <s v="ROBUSTO"/>
    <s v="REDY"/>
    <m/>
    <s v="EJECUTADO EXITOSO"/>
    <s v="16/12/2025 SE ESCALA A COORDINADOR DE ZONA PARA ENTREGA DE ROLLOS EN SITIO | 26/12/2025 SE CONSULTA NUEVAMENTE A VELOCES POR EL ESTADO DE LA GUIA, INFORMAN QUE REVISARAN Y SE RECOMENDARÁ LA ENTREGA | 29/12/2025 SE REALIZA ENTREGA DE 370 ROLLOS POR EL OPERADOR VELOCES CON LA GUIA V4002001581"/>
    <s v="VISITA TECNICA"/>
    <m/>
    <s v="TIPO I"/>
    <s v="TERRESTRE"/>
    <s v="CONTRERAS ROSSI LITZY YULIETH"/>
    <n v="1"/>
    <n v="35780"/>
    <n v="75096"/>
    <n v="35780"/>
  </r>
  <r>
    <s v="CALI"/>
    <x v="0"/>
    <x v="0"/>
    <s v="76001"/>
    <s v="3144436"/>
    <s v="3007071685"/>
    <s v="OC VISITA ROLLOS"/>
    <s v="VALLE DEL CAUCA"/>
    <s v="CALI"/>
    <s v="PTM CALI FERREACCESORIOS J R"/>
    <s v="REDEBAN"/>
    <s v="FO-25-1983137"/>
    <d v="2025-12-16T13:05:50"/>
    <d v="2025-12-17T14:15:00"/>
    <m/>
    <s v="VISITA"/>
    <s v="ROLLOS"/>
    <s v="AGREGADOR"/>
    <s v="COMCARD - PTM"/>
    <s v="EJECUTADO"/>
    <s v="EJECUTADO EXITOSO"/>
    <s v="16/12/2025 SE ESCALA A COORDINADOR DE ZONA PARA ENTREGA DE ROLLOS EN SITIO | 17/12/2025 SE ENTREGAN 50 ROLLOS A JORGE CORTES"/>
    <s v="VISITA TECNICA"/>
    <m/>
    <s v="TIPO I"/>
    <s v="TERRESTRE"/>
    <s v="CUERO RUIZ JHONNY"/>
    <n v="1"/>
    <n v="35780"/>
    <n v="75096"/>
    <n v="35780"/>
  </r>
  <r>
    <s v="BOGOTA"/>
    <x v="5"/>
    <x v="6"/>
    <s v="25754"/>
    <s v="3144614"/>
    <s v="3007069725"/>
    <s v="OC VISITA ROLLOS"/>
    <s v="CUNDINAMARCA"/>
    <s v="SOACHA"/>
    <s v="PTM SOACHA TIENDA TRES REYES"/>
    <s v="REDEBAN"/>
    <s v="FO-25-1983135"/>
    <d v="2025-12-16T13:29:08"/>
    <d v="2025-12-17T11:48:00"/>
    <m/>
    <s v="VISITA"/>
    <s v="ROLLOS"/>
    <s v="AGREGADOR"/>
    <s v="COMCARD - PTM"/>
    <s v="EJECUTADO"/>
    <s v="EJECUTADO EXITOSO"/>
    <s v="16/12/2025 SE ESCALA A COORDINADOR DE ZONA PARA ENTREGA DE ROLLOS EN SITIO | 17/12/2025 ENTREGA DE 70 ROLLOS PARA DATAFONO NO SE MANIPULA TERMINAL"/>
    <s v="VISITA TECNICA"/>
    <m/>
    <s v="TIPO I"/>
    <s v="TERRESTRE"/>
    <s v="BUSTOS MORA DIEGO MANUEL"/>
    <n v="1"/>
    <n v="35780"/>
    <n v="75096"/>
    <n v="35780"/>
  </r>
  <r>
    <s v="BUCARAMANGA"/>
    <x v="4"/>
    <x v="4"/>
    <s v="68432"/>
    <s v="3144636"/>
    <s v="3007031911"/>
    <s v="OC ENVIO ROLLOS"/>
    <s v="SANTANDER"/>
    <s v="MALAGA"/>
    <s v="PAGAFACIL MALAGA"/>
    <s v="REDEBAN"/>
    <s v="FO-25-1983972"/>
    <d v="2025-12-16T13:58:33"/>
    <d v="2025-12-21T15:23:00"/>
    <m/>
    <s v="ENVIO"/>
    <m/>
    <s v="ROBUSTO"/>
    <s v="PAGAFACIL"/>
    <m/>
    <s v="EJECUTADO EXITOSO"/>
    <s v="16/12/2025 SE REALIZA ENVIO DE ROLLOS POR  OPERADOR LOGISTICO | 21/12/2025 SE REALIZA ENVIO DE 110 ROLLOS, CON LA GUIA 380284315 SERVIENTREGA. SE CONFIRMA ENTREGA EXITOSA POR PARTE DE LA TRANSPORTADORA"/>
    <s v="ENVIO"/>
    <m/>
    <s v="TIPO IV"/>
    <s v="TERRESTRE"/>
    <m/>
    <n v="1"/>
    <n v="35780"/>
    <n v="0"/>
    <n v="35780"/>
  </r>
  <r>
    <s v="MEDELLIN"/>
    <x v="1"/>
    <x v="1"/>
    <s v="5088"/>
    <s v="3144834"/>
    <s v="3007035462"/>
    <s v="OC VISITA ROLLOS"/>
    <s v="ANTIOQUIA"/>
    <s v="BELLO"/>
    <s v="COMCARD BELLO MILE Y SAMU"/>
    <s v="REDEBAN"/>
    <s v="FO-25-1983132"/>
    <d v="2025-12-16T14:22:45"/>
    <d v="2025-12-26T11:13:00"/>
    <m/>
    <s v="VISITA"/>
    <s v="ROLLOS"/>
    <s v="AGREGADOR"/>
    <s v="COMCARD - PTM"/>
    <m/>
    <s v="EJECUTADO EXITOSO"/>
    <s v="16/12/2025 SE ESCALA A COORDINADOR DE ZONA PARA ENTREGA DE ROLLOS EN SITIO | 22/12/2025 22-12 ENVIO POR VELOCES, REPORTAN NOVEDADES EN LA ENTREGA POR CAPACIDAD OPERATIVA DE LA TRANSPORTADORA | 26/12/2025 SE REALIZA ENTREGA DE 70 ROLLOS POR EL OPERADOR VELOCES CON LA GUIA V4002001580"/>
    <s v="VISITA TECNICA"/>
    <m/>
    <s v="TIPO I"/>
    <s v="TERRESTRE"/>
    <s v="RICO PERDOMO ALAHY XIMENA"/>
    <n v="1"/>
    <n v="35780"/>
    <n v="75096"/>
    <n v="35780"/>
  </r>
  <r>
    <s v="NEIVA"/>
    <x v="2"/>
    <x v="2"/>
    <s v="18001"/>
    <s v="3144936"/>
    <s v="3007076268"/>
    <s v="OC VISITA ROLLOS"/>
    <s v="CAQUETA"/>
    <s v="FLORENCIA"/>
    <s v="BARRIO CENTRO FLORENCIA 31"/>
    <s v="REDEBAN"/>
    <s v="FO-25-1983188"/>
    <d v="2025-12-16T14:34:56"/>
    <d v="2025-12-19T09:01:00"/>
    <m/>
    <s v="VISITA"/>
    <s v="ROLLOS"/>
    <s v="CB UNO A UNO"/>
    <s v="CB UNO A UNO"/>
    <s v="EJECUTADO"/>
    <s v="EJECUTADO EXITOSO"/>
    <s v="16/12/2025 SE REALIZA ENVIO DE ROLLOS POR  OPERADOR LOGISTICO | 19/12/2025 SE ENTREGA 30 ROLLOS SIN NOVEDAD"/>
    <s v="VISITA TECNICA"/>
    <m/>
    <s v="TIPO IV"/>
    <s v="TERRESTRE"/>
    <s v="ANDRADE HERNANDEZ JUAN CARLOS"/>
    <n v="1"/>
    <n v="35780"/>
    <n v="196537"/>
    <n v="35780"/>
  </r>
  <r>
    <s v="VALLEDUPAR"/>
    <x v="3"/>
    <x v="3"/>
    <s v="20011"/>
    <s v="3144958"/>
    <s v="3007058866"/>
    <s v="OC ENVIO ROLLOS"/>
    <s v="CESAR"/>
    <s v="AGUACHICA"/>
    <s v="BARRIO EL CENTRO AGUACHICA 1"/>
    <s v="REDEBAN"/>
    <s v="FO-25-1983626"/>
    <d v="2025-12-16T14:39:17"/>
    <d v="2025-12-21T15:21:00"/>
    <m/>
    <s v="ENVIO"/>
    <m/>
    <s v="CB UNO A UNO"/>
    <s v="CB UNO A UNO"/>
    <m/>
    <s v="EJECUTADO EXITOSO"/>
    <s v="16/12/2025 SE CONFIRMAN DATOS, SE REALIZA ENVIO POR OPERADOR LOGISTICO | 21/12/2025 SE REALIZA ENVIO DE 80 ROLLOS, CON LA GUIA 2278614870 SERVIENTREGA. SE CONFIRMA ENTREGA EXITOSA POR PARTE DEL USUARIO"/>
    <s v="ENVIO"/>
    <m/>
    <s v="TIPO IV"/>
    <s v="TERRESTRE"/>
    <m/>
    <n v="1"/>
    <n v="35780"/>
    <n v="0"/>
    <n v="35780"/>
  </r>
  <r>
    <s v="CALI"/>
    <x v="0"/>
    <x v="0"/>
    <s v="76890"/>
    <s v="3144994"/>
    <s v="3007059887"/>
    <s v="OC VISITA ROLLOS"/>
    <s v="VALLE DEL CAUCA"/>
    <s v="YOTOCO"/>
    <s v="BARRIO YOTOCO YOTOCO"/>
    <s v="REDEBAN"/>
    <s v="FO-25-1983593"/>
    <d v="2025-12-16T14:52:51"/>
    <d v="2025-12-19T12:22:00"/>
    <m/>
    <s v="VISITA"/>
    <s v="ROLLOS"/>
    <s v="CB UNO A UNO"/>
    <s v="CB UNO A UNO"/>
    <s v="EJECUTADO"/>
    <s v="EJECUTADO EXITOSO"/>
    <s v="16/12/2025 SE ESCALA A COORDINADOR DE ZONA PARA ENTREGA DE ROLLOS EN SITIO | 19/12/2025 SE VISITA CORRESPONSAL Y SE REALIZA ENTREGA DE 40 ROLLOS"/>
    <s v="VISITA TECNICA"/>
    <m/>
    <s v="TIPO II"/>
    <s v="TERRESTRE"/>
    <s v="BOLAÑOS TABORDA JORGE ENRIQUE"/>
    <n v="1"/>
    <n v="67654"/>
    <n v="140396"/>
    <n v="67654"/>
  </r>
  <r>
    <s v="NEIVA"/>
    <x v="2"/>
    <x v="2"/>
    <s v="18001"/>
    <s v="3145048"/>
    <s v="3007035280"/>
    <s v="OC VISITA ROLLOS"/>
    <s v="CAQUETA"/>
    <s v="FLORENCIA"/>
    <s v="DISTRICOL LESSENCE FRAGANCIAS"/>
    <s v="REDEBAN"/>
    <s v="FO-25-1983847"/>
    <d v="2025-12-16T14:49:00"/>
    <d v="2025-12-20T09:03:00"/>
    <m/>
    <s v="VISITA"/>
    <s v="ROLLOS"/>
    <s v="AGREGADOR"/>
    <s v="DISTRICOL"/>
    <s v="EJECUTADO"/>
    <s v="EJECUTADO EXITOSO"/>
    <s v="16/12/2025 SE REALIZA ENVIO DE ROLLOS POR  OPERADOR LOGISTICO | 19/12/2025 SE ENTREGA 20 ROLLOS SIN NOVEDAD"/>
    <s v="VISITA TECNICA"/>
    <m/>
    <s v="TIPO IV"/>
    <s v="TERRESTRE"/>
    <s v="ANDRADE HERNANDEZ JUAN CARLOS"/>
    <n v="1"/>
    <n v="35780"/>
    <n v="196537"/>
    <n v="35780"/>
  </r>
  <r>
    <s v="MEDELLIN"/>
    <x v="1"/>
    <x v="1"/>
    <s v="5001"/>
    <s v="3145053"/>
    <s v="3007028074"/>
    <s v="OC VISITA ROLLOS"/>
    <s v="ANTIOQUIA"/>
    <s v="MEDELLIN"/>
    <s v="BARRIO MORAVIA MEDELLIN"/>
    <s v="REDEBAN"/>
    <s v="FO-25-1983597"/>
    <d v="2025-12-16T14:52:25"/>
    <d v="2025-12-23T10:22:00"/>
    <m/>
    <s v="VISITA"/>
    <s v="ROLLOS"/>
    <s v="CB UNO A UNO"/>
    <s v="CB UNO A UNO"/>
    <m/>
    <s v="EJECUTADO EXITOSO"/>
    <s v="16/12/2025 SE ESCALA A COORDINADOR DE ZONA PARA ENTREGA DE ROLLOS EN SITIO | 22/12/2025 22-12 ENVIO POR VELOCES, REPORTAN NOVEDADES EN LA ENTREGA POR CAPACIDAD OPERATIVA DE LA TRANSPORTADORA | 23/12/2025 SE REALIZA ENTREGA DE 290 ROLLOS POR EL OPERADOR VELOCES CON LA GUIA V4002001582"/>
    <s v="VISITA TECNICA"/>
    <m/>
    <s v="TIPO I"/>
    <s v="TERRESTRE"/>
    <s v="MARIN QUINTERO BRAYAN ESTIVEN"/>
    <n v="1"/>
    <n v="35780"/>
    <n v="75096"/>
    <n v="35780"/>
  </r>
  <r>
    <s v="VALLEDUPAR"/>
    <x v="3"/>
    <x v="3"/>
    <s v="20570"/>
    <s v="3145228"/>
    <s v="3007081094"/>
    <s v="OC ENVIO ROLLOS"/>
    <s v="CESAR"/>
    <s v="PUEBLO BELLO"/>
    <s v="BARRIO LA CEIBA PUEBLO BELLO"/>
    <s v="REDEBAN"/>
    <s v="FO-25-1983367"/>
    <d v="2025-12-16T14:50:24"/>
    <d v="2025-12-22T14:28:00"/>
    <m/>
    <s v="ENVIO"/>
    <m/>
    <s v="UNO A UNO"/>
    <s v="UNO A UNO"/>
    <m/>
    <s v="EJECUTADO EXITOSO"/>
    <s v="16/12/2025 SE REALIZA ENVIO DE ROLLOS POR  OPERADOR LOGISTICO | 22/12/2025 SE REALIZA ENVIO DE 20 ROLLOS, CON LA GUIA 2278614869 SERVIENTREGA. SE CONFIRMA ENTREGA EXITOSA POR PARTE DEL USUARIO"/>
    <s v="ENVIO"/>
    <m/>
    <s v="TIPO III"/>
    <s v="TERRESTRE"/>
    <m/>
    <n v="1"/>
    <n v="35780"/>
    <n v="0"/>
    <n v="35780"/>
  </r>
  <r>
    <s v="BUCARAMANGA"/>
    <x v="4"/>
    <x v="4"/>
    <s v="68001"/>
    <s v="3145230"/>
    <s v="3007056173"/>
    <s v="OC VISITA ROLLOS"/>
    <s v="SANTANDER"/>
    <s v="BUCARAMANGA"/>
    <s v="DISTRICOL DIGINET"/>
    <s v="REDEBAN"/>
    <s v="FO-25-1984318"/>
    <d v="2025-12-16T14:51:13"/>
    <d v="2025-12-17T09:48:00"/>
    <m/>
    <s v="VISITA"/>
    <s v="ROLLOS"/>
    <s v="AGREGADOR"/>
    <s v="DISTRICOL"/>
    <s v="EJECUTADO"/>
    <s v="EJECUTADO EXITOSO"/>
    <s v="16/12/2025 SE ESCALA A COORDINADOR DE ZONA PARA ENTREGA DE ROLLOS EN SITIO | 17/12/2025 SE HACE PRESENCIA EN COMERCIO SE REALIZA ENTREGA DE 20 ROLLOS"/>
    <s v="VISITA TECNICA"/>
    <m/>
    <s v="TIPO I"/>
    <s v="TERRESTRE"/>
    <s v="BARRERA ORTEGA MARLON STWAR"/>
    <n v="1"/>
    <n v="35780"/>
    <n v="75096"/>
    <n v="35780"/>
  </r>
  <r>
    <s v="SANTA MARTA"/>
    <x v="3"/>
    <x v="3"/>
    <s v="44001"/>
    <s v="3145232"/>
    <s v="3007045167"/>
    <s v="OC ENVIO ROLLOS"/>
    <s v="LA GUAJIRA"/>
    <s v="RIOHACHA"/>
    <s v="PTM RIOHACHA TIENDA EL PARQUE"/>
    <s v="REDEBAN"/>
    <s v="FO-25-1983690"/>
    <d v="2025-12-16T14:54:05"/>
    <d v="2025-12-19T12:07:00"/>
    <m/>
    <s v="ENVIO"/>
    <m/>
    <s v="AGREGADOR"/>
    <s v="COMCARD - PTM"/>
    <m/>
    <s v="EJECUTADO EXITOSO"/>
    <s v="16/12/2025 SE REALIZA ENVIO DE ROLLOS POR  OPERADOR LOGISTICO | 19/12/2025 SE REALIZA ENVIO DE 40 ROLLOS, CON LA GUIA 2278614871 SERVIENTREGA. SE CONFIRMA ENTREGA EXITOSA POR PARTE DE LA TRANSPORTADORA"/>
    <s v="ENVIO"/>
    <m/>
    <s v="TIPO III"/>
    <s v="TERRESTRE"/>
    <m/>
    <n v="1"/>
    <n v="35780"/>
    <n v="0"/>
    <n v="35780"/>
  </r>
  <r>
    <s v="MEDELLIN"/>
    <x v="1"/>
    <x v="1"/>
    <s v="5615"/>
    <s v="3145240"/>
    <s v="3007010189"/>
    <s v="OC VISITA ROLLOS"/>
    <s v="ANTIOQUIA"/>
    <s v="RIONEGRO"/>
    <s v="TERPEL PALMITAS - VARIANTE LAS"/>
    <s v="REDEBAN"/>
    <s v="FO-25-1983591"/>
    <d v="2025-12-16T14:56:17"/>
    <d v="2025-12-19T11:51:00"/>
    <m/>
    <s v="VISITA"/>
    <s v="ROLLOS"/>
    <s v="CB UNO A UNO"/>
    <s v="CB UNO A UNO"/>
    <s v="EJECUTADO"/>
    <s v="EJECUTADO EXITOSO"/>
    <s v="16/12/2025 SE ESCALA A COORDINADOR DE ZONA PARA ENTREGA DE ROLLOS EN SITIO | 19/12/2025 SE ENTREGAN 100 ROLLOS EXITOSMANTE A VALERIA"/>
    <s v="VISITA TECNICA"/>
    <m/>
    <s v="TIPO II"/>
    <s v="TERRESTRE"/>
    <s v="ALVAREZ ARENAS VICTOR HUGO"/>
    <n v="1"/>
    <n v="67654"/>
    <n v="140396"/>
    <n v="67654"/>
  </r>
  <r>
    <s v="NEIVA"/>
    <x v="2"/>
    <x v="2"/>
    <s v="41872"/>
    <s v="3145283"/>
    <s v="3007068821"/>
    <s v="OC VISITA ROLLOS"/>
    <s v="HUILA"/>
    <s v="VILLAVIEJA"/>
    <s v="BARRIO VEREDA SAN ALFONSO VILL"/>
    <s v="REDEBAN"/>
    <s v="FO-25-1983836"/>
    <d v="2025-12-16T15:17:06"/>
    <d v="2025-12-21T13:29:00"/>
    <m/>
    <s v="VISITA"/>
    <s v="ROLLOS"/>
    <s v="UNO A UNO"/>
    <s v="CB UNO A UNO"/>
    <s v="EJECUTADO"/>
    <s v="EJECUTADO EXITOSO"/>
    <s v="16/12/2025 SE ESCALA A COORDINADOR DE ZONA PARA ENTREGA DE ROLLOS EN SITIO | 20/12/2025 EN COMUNICACIÓN CON LA SEÑORA LUZ DENIS CHAUX AL NÚMERO 3203241282, SOLICITA SER ENVIADO LOS ROLLOS EN FLOTA EN CAMIONETA, YA QUE POR ACCESO EN ESTE CORREGIMIENTO NO INGRESA SERVICIO DE ENCOMIENDA._x000a_CLIENTE LUZ DENIS CHAUX CONFIRMA QUE YA RECIBIÓ LOS ROLLOS POR PARTE DE LA CAMIONETA."/>
    <s v="ENVIO FLOTA - OPERADOR LOGISTICO"/>
    <m/>
    <s v="TIPO II"/>
    <s v="TERRESTRE"/>
    <s v="DIAZ VARGAS JONATHAN MIGUEL"/>
    <n v="1"/>
    <n v="67654"/>
    <n v="140396"/>
    <n v="67654"/>
  </r>
  <r>
    <s v="NEIVA"/>
    <x v="2"/>
    <x v="2"/>
    <s v="41885"/>
    <s v="3145441"/>
    <s v="3007010158"/>
    <s v="OC VISITA ROLLOS"/>
    <s v="HUILA"/>
    <s v="YAGUARA"/>
    <s v="YAGUARA - HUILA"/>
    <s v="REDEBAN"/>
    <s v="FO-25-1983827"/>
    <d v="2025-12-16T15:29:42"/>
    <d v="2025-12-23T11:16:00"/>
    <m/>
    <s v="VISITA"/>
    <s v="ROLLOS"/>
    <s v="CB UNO A UNO"/>
    <s v="CB UNO A UNO"/>
    <s v="EJECUTADO"/>
    <s v="EJECUTADO EXITOSO"/>
    <s v="16/12/2025 SE ESCALA A COORDINADOR DE ZONA PARA ENTREGA DE ROLLOS EN SITIO | 23/12/2025 SE ENTREGA 50 ROLLOS SIN"/>
    <s v="VISITA TECNICA"/>
    <m/>
    <s v="TIPO II"/>
    <s v="TERRESTRE"/>
    <s v="ANDRADE HERNANDEZ JUAN CARLOS"/>
    <n v="1"/>
    <n v="67654"/>
    <n v="140396"/>
    <n v="67654"/>
  </r>
  <r>
    <s v="CALI"/>
    <x v="0"/>
    <x v="0"/>
    <s v="76834"/>
    <s v="3145489"/>
    <s v="3007040573"/>
    <s v="OC VISITA ROLLOS"/>
    <s v="VALLE DEL CAUCA"/>
    <s v="TULUA"/>
    <s v="BARRIO CENTRO TULUA 11"/>
    <s v="REDEBAN"/>
    <s v="FO-25-1984088"/>
    <d v="2025-12-16T15:48:48"/>
    <d v="2025-12-18T08:22:00"/>
    <m/>
    <s v="VISITA"/>
    <s v="ROLLOS"/>
    <s v="CB UNO A UNO"/>
    <s v="CB UNO A UNO"/>
    <s v="EJECUTADO"/>
    <s v="EJECUTADO EXITOSO"/>
    <s v="16/12/2025 SE ESCALA A COORDINADOR DE ZONA PARA ENTREGA DE ROLLOS EN SITIO | 17/12/2025 EN LA VISITA TÉCNICA SE REALIZÓ LA ENTREGA DE 50 ROLLOS DE REDEBAN PARA EL CB."/>
    <s v="VISITA TECNICA"/>
    <m/>
    <s v="TIPO II"/>
    <s v="TERRESTRE"/>
    <s v="SANCHEZ URREGO ROBINSON DAVID"/>
    <n v="1"/>
    <n v="67654"/>
    <n v="140396"/>
    <n v="67654"/>
  </r>
  <r>
    <s v="MONTERIA"/>
    <x v="3"/>
    <x v="3"/>
    <s v="23350"/>
    <s v="3145500"/>
    <s v="3007081730"/>
    <s v="OC VISITA ROLLOS"/>
    <s v="CORDOBA"/>
    <s v="LA APARTADA"/>
    <s v="DISTRICOL SIEMPRE BELLA COSMET"/>
    <s v="REDEBAN"/>
    <s v="FO-25-1983833"/>
    <d v="2025-12-16T15:26:18"/>
    <d v="2025-12-18T16:02:00"/>
    <m/>
    <s v="VISITA"/>
    <s v="ROLLOS"/>
    <s v="AGREGADOR"/>
    <s v="DISTRICOL"/>
    <s v="EJECUTADO"/>
    <s v="EJECUTADO EXITOSO"/>
    <s v="16/12/2025 SE ESCALA A COORDINADOR DE ZONA PARA ENTREGA DE ROLLOS EN SITIO | 18/12/2025 SE REALIZA ENTREGA DE 30 ROLLOS REDEBAN EN EL PUNTO SIN NOVEDAD"/>
    <s v="VISITA TECNICA"/>
    <m/>
    <s v="TIPO II"/>
    <s v="TERRESTRE"/>
    <s v="GONZALEZ FERRER JESUS ALEXANDER"/>
    <n v="1"/>
    <n v="67654"/>
    <n v="140396"/>
    <n v="67654"/>
  </r>
  <r>
    <s v="CALI"/>
    <x v="0"/>
    <x v="0"/>
    <s v="76001"/>
    <s v="3145505"/>
    <s v="3007078742"/>
    <s v="OC VISITA ROLLOS"/>
    <s v="VALLE DEL CAUCA"/>
    <s v="CALI"/>
    <s v="PTM CALI PAPELERIA Y MISCELANE"/>
    <s v="REDEBAN"/>
    <s v="FO-25-1983829"/>
    <d v="2025-12-16T15:28:32"/>
    <d v="2025-12-17T12:27:00"/>
    <m/>
    <s v="VISITA"/>
    <s v="ROLLOS"/>
    <s v="AGREGADOR"/>
    <s v="COMCARD - PTM"/>
    <s v="EJECUTADO"/>
    <s v="EJECUTADO EXITOSO"/>
    <s v="16/12/2025 SE ESCALA A COORDINADOR DE ZONA PARA ENTREGA DE ROLLOS EN SITIO | 17/12/2025 SE ENTREGAN 20 ROLLOS AL CORRESPONSAL BANCARIO"/>
    <s v="VISITA TECNICA"/>
    <m/>
    <s v="TIPO I"/>
    <s v="TERRESTRE"/>
    <s v="PALACIOS GOMEZ BRAHIAN ANDRES"/>
    <n v="1"/>
    <n v="35780"/>
    <n v="75096"/>
    <n v="35780"/>
  </r>
  <r>
    <s v="CALI"/>
    <x v="0"/>
    <x v="0"/>
    <s v="76109"/>
    <s v="3145520"/>
    <s v="3007079692"/>
    <s v="OC ENVIO ROLLOS"/>
    <s v="VALLE DEL CAUCA"/>
    <s v="BUENAVENTURA"/>
    <s v="PTM BUENAVENTURA DROGUERIA Y M"/>
    <s v="REDEBAN"/>
    <s v="FO-25-1983820"/>
    <d v="2025-12-16T15:34:38"/>
    <d v="2025-12-18T16:13:00"/>
    <m/>
    <s v="ENVIO"/>
    <m/>
    <s v="AGREGADOR"/>
    <s v="COMCARD - PTM"/>
    <m/>
    <s v="EJECUTADO EXITOSO"/>
    <s v="16/12/2025 SE REALIZA ENVIO DE ROLLOS POR  OPERADOR LOGISTICO | 18/12/2025 SE REALIZA ENVIO DE 10 ROLLOS, CON LA GUIA 2248145600 SERVIENTREGA. SE CONFIRMA ENTREGA EXITOSA POR PARTE DE LA TRANSPORTADORA"/>
    <s v="ENVIO"/>
    <m/>
    <s v="TIPO III"/>
    <s v="TERRESTRE"/>
    <m/>
    <n v="1"/>
    <n v="35780"/>
    <n v="0"/>
    <n v="35780"/>
  </r>
  <r>
    <s v="CALI"/>
    <x v="0"/>
    <x v="0"/>
    <s v="19698"/>
    <s v="3145586"/>
    <s v="3007081737"/>
    <s v="OC VISITA ROLLOS"/>
    <s v="CAUCA"/>
    <s v="SANTANDER DE QUILICHAO"/>
    <s v="DISTRICOL DANICELL PLUS"/>
    <s v="REDEBAN"/>
    <s v="FO-25-1984079"/>
    <d v="2025-12-16T15:58:26"/>
    <d v="2025-12-17T14:29:00"/>
    <m/>
    <s v="VISITA"/>
    <s v="ROLLOS"/>
    <s v="AGREGADOR"/>
    <s v="DISTRICOL"/>
    <s v="EJECUTADO"/>
    <s v="EJECUTADO EXITOSO"/>
    <s v="16/12/2025 SE ESCALA A COORDINADOR DE ZONA PARA ENTREGA DE ROLLOS EN SITIO | 17/12/2025 SE REALIZA ENTREGA DE 30 ROLLOS REDEBAN CON VISITA, NO SE INTERVIENE EQUIPOS"/>
    <s v="VISITA TECNICA"/>
    <m/>
    <s v="TIPO II"/>
    <s v="TERRESTRE"/>
    <s v="HERRERA MONAR GEOVANNY"/>
    <n v="1"/>
    <n v="67654"/>
    <n v="140396"/>
    <n v="67654"/>
  </r>
  <r>
    <s v="NEIVA"/>
    <x v="2"/>
    <x v="2"/>
    <s v="41001"/>
    <s v="3145707"/>
    <s v="3007045231"/>
    <s v="OC VISITA ROLLOS"/>
    <s v="HUILA"/>
    <s v="NEIVA"/>
    <s v="DISTRICOL VARIEDADES TATIS"/>
    <s v="REDEBAN"/>
    <s v="FO-25-1984084"/>
    <d v="2025-12-16T15:52:35"/>
    <d v="2025-12-23T08:44:00"/>
    <m/>
    <s v="VISITA"/>
    <s v="ROLLOS"/>
    <s v="AGREGADOR"/>
    <s v="DISTRICOL"/>
    <s v="EJECUTADO"/>
    <s v="EJECUTADO EXITOSO"/>
    <s v="16/12/2025 SE ESCALA A COORDINADOR DE ZONA PARA ENTREGA DE ROLLOS EN SITIO | 23/12/2025 SE ENTREGA 20 ROLLOS SIN NOVEDAD"/>
    <s v="VISITA TECNICA"/>
    <m/>
    <s v="TIPO I"/>
    <s v="TERRESTRE"/>
    <s v="ANDRADE HERNANDEZ JUAN CARLOS"/>
    <n v="1"/>
    <n v="35780"/>
    <n v="75096"/>
    <n v="35780"/>
  </r>
  <r>
    <s v="BARRANQUILLA"/>
    <x v="3"/>
    <x v="3"/>
    <s v="8758"/>
    <s v="3145713"/>
    <s v="3007027304"/>
    <s v="OC VISITA ROLLOS"/>
    <s v="ATLANTICO"/>
    <s v="SOLEDAD"/>
    <s v="PAGAFACIL BARRANQUILLA CENTRAL"/>
    <s v="REDEBAN"/>
    <s v="FO-25-1984081"/>
    <d v="2025-12-16T15:54:29"/>
    <d v="2025-12-17T12:34:00"/>
    <m/>
    <s v="VISITA"/>
    <s v="ROLLOS"/>
    <s v="ROBUSTO"/>
    <s v="PAGAFACIL"/>
    <s v="EJECUTADO"/>
    <s v="EJECUTADO EXITOSO"/>
    <s v="16/12/2025 SE ESCALA A COORDINADOR DE ZONA PARA ENTREGA DE ROLLOS EN SITIO | 17/12/2025 SE HACE ENTREGA DE 140 ROLLOS REDEBAN DE MANERA EXITOSA"/>
    <s v="VISITA TECNICA"/>
    <m/>
    <s v="TIPO I"/>
    <s v="TERRESTRE"/>
    <s v="ORTEGA TORRES JUAN SEBASTIAN"/>
    <n v="1"/>
    <n v="35780"/>
    <n v="75096"/>
    <n v="35780"/>
  </r>
  <r>
    <s v="MEDELLIN"/>
    <x v="1"/>
    <x v="1"/>
    <s v="5088"/>
    <s v="3145727"/>
    <s v="3007065102"/>
    <s v="OC VISITA ROLLOS"/>
    <s v="ANTIOQUIA"/>
    <s v="BELLO"/>
    <s v="PTM BELLO AUTOSERVICIO F&amp;J"/>
    <s v="REDEBAN"/>
    <s v="FO-25-1984078"/>
    <d v="2025-12-16T15:59:23"/>
    <d v="2025-12-24T10:47:00"/>
    <m/>
    <s v="VISITA"/>
    <s v="ROLLOS"/>
    <s v="AGREGADOR"/>
    <s v="COMCARD - PTM"/>
    <m/>
    <s v="EJECUTADO EXITOSO"/>
    <s v="16/12/2025 SE ESCALA A COORDINADOR DE ZONA PARA ENTREGA DE ROLLOS EN SITIO | 22/12/2025 22-12 ENVIO POR VELOCES, REPORTAN NOVEDADES EN LA ENTREGA POR CAPACIDAD OPERATIVA DE LA TRANSPORTADORA | 26/12/2025 SE REALIZA ENTREGA DE 60 ROLLOS POR EL OPERADOR VELOCES CON LA GUIA V4002001583"/>
    <s v="VISITA TECNICA"/>
    <m/>
    <s v="TIPO I"/>
    <s v="TERRESTRE"/>
    <s v="MARIN QUINTERO BRAYAN ESTIVEN"/>
    <n v="1"/>
    <n v="35780"/>
    <n v="75096"/>
    <n v="35780"/>
  </r>
  <r>
    <s v="CARTAGENA"/>
    <x v="3"/>
    <x v="3"/>
    <s v="13001"/>
    <s v="3146204"/>
    <s v="3007075897"/>
    <s v="OC VISITA ROLLOS"/>
    <s v="BOLIVAR"/>
    <s v="CARTAGENA"/>
    <s v="BARRIO BOSTON CARTAGENA DE IND"/>
    <s v="REDEBAN"/>
    <s v="FO-25-1986368"/>
    <d v="2025-12-16T16:49:45"/>
    <d v="2025-12-17T14:18:00"/>
    <m/>
    <s v="VISITA"/>
    <s v="ROLLOS"/>
    <s v="CB UNO A UNO"/>
    <s v="CB UNO A UNO"/>
    <s v="EJECUTADO"/>
    <s v="EJECUTADO EXITOSO"/>
    <s v="17/12/2025 SE ESCALA A COORDINADOR DE ZONA PARA ENTREGA DE ROLLOS EN SITIO | 17/12/2025 SE REALIZA ENTREGA DE 20 ROLLOS PARA EL CORRESPONSAL"/>
    <s v="VISITA TECNICA"/>
    <m/>
    <s v="TIPO I"/>
    <s v="TERRESTRE"/>
    <s v="MARTINEZ SALGUEDO ANDRES AUGUSTO"/>
    <n v="1"/>
    <n v="35780"/>
    <n v="75096"/>
    <n v="35780"/>
  </r>
  <r>
    <s v="NEIVA"/>
    <x v="2"/>
    <x v="2"/>
    <s v="41298"/>
    <s v="3146277"/>
    <s v="3007053186"/>
    <s v="OC ENVIO ROLLOS"/>
    <s v="HUILA"/>
    <s v="GARZON"/>
    <s v="BARRIO CENTRO GARZON 8"/>
    <s v="REDEBAN"/>
    <s v="FO-25-1985758"/>
    <d v="2025-12-17T08:00:00"/>
    <d v="2025-12-18T16:13:00"/>
    <m/>
    <s v="ENVIO"/>
    <m/>
    <s v="CB UNO A UNO"/>
    <s v="CB UNO A UNO"/>
    <m/>
    <s v="EJECUTADO EXITOSO"/>
    <s v="17/12/2025 SE REALIZA ENVIO DE ROLLOS POR  OPERADOR LOGISTICO | 18/12/2025 SE REALIZA ENVIO DE 70 ROLLOS, CON LA GUIA 2235598046 SERVIENTREGA. SE CONFIRMA ENTREGA EXITOSA POR PARTE DE LA TRANSPORTADORA"/>
    <s v="ENVIO"/>
    <m/>
    <s v="TIPO III"/>
    <s v="TERRESTRE"/>
    <m/>
    <n v="1"/>
    <n v="35780"/>
    <n v="0"/>
    <n v="35780"/>
  </r>
  <r>
    <s v="MANIZALES"/>
    <x v="0"/>
    <x v="5"/>
    <s v="17614"/>
    <s v="3146297"/>
    <s v="3007081264"/>
    <s v="OC VISITA ROLLOS"/>
    <s v="CALDAS"/>
    <s v="RIOSUCIO"/>
    <s v="DISTRICOL DROGUERIA PAOLA"/>
    <s v="REDEBAN"/>
    <s v="FO-25-1986333"/>
    <d v="2025-12-17T08:00:00"/>
    <d v="2025-12-19T08:39:00"/>
    <m/>
    <s v="VISITA"/>
    <s v="ROLLOS"/>
    <s v="AGREGADOR"/>
    <s v="DISTRICOL"/>
    <s v="EJECUTADO"/>
    <s v="EJECUTADO EXITOSO"/>
    <s v="17/12/2025 SE ESCALA A COORDINADOR DE ZONA PARA ENTREGA DE ROLLOS EN SITIO | 18/12/2025 SE REALIZA VISITA SE ENTREGAN 20 ROLLOS EN DIRECCIÓN SOLICITADA POR USUARIO EN VILLAMARIA CALDAS CL6 # 7"/>
    <s v="VISITA TECNICA"/>
    <m/>
    <s v="TIPO II"/>
    <s v="TERRESTRE"/>
    <s v="AGUIRRE HENAO RAUL EDUARDO"/>
    <n v="1"/>
    <n v="67654"/>
    <n v="140396"/>
    <n v="67654"/>
  </r>
  <r>
    <s v="VILLAVICENCIO"/>
    <x v="2"/>
    <x v="2"/>
    <s v="50313"/>
    <s v="3146364"/>
    <s v="3007079891"/>
    <s v="OC VISITA ROLLOS"/>
    <s v="META"/>
    <s v="GRANADA"/>
    <s v="DISTRICOL BIOPLASTIC M"/>
    <s v="REDEBAN"/>
    <s v="FO-25-1986360"/>
    <d v="2025-12-16T17:38:30"/>
    <d v="2025-12-19T08:59:00"/>
    <m/>
    <s v="VISITA"/>
    <s v="ROLLOS"/>
    <s v="AGREGADOR"/>
    <s v="DISTRICOL"/>
    <s v="EJECUTADO"/>
    <s v="EJECUTADO EXITOSO"/>
    <s v="17/12/2025 SE ESCALA A COORDINADOR DE ZONA PARA ENTREGA DE ROLLOS EN SITIO | 18/12/2025 SE REALIZA ENTREGA DE 10 ROLLOS AL COMERCIO"/>
    <s v="VISITA TECNICA"/>
    <m/>
    <s v="TIPO II"/>
    <s v="TERRESTRE"/>
    <s v="ROZO JIMENEZ EDGAR ARMANDO"/>
    <n v="1"/>
    <n v="67654"/>
    <n v="140396"/>
    <n v="67654"/>
  </r>
  <r>
    <s v="BUCARAMANGA"/>
    <x v="4"/>
    <x v="4"/>
    <s v="68406"/>
    <s v="3146367"/>
    <s v="3007066505"/>
    <s v="OC VISITA ROLLOS"/>
    <s v="SANTANDER"/>
    <s v="LEBRIJA"/>
    <s v="PTM LEBRIJA MUNDOTRONICS LEBRI"/>
    <s v="REDEBAN"/>
    <s v="FO-25-1986355"/>
    <d v="2025-12-16T17:39:48"/>
    <d v="2025-12-19T11:07:00"/>
    <m/>
    <s v="VISITA"/>
    <s v="ROLLOS"/>
    <s v="AGREGADOR"/>
    <s v="COMCARD - PTM"/>
    <s v="EJECUTADO"/>
    <s v="EJECUTADO EXITOSO"/>
    <s v="17/12/2025 SE ESCALA A COORDINADOR DE ZONA PARA ENTREGA DE ROLLOS EN SITIO | 19/12/2025 SE VISITA COMERCIO E HACE ENTREGA DE 20 ROLLOS"/>
    <s v="VISITA TECNICA"/>
    <m/>
    <s v="TIPO II"/>
    <s v="TERRESTRE"/>
    <s v="GELVEZ MOGOLLON JOSE ELISEO"/>
    <n v="1"/>
    <n v="67654"/>
    <n v="140396"/>
    <n v="67654"/>
  </r>
  <r>
    <s v="MEDELLIN"/>
    <x v="1"/>
    <x v="1"/>
    <s v="5088"/>
    <s v="3146389"/>
    <s v="3007076172"/>
    <s v="OC VISITA ROLLOS"/>
    <s v="ANTIOQUIA"/>
    <s v="BELLO"/>
    <s v="PTM BELLO MINIMERCADO ZONA FRE"/>
    <s v="REDEBAN"/>
    <s v="FO-25-1986346"/>
    <d v="2025-12-16T17:55:19"/>
    <d v="2025-12-24T10:46:00"/>
    <m/>
    <s v="VISITA"/>
    <s v="ROLLOS"/>
    <s v="AGREGADOR"/>
    <s v="COMCARD - PTM"/>
    <m/>
    <s v="EJECUTADO EXITOSO"/>
    <s v="17/12/2025 SE ESCALA A COORDINADOR DE ZONA PARA ENTREGA DE ROLLOS EN SITIO | 22/12/2025 22-12 ENVIO POR VELOCES, REPORTAN NOVEDADES EN LA ENTREGA POR CAPACIDAD OPERATIVA DE LA TRANSPORTADORA | 26/12/2025 SE REALIZA ENTREGA DE 40 ROLLOS POR EL OPERADOR VELOCES CON LA GUIA V4002007707"/>
    <s v="VISITA TECNICA"/>
    <m/>
    <s v="TIPO I"/>
    <s v="TERRESTRE"/>
    <s v="MARIN QUINTERO BRAYAN ESTIVEN"/>
    <n v="1"/>
    <n v="35780"/>
    <n v="75096"/>
    <n v="35780"/>
  </r>
  <r>
    <s v="BOGOTA"/>
    <x v="5"/>
    <x v="6"/>
    <s v="11001"/>
    <s v="3146398"/>
    <s v="3007063420"/>
    <s v="OC VISITA ROLLOS"/>
    <s v="CUNDINAMARCA"/>
    <s v="BOGOTA"/>
    <s v="PTM BOGOTA VARIEDADES SEBASTIA"/>
    <s v="REDEBAN"/>
    <s v="FO-25-1986343"/>
    <d v="2025-12-17T08:00:00"/>
    <d v="2025-12-17T11:37:00"/>
    <m/>
    <s v="VISITA"/>
    <s v="ROLLOS"/>
    <s v="AGREGADOR"/>
    <s v="COMCARD - PTM"/>
    <s v="EJECUTADO"/>
    <s v="EJECUTADO EXITOSO"/>
    <s v="17/12/2025 SE ESCALA A COORDINADOR DE ZONA PARA ENTREGA DE ROLLOS EN SITIO | 17/12/2025 ENTREGA DE 20 ROLLOS NO SE MANIPULAN EQUIPOS"/>
    <s v="VISITA TECNICA"/>
    <m/>
    <s v="TIPO I"/>
    <s v="TERRESTRE"/>
    <s v="HERNANDEZ NARANJO OSCAR EDUARDO"/>
    <n v="1"/>
    <n v="35780"/>
    <n v="75096"/>
    <n v="35780"/>
  </r>
  <r>
    <s v="CALI"/>
    <x v="0"/>
    <x v="0"/>
    <s v="76364"/>
    <s v="3146503"/>
    <s v="3007080672"/>
    <s v="OC VISITA ROLLOS"/>
    <s v="VALLE DEL CAUCA"/>
    <s v="JAMUNDI"/>
    <s v="BARRIO LAS ACACIAS JAMUNDI 2"/>
    <s v="REDEBAN"/>
    <s v="FO-25-1986363"/>
    <d v="2025-12-16T17:26:16"/>
    <d v="2025-12-19T08:55:00"/>
    <m/>
    <s v="VISITA"/>
    <s v="ROLLOS"/>
    <s v="UNO A UNO"/>
    <s v="UNO A UNO"/>
    <s v="EJECUTADO"/>
    <s v="EJECUTADO EXITOSO"/>
    <s v="17/12/2025 SE ESCALA A COORDINADOR DE ZONA PARA ENTREGA DE ROLLOS EN SITIO | 18/12/2025 SE REALIZA VISITA TÉCNICA PARA ENTREGAR 20 ROLLOS EN BUEN ESTADO"/>
    <s v="VISITA TECNICA"/>
    <m/>
    <s v="TIPO II"/>
    <s v="TERRESTRE"/>
    <s v="ESCOBAR LENIS JUAN SEBASTIAN"/>
    <n v="1"/>
    <n v="67654"/>
    <n v="140396"/>
    <n v="67654"/>
  </r>
  <r>
    <s v="CALI"/>
    <x v="0"/>
    <x v="0"/>
    <s v="19130"/>
    <s v="3146574"/>
    <s v="3007063978"/>
    <s v="OC VISITA ROLLOS"/>
    <s v="CAUCA"/>
    <s v="CAJIBIO"/>
    <s v="BARRIO RECUERDO BAJO CAJIBIO"/>
    <s v="REDEBAN"/>
    <s v="FO-25-1995147"/>
    <d v="2025-12-17T08:00:00"/>
    <d v="2025-12-23T10:51:00"/>
    <m/>
    <s v="VISITA"/>
    <s v="ROLLOS"/>
    <s v="UNO A UNO"/>
    <s v="CB UNO A UNO"/>
    <s v="EJECUTADO"/>
    <s v="EJECUTADO EXITOSO"/>
    <s v="18/12/2025 SE CONFIRMAN DATOS, SE REALIZA ENVIO POR OPERADOR LOGISTICO | 22/12/2025 SE ENTREGA EN POPAYAN AL SEÑOR ARY 10 ROLLOS RBM"/>
    <s v="VISITA TECNICA"/>
    <m/>
    <s v="TIPO III"/>
    <s v="TERRESTRE"/>
    <s v="GIMBUEL LASSO LUIS GERMAN"/>
    <n v="1"/>
    <n v="35780"/>
    <n v="196537"/>
    <n v="35780"/>
  </r>
  <r>
    <s v="CALI"/>
    <x v="0"/>
    <x v="0"/>
    <s v="76001"/>
    <s v="3146618"/>
    <s v="3007080837"/>
    <s v="OC VISITA ROLLOS"/>
    <s v="VALLE DEL CAUCA"/>
    <s v="CALI"/>
    <s v="PTM CALI MULTISERVICIOS DAOR"/>
    <s v="REDEBAN"/>
    <s v="FO-25-1986337"/>
    <d v="2025-12-17T08:00:00"/>
    <d v="2025-12-18T11:02:00"/>
    <m/>
    <s v="VISITA"/>
    <s v="ROLLOS"/>
    <s v="AGREGADOR"/>
    <s v="COMCARD - PTM"/>
    <s v="EJECUTADO"/>
    <s v="EJECUTADO EXITOSO"/>
    <s v="17/12/2025 SE ESCALA A COORDINADOR DE ZONA PARA ENTREGA DE ROLLOS EN SITIO | 18/12/2025 SE REALIZA ENTREGA DE 30 ROLLOS TÉRMICOS EN EL CB SIN NOVEDAD."/>
    <s v="VISITA TECNICA"/>
    <m/>
    <s v="TIPO I"/>
    <s v="TERRESTRE"/>
    <s v="TORRES GARCIA JENDRY JOSE"/>
    <n v="1"/>
    <n v="35780"/>
    <n v="75096"/>
    <n v="35780"/>
  </r>
  <r>
    <s v="MEDELLIN"/>
    <x v="1"/>
    <x v="1"/>
    <s v="5318"/>
    <s v="3146641"/>
    <s v="3007068696"/>
    <s v="OC VISITA ROLLOS"/>
    <s v="ANTIOQUIA"/>
    <s v="GUARNE"/>
    <s v="PTM GUARNE FONDA BUJU"/>
    <s v="REDEBAN"/>
    <s v="FO-25-1986330"/>
    <d v="2025-12-17T08:00:00"/>
    <d v="2025-12-20T14:11:00"/>
    <m/>
    <s v="VISITA"/>
    <s v="ROLLOS"/>
    <s v="AGREGADOR"/>
    <s v="COMCARD - PTM"/>
    <s v="EJECUTADO"/>
    <s v="EJECUTADO EXITOSO"/>
    <s v="17/12/2025 SE ESCALA A COORDINADOR DE ZONA PARA ENTREGA DE ROLLOS EN SITIO | 20/12/2025 SE REALIZA ENTREGA DE 20 ROLLOS DE MANERA EFECTIVA"/>
    <s v="VISITA TECNICA"/>
    <m/>
    <s v="TIPO II"/>
    <s v="TERRESTRE"/>
    <s v="MARIN PIEDRAHITA JIMMY ALEXIS"/>
    <n v="1"/>
    <n v="67654"/>
    <n v="140396"/>
    <n v="67654"/>
  </r>
  <r>
    <s v="MEDELLIN"/>
    <x v="1"/>
    <x v="1"/>
    <s v="5001"/>
    <s v="3146667"/>
    <s v="3007074039"/>
    <s v="OC VISITA ROLLOS"/>
    <s v="ANTIOQUIA"/>
    <s v="MEDELLIN"/>
    <s v="REDY METROCENTRO 2"/>
    <s v="REDEBAN"/>
    <s v="FO-25-1986326"/>
    <d v="2025-12-17T08:00:00"/>
    <d v="2025-12-29T15:04:00"/>
    <m/>
    <s v="VISITA"/>
    <s v="ROLLOS"/>
    <s v="ROBUSTO"/>
    <s v="REDY"/>
    <m/>
    <s v="EJECUTADO EXITOSO"/>
    <s v="17/12/2025 SE ESCALA A COORDINADOR DE ZONA PARA ENTREGA DE ROLLOS EN SITIO | 26/12/2025 SE CONSULTA NUEVAMENTE A VELOCES POR EL ESTADO DE LA GUIA, INFORMAN QUE REVISARAN Y SE RECOMENDARÁ LA ENTREGA | 29/12/2025 SE REALIZA ENTREGA DE 140 ROLLOS POR EL OPERADOR VELOCES CON LA GUIA V4002007708"/>
    <s v="VISITA TECNICA"/>
    <m/>
    <s v="TIPO I"/>
    <s v="TERRESTRE"/>
    <s v="CONTRERAS ROSSI LITZY YULIETH"/>
    <n v="1"/>
    <n v="35780"/>
    <n v="75096"/>
    <n v="35780"/>
  </r>
  <r>
    <s v="SANTA MARTA"/>
    <x v="3"/>
    <x v="3"/>
    <s v="44430"/>
    <s v="3146892"/>
    <s v="3007032193"/>
    <s v="OC ENVIO ROLLOS"/>
    <s v="LA GUAJIRA"/>
    <s v="MAICAO"/>
    <s v="DISTRICOL TRAMITES Y SERVICIOS"/>
    <s v="REDEBAN"/>
    <s v="FO-25-1986608"/>
    <d v="2025-12-17T08:34:21"/>
    <d v="2025-12-19T12:08:00"/>
    <m/>
    <s v="ENVIO"/>
    <m/>
    <s v="AGREGADOR"/>
    <s v="DISTRICOL"/>
    <m/>
    <s v="EJECUTADO EXITOSO"/>
    <s v="17/12/2025 SE REALIZA ENVIO DE ROLLOS POR  OPERADOR LOGISTICO | 19/12/2025 SE REALIZA ENVIO DE 80 ROLLOS, CON LA GUIA 2278614872 SERVIENTREGA. SE CONFIRMA ENTREGA EXITOSA POR PARTE DE LA TRANSPORTADORA"/>
    <s v="ENVIO"/>
    <m/>
    <s v="TIPO IV"/>
    <s v="TERRESTRE"/>
    <m/>
    <n v="1"/>
    <n v="35780"/>
    <n v="0"/>
    <n v="35780"/>
  </r>
  <r>
    <s v="MONTERIA"/>
    <x v="3"/>
    <x v="3"/>
    <s v="5154"/>
    <s v="3147132"/>
    <s v="3007012029"/>
    <s v="OC VISITA ROLLOS"/>
    <s v="ANTIOQUIA"/>
    <s v="CAUCASIA"/>
    <s v="ARRIO CENTENARIO"/>
    <s v="REDEBAN"/>
    <s v="FO-25-1986324"/>
    <d v="2025-12-17T08:09:43"/>
    <d v="2025-12-18T11:55:00"/>
    <m/>
    <s v="VISITA"/>
    <s v="ROLLOS"/>
    <s v="CB UNO A UNO"/>
    <s v="CB UNO A UNO"/>
    <s v="EJECUTADO"/>
    <s v="EJECUTADO EXITOSO"/>
    <s v="17/12/2025 SE ESCALA A COORDINADOR DE ZONA PARA ENTREGA DE ROLLOS EN SITIO | 18/12/2025 SE REALIZA ENTREGA DE 80 ROLLOS REDEBAN EN EL PUNTO SIN NOVEDAD, EN LA ENTREGA NO SE MANIPULAN EQUIPOS"/>
    <s v="VISITA TECNICA"/>
    <m/>
    <s v="TIPO II"/>
    <s v="TERRESTRE"/>
    <s v="GONZALEZ FERRER JESUS ALEXANDER"/>
    <n v="1"/>
    <n v="67654"/>
    <n v="140396"/>
    <n v="67654"/>
  </r>
  <r>
    <s v="BOGOTA"/>
    <x v="5"/>
    <x v="6"/>
    <s v="25899"/>
    <s v="3147165"/>
    <s v="3007060245"/>
    <s v="OC VISITA ROLLOS"/>
    <s v="CUNDINAMARCA"/>
    <s v="ZIPAQUIRA"/>
    <s v="BARRIO VEREDA SAN JORGE ZIPAQU"/>
    <s v="REDEBAN"/>
    <s v="FO-25-1986315"/>
    <d v="2025-12-17T08:26:24"/>
    <d v="2025-12-19T08:41:00"/>
    <m/>
    <s v="VISITA"/>
    <s v="ROLLOS"/>
    <s v="UNO A UNO"/>
    <s v="CB UNO A UNO"/>
    <s v="EJECUTADO"/>
    <s v="EJECUTADO EXITOSO"/>
    <s v="17/12/2025 SE ESCALA A COORDINADOR DE ZONA PARA ENTREGA DE ROLLOS EN SITIO | 18/12/2025 SE LLEGA A LA DIRECCIÓN INDICADA Y SE ENTREGAN 10 ROLLOS RBM SIN MANIPULAR EQUIPOS"/>
    <s v="VISITA TECNICA"/>
    <m/>
    <s v="TIPO II"/>
    <s v="TERRESTRE"/>
    <s v="GARCIA PASTRANA KEVIN FERNANDO"/>
    <n v="1"/>
    <n v="67654"/>
    <n v="140396"/>
    <n v="67654"/>
  </r>
  <r>
    <s v="PEREIRA"/>
    <x v="0"/>
    <x v="5"/>
    <s v="66594"/>
    <s v="3147199"/>
    <s v="3007057017"/>
    <s v="OC VISITA ROLLOS"/>
    <s v="RISARALDA"/>
    <s v="QUINCHIA"/>
    <s v="DISTRICOL TIENDA PACHITO"/>
    <s v="REDEBAN"/>
    <s v="FO-25-1986309"/>
    <d v="2025-12-17T08:33:21"/>
    <d v="2025-12-17T15:03:00"/>
    <m/>
    <s v="VISITA"/>
    <s v="ROLLOS"/>
    <s v="AGREGADOR"/>
    <s v="DISTRICOL"/>
    <s v="EJECUTADO"/>
    <s v="EJECUTADO EXITOSO"/>
    <s v="17/12/2025 SE ESCALA A COORDINADOR DE ZONA PARA ENTREGA DE ROLLOS EN SITIO | 17/12/2025 SE ENTREGAN 40 ROLLOS."/>
    <s v="VISITA TECNICA"/>
    <m/>
    <s v="TIPO II"/>
    <s v="TERRESTRE"/>
    <s v="FRANCO CAÑAVERAL YAMID RAUL"/>
    <n v="1"/>
    <n v="67654"/>
    <n v="140396"/>
    <n v="67654"/>
  </r>
  <r>
    <s v="CARTAGENA"/>
    <x v="3"/>
    <x v="3"/>
    <s v="13001"/>
    <s v="3147395"/>
    <s v="3007074147"/>
    <s v="OC VISITA ROLLOS"/>
    <s v="BOLIVAR"/>
    <s v="CARTAGENA"/>
    <s v="PTM CARTAGENA MOVIL CELTYN"/>
    <s v="REDEBAN"/>
    <s v="FO-25-1987106"/>
    <d v="2025-12-17T08:55:10"/>
    <d v="2025-12-18T11:06:00"/>
    <m/>
    <s v="VISITA"/>
    <s v="ROLLOS"/>
    <s v="AGREGADOR"/>
    <s v="COMCARD - PTM"/>
    <s v="EJECUTADO"/>
    <s v="EJECUTADO EXITOSO"/>
    <s v="17/12/2025 SE ESCALA A COORDINADOR DE ZONA PARA ENTREGA DE ROLLOS EN SITIO | 18/12/2025 SE REALIZA ENTREGA DE 110 ROLLOS PARA EL CORRESPONSAL"/>
    <s v="VISITA TECNICA"/>
    <m/>
    <s v="TIPO I"/>
    <s v="TERRESTRE"/>
    <s v="MARTINEZ SALGUEDO ANDRES AUGUSTO"/>
    <n v="1"/>
    <n v="35780"/>
    <n v="75096"/>
    <n v="35780"/>
  </r>
  <r>
    <s v="MEDELLIN"/>
    <x v="1"/>
    <x v="1"/>
    <s v="5148"/>
    <s v="3147452"/>
    <s v="3007016346"/>
    <s v="OC VISITA ROLLOS"/>
    <s v="ANTIOQUIA"/>
    <s v="EL CARMEN DE VIBORAL"/>
    <s v="EL CARMEN DE VIBORAL III ANTIO"/>
    <s v="REDEBAN"/>
    <s v="FO-25-1987101"/>
    <d v="2025-12-17T08:56:09"/>
    <d v="2025-12-20T14:50:00"/>
    <m/>
    <s v="VISITA"/>
    <s v="ROLLOS"/>
    <s v="CB UNO A UNO"/>
    <s v="CB UNO A UNO"/>
    <s v="EJECUTADO"/>
    <s v="EJECUTADO EXITOSO"/>
    <s v="17/12/2025 SE ESCALA A COORDINADOR DE ZONA PARA ENTREGA DE ROLLOS EN SITIO | 20/12/2025 EN EL CB NO HAY QUIEN ATIENDA E INFORMAN QUE QUIEN ATIENDE ESTÁ EN UNA DILIGENCIA, POR LO CUAL, SE DEJAN LOS ROLLOS CON EL VIGILANTE DEL SUPERMERCADO YA QUE EL CB QUEDA DENTRO DE UN SUPERMERCADO"/>
    <s v="VISITA TECNICA"/>
    <m/>
    <s v="TIPO II"/>
    <s v="TERRESTRE"/>
    <s v="MARIN PIEDRAHITA JIMMY ALEXIS"/>
    <n v="1"/>
    <n v="67654"/>
    <n v="140396"/>
    <n v="67654"/>
  </r>
  <r>
    <s v="VILLAVICENCIO"/>
    <x v="2"/>
    <x v="2"/>
    <s v="50001"/>
    <s v="3147539"/>
    <s v="3007074266"/>
    <s v="OC VISITA ROLLOS"/>
    <s v="META"/>
    <s v="VILLAVICENCIO"/>
    <s v="BARRIO SANTA JOSEFA VILLAVICEN"/>
    <s v="REDEBAN"/>
    <s v="FO-25-1987110"/>
    <d v="2025-12-17T08:53:29"/>
    <d v="2025-12-17T15:37:00"/>
    <m/>
    <s v="VISITA"/>
    <s v="ROLLOS"/>
    <s v="CB UNO A UNO"/>
    <s v="CB UNO A UNO"/>
    <s v="EJECUTADO"/>
    <s v="EJECUTADO EXITOSO"/>
    <s v="17/12/2025 SE ESCALA A COORDINADOR DE ZONA PARA ENTREGA DE ROLLOS EN SITIO | 17/12/2025 SE REALIZA ENTREGA DE 50 ROLLOS AL COMERCIO"/>
    <s v="VISITA TECNICA"/>
    <m/>
    <s v="TIPO I"/>
    <s v="TERRESTRE"/>
    <s v="ROZO JIMENEZ EDGAR ARMANDO"/>
    <n v="1"/>
    <n v="35780"/>
    <n v="75096"/>
    <n v="35780"/>
  </r>
  <r>
    <s v="NEIVA"/>
    <x v="2"/>
    <x v="2"/>
    <s v="41791"/>
    <s v="3147578"/>
    <s v="3007056851"/>
    <s v="OC ENVIO ROLLOS"/>
    <s v="HUILA"/>
    <s v="TARQUI"/>
    <s v="BARRIO QUITURO TARQUI"/>
    <s v="REDEBAN"/>
    <s v="FO-25-1986604"/>
    <d v="2025-12-17T09:10:32"/>
    <d v="2025-12-19T12:10:00"/>
    <m/>
    <s v="ENVIO"/>
    <m/>
    <s v="CB UNO A UNO"/>
    <s v="CB UNO A UNO"/>
    <m/>
    <s v="EJECUTADO EXITOSO"/>
    <s v="17/12/2025 SE REALIZA ENVIO DE ROLLOS POR  OPERADOR LOGISTICO | 19/12/2025 SE REALIZA ENVIO DE 10 ROLLOS, CON LA GUIA 2235598047 SERVIENTREGA. SE CONFIRMA ENTREGA EXITOSA POR PARTE DE LA TRANSPORTADORA"/>
    <s v="ENVIO"/>
    <m/>
    <s v="TIPO III"/>
    <s v="TERRESTRE"/>
    <m/>
    <n v="1"/>
    <n v="35780"/>
    <n v="0"/>
    <n v="35780"/>
  </r>
  <r>
    <s v="CARTAGENA"/>
    <x v="3"/>
    <x v="3"/>
    <s v="13001"/>
    <s v="3147582"/>
    <s v="3007050243"/>
    <s v="OC VISITA ROLLOS"/>
    <s v="BOLIVAR"/>
    <s v="CARTAGENA"/>
    <s v="BARRIO CRESPO CARTAGENA DE IND"/>
    <s v="REDEBAN"/>
    <s v="FO-25-1987094"/>
    <d v="2025-12-17T09:12:48"/>
    <d v="2025-12-17T13:59:00"/>
    <m/>
    <s v="VISITA"/>
    <s v="ROLLOS"/>
    <s v="CB UNO A UNO"/>
    <s v="CB UNO A UNO"/>
    <s v="EJECUTADO"/>
    <s v="EJECUTADO EXITOSO"/>
    <s v="17/12/2025 SE ESCALA A COORDINADOR DE ZONA PARA ENTREGA DE ROLLOS EN SITIO | 17/12/2025 SE REALIZA ENTREGA DE 70 UNIDADES DE ROLLOS REDEBAN"/>
    <s v="VISITA TECNICA"/>
    <m/>
    <s v="TIPO I"/>
    <s v="TERRESTRE"/>
    <s v="AVILA DE HORTA FERNANDO JOSE"/>
    <n v="1"/>
    <n v="35780"/>
    <n v="75096"/>
    <n v="35780"/>
  </r>
  <r>
    <s v="BOGOTA"/>
    <x v="5"/>
    <x v="6"/>
    <s v="11001"/>
    <s v="3147629"/>
    <s v="3007062358"/>
    <s v="OC VISITA ROLLOS"/>
    <s v="CUNDINAMARCA"/>
    <s v="BOGOTA"/>
    <s v="BARRIO VILLA ANITA BOGOTA"/>
    <s v="REDEBAN"/>
    <s v="FO-25-1987097"/>
    <d v="2025-12-17T09:09:09"/>
    <d v="2025-12-17T11:50:00"/>
    <m/>
    <s v="VISITA"/>
    <s v="ROLLOS"/>
    <s v="CB UNO A UNO"/>
    <s v="CB UNO A UNO"/>
    <s v="EJECUTADO"/>
    <s v="EJECUTADO EXITOSO"/>
    <s v="17/12/2025 SE ESCALA A COORDINADOR DE ZONA PARA ENTREGA DE ROLLOS EN SITIO | 17/12/2025 ENTREGA DE 90 ROLLOS NO SE MANIPULAN EQUIPOS"/>
    <s v="VISITA TECNICA"/>
    <m/>
    <s v="TIPO I"/>
    <s v="TERRESTRE"/>
    <s v="HERNANDEZ NARANJO OSCAR EDUARDO"/>
    <n v="1"/>
    <n v="35780"/>
    <n v="75096"/>
    <n v="35780"/>
  </r>
  <r>
    <s v="CUCUTA"/>
    <x v="4"/>
    <x v="4"/>
    <s v="54498"/>
    <s v="3147639"/>
    <s v="3007038301"/>
    <s v="OC ROLLOS"/>
    <s v="NORTE DE SANTANDER"/>
    <s v="OCAÑA"/>
    <s v="BARRIO JOSE ANTONIO GALAN OCAN"/>
    <s v="REDEBAN"/>
    <s v="FO-25-2001136"/>
    <d v="2025-12-17T09:14:00"/>
    <d v="2025-12-19T10:29:00"/>
    <m/>
    <s v="VISITA"/>
    <s v="ROLLOS"/>
    <s v="CB UNO A UNO"/>
    <s v="CB UNO A UNO"/>
    <m/>
    <s v="CANCELADO POR LA ENTIDAD"/>
    <s v="19/12/2025 SE INTENTO COMUNICACION CON EL USUARIO, NO SE LOGRA CONTACTO. SE PROCEDE A CANCELAR LA SOLICITUD PORQUE SE LLAMAN DIAS Y HORARIOS DIFERENTES Y NO SE OBTIENE RESPUESTA | 19/12/2025 SE INTENTO COMUNICACION CON EL USUARIO, NO SE LOGRA CONTACTO. SE PROCEDE A CANCELAR LA SOLICITUD PORQUE SE LLAMAN DIAS Y HORARIOS DIFERENTES Y NO SE OBTIENE RESPUESTA"/>
    <s v="SOPORTE TELEFONICO"/>
    <m/>
    <s v="TIPO IV"/>
    <s v="TERRESTRE"/>
    <m/>
    <n v="0"/>
    <n v="41241"/>
    <n v="0"/>
    <n v="41241"/>
  </r>
  <r>
    <s v="BOGOTA"/>
    <x v="5"/>
    <x v="6"/>
    <s v="11001"/>
    <s v="3147822"/>
    <s v="3007059756"/>
    <s v="OC VISITA ROLLOS"/>
    <s v="CUNDINAMARCA"/>
    <s v="BOGOTA"/>
    <s v="BARRIO CENTRO BOGOTA 36"/>
    <s v="REDEBAN"/>
    <s v="FO-25-1987090"/>
    <d v="2025-12-17T09:17:22"/>
    <d v="2025-12-18T11:50:00"/>
    <m/>
    <s v="VISITA"/>
    <s v="ROLLOS"/>
    <s v="UNO A UNO"/>
    <s v="CB UNO A UNO"/>
    <s v="EJECUTADO"/>
    <s v="EJECUTADO EXITOSO"/>
    <s v="17/12/2025 SE ESCALA A COORDINADOR DE ZONA PARA ENTREGA DE ROLLOS EN SITIO | 18/12/2025 SE REALIZA ENTREGA DE 10 ROLLOS"/>
    <s v="VISITA TECNICA"/>
    <m/>
    <s v="TIPO I"/>
    <s v="TERRESTRE"/>
    <s v="MICHELI LOPEZ MIGUEL ANGEL"/>
    <n v="1"/>
    <n v="35780"/>
    <n v="75096"/>
    <n v="35780"/>
  </r>
  <r>
    <s v="BOGOTA"/>
    <x v="5"/>
    <x v="6"/>
    <s v="11001"/>
    <s v="3147987"/>
    <s v="3007063575"/>
    <s v="OC VISITA ROLLOS"/>
    <s v="CUNDINAMARCA"/>
    <s v="BOGOTA"/>
    <s v="BARRIO CENTRO BOGOTA 39"/>
    <s v="REDEBAN"/>
    <s v="FO-25-1987404"/>
    <d v="2025-12-17T10:08:39"/>
    <d v="2025-12-18T11:04:00"/>
    <m/>
    <s v="VISITA"/>
    <s v="ROLLOS"/>
    <s v="CB UNO A UNO"/>
    <s v="CB UNO A UNO"/>
    <s v="EJECUTADO"/>
    <s v="EJECUTADO EXITOSO"/>
    <s v="17/12/2025 SE ESCALA A COORDINADOR DE ZONA PARA ENTREGA DE ROLLOS EN SITIO | 18/12/2025 SE REALIZA ENTREGA DE 40 ROLLOS"/>
    <s v="VISITA TECNICA"/>
    <m/>
    <s v="TIPO I"/>
    <s v="TERRESTRE"/>
    <s v="MICHELI LOPEZ MIGUEL ANGEL"/>
    <n v="1"/>
    <n v="35780"/>
    <n v="75096"/>
    <n v="35780"/>
  </r>
  <r>
    <s v="MONTERIA"/>
    <x v="3"/>
    <x v="3"/>
    <s v="23001"/>
    <s v="3148139"/>
    <s v="3007072851"/>
    <s v="OC VISITA ROLLOS"/>
    <s v="CORDOBA"/>
    <s v="MONTERIA"/>
    <s v="BARRIO VILLA MERY MONTERIA 2"/>
    <s v="REDEBAN"/>
    <s v="FO-25-1987087"/>
    <d v="2025-12-17T09:53:50"/>
    <d v="2025-12-17T13:57:00"/>
    <m/>
    <s v="VISITA"/>
    <s v="ROLLOS"/>
    <s v="CB UNO A UNO"/>
    <s v="CB UNO A UNO"/>
    <s v="EJECUTADO"/>
    <s v="EJECUTADO EXITOSO"/>
    <s v="17/12/2025 SE ESCALA A COORDINADOR DE ZONA PARA ENTREGA DE ROLLOS EN SITIO | 17/12/2025 SE REALIZA VISITA TÉCNICA PARA ENTREGA DE 30 ROLLOS PARA DATÁFONO, NO SE INTERVIENE TERMINAL Y LA ENTREGA SE REALIZA SIN NOVEDAD."/>
    <s v="VISITA TECNICA"/>
    <m/>
    <s v="TIPO I"/>
    <s v="TERRESTRE"/>
    <s v="CASSIANI PEREZ RAUL RAMIRO"/>
    <n v="1"/>
    <n v="35780"/>
    <n v="75096"/>
    <n v="35780"/>
  </r>
  <r>
    <s v="CALI"/>
    <x v="0"/>
    <x v="0"/>
    <s v="76377"/>
    <s v="3148247"/>
    <s v="3007060736"/>
    <s v="OC VISITA ROLLOS"/>
    <s v="VALLE DEL CAUCA"/>
    <s v="LA CUMBRE"/>
    <s v="BARRIO PAVAS LA CUMBRE"/>
    <s v="REDEBAN"/>
    <s v="FO-25-1987413"/>
    <d v="2025-12-17T10:01:54"/>
    <d v="2025-12-19T08:46:00"/>
    <m/>
    <s v="VISITA"/>
    <s v="ROLLOS"/>
    <s v="UNO A UNO"/>
    <s v="CB UNO A UNO"/>
    <s v="EJECUTADO"/>
    <s v="EJECUTADO EXITOSO"/>
    <s v="17/12/2025 SE ESCALA A COORDINADOR DE ZONA PARA ENTREGA DE ROLLOS EN SITIO | 18/12/2025 SE REALIZA ENTREGA DE 10 ROLLOS"/>
    <s v="VISITA TECNICA"/>
    <m/>
    <s v="TIPO II"/>
    <s v="TERRESTRE"/>
    <s v="MONTERO MUESES GIAN CARLO"/>
    <n v="1"/>
    <n v="67654"/>
    <n v="140396"/>
    <n v="67654"/>
  </r>
  <r>
    <s v="APARTADO"/>
    <x v="1"/>
    <x v="1"/>
    <s v="5490"/>
    <s v="3148254"/>
    <s v="3007076447"/>
    <s v="OC VISITA ROLLOS"/>
    <s v="ANTIOQUIA"/>
    <s v="NECOCLI"/>
    <s v="BARRIO CORREGIMIENTO PUEBLO NU"/>
    <s v="REDEBAN"/>
    <s v="FO-25-1987409"/>
    <d v="2025-12-17T10:03:08"/>
    <d v="2025-12-24T08:59:00"/>
    <m/>
    <s v="VISITA"/>
    <s v="ROLLOS"/>
    <s v="CB UNO A UNO"/>
    <s v="CB UNO A UNO"/>
    <s v="EJECUTADO"/>
    <s v="EJECUTADO EXITOSO"/>
    <s v="17/12/2025 SE ESCALA A COORDINADOR DE ZONA PARA ENTREGA DE ROLLOS EN SITIO | 24/12/2025 ENVIO ROLLOS POR FLOTA, ENTREGA CONFIRMADA CON EL CLIENTE."/>
    <s v="ENVIO FLOTA - OPERADOR LOGISTICO"/>
    <m/>
    <s v="TIPO II"/>
    <s v="TERRESTRE"/>
    <s v="CASTRO HENAO DANIEL ESTEBAN"/>
    <n v="1"/>
    <n v="67654"/>
    <n v="140396"/>
    <n v="67654"/>
  </r>
  <r>
    <s v="VALLEDUPAR"/>
    <x v="3"/>
    <x v="3"/>
    <s v="44279"/>
    <s v="3148266"/>
    <s v="3007045798"/>
    <s v="OC VISITA ROLLOS"/>
    <s v="LA GUAJIRA"/>
    <s v="FONSECA"/>
    <s v="MULTIPAGAS FONSECA"/>
    <s v="REDEBAN"/>
    <s v="FO-25-1987406"/>
    <d v="2025-12-17T10:05:34"/>
    <d v="2025-12-20T10:00:00"/>
    <m/>
    <s v="VISITA"/>
    <s v="ROLLOS"/>
    <s v="ROBUSTO"/>
    <s v="MULTIPAGAS"/>
    <s v="EJECUTADO"/>
    <s v="EJECUTADO EXITOSO"/>
    <s v="17/12/2025 SE ESCALA A COORDINADOR DE ZONA PARA ENTREGA DE ROLLOS EN SITIO | 20/12/2025 SE REALIZA ENTREGA DE 100 ROLLOS EN SITIO"/>
    <s v="VISITA TECNICA"/>
    <m/>
    <s v="TIPO II"/>
    <s v="TERRESTRE"/>
    <s v="MONTES DIAZ JOHN FRED"/>
    <n v="1"/>
    <n v="67654"/>
    <n v="140396"/>
    <n v="67654"/>
  </r>
  <r>
    <s v="VILLAVICENCIO"/>
    <x v="2"/>
    <x v="2"/>
    <s v="50006"/>
    <s v="3148319"/>
    <s v="3007081180"/>
    <s v="OC VISITA ROLLOS"/>
    <s v="META"/>
    <s v="ACACIAS"/>
    <s v="BARRIO BRISAS DEL PLAYON ACACIAS"/>
    <s v="REDEBAN"/>
    <s v="FO-25-1987913"/>
    <d v="2025-12-17T10:17:38"/>
    <d v="2025-12-19T10:33:00"/>
    <m/>
    <s v="VISITA"/>
    <s v="ROLLOS"/>
    <s v="UNO A UNO"/>
    <s v="UNO A UNO"/>
    <s v="EJECUTADO"/>
    <s v="EJECUTADO EXITOSO"/>
    <s v="17/12/2025 SE ESCALA A COORDINADOR DE ZONA PARA ENTREGA DE ROLLOS EN SITIO | 19/12/2025 SE REALIZA ENTREGA DE 30 ROLLOS REDEBAN"/>
    <s v="VISITA TECNICA"/>
    <m/>
    <s v="TIPO II"/>
    <s v="TERRESTRE"/>
    <s v="MURCIA HERNANDEZ HARVEY IGNACIO"/>
    <n v="1"/>
    <n v="67654"/>
    <n v="140396"/>
    <n v="67654"/>
  </r>
  <r>
    <s v="MEDELLIN"/>
    <x v="1"/>
    <x v="1"/>
    <s v="5591"/>
    <s v="3148343"/>
    <s v="3007075149"/>
    <s v="OC ENVIO ROLLOS"/>
    <s v="ANTIOQUIA"/>
    <s v="PUERTO TRIUNFO"/>
    <s v="BARRIO CALLE PRINCIPAL PUERTO"/>
    <s v="REDEBAN"/>
    <s v="FO-25-1987700"/>
    <d v="2025-12-17T10:23:33"/>
    <d v="2025-12-23T15:16:00"/>
    <m/>
    <s v="ENVIO"/>
    <m/>
    <s v="CB UNO A UNO"/>
    <s v="CB UNO A UNO"/>
    <m/>
    <s v="EJECUTADO EXITOSO"/>
    <s v="17/12/2025 SE REALIZA ENVIO DE ROLLOS POR  OPERADOR LOGISTICO | 23/12/2025 SE LE INFORMA EL NUMERO DE GUIA AL USUARIO, PENDIENTE CONFIRMACIÓN | 23/12/2025 SE REALIZA ENVIO DE 20 ROLLOS, CON LA GUIA 2078334638 SERVIENTREGA. SE CONFIRMA ENTREGA EXITOSA POR PARTE DE LA TRANSPORTADORA"/>
    <s v="ENVIO"/>
    <m/>
    <s v="TIPO IV"/>
    <s v="TERRESTRE"/>
    <m/>
    <n v="1"/>
    <n v="35780"/>
    <n v="0"/>
    <n v="35780"/>
  </r>
  <r>
    <s v="CALI"/>
    <x v="0"/>
    <x v="0"/>
    <s v="76001"/>
    <s v="3148355"/>
    <s v="3007069366"/>
    <s v="OC VISITA ROLLOS"/>
    <s v="VALLE DEL CAUCA"/>
    <s v="CALI"/>
    <s v="DISTRICOL MULTINET JC"/>
    <s v="REDEBAN"/>
    <s v="FO-25-1987903"/>
    <d v="2025-12-17T10:31:00"/>
    <d v="2025-12-18T12:47:00"/>
    <m/>
    <s v="VISITA"/>
    <s v="ROLLOS"/>
    <s v="AGREGADOR"/>
    <s v="DISTRICOL"/>
    <s v="EJECUTADO"/>
    <s v="EJECUTADO EXITOSO"/>
    <s v="17/12/2025 SE ESCALA A COORDINADOR DE ZONA PARA ENTREGA DE ROLLOS EN SITIO | 18/12/2025 SE ENTREGAN 130 ROLLOS AL CORRESPONSAL BANCARIO"/>
    <s v="VISITA TECNICA"/>
    <m/>
    <s v="TIPO I"/>
    <s v="TERRESTRE"/>
    <s v="PALACIOS GOMEZ BRAHIAN ANDRES"/>
    <n v="1"/>
    <n v="35780"/>
    <n v="75096"/>
    <n v="35780"/>
  </r>
  <r>
    <s v="CARTAGENA"/>
    <x v="3"/>
    <x v="3"/>
    <s v="13001"/>
    <s v="3148462"/>
    <s v="3007032951"/>
    <s v="OC VISITA ROLLOS"/>
    <s v="BOLIVAR"/>
    <s v="CARTAGENA"/>
    <s v="BARRIO MAMONAL CARTAGENA DE IN"/>
    <s v="REDEBAN"/>
    <s v="FO-25-1989399"/>
    <d v="2025-12-17T10:57:05"/>
    <d v="2025-12-18T11:10:00"/>
    <m/>
    <s v="VISITA"/>
    <s v="ROLLOS"/>
    <s v="CB UNO A UNO"/>
    <s v="CB UNO A UNO"/>
    <s v="EJECUTADO"/>
    <s v="EJECUTADO EXITOSO"/>
    <s v="17/12/2025 SE ESCALA A COORDINADOR DE ZONA PARA ENTREGA DE ROLLOS EN SITIO | 18/12/2025 SE REALIZA ENTREGA DE 20 UNIDADES DE ROLLOS REDEBAN"/>
    <s v="VISITA TECNICA"/>
    <m/>
    <s v="TIPO I"/>
    <s v="TERRESTRE"/>
    <s v="AVILA DE HORTA FERNANDO JOSE"/>
    <n v="1"/>
    <n v="35780"/>
    <n v="75096"/>
    <n v="35780"/>
  </r>
  <r>
    <s v="CALI"/>
    <x v="0"/>
    <x v="0"/>
    <s v="76377"/>
    <s v="3148926"/>
    <s v="3007074926"/>
    <s v="OC VISITA ROLLOS"/>
    <s v="VALLE DEL CAUCA"/>
    <s v="LA CUMBRE"/>
    <s v="BARRIO PAVAS LA CUMBRE 1"/>
    <s v="REDEBAN"/>
    <s v="FO-25-1989393"/>
    <d v="2025-12-17T11:06:59"/>
    <d v="2025-12-19T08:35:00"/>
    <m/>
    <s v="VISITA"/>
    <s v="ROLLOS"/>
    <s v="CB UNO A UNO"/>
    <s v="CB UNO A UNO"/>
    <s v="EJECUTADO"/>
    <s v="EJECUTADO EXITOSO"/>
    <s v="17/12/2025 SE ESCALA A COORDINADOR DE ZONA PARA ENTREGA DE ROLLOS EN SITIO | 18/12/2025 SE REALIZA ENTREGA DE 30 ROLLOS TÉRMICOS REDEBAN"/>
    <s v="VISITA TECNICA"/>
    <m/>
    <s v="TIPO II"/>
    <s v="TERRESTRE"/>
    <s v="MONTERO MUESES GIAN CARLO"/>
    <n v="1"/>
    <n v="67654"/>
    <n v="140396"/>
    <n v="67654"/>
  </r>
  <r>
    <s v="APARTADO"/>
    <x v="1"/>
    <x v="1"/>
    <s v="5480"/>
    <s v="3149029"/>
    <s v="3007070453"/>
    <s v="OC VISITA ROLLOS"/>
    <s v="ANTIOQUIA"/>
    <s v="MUTATA"/>
    <s v="BARRIO CORREGIMIENTO CAUCHERA"/>
    <s v="REDEBAN"/>
    <s v="FO-25-1989837"/>
    <d v="2025-12-17T11:23:54"/>
    <d v="2025-12-20T14:52:00"/>
    <m/>
    <s v="VISITA"/>
    <s v="ROLLOS"/>
    <s v="CB UNO A UNO"/>
    <s v="CB UNO A UNO"/>
    <s v="EJECUTADO"/>
    <s v="EJECUTADO EXITOSO"/>
    <s v="17/12/2025 SE ESCALA A COORDINADOR DE ZONA PARA ENTREGA DE ROLLOS EN SITIO | 20/12/2025 ENVIO ROLLOS DIRECTO CON EL CONDUCTOR, ENTREGA CONFIRMADA CON EL CLIENTE."/>
    <s v="ENVIO FLOTA - OPERADOR LOGISTICO"/>
    <m/>
    <s v="TIPO II"/>
    <s v="TERRESTRE"/>
    <s v="CASTRO HENAO DANIEL ESTEBAN"/>
    <n v="1"/>
    <n v="67654"/>
    <n v="140396"/>
    <n v="67654"/>
  </r>
  <r>
    <s v="CALI"/>
    <x v="0"/>
    <x v="0"/>
    <s v="76113"/>
    <s v="3149077"/>
    <s v="3007038315"/>
    <s v="OC VISITA ROLLOS"/>
    <s v="VALLE DEL CAUCA"/>
    <s v="BUGALAGRANDE"/>
    <s v="BARRIO CENTRO BUGALAGRANDE 2"/>
    <s v="REDEBAN"/>
    <s v="FO-25-1989386"/>
    <d v="2025-12-17T11:53:42"/>
    <d v="2025-12-19T11:04:00"/>
    <m/>
    <s v="VISITA"/>
    <s v="ROLLOS"/>
    <s v="CB UNO A UNO"/>
    <s v="CB UNO A UNO"/>
    <s v="EJECUTADO"/>
    <s v="EJECUTADO EXITOSO"/>
    <s v="17/12/2025 SE ESCALA A COORDINADOR DE ZONA PARA ENTREGA DE ROLLOS EN SITIO | 19/12/2025 SE ENTREGÓ EN DIRECCIÓN DIFERENTE DEBIDO A QUE EL CORRESPONSAL SR VÍCTOR BEDOYA  LO SOLICITÓ PARA FACILITAR ENTREGA YA QUE EL CORRESPONSAL QUEDA EN UN PUEBLO DE DIFÍCIL ACCESO."/>
    <s v="VISITA TECNICA"/>
    <m/>
    <s v="TIPO II"/>
    <s v="TERRESTRE"/>
    <s v="BOLAÑOS TABORDA JORGE ENRIQUE"/>
    <n v="1"/>
    <n v="67654"/>
    <n v="140396"/>
    <n v="67654"/>
  </r>
  <r>
    <s v="NEIVA"/>
    <x v="2"/>
    <x v="2"/>
    <s v="41001"/>
    <s v="3149228"/>
    <s v="3007016115"/>
    <s v="OC VISITA ROLLOS"/>
    <s v="HUILA"/>
    <s v="NEIVA"/>
    <s v="BARRIO CENTRO XXV NEIVA"/>
    <s v="REDEBAN"/>
    <s v="FO-25-1989390"/>
    <d v="2025-12-17T11:49:00"/>
    <d v="2025-12-22T15:57:00"/>
    <m/>
    <s v="VISITA"/>
    <s v="ROLLOS"/>
    <s v="CB UNO A UNO"/>
    <s v="CB UNO A UNO"/>
    <s v="EJECUTADO"/>
    <s v="EJECUTADO EXITOSO"/>
    <s v="17/12/2025 SE ESCALA A COORDINADOR DE ZONA PARA ENTREGA DE ROLLOS EN SITIO | 22/12/2025 SE ENTREGA 10 ROLLOS SIN NOVEDAD"/>
    <s v="VISITA TECNICA"/>
    <m/>
    <s v="TIPO I"/>
    <s v="TERRESTRE"/>
    <s v="ANDRADE HERNANDEZ JUAN CARLOS"/>
    <n v="1"/>
    <n v="35780"/>
    <n v="75096"/>
    <n v="35780"/>
  </r>
  <r>
    <s v="APARTADO"/>
    <x v="1"/>
    <x v="1"/>
    <s v="5045"/>
    <s v="3149331"/>
    <s v="3007079884"/>
    <s v="OC VISITA ROLLOS"/>
    <s v="ANTIOQUIA"/>
    <s v="APARTADO"/>
    <s v="DISTRICOL DROGUERIA SEVENTH"/>
    <s v="REDEBAN"/>
    <s v="FO-25-1989380"/>
    <d v="2025-12-17T12:14:57"/>
    <d v="2025-12-24T12:01:00"/>
    <m/>
    <s v="VISITA"/>
    <s v="ROLLOS"/>
    <s v="AGREGADOR"/>
    <s v="DISTRICOL"/>
    <s v="EJECUTADO"/>
    <s v="EJECUTADO EXITOSO"/>
    <s v="17/12/2025 SE ESCALA A COORDINADOR DE ZONA PARA ENTREGA DE ROLLOS EN SITIO | 24/12/2025 ENTREGA DE 10 ROLLOS"/>
    <s v="VISITA TECNICA"/>
    <m/>
    <s v="TIPO I"/>
    <s v="TERRESTRE"/>
    <s v="SALDARRIAGA MIRANDA SANTIAGO"/>
    <n v="1"/>
    <n v="35780"/>
    <n v="75096"/>
    <n v="35780"/>
  </r>
  <r>
    <s v="MEDELLIN"/>
    <x v="1"/>
    <x v="1"/>
    <s v="5360"/>
    <s v="3149365"/>
    <s v="3007076636"/>
    <s v="OC VISITA ROLLOS"/>
    <s v="ANTIOQUIA"/>
    <s v="ITAGUI"/>
    <s v="PTM ITAGUI MERCALAN EXPRESS PI"/>
    <s v="REDEBAN"/>
    <s v="FO-25-1989834"/>
    <d v="2025-12-17T12:41:47"/>
    <d v="2025-12-24T08:44:00"/>
    <m/>
    <s v="VISITA"/>
    <s v="ROLLOS"/>
    <s v="AGREGADOR"/>
    <s v="COMCARD - PTM"/>
    <m/>
    <s v="EJECUTADO EXITOSO"/>
    <s v="17/12/2025 SE ESCALA A COORDINADOR DE ZONA PARA ENTREGA DE ROLLOS EN SITIO | 22/12/2025 22-12 ENVIO POR VELOCES, REPORTAN NOVEDADES EN LA ENTREGA POR CAPACIDAD OPERATIVA DE LA TRANSPORTADORA | 24/12/2025 SE REALIZA ENTREGA DE 40 ROLLOS POR EL OPERADOR VELOCES CON LA GUIA V4002007702"/>
    <s v="VISITA TECNICA"/>
    <m/>
    <s v="TIPO I"/>
    <s v="TERRESTRE"/>
    <m/>
    <n v="1"/>
    <n v="35780"/>
    <n v="75096"/>
    <n v="35780"/>
  </r>
  <r>
    <s v="BUCARAMANGA"/>
    <x v="4"/>
    <x v="4"/>
    <s v="68872"/>
    <s v="3149373"/>
    <s v="3007081487"/>
    <s v="OC ENVIO ROLLOS"/>
    <s v="SANTANDER"/>
    <s v="VILLANUEVA"/>
    <s v="PTM VILLANUEVA BENYI STORE"/>
    <s v="REDEBAN"/>
    <s v="FO-25-1991332"/>
    <d v="2025-12-17T12:51:31"/>
    <d v="2025-12-24T09:04:00"/>
    <m/>
    <s v="ENVIO"/>
    <m/>
    <s v="AGREGADOR"/>
    <s v="COMCARD - PTM"/>
    <m/>
    <s v="EJECUTADO EXITOSO"/>
    <s v="17/12/2025 SE REALIZA ENVIO DE ROLLOS POR  OPERADOR LOGISTICO | 24/12/2025 SE REALIZA ENVIO DE 10 ROLLOS, CON LA GUIA 46778000571 COORDINADORA. SE CONFIRMA ENTREGA EXITOSA POR PARTE DE LA TRANSPORTADORA"/>
    <s v="ENVIO"/>
    <m/>
    <s v="TIPO III"/>
    <s v="TERRESTRE"/>
    <m/>
    <n v="1"/>
    <n v="35780"/>
    <n v="0"/>
    <n v="35780"/>
  </r>
  <r>
    <s v="CALI"/>
    <x v="0"/>
    <x v="0"/>
    <s v="76001"/>
    <s v="3149390"/>
    <s v="3007055355"/>
    <s v="OC VISITA ROLLOS"/>
    <s v="VALLE DEL CAUCA"/>
    <s v="CALI"/>
    <s v="DISTRICOL DOSMANMULTISERVICIOS"/>
    <s v="REDEBAN"/>
    <s v="FO-25-1991352"/>
    <d v="2025-12-17T13:21:32"/>
    <d v="2025-12-18T11:13:00"/>
    <m/>
    <s v="VISITA"/>
    <s v="ROLLOS"/>
    <s v="AGREGADOR"/>
    <s v="DISTRICOL"/>
    <s v="EJECUTADO"/>
    <s v="EJECUTADO EXITOSO"/>
    <s v="17/12/2025 SE ESCALA A COORDINADOR DE ZONA PARA ENTREGA DE ROLLOS EN SITIO | 18/12/2025 SE REALIZA ENTREGA DE 60 ROLLOS TÉRMICOS EN EL CB SIN NOVEDAD."/>
    <s v="VISITA TECNICA"/>
    <m/>
    <s v="TIPO I"/>
    <s v="TERRESTRE"/>
    <s v="TORRES GARCIA JENDRY JOSE"/>
    <n v="1"/>
    <n v="35780"/>
    <n v="75096"/>
    <n v="35780"/>
  </r>
  <r>
    <s v="MEDELLIN"/>
    <x v="1"/>
    <x v="1"/>
    <s v="5001"/>
    <s v="3149650"/>
    <s v="3007071291"/>
    <s v="OC VISITA ROLLOS"/>
    <s v="ANTIOQUIA"/>
    <s v="MEDELLIN"/>
    <s v="PTM MEDELLIN DROGUERIA VILLA P"/>
    <s v="REDEBAN"/>
    <s v="FO-25-1991355"/>
    <d v="2025-12-17T13:17:21"/>
    <d v="2025-12-23T10:21:00"/>
    <m/>
    <s v="VISITA"/>
    <s v="ROLLOS"/>
    <s v="AGREGADOR"/>
    <s v="COMCARD - PTM"/>
    <m/>
    <s v="EJECUTADO EXITOSO"/>
    <s v="17/12/2025 SE ESCALA A COORDINADOR DE ZONA PARA ENTREGA DE ROLLOS EN SITIO | 22/12/2025 22-12 ENVIO POR VELOCES, REPORTAN NOVEDADES EN LA ENTREGA POR CAPACIDAD OPERATIVA DE LA TRANSPORTADORA | 23/12/2025 SE REALIZA ENTREGA DE 70 ROLLOS POR EL OPERADOR VELOCES CON LA GUIA V4002007699"/>
    <s v="VISITA TECNICA"/>
    <m/>
    <s v="TIPO I"/>
    <s v="TERRESTRE"/>
    <s v="MARIN QUINTERO BRAYAN ESTIVEN"/>
    <n v="1"/>
    <n v="35780"/>
    <n v="75096"/>
    <n v="35780"/>
  </r>
  <r>
    <s v="MEDELLIN"/>
    <x v="1"/>
    <x v="1"/>
    <s v="5088"/>
    <s v="3149762"/>
    <s v="3007081341"/>
    <s v="OC VISITA ROLLOS"/>
    <s v="ANTIOQUIA"/>
    <s v="BELLO"/>
    <s v="PTM BELLO PAPELERIA GRAN AVENI"/>
    <s v="REDEBAN"/>
    <s v="FO-25-1991350"/>
    <d v="2025-12-17T13:48:58"/>
    <d v="2025-12-23T10:20:00"/>
    <m/>
    <s v="VISITA"/>
    <s v="ROLLOS"/>
    <s v="AGREGADOR"/>
    <s v="COMCARD - PTM"/>
    <m/>
    <s v="EJECUTADO EXITOSO"/>
    <s v="17/12/2025 SE ESCALA A COORDINADOR DE ZONA PARA ENTREGA DE ROLLOS EN SITIO | 22/12/2025 22-12 ENVIO POR VELOCES, REPORTAN NOVEDADES EN LA ENTREGA POR CAPACIDAD OPERATIVA DE LA TRANSPORTADORA | 23/12/2025 SE REALIZA ENTREGA DE 40 ROLLOS POR EL OPERADOR VELOCES CON LA GUIA V4002007700"/>
    <s v="VISITA TECNICA"/>
    <m/>
    <s v="TIPO I"/>
    <s v="TERRESTRE"/>
    <s v="MARIN QUINTERO BRAYAN ESTIVEN"/>
    <n v="1"/>
    <n v="35780"/>
    <n v="75096"/>
    <n v="35780"/>
  </r>
  <r>
    <s v="MEDELLIN"/>
    <x v="1"/>
    <x v="1"/>
    <s v="5360"/>
    <s v="3149768"/>
    <s v="3007044124"/>
    <s v="OC VISITA ROLLOS"/>
    <s v="ANTIOQUIA"/>
    <s v="ITAGUI"/>
    <s v="PAGAFACIL ITAGUI PLAZA"/>
    <s v="REDEBAN"/>
    <s v="FO-25-1991346"/>
    <d v="2025-12-17T13:53:34"/>
    <d v="2025-12-27T13:10:00"/>
    <m/>
    <s v="VISITA"/>
    <s v="ROLLOS"/>
    <s v="ROBUSTO"/>
    <s v="PAGAFACIL"/>
    <m/>
    <s v="EJECUTADO EXITOSO"/>
    <s v="17/12/2025 SE ESCALA A COORDINADOR DE ZONA PARA ENTREGA DE ROLLOS EN SITIO | 26/12/2025 SE CONSULTA NUEVAMENTE A VELOCES POR EL ESTADO DE LA GUIA, INFORMAN QUE REVISARAN Y SE RECOMENDARÁ LA ENTREGA | 27/12/2025 SE REALIZA ENTREGA DE 170 ROLLOS POR EL OPERADOR VELOCES CON LA GUIA V4002007701"/>
    <s v="VISITA TECNICA"/>
    <m/>
    <s v="TIPO I"/>
    <s v="TERRESTRE"/>
    <s v="MARIN QUINTERO BRAYAN ESTIVEN"/>
    <n v="1"/>
    <n v="35780"/>
    <n v="75096"/>
    <n v="35780"/>
  </r>
  <r>
    <s v="VALLEDUPAR"/>
    <x v="3"/>
    <x v="3"/>
    <s v="20175"/>
    <s v="3149817"/>
    <s v="3007078514"/>
    <s v="OC ENVIO ROLLOS"/>
    <s v="CESAR"/>
    <s v="CHIMICHAGUA"/>
    <s v="BARRIO CENTRO CHIMICHAGUA 15"/>
    <s v="REDEBAN"/>
    <s v="FO-25-1990628"/>
    <d v="2025-12-17T13:51:44"/>
    <d v="2025-12-31T09:40:00"/>
    <m/>
    <s v="ENVIO"/>
    <m/>
    <s v="CB UNO A UNO"/>
    <s v="CB UNO A UNO"/>
    <m/>
    <s v="EJECUTADO EXITOSO"/>
    <s v="17/12/2025 SE REALIZA ENVIO DE ROLLOS POR  OPERADOR LOGISTICO | 24/12/2025 EN COMUNICACIÓN CON LA SRA SANDRA RANGEL AL NÚMERO 3183492025 INFORMA QUE AÚN NO LE HAN LLEGADO | 31/12/2025 SE REALIZA ENVIO DE 20 ROLLOS, CON LA GUIA 2278614873 SERVIENTREGA. SE CONFIRMA ENTREGA EXITOSA POR PARTE DE LA TRANSPORTADORA"/>
    <s v="ENVIO"/>
    <m/>
    <s v="TIPO IV"/>
    <s v="TERRESTRE"/>
    <m/>
    <n v="1"/>
    <n v="35780"/>
    <n v="0"/>
    <n v="35780"/>
  </r>
  <r>
    <s v="IBAGUE"/>
    <x v="2"/>
    <x v="2"/>
    <s v="73001"/>
    <s v="3151110"/>
    <s v="3007077990"/>
    <s v="OC VISITA ROLLOS"/>
    <s v="TOLIMA"/>
    <s v="IBAGUE"/>
    <s v="REVAL SNR IBAGUE"/>
    <s v="REDEBAN"/>
    <s v="FO-25-1994435"/>
    <d v="2025-12-17T16:15:40"/>
    <d v="2025-12-19T11:26:00"/>
    <m/>
    <s v="VISITA"/>
    <s v="ROLLOS"/>
    <s v="ROBUSTO"/>
    <s v="REVAL"/>
    <s v="EJECUTADO"/>
    <s v="EJECUTADO EXITOSO"/>
    <s v="18/12/2025 SE ESCALA A COORDINADOR DE ZONA PARA ENTREGA DE ROLLOS EN SITIO | 19/12/2025 SE ENTREGA 20 ROLLOS CON VISITA"/>
    <s v="VISITA TECNICA"/>
    <m/>
    <s v="TIPO I"/>
    <s v="TERRESTRE"/>
    <s v="VARGAS HERRERA JHON JAIRO"/>
    <n v="1"/>
    <n v="35780"/>
    <n v="75096"/>
    <n v="35780"/>
  </r>
  <r>
    <s v="CUCUTA"/>
    <x v="4"/>
    <x v="4"/>
    <s v="54874"/>
    <s v="3151210"/>
    <s v="3007078996"/>
    <s v="OC VISITA ROLLOS"/>
    <s v="NORTE DE SANTANDER"/>
    <s v="VILLA DEL ROSARIO"/>
    <s v="PTM VILLA DEL ROSARIO PAPELERI"/>
    <s v="REDEBAN"/>
    <s v="FO-25-1994432"/>
    <d v="2025-12-17T16:23:56"/>
    <d v="2025-12-19T08:49:00"/>
    <m/>
    <s v="VISITA"/>
    <s v="ROLLOS"/>
    <s v="AGREGADOR"/>
    <s v="COMCARD - PTM"/>
    <s v="EJECUTADO"/>
    <s v="EJECUTADO EXITOSO"/>
    <s v="18/12/2025 SE ESCALA A COORDINADOR DE ZONA PARA ENTREGA DE ROLLOS EN SITIO | 18/12/2025 SE REALIZÓ VISITA AL COMERCIO Y SE REALIZÓ ENTREGA DE 10.ROLLOS TODO OK"/>
    <s v="VISITA TECNICA"/>
    <m/>
    <s v="TIPO I"/>
    <s v="TERRESTRE"/>
    <s v="MORA VEGA JEAMPIER"/>
    <n v="1"/>
    <n v="35780"/>
    <n v="75096"/>
    <n v="35780"/>
  </r>
  <r>
    <s v="APARTADO"/>
    <x v="1"/>
    <x v="1"/>
    <s v="5837"/>
    <s v="3151255"/>
    <s v="3007080845"/>
    <s v="OC VISITA ROLLOS"/>
    <s v="ANTIOQUIA"/>
    <s v="TURBO"/>
    <s v="PTM TURBO SERVIDOGAS FLOREZ"/>
    <s v="REDEBAN"/>
    <s v="FO-25-1994533"/>
    <d v="2025-12-17T16:44:55"/>
    <d v="2025-12-22T14:35:00"/>
    <m/>
    <s v="VISITA"/>
    <s v="ROLLOS"/>
    <s v="AGREGADOR"/>
    <s v="COMCARD - PTM"/>
    <s v="EJECUTADO"/>
    <s v="EJECUTADO EXITOSO"/>
    <s v="18/12/2025 SE ESCALA A COORDINADOR DE ZONA PARA ENTREGA DE ROLLOS EN SITIO | 22/12/2025 ENTREGA 40 ROLLOS EN SITIO"/>
    <s v="VISITA TECNICA"/>
    <m/>
    <s v="TIPO II"/>
    <s v="TERRESTRE"/>
    <s v="CASTRO HENAO DANIEL ESTEBAN"/>
    <n v="1"/>
    <n v="67654"/>
    <n v="140396"/>
    <n v="67654"/>
  </r>
  <r>
    <s v="BOGOTA"/>
    <x v="5"/>
    <x v="6"/>
    <s v="11001"/>
    <s v="3151420"/>
    <s v="3007074828"/>
    <s v="OC VISITA ROLLOS"/>
    <s v="CUNDINAMARCA"/>
    <s v="BOGOTA"/>
    <s v="BARRIO ALFONSO LOPEZ  6BOGOTA"/>
    <s v="REDEBAN"/>
    <s v="FO-25-1994536"/>
    <d v="2025-12-17T16:40:45"/>
    <d v="2025-12-19T08:51:00"/>
    <m/>
    <s v="VISITA"/>
    <s v="ROLLOS"/>
    <s v="CB UNO A UNO"/>
    <s v="CB UNO A UNO"/>
    <s v="EJECUTADO"/>
    <s v="EJECUTADO EXITOSO"/>
    <s v="18/12/2025 SE ESCALA A COORDINADOR DE ZONA PARA ENTREGA DE ROLLOS EN SITIO | 18/12/2025 SE VISITA COMERCIO, SE ENTREGAN 80 ROLLOS RBM, NO SE MANIPULAN DISPOSITIVOS"/>
    <s v="VISITA TECNICA"/>
    <m/>
    <s v="TIPO I"/>
    <s v="TERRESTRE"/>
    <s v="ORTIZ YARA FRANKLYN ISRAEL"/>
    <n v="1"/>
    <n v="35780"/>
    <n v="75096"/>
    <n v="35780"/>
  </r>
  <r>
    <s v="MEDELLIN"/>
    <x v="1"/>
    <x v="1"/>
    <s v="5001"/>
    <s v="3151440"/>
    <s v="3007078938"/>
    <s v="OC VISITA ROLLOS"/>
    <s v="ANTIOQUIA"/>
    <s v="MEDELLIN"/>
    <s v="DISTRICOL CARNICERIA J B"/>
    <s v="REDEBAN"/>
    <s v="FO-25-1994918"/>
    <d v="2025-12-17T16:49:30"/>
    <d v="2025-12-23T10:19:00"/>
    <m/>
    <s v="VISITA"/>
    <s v="ROLLOS"/>
    <s v="AGREGADOR"/>
    <s v="DISTRICOL"/>
    <m/>
    <s v="EJECUTADO EXITOSO"/>
    <s v="18/12/2025 SE ESCALA A COORDINADOR DE ZONA PARA ENTREGA DE ROLLOS EN SITIO | 22/12/2025 22-12 ENVIO POR VELOCES, REPORTAN NOVEDADES EN LA ENTREGA POR CAPACIDAD OPERATIVA DE LA TRANSPORTADORA | 23/12/2025 SE REALIZA ENTREGA DE 30 ROLLOS POR EL OPERADOR VELOCES CON LA GUIA V4002012890"/>
    <s v="VISITA TECNICA"/>
    <m/>
    <s v="TIPO I"/>
    <s v="TERRESTRE"/>
    <s v="MARIN QUINTERO BRAYAN ESTIVEN"/>
    <n v="1"/>
    <n v="35780"/>
    <n v="75096"/>
    <n v="35780"/>
  </r>
  <r>
    <s v="MEDELLIN"/>
    <x v="1"/>
    <x v="1"/>
    <s v="5001"/>
    <s v="3151446"/>
    <s v="3007059085"/>
    <s v="OC VISITA ROLLOS"/>
    <s v="ANTIOQUIA"/>
    <s v="MEDELLIN"/>
    <s v="DISTRICOL INTERNET IGUANA NET"/>
    <s v="REDEBAN"/>
    <s v="FO-25-1994911"/>
    <d v="2025-12-17T16:50:08"/>
    <d v="2025-12-23T10:19:00"/>
    <m/>
    <s v="VISITA"/>
    <s v="ROLLOS"/>
    <s v="AGREGADOR"/>
    <s v="DISTRICOL"/>
    <m/>
    <s v="EJECUTADO EXITOSO"/>
    <s v="18/12/2025 SE ESCALA A COORDINADOR DE ZONA PARA ENTREGA DE ROLLOS EN SITIO | 22/12/2025 22-12 ENVIO POR VELOCES, REPORTAN NOVEDADES EN LA ENTREGA POR CAPACIDAD OPERATIVA DE LA TRANSPORTADORA | 23/12/2025 SE REALIZA ENTREGA DE 40 ROLLOS POR EL OPERADOR VELOCES CON LA GUIA V4002012891"/>
    <s v="VISITA TECNICA"/>
    <m/>
    <s v="TIPO I"/>
    <s v="TERRESTRE"/>
    <s v="MARIN QUINTERO BRAYAN ESTIVEN"/>
    <n v="1"/>
    <n v="35780"/>
    <n v="75096"/>
    <n v="35780"/>
  </r>
  <r>
    <s v="BUCARAMANGA"/>
    <x v="4"/>
    <x v="4"/>
    <s v="68418"/>
    <s v="3151448"/>
    <s v="3007049017"/>
    <s v="OC VISITA ROLLOS"/>
    <s v="SANTANDER"/>
    <s v="LOS SANTOS"/>
    <s v="DISTRICOL CNDLUBLOSLINDEROS"/>
    <s v="REDEBAN"/>
    <s v="FO-25-1994910"/>
    <d v="2025-12-17T16:50:36"/>
    <d v="2025-12-19T14:31:00"/>
    <m/>
    <s v="VISITA"/>
    <s v="ROLLOS"/>
    <s v="AGREGADOR"/>
    <s v="DISTRICOL"/>
    <s v="EJECUTADO"/>
    <s v="EJECUTADO EXITOSO"/>
    <s v="18/12/2025 SE ESCALA A COORDINADOR DE ZONA PARA ENTREGA DE ROLLOS EN SITIO | 19/12/2025 SE VISITA COMERCIO SE REALIZA LA ENTREGA DE 20 ROLLOS RBM CB OPERATIVO"/>
    <s v="VISITA TECNICA"/>
    <m/>
    <s v="TIPO II"/>
    <s v="TERRESTRE"/>
    <s v="BARAJAS BERMUDEZ YAHIR MAURICIO"/>
    <n v="1"/>
    <n v="67654"/>
    <n v="140396"/>
    <n v="67654"/>
  </r>
  <r>
    <s v="BARRANQUILLA"/>
    <x v="3"/>
    <x v="3"/>
    <s v="8001"/>
    <s v="3151456"/>
    <s v="3007027871"/>
    <s v="OC VISITA ROLLOS"/>
    <s v="ATLANTICO"/>
    <s v="BARRANQUILLA"/>
    <s v="BARRIO MONTES BARRANQUILLA"/>
    <s v="REDEBAN"/>
    <s v="FO-25-1994905"/>
    <d v="2025-12-17T16:52:09"/>
    <d v="2025-12-19T08:54:00"/>
    <m/>
    <s v="VISITA"/>
    <s v="ROLLOS"/>
    <s v="CB UNO A UNO"/>
    <s v="CB UNO A UNO"/>
    <s v="EJECUTADO"/>
    <s v="EJECUTADO EXITOSO"/>
    <s v="18/12/2025 SE ESCALA A COORDINADOR DE ZONA PARA ENTREGA DE ROLLOS EN SITIO | 18/12/2025 SE ENTREGAN 40 ROLLOS"/>
    <s v="VISITA TECNICA"/>
    <m/>
    <s v="TIPO I"/>
    <s v="TERRESTRE"/>
    <s v="DE AVILA SIADES ALBERTO ENRIQUE"/>
    <n v="1"/>
    <n v="35780"/>
    <n v="75096"/>
    <n v="35780"/>
  </r>
  <r>
    <s v="CALI"/>
    <x v="0"/>
    <x v="0"/>
    <s v="76001"/>
    <s v="3151460"/>
    <s v="3007032325"/>
    <s v="OC VISITA ROLLOS"/>
    <s v="VALLE DEL CAUCA"/>
    <s v="CALI"/>
    <s v="BARRIO CENTRO CALI 3"/>
    <s v="REDEBAN"/>
    <s v="FO-25-1995963"/>
    <d v="2025-12-17T16:53:54"/>
    <d v="2025-12-19T10:23:00"/>
    <m/>
    <s v="VISITA"/>
    <s v="ROLLOS"/>
    <s v="CB UNO A UNO"/>
    <s v="CB UNO A UNO"/>
    <s v="EJECUTADO"/>
    <s v="EJECUTADO EXITOSO"/>
    <s v="18/12/2025 SE ESCALA A COORDINADOR DE ZONA PARA ENTREGA DE ROLLOS EN SITIO | 19/12/2025 SE ENTREGAN 120 ROLLOS A JOHANNA MARTINES"/>
    <s v="VISITA TECNICA"/>
    <m/>
    <s v="TIPO I"/>
    <s v="TERRESTRE"/>
    <s v="CUERO RUIZ JHONNY"/>
    <n v="1"/>
    <n v="35780"/>
    <n v="75096"/>
    <n v="35780"/>
  </r>
  <r>
    <s v="CALI"/>
    <x v="0"/>
    <x v="0"/>
    <s v="19698"/>
    <s v="3151471"/>
    <s v="3007080062"/>
    <s v="OC VISITA ROLLOS"/>
    <s v="CAUCA"/>
    <s v="SANTANDER DE QUILICHAO"/>
    <s v="BARRIO CENTENARIO SANTANDER DE QUILICHAO 5"/>
    <s v="REDEBAN"/>
    <s v="FO-25-1994901"/>
    <d v="2025-12-17T16:56:21"/>
    <d v="2025-12-19T10:02:00"/>
    <m/>
    <s v="VISITA"/>
    <s v="ROLLOS"/>
    <s v="UNO A UNO"/>
    <s v="UNO A UNO"/>
    <s v="EJECUTADO"/>
    <s v="EJECUTADO EXITOSO"/>
    <s v="18/12/2025 SE ESCALA A COORDINADOR DE ZONA PARA ENTREGA DE ROLLOS EN SITIO | 19/12/2025 S ENTREGAM 10 ROLLOS AL CORRESPONSAL BANCARIO"/>
    <s v="VISITA TECNICA"/>
    <m/>
    <s v="TIPO II"/>
    <s v="TERRESTRE"/>
    <s v="PALACIOS GOMEZ BRAHIAN ANDRES"/>
    <n v="1"/>
    <n v="67654"/>
    <n v="140396"/>
    <n v="67654"/>
  </r>
  <r>
    <s v="SANTA MARTA"/>
    <x v="3"/>
    <x v="3"/>
    <s v="47555"/>
    <s v="3151575"/>
    <s v="3007077692"/>
    <s v="OC ENVIO ROLLOS"/>
    <s v="MAGDALENA"/>
    <s v="PLATO"/>
    <s v="BARRIO ALTO PRADO PLATO"/>
    <s v="REDEBAN"/>
    <s v="FO-25-1994114"/>
    <d v="2025-12-17T17:20:44"/>
    <d v="2025-12-21T15:23:00"/>
    <m/>
    <s v="ENVIO"/>
    <m/>
    <s v="CB UNO A UNO"/>
    <s v="CB UNO A UNO"/>
    <m/>
    <s v="EJECUTADO EXITOSO"/>
    <s v="17/12/2025 SE REALIZA ENVIO DE ROLLOS POR  OPERADOR LOGISTICO | 21/12/2025 SE REALIZA ENVIO DE 70 ROLLOS, CON LA GUIA 2278614876 SERVIENTREGA. SE CONFIRMA ENTREGA EXITOSA POR PARTE DE LA TRANSPORTADORA"/>
    <s v="ENVIO"/>
    <m/>
    <s v="TIPO IV"/>
    <s v="TERRESTRE"/>
    <m/>
    <n v="1"/>
    <n v="35780"/>
    <n v="0"/>
    <n v="35780"/>
  </r>
  <r>
    <s v="BOGOTA"/>
    <x v="5"/>
    <x v="6"/>
    <s v="25743"/>
    <s v="3151593"/>
    <s v="3007023694"/>
    <s v="OC VISITA ROLLOS"/>
    <s v="CUNDINAMARCA"/>
    <s v="SILVANIA"/>
    <s v="BARRIO IPM SUBIA SILVANIA"/>
    <s v="REDEBAN"/>
    <s v="FO-25-1994166"/>
    <d v="2025-12-17T17:41:25"/>
    <d v="2025-12-19T11:35:00"/>
    <m/>
    <s v="VISITA"/>
    <s v="ROLLOS"/>
    <s v="CB UNO A UNO"/>
    <s v="CB UNO A UNO"/>
    <s v="EJECUTADO"/>
    <s v="EJECUTADO EXITOSO"/>
    <s v="18/12/2025 SE ESCALA A COORDINADOR DE ZONA PARA ENTREGA DE ROLLOS EN SITIO | 19/12/2025 SE VISITA COMERCIO, SE ENTREGAN 50 ROLLOS RBM, NO SE MANIPULAN DISPOSITIVOS"/>
    <s v="VISITA TECNICA"/>
    <m/>
    <s v="TIPO II"/>
    <s v="TERRESTRE"/>
    <s v="ORTIZ YARA FRANKLYN ISRAEL"/>
    <n v="1"/>
    <n v="67654"/>
    <n v="140396"/>
    <n v="67654"/>
  </r>
  <r>
    <s v="PASTO"/>
    <x v="0"/>
    <x v="0"/>
    <s v="52001"/>
    <s v="3151933"/>
    <s v="3007081354"/>
    <s v="OC VISITA ROLLOS"/>
    <s v="NARIÑO"/>
    <s v="PASTO"/>
    <s v="DISTRICOL COLFARMA Y MINIMARK"/>
    <s v="REDEBAN"/>
    <s v="FO-25-1994154"/>
    <d v="2025-12-18T08:00:00"/>
    <d v="2025-12-19T08:28:00"/>
    <m/>
    <s v="VISITA"/>
    <s v="ROLLOS"/>
    <s v="AGREGADOR"/>
    <s v="DISTRICOL"/>
    <s v="EJECUTADO"/>
    <s v="EJECUTADO EXITOSO"/>
    <s v="18/12/2025 SE ESCALA A COORDINADOR DE ZONA PARA ENTREGA DE ROLLOS EN SITIO | 18/12/2025 SE REALIZÓ LA ENTREGA DE PAPELERÍA SOLICITADA NO SE MANIPULA CB CLIENTE INFORMA QUE SE ENCUENTRA OPERATIVO"/>
    <s v="VISITA TECNICA"/>
    <m/>
    <s v="TIPO I"/>
    <s v="TERRESTRE"/>
    <s v="REMICIO AMADO JOHN HEBER"/>
    <n v="1"/>
    <n v="35780"/>
    <n v="75096"/>
    <n v="35780"/>
  </r>
  <r>
    <s v="BOGOTA"/>
    <x v="5"/>
    <x v="6"/>
    <s v="11001"/>
    <s v="3151934"/>
    <s v="3007066836"/>
    <s v="OC VISITA ROLLOS"/>
    <s v="CUNDINAMARCA"/>
    <s v="BOGOTA"/>
    <s v="BARRIO VISTA HERMOSA BOGOTA 1"/>
    <s v="REDEBAN"/>
    <s v="FO-25-1997563"/>
    <d v="2025-12-18T08:00:00"/>
    <d v="2025-12-20T14:04:00"/>
    <m/>
    <s v="VISITA"/>
    <s v="ROLLOS"/>
    <s v="CB UNO A UNO"/>
    <s v="CB UNO A UNO"/>
    <s v="EJECUTADO"/>
    <s v="EJECUTADO EXITOSO"/>
    <s v="18/12/2025 SE ESCALA A COORDINADOR DE ZONA PARA ENTREGA DE ROLLOS EN SITIO | 20/12/2025 SE LLEGA A COMERCIO, SE ENCUENTRA CERRADO, ME COMUNICO AL # 3192424062 Y ME INDICA QUE SE LOS ENTREGUÉ AL LOCAL DE AL LADO. SIN NOVEDAD."/>
    <s v="VISITA TECNICA"/>
    <m/>
    <s v="TIPO I"/>
    <s v="TERRESTRE"/>
    <s v="ARIAS QUILINDO JULIAN"/>
    <n v="1"/>
    <n v="35780"/>
    <n v="75096"/>
    <n v="35780"/>
  </r>
  <r>
    <s v="BUCARAMANGA"/>
    <x v="4"/>
    <x v="4"/>
    <s v="68001"/>
    <s v="3151936"/>
    <s v="3007069120"/>
    <s v="OC VISITA ROLLOS"/>
    <s v="SANTANDER"/>
    <s v="BUCARAMANGA"/>
    <s v="PTM BUCARAMANGA FRUTOS SECOS L"/>
    <s v="REDEBAN"/>
    <s v="FO-25-1994147"/>
    <d v="2025-12-18T08:00:00"/>
    <d v="2025-12-19T10:06:00"/>
    <m/>
    <s v="VISITA"/>
    <s v="ROLLOS"/>
    <s v="AGREGADOR"/>
    <s v="COMCARD - PTM"/>
    <s v="EJECUTADO"/>
    <s v="EJECUTADO EXITOSO"/>
    <s v="18/12/2025 SE ESCALA A COORDINADOR DE ZONA PARA ENTREGA DE ROLLOS EN SITIO | 19/12/2025 SE HACE PRESENCIA EN COMERCIO SE REALIZA ENTREGA DE 30 ROLLOS"/>
    <s v="VISITA TECNICA"/>
    <m/>
    <s v="TIPO I"/>
    <s v="TERRESTRE"/>
    <s v="BARRERA ORTEGA MARLON STWAR"/>
    <n v="1"/>
    <n v="35780"/>
    <n v="75096"/>
    <n v="35780"/>
  </r>
  <r>
    <s v="YOPAL"/>
    <x v="2"/>
    <x v="2"/>
    <s v="85001"/>
    <s v="3152004"/>
    <s v="3007081518"/>
    <s v="OC VISITA ROLLOS"/>
    <s v="CASANARE"/>
    <s v="YOPAL"/>
    <s v="DISTRICOL DROGUERIA FENIX"/>
    <s v="REDEBAN"/>
    <s v="FO-25-1994157"/>
    <d v="2025-12-18T08:00:00"/>
    <d v="2025-12-19T08:34:00"/>
    <m/>
    <s v="VISITA"/>
    <s v="ROLLOS"/>
    <s v="AGREGADOR"/>
    <s v="DISTRICOL"/>
    <s v="EJECUTADO"/>
    <s v="EJECUTADO EXITOSO"/>
    <s v="18/12/2025 SE ESCALA A COORDINADOR DE ZONA PARA ENTREGA DE ROLLOS EN SITIO | 18/12/2025 EN COMUNICACIÓN CON LA SEÑORA ADRIANA ROMERO AL NUMERO 3225091395, SE ENVIAN LOS ROLLOS POR FLOTA MUNICIPAL. RECIBIDO OK"/>
    <s v="ENVIO FLOTA - OPERADOR LOGISTICO"/>
    <m/>
    <s v="TIPO I"/>
    <s v="TERRESTRE"/>
    <s v="BERNAL ELAICA EDGAR ALEXIS"/>
    <n v="1"/>
    <n v="35780"/>
    <n v="0"/>
    <n v="35780"/>
  </r>
  <r>
    <s v="VALLEDUPAR"/>
    <x v="3"/>
    <x v="3"/>
    <s v="20250"/>
    <s v="3152039"/>
    <s v="3007010042"/>
    <s v="OC ENVIO ROLLOS"/>
    <s v="CESAR"/>
    <s v="EL PASO"/>
    <s v="AL PASO CESAR"/>
    <s v="REDEBAN"/>
    <s v="FO-25-1994123"/>
    <d v="2025-12-18T08:00:00"/>
    <d v="2025-12-23T09:39:00"/>
    <m/>
    <s v="ENVIO"/>
    <m/>
    <s v="CB UNO A UNO"/>
    <s v="CB UNO A UNO"/>
    <m/>
    <s v="EJECUTADO EXITOSO"/>
    <s v="17/12/2025 SE REALIZA ENVIO DE ROLLOS POR  OPERADOR LOGISTICO | 23/12/2025 SE REALIZA ENVIO DE 50 ROLLOS, CON LA GUIA 2278614877 SERVIENTREGA. SE CONFIRMA ENTREGA EXITOSA POR PARTE DE LA TRANSPORTADORA"/>
    <s v="ENVIO"/>
    <m/>
    <s v="TIPO III"/>
    <s v="TERRESTRE"/>
    <m/>
    <n v="1"/>
    <n v="35780"/>
    <n v="0"/>
    <n v="35780"/>
  </r>
  <r>
    <s v="CUCUTA"/>
    <x v="4"/>
    <x v="4"/>
    <s v="54001"/>
    <s v="3152115"/>
    <s v="3007079508"/>
    <s v="OC VISITA ROLLOS"/>
    <s v="NORTE DE SANTANDER"/>
    <s v="CUCUTA"/>
    <s v="BARRIO URB SAN MARTIN CUCUTA 1"/>
    <s v="REDEBAN"/>
    <s v="FO-25-1994142"/>
    <d v="2025-12-18T08:00:00"/>
    <d v="2025-12-19T10:14:00"/>
    <m/>
    <s v="VISITA"/>
    <s v="ROLLOS"/>
    <s v="CB UNO A UNO"/>
    <s v="CB UNO A UNO"/>
    <s v="EJECUTADO"/>
    <s v="EJECUTADO EXITOSO"/>
    <s v="18/12/2025 SE ESCALA A COORDINADOR DE ZONA PARA ENTREGA DE ROLLOS EN SITIO | 19/12/2025 SE REALIZA VISITA AL COMERCIO Y SE REALIZA ENTREGA DE 80 ROLLOS TODO OK"/>
    <s v="VISITA TECNICA"/>
    <m/>
    <s v="TIPO I"/>
    <s v="TERRESTRE"/>
    <s v="MORA VEGA JEAMPIER"/>
    <n v="1"/>
    <n v="35780"/>
    <n v="75096"/>
    <n v="35780"/>
  </r>
  <r>
    <s v="VILLAVICENCIO"/>
    <x v="2"/>
    <x v="2"/>
    <s v="50330"/>
    <s v="3152133"/>
    <s v="3007070072"/>
    <s v="OC ROLLOS"/>
    <s v="META"/>
    <s v="MESETAS"/>
    <s v="VIA PUERTO NARINO CENTRO MESET"/>
    <s v="REDEBAN"/>
    <s v="FO-25-2010331"/>
    <d v="2025-12-18T08:00:00"/>
    <d v="2025-12-20T12:56:00"/>
    <m/>
    <s v="VISITA"/>
    <s v="ROLLOS"/>
    <s v="UNO A UNO"/>
    <s v="CB UNO A UNO"/>
    <m/>
    <s v="CANCELADO POR LA RED-SOPORTE TELEFONICO"/>
    <s v="20/12/2025 SE INTENTO COMUNICACION CON EL USUARIO, NO SE LOGRA CONTACTO. SE PROCEDE A CANCELAR LA SOLICITUD PORQUE SE LLAMAN DIAS Y HORARIOS DIFERENTES Y NO SE OBTIENE RESPUESTA | 20/12/2025 SE INTENTO COMUNICACION CON EL USUARIO, NO SE LOGRA CONTACTO. SE PROCEDE A CANCELAR LA SOLICITUD PORQUE SE LLAMAN DIAS Y HORARIOS DIFERENTES Y NO SE OBTIENE RESPUESTA"/>
    <s v="SOPORTE TELEFONICO"/>
    <m/>
    <s v="TIPO III"/>
    <s v="TERRESTRE"/>
    <m/>
    <n v="0"/>
    <n v="41241"/>
    <n v="0"/>
    <n v="41241"/>
  </r>
  <r>
    <s v="YOPAL"/>
    <x v="2"/>
    <x v="2"/>
    <s v="85430"/>
    <s v="3152180"/>
    <s v="3007041719"/>
    <s v="OC VISITA ROLLOS"/>
    <s v="CASANARE"/>
    <s v="TRINIDAD"/>
    <s v="BARRIO VEREDA TRINIDAD"/>
    <s v="REDEBAN"/>
    <s v="FO-25-1995634"/>
    <d v="2025-12-18T08:28:28"/>
    <d v="2025-12-22T11:47:00"/>
    <m/>
    <s v="VISITA"/>
    <s v="ROLLOS"/>
    <s v="CB UNO A UNO"/>
    <s v="CB UNO A UNO"/>
    <s v="EJECUTADO"/>
    <s v="EJECUTADO EXITOSO"/>
    <s v="18/12/2025 SE ESCALA A COORDINADOR DE ZONA PARA ENTREGA DE ROLLOS EN SITIO | 22/12/2025 EN COMUNICACIÓN CON EL SEÑOR CARLOS ESTUPIÑAN AL NUMERO 3208957516, INDICA SE ENVIEN LOS ROLLOS POR SERVICIO PARTICULAR CAMIONETA. RECIBIDO OK"/>
    <s v="ENVIO FLOTA - OPERADOR LOGISTICO"/>
    <m/>
    <s v="TIPO II"/>
    <s v="TERRESTRE"/>
    <s v="BERNAL ELAICA EDGAR ALEXIS"/>
    <n v="1"/>
    <n v="67654"/>
    <n v="140396"/>
    <n v="67654"/>
  </r>
  <r>
    <s v="MEDELLIN"/>
    <x v="1"/>
    <x v="1"/>
    <s v="5079"/>
    <s v="3152184"/>
    <s v="3007035678"/>
    <s v="OC VISITA ROLLOS"/>
    <s v="ANTIOQUIA"/>
    <s v="BARBOSA"/>
    <s v="DISTRICOL MAJOS PAPELERIA Y TE"/>
    <s v="REDEBAN"/>
    <s v="FO-25-1997853"/>
    <d v="2025-12-18T08:29:25"/>
    <d v="2025-12-22T10:57:00"/>
    <m/>
    <s v="VISITA"/>
    <s v="ROLLOS"/>
    <s v="AGREGADOR"/>
    <s v="DISTRICOL"/>
    <s v="EJECUTADO"/>
    <s v="EJECUTADO EXITOSO"/>
    <s v="18/12/2025 SE ESCALA A COORDINADOR DE ZONA PARA ENTREGA DE ROLLOS EN SITIO | 22/12/2025 SE ENTREGA 60 ROLLOS OK"/>
    <s v="VISITA TECNICA"/>
    <m/>
    <s v="TIPO II"/>
    <s v="TERRESTRE"/>
    <s v="DIAZ ZABALA FRANCIS DUBAN"/>
    <n v="1"/>
    <n v="67654"/>
    <n v="140396"/>
    <n v="67654"/>
  </r>
  <r>
    <s v="VILLAVICENCIO"/>
    <x v="2"/>
    <x v="2"/>
    <s v="50006"/>
    <s v="3152186"/>
    <s v="3007041043"/>
    <s v="OC VISITA ROLLOS"/>
    <s v="META"/>
    <s v="ACACIAS"/>
    <s v="PTM ACACIAS FARMACITY LA 47"/>
    <s v="REDEBAN"/>
    <s v="FO-25-1995632"/>
    <d v="2025-12-18T08:30:23"/>
    <d v="2025-12-19T10:55:00"/>
    <m/>
    <s v="VISITA"/>
    <s v="ROLLOS"/>
    <s v="AGREGADOR"/>
    <s v="COMCARD - PTM"/>
    <s v="EJECUTADO"/>
    <s v="EJECUTADO EXITOSO"/>
    <s v="18/12/2025 SE ESCALA A COORDINADOR DE ZONA PARA ENTREGA DE ROLLOS EN SITIO | 19/12/2025 SE REALIZA ENTREGA DE 40 ROLLOS REDEBAN"/>
    <s v="VISITA TECNICA"/>
    <m/>
    <s v="TIPO II"/>
    <s v="TERRESTRE"/>
    <s v="MURCIA HERNANDEZ HARVEY IGNACIO"/>
    <n v="1"/>
    <n v="67654"/>
    <n v="140396"/>
    <n v="67654"/>
  </r>
  <r>
    <s v="APARTADO"/>
    <x v="1"/>
    <x v="1"/>
    <s v="5490"/>
    <s v="3152691"/>
    <s v="3007038808"/>
    <s v="OC VISITA ROLLOS"/>
    <s v="ANTIOQUIA"/>
    <s v="NECOCLI"/>
    <s v="PTM NECOCLI ANGELLY"/>
    <s v="REDEBAN"/>
    <s v="FO-25-1995621"/>
    <d v="2025-12-18T09:00:45"/>
    <d v="2025-12-23T15:52:00"/>
    <m/>
    <s v="VISITA"/>
    <s v="ROLLOS"/>
    <s v="AGREGADOR"/>
    <s v="COMCARD - PTM"/>
    <s v="EJECUTADO"/>
    <s v="EJECUTADO EXITOSO"/>
    <s v="18/12/2025 SE ESCALA A COORDINADOR DE ZONA PARA ENTREGA DE ROLLOS EN SITIO | 23/12/2025 ENTREGA 20 ROLLOS EN SITIO"/>
    <s v="VISITA TECNICA"/>
    <m/>
    <s v="TIPO II"/>
    <s v="TERRESTRE"/>
    <s v="CASTRO HENAO DANIEL ESTEBAN"/>
    <n v="1"/>
    <n v="67654"/>
    <n v="140396"/>
    <n v="67654"/>
  </r>
  <r>
    <s v="CUCUTA"/>
    <x v="4"/>
    <x v="4"/>
    <s v="54498"/>
    <s v="3152829"/>
    <s v="3007029042"/>
    <s v="OC ENVIO ROLLOS"/>
    <s v="NORTE DE SANTANDER"/>
    <s v="OCAÑA"/>
    <s v="BARRIO CENTRO OCANA"/>
    <s v="REDEBAN"/>
    <s v="FO-25-1994749"/>
    <d v="2025-12-18T08:48:45"/>
    <d v="2025-12-23T09:39:00"/>
    <m/>
    <s v="ENVIO"/>
    <m/>
    <s v="CB UNO A UNO"/>
    <s v="COOGUASIMALES"/>
    <m/>
    <s v="EJECUTADO EXITOSO"/>
    <s v="18/12/2025 SE REALIZA ENVIO DE ROLLOS POR  OPERADOR LOGISTICO | 23/12/2025 SE REALIZA ENVIO DE 40 ROLLOS, CON LA GUIA 2282137833 SERVIENTREGA. SE CONFIRMA ENTREGA EXITOSA POR PARTE DE LA TRANSPORTADORA"/>
    <s v="ENVIO"/>
    <m/>
    <s v="TIPO IV"/>
    <s v="TERRESTRE"/>
    <m/>
    <n v="1"/>
    <n v="35780"/>
    <n v="0"/>
    <n v="35780"/>
  </r>
  <r>
    <s v="MEDELLIN"/>
    <x v="1"/>
    <x v="1"/>
    <s v="5001"/>
    <s v="3152923"/>
    <s v="3007053591"/>
    <s v="OC VISITA ROLLOS"/>
    <s v="ANTIOQUIA"/>
    <s v="MEDELLIN"/>
    <s v="PTM MEDELLIN MERKATODO EL PARA"/>
    <s v="REDEBAN"/>
    <s v="FO-25-1995612"/>
    <d v="2025-12-18T09:16:00"/>
    <d v="2025-12-23T10:18:00"/>
    <m/>
    <s v="VISITA"/>
    <s v="ROLLOS"/>
    <s v="AGREGADOR"/>
    <s v="COMCARD - PTM"/>
    <m/>
    <s v="EJECUTADO EXITOSO"/>
    <s v="18/12/2025 SE ESCALA A COORDINADOR DE ZONA PARA ENTREGA DE ROLLOS EN SITIO | 23/12/2025 SE REALIZA ENTREGA DE 40 ROLLOS POR EL OPERADOR VELOCES CON LA GUIA V4002012889"/>
    <s v="VISITA TECNICA"/>
    <m/>
    <s v="TIPO I"/>
    <s v="TERRESTRE"/>
    <s v="MARIN QUINTERO BRAYAN ESTIVEN"/>
    <n v="1"/>
    <n v="35780"/>
    <n v="75096"/>
    <n v="35780"/>
  </r>
  <r>
    <s v="BUCARAMANGA"/>
    <x v="4"/>
    <x v="4"/>
    <s v="68167"/>
    <s v="3152930"/>
    <s v="3007077954"/>
    <s v="OC ENVIO ROLLOS"/>
    <s v="SANTANDER"/>
    <s v="CHARALA"/>
    <s v="BARRIO CHARALA CHARALA"/>
    <s v="REDEBAN"/>
    <s v="FO-25-1995028"/>
    <d v="2025-12-18T09:17:35"/>
    <d v="2025-12-26T08:55:00"/>
    <m/>
    <s v="ENVIO"/>
    <m/>
    <s v="CB UNO A UNO"/>
    <s v="CB UNO A UNO"/>
    <m/>
    <s v="EJECUTADO EXITOSO"/>
    <s v="18/12/2025 SE REALIZA ENVIO DE ROLLOS POR  OPERADOR LOGISTICO | 26/12/2025 SE REALIZA ENVIO DE 20 ROLLOS, CON LA GUIA 2282137834 SERVIENTREGA. SE CONFIRMA ENTREGA EXITOSA POR PARTE DE LA TRANSPORTADORA"/>
    <s v="ENVIO"/>
    <m/>
    <s v="TIPO IV"/>
    <s v="TERRESTRE"/>
    <m/>
    <n v="1"/>
    <n v="35780"/>
    <n v="0"/>
    <n v="35780"/>
  </r>
  <r>
    <s v="MEDELLIN"/>
    <x v="1"/>
    <x v="1"/>
    <s v="5615"/>
    <s v="3153197"/>
    <s v="3007017180"/>
    <s v="OC VISITA ROLLOS"/>
    <s v="ANTIOQUIA"/>
    <s v="RIONEGRO"/>
    <s v="VEREDA CABECERAS RIONEGRO"/>
    <s v="REDEBAN"/>
    <s v="FO-25-1996554"/>
    <d v="2025-12-18T09:50:29"/>
    <d v="2025-12-24T12:15:00"/>
    <m/>
    <s v="VISITA"/>
    <s v="ROLLOS"/>
    <s v="CB UNO A UNO"/>
    <s v="CB UNO A UNO"/>
    <s v="EJECUTADO"/>
    <s v="EJECUTADO EXITOSO"/>
    <s v="18/12/2025 SE ESCALA A COORDINADOR DE ZONA PARA ENTREGA DE ROLLOS EN SITIO | 24/12/2025 SE REALIZA LA ENTREGA DE 50 ROLLOS DE CB SE DEJAN CON VALERIA MORENO"/>
    <s v="VISITA TECNICA"/>
    <m/>
    <s v="TIPO II"/>
    <s v="TERRESTRE"/>
    <s v="MONTOYA VELEZ ANDRES FELIPE"/>
    <n v="1"/>
    <n v="67654"/>
    <n v="140396"/>
    <n v="67654"/>
  </r>
  <r>
    <s v="MEDELLIN"/>
    <x v="1"/>
    <x v="1"/>
    <s v="5088"/>
    <s v="3153389"/>
    <s v="3007050706"/>
    <s v="OC VISITA ROLLOS"/>
    <s v="ANTIOQUIA"/>
    <s v="BELLO"/>
    <s v="BARRIO BELLAVISTA BELLO 1"/>
    <s v="REDEBAN"/>
    <s v="FO-25-1995956"/>
    <d v="2025-12-18T10:29:11"/>
    <d v="2025-12-24T12:25:00"/>
    <m/>
    <s v="VISITA"/>
    <s v="ROLLOS"/>
    <s v="CB UNO A UNO"/>
    <s v="CB UNO A UNO"/>
    <m/>
    <s v="EJECUTADO EXITOSO"/>
    <s v="18/12/2025 SE ESCALA A COORDINADOR DE ZONA PARA ENTREGA DE ROLLOS EN SITIO | 24/12/2025 SE REALIZA ENTREGA DE 90 ROLLOS POR EL OPERADOR VELOCES CON LA GUIA V4002012886"/>
    <s v="VISITA TECNICA"/>
    <m/>
    <s v="TIPO I"/>
    <s v="TERRESTRE"/>
    <m/>
    <n v="1"/>
    <n v="35780"/>
    <n v="75096"/>
    <n v="35780"/>
  </r>
  <r>
    <s v="CALI"/>
    <x v="0"/>
    <x v="0"/>
    <s v="76001"/>
    <s v="3153512"/>
    <s v="3007062000"/>
    <s v="OC VISITA ROLLOS"/>
    <s v="VALLE DEL CAUCA"/>
    <s v="CALI"/>
    <s v="BARRIO CIUDAD JARDIN CALI 2"/>
    <s v="REDEBAN"/>
    <s v="FO-25-1996886"/>
    <d v="2025-12-18T10:07:27"/>
    <d v="2025-12-19T09:47:00"/>
    <m/>
    <s v="VISITA"/>
    <s v="ROLLOS"/>
    <s v="UNO A UNO"/>
    <s v="CB UNO A UNO"/>
    <s v="EJECUTADO"/>
    <s v="EJECUTADO EXITOSO"/>
    <s v="18/12/2025 SE ESCALA A COORDINADOR DE ZONA PARA ENTREGA DE ROLLOS EN SITIO | 19/12/2025 SE REALIZA VISITA TÉCNICA AL COMERCIO PARA ENTREGAR 10 ROLLOS EN BUEN ESTADO"/>
    <s v="VISITA TECNICA"/>
    <m/>
    <s v="TIPO I"/>
    <s v="TERRESTRE"/>
    <s v="ESCOBAR LENIS JUAN SEBASTIAN"/>
    <n v="1"/>
    <n v="35780"/>
    <n v="75096"/>
    <n v="35780"/>
  </r>
  <r>
    <s v="BUCARAMANGA"/>
    <x v="4"/>
    <x v="4"/>
    <s v="13688"/>
    <s v="3153614"/>
    <s v="3007072954"/>
    <s v="OC ENVIO ROLLOS"/>
    <s v="BOLIVAR"/>
    <s v="SANTA ROSA DEL SUR"/>
    <s v="DISTRICOL CELUMANA"/>
    <s v="REDEBAN"/>
    <s v="FO-25-1997672"/>
    <d v="2025-12-18T09:53:36"/>
    <d v="2025-12-26T10:50:00"/>
    <m/>
    <s v="ENVIO"/>
    <m/>
    <s v="AGREGADOR"/>
    <s v="DISTRICOL"/>
    <m/>
    <s v="EJECUTADO EXITOSO"/>
    <s v="18/12/2025 SE CONFIRMAN DATOS, SE REALIZA ENVIO POR OPERADOR LOGISTICO | 26/12/2025 EN COMUNICACIÓN CON EL USUARIO NOS CONFIRMA QUE AUN NO HAN LLEGADO LOS ROLLOS | 26/12/2025 SE REALIZA ENVIO DE 70 ROLLOS, CON LA GUIA 2282137877 SERVIENTREGA. SE CONFIRMA ENTREGA EXITOSA POR PARTE DE LA TRANSPORTADORA"/>
    <s v="ENVIO"/>
    <m/>
    <s v="TIPO V"/>
    <s v="TERRESTRE/FLUVIAL"/>
    <m/>
    <n v="1"/>
    <n v="35780"/>
    <n v="0"/>
    <n v="35780"/>
  </r>
  <r>
    <s v="BOGOTA"/>
    <x v="5"/>
    <x v="6"/>
    <s v="11001"/>
    <s v="3153677"/>
    <s v="3007066956"/>
    <s v="OC VISITA ROLLOS"/>
    <s v="CUNDINAMARCA"/>
    <s v="BOGOTA"/>
    <s v="BARRIO BRAVO PAEZ BOGOTA"/>
    <s v="REDEBAN"/>
    <s v="FO-25-1995960"/>
    <d v="2025-12-18T10:18:30"/>
    <d v="2025-12-19T12:03:00"/>
    <m/>
    <s v="VISITA"/>
    <s v="ROLLOS"/>
    <s v="CB UNO A UNO"/>
    <s v="CB UNO A UNO"/>
    <s v="EJECUTADO"/>
    <s v="EJECUTADO EXITOSO"/>
    <s v="18/12/2025 SE ESCALA A COORDINADOR DE ZONA PARA ENTREGA DE ROLLOS EN SITIO | 19/12/2025 SE REALIZA ENTREGA 30 ROLLOS"/>
    <s v="VISITA TECNICA"/>
    <m/>
    <s v="TIPO I"/>
    <s v="TERRESTRE"/>
    <s v="MICHELI LOPEZ MIGUEL ANGEL"/>
    <n v="1"/>
    <n v="35780"/>
    <n v="75096"/>
    <n v="35780"/>
  </r>
  <r>
    <s v="MEDELLIN"/>
    <x v="1"/>
    <x v="1"/>
    <s v="5001"/>
    <s v="3153678"/>
    <s v="3007016652"/>
    <s v="OC VISITA ROLLOS"/>
    <s v="ANTIOQUIA"/>
    <s v="MEDELLIN"/>
    <s v="OPRAP CC SAN DIEGO"/>
    <s v="REDEBAN"/>
    <s v="FO-25-1995959"/>
    <d v="2025-12-18T10:19:27"/>
    <d v="2025-12-30T14:54:00"/>
    <m/>
    <s v="VISITA"/>
    <s v="ROLLOS"/>
    <s v="ROBUSTO"/>
    <s v="OPRAP"/>
    <m/>
    <s v="EJECUTADO EXITOSO"/>
    <s v="18/12/2025 SE ESCALA A COORDINADOR DE ZONA PARA ENTREGA DE ROLLOS EN SITIO | 26/12/2025 SE CONSULTA A VELOCES POR ESTADO DE GUÍA, INFORMA REVISAR Y RECOMENDAR LA ENTREGA | 30/12/2025 SE REALIZA ENTREGA DE 240 ROLLOS POR EL OPERADOR VELOCES CON LA GUIA V4002012874"/>
    <s v="VISITA TECNICA"/>
    <m/>
    <s v="TIPO I"/>
    <s v="TERRESTRE"/>
    <s v="CONTRERAS ROSSI LITZY YULIETH"/>
    <n v="1"/>
    <n v="35780"/>
    <n v="75096"/>
    <n v="35780"/>
  </r>
  <r>
    <s v="TUNJA"/>
    <x v="4"/>
    <x v="4"/>
    <s v="15759"/>
    <s v="3153742"/>
    <s v="3007073160"/>
    <s v="OC VISITA ROLLOS"/>
    <s v="BOYACA"/>
    <s v="SOGAMOSO"/>
    <s v="DISTRICOL VARIEDADES Y PAPELER"/>
    <s v="REDEBAN"/>
    <s v="FO-25-1995950"/>
    <d v="2025-12-18T10:40:16"/>
    <d v="2025-12-19T14:25:00"/>
    <m/>
    <s v="VISITA"/>
    <s v="ROLLOS"/>
    <s v="AGREGADOR"/>
    <s v="DISTRICOL"/>
    <s v="EJECUTADO"/>
    <s v="EJECUTADO EXITOSO"/>
    <s v="18/12/2025 SE ESCALA A COORDINADOR DE ZONA PARA ENTREGA DE ROLLOS EN SITIO | 19/12/2025 SE REALIZA VISITA AL COMERCIO,  COMERCIO CERRADO, EL CLIENTE SOLICITA QUE SE ENTREGUEN EN EL COMERCIO AL LADO."/>
    <s v="VISITA TECNICA"/>
    <m/>
    <s v="TIPO II"/>
    <s v="TERRESTRE"/>
    <s v="SOLER HOYOS CRISTIAN LEONARDO"/>
    <n v="1"/>
    <n v="67654"/>
    <n v="140396"/>
    <n v="67654"/>
  </r>
  <r>
    <s v="BOGOTA"/>
    <x v="5"/>
    <x v="6"/>
    <s v="11001"/>
    <s v="3153782"/>
    <s v="3007075299"/>
    <s v="OC VISITA ROLLOS"/>
    <s v="CUNDINAMARCA"/>
    <s v="BOGOTA"/>
    <s v="BARRIO LA CHUCUA BOGOTA 2"/>
    <s v="REDEBAN"/>
    <s v="FO-25-1996548"/>
    <d v="2025-12-18T10:57:00"/>
    <d v="2025-12-19T14:29:00"/>
    <m/>
    <s v="VISITA"/>
    <s v="ROLLOS"/>
    <s v="UNO A UNO"/>
    <s v="UNO A UNO"/>
    <s v="EJECUTADO"/>
    <s v="EJECUTADO EXITOSO"/>
    <s v="18/12/2025 SE ESCALA A COORDINADOR DE ZONA PARA ENTREGA DE ROLLOS EN SITIO | 19/12/2025 DURANTE LA VISITA TECNICA SE REALIZA ENTREGA DE 10 ROLLOS PARA DATÁFONO NO SE MANIPULAN EQUIPOS SIN NOVEDAD EN ENTREGA"/>
    <s v="VISITA TECNICA"/>
    <m/>
    <s v="TIPO I"/>
    <s v="TERRESTRE"/>
    <s v="LOZADA ROJAS CHRISTIAN ANDRES"/>
    <n v="1"/>
    <n v="35780"/>
    <n v="75096"/>
    <n v="35780"/>
  </r>
  <r>
    <s v="BOGOTA"/>
    <x v="5"/>
    <x v="6"/>
    <s v="25286"/>
    <s v="3153796"/>
    <s v="3007076006"/>
    <s v="OC VISITA ROLLOS"/>
    <s v="CUNDINAMARCA"/>
    <s v="FUNZA"/>
    <s v="BARRIO LA CITA FUNZA 1"/>
    <s v="REDEBAN"/>
    <s v="FO-25-1996545"/>
    <d v="2025-12-18T10:58:07"/>
    <d v="2025-12-20T08:43:00"/>
    <m/>
    <s v="VISITA"/>
    <s v="ROLLOS"/>
    <s v="CB UNO A UNO"/>
    <s v="CB UNO A UNO"/>
    <s v="EJECUTADO"/>
    <s v="EJECUTADO EXITOSO"/>
    <s v="18/12/2025 SE ESCALA A COORDINADOR DE ZONA PARA ENTREGA DE ROLLOS EN SITIO | 19/12/2025 SE DEJAN 50 ROLLOS DE DEJA EN DIRECCIÓN DIFERENTE PERSONA ENCARGADA ESTABA ALMORZANDO"/>
    <s v="VISITA TECNICA"/>
    <m/>
    <s v="TIPO II"/>
    <s v="TERRESTRE"/>
    <s v="INFANTE SIERRA MANUEL FERNANDO"/>
    <n v="1"/>
    <n v="67654"/>
    <n v="140396"/>
    <n v="67654"/>
  </r>
  <r>
    <s v="APARTADO"/>
    <x v="1"/>
    <x v="1"/>
    <s v="5172"/>
    <s v="3153892"/>
    <s v="3007080477"/>
    <s v="OC VISITA ROLLOS"/>
    <s v="ANTIOQUIA"/>
    <s v="CHIGORODO"/>
    <s v="DISTRICOL MULTITRAMITES ABOGAD"/>
    <s v="REDEBAN"/>
    <s v="FO-25-1996540"/>
    <d v="2025-12-18T11:01:57"/>
    <d v="2025-12-22T10:54:00"/>
    <m/>
    <s v="VISITA"/>
    <s v="ROLLOS"/>
    <s v="AGREGADOR"/>
    <s v="DISTRICOL"/>
    <s v="EJECUTADO"/>
    <s v="EJECUTADO EXITOSO"/>
    <s v="18/12/2025 SE ESCALA A COORDINADOR DE ZONA PARA ENTREGA DE ROLLOS EN SITIO | 22/12/2025 SE ENTREGA DE 20 ROLLOS"/>
    <s v="VISITA TECNICA"/>
    <m/>
    <s v="TIPO II"/>
    <s v="TERRESTRE"/>
    <s v="SALDARRIAGA MIRANDA SANTIAGO"/>
    <n v="1"/>
    <n v="67654"/>
    <n v="140396"/>
    <n v="67654"/>
  </r>
  <r>
    <s v="MEDELLIN"/>
    <x v="1"/>
    <x v="1"/>
    <s v="5001"/>
    <s v="3153963"/>
    <s v="3007042358"/>
    <s v="OC VISITA ROLLOS"/>
    <s v="ANTIOQUIA"/>
    <s v="MEDELLIN"/>
    <s v="BARRIO ROBLEDO MEDELLIN 8"/>
    <s v="REDEBAN"/>
    <s v="FO-25-1996551"/>
    <d v="2025-12-18T10:51:22"/>
    <d v="2025-12-24T10:46:00"/>
    <m/>
    <s v="VISITA"/>
    <s v="ROLLOS"/>
    <s v="CB UNO A UNO"/>
    <s v="CB UNO A UNO"/>
    <m/>
    <s v="EJECUTADO EXITOSO"/>
    <s v="18/12/2025 SE ESCALA A COORDINADOR DE ZONA PARA ENTREGA DE ROLLOS EN SITIO | 24/12/2025 SE REALIZA ENTREGA DE 40 ROLLOS POR EL OPERADOR VELOCES CON LA GUIA V4002012885"/>
    <s v="VISITA TECNICA"/>
    <m/>
    <s v="TIPO I"/>
    <s v="TERRESTRE"/>
    <s v="MARIN QUINTERO BRAYAN ESTIVEN"/>
    <n v="1"/>
    <n v="35780"/>
    <n v="75096"/>
    <n v="35780"/>
  </r>
  <r>
    <s v="APARTADO"/>
    <x v="1"/>
    <x v="1"/>
    <s v="5665"/>
    <s v="3154215"/>
    <s v="3007080395"/>
    <s v="OC ENVIO ROLLOS"/>
    <s v="ANTIOQUIA"/>
    <s v="SAN PEDRO DE URABA"/>
    <s v="BARRIO 16 DE MAYO SAN PEDRO DE URABA SAN PEDRO DE URABA"/>
    <s v="REDEBAN"/>
    <s v="FO-25-1996228"/>
    <d v="2025-12-18T11:14:23"/>
    <d v="2025-12-30T14:29:00"/>
    <m/>
    <s v="ENVIO"/>
    <m/>
    <s v="UNO A UNO"/>
    <s v="UNO A UNO"/>
    <m/>
    <s v="EJECUTADO EXITOSO"/>
    <s v="18/12/2025 SE REALIZA ENVIO DE ROLLOS POR  OPERADOR LOGISTICO | 26/12/2025 EN COMUNICACIÓN CON EL USUARIO NOS CONFIRMA QUE AUN NO LE HAN LLEGADO LOS ROLLOS | 30/12/2025 SE REALIZA ENVIO DE 20 ROLLOS, CON LA GUIA 992244345 LOGICUARTAS. SE CONFIRMA ENTREGA EXITOSA POR PARTE DE LA TRANSPORTADORA"/>
    <s v="ENVIO"/>
    <m/>
    <s v="TIPO III"/>
    <s v="TERRESTRE"/>
    <m/>
    <n v="1"/>
    <n v="35780"/>
    <n v="0"/>
    <n v="35780"/>
  </r>
  <r>
    <s v="MEDELLIN"/>
    <x v="1"/>
    <x v="1"/>
    <s v="5264"/>
    <s v="3154408"/>
    <s v="3007079370"/>
    <s v="OC VISITA ROLLOS"/>
    <s v="ANTIOQUIA"/>
    <s v="ENTRERRIOS"/>
    <s v="BARRIO SECTOR CUATRO ESQUINAS"/>
    <s v="REDEBAN"/>
    <s v="FO-25-1996881"/>
    <d v="2025-12-18T11:13:20"/>
    <d v="2025-12-23T07:38:00"/>
    <m/>
    <s v="VISITA"/>
    <s v="ROLLOS"/>
    <s v="CB UNO A UNO"/>
    <s v="CB UNO A UNO"/>
    <s v="EJECUTADO"/>
    <s v="EJECUTADO EXITOSO"/>
    <s v="18/12/2025 SE ESCALA A COORDINADOR DE ZONA PARA ENTREGA DE ROLLOS EN SITIO | 23/12/2025 SE REALIZA LA ENTREGA DE 10 ROLLOS DE CB SE DEJAN CON LA ENCARGADA MILENA TOBON"/>
    <s v="VISITA TECNICA"/>
    <m/>
    <s v="TIPO II"/>
    <s v="TERRESTRE"/>
    <s v="MONTOYA VELEZ ANDRES FELIPE"/>
    <n v="1"/>
    <n v="67654"/>
    <n v="140396"/>
    <n v="67654"/>
  </r>
  <r>
    <s v="IBAGUE"/>
    <x v="2"/>
    <x v="2"/>
    <s v="73555"/>
    <s v="3154418"/>
    <s v="3007047071"/>
    <s v="OC ENVIO ROLLOS"/>
    <s v="TOLIMA"/>
    <s v="PLANADAS"/>
    <s v="BARRIO CENTRO PLANADAS 13"/>
    <s v="REDEBAN"/>
    <s v="FO-25-1996226"/>
    <d v="2025-12-18T11:15:24"/>
    <d v="2025-12-26T09:03:00"/>
    <m/>
    <s v="ENVIO"/>
    <m/>
    <s v="CB UNO A UNO"/>
    <s v="CB UNO A UNO"/>
    <m/>
    <s v="EJECUTADO EXITOSO"/>
    <s v="18/12/2025 SE REALIZA ENVIO DE ROLLOS POR  OPERADOR LOGISTICO | 26/12/2025 SE LE INFORMA EL NUMERO DE GUIA AL USUARIO, PENDIENTE CONFIRMACIÓN | 26/12/2025 SE REALIZA ENVIO DE 70 ROLLOS, CON LA GUIA 2235598082 SERVIENTREGA. SE CONFIRMA ENTREGA EXITOSA POR PARTE DE LA TRANSPORTADORA"/>
    <s v="ENVIO"/>
    <m/>
    <s v="TIPO IV"/>
    <s v="TERRESTRE"/>
    <m/>
    <n v="1"/>
    <n v="35780"/>
    <n v="0"/>
    <n v="35780"/>
  </r>
  <r>
    <s v="SANTA MARTA"/>
    <x v="3"/>
    <x v="3"/>
    <s v="44430"/>
    <s v="3154491"/>
    <s v="3007081477"/>
    <s v="OC ENVIO ROLLOS"/>
    <s v="LA GUAJIRA"/>
    <s v="MAICAO"/>
    <s v="PTM MAICAO TIENDA PUERTO ESTRE"/>
    <s v="REDEBAN"/>
    <s v="FO-25-1997745"/>
    <d v="2025-12-18T11:47:49"/>
    <d v="2025-12-21T15:24:00"/>
    <m/>
    <s v="ENVIO"/>
    <m/>
    <s v="AGREGADOR"/>
    <s v="COMCARD - PTM"/>
    <m/>
    <s v="EJECUTADO EXITOSO"/>
    <s v="18/12/2025 SE CONFIRMAN DATOS, SE REALIZA ENVIO POR OPERADOR LOGISTICO | 21/12/2025 SE REALIZA ENVIO DE 30 ROLLOS, CON LA GUIA 2278614881 SERVIENTREGA. SE CONFIRMA ENTREGA EXITOSA POR PARTE DE LA TRANSPORTADORA"/>
    <s v="ENVIO"/>
    <m/>
    <s v="TIPO IV"/>
    <s v="TERRESTRE"/>
    <m/>
    <n v="1"/>
    <n v="35780"/>
    <n v="0"/>
    <n v="35780"/>
  </r>
  <r>
    <s v="BOGOTA"/>
    <x v="5"/>
    <x v="6"/>
    <s v="25899"/>
    <s v="3154518"/>
    <s v="3007043182"/>
    <s v="OC VISITA ROLLOS"/>
    <s v="CUNDINAMARCA"/>
    <s v="ZIPAQUIRA"/>
    <s v="BARRIO EL TERMINAL ZIPAQUIRA"/>
    <s v="REDEBAN"/>
    <s v="FO-25-1996878"/>
    <d v="2025-12-18T11:35:19"/>
    <d v="2025-12-19T11:29:00"/>
    <m/>
    <s v="VISITA"/>
    <s v="ROLLOS"/>
    <s v="CB UNO A UNO"/>
    <s v="CB UNO A UNO"/>
    <s v="EJECUTADO"/>
    <s v="EJECUTADO EXITOSO"/>
    <s v="18/12/2025 SE ESCALA A COORDINADOR DE ZONA PARA ENTREGA DE ROLLOS EN SITIO | 19/12/2025 SE REALIZA LA ENTREGA DE 280 ROLLOS RBM"/>
    <s v="VISITA TECNICA"/>
    <m/>
    <s v="TIPO II"/>
    <s v="TERRESTRE"/>
    <s v="ORTIZ MARTINEZ STIVEN"/>
    <n v="1"/>
    <n v="67654"/>
    <n v="140396"/>
    <n v="67654"/>
  </r>
  <r>
    <s v="APARTADO"/>
    <x v="1"/>
    <x v="1"/>
    <s v="5837"/>
    <s v="3154549"/>
    <s v="3007069240"/>
    <s v="OC VISITA ROLLOS"/>
    <s v="ANTIOQUIA"/>
    <s v="TURBO"/>
    <s v="DISTRICOL ANALU TIIENDA BELLE"/>
    <s v="REDEBAN"/>
    <s v="FO-25-1996876"/>
    <d v="2025-12-18T11:45:40"/>
    <d v="2025-12-22T12:16:00"/>
    <m/>
    <s v="VISITA"/>
    <s v="ROLLOS"/>
    <s v="AGREGADOR"/>
    <s v="DISTRICOL"/>
    <s v="EJECUTADO"/>
    <s v="EJECUTADO EXITOSO"/>
    <s v="18/12/2025 SE ESCALA A COORDINADOR DE ZONA PARA ENTREGA DE ROLLOS EN SITIO | 22/12/2025 ENTREGA 60 ROLLOS EN SITIO"/>
    <s v="VISITA TECNICA"/>
    <m/>
    <s v="TIPO II"/>
    <s v="TERRESTRE"/>
    <s v="CASTRO HENAO DANIEL ESTEBAN"/>
    <n v="1"/>
    <n v="67654"/>
    <n v="140396"/>
    <n v="67654"/>
  </r>
  <r>
    <s v="CUCUTA"/>
    <x v="4"/>
    <x v="4"/>
    <s v="54810"/>
    <s v="3154640"/>
    <s v="3007065497"/>
    <s v="OC ENVIO ROLLOS"/>
    <s v="NORTE DE SANTANDER"/>
    <s v="TIBU"/>
    <s v="BARRIO LAS DELICIAS TIBU 4"/>
    <s v="REDEBAN"/>
    <s v="FO-25-1999754"/>
    <d v="2025-12-18T12:29:14"/>
    <d v="2025-12-24T10:30:00"/>
    <m/>
    <s v="ENVIO"/>
    <m/>
    <s v="CB UNO A UNO"/>
    <s v="CB UNO A UNO"/>
    <m/>
    <s v="EJECUTADO EXITOSO"/>
    <s v="19/12/2025 SE CONFIRMAN DATOS, SE REALIZA ENVIO POR OPERADOR LOGISTICO | 24/12/2025 SE REALIZA ENVIO DE 30 ROLLOS, CON LA GUIA 2282137879 SERVIENTREGA. SE CONFIRMA ENTREGA EXITOSA POR PARTE DE LA TRANSPORTADORA"/>
    <s v="ENVIO"/>
    <m/>
    <s v="TIPO V"/>
    <s v="TERRESTRE"/>
    <m/>
    <n v="1"/>
    <n v="35780"/>
    <n v="0"/>
    <n v="35780"/>
  </r>
  <r>
    <s v="BARRANQUILLA"/>
    <x v="3"/>
    <x v="3"/>
    <s v="8638"/>
    <s v="3154648"/>
    <s v="3007078812"/>
    <s v="OC VISITA ROLLOS"/>
    <s v="ATLANTICO"/>
    <s v="SABANALARGA"/>
    <s v="BARRIO LA CONCEPCION SABANALAR"/>
    <s v="REDEBAN"/>
    <s v="FO-25-1996872"/>
    <d v="2025-12-18T12:34:08"/>
    <d v="2025-12-19T15:36:00"/>
    <m/>
    <s v="VISITA"/>
    <s v="ROLLOS"/>
    <s v="CB UNO A UNO"/>
    <s v="CB UNO A UNO"/>
    <s v="EJECUTADO"/>
    <s v="EJECUTADO EXITOSO"/>
    <s v="18/12/2025 SE ESCALA A COORDINADOR DE ZONA PARA ENTREGA DE ROLLOS EN SITIO | 19/12/2025 SE ENTREGAN 90 ROLLOS"/>
    <s v="VISITA TECNICA"/>
    <m/>
    <s v="TIPO II"/>
    <s v="TERRESTRE"/>
    <s v="DE AVILA SIADES ALBERTO ENRIQUE"/>
    <n v="1"/>
    <n v="67654"/>
    <n v="140396"/>
    <n v="67654"/>
  </r>
  <r>
    <s v="MEDELLIN"/>
    <x v="1"/>
    <x v="1"/>
    <s v="5001"/>
    <s v="3154720"/>
    <s v="3007082269"/>
    <s v="OC VISITA ROLLOS"/>
    <s v="ANTIOQUIA"/>
    <s v="MEDELLIN"/>
    <s v="DISTRICOL AMERICAN D&amp;L"/>
    <s v="REDEBAN"/>
    <s v="FO-25-1996873"/>
    <d v="2025-12-18T12:18:58"/>
    <d v="2025-12-27T13:08:00"/>
    <m/>
    <s v="VISITA"/>
    <s v="ROLLOS"/>
    <m/>
    <m/>
    <m/>
    <s v="EJECUTADO EXITOSO"/>
    <s v="18/12/2025 SE ESCALA A COORDINADOR DE ZONA PARA ENTREGA DE ROLLOS EN SITIO | 26/12/2025 SE CONSULTA A VELOCES POR ESTADO DE GUÍA, INFORMA REVISAR Y RECOMENDAR LA ENTREGA | 27/12/2025 SE REALIZA ENTREGA DE 10 ROLLOS POR EL OPERADOR VELOCES CON LA GUIA V4002012880"/>
    <s v="VISITA TECNICA"/>
    <m/>
    <s v="TIPO I"/>
    <s v="TERRESTRE"/>
    <s v="MARIN QUINTERO BRAYAN ESTIVEN"/>
    <n v="1"/>
    <n v="35780"/>
    <n v="75096"/>
    <n v="35780"/>
  </r>
  <r>
    <s v="PASTO"/>
    <x v="0"/>
    <x v="0"/>
    <s v="52399"/>
    <s v="3154741"/>
    <s v="3007081270"/>
    <s v="OC ENVIO ROLLOS"/>
    <s v="NARIÑO"/>
    <s v="LA UNION"/>
    <s v="DISTRICOL ARCADIA T. BELLEZA"/>
    <s v="REDEBAN"/>
    <s v="FO-25-2001195"/>
    <d v="2025-12-18T12:32:25"/>
    <d v="2025-12-23T09:38:00"/>
    <m/>
    <s v="ENVIO"/>
    <m/>
    <s v="AGREGADOR"/>
    <s v="DISTRICOL"/>
    <m/>
    <s v="EJECUTADO EXITOSO"/>
    <s v="19/12/2025 SE CONFIRMAN DATOS, SE REALIZA ENVIO POR OPERADOR LOGISTICO | 23/12/2025 SE REALIZA ENVIO DE 20 ROLLOS, CON LA GUIA 2248145612 SERVIENTREGA. SE CONFIRMA ENTREGA EXITOSA POR PARTE DEL USUARIO"/>
    <s v="ENVIO"/>
    <m/>
    <s v="TIPO III"/>
    <s v="TERRESTRE"/>
    <m/>
    <n v="1"/>
    <n v="35780"/>
    <n v="0"/>
    <n v="35780"/>
  </r>
  <r>
    <s v="TUNJA"/>
    <x v="4"/>
    <x v="4"/>
    <s v="15646"/>
    <s v="3154788"/>
    <s v="3007038218"/>
    <s v="OC VISITA ROLLOS"/>
    <s v="BOYACA"/>
    <s v="SAMACA"/>
    <s v="DISTRICOL FERRETERIA LA LIBERT"/>
    <s v="REDEBAN"/>
    <s v="FO-25-1997851"/>
    <d v="2025-12-18T13:04:24"/>
    <d v="2025-12-19T15:28:00"/>
    <m/>
    <s v="VISITA"/>
    <s v="ROLLOS"/>
    <s v="AGREGADOR"/>
    <s v="DISTRICOL"/>
    <s v="EJECUTADO"/>
    <s v="EJECUTADO EXITOSO"/>
    <s v="18/12/2025 SE ESCALA A COORDINADOR DE ZONA PARA ENTREGA DE ROLLOS EN SITIO | 19/12/2025 SE REALIZA ENTREGA EN SITIO DE 10 ROLLOS REDEBAN , RECIBE PAPELERÍA ESPERANZA NOVOA"/>
    <s v="VISITA TECNICA"/>
    <m/>
    <s v="TIPO II"/>
    <s v="TERRESTRE"/>
    <s v="ALVARADO MORENO CRISTHIAN"/>
    <n v="1"/>
    <n v="67654"/>
    <n v="140396"/>
    <n v="67654"/>
  </r>
  <r>
    <s v="MEDELLIN"/>
    <x v="1"/>
    <x v="1"/>
    <s v="5088"/>
    <s v="3155025"/>
    <s v="3007076922"/>
    <s v="OC VISITA ROLLOS"/>
    <s v="ANTIOQUIA"/>
    <s v="BELLO"/>
    <s v="PTM BELLO DROGUERIA EL TEMPLO"/>
    <s v="REDEBAN"/>
    <s v="FO-25-1997846"/>
    <d v="2025-12-18T13:17:41"/>
    <d v="2025-12-25T13:49:00"/>
    <m/>
    <s v="VISITA"/>
    <s v="ROLLOS"/>
    <s v="AGREGADOR"/>
    <s v="COMCARD - PTM"/>
    <m/>
    <s v="EJECUTADO EXITOSO"/>
    <s v="18/12/2025 SE ESCALA A COORDINADOR DE ZONA PARA ENTREGA DE ROLLOS EN SITIO | 25/12/2025 SE REALIZA ENTREGA DE 20 ROLLOS POR EL OPERADOR VELOCES CON LA GUIA V4002012879"/>
    <s v="VISITA TECNICA"/>
    <m/>
    <s v="TIPO I"/>
    <s v="TERRESTRE"/>
    <s v="TORO CARDONA ELIZABETH"/>
    <n v="1"/>
    <n v="35780"/>
    <n v="75096"/>
    <n v="35780"/>
  </r>
  <r>
    <s v="VILLAVICENCIO"/>
    <x v="2"/>
    <x v="2"/>
    <s v="50689"/>
    <s v="3155210"/>
    <s v="3007067973"/>
    <s v="OC VISITA ROLLOS"/>
    <s v="META"/>
    <s v="SAN MARTIN"/>
    <s v="PAGAFACIL SAN MARTIN"/>
    <s v="REDEBAN"/>
    <s v="FO-25-1997842"/>
    <d v="2025-12-18T13:39:07"/>
    <d v="2025-12-19T15:51:00"/>
    <m/>
    <s v="VISITA"/>
    <s v="ROLLOS"/>
    <s v="ROBUSTO"/>
    <s v="PAGAFACIL"/>
    <s v="EJECUTADO"/>
    <s v="EJECUTADO EXITOSO"/>
    <s v="18/12/2025 SE ESCALA A COORDINADOR DE ZONA PARA ENTREGA DE ROLLOS EN SITIO | 19/12/2025 SE REALIZA ENTREGA DE 70 ROLLOS REDEBAN"/>
    <s v="VISITA TECNICA"/>
    <m/>
    <s v="TIPO II"/>
    <s v="TERRESTRE"/>
    <s v="MURCIA HERNANDEZ HARVEY IGNACIO"/>
    <n v="1"/>
    <n v="67654"/>
    <n v="140396"/>
    <n v="67654"/>
  </r>
  <r>
    <s v="BOGOTA"/>
    <x v="5"/>
    <x v="6"/>
    <s v="11001"/>
    <s v="3155214"/>
    <s v="3007047421"/>
    <s v="OC VISITA ROLLOS"/>
    <s v="CUNDINAMARCA"/>
    <s v="BOGOTA"/>
    <s v="BARRIO VENECIA BOGOTA 5"/>
    <s v="REDEBAN"/>
    <s v="FO-25-1997840"/>
    <d v="2025-12-18T13:40:18"/>
    <d v="2025-12-20T10:48:00"/>
    <m/>
    <s v="VISITA"/>
    <s v="ROLLOS"/>
    <s v="CB UNO A UNO"/>
    <s v="CB UNO A UNO"/>
    <s v="EJECUTADO"/>
    <s v="EJECUTADO EXITOSO"/>
    <s v="18/12/2025 SE ESCALA A COORDINADOR DE ZONA PARA ENTREGA DE ROLLOS EN SITIO | 20/12/2025 ENTREGA DE ROLLOS EJECUTADO OK"/>
    <s v="VISITA TECNICA"/>
    <m/>
    <s v="TIPO I"/>
    <s v="TERRESTRE"/>
    <s v="GOMEZ VEGA DAVID SNEYDER"/>
    <n v="1"/>
    <n v="35780"/>
    <n v="75096"/>
    <n v="35780"/>
  </r>
  <r>
    <s v="BOGOTA"/>
    <x v="5"/>
    <x v="6"/>
    <s v="25307"/>
    <s v="3155330"/>
    <s v="3007034531"/>
    <s v="OC ENVIO ROLLOS"/>
    <s v="CUNDINAMARCA"/>
    <s v="GIRARDOT"/>
    <s v="DISTRICOL PANALERA EL GRAN MUN"/>
    <s v="REDEBAN"/>
    <s v="FO-25-1999897"/>
    <d v="2025-12-18T14:13:49"/>
    <d v="2025-12-21T15:24:00"/>
    <m/>
    <s v="ENVIO"/>
    <m/>
    <s v="AGREGADOR"/>
    <s v="DISTRICOL"/>
    <m/>
    <s v="EJECUTADO EXITOSO"/>
    <s v="19/12/2025 SE CONFIRMAN DATOS, SE REALIZA ENVIO POR OPERADOR LOGISTICO | 21/12/2025 SE REALIZA ENVIO DE 100 ROLLOS, CON LA GUIA 2235598084 SERVIENTREGA. SE CONFIRMA ENTREGA EXITOSA POR PARTE DE LA TRANSPORTADORA"/>
    <s v="ENVIO"/>
    <m/>
    <s v="TIPO III"/>
    <s v="TERRESTRE"/>
    <m/>
    <n v="1"/>
    <n v="35780"/>
    <n v="0"/>
    <n v="35780"/>
  </r>
  <r>
    <s v="TUNJA"/>
    <x v="4"/>
    <x v="4"/>
    <s v="25873"/>
    <s v="3155348"/>
    <s v="3007051367"/>
    <s v="OC VISITA ROLLOS"/>
    <s v="CUNDINAMARCA"/>
    <s v="VILLAPINZON"/>
    <s v="PTM VILLAPINZON DROGUERIA SANT"/>
    <s v="REDEBAN"/>
    <s v="FO-25-2007739"/>
    <d v="2025-12-18T14:25:56"/>
    <d v="2025-12-22T11:39:00"/>
    <m/>
    <s v="VISITA"/>
    <s v="ROLLOS"/>
    <s v="AGREGADOR"/>
    <s v="COMCARD - PTM"/>
    <s v="EJECUTADO"/>
    <s v="EJECUTADO EXITOSO"/>
    <s v="19/12/2025 SE ESCALA A COORDINADOR DE ZONA PARA ENTREGA DE ROLLOS EN SITIO | 22/12/2025 SE REALIZA ENTREGA EN SITIO DE 30 ROLLOS REDEBAN , RECIBE PAPELERÍA ANGIE CAICEDO"/>
    <s v="VISITA TECNICA"/>
    <m/>
    <s v="TIPO II"/>
    <s v="TERRESTRE"/>
    <s v="ALVARADO MORENO CRISTHIAN"/>
    <n v="1"/>
    <n v="67654"/>
    <n v="140396"/>
    <n v="67654"/>
  </r>
  <r>
    <s v="NEIVA"/>
    <x v="2"/>
    <x v="2"/>
    <s v="41026"/>
    <s v="3155636"/>
    <s v="3007061444"/>
    <s v="OC ENVIO ROLLOS"/>
    <s v="HUILA"/>
    <s v="ALTAMIRA"/>
    <s v="BARRIO LAGO ALTAMIRA"/>
    <s v="REDEBAN"/>
    <s v="FO-25-1998536"/>
    <d v="2025-12-18T15:01:08"/>
    <d v="2025-12-22T14:28:00"/>
    <m/>
    <s v="ENVIO"/>
    <m/>
    <s v="CB UNO A UNO"/>
    <s v="CB UNO A UNO"/>
    <m/>
    <s v="EJECUTADO EXITOSO"/>
    <s v="18/12/2025 SE CONFIRMAN DATOS, SE REALIZA ENVIO POR OPERADOR LOGISTICO | 22/12/2025 SE REALIZA ENVIO DE 50 ROLLOS, CON LA GUIA 2235598083 SERVIENTREGA. SE CONFIRMA ENTREGA EXITOSA POR PARTE DE LA TRANSPORTADORA"/>
    <s v="ENVIO"/>
    <m/>
    <s v="TIPO III"/>
    <s v="TERRESTRE"/>
    <m/>
    <n v="1"/>
    <n v="35780"/>
    <n v="0"/>
    <n v="35780"/>
  </r>
  <r>
    <s v="BUCARAMANGA"/>
    <x v="4"/>
    <x v="4"/>
    <s v="68615"/>
    <s v="3155642"/>
    <s v="3007030062"/>
    <s v="OC VISITA ROLLOS"/>
    <s v="SANTANDER"/>
    <s v="RIONEGRO"/>
    <s v="COMCARD RIONEGRO MAS CHIC"/>
    <s v="REDEBAN"/>
    <s v="FO-25-2001769"/>
    <d v="2025-12-18T15:02:24"/>
    <d v="2025-12-24T10:04:00"/>
    <m/>
    <s v="VISITA"/>
    <s v="ROLLOS"/>
    <s v="AGREGADOR"/>
    <s v="COMCARD - PTM"/>
    <s v="EJECUTADO"/>
    <s v="EJECUTADO EXITOSO"/>
    <s v="19/12/2025 SE ESCALA A COORDINADOR DE ZONA PARA ENTREGA DE ROLLOS EN SITIO | 24/12/2025 SE REALIZA ENVIO DE 60 ROLLOS, POR PETICIÓN DE CLIENTE, SE ENVÍA POR FLOTA INDICADA POR CLIENTE,_x000a_SE CONFIRMA RECIBIDO DE ROLLOS DEL CLIENTE."/>
    <s v="ENVIO FLOTA - OPERADOR LOGISTICO"/>
    <m/>
    <s v="TIPO II"/>
    <s v="TERRESTRE"/>
    <s v="SANTOS GONZALEZ JOHAN FABIAN"/>
    <n v="1"/>
    <n v="67654"/>
    <n v="140396"/>
    <n v="67654"/>
  </r>
  <r>
    <s v="SANTA MARTA"/>
    <x v="3"/>
    <x v="3"/>
    <s v="47980"/>
    <s v="3155699"/>
    <s v="3007075619"/>
    <s v="OC VISITA ROLLOS"/>
    <s v="MAGDALENA"/>
    <s v="ZONA BANANERA"/>
    <s v="PTM SANTA MARTA MERCADOS Y CAR"/>
    <s v="REDEBAN"/>
    <s v="FO-25-2001268"/>
    <d v="2025-12-18T15:31:49"/>
    <d v="2025-12-19T15:42:00"/>
    <m/>
    <s v="VISITA"/>
    <s v="ROLLOS"/>
    <s v="AGREGADOR"/>
    <s v="COMCARD - PTM"/>
    <s v="EJECUTADO"/>
    <s v="EJECUTADO EXITOSO"/>
    <s v="19/12/2025 SE ESCALA A COORDINADOR DE ZONA PARA ENTREGA DE ROLLOS EN SITIO | 19/12/2025 SE REALIZA ENTREGA DE 40 ROLLOS PRADA DTAFAONI A SATISFACCIÓN DEL CLIENTE"/>
    <s v="VISITA TECNICA"/>
    <m/>
    <s v="TIPO II"/>
    <s v="TERRESTRE"/>
    <s v="THOMAS  CAMPO SIGIFREDO SEGUNDO"/>
    <n v="1"/>
    <n v="67654"/>
    <n v="140396"/>
    <n v="67654"/>
  </r>
  <r>
    <s v="VILLAVICENCIO"/>
    <x v="2"/>
    <x v="2"/>
    <s v="95001"/>
    <s v="3156038"/>
    <s v="3007070956"/>
    <s v="OC ENVIO ROLLOS"/>
    <s v="GUAVIARE"/>
    <s v="SAN JOSE DEL GUAVIARE"/>
    <s v="BARRIO LA ESPERANZA SAN JOSE D"/>
    <s v="REDEBAN"/>
    <s v="FO-25-2009217"/>
    <d v="2025-12-18T15:59:24"/>
    <d v="2025-12-26T15:12:00"/>
    <m/>
    <s v="ENVIO"/>
    <m/>
    <s v="CB UNO A UNO"/>
    <s v="CB UNO A UNO"/>
    <m/>
    <s v="EJECUTADO EXITOSO"/>
    <s v="20/12/2025 SE REALIZA ENVIO DE ROLLOS POR  OPERADOR LOGISTICO | 26/12/2025 SE LE INFORMA EL NUMERO DE GUIA AL USUARIO, PENDIENTE CONFIRMACIÓN | 26/12/2025 EN COMUNICACIÓN CON EL USUARIO NOS CONFIRMA QUE AUN NO HA ECIBIDO LOS ROLLOS | 26/12/2025 SE REALIZA ENVIO DE 10 ROLLOS, CON LA GUIA 2235598299 SERVIENTREGA. SE CONFIRMA ENTREGA EXITOSA POR PARTE DE LA TRANSPORTADORA"/>
    <s v="ENVIO"/>
    <m/>
    <s v="TIPO IV"/>
    <s v="TERRESTRE"/>
    <m/>
    <n v="1"/>
    <n v="35780"/>
    <n v="0"/>
    <n v="35780"/>
  </r>
  <r>
    <s v="PEREIRA"/>
    <x v="0"/>
    <x v="5"/>
    <s v="66687"/>
    <s v="3156040"/>
    <s v="3007070365"/>
    <s v="OC VISITA ROLLOS"/>
    <s v="RISARALDA"/>
    <s v="SANTUARIO"/>
    <s v="BARRIO CENTRO SANTUARIO 2"/>
    <s v="REDEBAN"/>
    <s v="FO-25-2001265"/>
    <d v="2025-12-18T16:00:23"/>
    <d v="2025-12-22T13:49:00"/>
    <m/>
    <s v="VISITA"/>
    <s v="ROLLOS"/>
    <s v="CB UNO A UNO"/>
    <s v="CB UNO A UNO"/>
    <s v="EJECUTADO"/>
    <s v="EJECUTADO EXITOSO"/>
    <s v="19/12/2025 SE ESCALA A COORDINADOR DE ZONA PARA ENTREGA DE ROLLOS EN SITIO | 22/12/2025 VISITAMOS COMERCIO PERO ESTA CERRADO REALIZAMOS LLAMADA A LA SRA KATHERINE NOS PIDE EL FAVOR DE ENTREGARLOS DIAGONAL DEL NEGOCIO."/>
    <s v="VISITA TECNICA"/>
    <m/>
    <s v="TIPO II"/>
    <s v="TERRESTRE"/>
    <s v="ARROYAVE CANO MANUEL GUILLERMO"/>
    <n v="1"/>
    <n v="67654"/>
    <n v="140396"/>
    <n v="67654"/>
  </r>
  <r>
    <s v="BUCARAMANGA"/>
    <x v="4"/>
    <x v="4"/>
    <s v="68406"/>
    <s v="3156377"/>
    <s v="3007077768"/>
    <s v="OC VISITA ROLLOS"/>
    <s v="SANTANDER"/>
    <s v="LEBRIJA"/>
    <s v="PTM LEBRIJA TODOMOVILES"/>
    <s v="REDEBAN"/>
    <s v="FO-25-2001260"/>
    <d v="2025-12-18T16:37:40"/>
    <d v="2025-12-19T11:23:00"/>
    <m/>
    <s v="VISITA"/>
    <s v="ROLLOS"/>
    <s v="AGREGADOR"/>
    <s v="COMCARD - PTM"/>
    <s v="EJECUTADO"/>
    <s v="EJECUTADO EXITOSO"/>
    <s v="19/12/2025 SE ESCALA A COORDINADOR DE ZONA PARA ENTREGA DE ROLLOS EN SITIO | 19/12/2025 SE VISITA COMERCIO SE ENTREGAN 20 ROLLOS"/>
    <s v="VISITA TECNICA"/>
    <m/>
    <s v="TIPO II"/>
    <s v="TERRESTRE"/>
    <s v="GELVEZ MOGOLLON JOSE ELISEO"/>
    <n v="1"/>
    <n v="67654"/>
    <n v="140396"/>
    <n v="67654"/>
  </r>
  <r>
    <s v="CALI"/>
    <x v="0"/>
    <x v="0"/>
    <s v="76130"/>
    <s v="3156384"/>
    <s v="3007059204"/>
    <s v="OC VISITA ROLLOS"/>
    <s v="VALLE DEL CAUCA"/>
    <s v="CANDELARIA"/>
    <s v="PTM CANDELARIA VARIEDAES SECTO"/>
    <s v="REDEBAN"/>
    <s v="FO-25-2001255"/>
    <d v="2025-12-18T16:38:43"/>
    <d v="2025-12-20T14:06:00"/>
    <m/>
    <s v="VISITA"/>
    <s v="ROLLOS"/>
    <s v="AGREGADOR"/>
    <s v="COMCARD - PTM"/>
    <s v="EJECUTADO"/>
    <s v="EJECUTADO EXITOSO"/>
    <s v="19/12/2025 SE ESCALA A COORDINADOR DE ZONA PARA ENTREGA DE ROLLOS EN SITIO | 20/12/2025 SE REALIZA ENTREGA DE 20 ROLLOS TERMICOS DE REDEBAN"/>
    <s v="VISITA TECNICA"/>
    <m/>
    <s v="TIPO II"/>
    <s v="TERRESTRE"/>
    <s v="MONTERO MUESES GIAN CARLO"/>
    <n v="1"/>
    <n v="67654"/>
    <n v="140396"/>
    <n v="67654"/>
  </r>
  <r>
    <s v="BUCARAMANGA"/>
    <x v="4"/>
    <x v="4"/>
    <s v="68092"/>
    <s v="3156490"/>
    <s v="3007057294"/>
    <s v="OC ENVIO ROLLOS"/>
    <s v="SANTANDER"/>
    <s v="BETULIA"/>
    <s v="BARRIO ESQUINA SECTOR EL PEAJE"/>
    <s v="REDEBAN"/>
    <s v="FO-25-1999968"/>
    <d v="2025-12-18T17:25:00"/>
    <d v="2025-12-29T16:31:00"/>
    <m/>
    <s v="ENVIO"/>
    <m/>
    <s v="CB UNO A UNO"/>
    <s v="CB UNO A UNO"/>
    <m/>
    <s v="EJECUTADO EXITOSO"/>
    <s v="19/12/2025 SE REALIZA ENVIO DE ROLLOS POR  OPERADOR LOGISTICO | 26/12/2025 SE LE INFORMA EL NUMERO DE GUIA AL USUARIO, PENDIENTE CONFIRMACIÓN | 29/12/2025 SE REALIZA ENVIO DE 20 ROLLOS, CON LA GUIA 46778000590 COORDINADORA. SE CONFIRMA ENTREGA EXITOSA POR PARTE DE LA TRANSPORTADORA"/>
    <s v="ENVIO"/>
    <m/>
    <s v="TIPO IV"/>
    <s v="TERRESTRE"/>
    <m/>
    <n v="1"/>
    <n v="35780"/>
    <n v="0"/>
    <n v="35780"/>
  </r>
  <r>
    <s v="CALI"/>
    <x v="0"/>
    <x v="0"/>
    <s v="19807"/>
    <s v="3156584"/>
    <s v="3007079797"/>
    <s v="OC ENVIO ROLLOS"/>
    <s v="CAUCA"/>
    <s v="TIMBIO"/>
    <s v="BARRIO PANAMERICANO TIMBIO"/>
    <s v="REDEBAN"/>
    <s v="FO-25-2000170"/>
    <d v="2025-12-19T08:00:00"/>
    <d v="2025-12-21T15:25:00"/>
    <m/>
    <s v="ENVIO"/>
    <m/>
    <s v="UNO A UNO"/>
    <s v="UNO A UNO"/>
    <m/>
    <s v="EJECUTADO EXITOSO"/>
    <s v="19/12/2025 SE REALIZA ENVIO DE ROLLOS POR  OPERADOR LOGISTICO | 21/12/2025 SE REALIZA ENVIO DE 10 ROLLOS, CON LA GUIA 2248145613 SERVIENTREGA. SE CONFIRMA ENTREGA EXITOSA POR PARTE DE LA TRANSPORTADORA"/>
    <s v="ENVIO"/>
    <m/>
    <s v="TIPO III"/>
    <s v="TERRESTRE"/>
    <m/>
    <n v="1"/>
    <n v="35780"/>
    <n v="0"/>
    <n v="35780"/>
  </r>
  <r>
    <s v="BARRANQUILLA"/>
    <x v="3"/>
    <x v="3"/>
    <s v="8770"/>
    <s v="3156618"/>
    <s v="3007059104"/>
    <s v="OC VISITA ROLLOS"/>
    <s v="ATLANTICO"/>
    <s v="SUAN"/>
    <s v="BARRIO CENTRO SUAN 1"/>
    <s v="REDEBAN"/>
    <s v="FO-25-2000950"/>
    <d v="2025-12-18T16:58:18"/>
    <d v="2025-12-24T13:30:00"/>
    <m/>
    <s v="VISITA"/>
    <s v="ROLLOS"/>
    <s v="CB UNO A UNO"/>
    <s v="CB UNO A UNO"/>
    <s v="EJECUTADO"/>
    <s v="EJECUTADO EXITOSO"/>
    <s v="19/12/2025 SE ESCALA A COORDINADOR DE ZONA PARA ENTREGA DE ROLLOS EN SITIO | 24/12/2025 SE REALIZA VISITA LOCAL CERRADO ,SE ESPERA AL CLIENTE Q ABRA ,SE PROCEDE A ENTREGARLE 60 UNIDADES DE ROLLOS RBM BANCOLOMBIA"/>
    <s v="VISITA TECNICA"/>
    <m/>
    <s v="TIPO II"/>
    <s v="TERRESTRE"/>
    <s v="PORRAS CASTRO DARLON NASCK"/>
    <n v="1"/>
    <n v="67654"/>
    <n v="140396"/>
    <n v="67654"/>
  </r>
  <r>
    <s v="BOGOTA"/>
    <x v="5"/>
    <x v="6"/>
    <s v="11001"/>
    <s v="3156688"/>
    <s v="3007079932"/>
    <s v="OC VISITA ROLLOS"/>
    <s v="CUNDINAMARCA"/>
    <s v="BOGOTA"/>
    <s v="BARRIO SANTA FE BOGOTA 5"/>
    <s v="REDEBAN"/>
    <s v="FO-25-2000099"/>
    <d v="2025-12-19T08:00:00"/>
    <d v="2025-12-20T10:05:00"/>
    <m/>
    <s v="VISITA"/>
    <s v="ROLLOS"/>
    <s v="UNO A UNO"/>
    <s v="UNO A UNO"/>
    <s v="EJECUTADO"/>
    <s v="EJECUTADO EXITOSO"/>
    <s v="19/12/2025 SE ESCALA A COORDINADOR DE ZONA PARA ENTREGA DE ROLLOS EN SITIO | 20/12/2025 SE ENTREGA 10 ROLLOS SE REDEBAN PARA EL CORRESPONSAL"/>
    <s v="VISITA TECNICA"/>
    <m/>
    <s v="TIPO I"/>
    <s v="TERRESTRE"/>
    <s v="LEAL POVEDA YOHAN SEBASTIAN"/>
    <n v="1"/>
    <n v="35780"/>
    <n v="75096"/>
    <n v="35780"/>
  </r>
  <r>
    <s v="CALI"/>
    <x v="0"/>
    <x v="0"/>
    <s v="76001"/>
    <s v="3156804"/>
    <s v="3007081195"/>
    <s v="OC VISITA ROLLOS"/>
    <s v="VALLE DEL CAUCA"/>
    <s v="CALI"/>
    <s v="BARRIO BENJAMIN HERRERA CALI"/>
    <s v="REDEBAN"/>
    <s v="FO-25-2000113"/>
    <d v="2025-12-18T17:43:16"/>
    <d v="2025-12-20T08:45:00"/>
    <m/>
    <s v="VISITA"/>
    <s v="ROLLOS"/>
    <s v="UNO A UNO"/>
    <s v="UNO A UNO"/>
    <s v="EJECUTADO"/>
    <s v="EJECUTADO EXITOSO"/>
    <s v="19/12/2025 SE ESCALA A COORDINADOR DE ZONA PARA ENTREGA DE ROLLOS EN SITIO | 19/12/2025 SE REALIZA ENTREGA DE 20 ROLLOS TÉRMICOS REDEBAN"/>
    <s v="VISITA TECNICA"/>
    <m/>
    <s v="TIPO I"/>
    <s v="TERRESTRE"/>
    <s v="MONTERO MUESES GIAN CARLO"/>
    <n v="1"/>
    <n v="35780"/>
    <n v="75096"/>
    <n v="35780"/>
  </r>
  <r>
    <s v="CARTAGENA"/>
    <x v="3"/>
    <x v="3"/>
    <s v="13836"/>
    <s v="3157077"/>
    <s v="3007076563"/>
    <s v="OC VISITA ROLLOS"/>
    <s v="BOLIVAR"/>
    <s v="TURBACO"/>
    <s v="PTM TURBACO TERRAZA SUPERTIEND"/>
    <s v="REDEBAN"/>
    <s v="FO-25-2000515"/>
    <d v="2025-12-19T08:16:12"/>
    <d v="2025-12-22T11:44:00"/>
    <m/>
    <s v="VISITA"/>
    <s v="ROLLOS"/>
    <s v="AGREGADOR"/>
    <s v="COMCARD - PTM"/>
    <s v="EJECUTADO"/>
    <s v="EJECUTADO EXITOSO"/>
    <s v="19/12/2025 SE ESCALA A COORDINADOR DE ZONA PARA ENTREGA DE ROLLOS EN SITIO | 22/12/2025 SE REALIZA ENTREGA DE 10 ROLLOS PARA EL CORRESPONSAL"/>
    <s v="VISITA TECNICA"/>
    <m/>
    <s v="TIPO II"/>
    <s v="TERRESTRE"/>
    <s v="MARTINEZ SALGUEDO ANDRES AUGUSTO"/>
    <n v="1"/>
    <n v="67654"/>
    <n v="140396"/>
    <n v="67654"/>
  </r>
  <r>
    <s v="MEDELLIN"/>
    <x v="1"/>
    <x v="1"/>
    <s v="5761"/>
    <s v="3157309"/>
    <s v="3007035277"/>
    <s v="OC VISITA ROLLOS"/>
    <s v="ANTIOQUIA"/>
    <s v="SOPETRAN"/>
    <s v="DISTRICOL DISTRIBUIDORA SOPETR"/>
    <s v="REDEBAN"/>
    <s v="FO-25-2000094"/>
    <d v="2025-12-19T08:00:00"/>
    <d v="2025-12-23T14:40:00"/>
    <m/>
    <s v="VISITA"/>
    <s v="ROLLOS"/>
    <s v="AGREGADOR"/>
    <s v="DISTRICOL"/>
    <s v="EJECUTADO"/>
    <s v="EJECUTADO EXITOSO"/>
    <s v="19/12/2025 SE ESCALA A COORDINADOR DE ZONA PARA ENTREGA DE ROLLOS EN SITIO | 23/12/2025 SE REALIZA LAENTREGA DE 40 ROLLOS DE CB A LA ENCARGADA MARIU CELIS"/>
    <s v="VISITA TECNICA"/>
    <m/>
    <s v="TIPO II"/>
    <s v="TERRESTRE"/>
    <s v="MONTOYA VELEZ ANDRES FELIPE"/>
    <n v="1"/>
    <n v="67654"/>
    <n v="140396"/>
    <n v="67654"/>
  </r>
  <r>
    <s v="IBAGUE"/>
    <x v="2"/>
    <x v="2"/>
    <s v="73001"/>
    <s v="3157385"/>
    <s v="3007041526"/>
    <s v="OC VISITA ROLLOS"/>
    <s v="TOLIMA"/>
    <s v="IBAGUE"/>
    <s v="MULTIAPAGAS LA ESTACION"/>
    <s v="REDEBAN"/>
    <s v="FO-25-2000947"/>
    <d v="2025-12-19T08:32:08"/>
    <d v="2025-12-20T13:53:00"/>
    <m/>
    <s v="VISITA"/>
    <s v="ROLLOS"/>
    <s v="ROBUSTO"/>
    <s v="MULTIPAGAS"/>
    <s v="EJECUTADO"/>
    <s v="EJECUTADO EXITOSO"/>
    <s v="19/12/2025 SE ESCALA A COORDINADOR DE ZONA PARA ENTREGA DE ROLLOS EN SITIO | 20/12/2025 SE HACE LA ENTREGA DE 160 ROLLOS EN DIRECCIÓN INDICADA"/>
    <s v="VISITA TECNICA"/>
    <m/>
    <s v="TIPO I"/>
    <s v="TERRESTRE"/>
    <s v="GUTIERREZ  CAMILO ANDRES"/>
    <n v="1"/>
    <n v="35780"/>
    <n v="75096"/>
    <n v="35780"/>
  </r>
  <r>
    <s v="BUCARAMANGA"/>
    <x v="4"/>
    <x v="4"/>
    <s v="13688"/>
    <s v="3157387"/>
    <s v="3007077487"/>
    <s v="OC ENVIO ROLLOS"/>
    <s v="BOLIVAR"/>
    <s v="SANTA ROSA DEL SUR"/>
    <s v="BARRIO LOS CANELOS SANTA ROSA"/>
    <s v="REDEBAN"/>
    <s v="FO-25-2007242"/>
    <d v="2025-12-19T08:34:20"/>
    <d v="2025-12-27T09:41:00"/>
    <m/>
    <s v="ENVIO"/>
    <m/>
    <s v="CB UNO A UNO"/>
    <s v="CB UNO A UNO"/>
    <m/>
    <s v="EJECUTADO EXITOSO"/>
    <s v="19/12/2025 SE CONFIRMAN DATOS, SE REALIZA ENVIO POR OPERADOR LOGISTICO | 27/12/2025 SE REALIZA ENVIO DE 70 ROLLOS, CON LA GUIA 2282137880 SERVIENTREGA. SE CONFIRMA ENTREGA EXITOSA POR PARTE DE LA TRANSPORTADORA"/>
    <s v="ENVIO"/>
    <m/>
    <s v="TIPO V"/>
    <s v="TERRESTRE/FLUVIAL"/>
    <m/>
    <n v="1"/>
    <n v="35780"/>
    <n v="0"/>
    <n v="35780"/>
  </r>
  <r>
    <s v="NEIVA"/>
    <x v="2"/>
    <x v="2"/>
    <s v="41551"/>
    <s v="3157399"/>
    <s v="3007050382"/>
    <s v="OC ENVIO ROLLOS"/>
    <s v="HUILA"/>
    <s v="PITALITO"/>
    <s v="BARRIO TEQUENDAMA PITALITO"/>
    <s v="REDEBAN"/>
    <s v="FO-25-2001373"/>
    <d v="2025-12-19T08:43:50"/>
    <d v="2025-12-23T16:32:00"/>
    <m/>
    <s v="ENVIO"/>
    <m/>
    <s v="CB UNO A UNO"/>
    <s v="CB UNO A UNO"/>
    <m/>
    <s v="EJECUTADO EXITOSO"/>
    <s v="19/12/2025 SE CONFIRMAN DATOS, SE REALIZA ENVIO POR OPERADOR LOGISTICO | 23/12/2025 SE REALIZA ENVIO DE 20 ROLLOS, CON LA GUIA 2235598223 SERVIENTREGA. SE CONFIRMA ENTREGA EXITOSA POR PARTE DE LA TRANSPORTADORA"/>
    <s v="ENVIO"/>
    <m/>
    <s v="TIPO III"/>
    <s v="TERRESTRE"/>
    <m/>
    <n v="1"/>
    <n v="35780"/>
    <n v="0"/>
    <n v="35780"/>
  </r>
  <r>
    <s v="CALI"/>
    <x v="0"/>
    <x v="0"/>
    <s v="76001"/>
    <s v="3157680"/>
    <s v="3007080426"/>
    <s v="OC VISITA ROLLOS"/>
    <s v="VALLE DEL CAUCA"/>
    <s v="CALI"/>
    <s v="PTM CALI TIENDA Y VARIEDADES L"/>
    <s v="REDEBAN"/>
    <s v="FO-25-2000942"/>
    <d v="2025-12-19T08:45:46"/>
    <d v="2025-12-20T08:41:00"/>
    <m/>
    <s v="VISITA"/>
    <s v="ROLLOS"/>
    <s v="AGREGADOR"/>
    <s v="COMCARD - PTM"/>
    <s v="EJECUTADO"/>
    <s v="EJECUTADO EXITOSO"/>
    <s v="19/12/2025 SE ESCALA A COORDINADOR DE ZONA PARA ENTREGA DE ROLLOS EN SITIO | 19/12/2025 SE REALIZA ENTREGA DE 30 ROLLOS TÉRMICOS REDEBAN"/>
    <s v="VISITA TECNICA"/>
    <m/>
    <s v="TIPO I"/>
    <s v="TERRESTRE"/>
    <s v="MONTERO MUESES GIAN CARLO"/>
    <n v="1"/>
    <n v="35780"/>
    <n v="75096"/>
    <n v="35780"/>
  </r>
  <r>
    <s v="PEREIRA"/>
    <x v="0"/>
    <x v="5"/>
    <s v="63001"/>
    <s v="3158100"/>
    <s v="3007051278"/>
    <s v="OC VISITA ROLLOS"/>
    <s v="QUINDIO"/>
    <s v="ARMENIA"/>
    <s v="PTM ARMENIA LA SEN@L"/>
    <s v="REDEBAN"/>
    <s v="FO-25-2001251"/>
    <d v="2025-12-19T09:23:30"/>
    <d v="2025-12-20T10:57:00"/>
    <m/>
    <s v="VISITA"/>
    <s v="ROLLOS"/>
    <s v="AGREGADOR"/>
    <s v="COMCARD - PTM"/>
    <s v="EJECUTADO"/>
    <s v="EJECUTADO EXITOSO"/>
    <s v="19/12/2025 SE ESCALA A COORDINADOR DE ZONA PARA ENTREGA DE ROLLOS EN SITIO | 20/12/2025 SE VISITA COMERCIO SE REALIZÓ ENTEGA DE 50 ROLLOS"/>
    <s v="VISITA TECNICA"/>
    <m/>
    <s v="TIPO II"/>
    <s v="TERRESTRE"/>
    <s v="SANCHEZ SOLORZANO JUAN SEBASTIAN"/>
    <n v="1"/>
    <n v="67654"/>
    <n v="140396"/>
    <n v="67654"/>
  </r>
  <r>
    <s v="VILLAVICENCIO"/>
    <x v="2"/>
    <x v="2"/>
    <s v="50711"/>
    <s v="3158118"/>
    <s v="3007074589"/>
    <s v="OC ENVIO ROLLOS"/>
    <s v="META"/>
    <s v="VISTAHERMOSA"/>
    <s v="BARRIO PINALITO ZONA RURAL DE"/>
    <s v="REDEBAN"/>
    <s v="FO-25-2001689"/>
    <d v="2025-12-19T09:33:33"/>
    <d v="2025-12-29T08:35:00"/>
    <m/>
    <s v="ENVIO"/>
    <m/>
    <s v="CB UNO A UNO"/>
    <s v="CB UNO A UNO"/>
    <m/>
    <s v="EJECUTADO EXITOSO"/>
    <s v="19/12/2025 SE CONFIRMAN DATOS, SE REALIZA ENVIO POR OPERADOR LOGISTICO | 29/12/2025 SE REALIZA ENVIO DE 20 ROLLOS, CON LA GUIA 2235598238 SERVIENTREGA. SE CONFIRMA ENTREGA EXITOSA POR PARTE DE LA TRANSPORTADORA"/>
    <s v="ENVIO"/>
    <m/>
    <s v="TIPO III"/>
    <s v="TERRESTRE"/>
    <m/>
    <n v="1"/>
    <n v="35780"/>
    <n v="0"/>
    <n v="35780"/>
  </r>
  <r>
    <s v="SANTA MARTA"/>
    <x v="3"/>
    <x v="3"/>
    <s v="47980"/>
    <s v="3158143"/>
    <s v="3007072897"/>
    <s v="OC VISITA ROLLOS"/>
    <s v="MAGDALENA"/>
    <s v="ZONA BANANERA"/>
    <s v="ZONA BANANERA CENTRO"/>
    <s v="REDEBAN"/>
    <s v="FO-25-2001244"/>
    <d v="2025-12-19T09:42:56"/>
    <d v="2025-12-19T15:31:00"/>
    <m/>
    <s v="VISITA"/>
    <s v="ROLLOS"/>
    <s v="CB UNO A UNO"/>
    <s v="CB UNO A UNO"/>
    <s v="EJECUTADO"/>
    <s v="EJECUTADO EXITOSO"/>
    <s v="19/12/2025 SE ESCALA A COORDINADOR DE ZONA PARA ENTREGA DE ROLLOS EN SITIO | 19/12/2025 SE REALIZA ENTREGA DE 30 ROLLOS PARA DATÁFONO A SATISFACCIÓN DEL CLIENTE"/>
    <s v="VISITA TECNICA"/>
    <m/>
    <s v="TIPO II"/>
    <s v="TERRESTRE"/>
    <s v="THOMAS  CAMPO SIGIFREDO SEGUNDO"/>
    <n v="1"/>
    <n v="67654"/>
    <n v="140396"/>
    <n v="67654"/>
  </r>
  <r>
    <s v="CUCUTA"/>
    <x v="4"/>
    <x v="4"/>
    <s v="54001"/>
    <s v="3158509"/>
    <s v="3007070423"/>
    <s v="OC VISITA ROLLOS"/>
    <s v="NORTE DE SANTANDER"/>
    <s v="CUCUTA"/>
    <s v="PTM CUCUTA DROGUERIA FARMA FUE"/>
    <s v="REDEBAN"/>
    <s v="FO-25-2001766"/>
    <d v="2025-12-19T10:05:41"/>
    <d v="2025-12-22T10:35:00"/>
    <m/>
    <s v="VISITA"/>
    <s v="ROLLOS"/>
    <s v="AGREGADOR"/>
    <s v="COMCARD - PTM"/>
    <s v="EJECUTADO"/>
    <s v="EJECUTADO EXITOSO"/>
    <s v="19/12/2025 SE ESCALA A COORDINADOR DE ZONA PARA ENTREGA DE ROLLOS EN SITIO | 22/12/2025 SE VISITA COMERCIO SE HACE ENTREGA DE 30 ROLLOS RDM CIERRE EXITOSO"/>
    <s v="VISITA TECNICA"/>
    <m/>
    <s v="TIPO I"/>
    <s v="TERRESTRE"/>
    <s v="CARRILLO MORA FRANKY JAVIER"/>
    <n v="1"/>
    <n v="35780"/>
    <n v="75096"/>
    <n v="35780"/>
  </r>
  <r>
    <s v="CUCUTA"/>
    <x v="4"/>
    <x v="4"/>
    <s v="54001"/>
    <s v="3158572"/>
    <s v="3007069117"/>
    <s v="OC VISITA ROLLOS"/>
    <s v="NORTE DE SANTANDER"/>
    <s v="CUCUTA"/>
    <s v="PTM CUCUTA FARMA FUENTES"/>
    <s v="REDEBAN"/>
    <s v="FO-25-2001763"/>
    <d v="2025-12-19T10:18:32"/>
    <d v="2025-12-22T10:13:00"/>
    <m/>
    <s v="VISITA"/>
    <s v="ROLLOS"/>
    <s v="AGREGADOR"/>
    <s v="COMCARD - PTM"/>
    <s v="EJECUTADO"/>
    <s v="EJECUTADO EXITOSO"/>
    <s v="19/12/2025 SE ESCALA A COORDINADOR DE ZONA PARA ENTREGA DE ROLLOS EN SITIO | 22/12/2025 SE VISITA COMERCIO SE HACE ENTREGA DE 50 ROLLOS RDM CIERRE EXITOSO"/>
    <s v="VISITA TECNICA"/>
    <m/>
    <s v="TIPO I"/>
    <s v="TERRESTRE"/>
    <s v="CARRILLO MORA FRANKY JAVIER"/>
    <n v="1"/>
    <n v="35780"/>
    <n v="75096"/>
    <n v="35780"/>
  </r>
  <r>
    <s v="MEDELLIN"/>
    <x v="1"/>
    <x v="1"/>
    <s v="5664"/>
    <s v="3158626"/>
    <s v="3007042070"/>
    <s v="OC VISITA ROLLOS"/>
    <s v="ANTIOQUIA"/>
    <s v="SAN PEDRO DE LOS MILAGROS"/>
    <s v="PTM MERCADOS LA CUCHILLA"/>
    <s v="REDEBAN"/>
    <s v="FO-25-2001760"/>
    <d v="2025-12-19T10:21:27"/>
    <d v="2025-12-22T14:32:00"/>
    <m/>
    <s v="VISITA"/>
    <s v="ROLLOS"/>
    <s v="AGREGADOR"/>
    <s v="COMCARD - PTM"/>
    <s v="EJECUTADO"/>
    <s v="EJECUTADO EXITOSO"/>
    <s v="19/12/2025 SE ESCALA A COORDINADOR DE ZONA PARA ENTREGA DE ROLLOS EN SITIO | 22/12/2025 SE REALIZA ENTREGA DE 10 ROLLOS DE CB SE DEJAN CON LUISA CRUZ"/>
    <s v="VISITA TECNICA"/>
    <m/>
    <s v="TIPO II"/>
    <s v="TERRESTRE"/>
    <s v="MONTOYA VELEZ ANDRES FELIPE"/>
    <n v="1"/>
    <n v="67654"/>
    <n v="140396"/>
    <n v="67654"/>
  </r>
  <r>
    <s v="CALI"/>
    <x v="0"/>
    <x v="0"/>
    <s v="76890"/>
    <s v="3158846"/>
    <s v="3007031228"/>
    <s v="OC VISITA ROLLOS"/>
    <s v="VALLE DEL CAUCA"/>
    <s v="YOTOCO"/>
    <s v="COMCARD CALI FUENTE LA 23"/>
    <s v="REDEBAN"/>
    <s v="FO-25-2001758"/>
    <d v="2025-12-19T11:00:51"/>
    <d v="2025-12-20T11:45:00"/>
    <m/>
    <s v="VISITA"/>
    <s v="ROLLOS"/>
    <s v="AGREGADOR"/>
    <s v="COMCARD - PTM"/>
    <s v="EJECUTADO"/>
    <s v="EJECUTADO EXITOSO"/>
    <s v="19/12/2025 SE ESCALA A COORDINADOR DE ZONA PARA ENTREGA DE ROLLOS EN SITIO | 20/12/2025 SE VISITA CORRESPONSAL Y SE ENTREGAN 50 ROLLOS"/>
    <s v="VISITA TECNICA"/>
    <m/>
    <s v="TIPO II"/>
    <s v="TERRESTRE"/>
    <s v="BOLAÑOS TABORDA JORGE ENRIQUE"/>
    <n v="1"/>
    <n v="67654"/>
    <n v="140396"/>
    <n v="67654"/>
  </r>
  <r>
    <s v="MONTERIA"/>
    <x v="3"/>
    <x v="3"/>
    <s v="23555"/>
    <s v="3158857"/>
    <s v="3007079903"/>
    <s v="OC VISITA ROLLOS"/>
    <s v="CORDOBA"/>
    <s v="PLANETA RICA"/>
    <s v="DISTRICOL DROGAS FARMACITY N3"/>
    <s v="REDEBAN"/>
    <s v="FO-25-2001755"/>
    <d v="2025-12-19T11:03:13"/>
    <d v="2025-12-23T15:47:00"/>
    <m/>
    <s v="VISITA"/>
    <s v="ROLLOS"/>
    <s v="AGREGADOR"/>
    <s v="DISTRICOL"/>
    <s v="EJECUTADO"/>
    <s v="EJECUTADO EXITOSO"/>
    <s v="19/12/2025 SE ESCALA A COORDINADOR DE ZONA PARA ENTREGA DE ROLLOS EN SITIO | 23/12/2025 SE REALIZA LA ENTREGA DE 10 ROLLOS DE LA RED REDEBAN, NO SE MANIPULAN EQUIPOS"/>
    <s v="VISITA TECNICA"/>
    <m/>
    <s v="TIPO II"/>
    <s v="TERRESTRE"/>
    <s v="ARRAZOLA HERNANDEZ NICOLAS AUGUSTO"/>
    <n v="1"/>
    <n v="67654"/>
    <n v="140396"/>
    <n v="67654"/>
  </r>
  <r>
    <s v="BUCARAMANGA"/>
    <x v="4"/>
    <x v="4"/>
    <s v="68547"/>
    <s v="3158863"/>
    <s v="3007033899"/>
    <s v="OC VISITA ROLLOS"/>
    <s v="SANTANDER"/>
    <s v="PIEDECUESTA"/>
    <s v="BARRIO VEREDE EL LLANITO PIEDE"/>
    <s v="REDEBAN"/>
    <s v="FO-25-2002950"/>
    <d v="2025-12-19T11:07:47"/>
    <d v="2025-12-20T10:10:00"/>
    <m/>
    <s v="VISITA"/>
    <s v="ROLLOS"/>
    <s v="CB UNO A UNO"/>
    <s v="CB UNO A UNO"/>
    <s v="EJECUTADO"/>
    <s v="EJECUTADO EXITOSO"/>
    <s v="19/12/2025 SE ESCALA A COORDINADOR DE ZONA PARA ENTREGA DE ROLLOS EN SITIO | 20/12/2025 SE VISITA COMERCIO SE REALIZA LA ENTREGA DE 30 ROLLOS RBM CB OPERATIVO"/>
    <s v="VISITA TECNICA"/>
    <m/>
    <s v="TIPO II"/>
    <s v="TERRESTRE"/>
    <s v="BARAJAS BERMUDEZ YAHIR MAURICIO"/>
    <n v="1"/>
    <n v="67654"/>
    <n v="140396"/>
    <n v="67654"/>
  </r>
  <r>
    <s v="MEDELLIN"/>
    <x v="1"/>
    <x v="1"/>
    <s v="5088"/>
    <s v="3158877"/>
    <s v="3007076688"/>
    <s v="OC VISITA ROLLOS"/>
    <s v="ANTIOQUIA"/>
    <s v="BELLO"/>
    <s v="DISTRICOL TECNOLANDIA"/>
    <s v="REDEBAN"/>
    <s v="FO-25-2002932"/>
    <d v="2025-12-19T11:16:37"/>
    <d v="2025-12-27T13:07:00"/>
    <m/>
    <s v="VISITA"/>
    <s v="ROLLOS"/>
    <s v="AGREGADOR"/>
    <s v="DISTRICOL"/>
    <m/>
    <s v="EJECUTADO EXITOSO"/>
    <s v="19/12/2025 SE ESCALA A COORDINADOR DE ZONA PARA ENTREGA DE ROLLOS EN SITIO | 26/12/2025 SE LE INFORMA A VELOCES DE LOS VENCIMIENTOS DE LA PROXIMA SEMANA, PARA QUE LO TENGAN EN CUENTA | 27/12/2025 SE REALIZA ENTREGA DE 40 ROLLOS POR EL OPERADOR VELOCES CON LA GUIA V4002019385"/>
    <s v="VISITA TECNICA"/>
    <m/>
    <s v="TIPO I"/>
    <s v="TERRESTRE"/>
    <s v="MARIN QUINTERO BRAYAN ESTIVEN"/>
    <n v="1"/>
    <n v="35780"/>
    <n v="75096"/>
    <n v="35780"/>
  </r>
  <r>
    <s v="MEDELLIN"/>
    <x v="1"/>
    <x v="1"/>
    <s v="5736"/>
    <s v="3158940"/>
    <s v="3007082062"/>
    <s v="OC ENVIO ROLLOS"/>
    <s v="ANTIOQUIA"/>
    <s v="SEGOVIA"/>
    <s v="DISTRICOL DISTRIBUIDORA C&amp;G"/>
    <s v="REDEBAN"/>
    <s v="FO-25-2007674"/>
    <d v="2025-12-19T11:11:32"/>
    <d v="2025-12-29T11:10:00"/>
    <m/>
    <s v="ENVIO"/>
    <m/>
    <s v="AGREGADOR"/>
    <s v="DISTRICOL"/>
    <m/>
    <s v="EJECUTADO EXITOSO"/>
    <s v="19/12/2025 SE CONFIRMAN DATOS, SE REALIZA ENVIO POR OPERADOR LOGISTICO | 29/12/2025 SE REALIZA ENVIO DE 20 ROLLOS, CON LA GUIA 992246303 LOGICUARTAS. SE CONFIRMA ENTREGA EXITOSA POR PARTE DE LA TRANSPORTADORA"/>
    <s v="ENVIO"/>
    <m/>
    <s v="TIPO IV"/>
    <s v="TERRESTRE"/>
    <m/>
    <n v="1"/>
    <n v="35780"/>
    <n v="0"/>
    <n v="35780"/>
  </r>
  <r>
    <s v="BUCARAMANGA"/>
    <x v="4"/>
    <x v="4"/>
    <s v="68307"/>
    <s v="3159212"/>
    <s v="3007042086"/>
    <s v="OC VISITA ROLLOS"/>
    <s v="SANTANDER"/>
    <s v="GIRON"/>
    <s v="PTM GIRON DETALLES DARY"/>
    <s v="REDEBAN"/>
    <s v="FO-25-2001750"/>
    <d v="2025-12-19T11:05:15"/>
    <d v="2025-12-20T09:57:00"/>
    <m/>
    <s v="VISITA"/>
    <s v="ROLLOS"/>
    <s v="AGREGADOR"/>
    <s v="COMCARD - PTM"/>
    <s v="EJECUTADO"/>
    <s v="EJECUTADO EXITOSO"/>
    <s v="19/12/2025 SE ESCALA A COORDINADOR DE ZONA PARA ENTREGA DE ROLLOS EN SITIO | 20/12/2025 SE REALIZA VISITA A COMERCIO Y SE ENTREGAN 40 ROLLOS CON VISITA NO SE MANIPULA EQUIPOS"/>
    <s v="VISITA TECNICA"/>
    <m/>
    <s v="TIPO I"/>
    <s v="TERRESTRE"/>
    <s v="SANTOS GONZALEZ JOHAN FABIAN"/>
    <n v="1"/>
    <n v="35780"/>
    <n v="75096"/>
    <n v="35780"/>
  </r>
  <r>
    <s v="NEIVA"/>
    <x v="2"/>
    <x v="2"/>
    <s v="18001"/>
    <s v="3159279"/>
    <s v="3007078934"/>
    <s v="OC VISITA ROLLOS"/>
    <s v="CAQUETA"/>
    <s v="FLORENCIA"/>
    <s v="DISTRICOL CRPHONE"/>
    <s v="REDEBAN"/>
    <s v="FO-25-2002563"/>
    <d v="2025-12-19T11:29:07"/>
    <d v="2025-12-28T10:39:00"/>
    <m/>
    <s v="VISITA"/>
    <s v="ROLLOS"/>
    <s v="AGREGADOR"/>
    <s v="DISTRICOL"/>
    <s v="EJECUTADO"/>
    <s v="EJECUTADO EXITOSO"/>
    <s v="19/12/2025 SE ESCALA A COORDINADOR DE ZONA PARA ENTREGA DE ROLLOS EN SITIO | 26/12/2025 SE REALIZA VISITA AL PUNTO SE ENTREGAN 10 ROLLOS PAPEL RBM CLIENTE RECIBE A SATISFACCIÓN"/>
    <s v="VISITA TECNICA"/>
    <m/>
    <s v="TIPO IV"/>
    <s v="TERRESTRE"/>
    <s v="DEVIA REINOSO JUAN CARLOS"/>
    <n v="1"/>
    <n v="35780"/>
    <n v="196537"/>
    <n v="35780"/>
  </r>
  <r>
    <s v="BUCARAMANGA"/>
    <x v="4"/>
    <x v="4"/>
    <s v="68001"/>
    <s v="3159358"/>
    <s v="3007067847"/>
    <s v="OC VISITA ROLLOS"/>
    <s v="SANTANDER"/>
    <s v="BUCARAMANGA"/>
    <s v="OPRAP ÉXITO BUCARAMANGA CENTRO"/>
    <s v="REDEBAN"/>
    <s v="FO-25-2007471"/>
    <d v="2025-12-19T11:54:18"/>
    <d v="2025-12-20T10:24:00"/>
    <m/>
    <s v="VISITA"/>
    <s v="ROLLOS"/>
    <s v="ROBUSTO"/>
    <s v="OPRAP"/>
    <s v="EJECUTADO"/>
    <s v="EJECUTADO EXITOSO"/>
    <s v="19/12/2025 SE ESCALA A COORDINADOR DE ZONA PARA ENTREGA DE ROLLOS EN SITIO | 20/12/2025 SE REALIZA ENTREGA DE 80 ROLLOS REDEBAN CON VISITA."/>
    <s v="VISITA TECNICA"/>
    <m/>
    <s v="TIPO I"/>
    <s v="TERRESTRE"/>
    <s v="MARTINEZ FLOREZ DONIS ALBERTO"/>
    <n v="1"/>
    <n v="35780"/>
    <n v="75096"/>
    <n v="35780"/>
  </r>
  <r>
    <s v="CALI"/>
    <x v="0"/>
    <x v="0"/>
    <s v="76377"/>
    <s v="3159360"/>
    <s v="3007031612"/>
    <s v="OC VISITA ROLLOS"/>
    <s v="VALLE DEL CAUCA"/>
    <s v="LA CUMBRE"/>
    <s v="BARRIO PUEBLO NUEVO LA CUMBRE"/>
    <s v="REDEBAN"/>
    <s v="FO-25-2007468"/>
    <d v="2025-12-19T11:55:06"/>
    <d v="2025-12-20T11:19:00"/>
    <m/>
    <s v="VISITA"/>
    <s v="ROLLOS"/>
    <s v="CB UNO A UNO"/>
    <s v="CB UNO A UNO"/>
    <s v="EJECUTADO"/>
    <s v="EJECUTADO EXITOSO"/>
    <s v="19/12/2025 SE ESCALA A COORDINADOR DE ZONA PARA ENTREGA DE ROLLOS EN SITIO | 20/12/2025 SE REALIZA ENTREGA DE 20 ROLLOS TÉRMICOS EN LA DIRECCIÓN CLL 64 NORTE #4-90 APARTAMENTO 904 TORRE B SOLICITADA POR EL SEÑOR RAMIRO ALBERTO CABRERA GALLEGO ."/>
    <s v="VISITA TECNICA"/>
    <m/>
    <s v="TIPO II"/>
    <s v="TERRESTRE"/>
    <s v="TORRES GARCIA JENDRY JOSE"/>
    <n v="1"/>
    <n v="67654"/>
    <n v="140396"/>
    <n v="67654"/>
  </r>
  <r>
    <s v="VALLEDUPAR"/>
    <x v="3"/>
    <x v="3"/>
    <s v="44650"/>
    <s v="3159376"/>
    <s v="3007079251"/>
    <s v="OC VISITA ROLLOS"/>
    <s v="LA GUAJIRA"/>
    <s v="SAN JUAN DEL CESAR"/>
    <s v="DISTRICOL DROGUERIA EL ALFARER"/>
    <s v="REDEBAN"/>
    <s v="FO-25-2007981"/>
    <d v="2025-12-19T12:01:10"/>
    <d v="2025-12-27T10:18:00"/>
    <m/>
    <s v="VISITA"/>
    <s v="ROLLOS"/>
    <s v="AGREGADOR"/>
    <s v="DISTRICOL"/>
    <s v="EJECUTADO"/>
    <s v="EJECUTADO EXITOSO"/>
    <s v="19/12/2025 SE ESCALA A COORDINADOR DE ZONA PARA ENTREGA DE ROLLOS EN SITIO | 27/12/2025 SE REALIZA ENTREGA DE 10 ROLLOS EN SITIO"/>
    <s v="VISITA TECNICA"/>
    <m/>
    <s v="TIPO II"/>
    <s v="TERRESTRE"/>
    <s v="MONTES DIAZ JOHN FRED"/>
    <n v="1"/>
    <n v="67654"/>
    <n v="140396"/>
    <n v="67654"/>
  </r>
  <r>
    <s v="CALI"/>
    <x v="0"/>
    <x v="0"/>
    <s v="76377"/>
    <s v="3159414"/>
    <s v="3007011735"/>
    <s v="OC VISITA ROLLOS"/>
    <s v="VALLE DEL CAUCA"/>
    <s v="LA CUMBRE"/>
    <s v="PAVAS  VALLE DEL CAUCA"/>
    <s v="REDEBAN"/>
    <s v="FO-25-2007475"/>
    <d v="2025-12-19T11:52:59"/>
    <d v="2025-12-22T13:45:00"/>
    <m/>
    <s v="VISITA"/>
    <s v="ROLLOS"/>
    <s v="CB UNO A UNO"/>
    <s v="CB UNO A UNO"/>
    <s v="EJECUTADO"/>
    <s v="EJECUTADO EXITOSO"/>
    <s v="19/12/2025 SE ESCALA A COORDINADOR DE ZONA PARA ENTREGA DE ROLLOS EN SITIO | 22/12/2025 SE REALIZA ENTREGA DE 20 ROLLOS EN LA PORTERÍA DE LA CALLE 64 NORTE CON 4-90 PARQUES DE LA FLORA, SOLICITADO POR EL SEÑOR RAMIRO._x000a_SE LE NOTIFICA VIA WHATSAPP LA LA DEJADA DE LOS ROLLOS."/>
    <s v="VISITA TECNICA"/>
    <m/>
    <s v="TIPO II"/>
    <s v="TERRESTRE"/>
    <s v="TORRES GARCIA JENDRY JOSE"/>
    <n v="1"/>
    <n v="67654"/>
    <n v="140396"/>
    <n v="67654"/>
  </r>
  <r>
    <s v="BOGOTA"/>
    <x v="5"/>
    <x v="6"/>
    <s v="25899"/>
    <s v="3159435"/>
    <s v="3007080924"/>
    <s v="OC VISITA ROLLOS"/>
    <s v="CUNDINAMARCA"/>
    <s v="ZIPAQUIRA"/>
    <s v="BARRIO LA CONCEPCION ZIPAQUIRA"/>
    <s v="REDEBAN"/>
    <s v="FO-25-2007976"/>
    <d v="2025-12-19T12:06:51"/>
    <d v="2025-12-26T15:44:00"/>
    <m/>
    <s v="VISITA"/>
    <s v="ROLLOS"/>
    <s v="UNO A UNO"/>
    <s v="UNO A UNO"/>
    <s v="EJECUTADO"/>
    <s v="EJECUTADO EXITOSO"/>
    <s v="19/12/2025 SE ESCALA A COORDINADOR DE ZONA PARA ENTREGA DE ROLLOS EN SITIO | 26/12/2025 CB CERRADO AL MOMENTO DE LA VISITA, SE LLAMA AL NÚMERO DE CONTACTO 3103382042 CON LORENA GALEANO, QUIEN AUTORIZA ENTREGA EN LA CASA DE AL LADO DONDE LA TIA"/>
    <s v="VISITA TECNICA"/>
    <m/>
    <s v="TIPO II"/>
    <s v="TERRESTRE"/>
    <s v="MICHELI LOPEZ MIGUEL ANGEL"/>
    <n v="1"/>
    <n v="67654"/>
    <n v="140396"/>
    <n v="67654"/>
  </r>
  <r>
    <s v="PEREIRA"/>
    <x v="0"/>
    <x v="5"/>
    <s v="66001"/>
    <s v="3159507"/>
    <s v="3007058801"/>
    <s v="OC VISITA ROLLOS"/>
    <s v="RISARALDA"/>
    <s v="PEREIRA"/>
    <s v="PTM PEREIRA AUTOSERVICIO LENIN"/>
    <s v="REDEBAN"/>
    <s v="FO-25-2007479"/>
    <d v="2025-12-19T11:48:10"/>
    <d v="2025-12-22T10:15:00"/>
    <m/>
    <s v="VISITA"/>
    <s v="ROLLOS"/>
    <s v="AGREGADOR"/>
    <s v="COMCARD - PTM"/>
    <s v="EJECUTADO"/>
    <s v="EJECUTADO EXITOSO"/>
    <s v="19/12/2025 SE ESCALA A COORDINADOR DE ZONA PARA ENTREGA DE ROLLOS EN SITIO | 22/12/2025 SE VISITA COMERCIO SE REALIZA ENTREGA DE 20 ROLLOS DE PAPEL PARA DATÁFONO REDEBAN"/>
    <s v="VISITA TECNICA"/>
    <m/>
    <s v="TIPO I"/>
    <s v="TERRESTRE"/>
    <s v="LOAIZA LOPEZ JHON FREDDY"/>
    <n v="1"/>
    <n v="35780"/>
    <n v="75096"/>
    <n v="35780"/>
  </r>
  <r>
    <s v="BOGOTA"/>
    <x v="5"/>
    <x v="6"/>
    <s v="25899"/>
    <s v="3159517"/>
    <s v="3007057793"/>
    <s v="OC VISITA ROLLOS"/>
    <s v="CUNDINAMARCA"/>
    <s v="ZIPAQUIRA"/>
    <s v="BARRIO SAN JUANITO ZIPAQUIRA"/>
    <s v="REDEBAN"/>
    <s v="FO-25-2007466"/>
    <d v="2025-12-19T11:55:55"/>
    <d v="2025-12-26T15:09:00"/>
    <m/>
    <s v="VISITA"/>
    <s v="ROLLOS"/>
    <s v="CB UNO A UNO"/>
    <s v="CB UNO A UNO"/>
    <s v="EJECUTADO"/>
    <s v="EJECUTADO EXITOSO"/>
    <s v="19/12/2025 SE ESCALA A COORDINADOR DE ZONA PARA ENTREGA DE ROLLOS EN SITIO | 26/12/2025 SE REALIZA ENTREGA DE 40 ROLLOS"/>
    <s v="VISITA TECNICA"/>
    <m/>
    <s v="TIPO II"/>
    <s v="TERRESTRE"/>
    <s v="MICHELI LOPEZ MIGUEL ANGEL"/>
    <n v="1"/>
    <n v="67654"/>
    <n v="140396"/>
    <n v="67654"/>
  </r>
  <r>
    <s v="BUCARAMANGA"/>
    <x v="4"/>
    <x v="4"/>
    <s v="68755"/>
    <s v="3159556"/>
    <s v="3007065017"/>
    <s v="OC ENVIO ROLLOS"/>
    <s v="SANTANDER"/>
    <s v="SOCORRO"/>
    <s v="PTM SOCORRO CELULARES Y REPUE"/>
    <s v="REDEBAN"/>
    <s v="FO-25-2007344"/>
    <d v="2025-12-19T12:23:29"/>
    <d v="2025-12-27T12:20:00"/>
    <m/>
    <s v="ENVIO"/>
    <m/>
    <s v="AGREGADOR"/>
    <s v="COMCARD - PTM"/>
    <m/>
    <s v="EJECUTADO EXITOSO"/>
    <s v="19/12/2025 SE REALIZA ENVIO DE ROLLOS POR  OPERADOR LOGISTICO | 27/12/2025 SE REALIZA ENVIO DE 40 ROLLOS, CON LA GUIA 2282137881 SERVIENTREGA. SE CONFIRMA ENTREGA EXITOSA POR PARTE DEL USUARIO"/>
    <s v="ENVIO"/>
    <m/>
    <s v="TIPO III"/>
    <s v="TERRESTRE"/>
    <m/>
    <n v="1"/>
    <n v="35780"/>
    <n v="0"/>
    <n v="35780"/>
  </r>
  <r>
    <s v="MEDELLIN"/>
    <x v="1"/>
    <x v="1"/>
    <s v="5001"/>
    <s v="3159639"/>
    <s v="3007082255"/>
    <s v="OC VISITA ROLLOS"/>
    <s v="ANTIOQUIA"/>
    <s v="MEDELLIN"/>
    <s v="PTM MEDELLIN SALEJO PERFUMES"/>
    <s v="REDEBAN"/>
    <s v="FO-25-2007225"/>
    <d v="2025-12-19T12:54:15"/>
    <d v="2025-12-30T10:02:00"/>
    <m/>
    <s v="VISITA"/>
    <s v="ROLLOS"/>
    <m/>
    <m/>
    <m/>
    <s v="EJECUTADO EXITOSO"/>
    <s v="19/12/2025 SE ESCALA A COORDINADOR DE ZONA PARA ENTREGA DE ROLLOS EN SITIO | 26/12/2025 SE LE INFORMA A VELOCES DE LOS VENCIMIENTOS DE LA PROXIMA SEMANA, PARA QUE LO TENGAN EN CUENTA | 31/12/2025 SE REALIZA ENTREGA DE 20 ROLLOS POR EL OPERADOR VELOCES CON LA GUIA V4002019380"/>
    <s v="VISITA TECNICA"/>
    <m/>
    <s v="TIPO I"/>
    <s v="TERRESTRE"/>
    <s v="CONTRERAS ROSSI LITZY YULIETH"/>
    <n v="1"/>
    <n v="35780"/>
    <n v="75096"/>
    <n v="35780"/>
  </r>
  <r>
    <s v="MEDELLIN"/>
    <x v="1"/>
    <x v="1"/>
    <s v="5212"/>
    <s v="3159691"/>
    <s v="3007021434"/>
    <s v="OC VISITA ROLLOS"/>
    <s v="ANTIOQUIA"/>
    <s v="COPACABANA"/>
    <s v="MULTIPAGAS COPACABANA"/>
    <s v="REDEBAN"/>
    <s v="FO-25-2010780 | FO-25-2030338"/>
    <d v="2025-12-19T13:53:21"/>
    <d v="2025-12-26T12:11:00"/>
    <m/>
    <s v="VISITA"/>
    <s v="ROLLOS"/>
    <s v="ROBUSTO"/>
    <s v="MULTIPAGAS"/>
    <s v="EJECUTADO"/>
    <s v="EJECUTADO EXITOSO"/>
    <s v="[FO-25-2010780] 20/12/2025 SE ESCALA A COORDINADOR DE ZONA PARA ENTREGA DE ROLLOS EN SITIO | 26/12/2025 SE ENTREGAN 160 ROLLOS RBM || [FO-25-2030338] 26/12/2025 SE ENTREGAN 160 ROLLOS RBM"/>
    <s v="VISITA TECNICA"/>
    <m/>
    <s v="TIPO I"/>
    <s v="TERRESTRE"/>
    <s v="BARRIENTOS HERNANDEZ CRISTIAN HORACIO"/>
    <n v="2"/>
    <n v="35780"/>
    <n v="75096"/>
    <n v="71560"/>
  </r>
  <r>
    <s v="MEDELLIN"/>
    <x v="1"/>
    <x v="1"/>
    <s v="5440"/>
    <s v="3159804"/>
    <s v="3007048203"/>
    <s v="OC VISITA ROLLOS"/>
    <s v="ANTIOQUIA"/>
    <s v="MARINILLA"/>
    <s v="DISTRICOL MINIMAX LAS MERCEDES"/>
    <s v="REDEBAN"/>
    <s v="FO-25-2010781"/>
    <d v="2025-12-19T12:52:57"/>
    <d v="2025-12-23T10:39:00"/>
    <m/>
    <s v="VISITA"/>
    <s v="ROLLOS"/>
    <s v="AGREGADOR"/>
    <s v="DISTRICOL"/>
    <s v="EJECUTADO"/>
    <s v="EJECUTADO EXITOSO"/>
    <s v="20/12/2025 SE ESCALA A COORDINADOR DE ZONA PARA ENTREGA DE ROLLOS EN SITIO | 23/12/2025 SE ENTREGARON 30 ROLLOS"/>
    <s v="VISITA TECNICA"/>
    <m/>
    <s v="TIPO II"/>
    <s v="TERRESTRE"/>
    <s v="CASTAÑEDA PALACIO CARLOS FELIPE"/>
    <n v="1"/>
    <n v="67654"/>
    <n v="140396"/>
    <n v="67654"/>
  </r>
  <r>
    <s v="CUCUTA"/>
    <x v="4"/>
    <x v="4"/>
    <s v="54498"/>
    <s v="3159809"/>
    <s v="3007052424"/>
    <s v="OC ENVIO ROLLOS"/>
    <s v="NORTE DE SANTANDER"/>
    <s v="OCAÑA"/>
    <s v="BARRIO EL CENTRO OCANA 4"/>
    <s v="REDEBAN"/>
    <s v="FO-25-2007343"/>
    <d v="2025-12-19T12:57:56"/>
    <d v="2025-12-23T09:37:00"/>
    <m/>
    <s v="ENVIO"/>
    <m/>
    <s v="CB UNO A UNO"/>
    <s v="CB UNO A UNO"/>
    <m/>
    <s v="EJECUTADO EXITOSO"/>
    <s v="19/12/2025 SE REALIZA ENVIO DE ROLLOS POR  OPERADOR LOGISTICO | 23/12/2025 SE REALIZA ENVIO DE 120 ROLLOS, CON LA GUIA 380284316 SERVIENTREGA. SE CONFIRMA ENTREGA EXITOSA POR PARTE DE LA TRANSPORTADORA"/>
    <s v="ENVIO"/>
    <m/>
    <s v="TIPO IV"/>
    <s v="TERRESTRE"/>
    <m/>
    <n v="1"/>
    <n v="35780"/>
    <n v="0"/>
    <n v="35780"/>
  </r>
  <r>
    <s v="MEDELLIN"/>
    <x v="1"/>
    <x v="1"/>
    <s v="5088"/>
    <s v="3159810"/>
    <s v="3007045785"/>
    <s v="OC VISITA ROLLOS"/>
    <s v="ANTIOQUIA"/>
    <s v="BELLO"/>
    <s v="PTM  BELLO PAPELERIA Y VARIEDA"/>
    <s v="REDEBAN"/>
    <s v="FO-25-2007224"/>
    <d v="2025-12-19T12:58:43"/>
    <d v="2025-12-30T10:04:00"/>
    <m/>
    <s v="VISITA"/>
    <s v="ROLLOS"/>
    <s v="AGREGADOR"/>
    <s v="COMCARD - PTM"/>
    <m/>
    <s v="EJECUTADO EXITOSO"/>
    <s v="19/12/2025 SE ESCALA A COORDINADOR DE ZONA PARA ENTREGA DE ROLLOS EN SITIO | 26/12/2025 SE LE INFORMA A VELOCES DE LOS VENCIMIENTOS DE LA PROXIMA SEMANA, PARA QUE LO TENGAN EN CUENTA | 31/12/2025 SE REALIZA ENTREGA DE 110 ROLLOS POR EL OPERADOR VELOCES CON LA GUIA V4002019382"/>
    <s v="VISITA TECNICA"/>
    <m/>
    <s v="TIPO I"/>
    <s v="TERRESTRE"/>
    <s v="CONTRERAS ROSSI LITZY YULIETH"/>
    <n v="1"/>
    <n v="35780"/>
    <n v="75096"/>
    <n v="35780"/>
  </r>
  <r>
    <s v="MEDELLIN"/>
    <x v="1"/>
    <x v="1"/>
    <s v="5001"/>
    <s v="3159815"/>
    <s v="3007027927"/>
    <s v="OC VISITA ROLLOS"/>
    <s v="ANTIOQUIA"/>
    <s v="MEDELLIN"/>
    <s v="PAGAFACIL EL TESORO"/>
    <s v="REDEBAN"/>
    <s v="FO-25-2007223"/>
    <d v="2025-12-19T13:02:02"/>
    <d v="2025-12-30T14:55:00"/>
    <m/>
    <s v="VISITA"/>
    <s v="ROLLOS"/>
    <s v="ROBUSTO"/>
    <s v="PAGAFACIL"/>
    <m/>
    <s v="EJECUTADO EXITOSO"/>
    <s v="19/12/2025 SE ESCALA A COORDINADOR DE ZONA PARA ENTREGA DE ROLLOS EN SITIO | 26/12/2025 SE LE INFORMA A VELOCES DE LOS VENCIMIENTOS DE LA PROXIMA SEMANA, PARA QUE LO TENGAN EN CUENTA | 30/12/2025 SE REALIZA ENTREGA DE 270 ROLLOS POR EL OPERADOR VELOCES CON LA GUIA V4002019383"/>
    <s v="VISITA TECNICA"/>
    <m/>
    <s v="TIPO I"/>
    <s v="TERRESTRE"/>
    <s v="CONTRERAS ROSSI LITZY YULIETH"/>
    <n v="1"/>
    <n v="35780"/>
    <n v="75096"/>
    <n v="35780"/>
  </r>
  <r>
    <s v="MEDELLIN"/>
    <x v="1"/>
    <x v="1"/>
    <s v="5380"/>
    <s v="3160002"/>
    <s v="3007039056"/>
    <s v="OC VISITA ROLLOS"/>
    <s v="ANTIOQUIA"/>
    <s v="LA ESTRELLA"/>
    <s v="DISTRICOL CIBERPAIS NET"/>
    <s v="REDEBAN"/>
    <s v="FO-25-2007733"/>
    <d v="2025-12-19T13:57:33"/>
    <d v="2025-12-29T09:23:00"/>
    <m/>
    <s v="VISITA"/>
    <s v="ROLLOS"/>
    <s v="AGREGADOR"/>
    <s v="DISTRICOL"/>
    <m/>
    <s v="EJECUTADO EXITOSO"/>
    <s v="19/12/2025 SE ESCALA A COORDINADOR DE ZONA PARA ENTREGA DE ROLLOS EN SITIO | 26/12/2025 SE LE INFORMA A VELOCES DE LOS VENCIMIENTOS DE LA PROXIMA SEMANA, PARA QUE LO TENGAN EN CUENTA | 29/12/2025 SE REALIZA ENTREGA DE 70 ROLLOS POR EL OPERADOR VELOCES CON LA GUIA V4002019375"/>
    <s v="VISITA TECNICA"/>
    <m/>
    <s v="TIPO I"/>
    <s v="TERRESTRE"/>
    <s v="CONTRERAS ROSSI LITZY YULIETH"/>
    <n v="1"/>
    <n v="35780"/>
    <n v="75096"/>
    <n v="35780"/>
  </r>
  <r>
    <s v="CALI"/>
    <x v="0"/>
    <x v="0"/>
    <s v="76520"/>
    <s v="3160041"/>
    <s v="3007047915"/>
    <s v="OC VISITA ROLLOS"/>
    <s v="VALLE DEL CAUCA"/>
    <s v="PALMIRA"/>
    <s v="DISTRICOL Z STORE"/>
    <s v="REDEBAN"/>
    <s v="FO-25-2007722"/>
    <d v="2025-12-19T14:20:46"/>
    <d v="2025-12-20T13:57:00"/>
    <m/>
    <s v="VISITA"/>
    <s v="ROLLOS"/>
    <s v="AGREGADOR"/>
    <s v="DISTRICOL"/>
    <s v="EJECUTADO"/>
    <s v="EJECUTADO EXITOSO"/>
    <s v="19/12/2025 SE ESCALA A COORDINADOR DE ZONA PARA ENTREGA DE ROLLOS EN SITIO | 20/12/2025 EN LA VISITA TÉCNICA SE REALIZÓ LA ENTREGA DE 20 ROLLOS TERMICOS DE REDEBAN PARA EL CB."/>
    <s v="VISITA TECNICA"/>
    <m/>
    <s v="TIPO I"/>
    <s v="TERRESTRE"/>
    <s v="SANCHEZ URREGO ROBINSON DAVID"/>
    <n v="1"/>
    <n v="35780"/>
    <n v="75096"/>
    <n v="35780"/>
  </r>
  <r>
    <s v="CALI"/>
    <x v="0"/>
    <x v="0"/>
    <s v="76001"/>
    <s v="3160111"/>
    <s v="3007079882"/>
    <s v="OC VISITA ROLLOS"/>
    <s v="VALLE DEL CAUCA"/>
    <s v="CALI"/>
    <s v="DISTRICOL AURORA COMERCIAL"/>
    <s v="REDEBAN"/>
    <s v="FO-25-2007726"/>
    <d v="2025-12-19T14:08:16"/>
    <d v="2025-12-20T11:22:00"/>
    <m/>
    <s v="VISITA"/>
    <s v="ROLLOS"/>
    <s v="AGREGADOR"/>
    <s v="DISTRICOL"/>
    <s v="EJECUTADO"/>
    <s v="EJECUTADO EXITOSO"/>
    <s v="19/12/2025 SE ESCALA A COORDINADOR DE ZONA PARA ENTREGA DE ROLLOS EN SITIO | 20/12/2025 SE REALIZA VISITA TÉCNICA PARA ENTREGAR 10 ROLLOS EN BUEN ESTADO"/>
    <s v="SOPORTE TELEFONICO"/>
    <m/>
    <s v="TIPO I"/>
    <s v="TERRESTRE"/>
    <s v="ESCOBAR LENIS JUAN SEBASTIAN"/>
    <n v="0"/>
    <n v="41241"/>
    <n v="0"/>
    <n v="41241"/>
  </r>
  <r>
    <s v="CALI"/>
    <x v="0"/>
    <x v="0"/>
    <s v="76520"/>
    <s v="3160138"/>
    <s v="3007064884"/>
    <s v="OC VISITA ROLLOS"/>
    <s v="VALLE DEL CAUCA"/>
    <s v="PALMIRA"/>
    <s v="DISTRICOL ARTHEMIS"/>
    <s v="REDEBAN"/>
    <s v="FO-25-2007974"/>
    <d v="2025-12-19T14:29:29"/>
    <d v="2025-12-22T12:24:00"/>
    <m/>
    <s v="VISITA"/>
    <s v="ROLLOS"/>
    <s v="AGREGADOR"/>
    <s v="DISTRICOL"/>
    <s v="EJECUTADO"/>
    <s v="EJECUTADO EXITOSO"/>
    <s v="19/12/2025 SE ESCALA A COORDINADOR DE ZONA PARA ENTREGA DE ROLLOS EN SITIO | 22/12/2025 EN LA VISITA TÉCNICA SE REALIZÓ LA ENTREGA DE 20 ROLLOS TERMICOS DE REDEBAN PARA EL CB."/>
    <s v="VISITA TECNICA"/>
    <m/>
    <s v="TIPO I"/>
    <s v="TERRESTRE"/>
    <s v="SANCHEZ URREGO ROBINSON DAVID"/>
    <n v="1"/>
    <n v="35780"/>
    <n v="75096"/>
    <n v="35780"/>
  </r>
  <r>
    <s v="NEIVA"/>
    <x v="2"/>
    <x v="2"/>
    <s v="18410"/>
    <s v="3160148"/>
    <s v="3007045057"/>
    <s v="OC VISITA ROLLOS"/>
    <s v="CAQUETA"/>
    <s v="LA MONTAÑITA"/>
    <s v="DISTRICOL AVICOLA AGRO PENEYA"/>
    <s v="REDEBAN"/>
    <s v="FO-25-2010244"/>
    <d v="2025-12-19T14:38:46"/>
    <d v="2025-12-24T11:18:00"/>
    <m/>
    <s v="VISITA"/>
    <s v="ROLLOS"/>
    <s v="AGREGADOR"/>
    <s v="DISTRICOL"/>
    <s v="EJECUTADO"/>
    <s v="EJECUTADO EXITOSO"/>
    <s v="20/12/2025 SE CONFIRMAN DATOS, SE REALIZA ENVIO POR OPERADOR LOGISTICO. USUARIO INDICA QUE SOLO LLEGA INTERRAPIDISIMO | 24/12/2025 SE CONFIRMA ENVIO EN OFICINA CON LA GUIA 700179488414 SE LE INFORMA AL USUARIO PARA QUE RECLAME LO ANTES POSIBLE Y EVITE DEVOLUCIONES. | 22/12/2025 SE ENVÍA 10 ROLLOS SIN NOVEDAD, SE ENVÍA FOTO DE GUÍA AL CLIENTE PARA SU RECLAMACIÓN"/>
    <s v="ENVIO FLOTA - OPERADOR LOGISTICO"/>
    <m/>
    <s v="TIPO IV"/>
    <s v="TERRESTRE"/>
    <s v="ANDRADE HERNANDEZ JUAN CARLOS"/>
    <n v="1"/>
    <n v="35780"/>
    <n v="0"/>
    <n v="35780"/>
  </r>
  <r>
    <s v="CALI"/>
    <x v="0"/>
    <x v="0"/>
    <s v="76130"/>
    <s v="3160206"/>
    <s v="3007054806"/>
    <s v="OC VISITA ROLLOS"/>
    <s v="VALLE DEL CAUCA"/>
    <s v="CANDELARIA"/>
    <s v="DISTRICOL VARIEDADES LUZ AYDA"/>
    <s v="REDEBAN"/>
    <s v="FO-25-2007700"/>
    <d v="2025-12-19T14:32:44"/>
    <d v="2025-12-20T13:56:00"/>
    <m/>
    <s v="VISITA"/>
    <s v="ROLLOS"/>
    <s v="AGREGADOR"/>
    <s v="DISTRICOL"/>
    <s v="EJECUTADO"/>
    <s v="EJECUTADO EXITOSO"/>
    <s v="19/12/2025 SE ESCALA A COORDINADOR DE ZONA PARA ENTREGA DE ROLLOS EN SITIO | 20/12/2025 SE REALIZA ENTREGA DE 20 ROLLOS TERMICOS REDEBAN"/>
    <s v="VISITA TECNICA"/>
    <m/>
    <s v="TIPO II"/>
    <s v="TERRESTRE"/>
    <s v="MONTERO MUESES GIAN CARLO"/>
    <n v="1"/>
    <n v="67654"/>
    <n v="140396"/>
    <n v="67654"/>
  </r>
  <r>
    <s v="TUNJA"/>
    <x v="4"/>
    <x v="4"/>
    <s v="15176"/>
    <s v="3160627"/>
    <s v="3007079763"/>
    <s v="OC ENVIO ROLLOS"/>
    <s v="BOYACA"/>
    <s v="CHIQUINQUIRA"/>
    <s v="BARRIO LA POLA CHIQUINQUIRA 2"/>
    <s v="REDEBAN"/>
    <s v="FO-25-2007628"/>
    <d v="2025-12-19T15:21:44"/>
    <d v="2025-12-29T09:08:00"/>
    <m/>
    <s v="ENVIO"/>
    <m/>
    <s v="CB UNO A UNO"/>
    <s v="CB UNO A UNO"/>
    <m/>
    <s v="EJECUTADO EXITOSO"/>
    <s v="19/12/2025 SE REALIZA ENVIO DE ROLLOS POR  OPERADOR LOGISTICO | 29/12/2025 SE REALIZA ENVIO DE 10 ROLLOS, CON LA GUIA 2235598253 SERVIENTREGA. SE CONFIRMA ENTREGA EXITOSA POR PARTE DE LA TRANSPORTADORA"/>
    <s v="ENVIO"/>
    <m/>
    <s v="TIPO III"/>
    <s v="TERRESTRE"/>
    <m/>
    <n v="1"/>
    <n v="35780"/>
    <n v="0"/>
    <n v="35780"/>
  </r>
  <r>
    <s v="CUCUTA"/>
    <x v="4"/>
    <x v="4"/>
    <s v="54498"/>
    <s v="3160855"/>
    <s v="3007080331"/>
    <s v="OC ENVIO ROLLOS"/>
    <s v="NORTE DE SANTANDER"/>
    <s v="OCAÑA"/>
    <s v="PTM OCAÑA AUTOSERVICIO CONFIMA"/>
    <s v="REDEBAN"/>
    <s v="FO-25-2009275"/>
    <d v="2025-12-19T16:40:22"/>
    <d v="2025-12-26T10:21:00"/>
    <m/>
    <s v="ENVIO"/>
    <m/>
    <s v="AGREGADOR"/>
    <s v="COMCARD - PTM"/>
    <m/>
    <s v="EJECUTADO EXITOSO"/>
    <s v="20/12/2025 SE CONFIRMAN DATOS, SE REALIZA ENVIO POR OPERADOR LOGISTICO | 26/12/2025 SE REALIZA ENVIO DE 20 ROLLOS, CON LA GUIA 2282137882 SERVIENTREGA. SE CONFIRMA ENTREGA EXITOSA POR PARTE DE LA TRANSPORTADORA"/>
    <s v="ENVIO"/>
    <m/>
    <s v="TIPO IV"/>
    <s v="TERRESTRE"/>
    <m/>
    <n v="1"/>
    <n v="35780"/>
    <n v="0"/>
    <n v="35780"/>
  </r>
  <r>
    <s v="BUCARAMANGA"/>
    <x v="4"/>
    <x v="4"/>
    <s v="68276"/>
    <s v="3160925"/>
    <s v="3007064831"/>
    <s v="OC VISITA ROLLOS"/>
    <s v="SANTANDER"/>
    <s v="FLORIDABLANCA"/>
    <s v="PTM FLORIDABLANCA FER BECERRA"/>
    <s v="REDEBAN"/>
    <s v="FO-25-2009428"/>
    <d v="2025-12-19T16:11:32"/>
    <d v="2025-12-22T11:09:00"/>
    <m/>
    <s v="VISITA"/>
    <s v="ROLLOS"/>
    <s v="AGREGADOR"/>
    <s v="COMCARD - PTM"/>
    <s v="EJECUTADO"/>
    <s v="EJECUTADO EXITOSO"/>
    <s v="20/12/2025 SE ESCALA A COORDINADOR DE ZONA PARA ENTREGA DE ROLLOS EN SITIO | 22/12/2025 SE REALIZA ENTREGA DE 50 ROLLOS REDEBAN CON VISITA."/>
    <s v="VISITA TECNICA"/>
    <m/>
    <s v="TIPO I"/>
    <s v="TERRESTRE"/>
    <s v="MARTINEZ FLOREZ DONIS ALBERTO"/>
    <n v="1"/>
    <n v="35780"/>
    <n v="75096"/>
    <n v="35780"/>
  </r>
  <r>
    <s v="PASTO"/>
    <x v="0"/>
    <x v="0"/>
    <s v="86865"/>
    <s v="3160951"/>
    <s v="3007046863"/>
    <s v="OC ENVIO ROLLOS"/>
    <s v="PUTUMAYO"/>
    <s v="VALLE DEL GUAMUEZ"/>
    <s v="DISTRICOL PAPELERIA JAVIER"/>
    <s v="REDEBAN"/>
    <s v="FO-25-2009620"/>
    <d v="2025-12-19T16:24:02"/>
    <d v="2025-12-31T09:41:00"/>
    <m/>
    <s v="ENVIO"/>
    <m/>
    <s v="AGREGADOR"/>
    <s v="DISTRICOL"/>
    <m/>
    <s v="EJECUTADO EXITOSO"/>
    <s v="20/12/2025 SE REALIZA ENVIO DE ROLLOS POR  OPERADOR LOGISTICO | 29/12/2025 EN COMUNICACIÓN CON EL USUARIO NOS CONFIRMA QUE AUN NO HAN LLEGADO LOS ROLLOS | 31/12/2025 SE REALIZA ENVIO DE 20 ROLLOS, CON LA GUIA 2248145617 SERVIENTREGA. SE CONFIRMA ENTREGA EXITOSA POR PARTE DE LA TRANSPORTADORA"/>
    <s v="ENVIO"/>
    <m/>
    <s v="TIPO IV"/>
    <s v="TERRESTRE"/>
    <m/>
    <n v="1"/>
    <n v="35780"/>
    <n v="0"/>
    <n v="35780"/>
  </r>
  <r>
    <s v="APARTADO"/>
    <x v="1"/>
    <x v="1"/>
    <s v="5490"/>
    <s v="3161373"/>
    <s v="3007069237"/>
    <s v="OC VISITA ROLLOS"/>
    <s v="ANTIOQUIA"/>
    <s v="NECOCLI"/>
    <s v="DISTRICOL ABASTOS Y VARIEDADES"/>
    <s v="REDEBAN"/>
    <s v="FO-25-2010776"/>
    <d v="2025-12-20T09:00:00"/>
    <d v="2025-12-25T10:51:00"/>
    <m/>
    <s v="VISITA"/>
    <s v="ROLLOS"/>
    <s v="AGREGADOR"/>
    <s v="DISTRICOL"/>
    <s v="EJECUTADO"/>
    <s v="EJECUTADO EXITOSO"/>
    <s v="20/12/2025 SE ESCALA A COORDINADOR DE ZONA PARA ENTREGA DE ROLLOS EN SITIO | 24/12/2025 ENVÍO DIRECTO CON EL CONDUCTOR, ENTREGA CONFIRMADA CON EL CLIENTE"/>
    <s v="VISITA TECNICA"/>
    <m/>
    <s v="TIPO II"/>
    <s v="TERRESTRE"/>
    <s v="CASTRO HENAO DANIEL ESTEBAN"/>
    <n v="1"/>
    <n v="67654"/>
    <n v="140396"/>
    <n v="67654"/>
  </r>
  <r>
    <s v="CALI"/>
    <x v="0"/>
    <x v="0"/>
    <s v="76130"/>
    <s v="3161375"/>
    <s v="3007079756"/>
    <s v="OC VISITA ROLLOS"/>
    <s v="VALLE DEL CAUCA"/>
    <s v="CANDELARIA"/>
    <s v="BARRIO VILLAGORGONA CANDELARIA"/>
    <s v="REDEBAN"/>
    <s v="FO-25-2010315"/>
    <d v="2025-12-20T09:00:00"/>
    <d v="2025-12-22T12:12:00"/>
    <m/>
    <s v="VISITA"/>
    <s v="ROLLOS"/>
    <s v="CB UNO A UNO"/>
    <s v="CB UNO A UNO"/>
    <s v="EJECUTADO"/>
    <s v="EJECUTADO EXITOSO"/>
    <s v="20/12/2025 SE ESCALA A COORDINADOR DE ZONA PARA ENTREGA DE ROLLOS EN SITIO | 22/12/2025 SE REALIZA ENTREGA DE 10 ROLLOS TERMICOS REDEBAN"/>
    <s v="VISITA TECNICA"/>
    <m/>
    <s v="TIPO II"/>
    <s v="TERRESTRE"/>
    <s v="MONTERO MUESES GIAN CARLO"/>
    <n v="1"/>
    <n v="67654"/>
    <n v="140396"/>
    <n v="67654"/>
  </r>
  <r>
    <s v="MONTERIA"/>
    <x v="3"/>
    <x v="3"/>
    <s v="23807"/>
    <s v="3161453"/>
    <s v="3007043313"/>
    <s v="OC ENVIO ROLLOS"/>
    <s v="CORDOBA"/>
    <s v="TIERRALTA"/>
    <s v="DISTRICOL DROGAS MARIA SALOME"/>
    <s v="REDEBAN"/>
    <s v="FO-25-2014701"/>
    <d v="2025-12-20T09:00:00"/>
    <d v="2025-12-29T08:20:00"/>
    <m/>
    <s v="ENVIO"/>
    <m/>
    <s v="AGREGADOR"/>
    <s v="DISTRICOL"/>
    <m/>
    <s v="EJECUTADO EXITOSO"/>
    <s v="22/12/2025 SE CONFIRMAN DATOS, SE REALIZA ENVIO POR OPERADOR LOGISTICO | 29/12/2025 SE REALIZA ENVIO DE 140 ROLLOS, CON LA GUIA 2265100631 SERVIENTREGA. SE CONFIRMA ENTREGA EXITOSA POR PARTE DE LA TRANSPORTADORA"/>
    <s v="ENVIO"/>
    <m/>
    <s v="TIPO III"/>
    <s v="TERRESTRE"/>
    <m/>
    <n v="1"/>
    <n v="35780"/>
    <n v="0"/>
    <n v="35780"/>
  </r>
  <r>
    <s v="BOGOTA"/>
    <x v="5"/>
    <x v="6"/>
    <s v="11001"/>
    <s v="3161469"/>
    <s v="3007047087"/>
    <s v="OC VISITA ROLLOS"/>
    <s v="CUNDINAMARCA"/>
    <s v="BOGOTA"/>
    <s v="PTM BOGOTA  SOLUCIONES LA 91"/>
    <s v="REDEBAN"/>
    <s v="FO-25-2009562"/>
    <d v="2025-12-20T09:00:00"/>
    <d v="2025-12-22T11:42:00"/>
    <m/>
    <s v="VISITA"/>
    <s v="ROLLOS"/>
    <s v="AGREGADOR"/>
    <s v="COMCARD - PTM"/>
    <s v="EJECUTADO"/>
    <s v="EJECUTADO EXITOSO"/>
    <s v="20/12/2025 SE ESCALA A COORDINADOR DE ZONA PARA ENTREGA DE ROLLOS EN SITIO | 22/12/2025 SE VISITA COMERCIO CB BANCOLOMBIA, SE ENTREGAN ROLLOS DE PAPELERÍA PARA EL DATAFONO SOLICITADOS POR EL CLIENTE, NO UPS, NO SE MANIPULAN EQUIPOS."/>
    <s v="VISITA TECNICA"/>
    <m/>
    <s v="TIPO I"/>
    <s v="TERRESTRE"/>
    <s v="VEGA MANRIQUE JONATAN MAURICIO"/>
    <n v="1"/>
    <n v="35780"/>
    <n v="75096"/>
    <n v="35780"/>
  </r>
  <r>
    <s v="BOGOTA"/>
    <x v="5"/>
    <x v="6"/>
    <s v="11001"/>
    <s v="3161505"/>
    <s v="3007048606"/>
    <s v="OC VISITA ROLLOS"/>
    <s v="CUNDINAMARCA"/>
    <s v="BOGOTA"/>
    <s v="DISTRICOL PAPELERIA DONDE KARO"/>
    <s v="REDEBAN"/>
    <s v="FO-25-2009566"/>
    <d v="2025-12-19T17:38:31"/>
    <d v="2025-12-22T11:52:00"/>
    <m/>
    <s v="VISITA"/>
    <s v="ROLLOS"/>
    <s v="AGREGADOR"/>
    <s v="DISTRICOL"/>
    <s v="EJECUTADO"/>
    <s v="EJECUTADO EXITOSO"/>
    <s v="20/12/2025 SE ESCALA A COORDINADOR DE ZONA PARA ENTREGA DE ROLLOS EN SITIO | 22/12/2025 SE REALIZA ENTREGA DE 50 ROLLOS"/>
    <s v="VISITA TECNICA"/>
    <m/>
    <s v="TIPO I"/>
    <s v="TERRESTRE"/>
    <s v="MICHELI LOPEZ MIGUEL ANGEL"/>
    <n v="1"/>
    <n v="35780"/>
    <n v="75096"/>
    <n v="35780"/>
  </r>
  <r>
    <s v="MEDELLIN"/>
    <x v="1"/>
    <x v="1"/>
    <s v="5129"/>
    <s v="3161518"/>
    <s v="3007082243"/>
    <s v="OC VISITA ROLLOS"/>
    <s v="ANTIOQUIA"/>
    <s v="CALDAS"/>
    <s v="PTM CALDAS DISTRIBUIDORA LAS"/>
    <s v="REDEBAN"/>
    <s v="FO-25-2010316"/>
    <d v="2025-12-20T09:00:00"/>
    <d v="2025-12-27T10:16:00"/>
    <m/>
    <s v="VISITA"/>
    <s v="ROLLOS"/>
    <m/>
    <m/>
    <m/>
    <s v="EJECUTADO EXITOSO"/>
    <s v="20/12/2025 SE ESCALA A COORDINADOR DE ZONA PARA ENTREGA DE ROLLOS EN SITIO | 26/12/2025 SE REALIZA ENTREGA DE ROLLOS"/>
    <s v="VISITA TECNICA"/>
    <m/>
    <s v="TIPO I"/>
    <s v="TERRESTRE"/>
    <s v="MARIN QUINTERO BRAYAN ESTIVEN"/>
    <n v="1"/>
    <n v="35780"/>
    <n v="75096"/>
    <n v="35780"/>
  </r>
  <r>
    <s v="CUCUTA"/>
    <x v="4"/>
    <x v="4"/>
    <s v="54874"/>
    <s v="3161573"/>
    <s v="3007080226"/>
    <s v="OC VISITA ROLLOS"/>
    <s v="NORTE DE SANTANDER"/>
    <s v="VILLA DEL ROSARIO"/>
    <s v="PTM VILLA DEL ROSARIO TIENDA M"/>
    <s v="REDEBAN"/>
    <s v="FO-25-2009551"/>
    <d v="2025-12-20T09:58:05"/>
    <d v="2025-12-22T16:46:00"/>
    <m/>
    <s v="VISITA"/>
    <s v="ROLLOS"/>
    <s v="AGREGADOR"/>
    <s v="COMCARD - PTM"/>
    <s v="EJECUTADO"/>
    <s v="EJECUTADO EXITOSO"/>
    <s v="20/12/2025 SE ESCALA A COORDINADOR DE ZONA PARA ENTREGA DE ROLLOS EN SITIO | 22/12/2025 SE REALIZA VISITA, SE ENTREGAN 20 ROLLOS"/>
    <s v="VISITA TECNICA"/>
    <m/>
    <s v="TIPO I"/>
    <s v="TERRESTRE"/>
    <s v="PACHECO BUITRAGO JAVIER ALONSO"/>
    <n v="1"/>
    <n v="35780"/>
    <n v="75096"/>
    <n v="35780"/>
  </r>
  <r>
    <s v="TUNJA"/>
    <x v="4"/>
    <x v="4"/>
    <s v="15001"/>
    <s v="3162031"/>
    <s v="3007049393"/>
    <s v="OC VISITA ROLLOS"/>
    <s v="BOYACA"/>
    <s v="TUNJA"/>
    <s v="DISTRICOL DROGUERIA LA 26 TUNJ"/>
    <s v="REDEBAN"/>
    <s v="FO-25-2009557"/>
    <d v="2025-12-20T09:48:32"/>
    <d v="2025-12-24T13:23:00"/>
    <m/>
    <s v="VISITA"/>
    <s v="ROLLOS"/>
    <s v="AGREGADOR"/>
    <s v="DISTRICOL"/>
    <s v="EJECUTADO"/>
    <s v="EJECUTADO EXITOSO"/>
    <s v="20/12/2025 SE ESCALA A COORDINADOR DE ZONA PARA ENTREGA DE ROLLOS EN SITIO | 24/12/2025 SE REALIZA ENTRWGA DE 60 ROLLOS CON VISITA"/>
    <s v="VISITA TECNICA"/>
    <m/>
    <s v="TIPO I"/>
    <s v="TERRESTRE"/>
    <s v="SOLER HOYOS CRISTIAN LEONARDO"/>
    <n v="1"/>
    <n v="35780"/>
    <n v="75096"/>
    <n v="35780"/>
  </r>
  <r>
    <s v="SANTA MARTA"/>
    <x v="3"/>
    <x v="3"/>
    <s v="47980"/>
    <s v="3162060"/>
    <s v="3007063288"/>
    <s v="OC VISITA ROLLOS"/>
    <s v="MAGDALENA"/>
    <s v="ZONA BANANERA"/>
    <s v="BARRIO CENTRO ZONA BANANERA 7"/>
    <s v="REDEBAN"/>
    <s v="FO-25-2010771"/>
    <d v="2025-12-20T11:05:52"/>
    <d v="2025-12-22T11:15:00"/>
    <m/>
    <s v="VISITA"/>
    <s v="ROLLOS"/>
    <s v="CB UNO A UNO"/>
    <s v="CB UNO A UNO"/>
    <s v="EJECUTADO"/>
    <s v="EJECUTADO EXITOSO"/>
    <s v="20/12/2025 SE ESCALA A COORDINADOR DE ZONA PARA ENTREGA DE ROLLOS EN SITIO | 22/12/2025 SE REALIZA ENTREGA DE 20 ROLLOS PARA DATFAONO A SATISFACCIÓN DEL CLIENTE"/>
    <s v="VISITA TECNICA"/>
    <m/>
    <s v="TIPO II"/>
    <s v="TERRESTRE"/>
    <s v="THOMAS  CAMPO SIGIFREDO SEGUNDO"/>
    <n v="1"/>
    <n v="67654"/>
    <n v="140396"/>
    <n v="67654"/>
  </r>
  <r>
    <s v="APARTADO"/>
    <x v="1"/>
    <x v="1"/>
    <s v="5665"/>
    <s v="3162077"/>
    <s v="3007080961"/>
    <s v="OC ENVIO ROLLOS"/>
    <s v="ANTIOQUIA"/>
    <s v="SAN PEDRO DE URABA"/>
    <s v="BARRO ALFONSO LOPEZ SAN PEDRO DE URABA ANTIOQUIA SAN PEDRO DE URABA"/>
    <s v="REDEBAN"/>
    <s v="FO-25-2010491"/>
    <d v="2025-12-22T08:00:00"/>
    <d v="2025-12-30T07:58:00"/>
    <m/>
    <s v="ENVIO"/>
    <m/>
    <s v="UNO A UNO"/>
    <s v="UNO A UNO"/>
    <m/>
    <s v="EJECUTADO EXITOSO"/>
    <s v="20/12/2025 SE REALIZA ENVIO DE ROLLOS POR  OPERADOR LOGISTICO | 30/12/2025 SE REALIZA ENVIO DE 20 ROLLOS, CON LA GUIA 992246307 LOGICUARTAS. SE CONFIRMA ENTREGA EXITOSA POR PARTE DE LA TRANSPORTADORA"/>
    <s v="ENVIO"/>
    <m/>
    <s v="TIPO III"/>
    <s v="TERRESTRE"/>
    <m/>
    <n v="1"/>
    <n v="35780"/>
    <n v="0"/>
    <n v="35780"/>
  </r>
  <r>
    <s v="CALI"/>
    <x v="0"/>
    <x v="0"/>
    <s v="76892"/>
    <s v="3162078"/>
    <s v="3007079709"/>
    <s v="OC VISITA ROLLOS"/>
    <s v="VALLE DEL CAUCA"/>
    <s v="YUMBO"/>
    <s v="PTM YUMBO PAPELERIA MILU YUMBO"/>
    <s v="REDEBAN"/>
    <s v="FO-25-2010760"/>
    <d v="2025-12-22T08:00:00"/>
    <d v="2025-12-22T13:42:00"/>
    <m/>
    <s v="VISITA"/>
    <s v="ROLLOS"/>
    <s v="AGREGADOR"/>
    <s v="COMCARD - PTM"/>
    <s v="EJECUTADO"/>
    <s v="EJECUTADO EXITOSO"/>
    <s v="20/12/2025 SE ESCALA A COORDINADOR DE ZONA PARA ENTREGA DE ROLLOS EN SITIO | 22/12/2025 SE REALIZA ENTREGA DE 10 ROLLOS TÉRMICOS EN EL CB SIN NOVEDAD"/>
    <s v="VISITA TECNICA"/>
    <m/>
    <s v="TIPO I"/>
    <s v="TERRESTRE"/>
    <s v="TORRES GARCIA JENDRY JOSE"/>
    <n v="1"/>
    <n v="35780"/>
    <n v="75096"/>
    <n v="35780"/>
  </r>
  <r>
    <s v="TUNJA"/>
    <x v="4"/>
    <x v="4"/>
    <s v="15442"/>
    <s v="3162091"/>
    <s v="3007072461"/>
    <s v="OC ENVIO ROLLOS"/>
    <s v="BOYACA"/>
    <s v="MARIPI"/>
    <s v="DISTRICOL MISCELANEA ZULIA"/>
    <s v="REDEBAN"/>
    <s v="FO-25-2014875"/>
    <d v="2025-12-22T08:00:00"/>
    <d v="2025-12-26T10:23:00"/>
    <m/>
    <s v="ENVIO"/>
    <m/>
    <s v="AGREGADOR"/>
    <s v="DISTRICOL"/>
    <m/>
    <s v="EJECUTADO EXITOSO"/>
    <s v="22/12/2025 SE CONFIRMAN DATOS, SE REALIZA ENVIO POR OPERADOR LOGISTICO. EN COMUNICACION CON EL USUARIO INDICO QUE LA OFICINA DE SERVIENTREGA DE MARIPI SE ENCUENTRA CERRADA Y QUE SOLO PUEDE RECIBIR EN LA OFICINA PRINCIPAL DE SERVIENTREGA EN PUANA. YA QUE A SU DIRECCIÓN NO LLEGA OTRA TRANSPORTADORA | 26/12/2025 SE REALIZA ENVIO DE 10 ROLLOS, CON LA GUIA 2235598255 SERVIENTREGA. SE CONFIRMA ENTREGA EXITOSA POR PARTE DE LA TRANSPORTADORA"/>
    <s v="ENVIO"/>
    <m/>
    <s v="TIPO IV"/>
    <s v="TERRESTRE"/>
    <m/>
    <n v="1"/>
    <n v="35780"/>
    <n v="0"/>
    <n v="35780"/>
  </r>
  <r>
    <s v="SANTA MARTA"/>
    <x v="3"/>
    <x v="3"/>
    <s v="47555"/>
    <s v="3162096"/>
    <s v="3007031489"/>
    <s v="OC ENVIO ROLLOS"/>
    <s v="MAGDALENA"/>
    <s v="PLATO"/>
    <s v="BARRIO CENTRO 2"/>
    <s v="REDEBAN"/>
    <s v="FO-25-2014873"/>
    <d v="2025-12-22T08:00:00"/>
    <d v="2025-12-26T10:22:00"/>
    <m/>
    <s v="ENVIO"/>
    <m/>
    <s v="CB UNO A UNO"/>
    <s v="CB UNO A UNO"/>
    <m/>
    <s v="EJECUTADO EXITOSO"/>
    <s v="22/12/2025 SE CONFIRMAN DATOS, SE REALIZA ENVIO POR OPERADOR LOGISTICO | 26/12/2025 SE REALIZA ENVIO DE 160 ROLLOS, CON LA GUIA 2278614901 SERVIENTREGA. SE CONFIRMA ENTREGA EXITOSA POR PARTE DE LA TRANSPORTADORA"/>
    <s v="ENVIO"/>
    <m/>
    <s v="TIPO IV"/>
    <s v="TERRESTRE"/>
    <m/>
    <n v="1"/>
    <n v="35780"/>
    <n v="0"/>
    <n v="35780"/>
  </r>
  <r>
    <s v="SANTA MARTA"/>
    <x v="3"/>
    <x v="3"/>
    <s v="47555"/>
    <s v="3162099"/>
    <s v="3007039727"/>
    <s v="OC ENVIO ROLLOS"/>
    <s v="MAGDALENA"/>
    <s v="PLATO"/>
    <s v="BARRIO CENTRO PLATO 1"/>
    <s v="REDEBAN"/>
    <s v="FO-25-2014872"/>
    <d v="2025-12-22T08:00:00"/>
    <d v="2025-12-26T10:23:00"/>
    <m/>
    <s v="ENVIO"/>
    <m/>
    <s v="CB UNO A UNO"/>
    <s v="CB UNO A UNO"/>
    <m/>
    <s v="EJECUTADO EXITOSO"/>
    <s v="22/12/2025 SE CONFIRMAN DATOS, SE REALIZA ENVIO POR OPERADOR LOGISTICO | 26/12/2025 SE REALIZA ENVIO DE 110 ROLLOS, CON LA GUIA 2278614901 SERVIENTREGA. SE CONFIRMA ENTREGA EXITOSA POR PARTE DE LA TRANSPORTADORA"/>
    <s v="ENVIO"/>
    <m/>
    <s v="TIPO IV"/>
    <s v="TERRESTRE"/>
    <m/>
    <n v="1"/>
    <n v="35780"/>
    <n v="0"/>
    <n v="35780"/>
  </r>
  <r>
    <s v="CUCUTA"/>
    <x v="4"/>
    <x v="4"/>
    <s v="54001"/>
    <s v="3162103"/>
    <s v="3007082128"/>
    <s v="OC VISITA ROLLOS"/>
    <s v="NORTE DE SANTANDER"/>
    <s v="CUCUTA"/>
    <s v="DISTRICOL AG EL BAUL DORADO"/>
    <s v="REDEBAN"/>
    <s v="FO-25-2010767"/>
    <d v="2025-12-22T08:00:00"/>
    <d v="2025-12-22T14:38:00"/>
    <m/>
    <s v="VISITA"/>
    <s v="ROLLOS"/>
    <m/>
    <m/>
    <s v="EJECUTADO"/>
    <s v="EJECUTADO EXITOSO"/>
    <s v="20/12/2025 SE ESCALA A COORDINADOR DE ZONA PARA ENTREGA DE ROLLOS EN SITIO | 22/12/2025 SE VISITA COMERCIO SE HACE ENTREGA DE 10 ROLLOS RBM CIERRE EXITOSO"/>
    <s v="VISITA TECNICA"/>
    <m/>
    <s v="TIPO I"/>
    <s v="TERRESTRE"/>
    <s v="CARRILLO MORA FRANKY JAVIER"/>
    <n v="1"/>
    <n v="35780"/>
    <n v="75096"/>
    <n v="35780"/>
  </r>
  <r>
    <s v="MEDELLIN"/>
    <x v="1"/>
    <x v="1"/>
    <s v="5318"/>
    <s v="3162105"/>
    <s v="3007063399"/>
    <s v="OC VISITA ROLLOS"/>
    <s v="ANTIOQUIA"/>
    <s v="GUARNE"/>
    <s v="PTM GUARNE LA TROJA AGROTIENDA"/>
    <s v="REDEBAN"/>
    <s v="FO-25-2010765"/>
    <d v="2025-12-22T08:00:00"/>
    <d v="2025-12-23T09:53:00"/>
    <m/>
    <s v="VISITA"/>
    <s v="ROLLOS"/>
    <s v="AGREGADOR"/>
    <s v="COMCARD - PTM"/>
    <s v="EJECUTADO"/>
    <s v="EJECUTADO EXITOSO"/>
    <s v="20/12/2025 SE ESCALA A COORDINADOR DE ZONA PARA ENTREGA DE ROLLOS EN SITIO | 23/12/2025 SE ENTREGARON 20 ROLLOS"/>
    <s v="VISITA TECNICA"/>
    <m/>
    <s v="TIPO II"/>
    <s v="TERRESTRE"/>
    <s v="CASTAÑEDA PALACIO CARLOS FELIPE"/>
    <n v="1"/>
    <n v="67654"/>
    <n v="140396"/>
    <n v="67654"/>
  </r>
  <r>
    <s v="NEIVA"/>
    <x v="2"/>
    <x v="2"/>
    <s v="18001"/>
    <s v="3162108"/>
    <s v="3007076544"/>
    <s v="OC VISITA ROLLOS"/>
    <s v="CAQUETA"/>
    <s v="FLORENCIA"/>
    <s v="OPRAP EXITO GRAN PLAZA FLORENC"/>
    <s v="REDEBAN"/>
    <s v="FO-25-2010571"/>
    <d v="2025-12-22T08:00:00"/>
    <d v="2025-12-24T08:27:00"/>
    <m/>
    <s v="VISITA"/>
    <s v="ROLLOS"/>
    <s v="ROBUSTO"/>
    <s v="OPRAP"/>
    <s v="EJECUTADO"/>
    <s v="EJECUTADO EXITOSO"/>
    <s v="20/12/2025 SE ESCALA A COORDINADOR DE ZONA PARA ENTREGA DE ROLLOS EN SITIO | 23/12/2025 SE REALIZA VISITA AL PUNTO SE ENTREGAN 110 ROLLOS PAPEL RBM CLIENTE RECIBE A SATISFACCIÓN"/>
    <s v="VISITA TECNICA"/>
    <m/>
    <s v="TIPO IV"/>
    <s v="TERRESTRE"/>
    <s v="DEVIA REINOSO JUAN CARLOS"/>
    <n v="1"/>
    <n v="35780"/>
    <n v="196537"/>
    <n v="35780"/>
  </r>
  <r>
    <s v="MEDELLIN"/>
    <x v="1"/>
    <x v="1"/>
    <s v="5001"/>
    <s v="3162109"/>
    <s v="3007081946"/>
    <s v="OC VISITA ROLLOS"/>
    <s v="ANTIOQUIA"/>
    <s v="MEDELLIN"/>
    <s v="PTM MEDELLIN ACELEROX"/>
    <s v="REDEBAN"/>
    <s v="FO-25-2010759"/>
    <d v="2025-12-22T08:00:00"/>
    <d v="2025-12-30T08:54:00"/>
    <m/>
    <s v="VISITA"/>
    <s v="ROLLOS"/>
    <s v="AGREGADOR"/>
    <s v="COMCARD - PTM"/>
    <m/>
    <s v="EJECUTADO EXITOSO"/>
    <s v="20/12/2025 SE ESCALA A COORDINADOR DE ZONA PARA ENTREGA DE ROLLOS EN SITIO | 31/12/2025 SE REALIZA ENTREGA DE 30 ROLLOS POR EL OPERADOR VELOCES CON LA GUIA V4002027959"/>
    <s v="VISITA TECNICA"/>
    <m/>
    <s v="TIPO I"/>
    <s v="TERRESTRE"/>
    <s v="CONTRERAS ROSSI LITZY YULIETH"/>
    <n v="1"/>
    <n v="35780"/>
    <n v="75096"/>
    <n v="35780"/>
  </r>
  <r>
    <s v="MEDELLIN"/>
    <x v="1"/>
    <x v="1"/>
    <s v="5088"/>
    <s v="3162114"/>
    <s v="3007081486"/>
    <s v="OC VISITA ROLLOS"/>
    <s v="ANTIOQUIA"/>
    <s v="BELLO"/>
    <s v="PTM BELLO PARIS TIENDA DE BELL"/>
    <s v="REDEBAN"/>
    <s v="FO-25-2010757"/>
    <d v="2025-12-22T08:00:00"/>
    <d v="2025-12-30T14:56:00"/>
    <m/>
    <s v="VISITA"/>
    <s v="ROLLOS"/>
    <s v="AGREGADOR"/>
    <s v="COMCARD - PTM"/>
    <m/>
    <s v="EJECUTADO EXITOSO"/>
    <s v="20/12/2025 SE ESCALA A COORDINADOR DE ZONA PARA ENTREGA DE ROLLOS EN SITIO | 30/12/2025 30-12 SE ESCALA GUIA A VELOCES PARA CONSULTAR ESTADO | 30/12/2025 SE REALIZA ENTREGA DE 20 ROLLOS POR EL OPERADOR VELOCES CON LA GUIA V4002027957"/>
    <s v="VISITA TECNICA"/>
    <m/>
    <s v="TIPO I"/>
    <s v="TERRESTRE"/>
    <s v="CONTRERAS ROSSI LITZY YULIETH"/>
    <n v="1"/>
    <n v="35780"/>
    <n v="75096"/>
    <n v="35780"/>
  </r>
  <r>
    <s v="CARTAGENA"/>
    <x v="3"/>
    <x v="3"/>
    <s v="13001"/>
    <s v="3162122"/>
    <s v="3007045717"/>
    <s v="OC VISITA ROLLOS"/>
    <s v="BOLIVAR"/>
    <s v="CARTAGENA"/>
    <s v="DISTRICOL FARMACIA LA REALEZA"/>
    <s v="REDEBAN"/>
    <s v="FO-25-2011780"/>
    <d v="2025-12-22T08:00:00"/>
    <d v="2025-12-22T10:06:00"/>
    <m/>
    <s v="VISITA"/>
    <s v="ROLLOS"/>
    <s v="AGREGADOR"/>
    <s v="DISTRICOL"/>
    <s v="EJECUTADO"/>
    <s v="EJECUTADO EXITOSO"/>
    <s v="21/12/2025 SE ESCALA A COORDINADOR DE ZONA PARA ENTREGA DE ROLLOS EN SITIO | 22/12/2025 SE REALIZA ENTREGA DE 100 ROLLOS REDEBAN"/>
    <s v="VISITA TECNICA"/>
    <m/>
    <s v="TIPO I"/>
    <s v="TERRESTRE"/>
    <s v="AVILA DE HORTA FERNANDO JOSE"/>
    <n v="1"/>
    <n v="35780"/>
    <n v="75096"/>
    <n v="35780"/>
  </r>
  <r>
    <s v="MEDELLIN"/>
    <x v="1"/>
    <x v="1"/>
    <s v="5101"/>
    <s v="3162133"/>
    <s v="3007045808"/>
    <s v="OC VISITA ROLLOS"/>
    <s v="ANTIOQUIA"/>
    <s v="CIUDAD BOLIVAR"/>
    <s v="DISTRICOL ABARROTES LA FORTUNA"/>
    <s v="REDEBAN"/>
    <s v="FO-25-2011747"/>
    <d v="2025-12-22T08:00:00"/>
    <d v="2025-12-27T10:32:00"/>
    <m/>
    <s v="VISITA"/>
    <s v="ROLLOS"/>
    <s v="AGREGADOR"/>
    <s v="DISTRICOL"/>
    <s v="EJECUTADO"/>
    <s v="EJECUTADO EXITOSO"/>
    <s v="21/12/2025 SE ESCALA A COORDINADOR DE ZONA PARA ENTREGA DE ROLLOS EN SITIO | 27/12/2025 SE ENVÍAN 20 ROLLOS POR INTERRAPIDISIMO A PETICIÓN DEL CLIENTE"/>
    <s v="ENVIO FLOTA - OPERADOR LOGISTICO"/>
    <m/>
    <s v="TIPO II"/>
    <s v="TERRESTRE"/>
    <s v="QUINTERO SANCHEZ JUAN SEBASTIAN"/>
    <n v="1"/>
    <n v="67654"/>
    <n v="140396"/>
    <n v="67654"/>
  </r>
  <r>
    <s v="MEDELLIN"/>
    <x v="1"/>
    <x v="1"/>
    <s v="5615"/>
    <s v="3162145"/>
    <s v="3007081653"/>
    <s v="OC VISITA ROLLOS"/>
    <s v="ANTIOQUIA"/>
    <s v="RIONEGRO"/>
    <s v="DISTRICOL IXCLOUDS"/>
    <s v="REDEBAN"/>
    <s v="FO-25-2013293"/>
    <d v="2025-12-22T08:00:00"/>
    <d v="2025-12-23T14:08:00"/>
    <m/>
    <s v="VISITA"/>
    <s v="ROLLOS"/>
    <s v="AGREGADOR"/>
    <s v="DISTRICOL"/>
    <s v="EJECUTADO"/>
    <s v="EJECUTADO EXITOSO"/>
    <s v="22/12/2025 SE ESCALA A COORDINADOR DE ZONA PARA ENTREGA DE ROLLOS EN SITIO | 23/12/2025 SE ENTREGARON 40 ROLLOS"/>
    <s v="VISITA TECNICA"/>
    <m/>
    <s v="TIPO II"/>
    <s v="TERRESTRE"/>
    <s v="CASTAÑEDA PALACIO CARLOS FELIPE"/>
    <n v="1"/>
    <n v="67654"/>
    <n v="140396"/>
    <n v="67654"/>
  </r>
  <r>
    <s v="BUCARAMANGA"/>
    <x v="4"/>
    <x v="4"/>
    <s v="68770"/>
    <s v="3162153"/>
    <s v="3007024369"/>
    <s v="OC ENVIO ROLLOS"/>
    <s v="SANTANDER"/>
    <s v="SUAITA"/>
    <s v="CENTRO SUAITA SANTANDER"/>
    <s v="REDEBAN"/>
    <s v="FO-25-2022498"/>
    <d v="2025-12-22T08:00:00"/>
    <d v="2025-12-29T10:42:00"/>
    <m/>
    <s v="ENVIO"/>
    <m/>
    <s v="CB UNO A UNO"/>
    <s v="CB UNO A UNO"/>
    <m/>
    <s v="EJECUTADO EXITOSO"/>
    <s v="23/12/2025 SE CONFIRMAN DATOS, SE REALIZA ENVIO POR OPERADOR LOGISTICO | 29/12/2025 SE REALIZA ENVIO DE 70 ROLLOS, CON LA GUIA 2282137941 SERVIENTREGA. SE CONFIRMA ENTREGA EXITOSA POR PARTE DE LA TRANSPORTADORA"/>
    <s v="ENVIO"/>
    <m/>
    <s v="TIPO III"/>
    <s v="TERRESTRE"/>
    <m/>
    <n v="1"/>
    <n v="35780"/>
    <n v="0"/>
    <n v="35780"/>
  </r>
  <r>
    <s v="BUCARAMANGA"/>
    <x v="4"/>
    <x v="4"/>
    <s v="68001"/>
    <s v="3162175"/>
    <s v="3007078979"/>
    <s v="OC VISITA ROLLOS"/>
    <s v="SANTANDER"/>
    <s v="BUCARAMANGA"/>
    <s v="PTM BUCARAMANGA PAPELERIA LA C"/>
    <s v="REDEBAN"/>
    <s v="FO-25-2013286"/>
    <d v="2025-12-22T08:00:00"/>
    <d v="2025-12-22T15:26:00"/>
    <m/>
    <s v="VISITA"/>
    <s v="ROLLOS"/>
    <s v="AGREGADOR"/>
    <s v="COMCARD - PTM"/>
    <s v="EJECUTADO"/>
    <s v="EJECUTADO EXITOSO"/>
    <s v="22/12/2025 SE ESCALA A COORDINADOR DE ZONA PARA ENTREGA DE ROLLOS EN SITIO | 22/12/2025 SE VISITA COMERCIO SE HACE ENTREGA DE 30 ROLLOS"/>
    <s v="VISITA TECNICA"/>
    <m/>
    <s v="TIPO I"/>
    <s v="TERRESTRE"/>
    <s v="GELVEZ MOGOLLON JOSE ELISEO"/>
    <n v="1"/>
    <n v="35780"/>
    <n v="75096"/>
    <n v="35780"/>
  </r>
  <r>
    <s v="MEDELLIN"/>
    <x v="1"/>
    <x v="1"/>
    <s v="5001"/>
    <s v="3162210"/>
    <s v="3007027213"/>
    <s v="OC VISITA ROLLOS"/>
    <s v="ANTIOQUIA"/>
    <s v="MEDELLIN"/>
    <s v="BARRIO ARANJUEZ MEDELLIN   ANT"/>
    <s v="REDEBAN"/>
    <s v="FO-25-2011756"/>
    <d v="2025-12-22T08:00:00"/>
    <d v="2025-12-29T13:00:00"/>
    <m/>
    <s v="VISITA"/>
    <s v="ROLLOS"/>
    <s v="CB UNO A UNO"/>
    <s v="CB UNO A UNO"/>
    <m/>
    <s v="EJECUTADO EXITOSO"/>
    <s v="21/12/2025 SE ESCALA A COORDINADOR DE ZONA PARA ENTREGA DE ROLLOS EN SITIO | 29/12/2025 SE REALIZA ENTREGA DE 100 ROLLOS POR EL OPERADOR VELOCES CON LA GUIA V4002027968"/>
    <s v="VISITA TECNICA"/>
    <m/>
    <s v="TIPO I"/>
    <s v="TERRESTRE"/>
    <s v="CONTRERAS ROSSI LITZY YULIETH"/>
    <n v="1"/>
    <n v="35780"/>
    <n v="75096"/>
    <n v="35780"/>
  </r>
  <r>
    <s v="CALI"/>
    <x v="0"/>
    <x v="0"/>
    <s v="19050"/>
    <s v="3162220"/>
    <s v="3007045058"/>
    <s v="OC VISITA ROLLOS"/>
    <s v="CAUCA"/>
    <s v="ARGELIA"/>
    <s v="DISTRICOL VARIEDADES JHONATAN"/>
    <s v="REDEBAN"/>
    <s v="FO-25-2012098"/>
    <d v="2025-12-22T08:00:00"/>
    <d v="2025-12-24T12:36:00"/>
    <m/>
    <s v="VISITA"/>
    <s v="ROLLOS"/>
    <s v="AGREGADOR"/>
    <s v="DISTRICOL"/>
    <s v="EJECUTADO"/>
    <s v="EJECUTADO EXITOSO"/>
    <s v="21/12/2025 SE REALIZA ENVIO DE ROLLOS POR  OPERADOR LOGISTICO | 24/12/2025 SEBENTREGAN 40 ROLLOS REDEBAN"/>
    <s v="VISITA TECNICA"/>
    <m/>
    <s v="TIPO IV"/>
    <s v="TERRESTRE"/>
    <s v="GIMBUEL LASSO LUIS GERMAN"/>
    <n v="1"/>
    <n v="35780"/>
    <n v="196537"/>
    <n v="35780"/>
  </r>
  <r>
    <s v="BARRANQUILLA"/>
    <x v="3"/>
    <x v="3"/>
    <s v="8001"/>
    <s v="3162259"/>
    <s v="3007079037"/>
    <s v="OC VISITA ROLLOS"/>
    <s v="ATLANTICO"/>
    <s v="BARRANQUILLA"/>
    <s v="BARRIO GALAN BARRANQUILLA 7"/>
    <s v="REDEBAN"/>
    <s v="FO-25-2013302"/>
    <d v="2025-12-22T08:00:00"/>
    <d v="2025-12-22T15:21:00"/>
    <m/>
    <s v="VISITA"/>
    <s v="ROLLOS"/>
    <s v="CB UNO A UNO"/>
    <s v="CB UNO A UNO"/>
    <s v="EJECUTADO"/>
    <s v="EJECUTADO EXITOSO"/>
    <s v="22/12/2025 SE ESCALA A COORDINADOR DE ZONA PARA ENTREGA DE ROLLOS EN SITIO | 22/12/2025 SE ENTREGAN 50 ROLLOS"/>
    <s v="VISITA TECNICA"/>
    <m/>
    <s v="TIPO I"/>
    <s v="TERRESTRE"/>
    <s v="DE AVILA SIADES ALBERTO ENRIQUE"/>
    <n v="1"/>
    <n v="35780"/>
    <n v="75096"/>
    <n v="35780"/>
  </r>
  <r>
    <s v="SANTA MARTA"/>
    <x v="3"/>
    <x v="3"/>
    <s v="44430"/>
    <s v="3162517"/>
    <s v="3007078712"/>
    <s v="OC ENVIO ROLLOS"/>
    <s v="LA GUAJIRA"/>
    <s v="MAICAO"/>
    <s v="PTM MAICAO TIENDA Y VARIEDADES"/>
    <s v="REDEBAN"/>
    <s v="FO-25-2013269"/>
    <d v="2025-12-22T08:00:00"/>
    <d v="2025-12-26T10:24:00"/>
    <m/>
    <s v="ENVIO"/>
    <m/>
    <s v="AGREGADOR"/>
    <s v="COMCARD - PTM"/>
    <m/>
    <s v="EJECUTADO EXITOSO"/>
    <s v="22/12/2025 SE REALIZA ENVIO DE ROLLOS POR  OPERADOR LOGISTICO | 26/12/2025 SE REALIZA ENVIO DE 30 ROLLOS, CON LA GUIA 2278614899 SERVIENTREGA. SE CONFIRMA ENTREGA EXITOSA POR PARTE DE LA TRANSPORTADORA"/>
    <s v="ENVIO"/>
    <m/>
    <s v="TIPO IV"/>
    <s v="TERRESTRE"/>
    <m/>
    <n v="1"/>
    <n v="35780"/>
    <n v="0"/>
    <n v="35780"/>
  </r>
  <r>
    <s v="CALI"/>
    <x v="0"/>
    <x v="0"/>
    <s v="76001"/>
    <s v="3162559"/>
    <s v="3007035513"/>
    <s v="OC VISITA ROLLOS"/>
    <s v="VALLE DEL CAUCA"/>
    <s v="CALI"/>
    <s v="REDY LOS PINOS"/>
    <s v="REDEBAN"/>
    <s v="FO-25-2013290"/>
    <d v="2025-12-22T08:00:00"/>
    <d v="2025-12-23T15:29:00"/>
    <m/>
    <s v="VISITA"/>
    <s v="ROLLOS"/>
    <s v="ROBUSTO"/>
    <s v="REDY"/>
    <s v="EJECUTADO"/>
    <s v="EJECUTADO EXITOSO"/>
    <s v="22/12/2025 SE ESCALA A COORDINADOR DE ZONA PARA ENTREGA DE ROLLOS EN SITIO | 23/12/2025 SE ENTREGAN 170 ROLLOS A SANDRA CARDONA"/>
    <s v="VISITA TECNICA"/>
    <m/>
    <s v="TIPO I"/>
    <s v="TERRESTRE"/>
    <s v="CUERO RUIZ JHONNY"/>
    <n v="1"/>
    <n v="35780"/>
    <n v="75096"/>
    <n v="35780"/>
  </r>
  <r>
    <s v="MEDELLIN"/>
    <x v="1"/>
    <x v="1"/>
    <s v="5360"/>
    <s v="3162591"/>
    <s v="3007048139"/>
    <s v="OC VISITA ROLLOS"/>
    <s v="ANTIOQUIA"/>
    <s v="ITAGUI"/>
    <s v="DISTRICOL DISTRICOR ANTIOQUIA"/>
    <s v="REDEBAN"/>
    <s v="FO-25-2014558"/>
    <d v="2025-12-22T08:11:58"/>
    <d v="2025-12-31T10:37:00"/>
    <m/>
    <s v="VISITA"/>
    <s v="ROLLOS"/>
    <s v="AGREGADOR"/>
    <s v="DISTRICOL"/>
    <m/>
    <s v="EJECUTADO EXITOSO"/>
    <s v="22/12/2025 SE ESCALA A COORDINADOR DE ZONA PARA ENTREGA DE ROLLOS EN SITIO | 31/12/2025 SE REALIZA ENTREGA DE 20 ROLLOS POR EL OPERADOR VELOCES CON LA GUIA V4002035687"/>
    <s v="VISITA TECNICA"/>
    <m/>
    <s v="TIPO I"/>
    <s v="TERRESTRE"/>
    <s v="CONTRERAS ROSSI LITZY YULIETH"/>
    <n v="1"/>
    <n v="35780"/>
    <n v="75096"/>
    <n v="35780"/>
  </r>
  <r>
    <s v="SINCELEJO"/>
    <x v="3"/>
    <x v="3"/>
    <s v="70742"/>
    <s v="3163405"/>
    <s v="3007055924"/>
    <s v="OC VISITA ROLLOS"/>
    <s v="SUCRE"/>
    <s v="SAN LUIS DE SINCE"/>
    <s v="DISTRICOL INVERS MARIATRINIDAD"/>
    <s v="REDEBAN"/>
    <s v="FO-25-2014557"/>
    <d v="2025-12-22T08:17:41"/>
    <d v="2025-12-26T16:10:00"/>
    <m/>
    <s v="VISITA"/>
    <s v="ROLLOS"/>
    <s v="AGREGADOR"/>
    <s v="DISTRICOL"/>
    <s v="EJECUTADO"/>
    <s v="EJECUTADO EXITOSO"/>
    <s v="22/12/2025 SE ESCALA A COORDINADOR DE ZONA PARA ENTREGA DE ROLLOS EN SITIO | 26/12/2025 SE VISITA COMERCIO Y SE HACE ENTREGA DE 160 ROLLOS AL SEÑOR LUIS CARLOS ARRIETA."/>
    <s v="VISITA TECNICA"/>
    <m/>
    <s v="TIPO II"/>
    <s v="TERRESTRE"/>
    <s v="CACERES HERNANDEZ ANDRES"/>
    <n v="1"/>
    <n v="67654"/>
    <n v="140396"/>
    <n v="67654"/>
  </r>
  <r>
    <s v="CALI"/>
    <x v="0"/>
    <x v="0"/>
    <s v="76001"/>
    <s v="3163546"/>
    <s v="3007035510"/>
    <s v="OC VISITA ROLLOS"/>
    <s v="VALLE DEL CAUCA"/>
    <s v="CALI"/>
    <s v="REDY LA PRIMERA"/>
    <s v="REDEBAN"/>
    <s v="FO-25-2014548"/>
    <d v="2025-12-22T08:53:59"/>
    <d v="2025-12-23T10:50:00"/>
    <m/>
    <s v="VISITA"/>
    <s v="ROLLOS"/>
    <s v="ROBUSTO"/>
    <s v="REDY"/>
    <s v="EJECUTADO"/>
    <s v="EJECUTADO EXITOSO"/>
    <s v="22/12/2025 SE ESCALA A COORDINADOR DE ZONA PARA ENTREGA DE ROLLOS EN SITIO | 23/12/2025 DE ENTREGAN 120 ROLLOS A LEIDY MARTÍNEZ"/>
    <s v="VISITA TECNICA"/>
    <m/>
    <s v="TIPO I"/>
    <s v="TERRESTRE"/>
    <s v="CUERO RUIZ JHONNY"/>
    <n v="1"/>
    <n v="35780"/>
    <n v="75096"/>
    <n v="35780"/>
  </r>
  <r>
    <s v="IBAGUE"/>
    <x v="2"/>
    <x v="2"/>
    <s v="73067"/>
    <s v="3163731"/>
    <s v="3007023585"/>
    <s v="OC ENVIO ROLLOS"/>
    <s v="TOLIMA"/>
    <s v="ATACO"/>
    <s v="CENTRO ATACO TOLIMA"/>
    <s v="REDEBAN"/>
    <s v="FO-25-2023327"/>
    <d v="2025-12-22T09:15:43"/>
    <d v="2025-12-29T10:22:00"/>
    <m/>
    <s v="ENVIO"/>
    <m/>
    <s v="CB UNO A UNO"/>
    <s v="CB UNO A UNO"/>
    <m/>
    <s v="EJECUTADO EXITOSO"/>
    <s v="23/12/2025 SE CONFIRMAN DATOS, SE REALIZA ENVIO POR OPERADOR LOGISTICO | 29/12/2025 SE REALIZA ENVIO DE 20 ROLLOS, CON LA GUIA 2235598351 SERVIENTREGA. SE CONFIRMA ENTREGA EXITOSA POR PARTE DE LA TRANSPORTADORA"/>
    <s v="ENVIO"/>
    <m/>
    <s v="TIPO III"/>
    <s v="TERRESTRE"/>
    <m/>
    <n v="1"/>
    <n v="35780"/>
    <n v="0"/>
    <n v="35780"/>
  </r>
  <r>
    <s v="YOPAL"/>
    <x v="2"/>
    <x v="2"/>
    <s v="85250"/>
    <s v="3163771"/>
    <s v="3007078557"/>
    <s v="OC VISITA ROLLOS"/>
    <s v="CASANARE"/>
    <s v="PAZ DE ARIPORO"/>
    <s v="BARRIO ONCE DE OCTUBRE PAZ DE"/>
    <s v="REDEBAN"/>
    <s v="FO-25-2015195"/>
    <d v="2025-12-22T09:17:38"/>
    <d v="2025-12-27T10:28:00"/>
    <m/>
    <s v="VISITA"/>
    <s v="ROLLOS"/>
    <s v="CB UNO A UNO"/>
    <s v="CB UNO A UNO"/>
    <s v="EJECUTADO"/>
    <s v="EJECUTADO EXITOSO"/>
    <s v="22/12/2025 SE ESCALA A COORDINADOR DE ZONA PARA ENTREGA DE ROLLOS EN SITIO | 27/12/2025 EN COMUNICACIÓN CON LA SEÑORA LIGIA MOLANO AL NUMERO 3102162657 INDICA SE ENVIEN LOS ROLLOS POR SERVICIO DE BUSES. RECIBIDO OK"/>
    <s v="ENVIO FLOTA - OPERADOR LOGISTICO"/>
    <m/>
    <s v="TIPO II"/>
    <s v="TERRESTRE"/>
    <s v="BERNAL ELAICA EDGAR ALEXIS"/>
    <n v="1"/>
    <n v="67654"/>
    <n v="140396"/>
    <n v="67654"/>
  </r>
  <r>
    <s v="CALI"/>
    <x v="0"/>
    <x v="0"/>
    <s v="76890"/>
    <s v="3163946"/>
    <s v="3007036290"/>
    <s v="OC VISITA ROLLOS"/>
    <s v="VALLE DEL CAUCA"/>
    <s v="YOTOCO"/>
    <s v="PTM CALI COLMENA"/>
    <s v="REDEBAN"/>
    <s v="FO-25-2015189"/>
    <d v="2025-12-22T09:20:15"/>
    <d v="2025-12-30T08:03:00"/>
    <m/>
    <s v="VISITA"/>
    <s v="ROLLOS"/>
    <s v="AGREGADOR"/>
    <s v="COMCARD - PTM"/>
    <s v="EJECUTADO"/>
    <s v="EJECUTADO EXITOSO"/>
    <s v="22/12/2025 SE ESCALA A COORDINADOR DE ZONA PARA ENTREGA DE ROLLOS EN SITIO | 29/12/2025 SE REALIZA VISITA TÉCNICA PARA ENTREGAR 30 ROLLOS EN HUEN ESTADO"/>
    <s v="VISITA TECNICA"/>
    <m/>
    <s v="TIPO II"/>
    <s v="TERRESTRE"/>
    <s v="ESCOBAR LENIS JUAN SEBASTIAN"/>
    <n v="1"/>
    <n v="67654"/>
    <n v="140396"/>
    <n v="67654"/>
  </r>
  <r>
    <s v="MEDELLIN"/>
    <x v="1"/>
    <x v="1"/>
    <s v="5360"/>
    <s v="3164244"/>
    <s v="3007065731"/>
    <s v="OC VISITA ROLLOS"/>
    <s v="ANTIOQUIA"/>
    <s v="ITAGUI"/>
    <s v="BARRIO CENTRO ITAGUI 5"/>
    <s v="REDEBAN"/>
    <s v="FO-25-2014800"/>
    <d v="2025-12-22T09:43:10"/>
    <d v="2025-12-31T10:39:00"/>
    <m/>
    <s v="VISITA"/>
    <s v="ROLLOS"/>
    <s v="CB UNO A UNO"/>
    <s v="CB UNO A UNO"/>
    <m/>
    <s v="EJECUTADO EXITOSO"/>
    <s v="22/12/2025 SE ESCALA A COORDINADOR DE ZONA PARA ENTREGA DE ROLLOS EN SITIO | 30/12/2025 30-12 SE ESCALA GUIA A VELOCES PARA CONSULTAR ESTADO | 31/12/2025 SE REALIZA ENTREGA DE 30 ROLLOS POR EL OPERADOR VELOCES CON LA GUIA V4002035685"/>
    <s v="VISITA TECNICA"/>
    <m/>
    <s v="TIPO I"/>
    <s v="TERRESTRE"/>
    <s v="CONTRERAS ROSSI LITZY YULIETH"/>
    <n v="1"/>
    <n v="35780"/>
    <n v="75096"/>
    <n v="35780"/>
  </r>
  <r>
    <s v="PASTO"/>
    <x v="0"/>
    <x v="0"/>
    <s v="52258"/>
    <s v="3164353"/>
    <s v="3007066745"/>
    <s v="OC VISITA ROLLOS"/>
    <s v="NARIÑO"/>
    <s v="EL TABLON DE GOMEZ"/>
    <s v="PTM EL TABLON DE GOMEZ DROGUER"/>
    <s v="REDEBAN"/>
    <s v="FO-25-2014794"/>
    <d v="2025-12-22T09:49:12"/>
    <d v="2025-12-27T15:21:00"/>
    <m/>
    <s v="VISITA"/>
    <s v="ROLLOS"/>
    <s v="AGREGADOR"/>
    <s v="COMCARD - PTM"/>
    <s v="EJECUTADO"/>
    <s v="EJECUTADO EXITOSO"/>
    <s v="22/12/2025 SE ESCALA A COORDINADOR DE ZONA PARA ENTREGA DE ROLLOS EN SITIO | 27/12/2025 SE REALIZA ENVÍO DE PAPELERÍA EN BUS AL CGT DE APONTE POR SOLICITUD DEL CLIENTE. SE CERRARÁ LA ACTIVIDAD AL CONFIRMAR LA RECEPCIÓN DE LOS ROLLOS."/>
    <s v="ENVIO FLOTA - OPERADOR LOGISTICO"/>
    <m/>
    <s v="TIPO II"/>
    <s v="TERRESTRE"/>
    <s v="CASTILLO HERRERA ALEX RICARDO"/>
    <n v="1"/>
    <n v="67654"/>
    <n v="140396"/>
    <n v="67654"/>
  </r>
  <r>
    <s v="BARRANQUILLA"/>
    <x v="3"/>
    <x v="3"/>
    <s v="8001"/>
    <s v="3164448"/>
    <s v="3007049857"/>
    <s v="OC VISITA ROLLOS"/>
    <s v="ATLANTICO"/>
    <s v="BARRANQUILLA"/>
    <s v="BARRIO VILLA SEVILLA BARRANQUI"/>
    <s v="REDEBAN"/>
    <s v="FO-25-2014789"/>
    <d v="2025-12-22T09:59:51"/>
    <d v="2025-12-22T15:59:00"/>
    <m/>
    <s v="VISITA"/>
    <s v="ROLLOS"/>
    <s v="CB UNO A UNO"/>
    <s v="CB UNO A UNO"/>
    <s v="EJECUTADO"/>
    <s v="EJECUTADO EXITOSO"/>
    <s v="22/12/2025 SE ESCALA A COORDINADOR DE ZONA PARA ENTREGA DE ROLLOS EN SITIO | 22/12/2025 SE ENTREGAN 30 ROLLOS"/>
    <s v="VISITA TECNICA"/>
    <m/>
    <s v="TIPO I"/>
    <s v="TERRESTRE"/>
    <s v="DE AVILA SIADES ALBERTO ENRIQUE"/>
    <n v="1"/>
    <n v="35780"/>
    <n v="75096"/>
    <n v="35780"/>
  </r>
  <r>
    <s v="MEDELLIN"/>
    <x v="1"/>
    <x v="1"/>
    <s v="5670"/>
    <s v="3164693"/>
    <s v="3007025538"/>
    <s v="OC ENVIO ROLLOS"/>
    <s v="ANTIOQUIA"/>
    <s v="SAN ROQUE"/>
    <s v="COMERCIO SAN ROQUE ANTIOQUIA"/>
    <s v="REDEBAN"/>
    <s v="FO-25-2015555"/>
    <d v="2025-12-22T10:31:40"/>
    <d v="2025-12-30T08:49:00"/>
    <m/>
    <s v="ENVIO"/>
    <m/>
    <s v="CB UNO A UNO"/>
    <s v="CB UNO A UNO"/>
    <m/>
    <s v="EJECUTADO EXITOSO"/>
    <s v="22/12/2025 SE CONFIRMAN DATOS, SE REALIZA ENVIO POR OPERADOR LOGISTICO. USUARIO INDICA QUE SOLO LLEGA SERVIENTREGA O POR FLOTA | 30/12/2025 SE INTENTA COMUNICACION CON EL USUARIO PARA VALIDAR SI YA RECIBIO LOS ROLLOS PERO NO HAY CONTACTO | 30/12/2025 SE REALIZA ENVIO DE 30 ROLLOS, CON LA GUIA 2078334641 SERVIENTREGA. SE CONFIRMA ENTREGA EXITOSA POR PARTE DEL USUARIO"/>
    <s v="ENVIO"/>
    <m/>
    <s v="TIPO III"/>
    <s v="TERRESTRE"/>
    <m/>
    <n v="1"/>
    <n v="35780"/>
    <n v="0"/>
    <n v="35780"/>
  </r>
  <r>
    <s v="CALI"/>
    <x v="0"/>
    <x v="0"/>
    <s v="76001"/>
    <s v="3164868"/>
    <s v="3007078586"/>
    <s v="OC VISITA ROLLOS"/>
    <s v="VALLE DEL CAUCA"/>
    <s v="CALI"/>
    <s v="PTM CALI COMPUGUIA NET"/>
    <s v="REDEBAN"/>
    <s v="FO-25-2015180"/>
    <d v="2025-12-22T10:28:05"/>
    <d v="2025-12-23T12:10:00"/>
    <m/>
    <s v="VISITA"/>
    <s v="ROLLOS"/>
    <s v="AGREGADOR"/>
    <s v="COMCARD - PTM"/>
    <s v="EJECUTADO"/>
    <s v="EJECUTADO EXITOSO"/>
    <s v="22/12/2025 SE ESCALA A COORDINADOR DE ZONA PARA ENTREGA DE ROLLOS EN SITIO | 23/12/2025 SE REALIZAN ENTREGA DE 50 ROLLOS TÉRMICOS EN EL CB SIN NOVEDAD."/>
    <s v="VISITA TECNICA"/>
    <m/>
    <s v="TIPO I"/>
    <s v="TERRESTRE"/>
    <s v="TORRES GARCIA JENDRY JOSE"/>
    <n v="1"/>
    <n v="35780"/>
    <n v="75096"/>
    <n v="35780"/>
  </r>
  <r>
    <s v="BOGOTA"/>
    <x v="5"/>
    <x v="6"/>
    <s v="25175"/>
    <s v="3165067"/>
    <s v="3007076229"/>
    <s v="OC VISITA ROLLOS"/>
    <s v="CUNDINAMARCA"/>
    <s v="CHIA"/>
    <s v="BARRIO CENTRO CHIA 22"/>
    <s v="REDEBAN"/>
    <s v="FO-25-2015662"/>
    <d v="2025-12-22T10:54:50"/>
    <d v="2025-12-23T16:36:00"/>
    <m/>
    <s v="VISITA"/>
    <s v="ROLLOS"/>
    <s v="CB UNO A UNO"/>
    <s v="CB UNO A UNO"/>
    <s v="EJECUTADO"/>
    <s v="EJECUTADO EXITOSO"/>
    <s v="22/12/2025 SE ESCALA A COORDINADOR DE ZONA PARA ENTREGA DE ROLLOS EN SITIO | 23/12/2025 SE VISITA COMERCIO, SE ENTREGAN 80 ROLLOS RBM, NO SE MANIPULAN DISPOSITIVOS"/>
    <s v="VISITA TECNICA"/>
    <m/>
    <s v="TIPO II"/>
    <s v="TERRESTRE"/>
    <s v="ORTIZ YARA FRANKLYN ISRAEL"/>
    <n v="1"/>
    <n v="67654"/>
    <n v="140396"/>
    <n v="67654"/>
  </r>
  <r>
    <s v="CUCUTA"/>
    <x v="4"/>
    <x v="4"/>
    <s v="54498"/>
    <s v="3165280"/>
    <s v="3007060894"/>
    <s v="OC ENVIO ROLLOS"/>
    <s v="NORTE DE SANTANDER"/>
    <s v="OCAÑA"/>
    <s v="PTM OCANA GILU"/>
    <s v="REDEBAN"/>
    <s v="FO-25-2015573"/>
    <d v="2025-12-22T11:16:36"/>
    <d v="2025-12-27T15:11:00"/>
    <m/>
    <s v="ENVIO"/>
    <m/>
    <s v="AGREGADOR"/>
    <s v="COMCARD - PTM"/>
    <m/>
    <s v="EJECUTADO EXITOSO"/>
    <s v="22/12/2025 SE REALIZA ENVIO DE ROLLOS POR  OPERADOR LOGISTICO | 27/12/2025 SE REALIZA ENVIO DE 10 ROLLOS, CON LA GUIA 2282137884 SERVIENTREGA. SE CONFIRMA ENTREGA EXITOSA POR PARTE DE LA TRANSPORTADORA"/>
    <s v="ENVIO"/>
    <m/>
    <s v="TIPO IV"/>
    <s v="TERRESTRE"/>
    <m/>
    <n v="1"/>
    <n v="35780"/>
    <n v="0"/>
    <n v="35780"/>
  </r>
  <r>
    <s v="NEIVA"/>
    <x v="2"/>
    <x v="2"/>
    <s v="41396"/>
    <s v="3165339"/>
    <s v="3007025996"/>
    <s v="OC VISITA ROLLOS"/>
    <s v="HUILA"/>
    <s v="LA PLATA"/>
    <s v="GALLEGO LA PLATA   HUILA"/>
    <s v="REDEBAN"/>
    <s v="FO-25-2015829"/>
    <d v="2025-12-22T11:10:43"/>
    <d v="2025-12-26T13:26:00"/>
    <m/>
    <s v="VISITA"/>
    <s v="ROLLOS"/>
    <s v="CB UNO A UNO"/>
    <s v="CB UNO A UNO"/>
    <s v="EJECUTADO"/>
    <s v="EJECUTADO EXITOSO"/>
    <s v="22/12/2025 SE CONFIRMAN DATOS, SE REALIZA ENVIO POR OPERADOR LOGISTICO. USURIO INDICA QUE SOLO LLEGA INTERRAPIDISIMO | 23/12/2025 SE ENVÍA 40 ROLLOS SIN NOVEDAD, SE ENVÍA FOTO DE LA GUÍA AL CLIENTE PARA SU RECLAMACIÓN"/>
    <s v="ENVIO FLOTA - OPERADOR LOGISTICO"/>
    <m/>
    <s v="TIPO III"/>
    <s v="TERRESTRE"/>
    <s v="ANDRADE HERNANDEZ JUAN CARLOS"/>
    <n v="1"/>
    <n v="35780"/>
    <n v="0"/>
    <n v="35780"/>
  </r>
  <r>
    <s v="VILLAVICENCIO"/>
    <x v="2"/>
    <x v="2"/>
    <s v="50568"/>
    <s v="3165489"/>
    <s v="3007079119"/>
    <s v="OC ENVIO ROLLOS"/>
    <s v="META"/>
    <s v="PUERTO GAITAN"/>
    <s v="BARRIO VILLA FLOR PUERTO GAITAN 2"/>
    <s v="REDEBAN"/>
    <s v="FO-25-2015686"/>
    <d v="2025-12-22T11:26:49"/>
    <d v="2025-12-30T10:48:00"/>
    <m/>
    <s v="ENVIO"/>
    <m/>
    <s v="UNO A UNO"/>
    <s v="UNO A UNO"/>
    <m/>
    <s v="EJECUTADO EXITOSO"/>
    <s v="22/12/2025 SE REALIZA ENVIO DE ROLLOS POR  OPERADOR LOGISTICO | 30/12/2025 SE INTENTA COMUNICACION CON EL USUARIO PARA VALIDAR SI YA RECIBIO LOS ROLLOS PERO NO HAY CONTACTO | 30/12/2025 SE REALIZA ENVIO DE 10 ROLLOS, CON LA GUIA 2235598300 SERVIENTREGA. SE CONFIRMA ENTREGA EXITOSA POR PARTE DEL USUARIO"/>
    <s v="ENVIO"/>
    <m/>
    <s v="TIPO III"/>
    <s v="TERRESTRE"/>
    <m/>
    <n v="1"/>
    <n v="35780"/>
    <n v="0"/>
    <n v="35780"/>
  </r>
  <r>
    <s v="MEDELLIN"/>
    <x v="1"/>
    <x v="1"/>
    <s v="5079"/>
    <s v="3165574"/>
    <s v="3007042680"/>
    <s v="OC VISITA ROLLOS"/>
    <s v="ANTIOQUIA"/>
    <s v="BARBOSA"/>
    <s v="PTM BARBOSA EL PORVENIR"/>
    <s v="REDEBAN"/>
    <s v="FO-25-2017707"/>
    <d v="2025-12-22T11:59:55"/>
    <d v="2025-12-27T10:50:00"/>
    <m/>
    <s v="VISITA"/>
    <s v="ROLLOS"/>
    <s v="AGREGADOR"/>
    <s v="COMCARD - PTM"/>
    <s v="EJECUTADO"/>
    <s v="EJECUTADO EXITOSO"/>
    <s v="22/12/2025 SE ESCALA A COORDINADOR DE ZONA PARA ENTREGA DE ROLLOS EN SITIO | 27/12/2025 SE LLEVÓ A CABO UNA VISITA TÉCNICA PARA LA ENTREGA DE 40 ROLLOS REDEBAN.  _x000a_LA ENTREGA SE REALIZÓ DE MANERA EXITOSA Y SIN NOVEDADES. EL USUARIO RECEPTOR PROCEDIÓ A VERIFICAR FÍSICAMENTE LOS ROLLOS, REALIZANDO EL CONTEO CORRESPONDIENTE Y CONFIRMANDO QUE LA CANTIDAD ENTREGADA COINCIDE CON LO SOLICITADO."/>
    <s v="VISITA TECNICA"/>
    <m/>
    <s v="TIPO II"/>
    <s v="TERRESTRE"/>
    <s v="MARTINEZ TOVAR OSCAR DAVID"/>
    <n v="1"/>
    <n v="67654"/>
    <n v="140396"/>
    <n v="67654"/>
  </r>
  <r>
    <s v="BUCARAMANGA"/>
    <x v="4"/>
    <x v="4"/>
    <s v="68547"/>
    <s v="3165599"/>
    <s v="3007078715"/>
    <s v="OC VISITA ROLLOS"/>
    <s v="SANTANDER"/>
    <s v="PIEDECUESTA"/>
    <s v="PTM FLORIDABLANCA FERRETERIA Y"/>
    <s v="REDEBAN"/>
    <s v="FO-25-2017245"/>
    <d v="2025-12-22T12:09:37"/>
    <d v="2025-12-24T11:18:00"/>
    <m/>
    <s v="VISITA"/>
    <s v="ROLLOS"/>
    <s v="AGREGADOR"/>
    <s v="COMCARD - PTM"/>
    <s v="EJECUTADO"/>
    <s v="EJECUTADO EXITOSO"/>
    <s v="22/12/2025 SE ESCALA A COORDINADOR DE ZONA PARA ENTREGA DE ROLLOS EN SITIO | 24/12/2025 SE VISITA COMERCIO SE REALIZA LA ENTREGA DE 20 ROLLOS RBM CB OPERATIVO"/>
    <s v="VISITA TECNICA"/>
    <m/>
    <s v="TIPO II"/>
    <s v="TERRESTRE"/>
    <s v="BARAJAS BERMUDEZ YAHIR MAURICIO"/>
    <n v="1"/>
    <n v="67654"/>
    <n v="140396"/>
    <n v="67654"/>
  </r>
  <r>
    <s v="CALI"/>
    <x v="0"/>
    <x v="0"/>
    <s v="76001"/>
    <s v="3165945"/>
    <s v="3007032416"/>
    <s v="OC VISITA ROLLOS"/>
    <s v="VALLE DEL CAUCA"/>
    <s v="CALI"/>
    <s v="OPRAP CENTRO COMERCIAL ELITE"/>
    <s v="REDEBAN"/>
    <s v="FO-25-2017239"/>
    <d v="2025-12-22T12:10:50"/>
    <d v="2025-12-23T15:23:00"/>
    <m/>
    <s v="VISITA"/>
    <s v="ROLLOS"/>
    <s v="ROBUSTO"/>
    <s v="OPRAP"/>
    <s v="EJECUTADO"/>
    <s v="EJECUTADO EXITOSO"/>
    <s v="22/12/2025 SE ESCALA A COORDINADOR DE ZONA PARA ENTREGA DE ROLLOS EN SITIO | 23/12/2025 SE ENTREGAN 280 ROLLOS A OSCAR SALDAÑA"/>
    <s v="VISITA TECNICA"/>
    <m/>
    <s v="TIPO I"/>
    <s v="TERRESTRE"/>
    <s v="CUERO RUIZ JHONNY"/>
    <n v="1"/>
    <n v="35780"/>
    <n v="75096"/>
    <n v="35780"/>
  </r>
  <r>
    <s v="MEDELLIN"/>
    <x v="1"/>
    <x v="1"/>
    <s v="5380"/>
    <s v="3165993"/>
    <s v="3007081885"/>
    <s v="OC VISITA ROLLOS"/>
    <s v="ANTIOQUIA"/>
    <s v="LA ESTRELLA"/>
    <s v="PTM LA ESTRELLA MUNDO BEBE MAF"/>
    <s v="REDEBAN"/>
    <s v="FO-25-2017230"/>
    <d v="2025-12-22T12:47:45"/>
    <d v="2025-12-29T13:01:00"/>
    <m/>
    <s v="VISITA"/>
    <s v="ROLLOS"/>
    <s v="AGREGADOR"/>
    <s v="COMCARD - PTM"/>
    <m/>
    <s v="EJECUTADO EXITOSO"/>
    <s v="22/12/2025 SE ESCALA A COORDINADOR DE ZONA PARA ENTREGA DE ROLLOS EN SITIO | 29/12/2025 SE REALIZA ENTREGA DE 20 ROLLOS POR EL OPERADOR VELOCES CON LA GUIA V4002035675"/>
    <s v="VISITA TECNICA"/>
    <m/>
    <s v="TIPO I"/>
    <s v="TERRESTRE"/>
    <s v="CONTRERAS ROSSI LITZY YULIETH"/>
    <n v="1"/>
    <n v="35780"/>
    <n v="75096"/>
    <n v="35780"/>
  </r>
  <r>
    <s v="APARTADO"/>
    <x v="1"/>
    <x v="1"/>
    <s v="5837"/>
    <s v="3166209"/>
    <s v="3007081655"/>
    <s v="OC VISITA ROLLOS"/>
    <s v="ANTIOQUIA"/>
    <s v="TURBO"/>
    <s v="DISTRICOL EL PRIMO"/>
    <s v="REDEBAN"/>
    <s v="FO-25-2017236"/>
    <d v="2025-12-22T12:14:28"/>
    <d v="2025-12-23T14:10:00"/>
    <m/>
    <s v="VISITA"/>
    <s v="ROLLOS"/>
    <s v="AGREGADOR"/>
    <s v="DISTRICOL"/>
    <s v="EJECUTADO"/>
    <s v="EJECUTADO EXITOSO"/>
    <s v="22/12/2025 SE ESCALA A COORDINADOR DE ZONA PARA ENTREGA DE ROLLOS EN SITIO | 23/12/2025 SE ENTREGA 30 ROLLOS"/>
    <s v="VISITA TECNICA"/>
    <m/>
    <s v="TIPO II"/>
    <s v="TERRESTRE"/>
    <s v="SALDARRIAGA MIRANDA SANTIAGO"/>
    <n v="1"/>
    <n v="67654"/>
    <n v="140396"/>
    <n v="67654"/>
  </r>
  <r>
    <s v="MEDELLIN"/>
    <x v="1"/>
    <x v="1"/>
    <s v="5001"/>
    <s v="3166266"/>
    <s v="3007081534"/>
    <s v="OC VISITA ROLLOS"/>
    <s v="ANTIOQUIA"/>
    <s v="MEDELLIN"/>
    <s v="PTM MEDELLIN DROGUERIA FARMALA"/>
    <s v="REDEBAN"/>
    <s v="FO-25-2016756"/>
    <d v="2025-12-22T13:21:48"/>
    <d v="2025-12-29T13:03:00"/>
    <m/>
    <s v="VISITA"/>
    <s v="ROLLOS"/>
    <s v="AGREGADOR"/>
    <s v="COMCARD - PTM"/>
    <m/>
    <s v="EJECUTADO EXITOSO"/>
    <s v="22/12/2025 SE ESCALA A COORDINADOR DE ZONA PARA ENTREGA DE ROLLOS EN SITIO | 29/12/2025 SE REALIZA ENTREGA DE 40 ROLLOS POR EL OPERADOR VELOCES CON LA GUIA V4002035677"/>
    <s v="VISITA TECNICA"/>
    <m/>
    <s v="TIPO I"/>
    <s v="TERRESTRE"/>
    <s v="CONTRERAS ROSSI LITZY YULIETH"/>
    <n v="1"/>
    <n v="35780"/>
    <n v="75096"/>
    <n v="35780"/>
  </r>
  <r>
    <s v="MEDELLIN"/>
    <x v="1"/>
    <x v="1"/>
    <s v="5318"/>
    <s v="3166267"/>
    <s v="3007063189"/>
    <s v="OC VISITA ROLLOS"/>
    <s v="ANTIOQUIA"/>
    <s v="GUARNE"/>
    <s v="PTM GUARNE TIENDA D Y N"/>
    <s v="REDEBAN"/>
    <s v="FO-25-2016750"/>
    <d v="2025-12-22T13:23:29"/>
    <d v="2025-12-24T09:40:00"/>
    <m/>
    <s v="VISITA"/>
    <s v="ROLLOS"/>
    <s v="AGREGADOR"/>
    <s v="COMCARD - PTM"/>
    <s v="EJECUTADO"/>
    <s v="EJECUTADO EXITOSO"/>
    <s v="22/12/2025 SE ESCALA A COORDINADOR DE ZONA PARA ENTREGA DE ROLLOS EN SITIO | 24/12/2025 SE REALIZA LA ENTREGA DE 20 ROLLOS DE CB A LA ENCARAGDA DÍANA VILLEGAS"/>
    <s v="VISITA TECNICA"/>
    <m/>
    <s v="TIPO II"/>
    <s v="TERRESTRE"/>
    <s v="MONTOYA VELEZ ANDRES FELIPE"/>
    <n v="1"/>
    <n v="67654"/>
    <n v="140396"/>
    <n v="67654"/>
  </r>
  <r>
    <s v="MONTERIA"/>
    <x v="3"/>
    <x v="3"/>
    <s v="23417"/>
    <s v="3166276"/>
    <s v="3007044550"/>
    <s v="OC VISITA ROLLOS"/>
    <s v="CORDOBA"/>
    <s v="LORICA"/>
    <s v="DISTRICOL DISTRIBUIDORA FERPAV"/>
    <s v="REDEBAN"/>
    <s v="FO-25-2016748"/>
    <d v="2025-12-22T13:30:05"/>
    <d v="2025-12-26T10:46:00"/>
    <m/>
    <s v="VISITA"/>
    <s v="ROLLOS"/>
    <s v="AGREGADOR"/>
    <s v="DISTRICOL"/>
    <s v="EJECUTADO"/>
    <s v="EJECUTADO EXITOSO"/>
    <s v="22/12/2025 SE ESCALA A COORDINADOR DE ZONA PARA ENTREGA DE ROLLOS EN SITIO | 26/12/2025 SE REALIZA ENTREGA DE 20 ROLLOS REDEBAN EN EL PUNTO SIN NOVEDAD"/>
    <s v="VISITA TECNICA"/>
    <m/>
    <s v="TIPO II"/>
    <s v="TERRESTRE"/>
    <s v="GONZALEZ FERRER JESUS ALEXANDER"/>
    <n v="1"/>
    <n v="67654"/>
    <n v="140396"/>
    <n v="67654"/>
  </r>
  <r>
    <s v="MEDELLIN"/>
    <x v="1"/>
    <x v="1"/>
    <s v="5088"/>
    <s v="3166281"/>
    <s v="3007059337"/>
    <s v="OC VISITA ROLLOS"/>
    <s v="ANTIOQUIA"/>
    <s v="BELLO"/>
    <s v="DISTRICOL TIENDA FERSAN"/>
    <s v="REDEBAN"/>
    <s v="FO-25-2016747"/>
    <d v="2025-12-22T13:40:51"/>
    <d v="2025-12-30T10:06:00"/>
    <m/>
    <s v="VISITA"/>
    <s v="ROLLOS"/>
    <s v="AGREGADOR"/>
    <s v="DISTRICOL"/>
    <m/>
    <s v="EJECUTADO EXITOSO"/>
    <s v="22/12/2025 SE ESCALA A COORDINADOR DE ZONA PARA ENTREGA DE ROLLOS EN SITIO | 31/12/2025 SE REALIZA ENTREGA DE 80 ROLLOS POR EL OPERADOR VELOCES CON LA GUIA V4002035678"/>
    <s v="VISITA TECNICA"/>
    <m/>
    <s v="TIPO I"/>
    <s v="TERRESTRE"/>
    <s v="CONTRERAS ROSSI LITZY YULIETH"/>
    <n v="1"/>
    <n v="35780"/>
    <n v="75096"/>
    <n v="35780"/>
  </r>
  <r>
    <s v="MONTERIA"/>
    <x v="3"/>
    <x v="3"/>
    <s v="23555"/>
    <s v="3166304"/>
    <s v="3007082057"/>
    <s v="OC VISITA ROLLOS"/>
    <s v="CORDOBA"/>
    <s v="PLANETA RICA"/>
    <s v="DISTRICOL MISCELANEA Y ABARROT"/>
    <s v="REDEBAN"/>
    <s v="FO-25-2016759"/>
    <d v="2025-12-22T12:51:33"/>
    <d v="2025-12-23T16:31:00"/>
    <m/>
    <s v="VISITA"/>
    <s v="ROLLOS"/>
    <s v="AGREGADOR"/>
    <s v="DISTRICOL"/>
    <s v="EJECUTADO"/>
    <s v="EJECUTADO EXITOSO"/>
    <s v="22/12/2025 SE ESCALA A COORDINADOR DE ZONA PARA ENTREGA DE ROLLOS EN SITIO | 23/12/2025 SE LE ENTREGAN 20 ROLLOS DE LA RED REDEBAN, NO SE MANIPULAN EQUIPOS"/>
    <s v="VISITA TECNICA"/>
    <m/>
    <s v="TIPO II"/>
    <s v="TERRESTRE"/>
    <s v="ARRAZOLA HERNANDEZ NICOLAS AUGUSTO"/>
    <n v="1"/>
    <n v="67654"/>
    <n v="140396"/>
    <n v="67654"/>
  </r>
  <r>
    <s v="NEIVA"/>
    <x v="2"/>
    <x v="2"/>
    <s v="41306"/>
    <s v="3166376"/>
    <s v="3007067503"/>
    <s v="OC VISITA ROLLOS"/>
    <s v="HUILA"/>
    <s v="GIGANTE"/>
    <s v="PTM GIGANTE TELECOMUNICACIONES"/>
    <s v="REDEBAN"/>
    <s v="FO-25-2016734"/>
    <d v="2025-12-22T14:19:14"/>
    <d v="2025-12-27T08:40:00"/>
    <m/>
    <s v="VISITA"/>
    <s v="ROLLOS"/>
    <s v="AGREGADOR"/>
    <s v="COMCARD - PTM"/>
    <s v="EJECUTADO"/>
    <s v="EJECUTADO EXITOSO"/>
    <s v="22/12/2025 SE ESCALA A COORDINADOR DE ZONA PARA ENTREGA DE ROLLOS EN SITIO | 26/12/2025 SE ENVÍA 10 ROLLOS SIN NOVEDAD , SE ENVÍA FOTO DE LA GUÍA AL CLIENTE PARA SU RECLAMACIÓN"/>
    <s v="ENVIO FLOTA - OPERADOR LOGISTICO"/>
    <m/>
    <s v="TIPO II"/>
    <s v="TERRESTRE"/>
    <s v="ANDRADE HERNANDEZ JUAN CARLOS"/>
    <n v="1"/>
    <n v="67654"/>
    <n v="140396"/>
    <n v="67654"/>
  </r>
  <r>
    <s v="MEDELLIN"/>
    <x v="1"/>
    <x v="1"/>
    <s v="5686"/>
    <s v="3166568"/>
    <s v="3007080141"/>
    <s v="OC VISITA ROLLOS"/>
    <s v="ANTIOQUIA"/>
    <s v="SANTA ROSA DE OSOS"/>
    <s v="BARRIO SAN JAVIER EL PORTAL SANTA ROSA DE OSOS"/>
    <s v="REDEBAN"/>
    <s v="FO-25-2016740"/>
    <d v="2025-12-22T14:10:33"/>
    <d v="2025-12-27T10:05:00"/>
    <m/>
    <s v="VISITA"/>
    <s v="ROLLOS"/>
    <s v="UNO A UNO"/>
    <s v="UNO A UNO"/>
    <s v="EJECUTADO"/>
    <s v="EJECUTADO EXITOSO"/>
    <s v="22/12/2025 SE ESCALA A COORDINADOR DE ZONA PARA ENTREGA DE ROLLOS EN SITIO | 27/12/2025 SE REALIZA ENVÍO DE 20 ROLLOS OK Y EL CLIENTE CONFIRMA LA LLEGADA"/>
    <s v="ENVIO FLOTA - OPERADOR LOGISTICO"/>
    <m/>
    <s v="TIPO II"/>
    <s v="TERRESTRE"/>
    <s v="ZAPATA LOPEZ EDWARD ASDRUBAL"/>
    <n v="1"/>
    <n v="67654"/>
    <n v="140396"/>
    <n v="67654"/>
  </r>
  <r>
    <s v="SANTA MARTA"/>
    <x v="3"/>
    <x v="3"/>
    <s v="44001"/>
    <s v="3166715"/>
    <s v="3007047281"/>
    <s v="OC ENVIO ROLLOS"/>
    <s v="LA GUAJIRA"/>
    <s v="RIOHACHA"/>
    <s v="BARRIO 24 DE OCTUBRE RIOHACHA"/>
    <s v="REDEBAN"/>
    <s v="FO-25-2017053"/>
    <d v="2025-12-22T14:27:29"/>
    <d v="2025-12-26T10:24:00"/>
    <m/>
    <s v="ENVIO"/>
    <m/>
    <s v="CB UNO A UNO"/>
    <s v="CB UNO A UNO"/>
    <m/>
    <s v="EJECUTADO EXITOSO"/>
    <s v="22/12/2025 SE CONFIRMAN DATOS, SE REALIZA ENVIO POR OPERADOR LOGISTICO | 26/12/2025 SE REALIZA ENVIO DE 20 ROLLOS, CON LA GUIA 2278614903 SERVIENTREGA. SE CONFIRMA ENTREGA EXITOSA POR PARTE DE LA TRANSPORTADORA"/>
    <s v="ENVIO"/>
    <m/>
    <s v="TIPO III"/>
    <s v="TERRESTRE"/>
    <m/>
    <n v="1"/>
    <n v="35780"/>
    <n v="0"/>
    <n v="35780"/>
  </r>
  <r>
    <s v="BOGOTA"/>
    <x v="5"/>
    <x v="6"/>
    <s v="11001"/>
    <s v="3166758"/>
    <s v="3007074069"/>
    <s v="OC VISITA ROLLOS"/>
    <s v="CUNDINAMARCA"/>
    <s v="BOGOTA"/>
    <s v="DISTRICOL MULTISERVICIOS CASAB"/>
    <s v="REDEBAN"/>
    <s v="FO-25-2017220"/>
    <d v="2025-12-22T14:51:55"/>
    <d v="2025-12-24T07:47:00"/>
    <m/>
    <s v="VISITA"/>
    <s v="ROLLOS"/>
    <s v="AGREGADOR"/>
    <s v="DISTRICOL"/>
    <s v="EJECUTADO"/>
    <s v="EJECUTADO EXITOSO"/>
    <s v="22/12/2025 SE ESCALA A COORDINADOR DE ZONA PARA ENTREGA DE ROLLOS EN SITIO | 23/12/2025 SE REALIZA ENTREGA DE 10 ROLLOS NO SE MANIPULAN EQUIPOS"/>
    <s v="VISITA TECNICA"/>
    <m/>
    <s v="TIPO I"/>
    <s v="TERRESTRE"/>
    <s v="GALINDO ROJAS LUIS FELIPE"/>
    <n v="1"/>
    <n v="35780"/>
    <n v="75096"/>
    <n v="35780"/>
  </r>
  <r>
    <s v="PASTO"/>
    <x v="0"/>
    <x v="0"/>
    <s v="52835"/>
    <s v="3166786"/>
    <s v="3007058444"/>
    <s v="OC ENVIO ROLLOS"/>
    <s v="NARIÑO"/>
    <s v="SAN ANDRES DE TUMACO"/>
    <s v="PTM TUMACO TIENDA DON LUIS JC"/>
    <s v="REDEBAN"/>
    <s v="FO-25-2017258"/>
    <d v="2025-12-22T15:06:59"/>
    <d v="2025-12-30T12:25:00"/>
    <m/>
    <s v="ENVIO"/>
    <m/>
    <s v="AGREGADOR"/>
    <s v="COMCARD - PTM"/>
    <m/>
    <s v="EJECUTADO EXITOSO"/>
    <s v="22/12/2025 SE CONFIRMAN DATOS, SE REALIZA ENVIO POR OPERADOR LOGISTICO | 30/12/2025 SE REALIZA ENVIO DE 60 ROLLOS, CON LA GUIA 2248145728 SERVIENTREGA. SE CONFIRMA ENTREGA EXITOSA POR PARTE DEL USUARIO"/>
    <s v="ENVIO"/>
    <m/>
    <s v="TIPO IV"/>
    <s v="TERRESTRE"/>
    <m/>
    <n v="1"/>
    <n v="35780"/>
    <n v="0"/>
    <n v="35780"/>
  </r>
  <r>
    <s v="PASTO"/>
    <x v="0"/>
    <x v="0"/>
    <s v="52678"/>
    <s v="3166860"/>
    <s v="3007078992"/>
    <s v="OC ENVIO ROLLOS"/>
    <s v="NARIÑO"/>
    <s v="SAMANIEGO"/>
    <s v="PTM SAMANIEGO DIAZMART"/>
    <s v="REDEBAN"/>
    <s v="FO-25-2017185"/>
    <d v="2025-12-22T14:58:28"/>
    <d v="2025-12-30T12:01:00"/>
    <m/>
    <s v="ENVIO"/>
    <m/>
    <s v="AGREGADOR"/>
    <s v="COMCARD - PTM"/>
    <m/>
    <s v="EJECUTADO EXITOSO"/>
    <s v="22/12/2025 SE REALIZA ENVIO DE ROLLOS POR  OPERADOR LOGISTICO | 30/12/2025 SE REALIZA ENVIO DE 10 ROLLOS, CON LA GUIA 2248145729 SERVIENTREGA. SE CONFIRMA ENTREGA EXITOSA POR PARTE DEL USUARIO"/>
    <s v="ENVIO"/>
    <m/>
    <s v="TIPO III"/>
    <s v="TERRESTRE"/>
    <m/>
    <n v="1"/>
    <n v="35780"/>
    <n v="0"/>
    <n v="35780"/>
  </r>
  <r>
    <s v="CARTAGENA"/>
    <x v="3"/>
    <x v="3"/>
    <s v="13001"/>
    <s v="3166867"/>
    <s v="3007081705"/>
    <s v="OC VISITA ROLLOS"/>
    <s v="BOLIVAR"/>
    <s v="CARTAGENA"/>
    <s v="DISTRICOL TIENDA EL NIDO"/>
    <s v="REDEBAN"/>
    <s v="FO-25-2017700"/>
    <d v="2025-12-22T15:00:42"/>
    <d v="2025-12-23T12:14:00"/>
    <m/>
    <s v="VISITA"/>
    <s v="ROLLOS"/>
    <s v="AGREGADOR"/>
    <s v="DISTRICOL"/>
    <s v="EJECUTADO"/>
    <s v="EJECUTADO EXITOSO"/>
    <s v="22/12/2025 SE ESCALA A COORDINADOR DE ZONA PARA ENTREGA DE ROLLOS EN SITIO | 23/12/2025 SE REALIZA ENTREGA DE 20 ROLLOS REDEBAN"/>
    <s v="VISITA TECNICA"/>
    <m/>
    <s v="TIPO I"/>
    <s v="TERRESTRE"/>
    <s v="AVILA DE HORTA FERNANDO JOSE"/>
    <n v="1"/>
    <n v="35780"/>
    <n v="75096"/>
    <n v="35780"/>
  </r>
  <r>
    <s v="BARRANQUILLA"/>
    <x v="3"/>
    <x v="3"/>
    <s v="8758"/>
    <s v="3166908"/>
    <s v="3007081687"/>
    <s v="OC VISITA ROLLOS"/>
    <s v="ATLANTICO"/>
    <s v="SOLEDAD"/>
    <s v="PTM SOLEDAD TIENDA EL TESORO D"/>
    <s v="REDEBAN"/>
    <s v="FO-25-2017227"/>
    <d v="2025-12-22T14:35:05"/>
    <d v="2025-12-23T11:11:00"/>
    <m/>
    <s v="VISITA"/>
    <s v="ROLLOS"/>
    <s v="AGREGADOR"/>
    <s v="COMCARD - PTM"/>
    <s v="EJECUTADO"/>
    <s v="EJECUTADO EXITOSO"/>
    <s v="22/12/2025 SE ESCALA A COORDINADOR DE ZONA PARA ENTREGA DE ROLLOS EN SITIO | 23/12/2025 SE REALIZA VISITA TÉCNICA, SE ENTREGA 90 ROLLOS PARA DATAFONO, EL CLIENTE RECIBE A SATISFACCIÓN, CB OPERATIVO."/>
    <s v="VISITA TECNICA"/>
    <m/>
    <s v="TIPO I"/>
    <s v="TERRESTRE"/>
    <s v="DE AGUAS MUÑOZ DAVID JOSE"/>
    <n v="1"/>
    <n v="35780"/>
    <n v="75096"/>
    <n v="35780"/>
  </r>
  <r>
    <s v="CALI"/>
    <x v="0"/>
    <x v="0"/>
    <s v="76001"/>
    <s v="3167543"/>
    <s v="3007080824"/>
    <s v="OC VISITA ROLLOS"/>
    <s v="VALLE DEL CAUCA"/>
    <s v="CALI"/>
    <s v="OPRAP CENTRO COMERCIAL LA ESTACIÓN"/>
    <s v="REDEBAN"/>
    <s v="FO-25-2021502"/>
    <d v="2025-12-22T16:08:04"/>
    <d v="2025-12-24T10:55:00"/>
    <m/>
    <s v="VISITA"/>
    <s v="ROLLOS"/>
    <s v="ROBUSTO"/>
    <s v="OPRAP"/>
    <s v="EJECUTADO"/>
    <s v="EJECUTADO EXITOSO"/>
    <s v="23/12/2025 SE ESCALA A COORDINADOR DE ZONA PARA ENTREGA DE ROLLOS EN SITIO | 24/12/2025 SE VISITA CORRESPONSAL Y SE REALIZA ENTREGA DE 120 ROLLOS"/>
    <s v="VISITA TECNICA"/>
    <m/>
    <s v="TIPO I"/>
    <s v="TERRESTRE"/>
    <s v="BOLAÑOS TABORDA JORGE ENRIQUE"/>
    <n v="1"/>
    <n v="35780"/>
    <n v="75096"/>
    <n v="35780"/>
  </r>
  <r>
    <s v="CALI"/>
    <x v="0"/>
    <x v="0"/>
    <s v="76001"/>
    <s v="3167581"/>
    <s v="3007075159"/>
    <s v="OC VISITA ROLLOS"/>
    <s v="VALLE DEL CAUCA"/>
    <s v="CALI"/>
    <s v="DISTRICOL NOTAS PAPELERIA"/>
    <s v="REDEBAN"/>
    <s v="FO-25-2021486"/>
    <d v="2025-12-22T16:18:52"/>
    <d v="2025-12-24T12:09:00"/>
    <m/>
    <s v="VISITA"/>
    <s v="ROLLOS"/>
    <s v="AGREGADOR"/>
    <s v="DISTRICOL"/>
    <s v="EJECUTADO"/>
    <s v="EJECUTADO EXITOSO"/>
    <s v="23/12/2025 SE ESCALA A COORDINADOR DE ZONA PARA ENTREGA DE ROLLOS EN SITIO | 24/12/2025 SE REALIZA VISITA TÉCNICA PARA ENTREGAR 60 ROLLOS EN BUEN ESTADO"/>
    <s v="VISITA TECNICA"/>
    <m/>
    <s v="TIPO I"/>
    <s v="TERRESTRE"/>
    <s v="ESCOBAR LENIS JUAN SEBASTIAN"/>
    <n v="1"/>
    <n v="35780"/>
    <n v="75096"/>
    <n v="35780"/>
  </r>
  <r>
    <s v="CUCUTA"/>
    <x v="4"/>
    <x v="4"/>
    <s v="54001"/>
    <s v="3167585"/>
    <s v="3007067402"/>
    <s v="OC VISITA ROLLOS"/>
    <s v="NORTE DE SANTANDER"/>
    <s v="CUCUTA"/>
    <s v="DISTRICOL AUTO LAVADO F&amp;B"/>
    <s v="REDEBAN"/>
    <s v="FO-25-2021483"/>
    <d v="2025-12-22T16:19:35"/>
    <d v="2025-12-30T09:33:00"/>
    <m/>
    <s v="VISITA"/>
    <s v="ROLLOS"/>
    <s v="AGREGADOR"/>
    <s v="DISTRICOL"/>
    <s v="EJECUTADO"/>
    <s v="EJECUTADO EXITOSO"/>
    <s v="23/12/2025 SE ESCALA A COORDINADOR DE ZONA PARA ENTREGA DE ROLLOS EN SITIO | 29/12/2025 SE VISITA COMERCIO SE HACE ENTREGA DE 10 ROLLOS RBM CIERRE EXITOSO"/>
    <s v="VISITA TECNICA"/>
    <m/>
    <s v="TIPO I"/>
    <s v="TERRESTRE"/>
    <s v="CARRILLO MORA FRANKY JAVIER"/>
    <n v="1"/>
    <n v="35780"/>
    <n v="75096"/>
    <n v="35780"/>
  </r>
  <r>
    <s v="BOGOTA"/>
    <x v="5"/>
    <x v="6"/>
    <s v="11001"/>
    <s v="3167640"/>
    <s v="3007045993"/>
    <s v="OC VISITA ROLLOS"/>
    <s v="CUNDINAMARCA"/>
    <s v="BOGOTA"/>
    <s v="BARRIO KENNEDY BOGOTA 4"/>
    <s v="REDEBAN"/>
    <s v="FO-25-2021499"/>
    <d v="2025-12-22T16:08:44"/>
    <d v="2025-12-26T09:41:00"/>
    <m/>
    <s v="VISITA"/>
    <s v="ROLLOS"/>
    <s v="CB UNO A UNO"/>
    <s v="CB UNO A UNO"/>
    <s v="EJECUTADO"/>
    <s v="EJECUTADO EXITOSO"/>
    <s v="23/12/2025 SE ESCALA A COORDINADOR DE ZONA PARA ENTREGA DE ROLLOS EN SITIO | 26/12/2025 ENTREGA DE 20 ROLLOS PARA DATAFONO NO SE MANIPULA TERMINAL"/>
    <s v="VISITA TECNICA"/>
    <m/>
    <s v="TIPO I"/>
    <s v="TERRESTRE"/>
    <s v="BUSTOS MORA DIEGO MANUEL"/>
    <n v="1"/>
    <n v="35780"/>
    <n v="75096"/>
    <n v="35780"/>
  </r>
  <r>
    <s v="PASTO"/>
    <x v="0"/>
    <x v="0"/>
    <s v="52720"/>
    <s v="3167648"/>
    <s v="3007048831"/>
    <s v="OC VISITA ROLLOS"/>
    <s v="NARIÑO"/>
    <s v="SAPUYES"/>
    <s v="DISTRICOL VIVERES Y ABARROTES"/>
    <s v="REDEBAN"/>
    <s v="FO-25-2021490"/>
    <d v="2025-12-22T16:18:15"/>
    <d v="2025-12-26T14:55:00"/>
    <m/>
    <s v="VISITA"/>
    <s v="ROLLOS"/>
    <s v="AGREGADOR"/>
    <s v="DISTRICOL"/>
    <s v="EJECUTADO"/>
    <s v="EJECUTADO EXITOSO"/>
    <s v="23/12/2025 SE ESCALA A COORDINADOR DE ZONA PARA ENTREGA DE ROLLOS EN SITIO | 26/12/2025 SE REALIZA ENTREGA DE 50 ROLLOS RBM POR SOLICITUD DE CLIENTE NO SE MANIPULA DATAFONO"/>
    <s v="VISITA TECNICA"/>
    <m/>
    <s v="TIPO II"/>
    <s v="TERRESTRE"/>
    <s v="BRAVO MADROÑERO OSCAR ESTEBAN"/>
    <n v="1"/>
    <n v="67654"/>
    <n v="140396"/>
    <n v="67654"/>
  </r>
  <r>
    <s v="MEDELLIN"/>
    <x v="1"/>
    <x v="1"/>
    <s v="5001"/>
    <s v="3167679"/>
    <s v="3007027663"/>
    <s v="OC VISITA ROLLOS"/>
    <s v="ANTIOQUIA"/>
    <s v="MEDELLIN"/>
    <s v="BARRIO ROBLEDO 2 MEDELLIN"/>
    <s v="REDEBAN"/>
    <s v="FO-25-2021478"/>
    <d v="2025-12-22T16:27:21"/>
    <d v="2025-12-30T10:07:00"/>
    <m/>
    <s v="VISITA"/>
    <s v="ROLLOS"/>
    <s v="CB UNO A UNO"/>
    <s v="CB UNO A UNO"/>
    <m/>
    <s v="EJECUTADO EXITOSO"/>
    <s v="23/12/2025 SE ESCALA A COORDINADOR DE ZONA PARA ENTREGA DE ROLLOS EN SITIO | 26/12/2025 SE LE INFORMA A VELOCES DE LOS VENCIMIENTOS DE LA PROXIMA SEMANA, PARA QUE LO TENGAN EN CUENTA | 31/12/2025 SE REALIZA ENTREGA DE 50 ROLLOS POR EL OPERADOR VELOCES CON LA GUIA V4002043418"/>
    <s v="VISITA TECNICA"/>
    <m/>
    <s v="TIPO I"/>
    <s v="TERRESTRE"/>
    <s v="CONTRERAS ROSSI LITZY YULIETH"/>
    <n v="1"/>
    <n v="35780"/>
    <n v="75096"/>
    <n v="35780"/>
  </r>
  <r>
    <s v="CALI"/>
    <x v="0"/>
    <x v="0"/>
    <s v="76520"/>
    <s v="3167699"/>
    <s v="3007068308"/>
    <s v="OC VISITA ROLLOS"/>
    <s v="VALLE DEL CAUCA"/>
    <s v="PALMIRA"/>
    <s v="BARRIO MATAPALO PALMIRA"/>
    <s v="REDEBAN"/>
    <s v="FO-25-2021469"/>
    <d v="2025-12-22T16:38:10"/>
    <d v="2025-12-31T11:39:00"/>
    <m/>
    <s v="VISITA"/>
    <s v="ROLLOS"/>
    <s v="UNO A UNO"/>
    <s v="CB UNO A UNO"/>
    <s v="EJECUTADO"/>
    <s v="EJECUTADO EXITOSO"/>
    <s v="23/12/2025 SE ESCALA A COORDINADOR DE ZONA PARA ENTREGA DE ROLLOS EN SITIO | 31/12/2025 EN LA VISITA TÉCNICA SE REALIZÓ LA ENTREGA DE 10 ROLLOS DE REDEBAN PARA EL CB."/>
    <s v="VISITA TECNICA"/>
    <m/>
    <s v="TIPO I"/>
    <s v="TERRESTRE"/>
    <s v="SANCHEZ URREGO ROBINSON DAVID"/>
    <n v="1"/>
    <n v="35780"/>
    <n v="75096"/>
    <n v="35780"/>
  </r>
  <r>
    <s v="CALI"/>
    <x v="0"/>
    <x v="0"/>
    <s v="19001"/>
    <s v="3167915"/>
    <s v="3007033706"/>
    <s v="OC VISITA ROLLOS"/>
    <s v="CAUCA"/>
    <s v="POPAYAN"/>
    <s v="BARRIO CENTRO POPAYAN 3"/>
    <s v="REDEBAN"/>
    <s v="FO-25-2022485"/>
    <d v="2025-12-22T16:26:39"/>
    <d v="2025-12-28T10:37:00"/>
    <m/>
    <s v="VISITA"/>
    <s v="ROLLOS"/>
    <s v="CB UNO A UNO"/>
    <s v="CB UNO A UNO"/>
    <s v="EJECUTADO"/>
    <s v="EJECUTADO EXITOSO"/>
    <s v="23/12/2025 SE ESCALA A COORDINADOR DE ZONA PARA ENTREGA DE ROLLOS EN SITIO | 27/12/2025 SE INGRESA SE ENTREGA 30 ROLLOS RBM"/>
    <s v="VISITA TECNICA"/>
    <m/>
    <s v="TIPO III"/>
    <s v="TERRESTRE"/>
    <s v="GIMBUEL LASSO LUIS GERMAN"/>
    <n v="1"/>
    <n v="35780"/>
    <n v="196537"/>
    <n v="35780"/>
  </r>
  <r>
    <s v="MEDELLIN"/>
    <x v="1"/>
    <x v="1"/>
    <s v="5318"/>
    <s v="3167933"/>
    <s v="3007057491"/>
    <s v="OC VISITA ROLLOS"/>
    <s v="ANTIOQUIA"/>
    <s v="GUARNE"/>
    <s v="PTM GUARNE GRANERO MIXTO EL RO"/>
    <s v="REDEBAN"/>
    <s v="FO-25-2021476"/>
    <d v="2025-12-22T16:31:19"/>
    <d v="2025-12-24T09:09:00"/>
    <m/>
    <s v="VISITA"/>
    <s v="ROLLOS"/>
    <s v="AGREGADOR"/>
    <s v="COMCARD - PTM"/>
    <s v="EJECUTADO"/>
    <s v="EJECUTADO EXITOSO"/>
    <s v="23/12/2025 SE ESCALA A COORDINADOR DE ZONA PARA ENTREGA DE ROLLOS EN SITIO | 24/12/2025 SE REALIZA L ENTREGA DE 20 ROLLOS DE CB SE DEJAN CON STIVEN ZAPATA"/>
    <s v="VISITA TECNICA"/>
    <m/>
    <s v="TIPO II"/>
    <s v="TERRESTRE"/>
    <s v="MONTOYA VELEZ ANDRES FELIPE"/>
    <n v="1"/>
    <n v="67654"/>
    <n v="140396"/>
    <n v="67654"/>
  </r>
  <r>
    <s v="MEDELLIN"/>
    <x v="1"/>
    <x v="1"/>
    <s v="5321"/>
    <s v="3167955"/>
    <s v="3007081357"/>
    <s v="OC VISITA ROLLOS"/>
    <s v="ANTIOQUIA"/>
    <s v="GUATAPE"/>
    <s v="DISTRICOL AUTOSERVICIO JAIMITO"/>
    <s v="REDEBAN"/>
    <s v="FO-25-2021467"/>
    <d v="2025-12-22T16:40:39"/>
    <d v="2025-12-29T10:19:00"/>
    <m/>
    <s v="VISITA"/>
    <s v="ROLLOS"/>
    <s v="AGREGADOR"/>
    <s v="DISTRICOL"/>
    <s v="EJECUTADO"/>
    <s v="EJECUTADO EXITOSO"/>
    <s v="23/12/2025 SE ESCALA A COORDINADOR DE ZONA PARA ENTREGA DE ROLLOS EN SITIO | 29/12/2025 SE ENVIAN 30 ROLLOS, 1CLIENTE INDICA QUE YA RECIBIÓ LOS ROLLOS"/>
    <s v="ENVIO FLOTA - OPERADOR LOGISTICO"/>
    <m/>
    <s v="TIPO II"/>
    <s v="TERRESTRE"/>
    <s v="BADEL ACUÑA LUIS ALBERTO"/>
    <n v="1"/>
    <n v="67654"/>
    <n v="140396"/>
    <n v="67654"/>
  </r>
  <r>
    <s v="APARTADO"/>
    <x v="1"/>
    <x v="1"/>
    <s v="5490"/>
    <s v="3167968"/>
    <s v="3007010357"/>
    <s v="OC VISITA ROLLOS"/>
    <s v="ANTIOQUIA"/>
    <s v="NECOCLI"/>
    <s v="NECOCLI III"/>
    <s v="REDEBAN"/>
    <s v="FO-25-2022537"/>
    <d v="2025-12-22T16:47:02"/>
    <d v="2025-12-27T15:29:00"/>
    <m/>
    <s v="VISITA"/>
    <s v="ROLLOS"/>
    <s v="CB UNO A UNO"/>
    <s v="CB UNO A UNO"/>
    <s v="EJECUTADO"/>
    <s v="EJECUTADO EXITOSO"/>
    <s v="23/12/2025 SE ESCALA A COORDINADOR DE ZONA PARA ENTREGA DE ROLLOS EN SITIO | 27/12/2025 ENVIO ROLLOS CON EL CONDUCTOR, ENTREGA CONFIRMADA CON EL CLIENTE."/>
    <s v="ENVIO FLOTA - OPERADOR LOGISTICO"/>
    <m/>
    <s v="TIPO II"/>
    <s v="TERRESTRE"/>
    <s v="CASTRO HENAO DANIEL ESTEBAN"/>
    <n v="1"/>
    <n v="67654"/>
    <n v="140396"/>
    <n v="67654"/>
  </r>
  <r>
    <s v="BUCARAMANGA"/>
    <x v="4"/>
    <x v="4"/>
    <s v="68081"/>
    <s v="3167969"/>
    <s v="3007019793"/>
    <s v="OC ENVIO ROLLOS"/>
    <s v="SANTANDER"/>
    <s v="BARRANCABERMEJA"/>
    <s v="PAGAFACIL BARRANCABERMEJA"/>
    <s v="REDEBAN"/>
    <s v="FO-25-2021943"/>
    <d v="2025-12-22T16:47:55"/>
    <d v="2025-12-27T09:42:00"/>
    <m/>
    <s v="ENVIO"/>
    <m/>
    <s v="ROBUSTO"/>
    <s v="PAGAFACIL"/>
    <m/>
    <s v="EJECUTADO EXITOSO"/>
    <s v="23/12/2025 SE REALIZA ENVIO DE ROLLOS POR  OPERADOR LOGISTICO | 27/12/2025 SE REALIZA ENVIO DE 150 ROLLOS, CON LA GUIA 380284318 SERVIENTREGA. SE CONFIRMA ENTREGA EXITOSA POR PARTE DEL USUARIO"/>
    <s v="ENVIO"/>
    <m/>
    <s v="TIPO III"/>
    <s v="TERRESTRE"/>
    <m/>
    <n v="1"/>
    <n v="35780"/>
    <n v="0"/>
    <n v="35780"/>
  </r>
  <r>
    <s v="BUCARAMANGA"/>
    <x v="4"/>
    <x v="4"/>
    <s v="68001"/>
    <s v="3168190"/>
    <s v="3007038830"/>
    <s v="OC VISITA ROLLOS"/>
    <s v="SANTANDER"/>
    <s v="BUCARAMANGA"/>
    <s v="PTM B MANGA JAIMES"/>
    <s v="REDEBAN"/>
    <s v="FO-25-2022519"/>
    <d v="2025-12-22T17:42:24"/>
    <d v="2025-12-24T10:25:00"/>
    <m/>
    <s v="VISITA"/>
    <s v="ROLLOS"/>
    <s v="AGREGADOR"/>
    <s v="COMCARD - PTM"/>
    <s v="EJECUTADO"/>
    <s v="EJECUTADO EXITOSO"/>
    <s v="23/12/2025 SE ESCALA A COORDINADOR DE ZONA PARA ENTREGA DE ROLLOS EN SITIO | 24/12/2025 SE REALIZA ENTREGA DE 20 ROLLOS CON VISITA NO SÉ MANIPULA TERMINAL"/>
    <s v="VISITA TECNICA"/>
    <m/>
    <s v="TIPO I"/>
    <s v="TERRESTRE"/>
    <s v="REYES RAMIREZ DIEGO ALEXANDER"/>
    <n v="1"/>
    <n v="35780"/>
    <n v="75096"/>
    <n v="35780"/>
  </r>
  <r>
    <s v="NEIVA"/>
    <x v="2"/>
    <x v="2"/>
    <s v="41807"/>
    <s v="3168191"/>
    <s v="3007064878"/>
    <s v="OC ENVIO ROLLOS"/>
    <s v="HUILA"/>
    <s v="TIMANA"/>
    <s v="DISTRICOL PUNTO SERVICE"/>
    <s v="REDEBAN"/>
    <s v="FO-25-2021948"/>
    <d v="2025-12-22T17:45:17"/>
    <d v="2025-12-27T12:18:00"/>
    <m/>
    <s v="ENVIO"/>
    <m/>
    <s v="AGREGADOR"/>
    <s v="DISTRICOL"/>
    <m/>
    <s v="EJECUTADO EXITOSO"/>
    <s v="23/12/2025 SE REALIZA ENVIO DE ROLLOS POR  OPERADOR LOGISTICO | 27/12/2025 SE REALIZA ENVIO DE 8 ROLLOS, CON LA GUIA 2235598301 SERVIENTREGA. SE CONFIRMA ENTREGA EXITOSA POR PARTE DE LA TRANSPORTADORA"/>
    <s v="ENVIO"/>
    <m/>
    <s v="TIPO III"/>
    <s v="TERRESTRE"/>
    <m/>
    <n v="1"/>
    <n v="35780"/>
    <n v="0"/>
    <n v="35780"/>
  </r>
  <r>
    <s v="PASTO"/>
    <x v="0"/>
    <x v="0"/>
    <s v="52001"/>
    <s v="3168192"/>
    <s v="3007050655"/>
    <s v="OC VISITA ROLLOS"/>
    <s v="NARIÑO"/>
    <s v="PASTO"/>
    <s v="PTM  PASTO  DONDE LUCHO EXPRES"/>
    <s v="REDEBAN"/>
    <s v="FO-25-2022510"/>
    <d v="2025-12-22T17:46:10"/>
    <d v="2025-12-24T10:02:00"/>
    <m/>
    <s v="VISITA"/>
    <s v="ROLLOS"/>
    <s v="AGREGADOR"/>
    <s v="COMCARD - PTM"/>
    <s v="EJECUTADO"/>
    <s v="EJECUTADO EXITOSO"/>
    <s v="23/12/2025 SE ESCALA A COORDINADOR DE ZONA PARA ENTREGA DE ROLLOS EN SITIO | 24/12/2025 SE VISITA EL CB PARA ENTREGAR 70 ROLLOS, ENTREGA OK"/>
    <s v="VISITA TECNICA"/>
    <m/>
    <s v="TIPO I"/>
    <s v="TERRESTRE"/>
    <s v="GUERRERO RAMIREZ OSCAR DARIO"/>
    <n v="1"/>
    <n v="35780"/>
    <n v="75096"/>
    <n v="35780"/>
  </r>
  <r>
    <s v="APARTADO"/>
    <x v="1"/>
    <x v="1"/>
    <s v="5837"/>
    <s v="3168331"/>
    <s v="3007037813"/>
    <s v="OC VISITA ROLLOS"/>
    <s v="ANTIOQUIA"/>
    <s v="TURBO"/>
    <s v="PTM TURBO SURTIVARIEDADES"/>
    <s v="REDEBAN"/>
    <s v="FO-25-2022528"/>
    <d v="2025-12-22T17:23:17"/>
    <d v="2025-12-26T15:03:00"/>
    <m/>
    <s v="VISITA"/>
    <s v="ROLLOS"/>
    <s v="AGREGADOR"/>
    <s v="COMCARD - PTM"/>
    <s v="EJECUTADO"/>
    <s v="EJECUTADO EXITOSO"/>
    <s v="23/12/2025 SE ESCALA A COORDINADOR DE ZONA PARA ENTREGA DE ROLLOS EN SITIO | 26/12/2025 ENVIO ROLLOS DIRECTONCON EL CONDUCTOR, ENTREGA CONFIRMADA CON EL CLIENTE."/>
    <s v="ENVIO FLOTA - OPERADOR LOGISTICO"/>
    <m/>
    <s v="TIPO II"/>
    <s v="TERRESTRE"/>
    <s v="CASTRO HENAO DANIEL ESTEBAN"/>
    <n v="1"/>
    <n v="67654"/>
    <n v="140396"/>
    <n v="67654"/>
  </r>
  <r>
    <s v="BOGOTA"/>
    <x v="5"/>
    <x v="6"/>
    <s v="25899"/>
    <s v="3168336"/>
    <s v="3007080989"/>
    <s v="OC VISITA ROLLOS"/>
    <s v="CUNDINAMARCA"/>
    <s v="ZIPAQUIRA"/>
    <s v="BARRIO PASO ANCHO ZIPAQUIRÁ"/>
    <s v="REDEBAN"/>
    <s v="FO-25-2022526"/>
    <d v="2025-12-22T17:26:41"/>
    <d v="2025-12-26T11:48:00"/>
    <m/>
    <s v="VISITA"/>
    <s v="ROLLOS"/>
    <s v="UNO A UNO"/>
    <s v="UNO A UNO"/>
    <s v="EJECUTADO"/>
    <s v="EJECUTADO EXITOSO"/>
    <s v="23/12/2025 SE ESCALA A COORDINADOR DE ZONA PARA ENTREGA DE ROLLOS EN SITIO | 26/12/2025 SE REALIZA ENTREGA DE 10 ROLLOS"/>
    <s v="VISITA TECNICA"/>
    <m/>
    <s v="TIPO II"/>
    <s v="TERRESTRE"/>
    <s v="MICHELI LOPEZ MIGUEL ANGEL"/>
    <n v="1"/>
    <n v="67654"/>
    <n v="140396"/>
    <n v="67654"/>
  </r>
  <r>
    <s v="PEREIRA"/>
    <x v="0"/>
    <x v="5"/>
    <s v="76845"/>
    <s v="3168348"/>
    <s v="3007076070"/>
    <s v="OC VISITA ROLLOS"/>
    <s v="VALLE DEL CAUCA"/>
    <s v="ULLOA"/>
    <s v="BARRIO SECTOR MOCTEZUMA ULLOA"/>
    <s v="REDEBAN"/>
    <s v="FO-25-2022513"/>
    <d v="2025-12-22T17:44:21"/>
    <d v="2025-12-27T10:25:00"/>
    <m/>
    <s v="VISITA"/>
    <s v="ROLLOS"/>
    <s v="CB UNO A UNO"/>
    <s v="CB UNO A UNO"/>
    <s v="EJECUTADO"/>
    <s v="EJECUTADO EXITOSO"/>
    <s v="23/12/2025 SE ESCALA A COORDINADOR DE ZONA PARA ENTREGA DE ROLLOS EN SITIO | 27/12/2025 SE ENTREGAN 10 ROLLOS EN LA MZ 8 CS 13 POR PETICIÓN DEL CLIENTE."/>
    <s v="VISITA TECNICA"/>
    <m/>
    <s v="TIPO II"/>
    <s v="TERRESTRE"/>
    <s v="FRANCO CAÑAVERAL YAMID RAUL"/>
    <n v="1"/>
    <n v="67654"/>
    <n v="140396"/>
    <n v="67654"/>
  </r>
  <r>
    <s v="BUCARAMANGA"/>
    <x v="4"/>
    <x v="4"/>
    <s v="13688"/>
    <s v="3168405"/>
    <s v="3007081511"/>
    <s v="OC ENVIO ROLLOS"/>
    <s v="BOLIVAR"/>
    <s v="SANTA ROSA DEL SUR"/>
    <s v="DISTRICOL VARIEDADES LAS FERIA"/>
    <s v="REDEBAN"/>
    <s v="FO-25-2022037"/>
    <d v="2025-12-22T17:56:18"/>
    <d v="2025-12-30T12:34:00"/>
    <m/>
    <s v="ENVIO"/>
    <m/>
    <s v="AGREGADOR"/>
    <s v="DISTRICOL"/>
    <m/>
    <s v="EJECUTADO EXITOSO"/>
    <s v="23/12/2025 SE REALIZA ENVIO DE ROLLOS POR  OPERADOR LOGISTICO | 30/12/2025 SE REALIZA ENVIO DE 20 ROLLOS, CON LA GUIA 2282137939 SERVIENTREGA. SE CONFIRMA ENTREGA EXITOSA POR PARTE DE LA TRANSPORTADORA"/>
    <s v="ENVIO"/>
    <m/>
    <s v="TIPO V"/>
    <s v="TERRESTRE/FLUVIAL"/>
    <m/>
    <n v="1"/>
    <n v="35780"/>
    <n v="0"/>
    <n v="35780"/>
  </r>
  <r>
    <s v="BOGOTA"/>
    <x v="5"/>
    <x v="6"/>
    <s v="25612"/>
    <s v="3169694"/>
    <s v="3007048525"/>
    <s v="OC ENVIO ROLLOS"/>
    <s v="CUNDINAMARCA"/>
    <s v="RICAURTE"/>
    <s v="BARRIO CENTRO RICAURTE 1"/>
    <s v="REDEBAN"/>
    <s v="FO-25-2022849"/>
    <d v="2025-12-23T09:37:16"/>
    <d v="2025-12-26T10:25:00"/>
    <m/>
    <s v="ENVIO"/>
    <m/>
    <s v="CB UNO A UNO"/>
    <s v="CB UNO A UNO"/>
    <m/>
    <s v="EJECUTADO EXITOSO"/>
    <s v="23/12/2025 SE CONFIRMAN DATOS, SE REALIZA ENVIO POR OPERADOR LOGISTICO | 26/12/2025 SE REALIZA ENVIO DE 20 ROLLOS, CON LA GUIA 2235598350 SERVIENTREGA. SE CONFIRMA ENTREGA EXITOSA POR PARTE DE LA TRANSPORTADORA"/>
    <s v="ENVIO"/>
    <m/>
    <s v="TIPO III"/>
    <s v="TERRESTRE"/>
    <m/>
    <n v="1"/>
    <n v="35780"/>
    <n v="0"/>
    <n v="35780"/>
  </r>
  <r>
    <s v="VALLEDUPAR"/>
    <x v="3"/>
    <x v="3"/>
    <s v="20001"/>
    <s v="3169724"/>
    <s v="3007079153"/>
    <s v="OC VISITA ROLLOS"/>
    <s v="CESAR"/>
    <s v="VALLEDUPAR"/>
    <s v="BARRIO PRIMERO DE MAYO VALLEDU"/>
    <s v="REDEBAN"/>
    <s v="FO-25-2022888"/>
    <d v="2025-12-23T09:29:32"/>
    <d v="2025-12-24T12:29:00"/>
    <m/>
    <s v="VISITA"/>
    <s v="ROLLOS"/>
    <s v="CB UNO A UNO"/>
    <s v="CB UNO A UNO"/>
    <s v="EJECUTADO"/>
    <s v="EJECUTADO EXITOSO"/>
    <s v="23/12/2025 SE ESCALA A COORDINADOR DE ZONA PARA ENTREGA DE ROLLOS EN SITIO | 24/12/2025 SE REALIZA ENTREGA DE 20 ROLLOS EN SITIO"/>
    <s v="VISITA TECNICA"/>
    <m/>
    <s v="TIPO I"/>
    <s v="TERRESTRE"/>
    <s v="MONTES DIAZ JOHN FRED"/>
    <n v="1"/>
    <n v="35780"/>
    <n v="75096"/>
    <n v="35780"/>
  </r>
  <r>
    <s v="MEDELLIN"/>
    <x v="1"/>
    <x v="1"/>
    <s v="5079"/>
    <s v="3169773"/>
    <s v="3007049691"/>
    <s v="OC VISITA ROLLOS"/>
    <s v="ANTIOQUIA"/>
    <s v="BARBOSA"/>
    <s v="PTM BARBOSA DROGUERIA SANTA MA"/>
    <s v="REDEBAN"/>
    <s v="FO-25-2022882"/>
    <d v="2025-12-23T09:50:44"/>
    <d v="2025-12-27T12:06:00"/>
    <m/>
    <s v="VISITA"/>
    <s v="ROLLOS"/>
    <s v="AGREGADOR"/>
    <s v="COMCARD - PTM"/>
    <s v="EJECUTADO"/>
    <s v="EJECUTADO EXITOSO"/>
    <s v="23/12/2025 SE ESCALA A COORDINADOR DE ZONA PARA ENTREGA DE ROLLOS EN SITIO | 27/12/2025 SE LLEVÓ A CABO UNA VISITA TÉCNICA PARA LA ENTREGA DE 30 ROLLOS REDEBAN.  _x000a_LA ENTREGA SE REALIZÓ DE MANERA EXITOSA Y SIN NOVEDADES. EL USUARIO RECEPTOR PROCEDIÓ A VERIFICAR FÍSICAMENTE LOS ROLLOS, REALIZANDO EL CONTEO CORRESPONDIENTE Y CONFIRMANDO QUE LA CANTIDAD ENTREGADA COINCIDE CON LO SOLICITADO."/>
    <s v="VISITA TECNICA"/>
    <m/>
    <s v="TIPO II"/>
    <s v="TERRESTRE"/>
    <s v="MARTINEZ TOVAR OSCAR DAVID"/>
    <n v="1"/>
    <n v="67654"/>
    <n v="140396"/>
    <n v="67654"/>
  </r>
  <r>
    <s v="CALI"/>
    <x v="0"/>
    <x v="0"/>
    <s v="19821"/>
    <s v="3170051"/>
    <s v="3007055263"/>
    <s v="OC VISITA ROLLOS"/>
    <s v="CAUCA"/>
    <s v="TORIBIO"/>
    <s v="BARRIO CENTRO POBLADO TORIBIO"/>
    <s v="REDEBAN"/>
    <s v="FO-25-2023034"/>
    <d v="2025-12-23T10:02:44"/>
    <d v="2025-12-28T12:12:00"/>
    <m/>
    <s v="VISITA"/>
    <s v="ROLLOS"/>
    <s v="CB UNO A UNO"/>
    <s v="CB UNO A UNO"/>
    <s v="EJECUTADO"/>
    <s v="EJECUTADO EXITOSO"/>
    <s v="23/12/2025 SE CONFIRMAN DATOS, SE REALIZA ENVIO POR OPERADOR LOGISTICO | 24/12/2025 SE ENVIAN 30 ROLLOS RBM"/>
    <s v="ENVIO FLOTA - OPERADOR LOGISTICO"/>
    <m/>
    <s v="TIPO III"/>
    <s v="TERRESTRE"/>
    <s v="GIMBUEL LASSO LUIS GERMAN"/>
    <n v="1"/>
    <n v="35780"/>
    <n v="0"/>
    <n v="35780"/>
  </r>
  <r>
    <s v="CALI"/>
    <x v="0"/>
    <x v="0"/>
    <s v="76520"/>
    <s v="3170215"/>
    <s v="3007081733"/>
    <s v="OC VISITA ROLLOS"/>
    <s v="VALLE DEL CAUCA"/>
    <s v="PALMIRA"/>
    <s v="DISTRICOL DROG ECOFARMA 28"/>
    <s v="REDEBAN"/>
    <s v="FO-25-2022875"/>
    <d v="2025-12-23T10:08:40"/>
    <d v="2025-12-24T10:54:00"/>
    <m/>
    <s v="VISITA"/>
    <s v="ROLLOS"/>
    <s v="AGREGADOR"/>
    <s v="DISTRICOL"/>
    <s v="EJECUTADO"/>
    <s v="EJECUTADO EXITOSO"/>
    <s v="23/12/2025 SE ESCALA A COORDINADOR DE ZONA PARA ENTREGA DE ROLLOS EN SITIO | 24/12/2025 SE REALIZA ENTREGA DE 20 ROLLOS TERMICOS REDEBAN"/>
    <s v="VISITA TECNICA"/>
    <m/>
    <s v="TIPO I"/>
    <s v="TERRESTRE"/>
    <s v="MONTERO MUESES GIAN CARLO"/>
    <n v="1"/>
    <n v="35780"/>
    <n v="75096"/>
    <n v="35780"/>
  </r>
  <r>
    <s v="BARRANQUILLA"/>
    <x v="3"/>
    <x v="3"/>
    <s v="8758"/>
    <s v="3170569"/>
    <s v="3007034794"/>
    <s v="OC VISITA ROLLOS"/>
    <s v="ATLANTICO"/>
    <s v="SOLEDAD"/>
    <s v="BARRIO LOS ROBLES SOLEDAD"/>
    <s v="REDEBAN"/>
    <s v="FO-25-2023184"/>
    <d v="2025-12-23T11:20:39"/>
    <d v="2025-12-23T16:56:00"/>
    <m/>
    <s v="VISITA"/>
    <s v="ROLLOS"/>
    <s v="CB UNO A UNO"/>
    <s v="CB UNO A UNO"/>
    <s v="EJECUTADO"/>
    <s v="EJECUTADO EXITOSO"/>
    <s v="23/12/2025 SE ESCALA A COORDINADOR DE ZONA PARA ENTREGA DE ROLLOS EN SITIO | 23/12/2025 SE REALIZA VISITA TÉCNICA, SE ENTREGA 10 ROLLOS PARA DATAFONO, EL CLIENTE RECIBE A SATISFACCIÓN, CB OPERATIVO."/>
    <s v="VISITA TECNICA"/>
    <m/>
    <s v="TIPO I"/>
    <s v="TERRESTRE"/>
    <s v="DE AGUAS MUÑOZ DAVID JOSE"/>
    <n v="1"/>
    <n v="35780"/>
    <n v="75096"/>
    <n v="35780"/>
  </r>
  <r>
    <s v="CARTAGENA"/>
    <x v="3"/>
    <x v="3"/>
    <s v="13001"/>
    <s v="3170616"/>
    <s v="3007070374"/>
    <s v="OC VISITA ROLLOS"/>
    <s v="BOLIVAR"/>
    <s v="CARTAGENA"/>
    <s v="BARRIO GAVIOTAS CARTAGENA DE I"/>
    <s v="REDEBAN"/>
    <s v="FO-25-2023191"/>
    <d v="2025-12-23T11:04:01"/>
    <d v="2025-12-24T13:09:00"/>
    <m/>
    <s v="VISITA"/>
    <s v="ROLLOS"/>
    <s v="CB UNO A UNO"/>
    <s v="CB UNO A UNO"/>
    <s v="EJECUTADO"/>
    <s v="EJECUTADO EXITOSO"/>
    <s v="23/12/2025 SE ESCALA A COORDINADOR DE ZONA PARA ENTREGA DE ROLLOS EN SITIO | 24/12/2025 SE REALIZA ENTREGA DE 30 ROLLOS REDEBAN"/>
    <s v="VISITA TECNICA"/>
    <m/>
    <s v="TIPO I"/>
    <s v="TERRESTRE"/>
    <s v="AVILA DE HORTA FERNANDO JOSE"/>
    <n v="1"/>
    <n v="35780"/>
    <n v="75096"/>
    <n v="35780"/>
  </r>
  <r>
    <s v="CARTAGENA"/>
    <x v="3"/>
    <x v="3"/>
    <s v="13468"/>
    <s v="3170658"/>
    <s v="3007070920"/>
    <s v="OC ENVIO ROLLOS"/>
    <s v="BOLIVAR"/>
    <s v="MOMPOS"/>
    <s v="MULTIPAGAS MOMPOX"/>
    <s v="REDEBAN"/>
    <s v="FO-25-2022967"/>
    <d v="2025-12-23T11:18:47"/>
    <d v="2025-12-30T16:40:00"/>
    <m/>
    <s v="ENVIO"/>
    <m/>
    <s v="ROBUSTO"/>
    <s v="REVAL"/>
    <m/>
    <s v="EJECUTADO EXITOSO"/>
    <s v="23/12/2025 SE REALIZA ENVIO DE ROLLOS POR  OPERADOR LOGISTICO | 30/12/2025 SE REALIZA ENVIO DE 70 ROLLOS, CON LA GUIA 2278614927 SERVIENTREGA. SE CONFIRMA ENTREGA EXITOSA POR PARTE DEL USUARIO"/>
    <s v="ENVIO"/>
    <m/>
    <s v="TIPO IV"/>
    <s v="TERRESTRE"/>
    <m/>
    <n v="1"/>
    <n v="35780"/>
    <n v="0"/>
    <n v="35780"/>
  </r>
  <r>
    <s v="MEDELLIN"/>
    <x v="1"/>
    <x v="1"/>
    <s v="5318"/>
    <s v="3171016"/>
    <s v="3007028963"/>
    <s v="OC VISITA ROLLOS"/>
    <s v="ANTIOQUIA"/>
    <s v="GUARNE"/>
    <s v="BARRIO GUARNE AUTOPISTA MEDELL"/>
    <s v="REDEBAN"/>
    <s v="FO-25-2023412"/>
    <d v="2025-12-23T11:36:18"/>
    <d v="2025-12-30T10:09:00"/>
    <m/>
    <s v="VISITA"/>
    <s v="ROLLOS"/>
    <s v="UNO A UNO"/>
    <s v="UNO A UNO"/>
    <s v="EJECUTADO"/>
    <s v="EJECUTADO EXITOSO"/>
    <s v="23/12/2025 SE ESCALA A COORDINADOR DE ZONA PARA ENTREGA DE ROLLOS EN SITIO | 29/12/2025 SE ENTREGAN 10 ROLLOS OK"/>
    <s v="VISITA TECNICA"/>
    <m/>
    <s v="TIPO II"/>
    <s v="TERRESTRE"/>
    <s v="QUINTERO SANCHEZ JUAN SEBASTIAN"/>
    <n v="1"/>
    <n v="67654"/>
    <n v="140396"/>
    <n v="67654"/>
  </r>
  <r>
    <s v="BOGOTA"/>
    <x v="5"/>
    <x v="6"/>
    <s v="11001"/>
    <s v="3171112"/>
    <s v="3007079532"/>
    <s v="OC VISITA ROLLOS"/>
    <s v="CUNDINAMARCA"/>
    <s v="BOGOTA"/>
    <s v="BARRIO BOSA BASILIA BOGOTA"/>
    <s v="REDEBAN"/>
    <s v="FO-25-2023407"/>
    <d v="2025-12-23T11:38:01"/>
    <d v="2025-12-24T11:24:00"/>
    <m/>
    <s v="VISITA"/>
    <s v="ROLLOS"/>
    <s v="CB UNO A UNO"/>
    <s v="CB UNO A UNO"/>
    <s v="EJECUTADO"/>
    <s v="EJECUTADO EXITOSO"/>
    <s v="23/12/2025 SE ESCALA A COORDINADOR DE ZONA PARA ENTREGA DE ROLLOS EN SITIO | 24/12/2025 ENTREGA DE 20 ROLLOS NO SE MANIPULAN EQUIPOS"/>
    <s v="VISITA TECNICA"/>
    <m/>
    <s v="TIPO I"/>
    <s v="TERRESTRE"/>
    <s v="HERNANDEZ NARANJO OSCAR EDUARDO"/>
    <n v="1"/>
    <n v="35780"/>
    <n v="75096"/>
    <n v="35780"/>
  </r>
  <r>
    <s v="CARTAGENA"/>
    <x v="3"/>
    <x v="3"/>
    <s v="13001"/>
    <s v="3171116"/>
    <s v="3007040484"/>
    <s v="OC VISITA ROLLOS"/>
    <s v="BOLIVAR"/>
    <s v="CARTAGENA"/>
    <s v="DISTRICOL FERRETERIA LA HORMIG"/>
    <s v="REDEBAN"/>
    <s v="FO-25-2023405"/>
    <d v="2025-12-23T11:39:10"/>
    <d v="2025-12-27T15:15:00"/>
    <m/>
    <s v="VISITA"/>
    <s v="ROLLOS"/>
    <s v="AGREGADOR"/>
    <s v="DISTRICOL"/>
    <s v="EJECUTADO"/>
    <s v="EJECUTADO EXITOSO"/>
    <s v="23/12/2025 SE ESCALA A COORDINADOR DE ZONA PARA ENTREGA DE ROLLOS EN SITIO | 27/12/2025 SE REALIZA ENTREGA DE 40 UNIDADES DE ROLLOS REDEBAN"/>
    <s v="VISITA TECNICA"/>
    <m/>
    <s v="TIPO I"/>
    <s v="TERRESTRE"/>
    <s v="AVILA DE HORTA FERNANDO JOSE"/>
    <n v="1"/>
    <n v="35780"/>
    <n v="75096"/>
    <n v="35780"/>
  </r>
  <r>
    <s v="IBAGUE"/>
    <x v="2"/>
    <x v="2"/>
    <s v="73226"/>
    <s v="3171262"/>
    <s v="3007054803"/>
    <s v="OC VISITA ROLLOS"/>
    <s v="TOLIMA"/>
    <s v="CUNDAY"/>
    <s v="DISTRICOL MISCELANEA DOSAGA"/>
    <s v="REDEBAN"/>
    <s v="FO-25-2025533"/>
    <d v="2025-12-23T12:04:12"/>
    <d v="2025-12-27T12:09:00"/>
    <m/>
    <s v="VISITA"/>
    <s v="ROLLOS"/>
    <s v="AGREGADOR"/>
    <s v="DISTRICOL"/>
    <s v="EJECUTADO"/>
    <s v="EJECUTADO EXITOSO"/>
    <s v="23/12/2025 SE ESCALA A COORDINADOR DE ZONA PARA ENTREGA DE ROLLOS EN SITIO | 27/12/2025 SE REALIZA ENVÍO DE 20 ROLLOS POR SOLICITUD DEL CLIENTE, ALA DIRECCIÓN ASIGNADA."/>
    <s v="ENVIO FLOTA - OPERADOR LOGISTICO"/>
    <m/>
    <s v="TIPO II"/>
    <s v="TERRESTRE"/>
    <s v="BARRAGAN TAFUR EDWIN ESTEBAN"/>
    <n v="1"/>
    <n v="67654"/>
    <n v="140396"/>
    <n v="67654"/>
  </r>
  <r>
    <s v="CALI"/>
    <x v="0"/>
    <x v="0"/>
    <s v="76001"/>
    <s v="3171389"/>
    <s v="3007080871"/>
    <s v="OC VISITA ROLLOS"/>
    <s v="VALLE DEL CAUCA"/>
    <s v="CALI"/>
    <s v="BARRIO TERRON COLORADO CALI 2"/>
    <s v="REDEBAN"/>
    <s v="FO-25-2025529"/>
    <d v="2025-12-23T13:37:07"/>
    <d v="2025-12-26T12:28:00"/>
    <m/>
    <s v="VISITA"/>
    <s v="ROLLOS"/>
    <s v="UNO A UNO"/>
    <s v="UNO A UNO"/>
    <s v="EJECUTADO"/>
    <s v="EJECUTADO EXITOSO"/>
    <s v="23/12/2025 SE ESCALA A COORDINADOR DE ZONA PARA ENTREGA DE ROLLOS EN SITIO | 26/12/2025 EN LA VISTA TÉCNICA REALIZADA AL COMERCIO SE LLEGA AL SITIO SE INFORMA EL MOTIVO DE LA VISITA SE ENTREGAN 40 ROLLOS TÉRMICOS AL CLIENTE."/>
    <s v="VISITA TECNICA"/>
    <m/>
    <s v="TIPO I"/>
    <s v="TERRESTRE"/>
    <s v="BENAVIDES ARANGO RAFAEL JOSE"/>
    <n v="1"/>
    <n v="35780"/>
    <n v="75096"/>
    <n v="35780"/>
  </r>
  <r>
    <s v="MEDELLIN"/>
    <x v="1"/>
    <x v="1"/>
    <s v="5001"/>
    <s v="3171571"/>
    <s v="3007080427"/>
    <s v="OC VISITA ROLLOS"/>
    <s v="ANTIOQUIA"/>
    <s v="MEDELLIN"/>
    <s v="PTM MEDELLIN GRANDIOSA PAPELER"/>
    <s v="REDEBAN"/>
    <s v="FO-25-2025528"/>
    <d v="2025-12-23T13:40:50"/>
    <d v="2025-12-31T08:31:00"/>
    <m/>
    <s v="VISITA"/>
    <s v="ROLLOS"/>
    <s v="AGREGADOR"/>
    <s v="COMCARD - PTM"/>
    <m/>
    <s v="EJECUTADO EXITOSO"/>
    <s v="23/12/2025 SE ESCALA A COORDINADOR DE ZONA PARA ENTREGA DE ROLLOS EN SITIO | 26/12/2025 SE LE INFORMA A VELOCES DE LOS VENCIMIENTOS DE LA PROXIMA SEMANA, PARA QUE LO TENGAN EN CUENTA | 31/12/2025 SE REALIZA ENTREGA DE 20 ROLLOS POR EL OPERADOR VELOCES CON LA GUIA V4002043428"/>
    <s v="VISITA TECNICA"/>
    <m/>
    <s v="TIPO I"/>
    <s v="TERRESTRE"/>
    <s v="CONTRERAS ROSSI LITZY YULIETH"/>
    <n v="1"/>
    <n v="35780"/>
    <n v="75096"/>
    <n v="35780"/>
  </r>
  <r>
    <s v="CALI"/>
    <x v="0"/>
    <x v="0"/>
    <s v="76001"/>
    <s v="3171592"/>
    <s v="3007033764"/>
    <s v="OC VISITA ROLLOS"/>
    <s v="VALLE DEL CAUCA"/>
    <s v="CALI"/>
    <s v="BARRIO VILLACOLOMBIA CALI"/>
    <s v="REDEBAN"/>
    <s v="FO-25-2025143"/>
    <d v="2025-12-23T14:03:26"/>
    <d v="2025-12-24T11:26:00"/>
    <m/>
    <s v="VISITA"/>
    <s v="ROLLOS"/>
    <s v="CB UNO A UNO"/>
    <s v="CB UNO A UNO"/>
    <s v="EJECUTADO"/>
    <s v="EJECUTADO EXITOSO"/>
    <s v="23/12/2025 SE ESCALA A COORDINADOR DE ZONA PARA ENTREGA DE ROLLOS EN SITIO | 24/12/2025 SE VISITA CORRESPONSAL Y SE REALIZA ENTREGA DE 130 ROLLOS"/>
    <s v="VISITA TECNICA"/>
    <m/>
    <s v="TIPO I"/>
    <s v="TERRESTRE"/>
    <s v="BOLAÑOS TABORDA JORGE ENRIQUE"/>
    <n v="1"/>
    <n v="35780"/>
    <n v="75096"/>
    <n v="35780"/>
  </r>
  <r>
    <s v="MONTERIA"/>
    <x v="3"/>
    <x v="3"/>
    <s v="5154"/>
    <s v="3171809"/>
    <s v="3007079760"/>
    <s v="OC VISITA ROLLOS"/>
    <s v="ANTIOQUIA"/>
    <s v="CAUCASIA"/>
    <s v="BARRIO EL CAMELLO CAUCASIA 1"/>
    <s v="REDEBAN"/>
    <s v="FO-25-2025523"/>
    <d v="2025-12-23T13:52:25"/>
    <d v="2025-12-29T16:07:00"/>
    <m/>
    <s v="VISITA"/>
    <s v="ROLLOS"/>
    <s v="CB UNO A UNO"/>
    <s v="CB UNO A UNO"/>
    <s v="EJECUTADO"/>
    <s v="EJECUTADO EXITOSO"/>
    <s v="23/12/2025 SE ESCALA A COORDINADOR DE ZONA PARA ENTREGA DE ROLLOS EN SITIO | 29/12/2025 SE ENTREGAN 40 ROLLOS RBM CON VISITA OK"/>
    <s v="VISITA TECNICA"/>
    <m/>
    <s v="TIPO II"/>
    <s v="TERRESTRE"/>
    <s v="COGOLLO VERTEL EDER LUIS"/>
    <n v="1"/>
    <n v="67654"/>
    <n v="140396"/>
    <n v="67654"/>
  </r>
  <r>
    <s v="BOGOTA"/>
    <x v="5"/>
    <x v="6"/>
    <s v="25286"/>
    <s v="3171994"/>
    <s v="3007079889"/>
    <s v="OC VISITA ROLLOS"/>
    <s v="CUNDINAMARCA"/>
    <s v="FUNZA"/>
    <s v="DISTRICOL PHARMACYPC"/>
    <s v="REDEBAN"/>
    <s v="FO-25-2025127"/>
    <d v="2025-12-23T14:55:10"/>
    <d v="2025-12-26T13:17:00"/>
    <m/>
    <s v="VISITA"/>
    <s v="ROLLOS"/>
    <s v="AGREGADOR"/>
    <s v="DISTRICOL"/>
    <s v="EJECUTADO"/>
    <s v="EJECUTADO EXITOSO"/>
    <s v="23/12/2025 SE ESCALA A COORDINADOR DE ZONA PARA ENTREGA DE ROLLOS EN SITIO | 26/12/2025 SE ENTREGA 10 ROLLOS SE REDEBAN"/>
    <s v="VISITA TECNICA"/>
    <m/>
    <s v="TIPO II"/>
    <s v="TERRESTRE"/>
    <s v="LEAL POVEDA YOHAN SEBASTIAN"/>
    <n v="1"/>
    <n v="67654"/>
    <n v="140396"/>
    <n v="67654"/>
  </r>
  <r>
    <s v="SINCELEJO"/>
    <x v="3"/>
    <x v="3"/>
    <s v="70429"/>
    <s v="3172116"/>
    <s v="3007061570"/>
    <s v="OC ENVIO ROLLOS"/>
    <s v="SUCRE"/>
    <s v="MAJAGUAL"/>
    <s v="BARRIO CENTRO MAJAGUAL 3"/>
    <s v="REDEBAN"/>
    <s v="FO-25-2024344"/>
    <d v="2025-12-23T14:48:09"/>
    <d v="2025-12-30T14:03:00"/>
    <m/>
    <s v="ENVIO"/>
    <m/>
    <s v="CB UNO A UNO"/>
    <s v="CB UNO A UNO"/>
    <m/>
    <s v="EJECUTADO EXITOSO"/>
    <s v="23/12/2025 SE REALIZA ENVIO DE ROLLOS POR  OPERADOR LOGISTICO | 30/12/2025 SE REALIZA ENVIO DE 30 ROLLOS, CON LA GUIA 2265100636 SERVIENTREGA. SE CONFIRMA ENTREGA EXITOSA POR PARTE DE LA TRANSPORTADORA"/>
    <s v="ENVIO"/>
    <m/>
    <s v="TIPO IV"/>
    <s v="FLUVIAL"/>
    <m/>
    <n v="1"/>
    <n v="35780"/>
    <n v="0"/>
    <n v="35780"/>
  </r>
  <r>
    <s v="BUCARAMANGA"/>
    <x v="4"/>
    <x v="4"/>
    <s v="81736"/>
    <s v="3172612"/>
    <s v="3007071973"/>
    <s v="OC ENVIO ROLLOS"/>
    <s v="ARAUCA"/>
    <s v="SARAVENA"/>
    <s v="SARAVENA JOSE VICENTE"/>
    <s v="REDEBAN"/>
    <s v="FO-25-2025260"/>
    <d v="2025-12-23T15:39:20"/>
    <d v="2025-12-31T09:04:00"/>
    <m/>
    <s v="ENVIO"/>
    <m/>
    <s v="CB UNO A UNO"/>
    <s v="CB UNO A UNO"/>
    <m/>
    <s v="EJECUTADO EXITOSO"/>
    <s v="23/12/2025 SE CONFIRMAN DATOS, SE REALIZA ENVIO POR OPERADOR LOGISTICO | 31/12/2025 SE REALIZA ENVIO DE 20 ROLLOS, CON LA GUIA 2282137943 SERVIENTREGA. SE CONFIRMA ENTREGA EXITOSA POR PARTE DE LA TRANSPORTADORA"/>
    <s v="ENVIO"/>
    <m/>
    <s v="TIPO V"/>
    <s v="AEREO"/>
    <m/>
    <n v="1"/>
    <n v="35780"/>
    <n v="0"/>
    <n v="35780"/>
  </r>
  <r>
    <s v="PASTO"/>
    <x v="0"/>
    <x v="0"/>
    <s v="52215"/>
    <s v="3172758"/>
    <s v="3007046136"/>
    <s v="OC VISITA ROLLOS"/>
    <s v="NARIÑO"/>
    <s v="CORDOBA"/>
    <s v="BARRIO CENTRO CORDOBA"/>
    <s v="REDEBAN"/>
    <s v="FO-25-2025521"/>
    <d v="2025-12-23T16:03:34"/>
    <d v="2025-12-26T12:35:00"/>
    <m/>
    <s v="VISITA"/>
    <s v="ROLLOS"/>
    <s v="CB UNO A UNO"/>
    <s v="CB UNO A UNO"/>
    <s v="EJECUTADO"/>
    <s v="EJECUTADO EXITOSO"/>
    <s v="23/12/2025 SE ESCALA A COORDINADOR DE ZONA PARA ENTREGA DE ROLLOS EN SITIO | 26/12/2025 SE VISITA EL CB PARA ENTREGAR 80 ROLLOS. ENTREGA OK"/>
    <s v="VISITA TECNICA"/>
    <m/>
    <s v="TIPO II"/>
    <s v="TERRESTRE"/>
    <s v="GUERRERO RAMIREZ OSCAR DARIO"/>
    <n v="1"/>
    <n v="67654"/>
    <n v="140396"/>
    <n v="67654"/>
  </r>
  <r>
    <s v="BUCARAMANGA"/>
    <x v="4"/>
    <x v="4"/>
    <s v="68547"/>
    <s v="3173088"/>
    <s v="3007031219"/>
    <s v="OC VISITA ROLLOS"/>
    <s v="SANTANDER"/>
    <s v="PIEDECUESTA"/>
    <s v="COMCARD PIEDECUESTA ANCLAR"/>
    <s v="REDEBAN"/>
    <s v="FO-25-2025875"/>
    <d v="2025-12-24T08:00:00"/>
    <d v="2025-12-24T12:45:00"/>
    <m/>
    <s v="VISITA"/>
    <s v="ROLLOS"/>
    <s v="AGREGADOR"/>
    <s v="COMCARD - PTM"/>
    <s v="EJECUTADO"/>
    <s v="EJECUTADO EXITOSO"/>
    <s v="24/12/2025 SE ESCALA A COORDINADOR DE ZONA PARA ENTREGA DE ROLLOS EN SITIO | 24/12/2025 SE VISITA COMERCIO SE REALIZA LA ENTREGA DE 30 ROLLOS RBM CB OPERATIVO"/>
    <s v="VISITA TECNICA"/>
    <m/>
    <s v="TIPO II"/>
    <s v="TERRESTRE"/>
    <s v="BARAJAS BERMUDEZ YAHIR MAURICIO"/>
    <n v="1"/>
    <n v="67654"/>
    <n v="140396"/>
    <n v="67654"/>
  </r>
  <r>
    <s v="MANIZALES"/>
    <x v="0"/>
    <x v="5"/>
    <s v="17001"/>
    <s v="3173138"/>
    <s v="3007061817"/>
    <s v="OC VISITA ROLLOS"/>
    <s v="CALDAS"/>
    <s v="MANIZALES"/>
    <s v="BARRIO LINARES MANIZALES 1"/>
    <s v="REDEBAN"/>
    <s v="FO-25-2025571"/>
    <d v="2025-12-23T16:58:05"/>
    <d v="2025-12-26T10:00:00"/>
    <m/>
    <s v="VISITA"/>
    <s v="ROLLOS"/>
    <s v="UNO A UNO"/>
    <s v="CB UNO A UNO"/>
    <s v="EJECUTADO"/>
    <s v="EJECUTADO EXITOSO"/>
    <s v="23/12/2025 SE ESCALA A COORDINADOR DE ZONA PARA ENTREGA DE ROLLOS EN SITIO | 26/12/2025 SE REALIZA ENTREGA DE 10 ROLLOS EN EL COMERCIO NO SE MANIPULAN EQUIPOS"/>
    <s v="VISITA TECNICA"/>
    <m/>
    <s v="TIPO I"/>
    <s v="TERRESTRE"/>
    <s v="AGUIRRE HENAO RAUL EDUARDO"/>
    <n v="1"/>
    <n v="35780"/>
    <n v="75096"/>
    <n v="35780"/>
  </r>
  <r>
    <s v="BOGOTA"/>
    <x v="5"/>
    <x v="6"/>
    <s v="25286"/>
    <s v="3173403"/>
    <s v="3007060699"/>
    <s v="OC VISITA ROLLOS"/>
    <s v="CUNDINAMARCA"/>
    <s v="FUNZA"/>
    <s v="DISTRICOL FUNSALUD"/>
    <s v="REDEBAN"/>
    <s v="FO-25-2025883"/>
    <d v="2025-12-23T17:49:03"/>
    <d v="2025-12-30T08:05:00"/>
    <m/>
    <s v="VISITA"/>
    <s v="ROLLOS"/>
    <s v="AGREGADOR"/>
    <s v="DISTRICOL"/>
    <s v="EJECUTADO"/>
    <s v="EJECUTADO EXITOSO"/>
    <s v="24/12/2025 SE ESCALA A COORDINADOR DE ZONA PARA ENTREGA DE ROLLOS EN SITIO | 29/12/2025 ENTREGA DE 90 ROLLOS PARA DATAFONO NO SE MANIPULA TERMINAL"/>
    <s v="VISITA TECNICA"/>
    <m/>
    <s v="TIPO II"/>
    <s v="TERRESTRE"/>
    <s v="BUSTOS MORA DIEGO MANUEL"/>
    <n v="1"/>
    <n v="67654"/>
    <n v="140396"/>
    <n v="67654"/>
  </r>
  <r>
    <s v="MANIZALES"/>
    <x v="0"/>
    <x v="5"/>
    <s v="17524"/>
    <s v="3173410"/>
    <s v="3007010148"/>
    <s v="OC VISITA ROLLOS"/>
    <s v="CALDAS"/>
    <s v="PALESTINA"/>
    <s v="ARAUCA - CALDAS"/>
    <s v="REDEBAN"/>
    <s v="FO-25-2025880"/>
    <d v="2025-12-23T17:52:34"/>
    <d v="2025-12-30T13:14:00"/>
    <m/>
    <s v="VISITA"/>
    <s v="ROLLOS"/>
    <s v="CB UNO A UNO"/>
    <s v="CB UNO A UNO"/>
    <s v="EJECUTADO"/>
    <s v="EJECUTADO EXITOSO"/>
    <s v="24/12/2025 SE ESCALA A COORDINADOR DE ZONA PARA ENTREGA DE ROLLOS EN SITIO | 30/12/2025 SE VISITA COMERCIO SE REALIZA ENTREGA DE 170 ROLLOS DE PAPEL PARA DATÁFONO REDEBAN"/>
    <s v="VISITA TECNICA"/>
    <m/>
    <s v="TIPO II"/>
    <s v="TERRESTRE"/>
    <s v="LOAIZA LOPEZ JHON FREDDY"/>
    <n v="1"/>
    <n v="67654"/>
    <n v="140396"/>
    <n v="67654"/>
  </r>
  <r>
    <s v="IBAGUE"/>
    <x v="2"/>
    <x v="2"/>
    <s v="73504"/>
    <s v="3173419"/>
    <s v="3007068402"/>
    <s v="OC ENVIO ROLLOS"/>
    <s v="TOLIMA"/>
    <s v="ORTEGA"/>
    <s v="PUEBLO NUEVO ORTEGA"/>
    <s v="REDEBAN"/>
    <s v="FO-25-2026291"/>
    <d v="2025-12-24T08:00:00"/>
    <d v="2025-12-31T09:36:00"/>
    <m/>
    <s v="ENVIO"/>
    <m/>
    <s v="UNO A UNO"/>
    <s v="CB UNO A UNO"/>
    <m/>
    <s v="EJECUTADO EXITOSO"/>
    <s v="24/12/2025 SE REALIZA ENVIO DE ROLLOS POR  OPERADOR LOGISTICO | 31/12/2025 SE REALIZA ENVIO DE 10 ROLLOS, CON LA GUIA 2235598371 SERVIENTREGA. SE CONFIRMA ENTREGA EXITOSA POR PARTE DE LA TRANSPORTADORA"/>
    <s v="ENVIO"/>
    <m/>
    <s v="TIPO III"/>
    <s v="TERRESTRE"/>
    <m/>
    <n v="1"/>
    <n v="35780"/>
    <n v="0"/>
    <n v="35780"/>
  </r>
  <r>
    <s v="MEDELLIN"/>
    <x v="1"/>
    <x v="1"/>
    <s v="5756"/>
    <s v="3173425"/>
    <s v="3007019476"/>
    <s v="OC VISITA ROLLOS"/>
    <s v="ANTIOQUIA"/>
    <s v="SONSON"/>
    <s v="PTM VARIEDADES JDS"/>
    <s v="REDEBAN"/>
    <s v="FO-25-2026292"/>
    <d v="2025-12-24T08:00:00"/>
    <d v="2025-12-27T10:26:00"/>
    <m/>
    <s v="VISITA"/>
    <s v="ROLLOS"/>
    <s v="AGREGADOR"/>
    <s v="COMCARD - PTM"/>
    <s v="EJECUTADO"/>
    <s v="EJECUTADO EXITOSO"/>
    <s v="24/12/2025 SE REALIZA ENVIO DE ROLLOS POR FLOTA | 27/12/2025 SE ENVIAN 70 ROLLOS, EL SEÑOR DIEGO CONFIRMA RECEPCIÓN DE ROLLOS"/>
    <s v="ENVIO FLOTA - OPERADOR LOGISTICO"/>
    <m/>
    <s v="TIPO III"/>
    <s v="TERRESTRE"/>
    <s v="BADEL ACUÑA LUIS ALBERTO"/>
    <n v="1"/>
    <n v="35780"/>
    <n v="0"/>
    <n v="35780"/>
  </r>
  <r>
    <s v="CARTAGENA"/>
    <x v="3"/>
    <x v="3"/>
    <s v="13001"/>
    <s v="3173434"/>
    <s v="3007069768"/>
    <s v="OC VISITA ROLLOS"/>
    <s v="BOLIVAR"/>
    <s v="CARTAGENA"/>
    <s v="PTM CARTAGENA CRISTO TE AMA PA"/>
    <s v="REDEBAN"/>
    <s v="FO-25-2025861"/>
    <d v="2025-12-24T08:00:00"/>
    <d v="2025-12-26T11:46:00"/>
    <m/>
    <s v="VISITA"/>
    <s v="ROLLOS"/>
    <s v="AGREGADOR"/>
    <s v="COMCARD - PTM"/>
    <s v="EJECUTADO"/>
    <s v="EJECUTADO EXITOSO"/>
    <s v="24/12/2025 SE ESCALA A COORDINADOR DE ZONA PARA ENTREGA DE ROLLOS EN SITIO | 26/12/2025 SE REALIZA ENTREGA DE 40 ROLLOS REDEBAN"/>
    <s v="VISITA TECNICA"/>
    <m/>
    <s v="TIPO I"/>
    <s v="TERRESTRE"/>
    <s v="AVILA DE HORTA FERNANDO JOSE"/>
    <n v="1"/>
    <n v="35780"/>
    <n v="75096"/>
    <n v="35780"/>
  </r>
  <r>
    <s v="MEDELLIN"/>
    <x v="1"/>
    <x v="1"/>
    <s v="5001"/>
    <s v="3173503"/>
    <s v="3007064916"/>
    <s v="OC VISITA ROLLOS"/>
    <s v="ANTIOQUIA"/>
    <s v="MEDELLIN"/>
    <s v="DISTRICOL DISTRICERDOS MARSELL"/>
    <s v="REDEBAN"/>
    <s v="FO-25-2025568"/>
    <d v="2025-12-23T17:47:55"/>
    <d v="2025-12-30T10:09:00"/>
    <m/>
    <s v="VISITA"/>
    <s v="ROLLOS"/>
    <s v="AGREGADOR"/>
    <s v="DISTRICOL"/>
    <m/>
    <s v="EJECUTADO EXITOSO"/>
    <s v="23/12/2025 SE ESCALA A COORDINADOR DE ZONA PARA ENTREGA DE ROLLOS EN SITIO | 26/12/2025 SE LE INFORMA A VELOCES DE LOS VENCIMIENTOS DE LA PROXIMA SEMANA, PARA QUE LO TENGAN EN CUENTA | 31/12/2025 SE REALIZA ENTREGA DE 60 ROLLOS POR EL OPERADOR VELOCES CON LA GUIA V4002043429"/>
    <s v="VISITA TECNICA"/>
    <m/>
    <s v="TIPO I"/>
    <s v="TERRESTRE"/>
    <s v="CONTRERAS ROSSI LITZY YULIETH"/>
    <n v="1"/>
    <n v="35780"/>
    <n v="75096"/>
    <n v="35780"/>
  </r>
  <r>
    <s v="BUCARAMANGA"/>
    <x v="4"/>
    <x v="4"/>
    <s v="68001"/>
    <s v="3173519"/>
    <s v="3007034113"/>
    <s v="OC VISITA ROLLOS"/>
    <s v="SANTANDER"/>
    <s v="BUCARAMANGA"/>
    <s v="COMCARD B MANGA TIENDA SHADDAY"/>
    <s v="REDEBAN"/>
    <s v="FO-25-2025869"/>
    <d v="2025-12-24T08:00:00"/>
    <d v="2025-12-24T10:23:00"/>
    <m/>
    <s v="VISITA"/>
    <s v="ROLLOS"/>
    <s v="AGREGADOR"/>
    <s v="COMCARD - PTM"/>
    <s v="EJECUTADO"/>
    <s v="EJECUTADO EXITOSO"/>
    <s v="24/12/2025 SE ESCALA A COORDINADOR DE ZONA PARA ENTREGA DE ROLLOS EN SITIO | 24/12/2025 SE VISITA COMERCIO SE HACE ENTREGA DE 20 ROLLOS"/>
    <s v="VISITA TECNICA"/>
    <m/>
    <s v="TIPO I"/>
    <s v="TERRESTRE"/>
    <s v="GELVEZ MOGOLLON JOSE ELISEO"/>
    <n v="1"/>
    <n v="35780"/>
    <n v="75096"/>
    <n v="35780"/>
  </r>
  <r>
    <s v="YOPAL"/>
    <x v="2"/>
    <x v="2"/>
    <s v="85162"/>
    <s v="3173523"/>
    <s v="3007026550"/>
    <s v="OC VISITA ROLLOS"/>
    <s v="CASANARE"/>
    <s v="MONTERREY"/>
    <s v="CENTRO MONTERREY II   CASANARE"/>
    <s v="REDEBAN"/>
    <s v="FO-25-2025863"/>
    <d v="2025-12-24T08:00:00"/>
    <d v="2025-12-24T11:09:00"/>
    <m/>
    <s v="VISITA"/>
    <s v="ROLLOS"/>
    <s v="CB UNO A UNO"/>
    <s v="CB UNO A UNO"/>
    <s v="EJECUTADO"/>
    <s v="EJECUTADO EXITOSO"/>
    <s v="24/12/2025 SE ESCALA A COORDINADOR DE ZONA PARA ENTREGA DE ROLLOS EN SITIO | 24/12/2025 EN COMUNICACIÓN CON LA SEÑORA ALEJANDRA VANEGAS AL NUMERO 3124186196,  INDICA SE ENVIEN LOS ROLLOS POR SERVICIO DE TAXIS. RECIBIDO OK"/>
    <s v="ENVIO FLOTA - OPERADOR LOGISTICO"/>
    <m/>
    <s v="TIPO II"/>
    <s v="TERRESTRE"/>
    <s v="BERNAL ELAICA EDGAR ALEXIS"/>
    <n v="1"/>
    <n v="67654"/>
    <n v="140396"/>
    <n v="67654"/>
  </r>
  <r>
    <s v="PEREIRA"/>
    <x v="0"/>
    <x v="5"/>
    <s v="66001"/>
    <s v="3173561"/>
    <s v="3007043476"/>
    <s v="OC VISITA ROLLOS"/>
    <s v="RISARALDA"/>
    <s v="PEREIRA"/>
    <s v="PTM PEREIRA VARIEDADES ELINET"/>
    <s v="REDEBAN"/>
    <s v="FO-25-2026248"/>
    <d v="2025-12-24T08:10:51"/>
    <d v="2025-12-30T13:18:00"/>
    <m/>
    <s v="VISITA"/>
    <s v="ROLLOS"/>
    <s v="AGREGADOR"/>
    <s v="COMCARD - PTM"/>
    <s v="EJECUTADO"/>
    <s v="EJECUTADO EXITOSO"/>
    <s v="24/12/2025 SE ESCALA A COORDINADOR DE ZONA PARA ENTREGA DE ROLLOS EN SITIO | 30/12/2025 SE VISITA COMERCIO SE REALIZA ENTREGA DE 140 ROLLOS DE PAPEL PARA DATÁFONO REDEBAN"/>
    <s v="VISITA TECNICA"/>
    <m/>
    <s v="TIPO I"/>
    <s v="TERRESTRE"/>
    <s v="LOAIZA LOPEZ JHON FREDDY"/>
    <n v="1"/>
    <n v="35780"/>
    <n v="75096"/>
    <n v="35780"/>
  </r>
  <r>
    <s v="CALI"/>
    <x v="0"/>
    <x v="0"/>
    <s v="76001"/>
    <s v="3173636"/>
    <s v="3007082030"/>
    <s v="OC VISITA ROLLOS"/>
    <s v="VALLE DEL CAUCA"/>
    <s v="CALI"/>
    <s v="DISTRICOL ARTIKA CALI"/>
    <s v="REDEBAN"/>
    <s v="FO-25-2026257"/>
    <d v="2025-12-24T08:06:44"/>
    <d v="2025-12-30T13:16:00"/>
    <m/>
    <s v="VISITA"/>
    <s v="ROLLOS"/>
    <s v="AGREGADOR"/>
    <s v="DISTRICOL"/>
    <s v="EJECUTADO"/>
    <s v="EJECUTADO EXITOSO"/>
    <s v="24/12/2025 SE ESCALA A COORDINADOR DE ZONA PARA ENTREGA DE ROLLOS EN SITIO | 30/12/2025 SE REALIZA ENTREGA DE 30 ROLLOS TÉRMICOS REDEBAN"/>
    <s v="VISITA TECNICA"/>
    <m/>
    <s v="TIPO I"/>
    <s v="TERRESTRE"/>
    <s v="MONTERO MUESES GIAN CARLO"/>
    <n v="1"/>
    <n v="35780"/>
    <n v="75096"/>
    <n v="35780"/>
  </r>
  <r>
    <s v="MEDELLIN"/>
    <x v="1"/>
    <x v="1"/>
    <s v="5001"/>
    <s v="3173638"/>
    <s v="3007064361"/>
    <s v="OC VISITA ROLLOS"/>
    <s v="ANTIOQUIA"/>
    <s v="MEDELLIN"/>
    <s v="OPRAP ESTACIÓN INDUSTRIALES"/>
    <s v="REDEBAN"/>
    <s v="FO-25-2026255"/>
    <d v="2025-12-24T08:07:56"/>
    <d v="2025-12-30T14:59:00"/>
    <m/>
    <s v="VISITA"/>
    <s v="ROLLOS"/>
    <s v="ROBUSTO"/>
    <s v="OPRAP"/>
    <m/>
    <s v="EJECUTADO EXITOSO"/>
    <s v="24/12/2025 SE ESCALA A COORDINADOR DE ZONA PARA ENTREGA DE ROLLOS EN SITIO | 30/12/2025 SE REALIZA ENTREGA DE 110 ROLLOS POR EL OPERADOR VELOCES CON LA GUIA V4002043430"/>
    <s v="VISITA TECNICA"/>
    <m/>
    <s v="TIPO I"/>
    <s v="TERRESTRE"/>
    <s v="CONTRERAS ROSSI LITZY YULIETH"/>
    <n v="1"/>
    <n v="35780"/>
    <n v="75096"/>
    <n v="35780"/>
  </r>
  <r>
    <s v="CALI"/>
    <x v="0"/>
    <x v="0"/>
    <s v="76520"/>
    <s v="3174156"/>
    <s v="3007049028"/>
    <s v="OC VISITA ROLLOS"/>
    <s v="VALLE DEL CAUCA"/>
    <s v="PALMIRA"/>
    <s v="DISTRICOL EDDYJAID"/>
    <s v="REDEBAN"/>
    <s v="FO-25-2026665"/>
    <d v="2025-12-24T09:08:18"/>
    <d v="2025-12-29T16:54:00"/>
    <m/>
    <s v="VISITA"/>
    <s v="ROLLOS"/>
    <s v="AGREGADOR"/>
    <s v="DISTRICOL"/>
    <s v="EJECUTADO"/>
    <s v="EJECUTADO EXITOSO"/>
    <s v="24/12/2025 SE ESCALA A COORDINADOR DE ZONA PARA ENTREGA DE ROLLOS EN SITIO | 29/12/2025 EN LA VISITA TÉCNICA SE REALIZÓ LA ENTREGA DE 20 ROLLOS TERMICOS DE REDEBAN PARA EL CB."/>
    <s v="VISITA TECNICA"/>
    <m/>
    <s v="TIPO I"/>
    <s v="TERRESTRE"/>
    <s v="SANCHEZ URREGO ROBINSON DAVID"/>
    <n v="1"/>
    <n v="35780"/>
    <n v="75096"/>
    <n v="35780"/>
  </r>
  <r>
    <s v="CUCUTA"/>
    <x v="4"/>
    <x v="4"/>
    <s v="54518"/>
    <s v="3174293"/>
    <s v="3007066058"/>
    <s v="OC ENVIO ROLLOS"/>
    <s v="NORTE DE SANTANDER"/>
    <s v="PAMPLONA"/>
    <s v="DISTRICOL EURO CYBER COM"/>
    <s v="REDEBAN"/>
    <s v="FO-25-2026688"/>
    <d v="2025-12-24T09:14:22"/>
    <d v="2025-12-31T11:32:00"/>
    <m/>
    <s v="ENVIO"/>
    <m/>
    <s v="AGREGADOR"/>
    <s v="DISTRICOL"/>
    <m/>
    <s v="EJECUTADO EXITOSO"/>
    <s v="24/12/2025 SE REALIZA ENVIO DE ROLLOS POR  OPERADOR LOGISTICO | 31/12/2025 SE INTENTA COMUNICACION CON EL USUARIO PARA VALIDAR SI YA RECIBIO LOS ROLLOS PERO NO HAY CONTACTO | 31/12/2025 SE REALIZA ENVIO DE 40 ROLLOS, CON LA GUIA 2282137947 SERVIENTREGA. SE CONFIRMA ENTREGA EXITOSA POR PARTE DEL USUARIO"/>
    <s v="ENVIO"/>
    <m/>
    <s v="TIPO III"/>
    <s v="TERRESTRE"/>
    <m/>
    <n v="1"/>
    <n v="35780"/>
    <n v="0"/>
    <n v="35780"/>
  </r>
  <r>
    <s v="CUCUTA"/>
    <x v="4"/>
    <x v="4"/>
    <s v="54001"/>
    <s v="3174715"/>
    <s v="3007082127"/>
    <s v="OC VISITA ROLLOS"/>
    <s v="NORTE DE SANTANDER"/>
    <s v="CUCUTA"/>
    <s v="DISTRICOL FERRETERIA CORONDOS"/>
    <s v="REDEBAN"/>
    <s v="FO-25-2027088"/>
    <d v="2025-12-24T09:59:00"/>
    <d v="2025-12-30T16:00:00"/>
    <m/>
    <s v="VISITA"/>
    <s v="ROLLOS"/>
    <m/>
    <m/>
    <s v="EJECUTADO"/>
    <s v="EJECUTADO EXITOSO"/>
    <s v="24/12/2025 SE ESCALA A COORDINADOR DE ZONA PARA ENTREGA DE ROLLOS EN SITIO | 30/12/2025 SE ENTREGAN 10 ROLLOS OK"/>
    <s v="VISITA TECNICA"/>
    <m/>
    <s v="TIPO I"/>
    <s v="TERRESTRE"/>
    <s v="NARANJO AFANADOR RUBEN JESUS"/>
    <n v="1"/>
    <n v="35780"/>
    <n v="75096"/>
    <n v="35780"/>
  </r>
  <r>
    <s v="BUCARAMANGA"/>
    <x v="4"/>
    <x v="4"/>
    <s v="13688"/>
    <s v="3174887"/>
    <s v="3007059678"/>
    <s v="OC ENVIO ROLLOS"/>
    <s v="BOLIVAR"/>
    <s v="SANTA ROSA DEL SUR"/>
    <s v="BARRIO CENTRO SANTA ROSA DEL S"/>
    <s v="REDEBAN"/>
    <s v="FO-25-2027555"/>
    <d v="2025-12-24T10:46:10"/>
    <d v="2025-12-30T14:04:00"/>
    <m/>
    <s v="ENVIO"/>
    <m/>
    <s v="CB UNO A UNO"/>
    <s v="CB UNO A UNO"/>
    <m/>
    <s v="EJECUTADO EXITOSO"/>
    <s v="24/12/2025 SE CONFIRMAN DATOS, SE REALIZA ENVIO POR OPERADOR LOGISTICO | 30/12/2025 SE REALIZA ENVIO DE 40 ROLLOS, CON LA GUIA 2282137948 SERVIENTREGA. SE CONFIRMA ENTREGA EXITOSA POR PARTE DE LA TRANSPORTADORA"/>
    <s v="ENVIO"/>
    <m/>
    <s v="TIPO V"/>
    <s v="TERRESTRE/FLUVIAL"/>
    <m/>
    <n v="1"/>
    <n v="35780"/>
    <n v="0"/>
    <n v="35780"/>
  </r>
  <r>
    <s v="PEREIRA"/>
    <x v="0"/>
    <x v="5"/>
    <s v="63001"/>
    <s v="3175114"/>
    <s v="3007080770"/>
    <s v="OC VISITA ROLLOS"/>
    <s v="QUINDIO"/>
    <s v="ARMENIA"/>
    <s v="BARRIO SAN JOSE ARMENIA 1"/>
    <s v="REDEBAN"/>
    <s v="FO-25-2027417"/>
    <d v="2025-12-24T10:54:35"/>
    <d v="2025-12-30T13:20:00"/>
    <m/>
    <s v="VISITA"/>
    <s v="ROLLOS"/>
    <s v="UNO A UNO"/>
    <s v="UNO A UNO"/>
    <s v="EJECUTADO"/>
    <s v="EJECUTADO EXITOSO"/>
    <s v="24/12/2025 SE ESCALA A COORDINADOR DE ZONA PARA ENTREGA DE ROLLOS EN SITIO | 30/12/2025 VISITAMOS COMERCIO REALIZAMOS ENTREGA DE 30 ROLLOS"/>
    <s v="VISITA TECNICA"/>
    <m/>
    <s v="TIPO II"/>
    <s v="TERRESTRE"/>
    <s v="ARROYAVE CANO MANUEL GUILLERMO"/>
    <n v="1"/>
    <n v="67654"/>
    <n v="140396"/>
    <n v="67654"/>
  </r>
  <r>
    <s v="BUCARAMANGA"/>
    <x v="4"/>
    <x v="4"/>
    <s v="68547"/>
    <s v="3175212"/>
    <s v="3007045077"/>
    <s v="OC VISITA ROLLOS"/>
    <s v="SANTANDER"/>
    <s v="PIEDECUESTA"/>
    <s v="DISTRICOL SALON DE BELLEZA DIM"/>
    <s v="REDEBAN"/>
    <s v="FO-25-2027414"/>
    <d v="2025-12-24T11:00:03"/>
    <d v="2025-12-26T10:38:00"/>
    <m/>
    <s v="VISITA"/>
    <s v="ROLLOS"/>
    <s v="AGREGADOR"/>
    <s v="DISTRICOL"/>
    <s v="EJECUTADO"/>
    <s v="EJECUTADO EXITOSO"/>
    <s v="24/12/2025 SE ESCALA A COORDINADOR DE ZONA PARA ENTREGA DE ROLLOS EN SITIO | 26/12/2025 SE VISITA COMERCIO SE REALIZA LA ENTREGA DE 40 ROLLOS RBM CB OPERATIVO"/>
    <s v="VISITA TECNICA"/>
    <m/>
    <s v="TIPO II"/>
    <s v="TERRESTRE"/>
    <s v="BARAJAS BERMUDEZ YAHIR MAURICIO"/>
    <n v="1"/>
    <n v="67654"/>
    <n v="140396"/>
    <n v="67654"/>
  </r>
  <r>
    <s v="CALI"/>
    <x v="0"/>
    <x v="0"/>
    <s v="76001"/>
    <s v="3175460"/>
    <s v="3007059423"/>
    <s v="OC VISITA ROLLOS"/>
    <s v="VALLE DEL CAUCA"/>
    <s v="CALI"/>
    <s v="DISTRICOL MULTIPAGOS SJM"/>
    <s v="REDEBAN"/>
    <s v="FO-25-2027683"/>
    <d v="2025-12-24T11:53:35"/>
    <d v="2025-12-29T14:28:00"/>
    <m/>
    <s v="VISITA"/>
    <s v="ROLLOS"/>
    <s v="AGREGADOR"/>
    <s v="DISTRICOL"/>
    <s v="EJECUTADO"/>
    <s v="EJECUTADO EXITOSO"/>
    <s v="24/12/2025 SE ESCALA A COORDINADOR DE ZONA PARA ENTREGA DE ROLLOS EN SITIO | 29/12/2025 SE REALIZA ENTREGA DE 30 ROLLOS TÉRMICOS REDEBAN"/>
    <s v="VISITA TECNICA"/>
    <m/>
    <s v="TIPO I"/>
    <s v="TERRESTRE"/>
    <s v="MONTERO MUESES GIAN CARLO"/>
    <n v="1"/>
    <n v="35780"/>
    <n v="75096"/>
    <n v="35780"/>
  </r>
  <r>
    <s v="IBAGUE"/>
    <x v="2"/>
    <x v="2"/>
    <s v="73001"/>
    <s v="3176090"/>
    <s v="3007067184"/>
    <s v="OC VISITA ROLLOS"/>
    <s v="TOLIMA"/>
    <s v="IBAGUE"/>
    <s v="DISTRICOL VARIEDADES COMPRA"/>
    <s v="REDEBAN"/>
    <s v="FO-25-2028624"/>
    <d v="2025-12-24T16:17:46"/>
    <d v="2025-12-29T15:48:00"/>
    <m/>
    <s v="VISITA"/>
    <s v="ROLLOS"/>
    <s v="AGREGADOR"/>
    <s v="DISTRICOL"/>
    <s v="EJECUTADO / CANCELADO"/>
    <s v="CB CERRADO - DESOCUPADO"/>
    <s v="25/12/2025 SE ESCALA A COORDINADOR DE ZONA PARA ENTREGA DE ROLLOS EN SITIO | 29/12/2025 SE VISITA SITIO PERO EL COMERCIO SE ENCUENTRA CERRADO, SE INTENTA COMUNICAR CON EL CLIENTE PERO SIN NINGÚN RESULTADO. VISITA FALLIDA."/>
    <s v="VISITA TECNICA"/>
    <m/>
    <s v="TIPO I"/>
    <s v="TERRESTRE"/>
    <s v="BARRAGAN TAFUR EDWIN ESTEBAN"/>
    <n v="1"/>
    <n v="35780"/>
    <n v="75096"/>
    <n v="35780"/>
  </r>
  <r>
    <s v="MEDELLIN"/>
    <x v="1"/>
    <x v="1"/>
    <s v="5001"/>
    <s v="3176114"/>
    <s v="3007015100"/>
    <s v="OC VISITA ROLLOS"/>
    <s v="ANTIOQUIA"/>
    <s v="MEDELLIN"/>
    <s v="BARRIO PICACHO III MEDELLIN"/>
    <s v="REDEBAN"/>
    <s v="FO-25-2028626"/>
    <d v="2025-12-24T15:39:52"/>
    <d v="2025-12-30T10:11:00"/>
    <m/>
    <s v="VISITA"/>
    <s v="ROLLOS"/>
    <s v="CB UNO A UNO"/>
    <s v="CB UNO A UNO"/>
    <m/>
    <s v="EJECUTADO EXITOSO"/>
    <s v="25/12/2025 SE ESCALA A COORDINADOR DE ZONA PARA ENTREGA DE ROLLOS EN SITIO | 31/12/2025 SE REALIZA ENTREGA DE 150 ROLLOS POR EL OPERADOR VELOCES CON LA GUIA V4002043432"/>
    <s v="VISITA TECNICA"/>
    <m/>
    <s v="TIPO I"/>
    <s v="TERRESTRE"/>
    <s v="CONTRERAS ROSSI LITZY YULIETH"/>
    <n v="1"/>
    <n v="35780"/>
    <n v="75096"/>
    <n v="35780"/>
  </r>
  <r>
    <s v="BUCARAMANGA"/>
    <x v="4"/>
    <x v="4"/>
    <s v="68418"/>
    <s v="3176133"/>
    <s v="3007019292"/>
    <s v="OC VISITA ROLLOS"/>
    <s v="SANTANDER"/>
    <s v="LOS SANTOS"/>
    <s v="BARRIO SECTOR MERCADO CAMPESIN"/>
    <s v="REDEBAN"/>
    <s v="FO-25-2028618"/>
    <d v="2025-12-24T16:51:24"/>
    <d v="2025-12-31T13:09:00"/>
    <m/>
    <s v="VISITA"/>
    <s v="ROLLOS"/>
    <s v="CB UNO A UNO"/>
    <s v="CB UNO A UNO"/>
    <s v="EJECUTADO"/>
    <s v="EJECUTADO EXITOSO"/>
    <s v="25/12/2025 SE ESCALA A COORDINADOR DE ZONA PARA ENTREGA DE ROLLOS EN SITIO | 31/12/2025 SE REALIZA ENTREGA DE 50 ROLLOS REDEBAN CON VISITA."/>
    <s v="VISITA TECNICA"/>
    <m/>
    <s v="TIPO II"/>
    <s v="TERRESTRE"/>
    <s v="MARTINEZ FLOREZ DONIS ALBERTO"/>
    <n v="1"/>
    <n v="67654"/>
    <n v="140396"/>
    <n v="67654"/>
  </r>
  <r>
    <s v="CALI"/>
    <x v="0"/>
    <x v="0"/>
    <s v="76318"/>
    <s v="3176136"/>
    <s v="3007078190"/>
    <s v="OC VISITA ROLLOS"/>
    <s v="VALLE DEL CAUCA"/>
    <s v="GUACARI"/>
    <s v="BARRIO CENTRO GUACARI 3"/>
    <s v="REDEBAN"/>
    <s v="FO-25-2028616"/>
    <d v="2025-12-24T17:50:40"/>
    <d v="2025-12-29T14:47:00"/>
    <m/>
    <s v="VISITA"/>
    <s v="ROLLOS"/>
    <s v="CB UNO A UNO"/>
    <s v="CB UNO A UNO"/>
    <s v="EJECUTADO"/>
    <s v="EJECUTADO EXITOSO"/>
    <s v="25/12/2025 SE ESCALA A COORDINADOR DE ZONA PARA ENTREGA DE ROLLOS EN SITIO | 29/12/2025 SE LLEGA A LA DIRECCION Y SE ENCUENTRA EL CB CERRADO, SE CONTACTA CON EL WELOR JORGE HE INDICA QUE SE LO DEJE EN LA DROGUERIA ENSEGUIDA._x000a_SE REALIZA ENTREGA SIN NOVEDAD."/>
    <s v="VISITA TECNICA"/>
    <m/>
    <s v="TIPO II"/>
    <s v="TERRESTRE"/>
    <s v="TORRES GARCIA JENDRY JOSE"/>
    <n v="1"/>
    <n v="67654"/>
    <n v="140396"/>
    <n v="67654"/>
  </r>
  <r>
    <s v="SANTA MARTA"/>
    <x v="3"/>
    <x v="3"/>
    <s v="47001"/>
    <s v="3176186"/>
    <s v="3007020893"/>
    <s v="OC VISITA ROLLOS"/>
    <s v="MAGDALENA"/>
    <s v="SANTA MARTA"/>
    <s v="BARRIO LAS AMERICAS SANTA MART"/>
    <s v="REDEBAN"/>
    <s v="FO-25-2029476"/>
    <d v="2025-12-26T08:13:03"/>
    <d v="2025-12-27T11:40:00"/>
    <m/>
    <s v="VISITA"/>
    <s v="ROLLOS"/>
    <s v="CB UNO A UNO"/>
    <s v="CB UNO A UNO"/>
    <s v="EJECUTADO"/>
    <s v="EJECUTADO EXITOSO"/>
    <s v="26/12/2025 SE ESCALA A COORDINADOR DE ZONA PARA ENTREGA DE ROLLOS EN SITIO | 27/12/2025 SE REALIZA ENTREGA DE 20 ROLLOS PARA DATÁFONO A SATISFACCIÓN DEL CLIENTE"/>
    <s v="VISITA TECNICA"/>
    <m/>
    <s v="TIPO I"/>
    <s v="TERRESTRE"/>
    <s v="THOMAS  CAMPO SIGIFREDO SEGUNDO"/>
    <n v="1"/>
    <n v="35780"/>
    <n v="75096"/>
    <n v="35780"/>
  </r>
  <r>
    <s v="BUCARAMANGA"/>
    <x v="4"/>
    <x v="4"/>
    <s v="68081"/>
    <s v="3176187"/>
    <s v="3007055519"/>
    <s v="OC ENVIO ROLLOS"/>
    <s v="SANTANDER"/>
    <s v="BARRANCABERMEJA"/>
    <s v="DISTRICOL PUNTO LA 64"/>
    <s v="REDEBAN"/>
    <s v="FO-25-2030019"/>
    <d v="2025-12-26T08:14:22"/>
    <d v="2025-12-27T12:55:00"/>
    <m/>
    <s v="ENVIO"/>
    <m/>
    <s v="AGREGADOR"/>
    <s v="DISTRICOL"/>
    <m/>
    <s v="EJECUTADO EXITOSO"/>
    <s v="26/12/2025 SE CONFIRMAN DATOS, SE REALIZA ENVIO POR OPERADOR LOGISTICO | 27/12/2025 SE REALIZA ENVIO DE 100 ROLLOS, CON LA GUIA 46778000673 COORDINADORA. SE CONFIRMA ENTREGA EXITOSA POR PARTE DE LA TRANSPORTADORA"/>
    <s v="ENVIO"/>
    <m/>
    <s v="TIPO III"/>
    <s v="TERRESTRE"/>
    <m/>
    <n v="1"/>
    <n v="35780"/>
    <n v="0"/>
    <n v="35780"/>
  </r>
  <r>
    <s v="PASTO"/>
    <x v="0"/>
    <x v="0"/>
    <s v="52001"/>
    <s v="3176215"/>
    <s v="3007067597"/>
    <s v="OC VISITA ROLLOS"/>
    <s v="NARIÑO"/>
    <s v="PASTO"/>
    <s v="BARRIO MORASURCO PASTO 2"/>
    <s v="REDEBAN"/>
    <s v="FO-25-2042712"/>
    <d v="2025-12-25T11:05:58"/>
    <d v="2025-12-30T13:24:00"/>
    <m/>
    <s v="VISITA"/>
    <s v="ROLLOS"/>
    <s v="CB UNO A UNO"/>
    <s v="CB UNO A UNO"/>
    <s v="EJECUTADO"/>
    <s v="EJECUTADO EXITOSO"/>
    <s v="28/12/2025 SE ESCALA A COORDINADOR DE ZONA PARA ENTREGA DE ROLLOS EN SITIO | 30/12/2025 SE REALIZÓ LA ENTREGA DE PAPELERÍA SOLICITADA NO SE MANIPULA CB CLIENTE INFORMA QUE SE ENCUENTRA OPERATIVO"/>
    <s v="VISITA TECNICA"/>
    <m/>
    <s v="TIPO I"/>
    <s v="TERRESTRE"/>
    <s v="REMICIO AMADO JOHN HEBER"/>
    <n v="1"/>
    <n v="35780"/>
    <n v="75096"/>
    <n v="35780"/>
  </r>
  <r>
    <s v="CARTAGENA"/>
    <x v="3"/>
    <x v="3"/>
    <s v="13683"/>
    <s v="3176280"/>
    <s v="3007050677"/>
    <s v="OC VISITA ROLLOS"/>
    <s v="BOLIVAR"/>
    <s v="SANTA ROSA"/>
    <s v="BARRIO EL TAMARINDO SANTA ROSA"/>
    <s v="REDEBAN"/>
    <s v="FO-25-2029472"/>
    <d v="2025-12-26T08:22:00"/>
    <d v="2025-12-27T11:58:00"/>
    <m/>
    <s v="VISITA"/>
    <s v="ROLLOS"/>
    <s v="CB UNO A UNO"/>
    <s v="CB UNO A UNO"/>
    <s v="EJECUTADO"/>
    <s v="EJECUTADO EXITOSO"/>
    <s v="26/12/2025 SE ESCALA A COORDINADOR DE ZONA PARA ENTREGA DE ROLLOS EN SITIO | 27/12/2025 SE REALIZA ENTREGA DE 100 ROLLOS REDEBAN"/>
    <s v="VISITA TECNICA"/>
    <m/>
    <s v="TIPO II"/>
    <s v="TERRESTRE"/>
    <s v="AVILA DE HORTA FERNANDO JOSE"/>
    <n v="1"/>
    <n v="67654"/>
    <n v="140396"/>
    <n v="67654"/>
  </r>
  <r>
    <s v="TUNJA"/>
    <x v="4"/>
    <x v="4"/>
    <s v="15238"/>
    <s v="3177102"/>
    <s v="3007062877"/>
    <s v="OC VISITA ROLLOS"/>
    <s v="BOYACA"/>
    <s v="DUITAMA"/>
    <s v="BARRIO JUAN GRANDE DUITAMA 4"/>
    <s v="REDEBAN"/>
    <s v="FO-25-2029466"/>
    <d v="2025-12-26T08:28:29"/>
    <d v="2025-12-26T12:14:00"/>
    <m/>
    <s v="VISITA"/>
    <s v="ROLLOS"/>
    <s v="CB UNO A UNO"/>
    <s v="CB UNO A UNO"/>
    <s v="EJECUTADO"/>
    <s v="EJECUTADO EXITOSO"/>
    <s v="26/12/2025 SE ESCALA A COORDINADOR DE ZONA PARA ENTREGA DE ROLLOS EN SITIO | 26/12/2025 SE REALIZA ENTREGA DE 50 ROLLOS CON VISITA."/>
    <s v="VISITA TECNICA"/>
    <m/>
    <s v="TIPO II"/>
    <s v="TERRESTRE"/>
    <s v="SOLER HOYOS CRISTIAN LEONARDO"/>
    <n v="1"/>
    <n v="67654"/>
    <n v="140396"/>
    <n v="67654"/>
  </r>
  <r>
    <s v="MEDELLIN"/>
    <x v="1"/>
    <x v="1"/>
    <s v="5088"/>
    <s v="3177111"/>
    <s v="3007026860"/>
    <s v="OC VISITA ROLLOS"/>
    <s v="ANTIOQUIA"/>
    <s v="BELLO"/>
    <s v="PAGAFACIL TIENDA METRO BELLO 1"/>
    <s v="REDEBAN"/>
    <s v="FO-25-2029464"/>
    <d v="2025-12-26T08:31:10"/>
    <d v="2025-12-30T10:12:00"/>
    <m/>
    <s v="VISITA"/>
    <s v="ROLLOS"/>
    <s v="ROBUSTO"/>
    <s v="PAGAFACIL"/>
    <m/>
    <s v="EJECUTADO EXITOSO"/>
    <s v="26/12/2025 SE ESCALA A COORDINADOR DE ZONA PARA ENTREGA DE ROLLOS EN SITIO | 31/12/2025 SE REALIZA ENTREGA DE 170 ROLLOS POR EL OPERADOR VELOCES CON LA GUIA V4002043433"/>
    <s v="VISITA TECNICA"/>
    <m/>
    <s v="TIPO I"/>
    <s v="TERRESTRE"/>
    <s v="CONTRERAS ROSSI LITZY YULIETH"/>
    <n v="1"/>
    <n v="35780"/>
    <n v="75096"/>
    <n v="35780"/>
  </r>
  <r>
    <s v="VILLAVICENCIO"/>
    <x v="2"/>
    <x v="2"/>
    <s v="99524"/>
    <s v="3177113"/>
    <s v="3007076548"/>
    <s v="OC ENVIO ROLLOS"/>
    <s v="VICHADA"/>
    <s v="LA PRIMAVERA"/>
    <s v="BARRIO EL CENTRO LA PRIMAVERA"/>
    <s v="REDEBAN"/>
    <s v="FO-25-2030018"/>
    <d v="2025-12-26T08:32:42"/>
    <d v="2025-12-31T09:37:00"/>
    <m/>
    <s v="ENVIO"/>
    <m/>
    <s v="CB UNO A UNO"/>
    <s v="CB UNO A UNO"/>
    <m/>
    <s v="EJECUTADO EXITOSO"/>
    <s v="26/12/2025 SE CONFIRMAN DATOS, SE REALIZA ENVIO POR OPERADOR LOGISTICO | 31/12/2025 SE REALIZA ENVIO DE 60 ROLLOS, CON LA GUIA 2235598384 SERVIENTREGA. SE CONFIRMA ENTREGA EXITOSA POR PARTE DE LA TRANSPORTADORA"/>
    <s v="ENVIO"/>
    <m/>
    <s v="TIPO V"/>
    <s v="AEREO"/>
    <m/>
    <n v="1"/>
    <n v="35780"/>
    <n v="0"/>
    <n v="35780"/>
  </r>
  <r>
    <s v="BOGOTA"/>
    <x v="5"/>
    <x v="6"/>
    <s v="11001"/>
    <s v="3177210"/>
    <s v="3007038852"/>
    <s v="OC VISITA ROLLOS"/>
    <s v="CUNDINAMARCA"/>
    <s v="BOGOTA"/>
    <s v="PTM BOGOTA SHALOM"/>
    <s v="REDEBAN"/>
    <s v="FO-25-2029911"/>
    <d v="2025-12-26T08:41:32"/>
    <d v="2025-12-27T14:59:00"/>
    <m/>
    <s v="VISITA"/>
    <s v="ROLLOS"/>
    <s v="AGREGADOR"/>
    <s v="COMCARD - PTM"/>
    <s v="EJECUTADO"/>
    <s v="EJECUTADO EXITOSO"/>
    <s v="26/12/2025 SE ESCALA A COORDINADOR DE ZONA PARA ENTREGA DE ROLLOS EN SITIO | 27/12/2025 ENTREGA DE 90 ROLLOS PARA DATAFONO NO SE MANIPULA TERMINAL"/>
    <s v="VISITA TECNICA"/>
    <m/>
    <s v="TIPO I"/>
    <s v="TERRESTRE"/>
    <s v="BUSTOS MORA DIEGO MANUEL"/>
    <n v="1"/>
    <n v="35780"/>
    <n v="75096"/>
    <n v="35780"/>
  </r>
  <r>
    <s v="CARTAGENA"/>
    <x v="3"/>
    <x v="3"/>
    <s v="13683"/>
    <s v="3177296"/>
    <s v="3007053999"/>
    <s v="OC VISITA ROLLOS"/>
    <s v="BOLIVAR"/>
    <s v="SANTA ROSA"/>
    <s v="DISTRICOL REMATE Y VAR J Y D"/>
    <s v="REDEBAN"/>
    <s v="FO-25-2029894"/>
    <d v="2025-12-26T09:20:26"/>
    <d v="2025-12-27T11:06:00"/>
    <m/>
    <s v="VISITA"/>
    <s v="ROLLOS"/>
    <s v="AGREGADOR"/>
    <s v="DISTRICOL"/>
    <s v="EJECUTADO"/>
    <s v="EJECUTADO EXITOSO"/>
    <s v="26/12/2025 SE ESCALA A COORDINADOR DE ZONA PARA ENTREGA DE ROLLOS EN SITIO | 27/12/2025 SE REALIZA ENTREGA DE 80 ROLLOS REDEBAN"/>
    <s v="VISITA TECNICA"/>
    <m/>
    <s v="TIPO II"/>
    <s v="TERRESTRE"/>
    <s v="AVILA DE HORTA FERNANDO JOSE"/>
    <n v="1"/>
    <n v="67654"/>
    <n v="140396"/>
    <n v="67654"/>
  </r>
  <r>
    <s v="APARTADO"/>
    <x v="1"/>
    <x v="1"/>
    <s v="5837"/>
    <s v="3177358"/>
    <s v="3007052840"/>
    <s v="OC VISITA ROLLOS"/>
    <s v="ANTIOQUIA"/>
    <s v="TURBO"/>
    <s v="DISTRICOL EDS LA CAMILA"/>
    <s v="REDEBAN"/>
    <s v="FO-25-2029901"/>
    <d v="2025-12-26T09:00:09"/>
    <d v="2025-12-29T14:05:00"/>
    <m/>
    <s v="VISITA"/>
    <s v="ROLLOS"/>
    <s v="AGREGADOR"/>
    <s v="DISTRICOL"/>
    <s v="EJECUTADO"/>
    <s v="EJECUTADO EXITOSO"/>
    <s v="26/12/2025 SE ESCALA A COORDINADOR DE ZONA PARA ENTREGA DE ROLLOS EN SITIO | 29/12/2025 SE ENTREGA 60 ROLLOS"/>
    <s v="VISITA TECNICA"/>
    <m/>
    <s v="TIPO II"/>
    <s v="TERRESTRE"/>
    <s v="SALDARRIAGA MIRANDA SANTIAGO"/>
    <n v="1"/>
    <n v="67654"/>
    <n v="140396"/>
    <n v="67654"/>
  </r>
  <r>
    <s v="BOGOTA"/>
    <x v="5"/>
    <x v="6"/>
    <s v="11001"/>
    <s v="3177370"/>
    <s v="3007039868"/>
    <s v="OC VISITA ROLLOS"/>
    <s v="CUNDINAMARCA"/>
    <s v="BOGOTA"/>
    <s v="PTM BOGOTA MEGACOMSTORE"/>
    <s v="REDEBAN"/>
    <s v="FO-25-2029899"/>
    <d v="2025-12-26T09:05:55"/>
    <d v="2025-12-27T14:54:00"/>
    <m/>
    <s v="VISITA"/>
    <s v="ROLLOS"/>
    <s v="AGREGADOR"/>
    <s v="COMCARD - PTM"/>
    <s v="EJECUTADO"/>
    <s v="EJECUTADO EXITOSO"/>
    <s v="26/12/2025 SE ESCALA A COORDINADOR DE ZONA PARA ENTREGA DE ROLLOS EN SITIO | 27/12/2025 ENTREGA DE 70 ROLLOS PARA DATAFONO NO SE MANIPULA TERMINAL"/>
    <s v="VISITA TECNICA"/>
    <m/>
    <s v="TIPO I"/>
    <s v="TERRESTRE"/>
    <s v="BUSTOS MORA DIEGO MANUEL"/>
    <n v="1"/>
    <n v="35780"/>
    <n v="75096"/>
    <n v="35780"/>
  </r>
  <r>
    <s v="MEDELLIN"/>
    <x v="1"/>
    <x v="1"/>
    <s v="5034"/>
    <s v="3177507"/>
    <s v="3007064622"/>
    <s v="OC ROLLOS"/>
    <s v="ANTIOQUIA"/>
    <s v="ANDES"/>
    <s v="BARRIO ANDES ANDES"/>
    <s v="REDEBAN"/>
    <s v="FO-25-2042739"/>
    <d v="2025-12-26T09:07:07"/>
    <d v="2025-12-28T11:31:00"/>
    <m/>
    <s v="VISITA"/>
    <s v="ROLLOS"/>
    <s v="CB UNO A UNO"/>
    <s v="CB UNO A UNO"/>
    <m/>
    <s v="CANCELADO POR EL USUARIO"/>
    <s v="28/12/2025 SE CIERRA ACTIVIDAD SE INTENTO COMUNICACION CON USUARIO EN DIAS Y HORARIOS NO FUE POSIBLE EL CONTACTO"/>
    <s v="SOPORTE TELEFONICO"/>
    <m/>
    <s v="TIPO III"/>
    <s v="TERRESTRE"/>
    <m/>
    <n v="0"/>
    <n v="41241"/>
    <n v="0"/>
    <n v="41241"/>
  </r>
  <r>
    <s v="MEDELLIN"/>
    <x v="1"/>
    <x v="1"/>
    <s v="5360"/>
    <s v="3177576"/>
    <s v="3007011291"/>
    <s v="OC VISITA ROLLOS"/>
    <s v="ANTIOQUIA"/>
    <s v="ITAGUI"/>
    <s v="PAGO FACIL  NIQUIA"/>
    <s v="REDEBAN"/>
    <s v="FO-25-2037164"/>
    <d v="2025-12-26T09:30:36"/>
    <d v="2025-12-30T15:00:00"/>
    <m/>
    <s v="VISITA"/>
    <s v="ROLLOS"/>
    <s v="ROBUSTO"/>
    <s v="PAGAFACIL"/>
    <m/>
    <s v="EJECUTADO EXITOSO"/>
    <s v="26/12/2025 SE ESCALA A COORDINADOR DE ZONA PARA ENTREGA DE ROLLOS EN SITIO | 30/12/2025 SE REALIZA ENTREGA DE 160 ROLLOS POR EL OPERADOR VELOCES CON LA GUIA V4002053452"/>
    <s v="VISITA TECNICA"/>
    <m/>
    <s v="TIPO I"/>
    <s v="TERRESTRE"/>
    <s v="CONTRERAS ROSSI LITZY YULIETH"/>
    <n v="1"/>
    <n v="35780"/>
    <n v="75096"/>
    <n v="35780"/>
  </r>
  <r>
    <s v="VILLAVICENCIO"/>
    <x v="2"/>
    <x v="2"/>
    <s v="50001"/>
    <s v="3177741"/>
    <s v="3007079665"/>
    <s v="OC VISITA ROLLOS"/>
    <s v="META"/>
    <s v="VILLAVICENCIO"/>
    <s v="BARRIOI CATUMARE VILLAVICENCIO"/>
    <s v="REDEBAN"/>
    <s v="FO-25-2037161"/>
    <d v="2025-12-26T09:39:33"/>
    <d v="2025-12-29T10:58:00"/>
    <m/>
    <s v="VISITA"/>
    <s v="ROLLOS"/>
    <s v="CB UNO A UNO"/>
    <s v="CB UNO A UNO"/>
    <s v="EJECUTADO"/>
    <s v="EJECUTADO EXITOSO"/>
    <s v="26/12/2025 SE ESCALA A COORDINADOR DE ZONA PARA ENTREGA DE ROLLOS EN SITIO | 29/12/2025 SE VISITA CB Y SE REALIZA ENTREGA DE 20 ROLLOS DE PAPEL TERMICO PARA DATÁFONO"/>
    <s v="VISITA TECNICA"/>
    <m/>
    <s v="TIPO I"/>
    <s v="TERRESTRE"/>
    <s v="GARZON RUIZ LUIS MIGUEL"/>
    <n v="1"/>
    <n v="35780"/>
    <n v="75096"/>
    <n v="35780"/>
  </r>
  <r>
    <s v="MEDELLIN"/>
    <x v="1"/>
    <x v="1"/>
    <s v="5212"/>
    <s v="3177774"/>
    <s v="3007048643"/>
    <s v="OC VISITA ROLLOS"/>
    <s v="ANTIOQUIA"/>
    <s v="COPACABANA"/>
    <s v="BARRIO VEREDA EL CABUYAL COPAC"/>
    <s v="REDEBAN"/>
    <s v="FO-25-2037534"/>
    <d v="2025-12-26T10:08:49"/>
    <d v="2025-12-27T15:03:00"/>
    <m/>
    <s v="VISITA"/>
    <s v="ROLLOS"/>
    <s v="CB UNO A UNO"/>
    <s v="CB UNO A UNO"/>
    <s v="EJECUTADO"/>
    <s v="EJECUTADO EXITOSO"/>
    <s v="26/12/2025 SE ESCALA A COORDINADOR DE ZONA PARA ENTREGA DE ROLLOS EN SITIO | 27/12/2025 SE LLEVÓ A CABO UNA VISITA TÉCNICA PARA LA ENTREGA DE 30 ROLLOS REDEBAN.  _x000a_LA ENTREGA SE REALIZÓ DE MANERA EXITOSA Y SIN NOVEDADES. EL USUARIO RECEPTOR PROCEDIÓ A VERIFICAR FÍSICAMENTE LOS ROLLOS, REALIZANDO EL CONTEO CORRESPONDIENTE Y CONFIRMANDO QUE LA CANTIDAD ENTREGADA COINCIDE CON LO SOLICITADO."/>
    <s v="VISITA TECNICA"/>
    <m/>
    <s v="TIPO I"/>
    <s v="TERRESTRE"/>
    <s v="MARTINEZ TOVAR OSCAR DAVID"/>
    <n v="1"/>
    <n v="35780"/>
    <n v="75096"/>
    <n v="35780"/>
  </r>
  <r>
    <s v="BUCARAMANGA"/>
    <x v="4"/>
    <x v="4"/>
    <s v="13688"/>
    <s v="3177959"/>
    <s v="3007079909"/>
    <s v="OC ENVIO ROLLOS"/>
    <s v="BOLIVAR"/>
    <s v="SANTA ROSA DEL SUR"/>
    <s v="DISTRICOL HOGAR ANDINO ELECTRO"/>
    <s v="REDEBAN"/>
    <s v="FO-25-2030110"/>
    <d v="2025-12-26T09:56:42"/>
    <d v="2025-12-30T14:05:00"/>
    <m/>
    <s v="ENVIO"/>
    <m/>
    <s v="AGREGADOR"/>
    <s v="DISTRICOL"/>
    <m/>
    <s v="EJECUTADO EXITOSO"/>
    <s v="26/12/2025 SE CONFIRMAN DATOS, SE REALIZA ENVIO POR OPERADOR LOGISTICO | 30/12/2025 SE REALIZA ENVIO DE 10 ROLLOS, CON LA GUIA 2282137949 SERVIENTREGA. SE CONFIRMA ENTREGA EXITOSA POR PARTE DE LA TRANSPORTADORA"/>
    <s v="ENVIO"/>
    <m/>
    <s v="TIPO V"/>
    <s v="TERRESTRE/FLUVIAL"/>
    <m/>
    <n v="1"/>
    <n v="35780"/>
    <n v="0"/>
    <n v="35780"/>
  </r>
  <r>
    <s v="MEDELLIN"/>
    <x v="1"/>
    <x v="1"/>
    <s v="5001"/>
    <s v="3178057"/>
    <s v="3007081698"/>
    <s v="OC VISITA ROLLOS"/>
    <s v="ANTIOQUIA"/>
    <s v="MEDELLIN"/>
    <s v="DISTRICOL VARIEDADES ITZAMARA"/>
    <s v="REDEBAN"/>
    <s v="FO-25-2037154"/>
    <d v="2025-12-26T10:24:45"/>
    <d v="2025-12-30T15:01:00"/>
    <m/>
    <s v="VISITA"/>
    <s v="ROLLOS"/>
    <s v="AGREGADOR"/>
    <s v="DISTRICOL"/>
    <m/>
    <s v="EJECUTADO EXITOSO"/>
    <s v="26/12/2025 SE ESCALA A COORDINADOR DE ZONA PARA ENTREGA DE ROLLOS EN SITIO | 30/12/2025 SE REALIZA ENTREGA DE 20 ROLLOS POR EL OPERADOR VELOCES CON LA GUIA V4002053453"/>
    <s v="VISITA TECNICA"/>
    <m/>
    <s v="TIPO I"/>
    <s v="TERRESTRE"/>
    <s v="CONTRERAS ROSSI LITZY YULIETH"/>
    <n v="1"/>
    <n v="35780"/>
    <n v="75096"/>
    <n v="35780"/>
  </r>
  <r>
    <s v="BOGOTA"/>
    <x v="5"/>
    <x v="6"/>
    <s v="11001"/>
    <s v="3178354"/>
    <s v="3007078637"/>
    <s v="OC VISITA ROLLOS"/>
    <s v="CUNDINAMARCA"/>
    <s v="BOGOTA"/>
    <s v="PTM BOGOTA TEAMS TECNOLOGY"/>
    <s v="REDEBAN"/>
    <s v="FO-25-2037150"/>
    <d v="2025-12-26T10:39:43"/>
    <d v="2025-12-30T14:01:00"/>
    <m/>
    <s v="VISITA"/>
    <s v="ROLLOS"/>
    <s v="AGREGADOR"/>
    <s v="COMCARD - PTM"/>
    <s v="EJECUTADO / CANCELADO"/>
    <s v="CB CERRADO - DESOCUPADO"/>
    <s v="26/12/2025 SE ESCALA A COORDINADOR DE ZONA PARA ENTREGA DE ROLLOS EN SITIO | 30/12/2025 SE LLEGA A COMERCIO, PARA ENTREGA DE ROLLOS ENCONTRANDO CERRADO, SE LLAMA AL CONTACTO NÚMERO 3202576419 NO SE LOGRA CONTACTARLO. SE DEJA EVIDENCIA FOTOGRÁFICA"/>
    <s v="VISITA TECNICA"/>
    <m/>
    <s v="TIPO I"/>
    <s v="TERRESTRE"/>
    <s v="ARIAS QUILINDO JULIAN"/>
    <n v="1"/>
    <n v="35780"/>
    <n v="75096"/>
    <n v="35780"/>
  </r>
  <r>
    <s v="MEDELLIN"/>
    <x v="1"/>
    <x v="1"/>
    <s v="5649"/>
    <s v="3178428"/>
    <s v="3007010324"/>
    <s v="OC VISITA ROLLOS"/>
    <s v="ANTIOQUIA"/>
    <s v="SAN CARLOS"/>
    <s v="EL JORDAN - ANTIOQUIA"/>
    <s v="REDEBAN"/>
    <s v="FO-25-2037392"/>
    <d v="2025-12-26T11:03:31"/>
    <d v="2025-12-29T10:45:00"/>
    <m/>
    <s v="VISITA"/>
    <s v="ROLLOS"/>
    <s v="CB UNO A UNO"/>
    <s v="CB UNO A UNO"/>
    <s v="EJECUTADO"/>
    <s v="EJECUTADO EXITOSO"/>
    <s v="26/12/2025 SE REALIZA ENVIO DE ROLLOS POR FLOTA | 29/12/2025 SE ENVIAN 40 ROLLOS, CLIENTE INDICA QUE YA RECIBIÓ LOS ROLLOS"/>
    <s v="ENVIO FLOTA - OPERADOR LOGISTICO"/>
    <m/>
    <s v="TIPO III"/>
    <s v="TERRESTRE"/>
    <s v="BADEL ACUÑA LUIS ALBERTO"/>
    <n v="1"/>
    <n v="35780"/>
    <n v="0"/>
    <n v="35780"/>
  </r>
  <r>
    <s v="BOGOTA"/>
    <x v="5"/>
    <x v="6"/>
    <s v="25269"/>
    <s v="3178438"/>
    <s v="3007044756"/>
    <s v="OC VISITA ROLLOS"/>
    <s v="CUNDINAMARCA"/>
    <s v="FACATATIVA"/>
    <s v="DISTRICOL DROGUERIA ROYAL"/>
    <s v="REDEBAN"/>
    <s v="FO-25-2037523"/>
    <d v="2025-12-26T11:04:50"/>
    <d v="2025-12-29T15:59:00"/>
    <m/>
    <s v="VISITA"/>
    <s v="ROLLOS"/>
    <s v="AGREGADOR"/>
    <s v="DISTRICOL"/>
    <s v="EJECUTADO"/>
    <s v="EJECUTADO EXITOSO"/>
    <s v="26/12/2025 SE ESCALA A COORDINADOR DE ZONA PARA ENTREGA DE ROLLOS EN SITIO | 29/12/2025 ENTREGA DE 20 ROLLOS PARA DATAFONO NO SE MANIPULA TERMINAL"/>
    <s v="VISITA TECNICA"/>
    <m/>
    <s v="TIPO II"/>
    <s v="TERRESTRE"/>
    <s v="BUSTOS MORA DIEGO MANUEL"/>
    <n v="1"/>
    <n v="67654"/>
    <n v="140396"/>
    <n v="67654"/>
  </r>
  <r>
    <s v="MONTERIA"/>
    <x v="3"/>
    <x v="3"/>
    <s v="5154"/>
    <s v="3178545"/>
    <s v="3007079206"/>
    <s v="OC VISITA ROLLOS"/>
    <s v="ANTIOQUIA"/>
    <s v="CAUCASIA"/>
    <s v="BARRIO LA Y CAUCASIA"/>
    <s v="REDEBAN"/>
    <s v="FO-25-2037520"/>
    <d v="2025-12-26T11:07:57"/>
    <d v="2025-12-29T13:45:00"/>
    <m/>
    <s v="VISITA"/>
    <s v="ROLLOS"/>
    <s v="CB UNO A UNO"/>
    <s v="CB UNO A UNO"/>
    <s v="EJECUTADO"/>
    <s v="EJECUTADO EXITOSO"/>
    <s v="26/12/2025 SE ESCALA A COORDINADOR DE ZONA PARA ENTREGA DE ROLLOS EN SITIO | 29/12/2025 SE ENTREGAN 30 ROLLOS RBM CON VISITA OK"/>
    <s v="VISITA TECNICA"/>
    <m/>
    <s v="TIPO II"/>
    <s v="TERRESTRE"/>
    <s v="COGOLLO VERTEL EDER LUIS"/>
    <n v="1"/>
    <n v="67654"/>
    <n v="140396"/>
    <n v="67654"/>
  </r>
  <r>
    <s v="CALI"/>
    <x v="0"/>
    <x v="0"/>
    <s v="76248"/>
    <s v="3178691"/>
    <s v="3007080009"/>
    <s v="OC VISITA ROLLOS"/>
    <s v="VALLE DEL CAUCA"/>
    <s v="EL CERRITO"/>
    <s v="BARRIO CORRG EL PLACER EL CERRITO"/>
    <s v="REDEBAN"/>
    <s v="FO-25-2037733"/>
    <d v="2025-12-26T11:54:25"/>
    <d v="2025-12-29T16:03:00"/>
    <m/>
    <s v="VISITA"/>
    <s v="ROLLOS"/>
    <s v="UNO A UNO"/>
    <s v="UNO A UNO"/>
    <s v="EJECUTADO"/>
    <s v="EJECUTADO EXITOSO"/>
    <s v="26/12/2025 SE ESCALA A COORDINADOR DE ZONA PARA ENTREGA DE ROLLOS EN SITIO | 29/12/2025 EN LA VISITA TÉCNICA SE REALIZÓ LA ENTREGA DE 10 ROLLOS DE REDEBAN PARA EL CB."/>
    <s v="VISITA TECNICA"/>
    <m/>
    <s v="TIPO II"/>
    <s v="TERRESTRE"/>
    <s v="SANCHEZ URREGO ROBINSON DAVID"/>
    <n v="1"/>
    <n v="67654"/>
    <n v="140396"/>
    <n v="67654"/>
  </r>
  <r>
    <s v="CUCUTA"/>
    <x v="4"/>
    <x v="4"/>
    <s v="54800"/>
    <s v="3178987"/>
    <s v="3007072914"/>
    <s v="OC ENVIO ROLLOS"/>
    <s v="NORTE DE SANTANDER"/>
    <s v="TEORAMA"/>
    <s v="BARRIO TEORAMA TEORAMA"/>
    <s v="REDEBAN"/>
    <s v="FO-25-2038214"/>
    <d v="2025-12-26T12:12:51"/>
    <d v="2025-12-30T14:08:00"/>
    <m/>
    <s v="ENVIO"/>
    <m/>
    <s v="UNO A UNO"/>
    <s v="UNO A UNO"/>
    <m/>
    <s v="EJECUTADO EXITOSO"/>
    <s v="26/12/2025 SE CONFIRMAN DATOS, SE REALIZA ENVIO POR OPERADOR LOGISTICO. USUARIO INDICA QUE TEORAMA LE QUEDA MUY LEJOS QUE MEJOR ENVIARSELOS A OCAÑA Y QUE SIEMPRE SE LOS ENVIEN A ESTA MISMA DIRECCION | 30/12/2025 SE REALIZA ENVIO DE 10 ROLLOS, CON LA GUIA 2282137951 SERVIENTREGA. SE CONFIRMA ENTREGA EXITOSA POR PARTE DE LA TRANSPORTADORA"/>
    <s v="ENVIO"/>
    <m/>
    <s v="TIPO IV"/>
    <s v="TERRESTRE"/>
    <m/>
    <n v="1"/>
    <n v="35780"/>
    <n v="0"/>
    <n v="35780"/>
  </r>
  <r>
    <s v="CUCUTA"/>
    <x v="4"/>
    <x v="4"/>
    <s v="54800"/>
    <s v="3178995"/>
    <s v="3007072915"/>
    <s v="OC ENVIO ROLLOS"/>
    <s v="NORTE DE SANTANDER"/>
    <s v="TEORAMA"/>
    <s v="BARRIO EL ASERRIO TEORAMA"/>
    <s v="REDEBAN"/>
    <s v="FO-25-2038212"/>
    <d v="2025-12-26T12:16:48"/>
    <d v="2025-12-30T14:09:00"/>
    <m/>
    <s v="ENVIO"/>
    <m/>
    <s v="UNO A UNO"/>
    <s v="UNO A UNO"/>
    <m/>
    <s v="EJECUTADO EXITOSO"/>
    <s v="26/12/2025 SE CONFIRMAN DATOS, SE REALIZA ENVIO POR OPERADOR LOGISTICO. USUARIO INDICA QUE TEORAMA LE QUEDA MUY LEJOS QUE MEJOR ENVIARSELOS A OCAÑA Y QUE SIEMPRE SE LOS ENVIEN A ESTA MISMA DIRECCION | 30/12/2025 SE REALIZA ENVIO DE 10 ROLLOS, CON LA GUIA 2282137951 SERVIENTREGA. SE CONFIRMA ENTREGA EXITOSA POR PARTE DE LA TRANSPORTADORA"/>
    <s v="ENVIO"/>
    <m/>
    <s v="TIPO IV"/>
    <s v="TERRESTRE"/>
    <m/>
    <n v="1"/>
    <n v="35780"/>
    <n v="0"/>
    <n v="35780"/>
  </r>
  <r>
    <s v="PEREIRA"/>
    <x v="0"/>
    <x v="5"/>
    <s v="66170"/>
    <s v="3179076"/>
    <s v="3007062721"/>
    <s v="OC VISITA ROLLOS"/>
    <s v="RISARALDA"/>
    <s v="DOSQUEBRADAS"/>
    <s v="PTM DOSQUEBRADAS PAPELERIA Y V"/>
    <s v="REDEBAN"/>
    <s v="FO-25-2037730"/>
    <d v="2025-12-26T11:56:31"/>
    <d v="2025-12-29T10:30:00"/>
    <m/>
    <s v="VISITA"/>
    <s v="ROLLOS"/>
    <s v="AGREGADOR"/>
    <s v="COMCARD - PTM"/>
    <s v="EJECUTADO"/>
    <s v="EJECUTADO EXITOSO"/>
    <s v="26/12/2025 SE ESCALA A COORDINADOR DE ZONA PARA ENTREGA DE ROLLOS EN SITIO | 29/12/2025 SE ENTREGAN 60 ROLLOS."/>
    <s v="VISITA TECNICA"/>
    <m/>
    <s v="TIPO I"/>
    <s v="TERRESTRE"/>
    <s v="FRANCO CAÑAVERAL YAMID RAUL"/>
    <n v="1"/>
    <n v="35780"/>
    <n v="75096"/>
    <n v="35780"/>
  </r>
  <r>
    <s v="CUCUTA"/>
    <x v="4"/>
    <x v="4"/>
    <s v="54800"/>
    <s v="3179110"/>
    <s v="3007051612"/>
    <s v="OC ENVIO ROLLOS"/>
    <s v="NORTE DE SANTANDER"/>
    <s v="TEORAMA"/>
    <s v="BARRIO CORREGIMIENTO EL ASERRI"/>
    <s v="REDEBAN"/>
    <s v="FO-25-2038216"/>
    <d v="2025-12-26T12:09:02"/>
    <d v="2025-12-30T14:06:00"/>
    <m/>
    <s v="ENVIO"/>
    <m/>
    <s v="UNO A UNO"/>
    <s v="CB UNO A UNO"/>
    <m/>
    <s v="EJECUTADO EXITOSO"/>
    <s v="26/12/2025 SE CONFIRMAN DATOS, SE REALIZA ENVIO POR OPERADOR LOGISTICO. USUARIO INDICA QUE TEORAMA LE QUEDA MUY LEJOS QUE MEJOR ENVIARSELOS A OCAÑA Y QUE SIEMPRE SE LOS ENVIEN A ESTA MISMA DIRECCION | 30/12/2025 SE REALIZA ENVIO DE 10 ROLLOS, CON LA GUIA 2282137951 SERVIENTREGA. SE CONFIRMA ENTREGA EXITOSA POR PARTE DE LA TRANSPORTADORA"/>
    <s v="ENVIO"/>
    <m/>
    <s v="TIPO IV"/>
    <s v="TERRESTRE"/>
    <m/>
    <n v="1"/>
    <n v="35780"/>
    <n v="0"/>
    <n v="35780"/>
  </r>
  <r>
    <s v="BUCARAMANGA"/>
    <x v="4"/>
    <x v="4"/>
    <s v="68679"/>
    <s v="3179138"/>
    <s v="3007048928"/>
    <s v="OC VISITA ROLLOS"/>
    <s v="SANTANDER"/>
    <s v="SAN GIL"/>
    <s v="DISTRICOL CENTRO DE CONEXIONES"/>
    <s v="REDEBAN"/>
    <s v="FO-25-2037717"/>
    <d v="2025-12-26T12:15:17"/>
    <d v="2025-12-30T13:42:00"/>
    <m/>
    <s v="VISITA"/>
    <s v="ROLLOS"/>
    <s v="AGREGADOR"/>
    <s v="DISTRICOL"/>
    <s v="EJECUTADO"/>
    <s v="EJECUTADO EXITOSO"/>
    <s v="26/12/2025 SE ESCALA A COORDINADOR DE ZONA PARA ENTREGA DE ROLLOS EN SITIO | 29/12/2025 SE REALIZA VISITA AL COMERCIO SE ENTREGAN 100 ROLLOS DE REDEBAN"/>
    <s v="VISITA TECNICA"/>
    <m/>
    <s v="TIPO II"/>
    <s v="TERRESTRE"/>
    <s v="MARIÑO PABON JORGE ENRIQUE"/>
    <n v="1"/>
    <n v="67654"/>
    <n v="140396"/>
    <n v="67654"/>
  </r>
  <r>
    <s v="BOGOTA"/>
    <x v="5"/>
    <x v="6"/>
    <s v="11001"/>
    <s v="3179162"/>
    <s v="3007044846"/>
    <s v="OC VISITA ROLLOS"/>
    <s v="CUNDINAMARCA"/>
    <s v="BOGOTA"/>
    <s v="DISTRICOL MYM SYSTEM"/>
    <s v="REDEBAN"/>
    <s v="FO-25-2037862"/>
    <d v="2025-12-26T12:37:12"/>
    <d v="2025-12-27T11:15:00"/>
    <m/>
    <s v="VISITA"/>
    <s v="ROLLOS"/>
    <s v="AGREGADOR"/>
    <s v="DISTRICOL"/>
    <s v="EJECUTADO"/>
    <s v="EJECUTADO EXITOSO"/>
    <s v="26/12/2025 SE ESCALA A COORDINADOR DE ZONA PARA ENTREGA DE ROLLOS EN SITIO | 27/12/2025 SE VISITA COMERCIO, SE ENTREGAN 60 ROLLOS RBM, NO SE MANIPULAN DISPOSITIVOS"/>
    <s v="VISITA TECNICA"/>
    <m/>
    <s v="TIPO I"/>
    <s v="TERRESTRE"/>
    <s v="ORTIZ YARA FRANKLYN ISRAEL"/>
    <n v="1"/>
    <n v="35780"/>
    <n v="75096"/>
    <n v="35780"/>
  </r>
  <r>
    <s v="NEIVA"/>
    <x v="2"/>
    <x v="2"/>
    <s v="41001"/>
    <s v="3179197"/>
    <s v="3007075076"/>
    <s v="OC VISITA ROLLOS"/>
    <s v="HUILA"/>
    <s v="NEIVA"/>
    <s v="BARRIO MANZANARES NEIVA 2"/>
    <s v="REDEBAN"/>
    <s v="FO-25-2037851"/>
    <d v="2025-12-26T13:02:12"/>
    <d v="2025-12-27T11:11:00"/>
    <m/>
    <s v="VISITA"/>
    <s v="ROLLOS"/>
    <s v="CB UNO A UNO"/>
    <s v="CB UNO A UNO"/>
    <s v="EJECUTADO"/>
    <s v="EJECUTADO EXITOSO"/>
    <s v="26/12/2025 SE ESCALA A COORDINADOR DE ZONA PARA ENTREGA DE ROLLOS EN SITIO | 27/12/2025 SE ENTREGA 30 ROLLOS SIN NOVEDAD"/>
    <s v="VISITA TECNICA"/>
    <m/>
    <s v="TIPO I"/>
    <s v="TERRESTRE"/>
    <s v="ANDRADE HERNANDEZ JUAN CARLOS"/>
    <n v="1"/>
    <n v="35780"/>
    <n v="75096"/>
    <n v="35780"/>
  </r>
  <r>
    <s v="BOGOTA"/>
    <x v="5"/>
    <x v="6"/>
    <s v="11001"/>
    <s v="3179203"/>
    <s v="3007031826"/>
    <s v="OC VISITA ROLLOS"/>
    <s v="CUNDINAMARCA"/>
    <s v="BOGOTA"/>
    <s v="BARRIO BOSA BRASILIA 3 BOGOTA"/>
    <s v="REDEBAN"/>
    <s v="FO-25-2037754"/>
    <d v="2025-12-26T12:06:37"/>
    <d v="2025-12-27T09:52:00"/>
    <m/>
    <s v="VISITA"/>
    <s v="ROLLOS"/>
    <s v="CB UNO A UNO"/>
    <s v="CB UNO A UNO"/>
    <s v="EJECUTADO"/>
    <s v="EJECUTADO EXITOSO"/>
    <s v="26/12/2025 SE ESCALA A COORDINADOR DE ZONA PARA ENTREGA DE ROLLOS EN SITIO | 27/12/2025 SE REALIZA ENTREGA DE ROLLOS REDEBAN 40"/>
    <s v="VISITA TECNICA"/>
    <m/>
    <s v="TIPO I"/>
    <s v="TERRESTRE"/>
    <s v="ALARCON AREVALO JOHAN STIVEN"/>
    <n v="1"/>
    <n v="35780"/>
    <n v="75096"/>
    <n v="35780"/>
  </r>
  <r>
    <s v="CUCUTA"/>
    <x v="4"/>
    <x v="4"/>
    <s v="54800"/>
    <s v="3179230"/>
    <s v="3007072917"/>
    <s v="OC ENVIO ROLLOS"/>
    <s v="NORTE DE SANTANDER"/>
    <s v="TEORAMA"/>
    <s v="BARRIO CRR ASERRIO TEORAMA"/>
    <s v="REDEBAN"/>
    <s v="FO-25-2038208"/>
    <d v="2025-12-26T12:24:25"/>
    <d v="2025-12-30T14:11:00"/>
    <m/>
    <s v="ENVIO"/>
    <m/>
    <s v="UNO A UNO"/>
    <s v="UNO A UNO"/>
    <m/>
    <s v="EJECUTADO EXITOSO"/>
    <s v="26/12/2025 SE CONFIRMAN DATOS, SE REALIZA ENVIO POR OPERADOR LOGISTICO. USUARIO INDICA QUE TEORAMA LE QUEDA MUY LEJOS QUE MEJOR ENVIARSELOS A OCAÑA Y QUE SIEMPRE SE LOS ENVIEN A ESTA MISMA DIRECCION | 30/12/2025 SE REALIZA ENVIO DE 10 ROLLOS, CON LA GUIA 2282137951 SERVIENTREGA. SE CONFIRMA ENTREGA EXITOSA POR PARTE DE LA TRANSPORTADORA"/>
    <s v="ENVIO"/>
    <m/>
    <s v="TIPO IV"/>
    <s v="TERRESTRE"/>
    <m/>
    <n v="1"/>
    <n v="35780"/>
    <n v="0"/>
    <n v="35780"/>
  </r>
  <r>
    <s v="MEDELLIN"/>
    <x v="1"/>
    <x v="1"/>
    <s v="5001"/>
    <s v="3179283"/>
    <s v="3007071254"/>
    <s v="OC VISITA ROLLOS"/>
    <s v="ANTIOQUIA"/>
    <s v="MEDELLIN"/>
    <s v="PTM MEDELLIN  DROGUERIA MAKRO"/>
    <s v="REDEBAN"/>
    <s v="FO-25-2038377"/>
    <d v="2025-12-26T13:38:32"/>
    <d v="2025-12-30T15:02:00"/>
    <m/>
    <s v="VISITA"/>
    <s v="ROLLOS"/>
    <s v="AGREGADOR"/>
    <s v="COMCARD - PTM"/>
    <m/>
    <s v="EJECUTADO EXITOSO"/>
    <s v="26/12/2025 SE ESCALA A COORDINADOR DE ZONA PARA ENTREGA DE ROLLOS EN SITIO | 30/12/2025 SE REALIZA ENTREGA DE 70 ROLLOS POR EL OPERADOR VELOCES CON LA GUIA V4002053442"/>
    <s v="VISITA TECNICA"/>
    <m/>
    <s v="TIPO I"/>
    <s v="TERRESTRE"/>
    <s v="CONTRERAS ROSSI LITZY YULIETH"/>
    <n v="1"/>
    <n v="35780"/>
    <n v="75096"/>
    <n v="35780"/>
  </r>
  <r>
    <s v="CUCUTA"/>
    <x v="4"/>
    <x v="4"/>
    <s v="54800"/>
    <s v="3179300"/>
    <s v="3007072916"/>
    <s v="OC ENVIO ROLLOS"/>
    <s v="NORTE DE SANTANDER"/>
    <s v="TEORAMA"/>
    <s v="BARRIO TEORAMA TEORAMA 1"/>
    <s v="REDEBAN"/>
    <s v="FO-25-2038210"/>
    <d v="2025-12-26T12:21:01"/>
    <d v="2025-12-30T14:10:00"/>
    <m/>
    <s v="ENVIO"/>
    <m/>
    <s v="UNO A UNO"/>
    <s v="UNO A UNO"/>
    <m/>
    <s v="EJECUTADO EXITOSO"/>
    <s v="26/12/2025 SE CONFIRMAN DATOS, SE REALIZA ENVIO POR OPERADOR LOGISTICO. USUARIO INDICA QUE TEORAMA LE QUEDA MUY LEJOS QUE MEJOR ENVIARSELOS A OCAÑA Y QUE SIEMPRE SE LOS ENVIEN A ESTA MISMA DIRECCION | 30/12/2025 SE REALIZA ENVIO DE 10 ROLLOS, CON LA GUIA 2282137951 SERVIENTREGA. SE CONFIRMA ENTREGA EXITOSA POR PARTE DE LA TRANSPORTADORA"/>
    <s v="ENVIO"/>
    <m/>
    <s v="TIPO IV"/>
    <s v="TERRESTRE"/>
    <m/>
    <n v="1"/>
    <n v="35780"/>
    <n v="0"/>
    <n v="35780"/>
  </r>
  <r>
    <s v="MEDELLIN"/>
    <x v="1"/>
    <x v="1"/>
    <s v="5756"/>
    <s v="3179325"/>
    <s v="3007071714"/>
    <s v="OC VISITA ROLLOS"/>
    <s v="ANTIOQUIA"/>
    <s v="SONSON"/>
    <s v="DISTRICOL VARIEDADES LAS CA#AS"/>
    <s v="REDEBAN"/>
    <s v="FO-25-2038316"/>
    <d v="2025-12-26T12:48:03"/>
    <d v="2025-12-29T10:13:00"/>
    <m/>
    <s v="VISITA"/>
    <s v="ROLLOS"/>
    <s v="AGREGADOR"/>
    <s v="DISTRICOL"/>
    <s v="EJECUTADO"/>
    <s v="EJECUTADO EXITOSO"/>
    <s v="26/12/2025 SE REALIZA ENVIO DE ROLLOS POR FLOTA | 29/12/2025 SE ENVÍAN 20 ROLLOS, CLIENTE INDICA QUE YA RECIBIÓ LOS ROLLOS"/>
    <s v="ENVIO FLOTA - OPERADOR LOGISTICO"/>
    <m/>
    <s v="TIPO III"/>
    <s v="TERRESTRE"/>
    <s v="BADEL ACUÑA LUIS ALBERTO"/>
    <n v="1"/>
    <n v="35780"/>
    <n v="0"/>
    <n v="35780"/>
  </r>
  <r>
    <s v="CALI"/>
    <x v="0"/>
    <x v="0"/>
    <s v="19142"/>
    <s v="3179336"/>
    <s v="3007070358"/>
    <s v="OC VISITA ROLLOS"/>
    <s v="CAUCA"/>
    <s v="CALOTO"/>
    <s v="BARRIO LA ARROBLEDA CALOTO"/>
    <s v="REDEBAN"/>
    <s v="FO-25-2037859"/>
    <d v="2025-12-26T12:59:05"/>
    <d v="2025-12-29T13:49:00"/>
    <m/>
    <s v="VISITA"/>
    <s v="ROLLOS"/>
    <s v="CB UNO A UNO"/>
    <s v="CB UNO A UNO"/>
    <s v="EJECUTADO"/>
    <s v="EJECUTADO EXITOSO"/>
    <s v="26/12/2025 SE ESCALA A COORDINADOR DE ZONA PARA ENTREGA DE ROLLOS EN SITIO | 30/12/2025 SE REALIZA VISITA TÉCNICA PARA ENTREGAR 30 ROLLOS EN BUEN ESTADO"/>
    <s v="VISITA TECNICA"/>
    <m/>
    <s v="TIPO II"/>
    <s v="TERRESTRE"/>
    <s v="ESCOBAR LENIS JUAN SEBASTIAN"/>
    <n v="1"/>
    <n v="67654"/>
    <n v="140396"/>
    <n v="67654"/>
  </r>
  <r>
    <s v="MEDELLIN"/>
    <x v="1"/>
    <x v="1"/>
    <s v="5001"/>
    <s v="3179394"/>
    <s v="3007080199"/>
    <s v="OC VISITA ROLLOS"/>
    <s v="ANTIOQUIA"/>
    <s v="MEDELLIN"/>
    <s v="BARRIO AURES MEDELLIN"/>
    <s v="REDEBAN"/>
    <s v="FO-25-2038373"/>
    <d v="2025-12-26T14:09:27"/>
    <d v="2025-12-31T08:33:00"/>
    <m/>
    <s v="VISITA"/>
    <s v="ROLLOS"/>
    <s v="UNO A UNO"/>
    <s v="UNO A UNO"/>
    <m/>
    <s v="EJECUTADO EXITOSO"/>
    <s v="26/12/2025 SE ESCALA A COORDINADOR DE ZONA PARA ENTREGA DE ROLLOS EN SITIO | 31/12/2025 SE REALIZA ENTREGA DE 30 ROLLOS POR EL OPERADOR VELOCES CON LA GUIA V4002053443"/>
    <s v="VISITA TECNICA"/>
    <m/>
    <s v="TIPO I"/>
    <s v="TERRESTRE"/>
    <s v="CONTRERAS ROSSI LITZY YULIETH"/>
    <n v="1"/>
    <n v="35780"/>
    <n v="75096"/>
    <n v="35780"/>
  </r>
  <r>
    <s v="BOGOTA"/>
    <x v="5"/>
    <x v="6"/>
    <s v="25843"/>
    <s v="3179433"/>
    <s v="3007079329"/>
    <s v="OC VISITA ROLLOS"/>
    <s v="CUNDINAMARCA"/>
    <s v="VILLA DE SAN DIEGO DE UBATE"/>
    <s v="BARRIO NORTE VILLA DE SAN DIEG"/>
    <s v="REDEBAN"/>
    <s v="FO-25-2038375"/>
    <d v="2025-12-26T13:41:37"/>
    <d v="2025-12-29T13:53:00"/>
    <m/>
    <s v="VISITA"/>
    <s v="ROLLOS"/>
    <s v="CB UNO A UNO"/>
    <s v="CB UNO A UNO"/>
    <s v="EJECUTADO"/>
    <s v="EJECUTADO EXITOSO"/>
    <s v="26/12/2025 SE ESCALA A COORDINADOR DE ZONA PARA ENTREGA DE ROLLOS EN SITIO | 29/12/2025 SE LLEGA A LA DIRECCIÓN INDICADA Y SE ENTREGAN 10 ROLLOS RBM SIN MANIPULAR EQUIPOS"/>
    <s v="VISITA TECNICA"/>
    <m/>
    <s v="TIPO II"/>
    <s v="TERRESTRE"/>
    <s v="GARCIA PASTRANA KEVIN FERNANDO"/>
    <n v="1"/>
    <n v="67654"/>
    <n v="140396"/>
    <n v="67654"/>
  </r>
  <r>
    <s v="CALI"/>
    <x v="0"/>
    <x v="0"/>
    <s v="76001"/>
    <s v="3179470"/>
    <s v="3007081724"/>
    <s v="OC VISITA ROLLOS"/>
    <s v="VALLE DEL CAUCA"/>
    <s v="CALI"/>
    <s v="DISTRICOL TODO EN UNO"/>
    <s v="REDEBAN"/>
    <s v="FO-25-2038360"/>
    <d v="2025-12-26T14:22:34"/>
    <d v="2025-12-29T12:15:00"/>
    <m/>
    <s v="VISITA"/>
    <s v="ROLLOS"/>
    <s v="AGREGADOR"/>
    <s v="DISTRICOL"/>
    <s v="EJECUTADO"/>
    <s v="EJECUTADO EXITOSO"/>
    <s v="26/12/2025 SE ESCALA A COORDINADOR DE ZONA PARA ENTREGA DE ROLLOS EN SITIO | 29/12/2025 SE REALIZA ENTREGA DE 120 ROLLOS TÉRMICOS REDEBAN"/>
    <s v="VISITA TECNICA"/>
    <m/>
    <s v="TIPO I"/>
    <s v="TERRESTRE"/>
    <s v="MONTERO MUESES GIAN CARLO"/>
    <n v="1"/>
    <n v="35780"/>
    <n v="75096"/>
    <n v="35780"/>
  </r>
  <r>
    <s v="BOGOTA"/>
    <x v="5"/>
    <x v="6"/>
    <s v="11001"/>
    <s v="3179639"/>
    <s v="3007071694"/>
    <s v="OC VISITA ROLLOS"/>
    <s v="CUNDINAMARCA"/>
    <s v="BOGOTA"/>
    <s v="PTM BOGOTA  LA ESTACION PAPELE"/>
    <s v="REDEBAN"/>
    <s v="FO-25-2038365"/>
    <d v="2025-12-26T14:16:35"/>
    <d v="2025-12-27T11:19:00"/>
    <m/>
    <s v="VISITA"/>
    <s v="ROLLOS"/>
    <s v="AGREGADOR"/>
    <s v="COMCARD - PTM"/>
    <s v="EJECUTADO"/>
    <s v="EJECUTADO EXITOSO"/>
    <s v="26/12/2025 SE ESCALA A COORDINADOR DE ZONA PARA ENTREGA DE ROLLOS EN SITIO | 27/12/2025 ENTREGA DE ROLLOS EJECUTADO OK"/>
    <s v="VISITA TECNICA"/>
    <m/>
    <s v="TIPO I"/>
    <s v="TERRESTRE"/>
    <s v="GOMEZ VEGA DAVID SNEYDER"/>
    <n v="1"/>
    <n v="35780"/>
    <n v="75096"/>
    <n v="35780"/>
  </r>
  <r>
    <s v="CALI"/>
    <x v="0"/>
    <x v="0"/>
    <s v="76001"/>
    <s v="3179640"/>
    <s v="3007082124"/>
    <s v="OC VISITA ROLLOS"/>
    <s v="VALLE DEL CAUCA"/>
    <s v="CALI"/>
    <s v="DISTRICOL CENTER ELECTRONICS"/>
    <s v="REDEBAN"/>
    <s v="FO-25-2038363"/>
    <d v="2025-12-26T14:17:42"/>
    <d v="2025-12-29T11:11:00"/>
    <m/>
    <s v="VISITA"/>
    <s v="ROLLOS"/>
    <m/>
    <m/>
    <s v="EJECUTADO"/>
    <s v="EJECUTADO EXITOSO"/>
    <s v="26/12/2025 SE ESCALA A COORDINADOR DE ZONA PARA ENTREGA DE ROLLOS EN SITIO | 29/12/2025 SE ENTREGAN 10 ROLLOS A STEVEN HERNANDEZ"/>
    <s v="VISITA TECNICA"/>
    <m/>
    <s v="TIPO I"/>
    <s v="TERRESTRE"/>
    <s v="CUERO RUIZ JHONNY"/>
    <n v="1"/>
    <n v="35780"/>
    <n v="75096"/>
    <n v="35780"/>
  </r>
  <r>
    <s v="BUCARAMANGA"/>
    <x v="4"/>
    <x v="4"/>
    <s v="68276"/>
    <s v="3179815"/>
    <s v="3007064388"/>
    <s v="OC VISITA ROLLOS"/>
    <s v="SANTANDER"/>
    <s v="FLORIDABLANCA"/>
    <s v="DISTRICOL PAPELERIA 3 COLORES"/>
    <s v="REDEBAN"/>
    <s v="FO-25-2038357"/>
    <d v="2025-12-26T14:24:35"/>
    <d v="2025-12-27T12:01:00"/>
    <m/>
    <s v="VISITA"/>
    <s v="ROLLOS"/>
    <s v="AGREGADOR"/>
    <s v="DISTRICOL"/>
    <s v="EJECUTADO"/>
    <s v="EJECUTADO EXITOSO"/>
    <s v="26/12/2025 SE ESCALA A COORDINADOR DE ZONA PARA ENTREGA DE ROLLOS EN SITIO | 27/12/2025 SE VISITA COMERCIO SE ENTREGA ROLLOS EN SITIO"/>
    <s v="VISITA TECNICA"/>
    <m/>
    <s v="TIPO I"/>
    <s v="TERRESTRE"/>
    <s v="HERRERA LUQUE SAUL JAVIER"/>
    <n v="1"/>
    <n v="35780"/>
    <n v="75096"/>
    <n v="35780"/>
  </r>
  <r>
    <s v="CALI"/>
    <x v="0"/>
    <x v="0"/>
    <s v="76520"/>
    <s v="3179826"/>
    <s v="3007020828"/>
    <s v="OC VISITA ROLLOS"/>
    <s v="VALLE DEL CAUCA"/>
    <s v="PALMIRA"/>
    <s v="BARRIO LA MANCHA ROJA PALMIRA"/>
    <s v="REDEBAN"/>
    <s v="FO-25-2038351"/>
    <d v="2025-12-26T14:27:48"/>
    <d v="2025-12-29T15:42:00"/>
    <m/>
    <s v="VISITA"/>
    <s v="ROLLOS"/>
    <s v="CB UNO A UNO"/>
    <s v="CB UNO A UNO"/>
    <s v="EJECUTADO"/>
    <s v="EJECUTADO EXITOSO"/>
    <s v="26/12/2025 SE ESCALA A COORDINADOR DE ZONA PARA ENTREGA DE ROLLOS EN SITIO | 29/12/2025 EN LA VISITA TÉCNICA SE REALIZÓ LA ENTREGA DE 140 ROLLOS DE REDEBAN PARA EL CB."/>
    <s v="VISITA TECNICA"/>
    <m/>
    <s v="TIPO I"/>
    <s v="TERRESTRE"/>
    <s v="SANCHEZ URREGO ROBINSON DAVID"/>
    <n v="1"/>
    <n v="35780"/>
    <n v="75096"/>
    <n v="35780"/>
  </r>
  <r>
    <s v="BOGOTA"/>
    <x v="5"/>
    <x v="6"/>
    <s v="11001"/>
    <s v="3179928"/>
    <s v="3007062128"/>
    <s v="OC VISITA ROLLOS"/>
    <s v="CUNDINAMARCA"/>
    <s v="BOGOTA"/>
    <s v="BARRIO MIRAVALLE BOGOTA"/>
    <s v="REDEBAN"/>
    <s v="FO-25-2038589"/>
    <d v="2025-12-26T15:04:06"/>
    <d v="2025-12-27T11:24:00"/>
    <m/>
    <s v="VISITA"/>
    <s v="ROLLOS"/>
    <s v="UNO A UNO"/>
    <s v="CB UNO A UNO"/>
    <s v="EJECUTADO"/>
    <s v="EJECUTADO EXITOSO"/>
    <s v="26/02/2025 SE ESCALA A COORDINADOR DE ZONA PARA ENTREGA DE ROLLOS EN SITIO | 27/12/2025 SE VISITA COMERCIO, SE ENTREGAN 10 ROLLOS RBM, NO SE MANIPULAN DISPOSITIVOS"/>
    <s v="VISITA TECNICA"/>
    <m/>
    <s v="TIPO I"/>
    <s v="TERRESTRE"/>
    <s v="ORTIZ YARA FRANKLYN ISRAEL"/>
    <n v="1"/>
    <n v="35780"/>
    <n v="75096"/>
    <n v="35780"/>
  </r>
  <r>
    <s v="CARTAGENA"/>
    <x v="3"/>
    <x v="3"/>
    <s v="13001"/>
    <s v="3179975"/>
    <s v="3007028105"/>
    <s v="OC VISITA ROLLOS"/>
    <s v="BOLIVAR"/>
    <s v="CARTAGENA"/>
    <s v="REDY PASEO LA CASTELLANA"/>
    <s v="REDEBAN"/>
    <s v="FO-25-2038791"/>
    <d v="2025-12-26T15:33:43"/>
    <d v="2025-12-27T10:45:00"/>
    <m/>
    <s v="VISITA"/>
    <s v="ROLLOS"/>
    <s v="ROBUSTO"/>
    <s v="REDY"/>
    <s v="EJECUTADO"/>
    <s v="EJECUTADO EXITOSO"/>
    <s v="26/12/2025 SE ESCALA A COORDINADOR DE ZONA PARA ENTREGA DE ROLLOS EN SITIO | 27/12/2025 SE REALIZA ENTREGA DE 330 ROLLOS PARA EL CORRESPONSAL"/>
    <s v="VISITA TECNICA"/>
    <m/>
    <s v="TIPO I"/>
    <s v="TERRESTRE"/>
    <s v="MARTINEZ SALGUEDO ANDRES AUGUSTO"/>
    <n v="1"/>
    <n v="35780"/>
    <n v="75096"/>
    <n v="35780"/>
  </r>
  <r>
    <s v="CALI"/>
    <x v="0"/>
    <x v="0"/>
    <s v="76001"/>
    <s v="3179984"/>
    <s v="3007073580"/>
    <s v="OC VISITA ROLLOS"/>
    <s v="VALLE DEL CAUCA"/>
    <s v="CALI"/>
    <s v="DISTRICOL INTERNET ASPRILLA"/>
    <s v="REDEBAN"/>
    <s v="FO-25-2038788"/>
    <d v="2025-12-26T15:47:43"/>
    <d v="2025-12-29T11:03:00"/>
    <m/>
    <s v="VISITA"/>
    <s v="ROLLOS"/>
    <s v="AGREGADOR"/>
    <s v="DISTRICOL"/>
    <s v="EJECUTADO"/>
    <s v="EJECUTADO EXITOSO"/>
    <s v="26/12/2025 SE ESCALA A COORDINADOR DE ZONA PARA ENTREGA DE ROLLOS EN SITIO | 29/12/2025 SE REALIZA ENTREGA DE 70 ROLLOS REDEBAN CON VISITA, NO SE INTERVIENE EQUIPOS"/>
    <s v="VISITA TECNICA"/>
    <m/>
    <s v="TIPO I"/>
    <s v="TERRESTRE"/>
    <s v="HERRERA MONAR GEOVANNY"/>
    <n v="1"/>
    <n v="35780"/>
    <n v="75096"/>
    <n v="35780"/>
  </r>
  <r>
    <s v="CALI"/>
    <x v="0"/>
    <x v="0"/>
    <s v="76130"/>
    <s v="3180008"/>
    <s v="3007070902"/>
    <s v="OC VISITA ROLLOS"/>
    <s v="VALLE DEL CAUCA"/>
    <s v="CANDELARIA"/>
    <s v="PTMCANDELARIASALON DE BELLEZA"/>
    <s v="REDEBAN"/>
    <s v="FO-25-2038584"/>
    <d v="2025-12-26T15:05:06"/>
    <d v="2025-12-29T13:56:00"/>
    <m/>
    <s v="VISITA"/>
    <s v="ROLLOS"/>
    <s v="AGREGADOR"/>
    <s v="COMCARD - PTM"/>
    <s v="EJECUTADO"/>
    <s v="EJECUTADO EXITOSO"/>
    <s v="26/02/2025 SE ESCALA A COORDINADOR DE ZONA PARA ENTREGA DE ROLLOS EN SITIO | 29/12/2025 SE COMUNICA CON EL SEÑOR BREINER E INFORMA QUE SE DEJE LOS ROLLOS EN PORTERÍA"/>
    <s v="VISITA TECNICA"/>
    <m/>
    <s v="TIPO II"/>
    <s v="TERRESTRE"/>
    <s v="PALACIOS GOMEZ BRAHIAN ANDRES"/>
    <n v="1"/>
    <n v="67654"/>
    <n v="140396"/>
    <n v="67654"/>
  </r>
  <r>
    <s v="MEDELLIN"/>
    <x v="1"/>
    <x v="1"/>
    <s v="5360"/>
    <s v="3180301"/>
    <s v="3007071180"/>
    <s v="OC VISITA ROLLOS"/>
    <s v="ANTIOQUIA"/>
    <s v="ITAGUI"/>
    <s v="PTM ITAGUI  LEGUMBRERIA Y ALGO"/>
    <s v="REDEBAN"/>
    <s v="FO-25-2038953"/>
    <d v="2025-12-26T16:06:28"/>
    <d v="2025-12-30T15:03:00"/>
    <m/>
    <s v="VISITA"/>
    <s v="ROLLOS"/>
    <s v="AGREGADOR"/>
    <s v="COMCARD - PTM"/>
    <m/>
    <s v="EJECUTADO EXITOSO"/>
    <s v="26/12/2025 SE ESCALA A COORDINADOR DE ZONA PARA ENTREGA DE ROLLOS EN SITIO | 30/12/2025 SE REALIZA ENTREGA DE 30 ROLLOS POR EL OPERADOR VELOCES CON LA GUIA V4002053438"/>
    <s v="VISITA TECNICA"/>
    <m/>
    <s v="TIPO I"/>
    <s v="TERRESTRE"/>
    <s v="CONTRERAS ROSSI LITZY YULIETH"/>
    <n v="1"/>
    <n v="35780"/>
    <n v="75096"/>
    <n v="35780"/>
  </r>
  <r>
    <s v="BARRANQUILLA"/>
    <x v="3"/>
    <x v="3"/>
    <s v="8001"/>
    <s v="3180365"/>
    <s v="3007079598"/>
    <s v="OC VISITA ROLLOS"/>
    <s v="ATLANTICO"/>
    <s v="BARRANQUILLA"/>
    <s v="BARRIO LA MAGDALENA BARRANQUILLA  4"/>
    <s v="REDEBAN"/>
    <s v="FO-25-2040505"/>
    <d v="2025-12-26T17:21:48"/>
    <d v="2025-12-30T08:08:00"/>
    <m/>
    <s v="VISITA"/>
    <s v="ROLLOS"/>
    <s v="UNO A UNO"/>
    <s v="UNO A UNO"/>
    <s v="EJECUTADO"/>
    <s v="EJECUTADO EXITOSO"/>
    <s v="27/12/2025 SE ESCALA A COORDINADOR DE ZONA PARA ENTREGA DE ROLLOS EN SITIO | 29/12/2025 SE HACE ENTREGA DE 30 ROLLOS REDEBAN DE MANERA EXITOSA"/>
    <s v="VISITA TECNICA"/>
    <m/>
    <s v="TIPO I"/>
    <s v="TERRESTRE"/>
    <s v="ORTEGA TORRES JUAN SEBASTIAN"/>
    <n v="1"/>
    <n v="35780"/>
    <n v="75096"/>
    <n v="35780"/>
  </r>
  <r>
    <s v="BUCARAMANGA"/>
    <x v="4"/>
    <x v="4"/>
    <s v="68081"/>
    <s v="3180388"/>
    <s v="3007074053"/>
    <s v="OC ENVIO ROLLOS"/>
    <s v="SANTANDER"/>
    <s v="BARRANCABERMEJA"/>
    <s v="DISTRICOL VARIEDADES KAJU"/>
    <s v="REDEBAN"/>
    <s v="FO-25-2040050"/>
    <d v="2025-12-27T09:00:00"/>
    <d v="2025-12-31T09:38:00"/>
    <m/>
    <s v="ENVIO"/>
    <m/>
    <s v="AGREGADOR"/>
    <s v="DISTRICOL"/>
    <m/>
    <s v="EJECUTADO EXITOSO"/>
    <s v="27/12/2025 SE REALIZA ENVIO DE ROLLOS POR  OPERADOR LOGISTICO | 31/12/2025 SE REALIZA ENVIO DE 100 ROLLOS, CON LA GUIA 380284321 SERVIENTREGA. SE CONFIRMA ENTREGA EXITOSA POR PARTE DE LA TRANSPORTADORA"/>
    <s v="ENVIO"/>
    <m/>
    <s v="TIPO III"/>
    <s v="TERRESTRE"/>
    <m/>
    <n v="1"/>
    <n v="35780"/>
    <n v="0"/>
    <n v="35780"/>
  </r>
  <r>
    <s v="BUCARAMANGA"/>
    <x v="4"/>
    <x v="4"/>
    <s v="68001"/>
    <s v="3180561"/>
    <s v="3007046626"/>
    <s v="OC VISITA ROLLOS"/>
    <s v="SANTANDER"/>
    <s v="BUCARAMANGA"/>
    <s v="PTM  BUCARAMANGA  LA GRAN ESQU"/>
    <s v="REDEBAN"/>
    <s v="FO-25-2040512"/>
    <d v="2025-12-26T17:14:04"/>
    <d v="2025-12-29T14:12:00"/>
    <m/>
    <s v="VISITA"/>
    <s v="ROLLOS"/>
    <s v="AGREGADOR"/>
    <s v="COMCARD - PTM"/>
    <s v="EJECUTADO"/>
    <s v="EJECUTADO EXITOSO"/>
    <s v="27/12/2025 SE ESCALA A COORDINADOR DE ZONA PARA ENTREGA DE ROLLOS EN SITIO | 29/12/2025 ENTREGA DE 20 ROLLOS PARA DATAFONO"/>
    <s v="VISITA TECNICA"/>
    <m/>
    <s v="TIPO I"/>
    <s v="TERRESTRE"/>
    <s v="PEÑA DIAZ IVAN YESID"/>
    <n v="1"/>
    <n v="35780"/>
    <n v="75096"/>
    <n v="35780"/>
  </r>
  <r>
    <s v="CALI"/>
    <x v="0"/>
    <x v="0"/>
    <s v="76111"/>
    <s v="3180639"/>
    <s v="3007068307"/>
    <s v="OC VISITA ROLLOS"/>
    <s v="VALLE DEL CAUCA"/>
    <s v="GUADALAJARA DE BUGA"/>
    <s v="BARRIO FUEMAYOR GUADALAJARA DE"/>
    <s v="REDEBAN"/>
    <s v="FO-25-2040517"/>
    <d v="2025-12-26T17:12:36"/>
    <d v="2025-12-29T15:56:00"/>
    <m/>
    <s v="VISITA"/>
    <s v="ROLLOS"/>
    <s v="CB UNO A UNO"/>
    <s v="CB UNO A UNO"/>
    <s v="EJECUTADO"/>
    <s v="EJECUTADO EXITOSO"/>
    <s v="27/12/2025 SE ESCALA A COORDINADOR DE ZONA PARA ENTREGA DE ROLLOS EN SITIO | 29/12/2025 SE REALIZA ENTREGA DE 20 ROLLOS TÉRMICOS EN EL CB SIN NOVEDAD."/>
    <s v="VISITA TECNICA"/>
    <m/>
    <s v="TIPO II"/>
    <s v="TERRESTRE"/>
    <s v="TORRES GARCIA JENDRY JOSE"/>
    <n v="1"/>
    <n v="67654"/>
    <n v="140396"/>
    <n v="67654"/>
  </r>
  <r>
    <s v="CALI"/>
    <x v="0"/>
    <x v="0"/>
    <s v="76001"/>
    <s v="3180645"/>
    <s v="3007078981"/>
    <s v="OC VISITA ROLLOS"/>
    <s v="VALLE DEL CAUCA"/>
    <s v="CALI"/>
    <s v="PTM CALI VARIEDADES LUISANGEL"/>
    <s v="REDEBAN"/>
    <s v="FO-25-2042710"/>
    <d v="2025-12-26T17:14:59"/>
    <d v="2025-12-29T12:21:00"/>
    <m/>
    <s v="VISITA"/>
    <s v="ROLLOS"/>
    <s v="AGREGADOR"/>
    <s v="COMCARD - PTM"/>
    <s v="EJECUTADO"/>
    <s v="EJECUTADO EXITOSO"/>
    <s v="28/12/2025 SE ESCALA A COORDINADOR DE ZONA PARA ENTREGA DE ROLLOS EN SITIO | 29/12/2025 SE REALIZA ENTREGA DE 30 ROLLOS TÉRMICOS REDEBAN"/>
    <s v="VISITA TECNICA"/>
    <m/>
    <s v="TIPO I"/>
    <s v="TERRESTRE"/>
    <s v="MONTERO MUESES GIAN CARLO"/>
    <n v="1"/>
    <n v="35780"/>
    <n v="75096"/>
    <n v="35780"/>
  </r>
  <r>
    <s v="SINCELEJO"/>
    <x v="3"/>
    <x v="3"/>
    <s v="70823"/>
    <s v="3180671"/>
    <s v="3007034643"/>
    <s v="OC VISITA ROLLOS"/>
    <s v="SUCRE"/>
    <s v="TOLU VIEJO"/>
    <s v="DISTRICOL LUNETTES GAFAS Y MON"/>
    <s v="REDEBAN"/>
    <s v="FO-25-2040493"/>
    <d v="2025-12-27T09:00:00"/>
    <d v="2025-12-29T10:22:00"/>
    <m/>
    <s v="VISITA"/>
    <s v="ROLLOS"/>
    <s v="AGREGADOR"/>
    <s v="DISTRICOL"/>
    <s v="EJECUTADO"/>
    <s v="EJECUTADO EXITOSO"/>
    <s v="27/12/2025 SE ESCALA A COORDINADOR DE ZONA PARA ENTREGA DE ROLLOS EN SITIO | 29/12/2025 SE VISITA SITIO SE VERIFICA INFORMACIÓN SE REALIZA ENTREGA DE ROLLOS, NO SE MANIPULA EQUIPOS. FIRMA QUIEN RECIBE LOS ROLLOS."/>
    <s v="VISITA TECNICA"/>
    <m/>
    <s v="TIPO II"/>
    <s v="TERRESTRE"/>
    <s v="SANTOS GUZMAN CHRISTIAN FELIPE"/>
    <n v="1"/>
    <n v="67654"/>
    <n v="140396"/>
    <n v="67654"/>
  </r>
  <r>
    <s v="MONTERIA"/>
    <x v="3"/>
    <x v="3"/>
    <s v="23001"/>
    <s v="3180691"/>
    <s v="3007082047"/>
    <s v="OC VISITA ROLLOS"/>
    <s v="CORDOBA"/>
    <s v="MONTERIA"/>
    <s v="DISTRICOL COFFE MARK 3"/>
    <s v="REDEBAN"/>
    <s v="FO-25-2040485"/>
    <d v="2025-12-27T09:00:00"/>
    <d v="2025-12-29T11:15:00"/>
    <m/>
    <s v="VISITA"/>
    <s v="ROLLOS"/>
    <s v="AGREGADOR"/>
    <s v="DISTRICOL"/>
    <s v="EJECUTADO"/>
    <s v="EJECUTADO EXITOSO"/>
    <s v="27/12/2025 SE ESCALA A COORDINADOR DE ZONA PARA ENTREGA DE ROLLOS EN SITIO | 29/12/2025 SE REALIZA LA ENTREGA DE 60 ROLLOS DE LA RED REDEBAN, NO SE MANIPULAN EQUIPOS"/>
    <s v="VISITA TECNICA"/>
    <m/>
    <s v="TIPO I"/>
    <s v="TERRESTRE"/>
    <s v="ARRAZOLA HERNANDEZ NICOLAS AUGUSTO"/>
    <n v="1"/>
    <n v="35780"/>
    <n v="75096"/>
    <n v="35780"/>
  </r>
  <r>
    <s v="BUCARAMANGA"/>
    <x v="4"/>
    <x v="4"/>
    <s v="68547"/>
    <s v="3180701"/>
    <s v="3007044865"/>
    <s v="OC VISITA ROLLOS"/>
    <s v="SANTANDER"/>
    <s v="PIEDECUESTA"/>
    <s v="PTM PIEDECUESTA MISCELANEA Y C"/>
    <s v="REDEBAN"/>
    <s v="FO-25-2040498"/>
    <d v="2025-12-27T09:00:00"/>
    <d v="2025-12-29T11:24:00"/>
    <m/>
    <s v="VISITA"/>
    <s v="ROLLOS"/>
    <s v="AGREGADOR"/>
    <s v="COMCARD - PTM"/>
    <s v="EJECUTADO"/>
    <s v="EJECUTADO EXITOSO"/>
    <s v="27/12/2025 SE ESCALA A COORDINADOR DE ZONA PARA ENTREGA DE ROLLOS EN SITIO | 29/12/2025 SE VISITA COMERCIO SE REALIZA LA ENTREGA DE 50 ROLLOS RBM CB OPERATIVO"/>
    <s v="VISITA TECNICA"/>
    <m/>
    <s v="TIPO II"/>
    <s v="TERRESTRE"/>
    <s v="BARAJAS BERMUDEZ YAHIR MAURICIO"/>
    <n v="1"/>
    <n v="67654"/>
    <n v="140396"/>
    <n v="67654"/>
  </r>
  <r>
    <s v="CALI"/>
    <x v="0"/>
    <x v="0"/>
    <s v="76001"/>
    <s v="3180729"/>
    <s v="3007059018"/>
    <s v="OC VISITA ROLLOS"/>
    <s v="VALLE DEL CAUCA"/>
    <s v="CALI"/>
    <s v="REDY MORICHAL"/>
    <s v="REDEBAN"/>
    <s v="FO-25-2040251"/>
    <d v="2025-12-27T09:00:00"/>
    <d v="2025-12-29T11:41:00"/>
    <m/>
    <s v="VISITA"/>
    <s v="ROLLOS"/>
    <s v="ROBUSTO"/>
    <s v="REDY"/>
    <s v="EJECUTADO"/>
    <s v="EJECUTADO EXITOSO"/>
    <s v="27/12/2025 SE ESCALA A COORDINADOR DE ZONA PARA ENTREGA DE ROLLOS EN SITIO | 29/12/2025 SE REALIZA ENTREGA DE 170 ROLLOS REDEBAN CON VISITA, NO SE INTERVIENE EQUIPOS"/>
    <s v="VISITA TECNICA"/>
    <m/>
    <s v="TIPO I"/>
    <s v="TERRESTRE"/>
    <s v="HERRERA MONAR GEOVANNY"/>
    <n v="1"/>
    <n v="35780"/>
    <n v="75096"/>
    <n v="35780"/>
  </r>
  <r>
    <s v="BOGOTA"/>
    <x v="5"/>
    <x v="6"/>
    <s v="11001"/>
    <s v="3180734"/>
    <s v="3007066343"/>
    <s v="OC VISITA ROLLOS"/>
    <s v="CUNDINAMARCA"/>
    <s v="BOGOTA"/>
    <s v="BARRIO TIBABUYES BOGOTA"/>
    <s v="REDEBAN"/>
    <s v="FO-25-2040243"/>
    <d v="2025-12-27T09:00:00"/>
    <d v="2025-12-31T07:21:00"/>
    <m/>
    <s v="VISITA"/>
    <s v="ROLLOS"/>
    <s v="UNO A UNO"/>
    <s v="CB UNO A UNO"/>
    <s v="EJECUTADO"/>
    <s v="EJECUTADO EXITOSO"/>
    <s v="27/12/2025 SE ESCALA A COORDINADOR DE ZONA PARA ENTREGA DE ROLLOS EN SITIO | 31/12/2025 SE VISITA COMERCIO CB BANCOLOMBIA, SE ENTREGAN ROLLOS DE PAPELERÍA PARA EL DATAFONO SOLICITADOS POR EL CLIENTE, NO UPS, NO SE MANIPULAN EQUIPOS."/>
    <s v="VISITA TECNICA"/>
    <m/>
    <s v="TIPO I"/>
    <s v="TERRESTRE"/>
    <s v="VEGA MANRIQUE JONATAN MAURICIO"/>
    <n v="1"/>
    <n v="35780"/>
    <n v="75096"/>
    <n v="35780"/>
  </r>
  <r>
    <s v="BUCARAMANGA"/>
    <x v="4"/>
    <x v="4"/>
    <s v="68276"/>
    <s v="3180737"/>
    <s v="3007065661"/>
    <s v="OC VISITA ROLLOS"/>
    <s v="SANTANDER"/>
    <s v="FLORIDABLANCA"/>
    <s v="PTM FLORIDABLANCA VILLANET COM"/>
    <s v="REDEBAN"/>
    <s v="FO-25-2040239"/>
    <d v="2025-12-27T09:00:00"/>
    <d v="2025-12-29T11:08:00"/>
    <m/>
    <s v="VISITA"/>
    <s v="ROLLOS"/>
    <s v="AGREGADOR"/>
    <s v="COMCARD - PTM"/>
    <s v="EJECUTADO"/>
    <s v="EJECUTADO EXITOSO"/>
    <s v="27/12/2025 SE ESCALA A COORDINADOR DE ZONA PARA ENTREGA DE ROLLOS EN SITIO | 29/12/2025 POR SOLICITUD DEL CLIENTE SE ENTREGA 30 ROLLOS EN SITIO DIFERENTE"/>
    <s v="VISITA TECNICA"/>
    <m/>
    <s v="TIPO I"/>
    <s v="TERRESTRE"/>
    <s v="HERRERA LUQUE SAUL JAVIER"/>
    <n v="1"/>
    <n v="35780"/>
    <n v="75096"/>
    <n v="35780"/>
  </r>
  <r>
    <s v="CUCUTA"/>
    <x v="4"/>
    <x v="4"/>
    <s v="54810"/>
    <s v="3180798"/>
    <s v="3007049138"/>
    <s v="OC VISITA ROLLOS"/>
    <s v="NORTE DE SANTANDER"/>
    <s v="TIBU"/>
    <s v="PTM TIBU FARMA YURI"/>
    <s v="REDEBAN"/>
    <s v="FO-25-2048703"/>
    <d v="2025-12-27T00:00:00"/>
    <d v="2025-12-30T15:39:00"/>
    <m/>
    <s v="VISITA"/>
    <s v="ROLLOS"/>
    <s v="AGREGADOR"/>
    <s v="COMCARD - PTM"/>
    <s v="EJECUTADO"/>
    <s v="EJECUTADO EXITOSO"/>
    <s v="29/12/2025 SE ESCALA A COORDINADOR DE ZONA PARA ENTREGA DE ROLLOS EN SITIO | 30/12/2025 SE ENTREGAN 30 ROLLOS OK"/>
    <s v="VISITA TECNICA"/>
    <m/>
    <s v="TIPO V"/>
    <s v="TERRESTRE"/>
    <s v="NARANJO AFANADOR RUBEN JESUS"/>
    <n v="1"/>
    <n v="35780"/>
    <n v="196537"/>
    <n v="35780"/>
  </r>
  <r>
    <s v="BUCARAMANGA"/>
    <x v="4"/>
    <x v="4"/>
    <s v="68276"/>
    <s v="3180841"/>
    <s v="3007081075"/>
    <s v="OC VISITA ROLLOS"/>
    <s v="SANTANDER"/>
    <s v="FLORIDABLANCA"/>
    <s v="BARRIO LA CUMBRE FLORIDABLANCA  12"/>
    <s v="REDEBAN"/>
    <s v="FO-25-2040227"/>
    <d v="2025-12-27T09:52:10"/>
    <d v="2025-12-29T09:45:00"/>
    <m/>
    <s v="VISITA"/>
    <s v="ROLLOS"/>
    <s v="UNO A UNO"/>
    <s v="UNO A UNO"/>
    <s v="EJECUTADO"/>
    <s v="EJECUTADO EXITOSO"/>
    <s v="27/12/2025 SE ESCALA A COORDINADOR DE ZONA PARA ENTREGA DE ROLLOS EN SITIO | 29/12/2025 SE VISITA COMERCIO SE ENTREGA 40 ROLLOS EN SITIO"/>
    <s v="VISITA TECNICA"/>
    <m/>
    <s v="TIPO I"/>
    <s v="TERRESTRE"/>
    <s v="HERRERA LUQUE SAUL JAVIER"/>
    <n v="1"/>
    <n v="35780"/>
    <n v="75096"/>
    <n v="35780"/>
  </r>
  <r>
    <s v="BOGOTA"/>
    <x v="5"/>
    <x v="6"/>
    <s v="11001"/>
    <s v="3180847"/>
    <s v="3007048424"/>
    <s v="OC VISITA ROLLOS"/>
    <s v="CUNDINAMARCA"/>
    <s v="BOGOTA"/>
    <s v="BARRIO LUCERO BAJO BOGOTA 3"/>
    <s v="REDEBAN"/>
    <s v="FO-25-2040779"/>
    <d v="2025-12-27T10:02:16"/>
    <d v="2025-12-30T14:24:00"/>
    <m/>
    <s v="VISITA"/>
    <s v="ROLLOS"/>
    <s v="CB UNO A UNO"/>
    <s v="CB UNO A UNO"/>
    <s v="EJECUTADO"/>
    <s v="EJECUTADO EXITOSO"/>
    <s v="27/12/2025 SE ESCALA A COORDINADOR DE ZONA PARA ENTREGA DE ROLLOS EN SITIO | 30/12/2025 SE VISITA COMERCIO, SE ENTREGAN 100 ROLLOS RBM, NO SE MANIPULAN DISPOSITIVOS"/>
    <s v="VISITA TECNICA"/>
    <m/>
    <s v="TIPO I"/>
    <s v="TERRESTRE"/>
    <s v="ORTIZ YARA FRANKLYN ISRAEL"/>
    <n v="1"/>
    <n v="35780"/>
    <n v="75096"/>
    <n v="35780"/>
  </r>
  <r>
    <s v="CALI"/>
    <x v="0"/>
    <x v="0"/>
    <s v="76520"/>
    <s v="3180848"/>
    <s v="3007036201"/>
    <s v="OC VISITA ROLLOS"/>
    <s v="VALLE DEL CAUCA"/>
    <s v="PALMIRA"/>
    <s v="DISTRICOL ACCESORIOS Y TELEFON"/>
    <s v="REDEBAN"/>
    <s v="FO-25-2040774"/>
    <d v="2025-12-27T10:06:59"/>
    <d v="2025-12-29T15:53:00"/>
    <m/>
    <s v="VISITA"/>
    <s v="ROLLOS"/>
    <s v="AGREGADOR"/>
    <s v="DISTRICOL"/>
    <s v="EJECUTADO"/>
    <s v="EJECUTADO EXITOSO"/>
    <s v="27/12/2025 SE ESCALA A COORDINADOR DE ZONA PARA ENTREGA DE ROLLOS EN SITIO | 29/12/2025 EN LA VISITA TÉCNICA SE REALIZÓ LA ENTREGA DE 170 ROLLOS DE REDEBAN PARA EL CB."/>
    <s v="VISITA TECNICA"/>
    <m/>
    <s v="TIPO I"/>
    <s v="TERRESTRE"/>
    <s v="SANCHEZ URREGO ROBINSON DAVID"/>
    <n v="1"/>
    <n v="35780"/>
    <n v="75096"/>
    <n v="35780"/>
  </r>
  <r>
    <s v="CARTAGENA"/>
    <x v="3"/>
    <x v="3"/>
    <s v="13001"/>
    <s v="3180867"/>
    <s v="3007080780"/>
    <s v="OC VISITA ROLLOS"/>
    <s v="BOLIVAR"/>
    <s v="CARTAGENA"/>
    <s v="BARRIO AMBERES CARTAGENA DE INDIAS 3"/>
    <s v="REDEBAN"/>
    <s v="FO-25-2041246"/>
    <d v="2025-12-27T11:10:12"/>
    <d v="2025-12-29T14:17:00"/>
    <m/>
    <s v="VISITA"/>
    <s v="ROLLOS"/>
    <s v="UNO A UNO"/>
    <s v="UNO A UNO"/>
    <s v="EJECUTADO"/>
    <s v="EJECUTADO EXITOSO"/>
    <s v="27/12/2025 SE ESCALA A COORDINADOR DE ZONA PARA ENTREGA DE ROLLOS EN SITIO | 29/12/2025 SE REALIZA ENTREGA DE 30 ROLLOS REDEBAN"/>
    <s v="VISITA TECNICA"/>
    <m/>
    <s v="TIPO I"/>
    <s v="TERRESTRE"/>
    <s v="AVILA DE HORTA FERNANDO JOSE"/>
    <n v="1"/>
    <n v="35780"/>
    <n v="75096"/>
    <n v="35780"/>
  </r>
  <r>
    <s v="CALI"/>
    <x v="0"/>
    <x v="0"/>
    <s v="76364"/>
    <s v="3180876"/>
    <s v="3007059661"/>
    <s v="OC VISITA ROLLOS"/>
    <s v="VALLE DEL CAUCA"/>
    <s v="JAMUNDI"/>
    <s v="PTM JAMUNDI VARIEDADES MAILOVE"/>
    <s v="REDEBAN"/>
    <s v="FO-25-2041236"/>
    <d v="2025-12-27T11:23:21"/>
    <d v="2025-12-29T13:59:00"/>
    <m/>
    <s v="VISITA"/>
    <s v="ROLLOS"/>
    <s v="AGREGADOR"/>
    <s v="COMCARD - PTM"/>
    <s v="EJECUTADO"/>
    <s v="EJECUTADO EXITOSO"/>
    <s v="27/12/2025 SE ESCALA A COORDINADOR DE ZONA PARA ENTREGA DE ROLLOS EN SITIO | 29/12/2025 SE REALIZA VISITA TÉCNICA PARA ENTREGAR 100 ROLLOS EN BUEN ESTADO"/>
    <s v="VISITA TECNICA"/>
    <m/>
    <s v="TIPO II"/>
    <s v="TERRESTRE"/>
    <s v="ESCOBAR LENIS JUAN SEBASTIAN"/>
    <n v="1"/>
    <n v="67654"/>
    <n v="140396"/>
    <n v="67654"/>
  </r>
  <r>
    <s v="BUCARAMANGA"/>
    <x v="4"/>
    <x v="4"/>
    <s v="68001"/>
    <s v="3180895"/>
    <s v="3007047890"/>
    <s v="OC VISITA ROLLOS"/>
    <s v="SANTANDER"/>
    <s v="BUCARAMANGA"/>
    <s v="DISTRICOL MENSAJERIA ZUUUM"/>
    <s v="REDEBAN"/>
    <s v="FO-25-2041228"/>
    <d v="2025-12-29T08:00:00"/>
    <d v="2025-12-29T08:35:00"/>
    <m/>
    <s v="VISITA"/>
    <s v="ROLLOS"/>
    <s v="AGREGADOR"/>
    <s v="DISTRICOL"/>
    <s v="EJECUTADO"/>
    <s v="EJECUTADO EXITOSO"/>
    <s v="27/12/2025 SE ESCALA A COORDINADOR DE ZONA PARA ENTREGA DE ROLLOS EN SITIO | 29/12/2025 SE REALIZA ENTREGA DE 90 ROLLOS A LA SRA VANESSA RONDÓN"/>
    <s v="VISITA TECNICA"/>
    <m/>
    <s v="TIPO I"/>
    <s v="TERRESTRE"/>
    <s v="GONZALEZ ESTUPIÑAN YEISON WALTER ANTONIO"/>
    <n v="1"/>
    <n v="35780"/>
    <n v="75096"/>
    <n v="35780"/>
  </r>
  <r>
    <s v="PASTO"/>
    <x v="0"/>
    <x v="0"/>
    <s v="52001"/>
    <s v="3181332"/>
    <s v="3007082248"/>
    <s v="OC VISITA ROLLOS"/>
    <s v="NARIÑO"/>
    <s v="PASTO"/>
    <s v="PTM CORREGIMIENTO DE jONGOVITO"/>
    <s v="REDEBAN"/>
    <s v="FO-25-2040772"/>
    <d v="2025-12-27T10:09:04"/>
    <d v="2025-12-31T09:35:00"/>
    <m/>
    <s v="VISITA"/>
    <s v="ROLLOS"/>
    <m/>
    <m/>
    <s v="EJECUTADO"/>
    <s v="EJECUTADO EXITOSO"/>
    <s v="27/12/2025 SE ESCALA A COORDINADOR DE ZONA PARA ENTREGA DE ROLLOS EN SITIO | 31/12/2025 SE VISITA CB. SE REALIZA LA ENTREGA DE 20 ROLLOS. EL CLIENTE INFORMA QUE EL CB FUNCIONA CORRECTAMENTE. NO SÉ MANIPULA DATAFONO"/>
    <s v="VISITA TECNICA"/>
    <m/>
    <s v="TIPO I"/>
    <s v="TERRESTRE"/>
    <s v="CASTILLO HERRERA ALEX RICARDO"/>
    <n v="1"/>
    <n v="35780"/>
    <n v="75096"/>
    <n v="35780"/>
  </r>
  <r>
    <s v="BARRANQUILLA"/>
    <x v="3"/>
    <x v="3"/>
    <s v="8573"/>
    <s v="3181363"/>
    <s v="3007011009"/>
    <s v="OC VISITA ROLLOS"/>
    <s v="ATLANTICO"/>
    <s v="PUERTO COLOMBIA"/>
    <s v="UERTO COLOMBIA II - ATLANTICO"/>
    <s v="REDEBAN"/>
    <s v="FO-25-2040762"/>
    <d v="2025-12-27T11:00:12"/>
    <d v="2025-12-30T13:22:00"/>
    <m/>
    <s v="VISITA"/>
    <s v="ROLLOS"/>
    <s v="CB UNO A UNO"/>
    <s v="CB UNO A UNO"/>
    <s v="EJECUTADO"/>
    <s v="EJECUTADO EXITOSO"/>
    <s v="27/12/2025 SE ESCALA A COORDINADOR DE ZONA PARA ENTREGA DE ROLLOS EN SITIO | 30/12/2025 SE HACE ENTREGA DE 110 ROLLOS REDEBAN DE MANERA EXITOSA"/>
    <s v="VISITA TECNICA"/>
    <m/>
    <s v="TIPO II"/>
    <s v="TERRESTRE"/>
    <s v="ORTEGA TORRES JUAN SEBASTIAN"/>
    <n v="1"/>
    <n v="67654"/>
    <n v="140396"/>
    <n v="67654"/>
  </r>
  <r>
    <s v="CALI"/>
    <x v="0"/>
    <x v="0"/>
    <s v="76111"/>
    <s v="3181365"/>
    <s v="3007018215"/>
    <s v="OC VISITA ROLLOS"/>
    <s v="VALLE DEL CAUCA"/>
    <s v="GUADALAJARA DE BUGA"/>
    <s v="BARRIO LA ESPERANZA GUADALAJAR"/>
    <s v="REDEBAN"/>
    <s v="FO-25-2040760"/>
    <d v="2025-12-27T11:02:34"/>
    <d v="2025-12-29T15:50:00"/>
    <m/>
    <s v="VISITA"/>
    <s v="ROLLOS"/>
    <s v="CB UNO A UNO"/>
    <s v="CB UNO A UNO"/>
    <s v="EJECUTADO"/>
    <s v="EJECUTADO EXITOSO"/>
    <s v="27/12/2025 SE ESCALA A COORDINADOR DE ZONA PARA ENTREGA DE ROLLOS EN SITIO | 29/12/2025 SE REALIZA ENTREGA DE 80 ROLLOS TÉRMICOS EN EL CB SIN NOVEDAD."/>
    <s v="VISITA TECNICA"/>
    <m/>
    <s v="TIPO II"/>
    <s v="TERRESTRE"/>
    <s v="TORRES GARCIA JENDRY JOSE"/>
    <n v="1"/>
    <n v="67654"/>
    <n v="140396"/>
    <n v="67654"/>
  </r>
  <r>
    <s v="BOGOTA"/>
    <x v="5"/>
    <x v="6"/>
    <s v="11001"/>
    <s v="3181387"/>
    <s v="3007072331"/>
    <s v="OC VISITA ROLLOS"/>
    <s v="CUNDINAMARCA"/>
    <s v="BOGOTA"/>
    <s v="BARRIO BELEN BOGOTA 2"/>
    <s v="REDEBAN"/>
    <s v="FO-25-2041232"/>
    <d v="2025-12-29T08:00:00"/>
    <d v="2025-12-30T13:59:00"/>
    <m/>
    <s v="VISITA"/>
    <s v="ROLLOS"/>
    <s v="CB UNO A UNO"/>
    <s v="CB UNO A UNO"/>
    <s v="EJECUTADO"/>
    <s v="EJECUTADO EXITOSO"/>
    <s v="27/12/2025 SE ESCALA A COORDINADOR DE ZONA PARA ENTREGA DE ROLLOS EN SITIO | 30/12/2025 SE VISITA COMERCIO SE ENTREGAN 20 ROLLOS RBM, NO SE MANIPULAN DISPOSITIVOS"/>
    <s v="VISITA TECNICA"/>
    <m/>
    <s v="TIPO I"/>
    <s v="TERRESTRE"/>
    <s v="ORTIZ YARA FRANKLYN ISRAEL"/>
    <n v="1"/>
    <n v="35780"/>
    <n v="75096"/>
    <n v="35780"/>
  </r>
  <r>
    <s v="BUCARAMANGA"/>
    <x v="4"/>
    <x v="4"/>
    <s v="68406"/>
    <s v="3181561"/>
    <s v="3007081527"/>
    <s v="OC VISITA ROLLOS"/>
    <s v="SANTANDER"/>
    <s v="LEBRIJA"/>
    <s v="PTM LEBRIJA TIENDA J.V"/>
    <s v="REDEBAN"/>
    <s v="FO-25-2043016"/>
    <d v="2025-12-29T08:00:00"/>
    <d v="2025-12-29T11:06:00"/>
    <m/>
    <s v="VISITA"/>
    <s v="ROLLOS"/>
    <s v="AGREGADOR"/>
    <s v="COMCARD - PTM"/>
    <s v="EJECUTADO"/>
    <s v="EJECUTADO EXITOSO"/>
    <s v="28/12/2025 SE ESCALA A COORDINADOR DE ZONA PARA ENTREGA DE ROLLOS EN SITIO | 29/12/2025 SE REALIZA VISITA A COMERCIO Y SE ENTREGAN 30 ROLLOS CON VISITA NO SE MANIPULA EQUIPOS"/>
    <s v="VISITA TECNICA"/>
    <m/>
    <s v="TIPO II"/>
    <s v="TERRESTRE"/>
    <s v="SANTOS GONZALEZ JOHAN FABIAN"/>
    <n v="1"/>
    <n v="67654"/>
    <n v="140396"/>
    <n v="67654"/>
  </r>
  <r>
    <s v="CALI"/>
    <x v="0"/>
    <x v="0"/>
    <s v="76001"/>
    <s v="3181564"/>
    <s v="3007070538"/>
    <s v="OC VISITA ROLLOS"/>
    <s v="VALLE DEL CAUCA"/>
    <s v="CALI"/>
    <s v="EL CANEY CALI 3"/>
    <s v="REDEBAN"/>
    <s v="FO-25-2043249"/>
    <d v="2025-12-29T08:00:00"/>
    <d v="2025-12-29T10:36:00"/>
    <m/>
    <s v="VISITA"/>
    <s v="ROLLOS"/>
    <s v="CB UNO A UNO"/>
    <s v="CB UNO A UNO"/>
    <s v="EJECUTADO"/>
    <s v="EJECUTADO EXITOSO"/>
    <s v="29/12/2025 SE REALIZA ENTREGA DE 110 ROLLOS REDEBAN CON VISITA, NO SE INTERVIENE EQUIPOS"/>
    <s v="VISITA TECNICA"/>
    <m/>
    <s v="TIPO I"/>
    <s v="TERRESTRE"/>
    <s v="HERRERA MONAR GEOVANNY"/>
    <n v="1"/>
    <n v="35780"/>
    <n v="75096"/>
    <n v="35780"/>
  </r>
  <r>
    <s v="SANTA MARTA"/>
    <x v="3"/>
    <x v="3"/>
    <s v="44430"/>
    <s v="3181602"/>
    <s v="3007074050"/>
    <s v="OC ENVIO ROLLOS"/>
    <s v="LA GUAJIRA"/>
    <s v="MAICAO"/>
    <s v="DISTRICOL VARIEDADES LEYSCIND"/>
    <s v="REDEBAN"/>
    <s v="FO-25-2045198"/>
    <d v="2025-12-29T08:00:00"/>
    <d v="2025-12-31T09:39:00"/>
    <m/>
    <s v="ENVIO"/>
    <m/>
    <s v="AGREGADOR"/>
    <s v="DISTRICOL"/>
    <m/>
    <s v="EJECUTADO EXITOSO"/>
    <s v="29/12/2025 SE CONFIRMAN DATOS, SE REALIZA ENVIO POR OPERADOR LOGISTICO | 31/12/2025 SE REALIZA ENVIO DE 80 ROLLOS, CON LA GUIA 2278614931 SERVIENTREGA. SE CONFIRMA ENTREGA EXITOSA POR PARTE DE LA TRANSPORTADORA"/>
    <s v="ENVIO"/>
    <m/>
    <s v="TIPO IV"/>
    <s v="TERRESTRE"/>
    <m/>
    <n v="1"/>
    <n v="35780"/>
    <n v="0"/>
    <n v="35780"/>
  </r>
  <r>
    <s v="IBAGUE"/>
    <x v="2"/>
    <x v="2"/>
    <s v="73520"/>
    <s v="3181620"/>
    <s v="3007073081"/>
    <s v="OC ENVIO ROLLOS"/>
    <s v="TOLIMA"/>
    <s v="PALOCABILDO"/>
    <s v="BARRIO CENTRO PALOCABILDO 3"/>
    <s v="REDEBAN"/>
    <s v="FO-25-2045195"/>
    <d v="2025-12-29T08:00:00"/>
    <d v="2025-12-31T09:40:00"/>
    <m/>
    <s v="ENVIO"/>
    <m/>
    <s v="CB UNO A UNO"/>
    <s v="CB UNO A UNO"/>
    <m/>
    <s v="EJECUTADO EXITOSO"/>
    <s v="29/12/2025 SE CONFIRMAN DATOS, SE REALIZA ENVIO POR OPERADOR LOGISTICO | 31/12/2025 SE REALIZA ENVIO DE 70 ROLLOS, CON LA GUIA 2235598412 SERVIENTREGA. SE CONFIRMA ENTREGA EXITOSA POR PARTE DE LA TRANSPORTADORA"/>
    <s v="ENVIO"/>
    <m/>
    <s v="TIPO III"/>
    <s v="TERRESTRE"/>
    <m/>
    <n v="1"/>
    <n v="35780"/>
    <n v="0"/>
    <n v="35780"/>
  </r>
  <r>
    <s v="MEDELLIN"/>
    <x v="1"/>
    <x v="1"/>
    <s v="5001"/>
    <s v="3181628"/>
    <s v="3007067071"/>
    <s v="OC VISITA ROLLOS"/>
    <s v="ANTIOQUIA"/>
    <s v="MEDELLIN"/>
    <s v="PTM MEDELLIN MINIMERCADO SANTA"/>
    <s v="REDEBAN"/>
    <s v="FO-25-2042451"/>
    <d v="2025-12-29T08:00:00"/>
    <d v="2025-12-31T08:34:00"/>
    <m/>
    <s v="VISITA"/>
    <s v="ROLLOS"/>
    <s v="AGREGADOR"/>
    <s v="COMCARD - PTM"/>
    <m/>
    <s v="EJECUTADO EXITOSO"/>
    <s v="28/12/2025 SE ESCALA A COORDINADOR DE ZONA PARA ENTREGA DE ROLLOS EN SITIO | 31/12/2025 SE REALIZA ENTREGA DE 70 ROLLOS POR EL OPERADOR VELOCES CON LA GUIA V4002055634"/>
    <s v="VISITA TECNICA"/>
    <m/>
    <s v="TIPO I"/>
    <s v="TERRESTRE"/>
    <s v="CONTRERAS ROSSI LITZY YULIETH"/>
    <n v="1"/>
    <n v="35780"/>
    <n v="75096"/>
    <n v="35780"/>
  </r>
  <r>
    <s v="BOGOTA"/>
    <x v="5"/>
    <x v="6"/>
    <s v="11001"/>
    <s v="3181629"/>
    <s v="3007075973"/>
    <s v="OC VISITA ROLLOS"/>
    <s v="CUNDINAMARCA"/>
    <s v="BOGOTA"/>
    <s v="PTM BOGOTA CAFE INTERNET JS JU"/>
    <s v="REDEBAN"/>
    <s v="FO-25-2042448"/>
    <d v="2025-12-29T08:00:00"/>
    <d v="2025-12-29T11:57:00"/>
    <m/>
    <s v="VISITA"/>
    <s v="ROLLOS"/>
    <s v="AGREGADOR"/>
    <s v="COMCARD - PTM"/>
    <s v="EJECUTADO"/>
    <s v="EJECUTADO EXITOSO"/>
    <s v="28/12/2025 SE ESCALA A COORDINADOR DE ZONA PARA ENTREGA DE ROLLOS EN SITIO | 29/12/2025 SE VISITA COMERCIO CB BANCOLOMBIA, SE ENTREGAN ROLLOS DE PAPELERÍA PARA EL DATAFONO SOLICITADOS POR EL CLIENTE, NO UPS, NO SE MANIPULAN EQUIPOS."/>
    <s v="VISITA TECNICA"/>
    <m/>
    <s v="TIPO I"/>
    <s v="TERRESTRE"/>
    <s v="VEGA MANRIQUE JONATAN MAURICIO"/>
    <n v="1"/>
    <n v="35780"/>
    <n v="75096"/>
    <n v="35780"/>
  </r>
  <r>
    <s v="BOGOTA"/>
    <x v="5"/>
    <x v="6"/>
    <s v="11001"/>
    <s v="3181630"/>
    <s v="3007048475"/>
    <s v="OC VISITA ROLLOS"/>
    <s v="CUNDINAMARCA"/>
    <s v="BOGOTA"/>
    <s v="BARRIO MOCHUELO BOGOTA"/>
    <s v="REDEBAN"/>
    <s v="FO-25-2042445"/>
    <d v="2025-12-29T08:00:00"/>
    <d v="2025-12-30T14:36:00"/>
    <m/>
    <s v="VISITA"/>
    <s v="ROLLOS"/>
    <s v="CB UNO A UNO"/>
    <s v="CB UNO A UNO"/>
    <s v="EJECUTADO"/>
    <s v="EJECUTADO EXITOSO"/>
    <s v="28/12/2025 SE ESCALA A COORDINADOR DE ZONA PARA ENTREGA DE ROLLOS EN SITIO | 30/12/2025 SE VISITA COMERCIO, SE ENTREGAN 50 ROLLOS DE RBM, NO SE MANIPULAN DISPOSITIVOS"/>
    <s v="VISITA TECNICA"/>
    <m/>
    <s v="TIPO I"/>
    <s v="TERRESTRE"/>
    <s v="ORTIZ YARA FRANKLYN ISRAEL"/>
    <n v="1"/>
    <n v="35780"/>
    <n v="75096"/>
    <n v="35780"/>
  </r>
  <r>
    <s v="BOGOTA"/>
    <x v="5"/>
    <x v="6"/>
    <s v="11001"/>
    <s v="3181655"/>
    <s v="3007014860"/>
    <s v="OC VISITA ROLLOS"/>
    <s v="CUNDINAMARCA"/>
    <s v="BOGOTA"/>
    <s v="BARRIO INGLES III BOGOTA"/>
    <s v="REDEBAN"/>
    <s v="FO-25-2042814"/>
    <d v="2025-12-29T08:00:00"/>
    <d v="2025-12-30T14:39:00"/>
    <m/>
    <s v="VISITA"/>
    <s v="ROLLOS"/>
    <s v="CB UNO A UNO"/>
    <s v="CB UNO A UNO"/>
    <s v="EJECUTADO"/>
    <s v="EJECUTADO EXITOSO"/>
    <s v="28/12/2025 SE ESCALA A COORDINADOR DE ZONA PARA ENTREGA DE ROLLOS EN SITIO | 30/12/2025 ENTREGA DE ROLLOS EJECUTADO OK"/>
    <s v="VISITA TECNICA"/>
    <m/>
    <s v="TIPO I"/>
    <s v="TERRESTRE"/>
    <s v="ROZO ROZO WILLIAM ASDRUBAL"/>
    <n v="1"/>
    <n v="35780"/>
    <n v="75096"/>
    <n v="35780"/>
  </r>
  <r>
    <s v="BOGOTA"/>
    <x v="5"/>
    <x v="6"/>
    <s v="11001"/>
    <s v="3181659"/>
    <s v="3007074515"/>
    <s v="OC VISITA ROLLOS"/>
    <s v="CUNDINAMARCA"/>
    <s v="BOGOTA"/>
    <s v="BARRIO GRAN BRITALIA BOGOTA 1"/>
    <s v="REDEBAN"/>
    <s v="FO-25-2043018"/>
    <d v="2025-12-29T08:00:00"/>
    <d v="2025-12-29T14:02:00"/>
    <m/>
    <s v="VISITA"/>
    <s v="ROLLOS"/>
    <s v="CB UNO A UNO"/>
    <s v="CB UNO A UNO"/>
    <s v="EJECUTADO"/>
    <s v="EJECUTADO EXITOSO"/>
    <s v="28/12/2025 SE ESCALA A COORDINADOR DE ZONA PARA ENTREGA DE ROLLOS EN SITIO | 29/12/2025 SE HACE ENTREGA DE 90 ROLLOS REDEBAN"/>
    <s v="VISITA TECNICA"/>
    <m/>
    <s v="TIPO I"/>
    <s v="TERRESTRE"/>
    <s v="GONZALEZ FANDIÑO SANTIAGO ERNESTO"/>
    <n v="1"/>
    <n v="35780"/>
    <n v="75096"/>
    <n v="35780"/>
  </r>
  <r>
    <s v="BOGOTA"/>
    <x v="5"/>
    <x v="6"/>
    <s v="11001"/>
    <s v="3181702"/>
    <s v="3007073655"/>
    <s v="OC VISITA ROLLOS"/>
    <s v="CUNDINAMARCA"/>
    <s v="BOGOTA"/>
    <s v="DISTRICOL JOHEPLAST"/>
    <s v="REDEBAN"/>
    <s v="FO-25-2041299"/>
    <d v="2025-12-29T08:00:00"/>
    <d v="2025-12-29T10:39:00"/>
    <m/>
    <s v="VISITA"/>
    <s v="ROLLOS"/>
    <s v="AGREGADOR"/>
    <s v="DISTRICOL"/>
    <s v="EJECUTADO"/>
    <s v="EJECUTADO EXITOSO"/>
    <s v="27/12/2025 SE ESCALA A COORDINADOR DE ZONA PARA ENTREGA DE ROLLOS EN SITIO | 29/12/2025 SE REALIZA ENTREGA DE 30 ROLLOS REDEBAN"/>
    <s v="VISITA TECNICA"/>
    <m/>
    <s v="TIPO I"/>
    <s v="TERRESTRE"/>
    <s v="ALARCON AREVALO JOHAN STIVEN"/>
    <n v="1"/>
    <n v="35780"/>
    <n v="75096"/>
    <n v="35780"/>
  </r>
  <r>
    <s v="VALLEDUPAR"/>
    <x v="3"/>
    <x v="3"/>
    <s v="20001"/>
    <s v="3181717"/>
    <s v="3007026353"/>
    <s v="OC VISITA ROLLOS"/>
    <s v="CESAR"/>
    <s v="VALLEDUPAR"/>
    <s v="BARRIO GARUPAL III   VALLEDUPA"/>
    <s v="REDEBAN"/>
    <s v="FO-25-2042443"/>
    <d v="2025-12-29T08:00:00"/>
    <d v="2025-12-30T13:25:00"/>
    <m/>
    <s v="VISITA"/>
    <s v="ROLLOS"/>
    <s v="CB UNO A UNO"/>
    <s v="CB UNO A UNO"/>
    <s v="EJECUTADO"/>
    <s v="EJECUTADO EXITOSO"/>
    <s v="28/12/2025 SE ESCALA A COORDINADOR DE ZONA PARA ENTREGA DE ROLLOS EN SITIO | 30/12/2025 SE REALIZA ENTREGA DE 30 ROLLOS EN DIRECCIÓN INDICADA POR EL CLIENTE"/>
    <s v="VISITA TECNICA"/>
    <m/>
    <s v="TIPO I"/>
    <s v="TERRESTRE"/>
    <s v="MAESTRE MENGUAL EDGAR ENRIQUE"/>
    <n v="1"/>
    <n v="35780"/>
    <n v="75096"/>
    <n v="35780"/>
  </r>
  <r>
    <s v="BUCARAMANGA"/>
    <x v="4"/>
    <x v="4"/>
    <s v="68081"/>
    <s v="3181720"/>
    <s v="3007041033"/>
    <s v="OC ENVIO ROLLOS"/>
    <s v="SANTANDER"/>
    <s v="BARRANCABERMEJA"/>
    <s v="BARRIO CENTRO BARRANCABERMEJA"/>
    <s v="REDEBAN"/>
    <s v="FO-25-2042501"/>
    <d v="2025-12-29T08:00:00"/>
    <d v="2025-12-30T16:00:00"/>
    <m/>
    <s v="ENVIO"/>
    <m/>
    <s v="CB UNO A UNO"/>
    <s v="CB UNO A UNO"/>
    <m/>
    <s v="EJECUTADO EXITOSO"/>
    <s v="28/12/2025 SE REALIZA ENVIO DE ROLLOS POR  OPERADOR LOGISTICO | 30/12/2025 SE REALIZA ENVIO DE 60 ROLLOS, CON LA GUIA 2282137956 SERVIENTREGA. SE CONFIRMA ENTREGA EXITOSA POR PARTE DE LA TRANSPORTADORA"/>
    <s v="ENVIO"/>
    <m/>
    <s v="TIPO III"/>
    <s v="TERRESTRE"/>
    <m/>
    <n v="1"/>
    <n v="35780"/>
    <n v="0"/>
    <n v="35780"/>
  </r>
  <r>
    <s v="IBAGUE"/>
    <x v="2"/>
    <x v="2"/>
    <s v="73001"/>
    <s v="3182441"/>
    <s v="3007082133"/>
    <s v="OC VISITA ROLLOS"/>
    <s v="TOLIMA"/>
    <s v="IBAGUE"/>
    <s v="DISTRICOL SUPERTIENDA JESSICA"/>
    <s v="REDEBAN"/>
    <s v="FO-25-2045146"/>
    <d v="2025-12-29T08:08:24"/>
    <d v="2025-12-31T11:11:00"/>
    <m/>
    <s v="VISITA"/>
    <s v="ROLLOS"/>
    <m/>
    <m/>
    <s v="EJECUTADO"/>
    <s v="EJECUTADO EXITOSO"/>
    <s v="29/12/2025 SE ESCALA A COORDINADOR DE ZONA PARA ENTREGA DE ROLLOS EN SITIO | 31/12/2025 SE ENTREGA 10 ROLLOS CON VISITA"/>
    <s v="VISITA TECNICA"/>
    <m/>
    <s v="TIPO I"/>
    <s v="TERRESTRE"/>
    <s v="VARGAS HERRERA JHON JAIRO"/>
    <n v="1"/>
    <n v="35780"/>
    <n v="75096"/>
    <n v="35780"/>
  </r>
  <r>
    <s v="BOGOTA"/>
    <x v="5"/>
    <x v="6"/>
    <s v="11001"/>
    <s v="3182597"/>
    <s v="3007046936"/>
    <s v="OC VISITA ROLLOS"/>
    <s v="CUNDINAMARCA"/>
    <s v="BOGOTA"/>
    <s v="BARRIO SAN CRISTOBAL BOGOTA 3"/>
    <s v="REDEBAN"/>
    <s v="FO-25-2045111"/>
    <d v="2025-12-29T08:46:30"/>
    <d v="2025-12-30T11:06:00"/>
    <m/>
    <s v="VISITA"/>
    <s v="ROLLOS"/>
    <s v="CB UNO A UNO"/>
    <s v="CB UNO A UNO"/>
    <s v="EJECUTADO"/>
    <s v="EJECUTADO EXITOSO"/>
    <s v="29/12/2025 SE ESCALA A COORDINADOR DE ZONA PARA ENTREGA DE ROLLOS EN SITIO | 31/12/2025 SE LLEGA A COMERCIO, SE ENTREGAN ROLLOS, SIN MANIPULACIÓN DEL EQUIPO SIN NOVEDAD"/>
    <s v="VISITA TECNICA"/>
    <m/>
    <s v="TIPO I"/>
    <s v="TERRESTRE"/>
    <s v="ARIAS QUILINDO JULIAN"/>
    <n v="1"/>
    <n v="35780"/>
    <n v="75096"/>
    <n v="35780"/>
  </r>
  <r>
    <s v="BUCARAMANGA"/>
    <x v="4"/>
    <x v="4"/>
    <s v="68001"/>
    <s v="3183104"/>
    <s v="3007056173"/>
    <s v="OC VISITA ROLLOS"/>
    <s v="SANTANDER"/>
    <s v="BUCARAMANGA"/>
    <s v="DISTRICOL DIGINET"/>
    <s v="REDEBAN"/>
    <s v="FO-25-2045457"/>
    <d v="2025-12-29T09:03:43"/>
    <d v="2025-12-29T16:28:00"/>
    <m/>
    <s v="VISITA"/>
    <s v="ROLLOS"/>
    <s v="AGREGADOR"/>
    <s v="DISTRICOL"/>
    <s v="EJECUTADO"/>
    <s v="EJECUTADO EXITOSO"/>
    <s v="29/12/2025 SE ESCALA A COORDINADOR DE ZONA PARA ENTREGA DE ROLLOS EN SITIO | 29/12/2025 SE VISITA COMERCIO SE ENTREGA ROLLOS EN SITIO"/>
    <s v="VISITA TECNICA"/>
    <m/>
    <s v="TIPO I"/>
    <s v="TERRESTRE"/>
    <s v="HERRERA LUQUE SAUL JAVIER"/>
    <n v="1"/>
    <n v="35780"/>
    <n v="75096"/>
    <n v="35780"/>
  </r>
  <r>
    <s v="PEREIRA"/>
    <x v="0"/>
    <x v="5"/>
    <s v="66170"/>
    <s v="3183179"/>
    <s v="3007047883"/>
    <s v="OC VISITA ROLLOS"/>
    <s v="RISARALDA"/>
    <s v="DOSQUEBRADAS"/>
    <s v="DISTRICOL DROGUERIA CENTRAL ME"/>
    <s v="REDEBAN"/>
    <s v="FO-25-2045444"/>
    <d v="2025-12-29T09:29:49"/>
    <d v="2025-12-30T14:43:00"/>
    <m/>
    <s v="VISITA"/>
    <s v="ROLLOS"/>
    <s v="AGREGADOR"/>
    <s v="DISTRICOL"/>
    <s v="EJECUTADO"/>
    <s v="EJECUTADO EXITOSO"/>
    <s v="29/12/2025 SE ESCALA A COORDINADOR DE ZONA PARA ENTREGA DE ROLLOS EN SITIO | 30/12/2025 SE ENTREGAN 120 ROLLOS PARA DATAFONO"/>
    <s v="VISITA TECNICA"/>
    <m/>
    <s v="TIPO I"/>
    <s v="TERRESTRE"/>
    <s v="CAÑAS MENDEZ GUSTAVO ADOLFO"/>
    <n v="1"/>
    <n v="35780"/>
    <n v="75096"/>
    <n v="35780"/>
  </r>
  <r>
    <s v="BOGOTA"/>
    <x v="5"/>
    <x v="6"/>
    <s v="11001"/>
    <s v="3183316"/>
    <s v="3007027601"/>
    <s v="OC VISITA ROLLOS"/>
    <s v="CUNDINAMARCA"/>
    <s v="BOGOTA"/>
    <s v="BARRIO MADELENA 5   BOGOTA"/>
    <s v="REDEBAN"/>
    <s v="FO-25-2045450"/>
    <d v="2025-12-29T09:16:08"/>
    <d v="2025-12-31T11:08:00"/>
    <m/>
    <s v="VISITA"/>
    <s v="ROLLOS"/>
    <s v="CB UNO A UNO"/>
    <s v="CB UNO A UNO"/>
    <s v="EJECUTADO"/>
    <s v="EJECUTADO EXITOSO"/>
    <s v="29/12/2025 SE ESCALA A COORDINADOR DE ZONA PARA ENTREGA DE ROLLOS EN SITIO | 31/12/2025 SE LLEGA A COMERCIO, SE ENTREGAN ROLLOS, SIN MANIPULACIÓN DEL EQUIPO SIN NOVEDAD"/>
    <s v="VISITA TECNICA"/>
    <m/>
    <s v="TIPO I"/>
    <s v="TERRESTRE"/>
    <s v="ARIAS QUILINDO JULIAN"/>
    <n v="1"/>
    <n v="35780"/>
    <n v="75096"/>
    <n v="35780"/>
  </r>
  <r>
    <s v="BUCARAMANGA"/>
    <x v="4"/>
    <x v="4"/>
    <s v="68081"/>
    <s v="3183559"/>
    <s v="3007054409"/>
    <s v="OC ENVIO ROLLOS"/>
    <s v="SANTANDER"/>
    <s v="BARRANCABERMEJA"/>
    <s v="PTM BARRANCABERMEJA AFILIAR B"/>
    <s v="REDEBAN"/>
    <s v="FO-25-2046353"/>
    <d v="2025-12-29T09:48:41"/>
    <d v="2025-12-31T09:41:00"/>
    <m/>
    <s v="ENVIO"/>
    <m/>
    <s v="AGREGADOR"/>
    <s v="COMCARD - PTM"/>
    <m/>
    <s v="EJECUTADO EXITOSO"/>
    <s v="29/12/2025 SE CONFIRMAN DATOS, SE REALIZA ENVIO POR OPERADOR LOGISTICO | 31/12/2025 SE REALIZA ENVIO DE 10 ROLLOS, CON LA GUIA 2282137958 SERVIENTREGA. SE CONFIRMA ENTREGA EXITOSA POR PARTE DE LA TRANSPORTADORA"/>
    <s v="ENVIO"/>
    <m/>
    <s v="TIPO III"/>
    <s v="TERRESTRE"/>
    <m/>
    <n v="1"/>
    <n v="35780"/>
    <n v="0"/>
    <n v="35780"/>
  </r>
  <r>
    <s v="CARTAGENA"/>
    <x v="3"/>
    <x v="3"/>
    <s v="13001"/>
    <s v="3183938"/>
    <s v="3007038266"/>
    <s v="OC VISITA ROLLOS"/>
    <s v="BOLIVAR"/>
    <s v="CARTAGENA"/>
    <s v="BARRIO VILLAS DE LA CANDELARIA"/>
    <s v="REDEBAN"/>
    <s v="FO-25-2045968"/>
    <d v="2025-12-29T10:13:51"/>
    <d v="2025-12-30T13:28:00"/>
    <m/>
    <s v="VISITA"/>
    <s v="ROLLOS"/>
    <s v="CB UNO A UNO"/>
    <s v="CB UNO A UNO"/>
    <s v="EJECUTADO"/>
    <s v="EJECUTADO EXITOSO"/>
    <s v="29/12/2025 SE ESCALA A COORDINADOR DE ZONA PARA ENTREGA DE ROLLOS EN SITIO | 30/12/2025 SE REALIZA ENTREGA DE 40 ROLLOS REDEBAN"/>
    <s v="VISITA TECNICA"/>
    <m/>
    <s v="TIPO I"/>
    <s v="TERRESTRE"/>
    <s v="AVILA DE HORTA FERNANDO JOSE"/>
    <n v="1"/>
    <n v="35780"/>
    <n v="75096"/>
    <n v="35780"/>
  </r>
  <r>
    <s v="YOPAL"/>
    <x v="2"/>
    <x v="2"/>
    <s v="85139"/>
    <s v="3183950"/>
    <s v="3007056901"/>
    <s v="OC VISITA ROLLOS"/>
    <s v="CASANARE"/>
    <s v="MANI"/>
    <s v="PTM MANI DROGUERIA DONA AURA"/>
    <s v="REDEBAN"/>
    <s v="FO-25-2046187"/>
    <d v="2025-12-29T10:21:18"/>
    <d v="2025-12-30T14:18:00"/>
    <m/>
    <s v="VISITA"/>
    <s v="ROLLOS"/>
    <s v="AGREGADOR"/>
    <s v="COMCARD - PTM"/>
    <s v="EJECUTADO"/>
    <s v="EJECUTADO EXITOSO"/>
    <s v="29/12/2025 SE ESCALA A COORDINADOR DE ZONA PARA ENTREGA DE ROLLOS EN SITIO | 30/12/2025 SE VISITA COMERCIO, SE ENTREGAN 30 ROLLOS OK"/>
    <s v="VISITA TECNICA"/>
    <m/>
    <s v="TIPO II"/>
    <s v="TERRESTRE"/>
    <s v="BERNAL ELAICA EDGAR ALEXIS"/>
    <n v="1"/>
    <n v="67654"/>
    <n v="140396"/>
    <n v="67654"/>
  </r>
  <r>
    <s v="CALI"/>
    <x v="0"/>
    <x v="0"/>
    <s v="76001"/>
    <s v="3184430"/>
    <s v="3007067172"/>
    <s v="OC VISITA ROLLOS"/>
    <s v="VALLE DEL CAUCA"/>
    <s v="CALI"/>
    <s v="PTM CALI INTERBYTES"/>
    <s v="REDEBAN"/>
    <s v="FO-25-2046163"/>
    <d v="2025-12-29T10:59:57"/>
    <d v="2025-12-30T14:46:00"/>
    <m/>
    <s v="VISITA"/>
    <s v="ROLLOS"/>
    <s v="AGREGADOR"/>
    <s v="COMCARD - PTM"/>
    <s v="EJECUTADO"/>
    <s v="EJECUTADO EXITOSO"/>
    <s v="29/12/2025 SE ESCALA A COORDINADOR DE ZONA PARA ENTREGA DE ROLLOS EN SITIO | 30/12/2025 SE REALIZA ENTREGA DE 60 ROLLOS TÉRMICOS EN EL CB SIN NOVEDAD."/>
    <s v="VISITA TECNICA"/>
    <m/>
    <s v="TIPO I"/>
    <s v="TERRESTRE"/>
    <s v="TORRES GARCIA JENDRY JOSE"/>
    <n v="1"/>
    <n v="35780"/>
    <n v="75096"/>
    <n v="35780"/>
  </r>
  <r>
    <s v="PASTO"/>
    <x v="0"/>
    <x v="0"/>
    <s v="52001"/>
    <s v="3184643"/>
    <s v="3007078656"/>
    <s v="OC VISITA ROLLOS"/>
    <s v="NARIÑO"/>
    <s v="PASTO"/>
    <s v="DISTRICOL MAKROS EXPRES"/>
    <s v="REDEBAN"/>
    <s v="FO-25-2046529"/>
    <d v="2025-12-29T11:26:39"/>
    <d v="2025-12-31T11:02:00"/>
    <m/>
    <s v="VISITA"/>
    <s v="ROLLOS"/>
    <s v="AGREGADOR"/>
    <s v="DISTRICOL"/>
    <s v="EJECUTADO"/>
    <s v="EJECUTADO EXITOSO"/>
    <s v="29/12/2025 SE ESCALA A COORDINADOR DE ZONA PARA ENTREGA DE ROLLOS EN SITIO | 31/12/2025 SE VISITA EL CB PARA ENTREGAR 10 ROLLOS, ENTREGA OK"/>
    <s v="VISITA TECNICA"/>
    <m/>
    <s v="TIPO I"/>
    <s v="TERRESTRE"/>
    <s v="GUERRERO RAMIREZ OSCAR DARIO"/>
    <n v="1"/>
    <n v="35780"/>
    <n v="75096"/>
    <n v="35780"/>
  </r>
  <r>
    <s v="PEREIRA"/>
    <x v="0"/>
    <x v="5"/>
    <s v="66001"/>
    <s v="3184704"/>
    <s v="3007023457"/>
    <s v="OC VISITA ROLLOS"/>
    <s v="RISARALDA"/>
    <s v="PEREIRA"/>
    <s v="BR PLAZOLETA TRIBUNAS PERE"/>
    <s v="REDEBAN"/>
    <s v="FO-25-2046537"/>
    <d v="2025-12-29T11:24:42"/>
    <d v="2025-12-30T14:50:00"/>
    <m/>
    <s v="VISITA"/>
    <s v="ROLLOS"/>
    <s v="CB UNO A UNO"/>
    <s v="CB UNO A UNO"/>
    <s v="EJECUTADO"/>
    <s v="EJECUTADO EXITOSO"/>
    <s v="29/12/2025 SE ESCALA A COORDINADOR DE ZONA PARA ENTREGA DE ROLLOS EN SITIO | 30/12/2025 SE ENTREGAN 40 ROLLOS EN LA SEDE"/>
    <s v="VISITA TECNICA"/>
    <m/>
    <s v="TIPO I"/>
    <s v="TERRESTRE"/>
    <s v="CAÑAS MENDEZ GUSTAVO ADOLFO"/>
    <n v="1"/>
    <n v="35780"/>
    <n v="75096"/>
    <n v="35780"/>
  </r>
  <r>
    <s v="BUCARAMANGA"/>
    <x v="4"/>
    <x v="4"/>
    <s v="68001"/>
    <s v="3185153"/>
    <s v="3007045361"/>
    <s v="OC VISITA ROLLOS"/>
    <s v="SANTANDER"/>
    <s v="BUCARAMANGA"/>
    <s v="BARRIO MEJORAS PUBLICAS BUCARA"/>
    <s v="REDEBAN"/>
    <s v="FO-25-2046787"/>
    <d v="2025-12-29T12:15:37"/>
    <d v="2025-12-30T13:32:00"/>
    <m/>
    <s v="VISITA"/>
    <s v="ROLLOS"/>
    <s v="CB UNO A UNO"/>
    <s v="CB UNO A UNO"/>
    <s v="EJECUTADO"/>
    <s v="EJECUTADO EXITOSO"/>
    <s v="29/12/2025 SE ESCALA A COORDINADOR DE ZONA PARA ENTREGA DE ROLLOS EN SITIO | 30/12/2025 ENTREGA DE 70 ROLLOS"/>
    <s v="VISITA TECNICA"/>
    <m/>
    <s v="TIPO I"/>
    <s v="TERRESTRE"/>
    <s v="PEÑA DIAZ IVAN YESID"/>
    <n v="1"/>
    <n v="35780"/>
    <n v="75096"/>
    <n v="35780"/>
  </r>
  <r>
    <s v="PEREIRA"/>
    <x v="0"/>
    <x v="5"/>
    <s v="66001"/>
    <s v="3185156"/>
    <s v="3007080221"/>
    <s v="OC VISITA ROLLOS"/>
    <s v="RISARALDA"/>
    <s v="PEREIRA"/>
    <s v="PTM PEREIRA SUPER SERVICIOS PU"/>
    <s v="REDEBAN"/>
    <s v="FO-25-2046782"/>
    <d v="2025-12-29T12:17:24"/>
    <d v="2025-12-30T14:28:00"/>
    <m/>
    <s v="VISITA"/>
    <s v="ROLLOS"/>
    <s v="AGREGADOR"/>
    <s v="COMCARD - PTM"/>
    <s v="EJECUTADO"/>
    <s v="EJECUTADO EXITOSO"/>
    <s v="29/12/2025 SE ESCALA A COORDINADOR DE ZONA PARA ENTREGA DE ROLLOS EN SITIO | 30/12/2025 SE ENTREGAN 30 ROLLOS EN LA SEDE"/>
    <s v="VISITA TECNICA"/>
    <m/>
    <s v="TIPO I"/>
    <s v="TERRESTRE"/>
    <s v="CAÑAS MENDEZ GUSTAVO ADOLFO"/>
    <n v="1"/>
    <n v="35780"/>
    <n v="75096"/>
    <n v="35780"/>
  </r>
  <r>
    <s v="BUCARAMANGA"/>
    <x v="4"/>
    <x v="4"/>
    <s v="68001"/>
    <s v="3185231"/>
    <s v="3007063933"/>
    <s v="OC VISITA ROLLOS"/>
    <s v="SANTANDER"/>
    <s v="BUCARAMANGA"/>
    <s v="BARRIO CENTRO BUCARAMANGA 56"/>
    <s v="REDEBAN"/>
    <s v="FO-25-2046792"/>
    <d v="2025-12-29T12:11:18"/>
    <d v="2025-12-30T14:54:00"/>
    <m/>
    <s v="VISITA"/>
    <s v="ROLLOS"/>
    <s v="CB UNO A UNO"/>
    <s v="CB UNO A UNO"/>
    <s v="EJECUTADO"/>
    <s v="EJECUTADO EXITOSO"/>
    <s v="29/12/2025 SE ESCALA A COORDINADOR DE ZONA PARA ENTREGA DE ROLLOS EN SITIO | 30/12/2025 ENTREGA DE 80 ROLLOS"/>
    <s v="VISITA TECNICA"/>
    <m/>
    <s v="TIPO I"/>
    <s v="TERRESTRE"/>
    <s v="PEÑA DIAZ IVAN YESID"/>
    <n v="1"/>
    <n v="35780"/>
    <n v="75096"/>
    <n v="35780"/>
  </r>
  <r>
    <s v="SINCELEJO"/>
    <x v="3"/>
    <x v="3"/>
    <s v="70001"/>
    <s v="3185347"/>
    <s v="3007081100"/>
    <s v="OC VISITA ROLLOS"/>
    <s v="SUCRE"/>
    <s v="SINCELEJO"/>
    <s v="BARRIO CIUDADELA UNIVERSITARIA SINCELEJO"/>
    <s v="REDEBAN"/>
    <s v="FO-25-2047179"/>
    <d v="2025-12-29T13:59:12"/>
    <d v="2025-12-30T17:06:00"/>
    <m/>
    <s v="VISITA"/>
    <s v="ROLLOS"/>
    <s v="UNO A UNO"/>
    <s v="UNO A UNO"/>
    <s v="EJECUTADO"/>
    <s v="EJECUTADO EXITOSO"/>
    <s v="29/12/2025 SE ESCALA A COORDINADOR DE ZONA PARA ENTREGA DE ROLLOS EN SITIO | 30/12/2025 SE VISITA COMERCIO Y SE HACE ENTREGA DE 20 ROLLOS AL SEÑOR ALFREDO DE JESÚS SALAZAR."/>
    <s v="VISITA TECNICA"/>
    <m/>
    <s v="TIPO I"/>
    <s v="TERRESTRE"/>
    <s v="CACERES HERNANDEZ ANDRES"/>
    <n v="1"/>
    <n v="35780"/>
    <n v="75096"/>
    <n v="35780"/>
  </r>
  <r>
    <s v="PEREIRA"/>
    <x v="0"/>
    <x v="5"/>
    <s v="66001"/>
    <s v="3185441"/>
    <s v="3007079902"/>
    <s v="OC VISITA ROLLOS"/>
    <s v="RISARALDA"/>
    <s v="PEREIRA"/>
    <s v="DISTRICOL MULTICENTER DEL CAFE"/>
    <s v="REDEBAN"/>
    <s v="FO-25-2047185"/>
    <d v="2025-12-29T13:40:04"/>
    <d v="2025-12-30T14:59:00"/>
    <m/>
    <s v="VISITA"/>
    <s v="ROLLOS"/>
    <s v="AGREGADOR"/>
    <s v="DISTRICOL"/>
    <s v="EJECUTADO"/>
    <s v="EJECUTADO EXITOSO"/>
    <s v="29/12/2025 SE ESCALA A COORDINADOR DE ZONA PARA ENTREGA DE ROLLOS EN SITIO | 30/12/2025 SE ENTREGAN 20 ROLLOS"/>
    <s v="VISITA TECNICA"/>
    <m/>
    <s v="TIPO I"/>
    <s v="TERRESTRE"/>
    <s v="CAÑAS MENDEZ GUSTAVO ADOLFO"/>
    <n v="1"/>
    <n v="35780"/>
    <n v="75096"/>
    <n v="35780"/>
  </r>
  <r>
    <s v="BUCARAMANGA"/>
    <x v="4"/>
    <x v="4"/>
    <s v="68307"/>
    <s v="3185541"/>
    <s v="3007066539"/>
    <s v="OC VISITA ROLLOS"/>
    <s v="SANTANDER"/>
    <s v="GIRON"/>
    <s v="DISTRICOL SERVICIOS LERD"/>
    <s v="REDEBAN"/>
    <s v="FO-25-2047181"/>
    <d v="2025-12-29T13:58:03"/>
    <d v="2025-12-30T14:56:00"/>
    <m/>
    <s v="VISITA"/>
    <s v="ROLLOS"/>
    <s v="AGREGADOR"/>
    <s v="DISTRICOL"/>
    <s v="EJECUTADO"/>
    <s v="EJECUTADO EXITOSO"/>
    <s v="29/12/2025 SE ESCALA A COORDINADOR DE ZONA PARA ENTREGA DE ROLLOS EN SITIO | 30/12/2025 SE REALIZA VISITA A COMERCIO Y SE ENTREGAN 30 ROLLOS"/>
    <s v="VISITA TECNICA"/>
    <m/>
    <s v="TIPO I"/>
    <s v="TERRESTRE"/>
    <s v="SANTOS GONZALEZ JOHAN FABIAN"/>
    <n v="1"/>
    <n v="35780"/>
    <n v="75096"/>
    <n v="35780"/>
  </r>
  <r>
    <s v="CALI"/>
    <x v="0"/>
    <x v="0"/>
    <s v="76364"/>
    <s v="3185590"/>
    <s v="3007082040"/>
    <s v="OC VISITA ROLLOS"/>
    <s v="VALLE DEL CAUCA"/>
    <s v="JAMUNDI"/>
    <s v="DISTRICOL LA PAPELERIA NET"/>
    <s v="REDEBAN"/>
    <s v="FO-25-2047474"/>
    <d v="2025-12-29T14:28:24"/>
    <d v="2025-12-30T16:11:00"/>
    <m/>
    <s v="VISITA"/>
    <s v="ROLLOS"/>
    <s v="AGREGADOR"/>
    <s v="DISTRICOL"/>
    <s v="EJECUTADO"/>
    <s v="EJECUTADO EXITOSO"/>
    <s v="29/12/2025 SE ESCALA A COORDINADOR DE ZONA PARA ENTREGA DE ROLLOS EN SITIO | 30/12/2025 SE REALIZA ENTREGA DE 20 ROLLOS REDEBAN CON VISITA, NO SE INTERVIENE EQUIPOS"/>
    <s v="VISITA TECNICA"/>
    <m/>
    <s v="TIPO II"/>
    <s v="TERRESTRE"/>
    <s v="HERRERA MONAR GEOVANNY"/>
    <n v="1"/>
    <n v="67654"/>
    <n v="140396"/>
    <n v="67654"/>
  </r>
  <r>
    <s v="BUCARAMANGA"/>
    <x v="4"/>
    <x v="4"/>
    <s v="68547"/>
    <s v="3186090"/>
    <s v="3007045570"/>
    <s v="OC VISITA ROLLOS"/>
    <s v="SANTANDER"/>
    <s v="PIEDECUESTA"/>
    <s v="DISTRICOL MULTISERVICIOS LA RI"/>
    <s v="REDEBAN"/>
    <s v="FO-25-2048053"/>
    <d v="2025-12-29T15:05:01"/>
    <d v="2025-12-30T12:42:00"/>
    <m/>
    <s v="VISITA"/>
    <s v="ROLLOS"/>
    <s v="AGREGADOR"/>
    <s v="DISTRICOL"/>
    <s v="EJECUTADO"/>
    <s v="EJECUTADO EXITOSO"/>
    <s v="29/12/2025 SE ESCALA A COORDINADOR DE ZONA PARA ENTREGA DE ROLLOS EN SITIO | 30/12/2025 SE VISITA COMERCIO SE REALIZA LA ENTREGA DE 20 ROLLOS RBM CB OPERATIVO"/>
    <s v="VISITA TECNICA"/>
    <m/>
    <s v="TIPO II"/>
    <s v="TERRESTRE"/>
    <s v="BARAJAS BERMUDEZ YAHIR MAURICIO"/>
    <n v="1"/>
    <n v="67654"/>
    <n v="140396"/>
    <n v="67654"/>
  </r>
  <r>
    <s v="BUCARAMANGA"/>
    <x v="4"/>
    <x v="4"/>
    <s v="68001"/>
    <s v="3186447"/>
    <s v="3007024848"/>
    <s v="OC VISITA ROLLOS"/>
    <s v="SANTANDER"/>
    <s v="BUCARAMANGA"/>
    <s v="BARRIO MUTIS IV BUCARAMANGA"/>
    <s v="REDEBAN"/>
    <s v="FO-25-2050712"/>
    <d v="2025-12-29T15:51:41"/>
    <d v="2025-12-31T11:03:00"/>
    <m/>
    <s v="VISITA"/>
    <s v="ROLLOS"/>
    <s v="CB UNO A UNO"/>
    <s v="CB UNO A UNO"/>
    <s v="EJECUTADO"/>
    <s v="EJECUTADO EXITOSO"/>
    <s v="30/12/2025 SE ESCALA A COORDINADOR DE ZONA PARA ENTREGA DE ROLLOS EN SITIO | 31/12/2025 SE HACE ENTREGA DE 20 ROLLOS A LA SRA ALBA LUZ CARREÑO"/>
    <s v="VISITA TECNICA"/>
    <m/>
    <s v="TIPO I"/>
    <s v="TERRESTRE"/>
    <s v="GONZALEZ ESTUPIÑAN YEISON WALTER ANTONIO"/>
    <n v="1"/>
    <n v="35780"/>
    <n v="75096"/>
    <n v="35780"/>
  </r>
  <r>
    <s v="BOGOTA"/>
    <x v="5"/>
    <x v="6"/>
    <s v="11001"/>
    <s v="3186889"/>
    <s v="3007015745"/>
    <s v="OC VISITA ROLLOS"/>
    <s v="CUNDINAMARCA"/>
    <s v="BOGOTA"/>
    <s v="OPRAP CCILA CENTRO MAYOR"/>
    <s v="REDEBAN"/>
    <s v="FO-25-2050695"/>
    <d v="2025-12-29T17:20:33"/>
    <d v="2025-12-31T11:06:00"/>
    <m/>
    <s v="VISITA"/>
    <s v="ROLLOS"/>
    <s v="ROBUSTO"/>
    <s v="OPRAP"/>
    <s v="EJECUTADO"/>
    <s v="EJECUTADO EXITOSO"/>
    <s v="30/12/2025 SE ESCALA A COORDINADOR DE ZONA PARA ENTREGA DE ROLLOS EN SITIO | 31/12/2025 SE ENTREGA 280 ROLLOS DE REDEBAN PARA EL CORRESPONSAL"/>
    <s v="VISITA TECNICA"/>
    <m/>
    <s v="TIPO I"/>
    <s v="TERRESTRE"/>
    <s v="LEAL POVEDA YOHAN SEBASTIAN"/>
    <n v="1"/>
    <n v="35780"/>
    <n v="75096"/>
    <n v="35780"/>
  </r>
  <r>
    <s v="SINCELEJO"/>
    <x v="3"/>
    <x v="3"/>
    <s v="70001"/>
    <s v="3187033"/>
    <s v="3007079913"/>
    <s v="OC VISITA ROLLOS"/>
    <s v="SUCRE"/>
    <s v="SINCELEJO"/>
    <s v="DISTRICOL DROGAS C&amp;P"/>
    <s v="REDEBAN"/>
    <s v="FO-25-2050700"/>
    <d v="2025-12-29T16:49:23"/>
    <d v="2025-12-31T11:16:00"/>
    <m/>
    <s v="VISITA"/>
    <s v="ROLLOS"/>
    <s v="AGREGADOR"/>
    <s v="DISTRICOL"/>
    <s v="EJECUTADO"/>
    <s v="EJECUTADO EXITOSO"/>
    <s v="30/12/2025 SE ESCALA A COORDINADOR DE ZONA PARA ENTREGA DE ROLLOS EN SITIO | 31/12/2025 SE VISITA SITIO SE VERIFICA INFORMACIÓN SE REALIZA ENTREGA DE ROLLOS, NO SE MANIPULA EQUIPOS. FIRMA QUIEN RECIBE LOS ROLLOS."/>
    <s v="VISITA TECNICA"/>
    <m/>
    <s v="TIPO I"/>
    <s v="TERRESTRE"/>
    <s v="SANTOS GUZMAN CHRISTIAN FELIPE"/>
    <n v="1"/>
    <n v="35780"/>
    <n v="75096"/>
    <n v="35780"/>
  </r>
  <r>
    <s v="CUCUTA"/>
    <x v="4"/>
    <x v="4"/>
    <s v="54001"/>
    <s v="3187218"/>
    <s v="3007080728"/>
    <s v="OC VISITA ROLLOS"/>
    <s v="NORTE DE SANTANDER"/>
    <s v="CUCUTA"/>
    <s v="BARRIO TRIGAL DEL NORTE CUCUTA 9"/>
    <s v="REDEBAN"/>
    <s v="FO-25-2050687"/>
    <d v="2025-12-30T08:00:00"/>
    <d v="2025-12-31T10:00:00"/>
    <m/>
    <s v="VISITA"/>
    <s v="ROLLOS"/>
    <s v="UNO A UNO"/>
    <s v="UNO A UNO"/>
    <s v="EJECUTADO"/>
    <s v="EJECUTADO EXITOSO"/>
    <s v="30/12/2025 SE ESCALA A COORDINADOR DE ZONA PARA ENTREGA DE ROLLOS EN SITIO | 31/12/2025 SE REALIZA ENTREGA DE 20 ROLLOS RBM OK"/>
    <s v="VISITA TECNICA"/>
    <m/>
    <s v="TIPO I"/>
    <s v="TERRESTRE"/>
    <s v="DURAN ACOSTA FRANK YONNY"/>
    <n v="1"/>
    <n v="35780"/>
    <n v="75096"/>
    <n v="35780"/>
  </r>
  <r>
    <s v="TUNJA"/>
    <x v="4"/>
    <x v="4"/>
    <s v="15001"/>
    <s v="3188189"/>
    <s v="3007033701"/>
    <s v="OC VISITA ROLLOS"/>
    <s v="BOYACA"/>
    <s v="TUNJA"/>
    <s v="OPRAP VIVA TUNJA"/>
    <s v="REDEBAN"/>
    <s v="FO-25-2050983"/>
    <d v="2025-12-30T08:53:17"/>
    <d v="2025-12-31T10:03:00"/>
    <m/>
    <s v="VISITA"/>
    <s v="ROLLOS"/>
    <s v="ROBUSTO"/>
    <s v="OPRAP"/>
    <s v="EJECUTADO"/>
    <s v="EJECUTADO EXITOSO"/>
    <s v="30/12/2025 SE ESCALA A COORDINADOR DE ZONA PARA ENTREGA DE ROLLOS EN SITIO | 31/12/2025 SE REALIZA ENTREGA DE 130 ROLLOS CON VISITA."/>
    <s v="VISITA TECNICA"/>
    <m/>
    <s v="TIPO I"/>
    <s v="TERRESTRE"/>
    <s v="SOLER HOYOS CRISTIAN LEONARDO"/>
    <n v="1"/>
    <n v="35780"/>
    <n v="75096"/>
    <n v="35780"/>
  </r>
  <r>
    <s v="CALI"/>
    <x v="0"/>
    <x v="0"/>
    <s v="76001"/>
    <s v="3188775"/>
    <s v="3007079227"/>
    <s v="OC VISITA ROLLOS"/>
    <s v="VALLE DEL CAUCA"/>
    <s v="CALI"/>
    <s v="DISTRICOL TIENDA MIXTA ANNY"/>
    <s v="REDEBAN"/>
    <s v="FO-25-2051518"/>
    <d v="2025-12-30T09:55:29"/>
    <d v="2025-12-31T10:23:00"/>
    <m/>
    <s v="VISITA"/>
    <s v="ROLLOS"/>
    <s v="AGREGADOR"/>
    <s v="DISTRICOL"/>
    <s v="EJECUTADO"/>
    <s v="EJECUTADO EXITOSO"/>
    <s v="30/12/2025 SE ESCALA A COORDINADOR DE ZONA PARA ENTREGA DE ROLLOS EN SITIO | 31/12/2025 SE REALIZA ENTREGA DE 20 ROLLOS REDEBAN CON VISITA, NO SE INTERVIENE EQUIPOS"/>
    <s v="VISITA TECNICA"/>
    <m/>
    <s v="TIPO I"/>
    <s v="TERRESTRE"/>
    <s v="HERRERA MONAR GEOVANNY"/>
    <n v="1"/>
    <n v="35780"/>
    <n v="75096"/>
    <n v="35780"/>
  </r>
  <r>
    <s v="PEREIRA"/>
    <x v="0"/>
    <x v="5"/>
    <s v="66001"/>
    <s v="3189974"/>
    <s v="3007070026"/>
    <s v="OC VISITA ROLLOS"/>
    <s v="RISARALDA"/>
    <s v="PEREIRA"/>
    <s v="REDY PEREIRA"/>
    <s v="REDEBAN"/>
    <s v="FO-25-2052657"/>
    <d v="2025-12-30T12:15:40"/>
    <d v="2025-12-31T08:39:00"/>
    <m/>
    <s v="VISITA"/>
    <s v="ROLLOS"/>
    <s v="ROBUSTO"/>
    <s v="REDY"/>
    <s v="EJECUTADO"/>
    <s v="EJECUTADO EXITOSO"/>
    <s v="30/12/2025 SE ESCALA A COORDINADOR DE ZONA PARA ENTREGA DE ROLLOS EN SITIO | 31/12/2025 VISITAMOS COMERCIO REALIZAMOS ENTREGA DE 200 ROLLOS."/>
    <s v="VISITA TECNICA"/>
    <m/>
    <s v="TIPO I"/>
    <s v="TERRESTRE"/>
    <s v="ARROYAVE CANO MANUEL GUILLERMO"/>
    <n v="1"/>
    <n v="35780"/>
    <n v="75096"/>
    <n v="35780"/>
  </r>
  <r>
    <s v="BUCARAMANGA"/>
    <x v="4"/>
    <x v="4"/>
    <s v="68001"/>
    <s v="3189985"/>
    <s v="3007035761"/>
    <s v="OC VISITA ROLLOS"/>
    <s v="SANTANDER"/>
    <s v="BUCARAMANGA"/>
    <s v="BARRIO BOLARQUI BUCARAMANGA"/>
    <s v="REDEBAN"/>
    <s v="FO-25-2052785"/>
    <d v="2025-12-30T12:41:37"/>
    <d v="2025-12-31T11:32:00"/>
    <m/>
    <s v="VISITA"/>
    <s v="ROLLOS"/>
    <s v="CB UNO A UNO"/>
    <s v="CB UNO A UNO"/>
    <s v="EJECUTADO"/>
    <s v="EJECUTADO EXITOSO"/>
    <s v="30/12/2025 SE ESCALA A COORDINADOR DE ZONA PARA ENTREGA DE ROLLOS EN SITIO | 31/12/2025 ENTREGA DE 90 ROLLOS PARA DATÁFONO"/>
    <s v="VISITA TECNICA"/>
    <m/>
    <s v="TIPO I"/>
    <s v="TERRESTRE"/>
    <s v="PEÑA DIAZ IVAN YESID"/>
    <n v="1"/>
    <n v="35780"/>
    <n v="75096"/>
    <n v="35780"/>
  </r>
  <r>
    <s v="CALI"/>
    <x v="0"/>
    <x v="0"/>
    <s v="76001"/>
    <s v="3190256"/>
    <s v="3007081978"/>
    <s v="OC VISITA ROLLOS"/>
    <s v="VALLE DEL CAUCA"/>
    <s v="CALI"/>
    <s v="PTM CALI CENTRO DE SOLUCIONES"/>
    <s v="REDEBAN"/>
    <s v="FO-25-2053066"/>
    <d v="2025-12-30T13:49:00"/>
    <d v="2025-12-31T10:08:00"/>
    <m/>
    <s v="VISITA"/>
    <s v="ROLLOS"/>
    <s v="AGREGADOR"/>
    <s v="COMCARD - PTM"/>
    <s v="EJECUTADO"/>
    <s v="EJECUTADO EXITOSO"/>
    <s v="30/12/2025 SE ESCALA A COORDINADOR DE ZONA PARA ENTREGA DE ROLLOS EN SITIO | 31/12/2025 SE ENTREGAN 20 ROLLOS A VIVIANA ANDREA MEDINA"/>
    <s v="VISITA TECNICA"/>
    <m/>
    <s v="TIPO I"/>
    <s v="TERRESTRE"/>
    <s v="CUERO RUIZ JHONNY"/>
    <n v="1"/>
    <n v="35780"/>
    <n v="75096"/>
    <n v="35780"/>
  </r>
  <r>
    <s v="PEREIRA"/>
    <x v="0"/>
    <x v="5"/>
    <s v="66170"/>
    <s v="3190317"/>
    <s v="3007082131"/>
    <s v="OC VISITA ROLLOS"/>
    <s v="RISARALDA"/>
    <s v="DOSQUEBRADAS"/>
    <s v="PTM DOSQUEBRADAS PETVITALIA"/>
    <s v="REDEBAN"/>
    <s v="FO-25-2053072"/>
    <d v="2025-12-30T13:36:29"/>
    <d v="2025-12-31T11:18:00"/>
    <m/>
    <s v="VISITA"/>
    <s v="ROLLOS"/>
    <m/>
    <m/>
    <s v="EJECUTADO"/>
    <s v="EJECUTADO EXITOSO"/>
    <s v="30/12/2025 SE ESCALA A COORDINADOR DE ZONA PARA ENTREGA DE ROLLOS EN SITIO | 31/12/2025 SE ENTREGAN 20 ROLLOS DE DATAFONO"/>
    <s v="VISITA TECNICA"/>
    <m/>
    <s v="TIPO I"/>
    <s v="TERRESTRE"/>
    <s v="CAÑAS MENDEZ GUSTAVO ADOLFO"/>
    <n v="1"/>
    <n v="35780"/>
    <n v="75096"/>
    <n v="35780"/>
  </r>
  <r>
    <s v="BUCARAMANGA"/>
    <x v="4"/>
    <x v="4"/>
    <s v="68001"/>
    <s v="3190989"/>
    <s v="3007063583"/>
    <s v="OC VISITA ROLLOS"/>
    <s v="SANTANDER"/>
    <s v="BUCARAMANGA"/>
    <s v="DISTRICOL MEDICOFARMA"/>
    <s v="REDEBAN"/>
    <s v="FO-25-2055179"/>
    <d v="2025-12-30T17:42:20"/>
    <d v="2025-12-31T11:30:00"/>
    <m/>
    <s v="VISITA"/>
    <s v="ROLLOS"/>
    <s v="AGREGADOR"/>
    <s v="DISTRICOL"/>
    <s v="EJECUTADO"/>
    <s v="EJECUTADO EXITOSO"/>
    <s v="03/01/2026 SE ESCALA A COORDINADOR DE ZONA PARA ENTREGA DE ROLLOS EN SITIO | 31/12/2025 SE REALIZA VISITA A COMERCIO Y SE ENTREGAN 40 ROLLOS CON VISITA NO SE MANIPULA EQUIPOS"/>
    <s v="VISITA TECNICA"/>
    <m/>
    <s v="TIPO I"/>
    <s v="TERRESTRE"/>
    <s v="SANTOS GONZALEZ JOHAN FABIAN"/>
    <n v="1"/>
    <n v="35780"/>
    <n v="75096"/>
    <n v="35780"/>
  </r>
  <r>
    <s v="BUCARAMANGA"/>
    <x v="4"/>
    <x v="4"/>
    <s v="68001"/>
    <s v="3191134"/>
    <s v="3007079691"/>
    <s v="OC VISITA ROLLOS"/>
    <s v="SANTANDER"/>
    <s v="BUCARAMANGA"/>
    <s v="PTM BUCARAMANGA PHONE REPAIR M"/>
    <s v="REDEBAN"/>
    <s v="FO-25-2054613"/>
    <d v="2025-12-30T16:55:46"/>
    <d v="2025-12-31T11:09:00"/>
    <m/>
    <s v="VISITA"/>
    <s v="ROLLOS"/>
    <s v="AGREGADOR"/>
    <s v="COMCARD - PTM"/>
    <s v="EJECUTADO"/>
    <s v="EJECUTADO EXITOSO"/>
    <s v="30/12/2025 SE ESCALA A COORDINADOR DE ZONA PARA ENTREGA DE ROLLOS EN SITIO | 31/12/2025 SE REALIZA ENTREGA DE 10 ROLLOS REDEBAN CON VISITA."/>
    <s v="VISITA TECNICA"/>
    <m/>
    <s v="TIPO I"/>
    <s v="TERRESTRE"/>
    <s v="MARTINEZ FLOREZ DONIS ALBERTO"/>
    <n v="1"/>
    <n v="35780"/>
    <n v="75096"/>
    <n v="35780"/>
  </r>
  <r>
    <s v="BOGOTA"/>
    <x v="5"/>
    <x v="6"/>
    <s v="11001"/>
    <s v="3191136"/>
    <s v="3007046151"/>
    <s v="OC VISITA ROLLOS"/>
    <s v="CUNDINAMARCA"/>
    <s v="BOGOTA"/>
    <s v="BARRIO TIHUAQUE BOGOTA"/>
    <s v="REDEBAN"/>
    <s v="FO-25-2054609"/>
    <d v="2025-12-30T16:56:54"/>
    <d v="2025-12-31T12:25:00"/>
    <m/>
    <s v="VISITA"/>
    <s v="ROLLOS"/>
    <s v="CB UNO A UNO"/>
    <s v="CB UNO A UNO"/>
    <s v="EJECUTADO"/>
    <s v="EJECUTADO EXITOSO"/>
    <s v="30/12/2025 SE ESCALA A COORDINADOR DE ZONA PARA ENTREGA DE ROLLOS EN SITIO | 31/12/2025 SE ENTREGA 20 ROLLOS DE REDEBAN PARA EL CORRESPONSAL"/>
    <s v="VISITA TECNICA"/>
    <m/>
    <s v="TIPO I"/>
    <s v="TERRESTRE"/>
    <s v="LEAL POVEDA YOHAN SEBASTIAN"/>
    <n v="1"/>
    <n v="35780"/>
    <n v="75096"/>
    <n v="35780"/>
  </r>
  <r>
    <s v="MEDELLIN"/>
    <x v="1"/>
    <x v="1"/>
    <s v="5604"/>
    <s v="TA-25-1338985"/>
    <s v="3007079823"/>
    <s v="OC VISITA ROLLOS"/>
    <s v="ANTIOQUIA"/>
    <s v="REMEDIOS"/>
    <s v="BARRIO VDA MINA NUEVA REMEDIOS"/>
    <s v="REDEBAN"/>
    <s v="FO-25-1904507"/>
    <d v="2025-11-28T15:07:00"/>
    <d v="2025-12-02T15:55:00"/>
    <m/>
    <s v="VISITA"/>
    <s v="ROLLOS"/>
    <s v="UNO A UNO"/>
    <s v="UNO A UNO"/>
    <s v="EJECUTADO"/>
    <s v="EJECUTADO EXITOSO"/>
    <s v="01/12/2025 SE ESCALA A COORDINADOR DE ZONA PARA ENTREGA DE ROLLOS EN SITIO | 02/12/2025 SE ENVÍAN 10 ROLLOS POR FLOTA, CLIENTE CONFIRMA RECIBIDO"/>
    <s v="ENVIO FLOTA - OPERADOR LOGISTICO"/>
    <m/>
    <s v="TIPO IV"/>
    <s v="TERRESTRE"/>
    <s v="QUINTERO SANCHEZ JUAN SEBASTIAN"/>
    <n v="1"/>
    <n v="35780"/>
    <n v="0"/>
    <n v="35780"/>
  </r>
  <r>
    <m/>
    <x v="6"/>
    <x v="7"/>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IBAGUE"/>
    <x v="0"/>
    <x v="0"/>
    <s v="73236"/>
    <s v="5893913"/>
    <s v="20477527"/>
    <s v="INCIDENTE"/>
    <s v="TOLIMA"/>
    <s v="DOLORES"/>
    <s v="MULTISERVICIOS BAHAMON"/>
    <s v="AVAL"/>
    <s v="FO-25-1853582"/>
    <d v="2025-11-20T15:18:00"/>
    <d v="2025-12-04T14:29:00"/>
    <m/>
    <s v="USUARIO"/>
    <s v="LECTOR DE BARRAS"/>
    <s v="CAPACITACION MANIPULACION DE COMERCIO"/>
    <s v="EJECUTADO"/>
    <s v="20/11/2025 20-11 SE ESCALA PARA VISITA. LLAMAR ANTES DE VISITAR, CONFIRMAR FALLA Y DATOS. | 04/12/2025 SE REALIZA VISITA AL PUNTO, CLIENTE INDICA QUE EL CÓDIGO DE BARRAS NO ENCIENDE , SE HACE VALIDACIÓN Y SE CONECTA NUEVAMENTE SE REINCIA EQUIPO , SE HACEN PRUEBAS NUEVAMENTE CÓDIGO DE BARRAS OPERA CON NORMALIDAD. PRUEBAS OK, LECTOR MAL CONECTADO"/>
    <s v="VISITA TECNICA"/>
    <s v="TRTZZ397"/>
    <s v="TIPO IV"/>
    <s v="TERRESTRE"/>
    <s v="DEVIA REINOSO JUAN CARLOS"/>
    <n v="1"/>
    <s v="0"/>
    <n v="479589"/>
    <n v="196537"/>
    <n v="479589"/>
  </r>
  <r>
    <s v="IBAGUE"/>
    <x v="0"/>
    <x v="0"/>
    <s v="17380"/>
    <s v="5901185"/>
    <s v="28678217"/>
    <s v="INCIDENTE"/>
    <s v="CALDAS"/>
    <s v="LA DORADA"/>
    <s v="INVERSIONES SVH"/>
    <s v="AVAL"/>
    <s v="FO-25-1882527"/>
    <d v="2025-11-26T10:10:00"/>
    <d v="2025-12-02T17:39:00"/>
    <m/>
    <s v="HARDWARE"/>
    <s v="ALERT IRRUPTION"/>
    <s v="ALERT IRRUPTION"/>
    <s v="EJECUTADO"/>
    <s v="26/11/2025 26-11 SE ESCALA PARA VISITA. LLAMAR ANTES DE VISITAR, CONFIRMAR FALLA Y DATOS. | 02/12/2025 SE CAMBIA DATÁFONO POR ALERT IRRUPTION. SE CAMBIA LECTOR DE BARRAS POR FALLA CONSTANTE. SE HACEN LAS PRUEBAS DE TRANSACCIONES TODO OK"/>
    <s v="VISITA TECNICA"/>
    <s v="9L1ZZ233"/>
    <s v="TIPO III"/>
    <s v="TERRESTRE"/>
    <s v="VARGAS HERRERA JHON JAIRO"/>
    <n v="1"/>
    <s v="0"/>
    <n v="275729"/>
    <n v="196537"/>
    <n v="275729"/>
  </r>
  <r>
    <s v="NEIVA"/>
    <x v="0"/>
    <x v="0"/>
    <s v="41524"/>
    <s v="5904537"/>
    <s v="19464742"/>
    <s v="INCIDENTE"/>
    <s v="HUILA"/>
    <s v="PALERMO"/>
    <s v="FINANSER COLOMBIA"/>
    <s v="AVAL"/>
    <s v="FO-25-1906988 | FO-25-1900971"/>
    <d v="2025-11-27T16:32:00"/>
    <d v="2025-12-02T16:29:00"/>
    <m/>
    <s v="ENTIDAD"/>
    <s v="AVAL TARJETA DE SEMBRADO"/>
    <s v="RESEMBRADO EXITOSO"/>
    <s v="EJECUTADO | EJECUTADO / CANCELADO"/>
    <s v="[FO-25-1906988] 02/12/2025 SE REALIZA VISITA AL PUNTO, SE SIEMBRA TARJETA #7436, SE ACTUALIZA E INICIALIZA EQUIPO A VR 10.6 ,PRUEBAS OK, CB OPERATIVO || [FO-25-1900971] 27/11/2025 27-11 SE INTENTA COMUNICACIÓN CON EL USUARIO PERO NO HAY CONTACTO,** SE ESCALA A LA RED CON EL SIGUIENTE MENSAJE BUEN DÍA_x000a_SE INTENTA COMUNICACIÓN CON EL CB PERO NO FUE POSIBLE VALIDAR LA SOLICITUD. POR FAVOR, INDÍQUENOS CÓMO PROCEDER.**28-11 LA RED:POR FAVOR PROCEDER CON EL CORRESPONDIENTE RESEMBRADO DE TARJETA. GRACIAS. | 29/11/2025 SE REALIZA VISITA AL PUNTO, SE EVIDENCIA COMERCIO SE ENCUENTRA CERRADO , EN COMUNICACIÓN CON CLIENTE EL SEÑOR NÉSTOR DUSSAS INDICAN QUE NO TRABAJAN LOS SÁBADOS . PIDE Y SE REALICE VISITA A PARTIR DEL DÍA LUNES ."/>
    <s v="VISITA TECNICA"/>
    <s v="MA004422"/>
    <s v="TIPO I"/>
    <s v="TERRESTRE"/>
    <s v="DEVIA REINOSO JUAN CARLOS"/>
    <n v="2"/>
    <s v="0"/>
    <n v="131920"/>
    <n v="75096"/>
    <n v="131920"/>
  </r>
  <r>
    <s v="CALI"/>
    <x v="1"/>
    <x v="1"/>
    <s v="19455"/>
    <s v="5905310"/>
    <s v="16702698"/>
    <s v="INCIDENTE"/>
    <s v="CAUCA"/>
    <s v="MIRANDA"/>
    <s v="COPIEXPRESS MIRANDA"/>
    <s v="AVAL"/>
    <s v="FO-25-1900819"/>
    <d v="2025-11-28T08:54:00"/>
    <d v="2025-12-01T14:07:00"/>
    <m/>
    <s v="ENTIDAD"/>
    <s v="ERROR DE TRANSACCIONES"/>
    <s v="TIPO DE TARJETA INVALIDA"/>
    <m/>
    <s v="28/11/2025 28-11 SE ESCALA PARA VISITA. LLAMAR ANTES DE VISITAR, CONFIRMAR FALLA Y DATOS. | 29/11/2025 SE VALIDA CON EL CLIENTE PERO INDICA QUE EL RECHAZO EN TRANSACCIONES DE RETIRO ES SOLO CON UNAS TARJETAS, DE RESTO OPERA CON NORMALIDAD, SE ESCALARA CON REDEBAN PARA DESCARTAR PROBLEMAS DE LA RED, PERO HOY NO HAY RESPUESTA DE REDEBAN SE DEBE VALIDAR EL DIA LUNES. | 01/12/2025 SE REALIZA VALIDACION CON EL CLIENTE E INDICA QUE ALGUNOS RETIROS CON TARJETA LE SALEN TARJETA INVALIDA EN EL DATAFONO, SE ESCALA CON REDEBAN QUIENES VALIDAN Y ENCUENTRAN QUE EL RECHAZO ES DE LA ENTIDAD YA QUE NO ES DE TODAS LAS TRANSACCIONES SINO ALGUNOS RETIROS"/>
    <s v="SOPORTE TELEFONICO"/>
    <m/>
    <s v="TIPO III"/>
    <s v="TERRESTRE"/>
    <s v="HENAO CARDONA DIEGO FERNANDO"/>
    <n v="0"/>
    <s v="0"/>
    <n v="41241"/>
    <n v="0"/>
    <n v="41241"/>
  </r>
  <r>
    <s v="CALI"/>
    <x v="1"/>
    <x v="1"/>
    <s v="19548"/>
    <s v="5905598"/>
    <s v="26006338"/>
    <s v="INCIDENTE"/>
    <s v="CAUCA"/>
    <s v="PIENDAMO"/>
    <s v="LA BODEGA DEL BOLSO"/>
    <s v="AVAL"/>
    <s v="FO-25-1901563"/>
    <d v="2025-11-28T10:12:00"/>
    <d v="2025-12-01T15:44:00"/>
    <m/>
    <s v="ENTIDAD"/>
    <s v="ERROR DE TRANSACCIONES"/>
    <s v="TIPO DE TARJETA INVALIDA"/>
    <m/>
    <s v="28/11/2025 28-11 SE ESCALA PARA VISITA. LLAMAR ANTES DE VISITAR, CONFIRMAR FALLA Y DATOS. | 01/12/2025 SE ESTA PENDIENTE DE ESCALAMIENTO CON REDEBAN YA QUE ES LA UNICA TRANSACCION QUE FALLA. | 01/12/2025 SE HABLA CON EL CLIENTE INDICA QUE EL RECHAZO ES CON LAS TARJETAS DE LA CEDULA CAFETERA,  SE ESCALA A REDEBAN Y SE ENCUENTRA QUE EL RECHAZO ES POR ENTIDAD, REDEBAN AUTORIZA CERRAR LA ACTIVIDAD"/>
    <s v="SOPORTE TELEFONICO"/>
    <m/>
    <s v="TIPO III"/>
    <s v="TERRESTRE"/>
    <s v="HENAO CARDONA DIEGO FERNANDO"/>
    <n v="0"/>
    <s v="0"/>
    <n v="41241"/>
    <n v="0"/>
    <n v="41241"/>
  </r>
  <r>
    <s v="CALI"/>
    <x v="1"/>
    <x v="1"/>
    <s v="76109"/>
    <s v="5905845"/>
    <s v="90768913"/>
    <s v="INCIDENTE"/>
    <s v="VALLE DEL CAUCA"/>
    <s v="BUENAVENTURA"/>
    <s v="MODA Y HOGAR PACIFICO"/>
    <s v="AVAL"/>
    <s v="FO-25-1902189"/>
    <d v="2025-11-28T11:21:00"/>
    <d v="2025-12-02T17:46:00"/>
    <m/>
    <s v="USUARIO"/>
    <s v="NO ENCIENDE"/>
    <s v="CONEXIONES DE COMERCIO"/>
    <m/>
    <s v="28/11/2025 28-11 EN COMUNICACION OCN EL USUARIO NOS CONFIRMA SOLICITUD Y DATOS, SE ESCALA PARA VISITA | 01/12/2025 NO SE PUEDE REALIZAR DESPLAZAMIENTO EL DIA DE HOY HACIA BUENAVENTURA YA QUE LA VIA EN LOBO GUERRERO SE ENCUENTRA CON RESTRICCION , SE REALIZARA EL DIA DE MAÑANA. | 02/12/2025 SE COMUNICA CON EL CLIENTE ANTES DE REALIZAR LA VISITA Y DICE QUE EL DATAFONO YA SE ENCUENTRA OPERANDO CON NORMALIDAD, INDICA NO SER NECESARIO REALIZAR LA VISITA."/>
    <s v="SOPORTE TELEFONICO"/>
    <m/>
    <s v="TIPO III"/>
    <s v="TERRESTRE"/>
    <s v="MONTERO MUESES GIAN CARLO"/>
    <n v="0"/>
    <s v="0"/>
    <n v="41241"/>
    <n v="0"/>
    <n v="41241"/>
  </r>
  <r>
    <s v="BOGOTA"/>
    <x v="2"/>
    <x v="2"/>
    <s v="25885"/>
    <s v="5905920"/>
    <s v="16785321"/>
    <s v="INCIDENTE"/>
    <s v="CUNDINAMARCA"/>
    <s v="YACOPI"/>
    <s v="CLARO SION"/>
    <s v="AVAL"/>
    <s v="FO-25-1902310"/>
    <d v="2025-11-28T11:44:00"/>
    <d v="2025-12-01T14:11:00"/>
    <m/>
    <s v="ENTIDAD"/>
    <s v="ERROR DE TRANSACCIONES"/>
    <s v="CONVENIOS NO HABILITADOS"/>
    <m/>
    <s v="28/11/2025 28-11 SE ESCALA PARA VISITA. LLAMAR ANTES DE VISITAR, CONFIRMAR FALLA Y DATOS. | 01/12/2025 CLIENTE INDICA QUE LE PRESENTA INCONVENIENTE DE SALDO CUANDO REALIZA UNA TRANSACCIÓN CON UNA TARJETA EN ESPECÍFICO CLIENTE INDICA QUE ES UNA TARJETA BLANCO CON ROJO LA QUE SOLO LE PRESENTA LA NOVEDAD SE LE INDICA QUE DEBE COMUNICARSE CON EL BANCO RESPECTIVO Y LE HAGAN LA DEBIDA ACTIVACIÓN DE ESE CONVENIO YA QUE LA CLIENTE INDICA QUE CUALQUIER OTRO PROCESO QUE REALIZA LE SALE EXITOSO"/>
    <s v="SOPORTE TELEFONICO"/>
    <m/>
    <s v="TIPO IV"/>
    <s v="TERRESTRE"/>
    <s v="GONZALEZ FANDIÑO SANTIAGO ERNESTO"/>
    <n v="0"/>
    <s v="0"/>
    <n v="41241"/>
    <n v="0"/>
    <n v="41241"/>
  </r>
  <r>
    <s v="BOGOTA"/>
    <x v="2"/>
    <x v="2"/>
    <s v="11001"/>
    <s v="5906101"/>
    <s v="14690481"/>
    <s v="INCIDENTE"/>
    <s v="CUNDINAMARCA"/>
    <s v="BOGOTA"/>
    <s v="MISCELANEA LA SOLUCION"/>
    <s v="AVAL"/>
    <s v="FO-25-1911655 | FO-25-1903053"/>
    <d v="2025-11-28T12:47:00"/>
    <d v="2025-12-01T13:07:00"/>
    <m/>
    <s v="HARDWARE"/>
    <s v="DETERIORO"/>
    <s v="DATAFONO"/>
    <s v="EJECUTADO | EJECUTADO / CANCELADO"/>
    <s v="[FO-25-1911655] 01/12/2025 SE REALIZA VISITA DE CAMPO ENCONTRADO QUE EQUIPO PRESENTA DAÑO EN EL PUERTO USB, POR LO ANTERIOR SE PROCEDE A CAMBIAR EQUIPO, PRUEBAS CUPO Y USUARIO OK. || [FO-25-1903053] 28/11/2025 28-11 SE ESCALA PARA VISITA. LLAMAR ANTES DE VISITAR, CONFIRMAR FALLA Y DATOS. | 29/11/2025 ESPERANDO RESPUESTA DE REDEBAN PARA EN CAMBIO DE EQUIPO | 29/11/2025 SE REPROGRAMA VISITA PARA EL DÍA LUNES NO SE CUENTAN CON EQUIPOS DE BACK UP EL DAÑO DEL POS VA HACIA EL PUERTO USB SE ENCUENTRA PARTIDO"/>
    <s v="VISITA TECNICA"/>
    <s v="AAAQZ102"/>
    <s v="TIPO I"/>
    <s v="TERRESTRE"/>
    <s v="LOZADA ROJAS CHRISTIAN ANDRES"/>
    <n v="2"/>
    <s v="0"/>
    <n v="131920"/>
    <n v="75096"/>
    <n v="131920"/>
  </r>
  <r>
    <s v="BARRANQUILLA"/>
    <x v="3"/>
    <x v="3"/>
    <s v="8638"/>
    <s v="5906633"/>
    <s v="20489043"/>
    <s v="INCIDENTE"/>
    <s v="ATLANTICO"/>
    <s v="SABANALARGA"/>
    <s v="MULTISERVICIOS JWILFO"/>
    <s v="AVAL"/>
    <s v="FO-25-1904668"/>
    <d v="2025-11-28T16:30:00"/>
    <d v="2025-12-01T15:49:00"/>
    <m/>
    <s v="HARDWARE"/>
    <s v="TECLADO"/>
    <s v="DAÑO POS"/>
    <s v="EJECUTADO"/>
    <s v="28/11/2025 28-11 SE ESCALA PARA VISITA. LLAMAR ANTES DE VISITAR, CONFIRMAR FALLA Y DATOS. | 29/11/2025 EN COMUNICACIÓN VÍA WASHAP AL NUMERO 3135763876 CON EL SEÑOR WILFRIDO PIMIENTO, ME INFORMA QUE EL DÍA DE HOY SALIO DEL PUEBLO Y TIENE LA TARJETA SE SEMBRADO CON EL, QUE REGRESA EN HORAS DE LA TARDE _x000a_SE REPROMAGA LA VISITA PARA EL DÍA LUNES 1 DE DICIEMBRE | 01/12/2025 SE REMPLAZA DATAFONO, TENIAS TECLAS 7 Y 8 MOLESTANDO"/>
    <s v="VISITA TECNICA"/>
    <s v="F1SZZ153"/>
    <s v="TIPO II"/>
    <s v="TERRESTRE"/>
    <s v="DE AVILA SIADES ALBERTO ENRIQUE"/>
    <n v="1"/>
    <s v="0"/>
    <n v="144968"/>
    <n v="140396"/>
    <n v="144968"/>
  </r>
  <r>
    <s v="BOGOTA"/>
    <x v="2"/>
    <x v="2"/>
    <s v="25386"/>
    <s v="5906967"/>
    <s v="90187781"/>
    <s v="INCIDENTE"/>
    <s v="CUNDINAMARCA"/>
    <s v="LA MESA"/>
    <s v="PAPELERIA Y DETALLES XPERTA"/>
    <s v="AVAL"/>
    <s v="FO-25-1915057"/>
    <d v="2025-11-29T16:32:00"/>
    <d v="2025-12-01T16:27:00"/>
    <m/>
    <s v="ENTIDAD"/>
    <s v="AVAL TARJETA DE SEMBRADO"/>
    <s v="MONTO INVALIDO"/>
    <s v="EJECUTADO"/>
    <s v="01/12/2025 &quot;29-11 SE ESCALA A LA RED: NOS LLEGA ESTE CASO SIN CÓDIGO ÚNICO TANTO EN CORREO COMO EN ARANDA, SE BUSCA EN MATRIZ CON DATOS ASOCIADOS Y ENCONTRAMOS EL CU 90187781, SE REALIZA GESTIÓN TELEFÓNICA AL NUMERO RELACIONADO RESPONDE LA SRA LEIDY QUIEN INDICA QUE LE SALE ERROR MONTO INVALIDO CON TODOS LOS RETIROS Y ENVIA EVIDENCIA, POR FAVOR NOS INDICAS COMO PROCEDER SI VISITAMOS O SE PUEDE SOLUCIONAR REMOTAMENTE. ADJUNTO EVIDENCIA ENVIADA POR CB 01-12 RESPUESTA DE LA RED: DE ACUERDO CON TU SOLICITUD SERÁ QUE PODEMOS TENER UNA PRUEBA MAS RECIENTE? ES QUE PUEDE PASAR QUE CONSULTAMOS CON ESA FECHA PERO HOY YA SE SOLUCIONÓ ENTONCES POR ESO NECESITAMOS QUE LA EVIDENCIA EN LO POSIBLE SEA DE HOY PARA VALIDAR CON LA ENTIDAD. ...SE COMUNICA CON LA SRA LEIDY AL NUMERO  3123487627 DONDE INDICA QUE PERSISTE LA FALLA MONTO INVALIDO. ADJUNTO EVIDENCIA ENVIADA POR EL USUARIO, TS 6607 ...01-12 15:12 RESPUESTA DE LA RED: TE CONFIRMO VAMOS A REALIZAR EL CORRESPONDIENTE ESCALAMIENTO CON LA ENTIDAD, POR FAVOR PROCEDER CON EL CIERRE DEL CASO. GRACIAS. &quot;"/>
    <s v="SOPORTE TELEFONICO"/>
    <m/>
    <s v="TIPO II"/>
    <s v="TERRESTRE"/>
    <s v="AYALA ROMERO MAYKOL DANILO"/>
    <n v="0"/>
    <s v="0"/>
    <n v="41241"/>
    <n v="0"/>
    <n v="41241"/>
  </r>
  <r>
    <s v="MEDELLIN"/>
    <x v="4"/>
    <x v="4"/>
    <s v="27491"/>
    <s v="5907022"/>
    <s v="15846520"/>
    <s v="INCIDENTE"/>
    <s v="CHOCO"/>
    <s v="NOVITA"/>
    <s v="GRANERO EL SEVERO"/>
    <s v="AVAL"/>
    <s v="FO-25-1906921"/>
    <d v="2025-11-29T10:18:00"/>
    <d v="2025-12-02T16:36:00"/>
    <m/>
    <s v="ENTIDAD"/>
    <s v="ERROR DE TRANSACCIONES"/>
    <s v="TRANSACCION NO PERMITIDA"/>
    <m/>
    <s v="29/11/2025 29-11 SE INTENTA COMUNICACION CON EL CB AL 320 6364798 EN REPETIDAS OCASIONES SIN RESPUESTA SE ESCALA PARA VISITA FAVOR LLAMAR AL CB ANTES DE DESPLAZARSE AL SITIO PARA VALIDAR FALLA Y DATOS | 02/12/2025 SE COMUNICA CON EL USUARIO, SE VALIDA CON ENTIDAD DE REDEBAN Y TRAS LAS VALIDACIONES REALIZADAS, CONFIRMAMOS QUE EL DATÁFONO FUNCIONA CORRECTAMENTE, YA QUE PRESENTA TRANSACCIONES EXITOSAS RECIENTES. LAS DECLINACIONES OBSERVADAS PROVIENEN DE LA ENTIDAD BANCARIA, ESPECIALMENTE EN OPERACIONES CON CUENTAS CORRIENTES, POR LO QUE EL RECHAZO NO ESTÁ RELACIONADO CON EL EQUIPO. ADICIONALMENTE, SE RECOMIENDA AL CLIENTE COMUNICARSE DIRECTAMENTE CON SU ENTIDAD BANCARIA PARA VALIDAR EL MOTIVO DEL RECHAZO."/>
    <s v="SOPORTE TELEFONICO"/>
    <m/>
    <s v="TIPO IV"/>
    <s v="AEREO"/>
    <s v="HERNANDEZ CHAVARRIA JUAN CAMILO"/>
    <n v="0"/>
    <s v="0"/>
    <n v="41241"/>
    <n v="0"/>
    <n v="41241"/>
  </r>
  <r>
    <s v="CALI"/>
    <x v="1"/>
    <x v="1"/>
    <s v="19845"/>
    <s v="5907058"/>
    <s v="62034368"/>
    <s v="INCIDENTE"/>
    <s v="CAUCA"/>
    <s v="VILLA RICA"/>
    <s v="COMUNICATE YA.COM"/>
    <s v="AVAL"/>
    <s v="FO-25-1907070"/>
    <d v="2025-11-29T10:42:00"/>
    <d v="2025-12-02T09:49:00"/>
    <m/>
    <s v="ENTIDAD"/>
    <s v="ERROR DE TRANSACCIONES"/>
    <s v="TIPO DE TARJETA INVALIDA"/>
    <m/>
    <s v="29/11/2025 &quot;29-11 SE REALIZA CONTACTO CON EL SR HECTOR INDICA QUE LE SALE ERROR CUENTA INVALIDA EN LA MAYORIA DE RETIROS ENVIA EVIDENCIA SE CONFIRMA DATOS Y SE ESCALA PARA VISITA TECNICA &quot; | 01/12/2025 SE REALIZA VALIDACION Y SE ENCUENTRA QUE EL CB TIENE PROBLEMAS CON RETIROS PARA ALGUNAS TARJETAS, SE ESCALA A REDEBAN QUIEN AUTORIZA CERRAR EL CASO YA QUE SE ESTABA PRESENTANDO UN PROBLEMA DESDE ENTIDAD"/>
    <s v="SOPORTE TELEFONICO"/>
    <m/>
    <s v="TIPO IV"/>
    <s v="TERRESTRE"/>
    <s v="HENAO CARDONA DIEGO FERNANDO"/>
    <n v="0"/>
    <s v="0"/>
    <n v="41241"/>
    <n v="0"/>
    <n v="41241"/>
  </r>
  <r>
    <s v="MEDELLIN"/>
    <x v="4"/>
    <x v="4"/>
    <s v="5376"/>
    <s v="5907076"/>
    <s v="14794689"/>
    <s v="INCIDENTE"/>
    <s v="ANTIOQUIA"/>
    <s v="LA CEJA"/>
    <s v="ALMACEN MARYLU"/>
    <s v="AVAL"/>
    <s v="FO-25-1906762"/>
    <d v="2025-11-29T11:00:00"/>
    <d v="2025-12-01T14:16:00"/>
    <m/>
    <s v="SOFTWARE"/>
    <s v="ERROR DE TRANSACCIONES"/>
    <s v="RECHAZO GENERAL"/>
    <s v="EJECUTADO"/>
    <s v="29/11/2025 29-11 SE ESCALA PARA VISITA. LLAMAR ANTES DE VISITAR, CONFIRMAR FALLA Y DATOS. | 01/12/2025 SE PRESENTA NOVEDAD EN LA VIA SECTOR DON DIEGO-RETIRO. POR CHOQUE. A LA ESPERA DE QUE REABRAN LA VIA | 01/12/2025 SE LOGRA LLEGAR A SITIO NO ENCONTAMOS ATENDIENDO INCIDENTE | 01/12/2025 NOS ENCONTRAMOS EN SITIO PERO ESTAMOS A LA ESPERA DE UN ESCALAMIENTO DE OPERACIONES REDEBAN POR FALLAS EN MO | 01/12/2025 SE LLAGA A PUNTO SE HACE VALIDACIONES SE HACE ESCALAMIENTO A RDB POR RECHAZO EN TRX Y EN RESPUESTA ES QUE USUARIO DEBE AJUSTAR CUPO EN LA LINEA Y ABONAR A CUPO."/>
    <s v="VISITA TECNICA"/>
    <s v="9999G297"/>
    <s v="TIPO II"/>
    <s v="TERRESTRE"/>
    <s v="DIAZ ZABALA FRANCIS DUBAN"/>
    <n v="1"/>
    <s v="0"/>
    <n v="144968"/>
    <n v="140396"/>
    <n v="144968"/>
  </r>
  <r>
    <s v="MEDELLIN"/>
    <x v="4"/>
    <x v="4"/>
    <s v="5001"/>
    <s v="5907122"/>
    <s v="13223797"/>
    <s v="INCIDENTE"/>
    <s v="ANTIOQUIA"/>
    <s v="MEDELLIN"/>
    <s v="AUTOSERVICIO MORAVIA"/>
    <s v="AVAL"/>
    <s v="FO-25-1906800"/>
    <d v="2025-11-29T11:39:00"/>
    <d v="2025-12-02T09:55:00"/>
    <m/>
    <s v="HARDWARE"/>
    <s v="IMPRESION"/>
    <s v="RODILLO AVERIADO"/>
    <s v="EJECUTADO"/>
    <s v="29/11/2025 29-11 SE ESCALA PARA VISITA. LLAMAR ANTES DE VISITAR, CONFIRMAR FALLA Y DATOS. | 30/11/2025 SE CONTACTA USUARIO BRAYAN VARGAS - 3123819895, SE VALIDA LA FALLA DE IMPRESIÓN Y LAS TIRILLAS ESTÁN COMPLETAMENTE BORROSAS, NINGUNA INFORMACIÓN ES VISIBLE. SE REQUIERE CAMBIO DE EQUIPO Y NO ES POSIBLE REALIZAR VISITA PORQ NO SE PROCESAN CAMBIOS DE EQUIPO LOS DÍAS DOMINGOS | 01/12/2025 SE REALIZA VISITA TÉCNICA AL CORRESPONSAL BANCO DE BOGOTÁ POR INCIDENTE REPORTADO EN EL DATÁFONO. EL USUARIO CONFIRMA SU IDENTIFICACIÓN Y MANIFIESTA QUE EL VOUCHER IMPRESO SALE BORROSO, DIFICULTANDO LA LECTURA DE LA INFORMACIÓN.  SE PROCEDE A REALIZAR MANTENIMIENTO PREVENTIVO Y CORRECTIVO, SIN EMBARGO LA NOVEDAD PERSISTE. SE IDENTIFICA QUE EL RODILLO DEL EQUIPO ESTÁ AVERIADO, POR LO CUAL SE EFECTÚA EL CAMBIO DEL DATÁFONO.  EL NUEVO EQUIPO QUEDA OPERATIVO Y SE VALIDA CON UNA PRUEBA TELETON, DONDE ARROJA RECHAZO GENERAL DEBIDO AL PROBLEMA QUE PRESENTA LA PRUEBA TELETON. POSTERIORMENTE, SE SOLICITA AL USUARIO REALIZAR UNA PRUEBA ADICIONAL; LA PRUEBA SE EJECUTA Y RESULTA EXITOSA, CONFIRMANDO EL CORRECTO FUNCIONAMIENTO DEL EQUIPO."/>
    <s v="VISITA TECNICA"/>
    <s v="IZ00N126"/>
    <s v="TIPO I"/>
    <s v="TERRESTRE"/>
    <s v="MARTINEZ TOVAR OSCAR DAVID"/>
    <n v="1"/>
    <s v="0"/>
    <n v="65960"/>
    <n v="75096"/>
    <n v="65960"/>
  </r>
  <r>
    <s v="BOGOTA"/>
    <x v="2"/>
    <x v="2"/>
    <s v="25815"/>
    <s v="5907211"/>
    <s v="48315626"/>
    <s v="INCIDENTE"/>
    <s v="CUNDINAMARCA"/>
    <s v="TOCAIMA"/>
    <s v="CONECTIVIDAD MOVIL TOCAIMA CVS"/>
    <s v="AVAL"/>
    <s v="FO-25-1917453"/>
    <d v="2025-11-29T09:50:00"/>
    <d v="2025-12-02T09:46:00"/>
    <m/>
    <s v="ENTIDAD"/>
    <s v="ERROR DE TRANSACCIONES"/>
    <s v="SIN CUPO HABILITADO"/>
    <s v="EJECUTADO"/>
    <m/>
    <s v="SOPORTE TELEFONICO"/>
    <m/>
    <s v="TIPO III"/>
    <s v="TERRESTRE"/>
    <s v="AYALA ROMERO MAYKOL DANILO"/>
    <n v="0"/>
    <s v="0"/>
    <n v="41241"/>
    <n v="0"/>
    <n v="41241"/>
  </r>
  <r>
    <s v="BOGOTA"/>
    <x v="2"/>
    <x v="2"/>
    <s v="11001"/>
    <s v="5907213"/>
    <s v="16891236"/>
    <s v="INCIDENTE"/>
    <s v="CUNDINAMARCA"/>
    <s v="BOGOTA"/>
    <s v="R P J INGENIERIA"/>
    <s v="AVAL"/>
    <s v="FO-25-1907182"/>
    <d v="2025-11-29T12:51:00"/>
    <d v="2025-12-02T10:06:00"/>
    <m/>
    <s v="SOFTWARE"/>
    <s v="ERROR DE TRANSACCIONES"/>
    <s v="RECHAZO GENERAL"/>
    <s v="EJECUTADO"/>
    <s v="29/11/2025 29-11 SE ESCALA PARA VISITA. LLAMAR ANTES DE VISITAR, CONFIRMAR FALLA Y DATOS. | 29/11/2025 SE REAGENDA VISITA YA QUE NO SE CUENTA CON SOPORTE REDEBAN EL FIN DE SEMANA PARA VALIDAR FALLO DE RECHAZO GENERAL EN TODAS LAS TRANSACCIONES | 03/12/2025 SE REPISAN PARÁMETROS SE INICIALIZA DISPOSITIVOS DATÁFONO, SE REALIZAN PRUEBAS, PRUEBAS OK"/>
    <s v="VISITA TECNICA"/>
    <s v="SXOZZ440"/>
    <s v="TIPO I"/>
    <s v="TERRESTRE"/>
    <s v="ORTIZ YARA FRANKLYN ISRAEL"/>
    <n v="1"/>
    <s v="0"/>
    <n v="65960"/>
    <n v="75096"/>
    <n v="65960"/>
  </r>
  <r>
    <s v="MEDELLIN"/>
    <x v="4"/>
    <x v="4"/>
    <s v="5001"/>
    <s v="5907441"/>
    <s v="20312500"/>
    <s v="INCIDENTE"/>
    <s v="ANTIOQUIA"/>
    <s v="MEDELLIN"/>
    <s v="NARANCAR"/>
    <s v="AVAL"/>
    <s v="FO-25-1908752"/>
    <d v="2025-11-29T20:25:00"/>
    <d v="2025-12-02T10:15:00"/>
    <m/>
    <s v="HARDWARE"/>
    <s v="TECLADO"/>
    <s v="DAÑO POS"/>
    <s v="EJECUTADO / CANCELADO"/>
    <s v="30/11/2025 SE REALIZA CONTACTO CON USUARIO YURLEDY- 3013908182 EL CUAL INDICA QUE NO ABRE EL DÍA DOMINGO | 01/12/2025 DURANTE LA VISITA TÉCNICA REALIZADA AL CORRESPONSAL BANCO DE BOGOTÁ, EL USUARIO REPORTA QUE EL DATÁFONO PRESENTA UNA TECLA DEFECTUOSA.  _x000a_PARA PROCEDER CON EL MANTENIMIENTO SE SOLICITA LA TARJETA DE SEMBRADO CORRESPONDIENTE; SIN EMBARGO, EL CLIENTE INFORMA QUE NO DISPONE DE DICHA TARJETA EN EL PUNTO.  _x000a_DEBIDO A ESTA AUSENCIA, NO ES POSIBLE EJECUTAR EL MANTENIMIENTO REQUERIDO EN EL EQUIPO."/>
    <s v="VISITA TECNICA"/>
    <s v="9CDZZ475"/>
    <s v="TIPO I"/>
    <s v="TERRESTRE"/>
    <s v="MARTINEZ TOVAR OSCAR DAVID"/>
    <n v="1"/>
    <s v="0"/>
    <n v="65960"/>
    <n v="75096"/>
    <n v="65960"/>
  </r>
  <r>
    <s v="MEDELLIN"/>
    <x v="4"/>
    <x v="4"/>
    <s v="5001"/>
    <s v="5908221"/>
    <s v="22222222"/>
    <s v="INCIDENTE"/>
    <s v="ANTIOQUIA"/>
    <s v="MEDELLIN"/>
    <s v="SITIO SIN INFORMACION"/>
    <s v="AVAL"/>
    <s v="FO-25-1915480"/>
    <d v="2025-12-01T17:44:00"/>
    <d v="2025-12-01T17:33:00"/>
    <m/>
    <s v="HARDWARE"/>
    <s v="IMPRESION"/>
    <s v="TAPA IMPRESORA"/>
    <s v="EJECUTADO"/>
    <s v="01/12/2025 01-12 SE ESCALA A LA RED YA QUE LLEGA CASO BANCOLOMBIA ...RESPUESTA DE LA RED: POR FAVOR PROCEDER CON LA ATENCIÓN. GRACIAS. SE PROCEDE A CERRAR ESTE CASO YA QUE PERTENECE AL CB BANCOLOMBIA Y SE CREA COMO BANCOLOMBIA"/>
    <s v="SOPORTE TELEFONICO"/>
    <m/>
    <s v="TIPO I"/>
    <s v="TERRESTRE"/>
    <s v="AYALA ROMERO MAYKOL DANILO"/>
    <n v="0"/>
    <s v="0"/>
    <n v="41241"/>
    <n v="0"/>
    <n v="41241"/>
  </r>
  <r>
    <s v="VILLAVICENCIO"/>
    <x v="0"/>
    <x v="0"/>
    <s v="50001"/>
    <s v="5908246"/>
    <s v="90128032"/>
    <s v="INCIDENTE"/>
    <s v="META"/>
    <s v="VILLAVICENCIO"/>
    <s v="CENTRO DE SERVICIOS MULTIPAGOS SAS 2"/>
    <s v="AVAL"/>
    <s v="FO-25-1911142"/>
    <d v="2025-12-01T15:58:00"/>
    <d v="2025-12-02T07:52:00"/>
    <m/>
    <s v="HARDWARE"/>
    <s v="LECTOR DE TARJETAS"/>
    <s v="DAÑO POS"/>
    <s v="EJECUTADO"/>
    <s v="01/12/2025 SE REALIZA CAMBIO DE EQUIPO POR DAÑO EN LECTOR DE CHIP, SE CREA USUARIO, SE HABILITA CIERRES, SE INSTALA CUBRE TECLADO, SE REALIZA SEMBRADO DE TARJETA 0803, PRUEBA CONVENIO TELETÓN RG, CONSULTA SALDO CON TARJETA CLIENTE PIN INVÁLIDO."/>
    <s v="VISITA TECNICA"/>
    <s v="F9ZZZ546"/>
    <s v="TIPO I"/>
    <s v="TERRESTRE"/>
    <s v="MURCIA HERNANDEZ HARVEY IGNACIO"/>
    <n v="1"/>
    <s v="0"/>
    <n v="65960"/>
    <n v="75096"/>
    <n v="65960"/>
  </r>
  <r>
    <s v="BOGOTA"/>
    <x v="2"/>
    <x v="2"/>
    <s v="11001"/>
    <s v="5908255"/>
    <s v="21125208"/>
    <s v="INCIDENTE"/>
    <s v="CUNDINAMARCA"/>
    <s v="BOGOTA"/>
    <s v="CELU-COMPUTO LA FLORESTA"/>
    <s v="AVAL"/>
    <s v="FO-25-1911143"/>
    <d v="2025-12-01T08:16:00"/>
    <d v="2025-12-02T08:15:00"/>
    <m/>
    <s v="ENTIDAD"/>
    <s v="AVAL TARJETA DE SEMBRADO"/>
    <s v="EXCEDE INTENTOS DE PIN"/>
    <m/>
    <s v="02/12/2025 01-12 SE CONTACTA CB POR WSP  MANDA TIIRILLA Y TS. SE ESCALA A LA RED PARA REVISION ..RESPUESTA DE LA RED: RESPUESTA DE LA ENTIDAD: VALIDANDO LA TARJETA SE ENCUENTRA ACTIVA Y BIEN PARAMETRIZADA CON CUPO DE SOBREGIRO ACTIVO. VALIDAMOS CON EL CLIENTE HOY SI YA ESTÁ OPERANDO POR FAVOR ... SE VALIDA CON EL USUARIO DONDE CONFIRMA QUE ESTA OPERANDO CORRECTAMENTE, SE PROCEDE A CERRAR EL CASO | 02/12/2025 01-12 SE CONTACTA CB POR WSP  MANDA TIIRILLA Y TS. SE ESCALA A LA RED PARA REVISION ..RESPUESTA DE LA RED: RESPUESTA DE LA ENTIDAD: VALIDANDO LA TARJETA SE ENCUENTRA ACTIVA Y BIEN PARAMETRIZADA CON CUPO DE SOBREGIRO ACTIVO. VALIDAMOS CON EL CLIENTE HOY SI YA ESTÁ OPERANDO POR FAVOR ...SE VALIDA CON EL USUARIO DONDE CONFIRMA QUE ESTA OPERANDO CORRECTAMENTE, SE PROCEDE A CERRAR EL CASO"/>
    <s v="SOPORTE TELEFONICO"/>
    <m/>
    <s v="TIPO I"/>
    <s v="TERRESTRE"/>
    <s v="AYALA ROMERO MAYKOL DANILO"/>
    <n v="0"/>
    <s v="0"/>
    <n v="41241"/>
    <n v="0"/>
    <n v="41241"/>
  </r>
  <r>
    <s v="MEDELLIN"/>
    <x v="4"/>
    <x v="4"/>
    <s v="5001"/>
    <s v="5908272"/>
    <s v="16738940"/>
    <s v="INCIDENTE"/>
    <s v="ANTIOQUIA"/>
    <s v="MEDELLIN"/>
    <s v="PAPELERIA TODO TERRENO NET"/>
    <s v="AVAL"/>
    <s v="FO-25-1911153"/>
    <d v="2025-12-01T09:25:00"/>
    <d v="2025-12-02T07:56:00"/>
    <m/>
    <s v="HARDWARE"/>
    <s v="TECLADO"/>
    <s v="DAÑO POS"/>
    <s v="EJECUTADO"/>
    <s v="01/12/2025 SE CAMBIA EQUIPO POR TECLADO DURO"/>
    <s v="VISITA TECNICA"/>
    <s v="9A000191"/>
    <s v="TIPO I"/>
    <s v="TERRESTRE"/>
    <s v="ALVAREZ ARENAS VICTOR HUGO"/>
    <n v="1"/>
    <s v="0"/>
    <n v="65960"/>
    <n v="75096"/>
    <n v="65960"/>
  </r>
  <r>
    <s v="MEDELLIN"/>
    <x v="4"/>
    <x v="4"/>
    <s v="5001"/>
    <s v="5908308"/>
    <s v="22222222"/>
    <s v="INCIDENTE"/>
    <s v="ANTIOQUIA"/>
    <s v="MEDELLIN"/>
    <s v="SITIO SIN INFORMACION"/>
    <s v="AVAL"/>
    <s v="FO-25-1918251"/>
    <d v="2025-12-01T11:08:00"/>
    <d v="2025-12-02T08:30:00"/>
    <m/>
    <s v="HARDWARE"/>
    <s v="COMUNICACION"/>
    <s v="DAÑO POS"/>
    <s v="CANCELADO"/>
    <s v="02/12/2025 01-12 SE ESCALA A LA RED: NOS LLEGA EL CASO 5908308 CON EL CU 16126658, POR FAVOR NOS CONFIRMAN SI ESTA ACTIVIDAD LA ATENDEMOS NOSOTROS DEBIDO A QUE NO SE ENCUENTRA EN LA MATRIZ DE PUNTOS ACTIVOS  CB AVAL ...RESPUESTA DE LA RED: BUEN DÍA, EQUIPO.@SERVICIO.CLIENTE, POR FAVOR SU AYUDA RADICANDO CASO A LA FUERZA COMERCIAL DE REDEBAN, SERVICIO VA DIRIGIDO PARA UN DATÁFONO INALÁMBRICO MOVE. @'CG_LINEACOM', POR FAVOR, DOCUMENTAR Y CERRAR CASO. ¡GRACIAS POR SU AYUDA Y GESTIÓN!"/>
    <s v="SOPORTE TELEFONICO"/>
    <m/>
    <s v="TIPO I"/>
    <s v="TERRESTRE"/>
    <s v="AYALA ROMERO MAYKOL DANILO"/>
    <n v="0"/>
    <s v="0"/>
    <n v="41241"/>
    <n v="0"/>
    <n v="41241"/>
  </r>
  <r>
    <s v="VILLAVICENCIO"/>
    <x v="0"/>
    <x v="0"/>
    <s v="50001"/>
    <s v="5908393"/>
    <s v="12449476"/>
    <s v="INCIDENTE"/>
    <s v="META"/>
    <s v="VILLAVICENCIO"/>
    <s v="DROGUERIA Y MISC MI LLANURA"/>
    <s v="AVAL"/>
    <s v="FO-25-1911890"/>
    <d v="2025-12-01T15:00:00"/>
    <d v="2025-12-02T14:46:00"/>
    <m/>
    <s v="HARDWARE"/>
    <s v="DETERIORO"/>
    <s v="DATAFONO"/>
    <s v="EJECUTADO"/>
    <s v="02/12/2025 SE VALIDA CON REDEBAN Y SE DEJA ESCALADO  POR QUÉ LA TERMINAL ESTÁ INACTIVA | 02/12/2025 SE REALIZA VISITA AL BC POR SOLICITUD DE EQUIPO CON DETERIORO, SE VERIFICA EL EQUIPO Y EFECTIVAMENTE LAS TECLAS NO LE FUNCIONAN BIEN A LA HORA DE OPRIMIRLAS TAMBIÉN SE OBSERVA QUE EL DATÁFONO LLEVA TIEMPO SIN UTILIZARSE Y QUE SE ENCUENTRA BLOQUEADO POR LA ENTIDAD, SE ESCALA EL CASO CON REDEBAN DONDE NOS INFORMA QUE PROCEDAMOS CON EL CAMBIO Y DEJÉMOSLO TODO FUNCIONAL E INTENTEMOS REALIZAR LAS PRUEBAS AUNQUE HASTA LA TARDE ESTARÍA DESBLOQUEADO SE DEJA ESCALADO 981353 PLACA , EL OTRO DATÁFONO TIENE UNA VERSIÓN DESACTUALIZADA 964049 SE REALIZA LA ACTUALIZACIÓN Y CAMBIO DE LA LECTORA Y SE REALIZAN PRUEBAS Y TODO OK EL OTRO DATÁFONO PRESENTABA LA FALLA DE ALERT SE PROCEDE A REALIZAR EL CAMBIO Y SE REALIZAN PRUEBAS Y TODO OK, LA TERMINAL BL01Q880 PLACA 981353 NO SE PUDO INICALIZAR ESTÁ BLOQUEADO POR LA ENTIDAD Y NO SE PUDO REALIZAR PRUEBAS SE DEJA CONFIGURADO"/>
    <s v="VISITA TECNICA"/>
    <s v="BL01Q880-9A3ZZ751-Y1W01001"/>
    <s v="TIPO I"/>
    <s v="TERRESTRE"/>
    <s v="MOLINA CASTRO JAVIER ALBERTO"/>
    <n v="1"/>
    <s v="0"/>
    <n v="65960"/>
    <n v="75096"/>
    <n v="65960"/>
  </r>
  <r>
    <s v="BUCARAMANGA"/>
    <x v="5"/>
    <x v="5"/>
    <s v="13670"/>
    <s v="5908603"/>
    <s v="15052780"/>
    <s v="INCIDENTE"/>
    <s v="BOLIVAR"/>
    <s v="SAN PABLO"/>
    <s v="XBOX NET"/>
    <s v="AVAL"/>
    <s v="FO-25-1912583"/>
    <d v="2025-12-01T12:56:00"/>
    <d v="2025-12-02T13:26:00"/>
    <m/>
    <s v="HARDWARE"/>
    <s v="LECTOR DE BARRAS"/>
    <s v="DAÑO POS"/>
    <s v="EJECUTADO"/>
    <s v="02/12/2025 CAMBIO DE DATAFONO Y LECTOR DE BARRAS POR DAÑO LECTOR TARJETA"/>
    <s v="VISITA TECNICA"/>
    <s v="ABC3Z933"/>
    <s v="TIPO V"/>
    <s v="TERRESTRE/FLUVIAL"/>
    <s v="PEÑA DIAZ IVAN YESID"/>
    <n v="1"/>
    <s v="0"/>
    <n v="479589"/>
    <n v="196537"/>
    <n v="479589"/>
  </r>
  <r>
    <s v="BOGOTA"/>
    <x v="2"/>
    <x v="2"/>
    <s v="11001"/>
    <s v="5908786"/>
    <s v="21260161"/>
    <s v="INCIDENTE"/>
    <s v="CUNDINAMARCA"/>
    <s v="BOGOTA"/>
    <s v="JORGE ANDRES VALDERRAMA PEREZ"/>
    <s v="AVAL"/>
    <s v="FO-25-1918714"/>
    <d v="2025-12-01T11:44:00"/>
    <d v="2025-12-02T11:23:00"/>
    <m/>
    <s v="ENTIDAD"/>
    <s v="AVAL TARJETA DE SEMBRADO"/>
    <s v="TRANSACCIÓN NO PERMITIDA"/>
    <s v="CANCELADO"/>
    <s v="02/12/2025 01-12 SE CONTACTA CB POR WSP  MANDA TIIRILLA Y TS. SE ESCALA A LA RED PARA REVISION ...RESPUESTA DE LA RED:TE DEJO RESPUESTA DE LA ENTIDAD: LOS DOS VÁUCHERS ANTERIORES TIENEN FECHA DE DÍA 29, VALIDANDO ESOS CB'S CUENTAN CON TRANSACCIONES EXITOSAS DE LA FECHA, POR FAVOR QUE VUELVAN A PROBAR Y EN CASO QUE SALGA EL MISMO RECHAZO NOS INFORMEN POR AQUÍ CON LA IMAGEN QUE TENGA LA FECHA DEL DÍA DE HOY ...SE COMUNICA CON EL USUARIO DONDE INDICA QUE ALGUNAS TRANSACCIONES SALEN Y OTRAS EN RG SE ENVIA EVENCIA A LA RED ...02-12 SE ESCALA A LA RED DONDE EL USUARIO EL DÍA DE HOY REALIZA PRUEBAS DONDE SALEN CON LA FALLA LLAME AL EMISOR ...02-12 RESPUESTA DE LA RED: MAYKOL TE CONFIRMO QUE LA TARJETA NO FUNCIONA POR FAVOR INDICARLE AL CLIENTE Y PROCEDER CON EL CIERRE DEL CASO. GRACIAS. ...SE LE INFORMA AL USUARIO"/>
    <s v="SOPORTE TELEFONICO"/>
    <m/>
    <s v="TIPO I"/>
    <s v="TERRESTRE"/>
    <s v="AYALA ROMERO MAYKOL DANILO"/>
    <n v="0"/>
    <s v="0"/>
    <n v="41241"/>
    <n v="0"/>
    <n v="41241"/>
  </r>
  <r>
    <s v="BOGOTA"/>
    <x v="2"/>
    <x v="2"/>
    <s v="25269"/>
    <s v="5908787"/>
    <s v="15946775"/>
    <s v="INCIDENTE"/>
    <s v="CUNDINAMARCA"/>
    <s v="FACATATIVA"/>
    <s v="DROGUERIA FARMA HOGAR"/>
    <s v="AVAL"/>
    <s v="FO-25-1912584"/>
    <d v="2025-12-01T12:54:00"/>
    <d v="2025-12-02T10:24:00"/>
    <m/>
    <s v="ENTIDAD"/>
    <s v="ERROR DE TRANSACCIONES"/>
    <s v="TRANSACCION NO PERMITIDA"/>
    <s v="EJECUTADO"/>
    <s v="02/12/2025 SE REALIZA VISITA AL COMERCIO SE REALIZA BORRADO DE SO Y VERSIÓN SE ACTUALIZA SE REALIZA PRUEBAS Y TRANSACCIONES OK EXCEPTO LOS RETIROS SE REALIZA ESCALAMIENTO A LA ENTIDAD RBM NOS AUTORIZA A RETIRARNOS DEL COMERCIO NO SE REALIZA PRUBA DE TELETON CONCENIO EN DAÑO CONFIRMA RBM"/>
    <s v="VISITA TECNICA"/>
    <s v="BBBIZ084"/>
    <s v="TIPO II"/>
    <s v="TERRESTRE"/>
    <s v="HERNANDEZ NARANJO OSCAR EDUARDO"/>
    <n v="1"/>
    <s v="0"/>
    <n v="144968"/>
    <n v="140396"/>
    <n v="144968"/>
  </r>
  <r>
    <s v="PASTO"/>
    <x v="1"/>
    <x v="1"/>
    <s v="52385"/>
    <s v="5908879"/>
    <s v="60015708"/>
    <s v="INCIDENTE"/>
    <s v="NARIÑO"/>
    <s v="LA LLANADA"/>
    <s v="DROGUERIA DANNY CENTRO"/>
    <s v="AVAL"/>
    <s v="FO-25-1912901"/>
    <d v="2025-12-01T17:04:00"/>
    <d v="2025-12-03T16:12:00"/>
    <m/>
    <s v="HARDWARE"/>
    <s v="ALERT IRRUPTION"/>
    <s v="ALERT IRRUPTION"/>
    <s v="EJECUTADO"/>
    <s v="03/12/2025 SE VISITA CB. SE ENCUENTRA DATAFONO CON ALERT IRRUPTION. SE REALIZA CAMBIO DE DATAFONO. SE REALIZA TAMBIÉN CAMBIO DE LECTORA YA QUE PERDIÓ CONFIGURACIÓN. SE REALIZAN PRUEBAS DE COMERCIO EXITOSAS PERO EN PRUEBAS DE CB MUESTRA TRANSACCION DECLINADA. SE ESCALA Y SE EVIDENCIA BLOQUEO POR PARTE DE LA ENTIDAD POR COMPENSACIÓN. SE INFORMA A CLIENTE QUE DEBE COMUNICARSE CON LA ENTIDAD PARA DESBLOQUEAR CORRESPONSAL"/>
    <s v="VISITA TECNICA"/>
    <s v="10RZZ535"/>
    <s v="TIPO IV"/>
    <s v="TERRESTRE"/>
    <s v="CASTILLO HERRERA ALEX RICARDO"/>
    <n v="1"/>
    <s v="0"/>
    <n v="479589"/>
    <n v="196537"/>
    <n v="479589"/>
  </r>
  <r>
    <s v="BUCARAMANGA"/>
    <x v="5"/>
    <x v="5"/>
    <s v="68001"/>
    <s v="5909020"/>
    <s v="87310317"/>
    <s v="INCIDENTE"/>
    <s v="SANTANDER"/>
    <s v="BUCARAMANGA"/>
    <s v="DIANA CAROLINA HERNANDEZ ROMERO"/>
    <s v="AVAL"/>
    <s v="FO-25-1916605 | FO-25-1913251"/>
    <d v="2025-12-01T12:57:00"/>
    <d v="2025-12-02T10:33:00"/>
    <m/>
    <s v="HARDWARE"/>
    <s v="LECTOR DE BARRAS"/>
    <s v="FORMATO INVALIDO LECTOR DAÑADO"/>
    <s v="EJECUTADO / CANCELADO"/>
    <s v="[FO-25-1916605] 02/12/2025 SE REALIZA VISITA AL COMERCIO SE ENCUENTRA CERRADO SE ESTABLECE COMUNICACIÓN AL NÚMERO 3005266624 NO SE OBTIENE RESPUESTA || [FO-25-1913251] 01/12/2025 SE COMUNICA CON EL CLIENTE AL NÚMERO DE TELÉFONO 3005266324 , INDICA VISITAR A LAS 3 PM , SE LLEGA A SITIO SE ENCUENTRA CERRADO , SE ESPERA POR MÁS DE MEDIA HORA  , SE COMUNICA NUEVAMENTE CON EL CLIENTE PERO LA SEÑORITA CAROLINA INDICA QUE SE DEMORA UN POCO MÁS Y QUE NO SABE A QUÉ HORAS LLEGUE , SE LE INDICA AL CLIENTE QUE SE REPROGRAMA LA VISITA PARA EL DÍA DE MAÑANA EN LA MAÑANA , CLIENTE INDICA NO TENER INCONVENIENTE : REPROGRAMAR VISITA: , EN ORDEN NO HAY ÍTEM DE REPROGRAMAR"/>
    <s v="VISITA TECNICA"/>
    <s v="NO APLICA"/>
    <s v="TIPO I"/>
    <s v="TERRESTRE"/>
    <s v="MARIÑO PABON JORGE ENRIQUE"/>
    <n v="2"/>
    <s v="0"/>
    <n v="131920"/>
    <n v="75096"/>
    <n v="131920"/>
  </r>
  <r>
    <s v="BOGOTA"/>
    <x v="2"/>
    <x v="2"/>
    <s v="11001"/>
    <s v="5909066"/>
    <s v="18310680"/>
    <s v="INCIDENTE"/>
    <s v="CUNDINAMARCA"/>
    <s v="BOGOTA"/>
    <s v="PAPELERIA VILLAS DE BOLIVAR"/>
    <s v="AVAL"/>
    <s v="FO-25-1913627"/>
    <d v="2025-12-01T21:48:00"/>
    <d v="2025-12-02T12:24:00"/>
    <m/>
    <s v="ENTIDAD"/>
    <s v="ERROR DE TRANSACCIONES"/>
    <s v="TIPO DE TARJETA INVALIDA"/>
    <m/>
    <s v="01/12/2025 01-12 SE ESCALA PARA VISITA. LLAMAR ANTES DE VISITAR, CONFIRMAR FALLA Y DATOS. | 02/12/2025 SE CONTACTA TELEFÓNICAMENTE PARA VERIFICAR TARJETA DE SEMBRADO, ADICIONAL SE ESCALA CON PAOLA DE REDEBAN QUIÉN NOS INFORMA QUE EL RECHAZO ES DIRECTAMENTE DE LA ENTIDAD POR TANTO SE CIERRA CASI"/>
    <s v="SOPORTE TELEFONICO"/>
    <m/>
    <s v="TIPO I"/>
    <s v="TERRESTRE"/>
    <s v="SOTO LONDOÑO FREDY ALEXANDER"/>
    <n v="0"/>
    <s v="0"/>
    <n v="41241"/>
    <n v="0"/>
    <n v="41241"/>
  </r>
  <r>
    <s v="BOGOTA"/>
    <x v="2"/>
    <x v="2"/>
    <s v="11001"/>
    <s v="5909175"/>
    <s v="90779945"/>
    <s v="INCIDENTE"/>
    <s v="CUNDINAMARCA"/>
    <s v="BOGOTA"/>
    <s v="EMMANUEL COMUNICACIONES."/>
    <s v="AVAL"/>
    <s v="FO-25-1919078"/>
    <d v="2025-12-01T12:43:00"/>
    <d v="2025-12-02T12:32:00"/>
    <m/>
    <s v="ENTIDAD"/>
    <s v="AVAL TARJETA DE SEMBRADO"/>
    <s v="TRANSACCIÓN NO PERMITIDA"/>
    <s v="CANCELADO"/>
    <s v="02/12/2025 01-12 SE CONTACTA CB POR WSP  MANDA TIIRILLA Y TS. SE ESCALA A LA RED PARA REVISION ...RESPUESTA DE LA RED: DEBEN ABONAR A LA CUENTA PARA QUE PUEDAN SEGUIR UTILIZANDO EL CUPO DE SOBREGIRO, PROCEDER CON EL CIERRE DEL CASO. GRACIAS ...02-12 SE LE INFORMA AL USARIO  Y SE PROCEDE A CERRAR CASO"/>
    <s v="SOPORTE TELEFONICO"/>
    <m/>
    <s v="TIPO I"/>
    <s v="TERRESTRE"/>
    <s v="AYALA ROMERO MAYKOL DANILO"/>
    <n v="0"/>
    <s v="0"/>
    <n v="41241"/>
    <n v="0"/>
    <n v="41241"/>
  </r>
  <r>
    <s v="PASTO"/>
    <x v="1"/>
    <x v="1"/>
    <s v="52354"/>
    <s v="5909176"/>
    <s v="63164552"/>
    <s v="INCIDENTE"/>
    <s v="NARIÑO"/>
    <s v="IMUES"/>
    <s v="FARMA ALEJANDRA"/>
    <s v="AVAL"/>
    <s v="FO-25-1913863"/>
    <d v="2025-12-01T13:24:00"/>
    <d v="2025-12-02T13:22:00"/>
    <m/>
    <s v="USUARIO"/>
    <s v="COMUNICACION"/>
    <s v="CONEXIONES DE COMERCIO"/>
    <s v="EJECUTADO"/>
    <s v="[FO-25-1913863] 01/12/2025 01-12 SE ESCALA PARA VISITA. LLAMAR ANTES DE VISITAR, CONFIRMAR FALLA Y DATOS. | 02/12/2025 SE VISITA EL CORRESPONSAL PARA REVISAR FALLA EN CONEXIÓN SE OBSERVA QUE EL CABLEADO EN MAL ESTADO, SE REALIZA CONEXION CON OTRO CABLE ETHERNET Y FUNCIONA OK PRUEBAS OK CORRESPONSAL OPERATIVO. || [FO-25-1913863] 01/12/2025 01-12 SE ESCALA PARA VISITA. LLAMAR ANTES DE VISITAR, CONFIRMAR FALLA Y DATOS. | 02/12/2025 SE VISITA EL CORRESPONSAL PARA REVISAR FALLA EN CONEXIÓN SE OBSERVA QUE EL CABLEADO EN MAL ESTADO, SE REALIZA CONEXION CON OTRO CABLE ETHERNET Y FUNCIONA OK PRUEBAS OK CORRESPONSAL OPERATIVO."/>
    <s v="VISITA TECNICA"/>
    <s v="SA00L885"/>
    <s v="TIPO II"/>
    <s v="TERRESTRE"/>
    <s v="GUERRERO RAMIREZ OSCAR DARIO"/>
    <n v="2"/>
    <s v="0"/>
    <n v="289936"/>
    <n v="140396"/>
    <n v="289936"/>
  </r>
  <r>
    <s v="MEDELLIN"/>
    <x v="4"/>
    <x v="4"/>
    <s v="5308"/>
    <s v="5909183"/>
    <s v="49334840"/>
    <s v="INCIDENTE"/>
    <s v="ANTIOQUIA"/>
    <s v="GIRARDOTA"/>
    <s v="C.MULTIOPERADOR"/>
    <s v="AVAL"/>
    <s v="FO-25-1913864"/>
    <d v="2025-12-01T13:27:00"/>
    <d v="2025-12-02T13:11:00"/>
    <m/>
    <s v="ENTIDAD"/>
    <s v="ERROR DE TRANSACCIONES"/>
    <s v="TRANSACCION NO PERMITIDA"/>
    <s v="EJECUTADO / CANCELADO"/>
    <s v="01/12/2025 01-12 LA RED: POR FAVOR PROCEDER CON EL CORRESPONDIENTE RESEMBRADO DE TARJETA. GRACIAS. | 02/12/2025 DURANTE LA VISITA TÉCNICA REALIZADA AL CORRESPONSAL DEL BANCO DE BOGOTÁ, SE PROCEDIÓ CON EL RESEMBRADO DE LA TARJETA DEL DATÁFONO AFECTADO. SIN EMBARGO, AL INTENTAR EJECUTAR LA TRANSACCIÓN, EL SISTEMA INDICÓ QUE LA OPERACIÓN NO ESTABA PERMITIDA. SE ESTABLECIÓ COMUNICACIÓN CON LA ENTIDAD BANCARIA PARA VALIDAR Y GESTIONAR LA SITUACIÓN, PERO NO SE OBTUVO UNA SOLUCIÓN DEFINITIVA EN EL MOMENTO DE LA INTERVENCIÓN."/>
    <s v="VISITA TECNICA"/>
    <s v="AE004949"/>
    <s v="TIPO I"/>
    <s v="TERRESTRE"/>
    <s v="MARTINEZ TOVAR OSCAR DAVID"/>
    <n v="1"/>
    <s v="0"/>
    <n v="65960"/>
    <n v="75096"/>
    <n v="65960"/>
  </r>
  <r>
    <s v="CARTAGENA"/>
    <x v="3"/>
    <x v="3"/>
    <s v="13430"/>
    <s v="5909469"/>
    <s v="90848079"/>
    <s v="INCIDENTE"/>
    <s v="BOLIVAR"/>
    <s v="MAGANGUE"/>
    <s v="PROYECCIONES Y SOLUCIONES DRD SAS"/>
    <s v="AVAL"/>
    <s v="FO-25-1914859"/>
    <d v="2025-12-01T20:08:00"/>
    <d v="2025-12-03T08:44:00"/>
    <m/>
    <s v="SOFTWARE"/>
    <s v="ERROR DE TRANSACCIONES"/>
    <s v="RECHAZO GENERAL"/>
    <s v="EJECUTADO"/>
    <s v="01/12/2025 01-12 SE ESCALA PARA VISITA. LLAMAR ANTES DE VISITAR, CONFIRMAR FALLA Y DATOS. | 02/12/2025 SE VISITA COMERCIO POR FALLA, EL ENCARGADO ME INDICA QUE EL DATÁFONO SE QUEDA PASMADO Y NO LO DEJA REALIZAR TRX, SE VERIFICA EL EQUIPO, SE REALIZAN TRANSACCIONES DE PRUEBAS CON ( CÓDIGO DE BARRAS, CONVENIO Y VENTA ) Y FUNCIONA CORRECTAMENTE, SE REALIZA PRUEBA  CON EL CONVENIO TELETON SALE RECHAZO GENERAL, SE INICIALIZA LA TERMINAL Y SE ACTIVA EL LECTOR DE BARRAS, SE DEJA CON LA VERSIÓN 10.6 Y SE REALIZA CIERRE."/>
    <s v="VISITA TECNICA"/>
    <s v="CA002359"/>
    <s v="TIPO IV"/>
    <s v="TERRESTRE"/>
    <s v="CACERES HERNANDEZ ANDRES"/>
    <n v="1"/>
    <s v="0"/>
    <n v="479589"/>
    <n v="196537"/>
    <n v="479589"/>
  </r>
  <r>
    <s v="CALI"/>
    <x v="1"/>
    <x v="1"/>
    <s v="76001"/>
    <s v="5909530"/>
    <s v="41790270"/>
    <s v="INCIDENTE"/>
    <s v="VALLE DEL CAUCA"/>
    <s v="CALI"/>
    <s v="COMERCIALIZADORA CASA MITA"/>
    <s v="AVAL"/>
    <s v="FO-25-1919079"/>
    <d v="2025-12-01T12:46:00"/>
    <d v="2025-12-02T12:36:00"/>
    <m/>
    <s v="ENTIDAD"/>
    <s v="AVAL TARJETA DE SEMBRADO"/>
    <s v="TRANSACCIÓN NO PERMITIDA"/>
    <s v="CANCELADO"/>
    <s v="02/12/2025 01-12 SE CONTACTA CB POR WSP  MANDA TIIRILLA Y TS. SE ESCALA A LA RED PARA REVISION ...RESPUESTA DE LA RED: TE CONFIRMO QUE LA LA TARJETA NO FUNCIONA POR FAVOR PROCEDER CON LE CIERRE DEL CASO POR FAVOR LE INDICAS AL CLIENTE QUE DEBEN SOLICITAR LA REEXPEDICIÓN DE UNA NUEVA TARJETA. GRACIAS. ...02-12 SE LE INFORMA AL USUARIO Y SE PROCEDE A CERRAR CASO"/>
    <s v="SOPORTE TELEFONICO"/>
    <m/>
    <s v="TIPO I"/>
    <s v="TERRESTRE"/>
    <s v="AYALA ROMERO MAYKOL DANILO"/>
    <n v="0"/>
    <s v="0"/>
    <n v="41241"/>
    <n v="0"/>
    <n v="41241"/>
  </r>
  <r>
    <s v="YOPAL"/>
    <x v="0"/>
    <x v="0"/>
    <s v="85139"/>
    <s v="5909591"/>
    <s v="15540875"/>
    <s v="INCIDENTE"/>
    <s v="CASANARE"/>
    <s v="MANI"/>
    <s v="AUTOSERVICIO EL MACROSURTIDOR"/>
    <s v="AVAL"/>
    <s v="FO-25-1915204"/>
    <d v="2025-12-01T15:33:00"/>
    <d v="2025-12-03T15:04:00"/>
    <m/>
    <s v="ENTIDAD"/>
    <s v="ERROR DE TRANSACCIONES"/>
    <s v="TRANSACCION NO PERMITIDA"/>
    <m/>
    <s v="01/12/2025 01-12 SE ESCALA PARA VISITA. LLAMAR ANTES DE VISITAR, CONFIRMAR FALLA Y DATOS. | 03/12/2025 POR BLOQUES Y CIERRES EN LA VIA MARGINAL Y AVENIDA PRINCIPAL. NO HAY FORMA DE DESPLAZAMIENTO AL MUNICIPIO. | 03/12/2025 EN COMUNICACIÓN CON LA SEÑORA LAURA TIBADUIZA AL NUMERO 3123600741, SE LE INDICA SE ESCALO EL CASO A RBM PAOLA GARZON, LA CUAL NOS INFORMA QUE LA FALLA PRESENTADA ES POR PARTE DE LA ENTIDAD."/>
    <s v="SOPORTE TELEFONICO"/>
    <m/>
    <s v="TIPO II"/>
    <s v="TERRESTRE"/>
    <s v="BERNAL ELAICA EDGAR ALEXIS"/>
    <n v="0"/>
    <s v="0"/>
    <n v="41241"/>
    <n v="0"/>
    <n v="41241"/>
  </r>
  <r>
    <s v="VILLAVICENCIO"/>
    <x v="0"/>
    <x v="0"/>
    <s v="50001"/>
    <s v="5909611"/>
    <s v="17591462"/>
    <s v="INCIDENTE"/>
    <s v="META"/>
    <s v="VILLAVICENCIO"/>
    <s v="PDV POPULAR 2"/>
    <s v="AVAL"/>
    <s v="FO-25-1914860"/>
    <d v="2025-12-01T07:17:00"/>
    <d v="2025-12-02T12:56:00"/>
    <m/>
    <s v="ENTIDAD"/>
    <s v="AVAL TARJETA DE SEMBRADO"/>
    <s v="TARJETA INACTIVA"/>
    <s v="EJECUTADO"/>
    <s v="01/12/2025 01-12 SE ESCALA PARA VISITA. LLAMAR ANTES DE VISITAR, CONFIRMAR FALLA Y DATOS. | 02/12/2025 SE REALIZA VISITA A COMERCIO, RECHAZO GENERAL SE REALIZAN VALIDACIONES TS 8391 NO ACTIVA VERSIÓN OK SERÍAN OK SE REALIZA VALIDACIONES CON REDEBAN PAOLA GARZÓN INFORMA SE DEBE REALIZAR REEXPEDICIÓN DE TS SE LE INFORMA AL TITULAR"/>
    <s v="VISITA TECNICA"/>
    <s v="GA001489"/>
    <s v="TIPO I"/>
    <s v="TERRESTRE"/>
    <s v="CASTRILLON URREA LONDIER LEANDRO"/>
    <n v="1"/>
    <s v="0"/>
    <n v="65960"/>
    <n v="75096"/>
    <n v="65960"/>
  </r>
  <r>
    <s v="VILLAVICENCIO"/>
    <x v="0"/>
    <x v="0"/>
    <s v="50001"/>
    <s v="5909612"/>
    <s v="15088545"/>
    <s v="INCIDENTE"/>
    <s v="META"/>
    <s v="VILLAVICENCIO"/>
    <s v="CONSUERTE MANUELA BELTRAN"/>
    <s v="AVAL"/>
    <s v="FO-25-1914861"/>
    <d v="2025-12-01T07:17:00"/>
    <d v="2025-12-02T13:05:00"/>
    <m/>
    <s v="ENTIDAD"/>
    <s v="AVAL TARJETA DE SEMBRADO"/>
    <s v="TARJETA INACTIVA"/>
    <s v="EJECUTADO"/>
    <s v="01/12/2025 01-12 SE ESCALA PARA VISITA. LLAMAR ANTES DE VISITAR, CONFIRMAR FALLA Y DATOS. | 02/12/2025 SE REALIZA VISITA A COMERCIO, RECHAZO GENERAL SE REALIZAN VALIDACIONES TS NO ACTIVA 8824 VERSIÓN OK SERÍAN OK SE REALIZA VALIDACIONES CON REDEBAN PAOLA GARZÓN INFORMA SE DEBE REALIZAR REEXPEDICIÓN DE TS SE LE INFORMA AL TITULAR"/>
    <s v="VISITA TECNICA"/>
    <s v="ABCWZ273"/>
    <s v="TIPO I"/>
    <s v="TERRESTRE"/>
    <s v="CASTRILLON URREA LONDIER LEANDRO"/>
    <n v="1"/>
    <s v="0"/>
    <n v="65960"/>
    <n v="75096"/>
    <n v="65960"/>
  </r>
  <r>
    <s v="BARRANQUILLA"/>
    <x v="3"/>
    <x v="3"/>
    <s v="8001"/>
    <s v="5909660"/>
    <s v="64290927"/>
    <s v="INCIDENTE"/>
    <s v="ATLANTICO"/>
    <s v="BARRANQUILLA"/>
    <s v="VARIEDADES SAK"/>
    <s v="AVAL"/>
    <s v="FO-25-1915205"/>
    <d v="2025-12-01T15:59:00"/>
    <d v="2025-12-02T14:24:00"/>
    <m/>
    <s v="ENTIDAD"/>
    <s v="AVAL TARJETA DE SEMBRADO"/>
    <s v="RESEMBRADO EXITOSO"/>
    <s v="EJECUTADO"/>
    <s v="01/12/2025 01-12 SE ESCALA PARA VISITA. LLAMAR ANTES DE VISITAR, CONFIRMAR FALLA Y DATOS. | 02/12/2025 SE REALIZA RESEMBRADO DE TARJETA,  YA QUE LA QUE TENIA ESTABA DESACTIVADA"/>
    <s v="VISITA TECNICA"/>
    <s v="SX00X845"/>
    <s v="TIPO I"/>
    <s v="TERRESTRE"/>
    <s v="DE AVILA SIADES ALBERTO ENRIQUE"/>
    <n v="1"/>
    <s v="0"/>
    <n v="65960"/>
    <n v="75096"/>
    <n v="65960"/>
  </r>
  <r>
    <s v="YOPAL"/>
    <x v="0"/>
    <x v="0"/>
    <s v="85325"/>
    <s v="5909746"/>
    <s v="48660633"/>
    <s v="INCIDENTE"/>
    <s v="CASANARE"/>
    <s v="SAN LUIS DE PALENQUE"/>
    <s v="VARIEDADES ADRIANA SLP"/>
    <s v="AVAL"/>
    <s v="FO-25-1915207"/>
    <d v="2025-12-01T16:27:00"/>
    <d v="2025-12-03T15:53:00"/>
    <m/>
    <s v="ENTIDAD"/>
    <s v="ERROR DE TRANSACCIONES"/>
    <s v="TRANSACCION NO PERMITIDA"/>
    <s v="EJECUTADO / CANCELADO"/>
    <s v="01/12/2025 01-12 SE ESCALA PARA VISITA. LLAMAR ANTES DE VISITAR, CONFIRMAR FALLA Y DATOS. | 03/12/2025 SE VISITA COMERCIO, SE ACTUALIZA A VERSION 10.6. SE REALIZAN PRUEBA DE CONVENIO OK. SE PRESENTA ERROR EN TRANSACCIONES, RETIROS Y CONSULTAS DE SALDO. SE ESCALA A PAOLA GARZON DE RBM, INDICA LA FALLA ES POR PARTE DE LA ENTIDAD. AUTORIZA EL RETIRO DEL CB"/>
    <s v="VISITA TECNICA"/>
    <s v="LN00U532"/>
    <s v="TIPO II"/>
    <s v="TERRESTRE"/>
    <s v="BERNAL ELAICA EDGAR ALEXIS"/>
    <n v="1"/>
    <s v="0"/>
    <n v="144968"/>
    <n v="140396"/>
    <n v="144968"/>
  </r>
  <r>
    <s v="CALI"/>
    <x v="1"/>
    <x v="1"/>
    <s v="76001"/>
    <s v="5909747"/>
    <s v="90848382"/>
    <s v="INCIDENTE"/>
    <s v="VALLE DEL CAUCA"/>
    <s v="CALI"/>
    <s v="BF CO"/>
    <s v="AVAL"/>
    <s v="FO-25-1915210"/>
    <d v="2025-12-01T16:27:00"/>
    <d v="2025-12-02T13:17:00"/>
    <m/>
    <s v="SOFTWARE"/>
    <s v="ERROR DE TRANSACCIONES"/>
    <s v="RECHAZO GENERAL"/>
    <s v="EJECUTADO"/>
    <s v="01/12/2025 01-12 SE ESCALA PARA VISITA. LLAMAR ANTES DE VISITAR, CONFIRMAR FALLA Y DATOS. | 02/12/2025 SE INICIALIZA A LLAVE TETRA POR RECHAZO GENERAL SE HACEN PRUEBAS EXITOSAS CLIENTE NO PERMITE CIERRES POR QUÉ EL ADMINISTRATIVO NO ESTÁ Y SOLO EL ESTÁ AUTORIZADO A REALIZARLO Y NO CONTESTA"/>
    <s v="VISITA TECNICA"/>
    <s v="FB000063"/>
    <s v="TIPO I"/>
    <s v="TERRESTRE"/>
    <s v="PALACIOS GOMEZ BRAHIAN ANDRES"/>
    <n v="1"/>
    <s v="0"/>
    <n v="65960"/>
    <n v="75096"/>
    <n v="65960"/>
  </r>
  <r>
    <s v="BUCARAMANGA"/>
    <x v="5"/>
    <x v="5"/>
    <s v="20710"/>
    <s v="5909901"/>
    <s v="17926585"/>
    <s v="INCIDENTE"/>
    <s v="CESAR"/>
    <s v="SAN ALBERTO"/>
    <s v="CONNECTION WEB"/>
    <s v="AVAL"/>
    <s v="FO-25-1916311"/>
    <d v="2025-12-01T10:02:00"/>
    <d v="2025-12-03T16:25:00"/>
    <m/>
    <s v="HARDWARE"/>
    <s v="TECLADO"/>
    <s v="DAÑO POS"/>
    <s v="EJECUTADO"/>
    <s v="03/12/2025 SE LLEGA A COMERCIO SE OBSERVA QUE NO TIENE SERVICIO DE LUZ CLIENTE SOLICITA QUE SE VISITE A LAS 14:00 PM | 03/12/2025 SE HACE PRESENCIA EN COMERCIO SE REALIZA CAMBIÓ DE EQUIPO DEBIDO A QUE TIENE EL TECLADO DAÑADO _x000a__x000a_PRUEBA DE TELETON NO EXITOSA SE REALIZA PRUEBA CON UN CONVENIO BRINDADO POR EL CLIENTE _x000a__x000a_SE CREA USUARIO Y CONTRASEÑA SE REALIZA SEMBRADO DE TARJETA # 2372"/>
    <s v="VISITA TECNICA"/>
    <s v="9B003344"/>
    <s v="TIPO III"/>
    <s v="TERRESTRE"/>
    <s v="BARRERA ORTEGA MARLON STWAR"/>
    <n v="1"/>
    <s v="0"/>
    <n v="275729"/>
    <n v="196537"/>
    <n v="275729"/>
  </r>
  <r>
    <s v="BOGOTA"/>
    <x v="2"/>
    <x v="2"/>
    <s v="25754"/>
    <s v="5910019"/>
    <s v="44587822"/>
    <s v="INCIDENTE"/>
    <s v="CUNDINAMARCA"/>
    <s v="SOACHA"/>
    <s v="LIZETH KARINA ROCHA NIÑO"/>
    <s v="AVAL"/>
    <s v="FO-25-1916839"/>
    <d v="2025-12-02T15:30:00"/>
    <d v="2025-12-03T07:46:00"/>
    <m/>
    <s v="USUARIO"/>
    <s v="USUARIOS"/>
    <s v="MALA MANIPULACION POS"/>
    <m/>
    <s v="02/12/2025 SE REALIZA COMUNICACIÓN CON LA SEÑORA LISHET ROCHA PARA VALIDAR FALLA ,CLIENTE NO RECORDABA EL USUARIO Y CONTRASEÑA PARA INGRESAR ,SE LE EXPLICA COMO INGRESAR AL MÓDULO DEL CB Y SE LE RECUERDA EL USUARIO CLIENTE INDICA QUE TIENE EL DATAFONO OPERATIVO"/>
    <s v="SOPORTE TELEFONICO"/>
    <m/>
    <s v="TIPO I"/>
    <s v="TERRESTRE"/>
    <s v="GALINDO ROJAS LUIS FELIPE"/>
    <n v="0"/>
    <s v="0"/>
    <n v="41241"/>
    <n v="0"/>
    <n v="41241"/>
  </r>
  <r>
    <s v="BOGOTA"/>
    <x v="2"/>
    <x v="2"/>
    <s v="25386"/>
    <s v="5910186"/>
    <s v="16087801"/>
    <s v="INCIDENTE"/>
    <s v="CUNDINAMARCA"/>
    <s v="LA MESA"/>
    <s v="MI OFICINA BETTY"/>
    <s v="AVAL"/>
    <s v="FO-25-1916840"/>
    <d v="2025-12-02T17:40:00"/>
    <d v="2025-12-03T16:01:00"/>
    <m/>
    <s v="ENTIDAD"/>
    <s v="ERROR DE TRANSACCIONES"/>
    <s v="TIPO DE TARJETA INVALIDA"/>
    <m/>
    <s v="03/12/2025 SE TIENE CONTACTO TELEFÓNICO CON LA SEÑORA BEATRIZ CASTAÑEDA PARA VERIFICAR TARJETA DE SEMBRADO, ADICIONAL SE LE INFORMA AL CLIENTE QUE EL ERROR YA FUE REPORTADO A ENTIDAD POR MEDIO DE PAOLA DE REDEBAN YA QUE ES DE ENTIDAD Y NO DE DATAFONO"/>
    <s v="SOPORTE TELEFONICO"/>
    <m/>
    <s v="TIPO II"/>
    <s v="TERRESTRE"/>
    <s v="SOTO LONDOÑO FREDY ALEXANDER"/>
    <n v="0"/>
    <s v="0"/>
    <n v="41241"/>
    <n v="0"/>
    <n v="41241"/>
  </r>
  <r>
    <s v="PASTO"/>
    <x v="1"/>
    <x v="1"/>
    <s v="52001"/>
    <s v="5910190"/>
    <s v="21431259"/>
    <s v="INCIDENTE"/>
    <s v="NARIÑO"/>
    <s v="PASTO"/>
    <s v="SERVIPAGOS DE NARINO CL 20"/>
    <s v="AVAL"/>
    <s v="FO-25-1916843"/>
    <d v="2025-12-02T10:08:00"/>
    <d v="2025-12-02T16:47:00"/>
    <m/>
    <s v="HARDWARE"/>
    <s v="ACTUALIZACION"/>
    <s v="VERSION CAMBIO POS"/>
    <s v="EJECUTADO"/>
    <s v="02/12/2025 SE VERIFICÓ FALLA DE REINICIO DE SISTEMA AL REALIZAR TX DE RECAUDO MANUAL O CON CÓDIGO DE BARRAS, INFORMA QUE SE LE REINICIA CONSTANTEMENTE AL REALIZAR VARIAS TX, SE VERIFICO CABLEADO Y CONEXIONES PERO FALLA PERSISTE YA SE LE HABÍA ACTUALIZADO Y VERIFICADO VERSIÓN Y LA FALLA CONTINUA, POR LO CUAL SE REALIZA CAMBIO DE DATÁFONO CON OTRA COMPATIBILIDAD DE PINPAD, SE EJECUTAN PRUEBAS TX EXITOSAS QUEDA OPERATIVO."/>
    <s v="VISITA TECNICA"/>
    <s v="KA00L177 // JA00K707"/>
    <s v="TIPO I"/>
    <s v="TERRESTRE"/>
    <s v="REMICIO AMADO JOHN HEBER"/>
    <n v="1"/>
    <s v="0"/>
    <n v="65960"/>
    <n v="75096"/>
    <n v="65960"/>
  </r>
  <r>
    <s v="BUCARAMANGA"/>
    <x v="5"/>
    <x v="5"/>
    <s v="68655"/>
    <s v="5910271"/>
    <s v="90849755"/>
    <s v="INCIDENTE"/>
    <s v="SANTANDER"/>
    <s v="SABANA DE TORRES"/>
    <s v="PUNTOSERVISABANABANK"/>
    <s v="AVAL"/>
    <s v="FO-25-1916993"/>
    <d v="2025-12-02T10:02:00"/>
    <d v="2025-12-03T10:53:00"/>
    <m/>
    <s v="HARDWARE"/>
    <s v="TECLADO"/>
    <s v="DAÑO POS"/>
    <s v="EJECUTADO"/>
    <s v="03/12/2025 SE HACE PRESENCIA EN COMERCIO SE REALIZA CAMBIO DE EQUIPO DEBIDO A QUE TIENE EL TECLADO DURO SE REALIZA PRUEBA TELETON LA CUAL SALE RECHAZADA SE REALIZA PRUEBA CON CONVENIO QUE BRINDA EL CLIENTE OK _x000a__x000a_SE CREA USUARIO Y CONTRASEÑA"/>
    <s v="VISITA TECNICA"/>
    <s v="DA004858"/>
    <s v="TIPO III"/>
    <s v="TERRESTRE"/>
    <s v="BARRERA ORTEGA MARLON STWAR"/>
    <n v="1"/>
    <s v="0"/>
    <n v="275729"/>
    <n v="196537"/>
    <n v="275729"/>
  </r>
  <r>
    <s v="BOGOTA"/>
    <x v="2"/>
    <x v="2"/>
    <s v="25035"/>
    <s v="5910278"/>
    <s v="89251516"/>
    <s v="INCIDENTE"/>
    <s v="CUNDINAMARCA"/>
    <s v="ANAPOIMA"/>
    <s v="MISCELANEA VALERIE"/>
    <s v="AVAL"/>
    <s v="FO-25-1917577"/>
    <d v="2025-12-02T17:40:00"/>
    <d v="2025-12-03T12:34:00"/>
    <m/>
    <s v="ENTIDAD"/>
    <s v="AVAL TARJETA DE SEMBRADO"/>
    <s v="RESEMBRADO EXITOSO"/>
    <s v="EJECUTADO"/>
    <s v="03/12/2025 SE REALIZA RESEMBRADO DE TARJETA BANCO DE BOGOTÁ NO SE REALIZA PRUEBA DE TELETÓN POR RECHAZO SE REALIZA PRUEBAS CON AUTORIZACIÓN DE CLIENTE 50"/>
    <s v="VISITA TECNICA"/>
    <s v="LATZZ382"/>
    <s v="TIPO II"/>
    <s v="TERRESTRE"/>
    <s v="SOTO LONDOÑO FREDY ALEXANDER"/>
    <n v="1"/>
    <s v="0"/>
    <n v="144968"/>
    <n v="140396"/>
    <n v="144968"/>
  </r>
  <r>
    <s v="CUCUTA"/>
    <x v="5"/>
    <x v="5"/>
    <s v="54001"/>
    <s v="5910411"/>
    <s v="24779373"/>
    <s v="INCIDENTE"/>
    <s v="NORTE DE SANTANDER"/>
    <s v="CUCUTA"/>
    <s v="VARIEDADES REYMAR 30V"/>
    <s v="AVAL"/>
    <s v="FO-25-1917578"/>
    <d v="2025-12-02T11:11:00"/>
    <d v="2025-12-02T16:55:00"/>
    <m/>
    <s v="ENTIDAD"/>
    <s v="AVAL TARJETA DE SEMBRADO"/>
    <s v="RESEMBRADO EXITOSO"/>
    <s v="EJECUTADO"/>
    <s v="02/12/2025 SE REALIZO VISITA AL COMERCIO Y SE REALIZA RESEMBRADO DE TARJETA BLANCA, PRUEBAS EXITOSAS"/>
    <s v="VISITA TECNICA"/>
    <s v="5A00Z716"/>
    <s v="TIPO I"/>
    <s v="TERRESTRE"/>
    <s v="MORA VEGA JEAMPIER"/>
    <n v="1"/>
    <s v="0"/>
    <n v="65960"/>
    <n v="75096"/>
    <n v="65960"/>
  </r>
  <r>
    <s v="BUCARAMANGA"/>
    <x v="5"/>
    <x v="5"/>
    <s v="68307"/>
    <s v="5910552"/>
    <s v="90094946"/>
    <s v="INCIDENTE"/>
    <s v="SANTANDER"/>
    <s v="GIRON"/>
    <s v="MIL DETALLES GRN"/>
    <s v="AVAL"/>
    <s v="FO-25-1918037"/>
    <d v="2025-12-02T11:17:00"/>
    <d v="2025-12-02T16:58:00"/>
    <m/>
    <s v="ENTIDAD"/>
    <s v="ERROR DE TRANSACCIONES"/>
    <s v="SIN CUPO HABILITADO"/>
    <m/>
    <s v="02/12/2025 EN COMUNICACIÓN CON EL SEÑOR SEBASTIAN AL MOVIL 3224198533, INDICA QUE NO REQUIERE VISITA DEBIDO A QUE YA EL EQUIPO ESTÁ OPERANDO CORRECTAMENTE, SE LE INFORMA QUE SI PRESENTA UNA NUEVA NOVEDAD DEBE SOLICITAR NUEVAMENTE UNA VISITA TÉCNICA."/>
    <s v="SOPORTE TELEFONICO"/>
    <m/>
    <s v="TIPO I"/>
    <s v="TERRESTRE"/>
    <s v="SANTOS GONZALEZ JOHAN FABIAN"/>
    <n v="0"/>
    <s v="0"/>
    <n v="41241"/>
    <n v="0"/>
    <n v="41241"/>
  </r>
  <r>
    <s v="BARRANQUILLA"/>
    <x v="3"/>
    <x v="3"/>
    <s v="8001"/>
    <s v="5910571"/>
    <s v="12043162"/>
    <s v="INCIDENTE"/>
    <s v="ATLANTICO"/>
    <s v="BARRANQUILLA"/>
    <s v="ELECTRO AO"/>
    <s v="AVAL"/>
    <s v="FO-25-1927666"/>
    <d v="2025-12-02T17:17:00"/>
    <d v="2025-12-03T17:16:00"/>
    <m/>
    <s v="ENTIDAD"/>
    <s v="AVAL TARJETA DE SEMBRADO"/>
    <s v="MONTO INVALIDO"/>
    <s v="CANCELADO"/>
    <s v="03/12/2025 02-12 SE REALIZA COMUNICACION CON EL USARIO DONDE SE LE SOLICITA LA TS Y LA FOTO DEL VAUCHER DONDE INDICA QUE NO HAN LLEGADO CLIENTES POR LO CUAL NO HA REALIZADO PRUEBAS ...03-12 SE REALIZA COMUNICACION EN REPETIDAS OCASIONES CON EL USUARIO DONDE NO BRINDA LA INFORMACION SOLICITADA ...SE ESCALA A LA RED PARA VALIDAR COMO PROCEDEMOS ...REPUESTA DE LA RED: CASO ESCALADO CON ENTIDAD, EN UN MOMENTO TE CONFIRMAMOS EL PASO A SEGUIR... TE COMPARTO COMENTARIOS DE LA ENTIDAD: BUEN DÍA LA TARJETA SE ENCUENTRA ACTIVA Y BIEN PARAMETRIZADA, VOY A VALIDAR CON OPERACIONES Y YA TE CUENTO. ES POSIBLE INSISTIR BUSCANDO EL VÁUCHER, VOY A ESCALAR EL CASO CON EL ÁREA TÉCNICA (NIVEL III) CON ENTIDAD ...EL BANCO DICE QUE ESTÁ TODO OK, PERO LOS RECHAZOS SON POR ELLOS Y CONSULTA TAMBIÉN SI LA NOVEDAD ES CON UNA TRANSACCIÓN EN ESPECIAL O CON TODAS ...03-12 SE COMUNICA NUEVAMENTE CON EL USUARIO DONDE INDICA QUE SE REALICE COMUNICACION CON EL CB 5 MIN DESPUES PARA VALIDAR EL ESTADO DEL DATAFONO ...RESPUESTA DE LA RED: ESCALADO AL ÁREA SWITCH DE LA ENTIDAD ...LA RED AUTORIZA CERRAR EL CASO"/>
    <s v="SOPORTE TELEFONICO"/>
    <m/>
    <s v="TIPO I"/>
    <s v="TERRESTRE"/>
    <s v="AYALA ROMERO MAYKOL DANILO"/>
    <n v="0"/>
    <s v="0"/>
    <n v="41241"/>
    <n v="0"/>
    <n v="41241"/>
  </r>
  <r>
    <s v="VILLAVICENCIO"/>
    <x v="0"/>
    <x v="0"/>
    <s v="25839"/>
    <s v="5910688"/>
    <s v="90094160"/>
    <s v="INCIDENTE"/>
    <s v="CUNDINAMARCA"/>
    <s v="UBALA"/>
    <s v="VARIEDADES CHIMICHA"/>
    <s v="AVAL"/>
    <s v="FO-25-1918876"/>
    <d v="2025-12-02T12:00:00"/>
    <d v="2025-12-04T13:06:00"/>
    <m/>
    <s v="ENTIDAD"/>
    <s v="ERROR DE TRANSACCIONES"/>
    <s v="TRANSACCION NO PERMITIDA"/>
    <s v="EJECUTADO"/>
    <s v="04/12/2025 SE REALIZA VISITA Y SE ACTUALIZA EQUIPO, SE VALIDA CON ALEJANDRA DE RBM LO CUAL INDICA QUE EL DAÑO PROVIENE DEL BANCO Y QUE YA FUE ESCALADO AL BANCO Y SE ESPERA RESPUESTA DEL BANCO"/>
    <s v="VISITA TECNICA"/>
    <s v="SEZZZ052"/>
    <s v="TIPO III"/>
    <s v="TERRESTRE"/>
    <s v="PEDREROS CONTRERAS MICHAEL STEVENS"/>
    <n v="1"/>
    <s v="0"/>
    <n v="275729"/>
    <n v="196537"/>
    <n v="275729"/>
  </r>
  <r>
    <s v="BARRANQUILLA"/>
    <x v="3"/>
    <x v="3"/>
    <s v="8001"/>
    <s v="5910750"/>
    <s v="64290927"/>
    <s v="INCIDENTE"/>
    <s v="ATLANTICO"/>
    <s v="BARRANQUILLA"/>
    <s v="VARIEDADES SAK"/>
    <s v="AVAL"/>
    <s v="FO-25-1920055"/>
    <d v="2025-12-02T11:05:00"/>
    <d v="2025-12-02T14:38:00"/>
    <m/>
    <s v="ENTIDAD"/>
    <s v="AVAL TARJETA DE SEMBRADO"/>
    <s v="RESEMBRADO DE TARJETA"/>
    <s v="CANCELADO"/>
    <s v="02/12/2025 02-12 SE PROCEDE A CERRAR SOLICITUD YA QUE EN COMUNICACIÓN CON LA USUARIA ISABEL TERESA URZOLA PÉREZ AL NÚMERO 3113681389  INFORMA QUE EN EL RADICADO 5909660 LE SOLUCIONARON LA FALLA. | 02/12/2025 02-12 SE PROCEDE A CERRAR SOLICITUD YA QUE EN COMUNICACIÓN CON LA USUARIA ISABEL TERESA URZOLA PÉREZ AL NÚMERO 3113681389  INFORMA QUE EN EL RADICADO 5909660 LE SOLUCIONARON LA FALLA."/>
    <s v="SOPORTE TELEFONICO"/>
    <m/>
    <s v="TIPO I"/>
    <s v="TERRESTRE"/>
    <s v="TORO CARDONA ELIZABETH"/>
    <n v="0"/>
    <s v="0"/>
    <n v="41241"/>
    <n v="0"/>
    <n v="41241"/>
  </r>
  <r>
    <s v="CALI"/>
    <x v="1"/>
    <x v="1"/>
    <s v="76520"/>
    <s v="5910872"/>
    <s v="14609820"/>
    <s v="INCIDENTE"/>
    <s v="VALLE DEL CAUCA"/>
    <s v="PALMIRA"/>
    <s v="SUPERMERCADO BELALCAZAR ROZO"/>
    <s v="AVAL"/>
    <s v="FO-25-1921862"/>
    <d v="2025-12-02T17:37:00"/>
    <d v="2025-12-03T11:48:00"/>
    <m/>
    <s v="ENTIDAD"/>
    <s v="AVAL TARJETA DE SEMBRADO"/>
    <s v="COMERCIO SIN TARJETA DE SEMBRADO"/>
    <s v="EJECUTADO / CANCELADO"/>
    <s v="03/12/2025 SE LLEGA AL SITIO,SE DA LA ESPERA EN EL COMERCIO YA QUE NO SE ENCUENTRA LA PERSONA QUE RECIBIÓ LA TARJETA ENVIADA POR EL BANCO PARA REALIZAR EL PROCEDIMIENTO,Y POR PARTE DEL ÁREA DE ADMINISTRACIÓN ESTÁN TRATANDO DE ESTABLECER COMUNICACIÓN PARA SABER DONDE FUE GUARDADA LA TARJETA. | 03/12/2025 EN LA VISITA TÉCNICA ME PRESENTE E INFORME EL TRABAJO QUE ME ENVÍAN A REALIZAR,EL PERSONAL ENCARGADO LUEGO DE BUSCAR Y PREGUNTAR AL ÁREA ADMINISTRATIVA ME INFORMA QUE NO TIENEN LA TARJETA DE SEMBRADO,DICEN QUE NO LES HA LLEGADO,SE LES INFORMA QUE DEBEN COMUNICARSE AL BANCO A SOLICITAR LA INFORMACIÓN DE LA TARJETA O SOLICITAR NUEVAMENTE,ESTAR ATENTOS Y CUANDO LLEGUE LA TARJETA HACER LA SOLICITUD NUEVAMENTE PARA REALIZAR EL SEMBRADO DE TARJETA."/>
    <s v="VISITA TECNICA"/>
    <s v="NO SE REALIZÓ EL PROCEDIMIENTO"/>
    <s v="TIPO I"/>
    <s v="TERRESTRE"/>
    <s v="SANCHEZ URREGO ROBINSON DAVID"/>
    <n v="1"/>
    <s v="0"/>
    <n v="65960"/>
    <n v="75096"/>
    <n v="65960"/>
  </r>
  <r>
    <s v="BOGOTA"/>
    <x v="2"/>
    <x v="2"/>
    <s v="11001"/>
    <s v="5910950"/>
    <s v="51232429"/>
    <s v="INCIDENTE"/>
    <s v="CUNDINAMARCA"/>
    <s v="BOGOTA"/>
    <s v="MARIA ALEJANDRA LOPEZ BASTIDAS"/>
    <s v="AVAL"/>
    <s v="FO-25-1918998"/>
    <d v="2025-12-02T12:00:00"/>
    <d v="2025-12-03T12:01:00"/>
    <m/>
    <s v="SOFTWARE"/>
    <s v="ACTUALIZACION"/>
    <s v="VERSION CARGA SO VR"/>
    <s v="EJECUTADO"/>
    <s v="03/12/2025 SE REALIZA VISITA DE CAMPO ENCONTRADO QUE EQUIPO NO IMPRIME CIERRE, POR LO ANTERIOR SE PROCEDE A ACTIVAR FUNCIÓN YA QUE ESTABA DESABILITADS, SE HACEN PRUEBAS DE TELETON PERO ARROJA RECHAZO GENERAL POR VAIDA DE CONVENIO, CUPO Y USUARIO OK."/>
    <s v="VISITA TECNICA"/>
    <s v="ON0JZ830"/>
    <s v="TIPO I"/>
    <s v="TERRESTRE"/>
    <s v="LOZADA ROJAS CHRISTIAN ANDRES"/>
    <n v="1"/>
    <s v="0"/>
    <n v="65960"/>
    <n v="75096"/>
    <n v="65960"/>
  </r>
  <r>
    <s v="MEDELLIN"/>
    <x v="4"/>
    <x v="4"/>
    <s v="27491"/>
    <s v="5911169"/>
    <s v="15846520"/>
    <s v="INCIDENTE"/>
    <s v="CHOCO"/>
    <s v="NOVITA"/>
    <s v="GRANERO EL SEVERO"/>
    <s v="AVAL"/>
    <s v="FO-25-1925680"/>
    <d v="2025-12-02T12:50:00"/>
    <d v="2025-12-03T12:41:00"/>
    <m/>
    <s v="ENTIDAD"/>
    <s v="ERROR DE TRANSACCIONES"/>
    <s v="TIPO DE TARJETA INVALIDA"/>
    <s v="CANCELADO"/>
    <s v="03/12/2025 02-12 SE ESCALA A LA RED: NOS LLEGA EL CASO 5911169 CON EL CU 15846520  EL CUAL YA SE HABIA ATENDIDO EL DIA DE HOY 02-12 CON EL RADICADO 5907022, DONDE LA SOLUCION FUE LA SIGUIENTE: 02-12 / SOLUCIÓN: SE COMUNICA CON EL USUARIO, SE VALIDA CON ENTIDAD DE REDEBAN Y TRAS LAS VALIDACIONES REALIZADAS, CONFIRMAMOS QUE EL DATÁFONO FUNCIONA CORRECTAMENTE, YA QUE PRESENTA TRANSACCIONES EXITOSAS RECIENTES. LAS DECLINACIONES OBSERVADAS PROVIENEN DE LA ENTIDAD BANCARIA, ESPECIALMENTE EN OPERACIONES CON CUENTAS CORRIENTES, POR LO QUE EL RECHAZO NO ESTÁ RELACIONADO CON EL EQUIPO. ADICIONALMENTE, SE RECOMIENDA AL CLIENTE COMUNICARSE DIRECTAMENTE CON SU ENTIDAD BANCARIA PARA VALIDAR EL MOTIVO DEL RECHAZO. / USUARIO: JANETH MEDINA  TELEFONO: 3206364798 CORREO: CONTROLDEVISITADIGITAL@GMAIL.COM  SE COMUNICACION CON LA SRA DARLY MEDINA DONDE CONFIRMA QUE LA FALLA CUENTA INVALIDA PERSISTE ADJUNTO EVIDENCIA. NOS INDICAN PORFAVOR COMO PROCEDER? ...03-12 RESPUESTA DE LA RED: POR FAVOR PROCEDER CON EL CIERRE DEL CASO, ESA NOVEDAD ES ATRIBUIBLE A LA ENTIDAD VAMOS A REALIZAR EL CORRESPONDIENTE ESCALAMIENTO PARA SU VALIDACIÓN. GRACIAS."/>
    <s v="SOPORTE TELEFONICO"/>
    <m/>
    <s v="TIPO IV"/>
    <s v="AEREO"/>
    <s v="AYALA ROMERO MAYKOL DANILO"/>
    <n v="0"/>
    <s v="0"/>
    <n v="41241"/>
    <n v="0"/>
    <n v="41241"/>
  </r>
  <r>
    <s v="BOGOTA"/>
    <x v="2"/>
    <x v="2"/>
    <s v="25269"/>
    <s v="5911285"/>
    <s v="89308761"/>
    <s v="INCIDENTE"/>
    <s v="CUNDINAMARCA"/>
    <s v="FACATATIVA"/>
    <s v="LAURA LUCIA MORENO GONZALEZ"/>
    <s v="AVAL"/>
    <s v="FO-25-1920364"/>
    <d v="2025-12-02T17:41:00"/>
    <d v="2025-12-03T16:19:00"/>
    <m/>
    <s v="ENTIDAD"/>
    <s v="AVAL TARJETA DE SEMBRADO"/>
    <s v="RESEMBRADO EXITOSO"/>
    <s v="EJECUTADO"/>
    <s v="03/12/2025 SE VISITA COMERCIO, SE REALIZA INSTALACIÓN DE CB AVAL, CLIENTE YA CONTABA CON DATAFONO, LECTOR DE BARRAS, HUB Y PINPAD, SE REALIZA ACTUACIÓN DE EQUIPO CON LA TARJETA # 6617 YA QUE LA #6603 NO ESTÁ EN BUEN ESTADO (NO TIENE LA BANDA MAGNÉTICA), YA QUE EL CLIENTE SOLICITÓ UN CAMBIO DE TARJETA Y LE ENTREGARON LA 6617, SE REALIZA PRUEBAS CON CONVENIO DADO POR PAOLA GARZÓN DE RBM 4999 Y FUNCIONA, Y CON UNA CONSIGNACIÓN REALIZADA POR EL CB, TRANSACCIONES DE RETIRO, CONSULTA DE SALDO Y PAGO DE TARJETA DE CRÉDITO NO FUNCIONA, SE ESCALÓ EL CASO PARA QUE VALIDEN EL FALLO E INDICAN QUE ES POR PARTE DE LA ENTIDAD."/>
    <s v="VISITA TECNICA"/>
    <s v="A1VZZ340"/>
    <s v="TIPO II"/>
    <s v="TERRESTRE"/>
    <s v="VEGA MANRIQUE JONATAN MAURICIO"/>
    <n v="1"/>
    <s v="0"/>
    <n v="144968"/>
    <n v="140396"/>
    <n v="144968"/>
  </r>
  <r>
    <s v="BOGOTA"/>
    <x v="2"/>
    <x v="2"/>
    <s v="25875"/>
    <s v="5911300"/>
    <s v="90763719"/>
    <s v="INCIDENTE"/>
    <s v="CUNDINAMARCA"/>
    <s v="VILLETA"/>
    <s v="EL COFRE DEL TESORO"/>
    <s v="AVAL"/>
    <s v="FO-25-1920365"/>
    <d v="2025-12-02T20:39:00"/>
    <d v="2025-12-04T12:53:00"/>
    <m/>
    <s v="SOFTWARE"/>
    <s v="ACTUALIZACION"/>
    <s v="TECNOLOGIA"/>
    <s v="EJECUTADO"/>
    <s v="04/12/2025 SE PRESENTA ALTO FLUJO VEHÍCULO POR CIERRE PARCIAL DE LA VÍA. | 04/12/2025 SE REALIZA VISITA DE CAMPO DONDE SE CLIENTE INFORMA QUE EL CB SE ENCUENTRA FUNCIONANDO CON NORMALIDAD POR LO CUAL NO SE REALIZA RESEMBRADO DE TARJETA, SE REALIZA PRUEBA DE TELETON CON RG DEBIDO A CAÍDA DE CONVENIO, NO SE REALIZA CIERRE POR INDICACION DE USUARIO, CUPO Y USUARIO OK"/>
    <s v="VISITA TECNICA"/>
    <s v="FWZZZ540"/>
    <s v="TIPO II"/>
    <s v="TERRESTRE"/>
    <s v="LOZADA ROJAS CHRISTIAN ANDRES"/>
    <n v="1"/>
    <s v="0"/>
    <n v="144968"/>
    <n v="140396"/>
    <n v="144968"/>
  </r>
  <r>
    <s v="BARRANQUILLA"/>
    <x v="3"/>
    <x v="3"/>
    <s v="8001"/>
    <s v="5911314"/>
    <s v="24905978"/>
    <s v="INCIDENTE"/>
    <s v="ATLANTICO"/>
    <s v="BARRANQUILLA"/>
    <s v="PAP Y VARIEDADES IKERNATHAN"/>
    <s v="AVAL"/>
    <s v="FO-25-1921864"/>
    <d v="2025-12-02T09:02:00"/>
    <d v="2025-12-03T12:28:00"/>
    <m/>
    <s v="ENTIDAD"/>
    <s v="AVAL TARJETA DE SEMBRADO"/>
    <s v="COMERCIO SIN TARJETA DE SEMBRADO"/>
    <m/>
    <s v="03/12/2025 SE REALIZA LLAMADA A LA SEÑORA GIANINA CERVERA NÚMERO DE CONTACTO 310 4402478 , EL CUAL  INFORMA QUE NO TIENE EL DATAFONO EN LA DIRECCIÓN DEL COMERCIO Y QUE LE ES IMPOSIBLE LLEVARLO HASTA EL SITIO SE LE INDICA QUE SE COMUNIQUE A LA LINEA CUANDO PUEDA LLEVARLO AL ESTABLECIMIENTO COMERCIAL PARA ATENDER LA FALLA"/>
    <s v="SOPORTE TELEFONICO"/>
    <m/>
    <s v="TIPO I"/>
    <s v="TERRESTRE"/>
    <s v="PORRAS CASTRO DARLON NASCK"/>
    <n v="0"/>
    <s v="0"/>
    <n v="41241"/>
    <n v="0"/>
    <n v="41241"/>
  </r>
  <r>
    <s v="NEIVA"/>
    <x v="0"/>
    <x v="0"/>
    <s v="41615"/>
    <s v="5911390"/>
    <s v="87175704"/>
    <s v="INCIDENTE"/>
    <s v="HUILA"/>
    <s v="RIVERA"/>
    <s v="AN-DA PAPELERIA 2"/>
    <s v="AVAL"/>
    <s v="FO-25-1920276"/>
    <d v="2025-12-02T21:01:00"/>
    <d v="2025-12-03T13:30:00"/>
    <m/>
    <s v="HARDWARE"/>
    <s v="ALERT IRRUPTION"/>
    <s v="ALERT IRRUPTION"/>
    <s v="EJECUTADO"/>
    <s v="03/12/2025 SE REALIZA CAMBIO DE EQUIPO POR ALERT IRRUPTION"/>
    <s v="VISITA TECNICA"/>
    <s v="SXMZZ674"/>
    <s v="TIPO I"/>
    <s v="TERRESTRE"/>
    <s v="DIAZ VARGAS JONATHAN MIGUEL"/>
    <n v="1"/>
    <s v="0"/>
    <n v="65960"/>
    <n v="75096"/>
    <n v="65960"/>
  </r>
  <r>
    <s v="PEREIRA"/>
    <x v="1"/>
    <x v="6"/>
    <s v="66001"/>
    <s v="5911551"/>
    <s v="89437250"/>
    <s v="INCIDENTE"/>
    <s v="RISARALDA"/>
    <s v="PEREIRA"/>
    <s v="LACUSPIDE VARIEDADES"/>
    <s v="AVAL"/>
    <s v="FO-25-1920277"/>
    <d v="2025-12-02T16:42:00"/>
    <d v="2025-12-03T11:01:00"/>
    <m/>
    <s v="ENTIDAD"/>
    <s v="ERROR DE TRANSACCIONES"/>
    <s v="SIN CUPO HABILITADO"/>
    <s v="EJECUTADO"/>
    <s v="03/12/2025 SE REALIZA TRX DE PRUEBA EXITOSAS, SE LE INDICA AL CLIENTE QUE EL EQUIPO ESTÁ TRABAJANDO EXITOSAMENTE Y QUE SE COMUNIQUE CON LA ENTIDAD PARA VALIDAR EL CUPO Y EL MONTO MÁXIMO PERMITIDO PARA RETIRAR DIARIAMENTE."/>
    <s v="VISITA TECNICA"/>
    <s v="SAVZZ493"/>
    <s v="TIPO I"/>
    <s v="TERRESTRE"/>
    <s v="FRANCO CAÑAVERAL YAMID RAUL"/>
    <n v="1"/>
    <s v="0"/>
    <n v="65960"/>
    <n v="75096"/>
    <n v="65960"/>
  </r>
  <r>
    <s v="BOGOTA"/>
    <x v="2"/>
    <x v="2"/>
    <s v="11001"/>
    <s v="5911583"/>
    <s v="82009465"/>
    <s v="INCIDENTE"/>
    <s v="CUNDINAMARCA"/>
    <s v="BOGOTA"/>
    <s v="PAPELERIA Y VARIEDADES MATIAS AAA"/>
    <s v="AVAL"/>
    <s v="FO-25-1920278"/>
    <d v="2025-12-02T13:00:00"/>
    <d v="2025-12-03T15:48:00"/>
    <m/>
    <s v="ENTIDAD"/>
    <s v="ERROR DE TRANSACCIONES"/>
    <s v="TRANSACCION NO PERMITIDA"/>
    <s v="EJECUTADO"/>
    <s v="03/12/2025 NOS ENCONTRAMOS REALIZANDO PRUEBAS CON REDEBAN Y ESCALAMIENTO A LA ENTIDAD EN PROCESO SEGUIMOS A LA ESPERA DE RESPUESTA POR PARTE DE RBM | 03/12/2025 SE RALAZA BORRADO DE SO Y VERSION OK SE REALIZA ESCALAMIENTO A RBM Y A LA ENTIDAD SE REALIZAN PRUEBAS OK CONVENIO TELETÓN EN DAÑO CB OPERATIVO RBM NOS AUTORIZA ARETIRARNO"/>
    <s v="VISITA TECNICA"/>
    <s v="10MZZ241"/>
    <s v="TIPO I"/>
    <s v="TERRESTRE"/>
    <s v="HERNANDEZ NARANJO OSCAR EDUARDO"/>
    <n v="1"/>
    <s v="0"/>
    <n v="65960"/>
    <n v="75096"/>
    <n v="65960"/>
  </r>
  <r>
    <s v="BOGOTA"/>
    <x v="2"/>
    <x v="2"/>
    <s v="11001"/>
    <s v="5911587"/>
    <s v="89141598"/>
    <s v="INCIDENTE"/>
    <s v="CUNDINAMARCA"/>
    <s v="BOGOTA"/>
    <s v="LA SEPTIMA PARADA 5 - 1"/>
    <s v="AVAL"/>
    <s v="FO-25-1926170"/>
    <d v="2025-12-02T14:43:00"/>
    <d v="2025-12-03T14:19:00"/>
    <m/>
    <s v="USUARIO"/>
    <s v="MANTENIMIENTO"/>
    <s v="MANTENIMIENTO GENERAL"/>
    <s v="CANCELADO"/>
    <s v="03/12/2025 02-12 SE REALIZA COMUNICACION CON EL USUARIO SOLITANDO LA INFORMACION Y NO LA ENVIA ...03-12 SE REALIZA COMUNICACION CON EL USUARIO DONDE INDICA QUE VA A ENVIAR LA EVIDENCIA DE LA FALLA Y CONFIRMAR LOS ULTIMOS 4 DIGITOS DE LA TS - 03-12 SE PROCEDE A CERRAR LA SOLICITUD YA QUE NO HAY RESPUESTA POR PARTE DEL USUARIO, SE LE INFORMA COMUNICARSE NUEVAMENTE | 03/12/2025 02-12 SE REALIZA COMUNICACION CON EL USUARIO SOLITANDO LA INFORMACION Y NO LA ENVIA ...03-12 SE REALIZA COMUNICACION CON EL USUARIO DONDE INDICA QUE VA A ENVIAR LA EVIDENCIA DE LA FALLA Y CONFIRMAR LOS ULTIMOS 4 DIGITOS DE LA TS - 03-12 SE PROCEDE A CERRAR LA SOLICITUD YA QUE NO HAY RESPUESTA POR PARTE DEL USUARIO, SE LE INFORMA COMUNICARSE NUEVAMENTE"/>
    <s v="SOPORTE TELEFONICO"/>
    <m/>
    <s v="TIPO I"/>
    <s v="TERRESTRE"/>
    <s v="TORO CARDONA ELIZABETH"/>
    <n v="0"/>
    <s v="0"/>
    <n v="41241"/>
    <n v="0"/>
    <n v="41241"/>
  </r>
  <r>
    <s v="TUNJA"/>
    <x v="5"/>
    <x v="5"/>
    <s v="68077"/>
    <s v="5911625"/>
    <s v="18734004"/>
    <s v="INCIDENTE"/>
    <s v="SANTANDER"/>
    <s v="BARBOSA"/>
    <s v="LEFCOM BARBOSA"/>
    <s v="AVAL"/>
    <s v="FO-25-1920943"/>
    <d v="2025-12-02T17:14:00"/>
    <d v="2025-12-04T08:49:00"/>
    <m/>
    <s v="USUARIO"/>
    <s v="USUARIOS"/>
    <s v="CREACION DE USUARIOS"/>
    <s v="EJECUTADO"/>
    <s v="03/12/2025 SE REALIZA CREACIÓN DE USUARIO OPERATIVO Y ADMINISTRADOR , NO SE REALIZAN PRUEBAS EXITOSAS RECHAZO GENERAL , NO SE PUEDE ACTUALIZAR NI CAMBIAR EQUIPO POR RECHAZO GENERAL YA QUE NO CUENTAN CON LA TARJETA DE SEMBRADO , SOLICITARAN UNA NUEVA Y APENAS LLEGUE GENERARAN MANTENIMIENTO PARA SEMBRAR Y VALIDAR QUE EL PUNTO QUEDE OPERATIVO , INDICAN QUE ELLOS SOLICITARON EL BLOQUEO DEL EQUIPO PERO HASTA EL MOMENTO NO ES CONFORMADO QUE QUE LA ENTIDAD LO HAYA DESBLOQUEADO , SE PROCEDE A CERRAR ORDEN YA QUE LA FALLA SOLICITADA ESTA POR INGRESO DE USUARIO CREANDO USUARIO EXITOSO , CLIENTE MUESTRA FOTO DE LA TARJETA PERDIDA"/>
    <s v="VISITA TECNICA"/>
    <s v="AB1GZ030"/>
    <s v="TIPO II"/>
    <s v="TERRESTRE"/>
    <s v="ALVARADO MORENO CRISTHIAN"/>
    <n v="1"/>
    <s v="0"/>
    <n v="144968"/>
    <n v="140396"/>
    <n v="144968"/>
  </r>
  <r>
    <s v="VILLAVICENCIO"/>
    <x v="0"/>
    <x v="0"/>
    <s v="50001"/>
    <s v="5911658"/>
    <s v="15088495"/>
    <s v="INCIDENTE"/>
    <s v="META"/>
    <s v="VILLAVICENCIO"/>
    <s v="CONSUERTE CCO LA SABANA"/>
    <s v="AVAL"/>
    <s v="FO-25-1920948"/>
    <d v="2025-12-02T21:01:00"/>
    <d v="2025-12-03T13:37:00"/>
    <m/>
    <s v="HARDWARE"/>
    <s v="IMPRESION"/>
    <s v="TAPA IMPRESORA"/>
    <s v="EJECUTADO"/>
    <s v="03/12/2025 SE AJUSTA TAPA DEL DATAFONO ENTREGANDO OPERATIVO MOLESTA LA TECLA 9 PERO POR DETERIORO DE LA TARJETA NO SE PUEDE CAMBIAR EQUIPO"/>
    <s v="VISITA TECNICA"/>
    <s v="ABCSZ714"/>
    <s v="TIPO I"/>
    <s v="TERRESTRE"/>
    <s v="ROZO JIMENEZ EDGAR ARMANDO"/>
    <n v="1"/>
    <s v="0"/>
    <n v="65960"/>
    <n v="75096"/>
    <n v="65960"/>
  </r>
  <r>
    <s v="CALI"/>
    <x v="1"/>
    <x v="1"/>
    <s v="19001"/>
    <s v="5911862"/>
    <s v="14870158"/>
    <s v="INCIDENTE"/>
    <s v="CAUCA"/>
    <s v="POPAYAN"/>
    <s v="FAMI EXPRESS POPAYAN"/>
    <s v="AVAL"/>
    <s v="FO-25-1921785"/>
    <d v="2025-12-02T18:04:00"/>
    <d v="2025-12-05T14:00:00"/>
    <m/>
    <s v="HARDWARE"/>
    <s v="LECTOR DE BARRAS"/>
    <s v="FORMATO INVALIDO LECTOR DAÑADO"/>
    <m/>
    <s v="05/12/2025 SE INGRESA SE CONFIGURA LECTOR DE CODIGO DE BARRAS SE HACEN PRUEBAS OK EQUIPO CON VERSION 10.5 NO SE ACTUALIZA YA QUE EL USUARIO NO CUENTA CON TARJETA SEMBRADO NO SABE DONDENLA GUARDO"/>
    <s v="SOPORTE TELEFONICO"/>
    <m/>
    <s v="TIPO III"/>
    <s v="TERRESTRE"/>
    <s v="GIMBUEL LASSO LUIS GERMAN"/>
    <n v="0"/>
    <s v="0"/>
    <n v="41241"/>
    <n v="0"/>
    <n v="41241"/>
  </r>
  <r>
    <s v="BOGOTA"/>
    <x v="2"/>
    <x v="2"/>
    <s v="25777"/>
    <s v="5911926"/>
    <s v="89403428"/>
    <s v="INCIDENTE"/>
    <s v="CUNDINAMARCA"/>
    <s v="SUPATA"/>
    <s v="PAPELERIA Y MISCELANEA BRILLA MAR"/>
    <s v="AVAL"/>
    <s v="FO-25-1921866"/>
    <d v="2025-12-02T20:39:00"/>
    <d v="2025-12-04T13:24:00"/>
    <m/>
    <s v="SOFTWARE"/>
    <s v="ERROR DE TRANSACCIONES"/>
    <s v="RECHAZO GENERAL"/>
    <s v="EJECUTADO"/>
    <s v="04/12/2025 SE REALIZA RESEMBRADO DE LA TARJETA, SE VERIFICAN TRANSACCIONES, REALIZANDO PRUEBA TELETON Y OTRA FACTURA DE 1 PESO POR CONVENIO, SE REALIZAN PRUEBAS DE LECTORA LA CUAL FUNCIONA CON NORMALIDAD, SE DEJAN SERVICIOS OK"/>
    <s v="VISITA TECNICA"/>
    <s v="FAVZZ555"/>
    <s v="TIPO II"/>
    <s v="TERRESTRE"/>
    <s v="ALARCON AREVALO JOHAN STIVEN"/>
    <n v="1"/>
    <s v="0"/>
    <n v="144968"/>
    <n v="140396"/>
    <n v="144968"/>
  </r>
  <r>
    <s v="BOGOTA"/>
    <x v="2"/>
    <x v="2"/>
    <s v="11001"/>
    <s v="5911994"/>
    <s v="15478043"/>
    <s v="INCIDENTE"/>
    <s v="CUNDINAMARCA"/>
    <s v="BOGOTA"/>
    <s v="CAPI ASESORIAS CARIMAGUA II"/>
    <s v="AVAL"/>
    <s v="FO-25-1925758"/>
    <d v="2025-12-02T13:14:00"/>
    <d v="2025-12-03T12:59:00"/>
    <m/>
    <s v="ENTIDAD"/>
    <s v="ERROR DE TRANSACCIONES"/>
    <s v="SIN CUPO HABILITADO"/>
    <s v="CANCELADO"/>
    <s v="03/12/2025 03-12 SE REALIZA COMUNICACION CON LA SRA GLORIA YANETH PÉREZ DONDE SE LE SOLICTA LA INFORMACION E INDICA QUE LA VA A ENVIAR MEDIANTE WHATSAPP, SE ESTA A LA ESPERA DE LOS DATOS ...USUARIO ENVIA DATOS, SE ESCALA A LA RED ...RESPUESTA DE LA RED: COMPARTO RESPUESTA DE ENTIDAD: TIENE BLOQUEO EN EL CUPO DE SOBREGIRO, SE LE INFORMARÁ AL COMERCIAL. INFORMAR AL CB QUE ABONÉ ALA CUENTA Y LLAME A LA SERVILINEA PARA QUE LO DESBLOQUEEN. ...SE LE INFORMA ALUSUARIO, SE PROCEDE A CERRAR EL CASO"/>
    <s v="SOPORTE TELEFONICO"/>
    <m/>
    <s v="TIPO I"/>
    <s v="TERRESTRE"/>
    <s v="AYALA ROMERO MAYKOL DANILO"/>
    <n v="0"/>
    <s v="0"/>
    <n v="41241"/>
    <n v="0"/>
    <n v="41241"/>
  </r>
  <r>
    <s v="PASTO"/>
    <x v="1"/>
    <x v="1"/>
    <s v="52215"/>
    <s v="5912009"/>
    <s v="23791619"/>
    <s v="INCIDENTE"/>
    <s v="NARIÑO"/>
    <s v="CORDOBA"/>
    <s v="VARIEDADES ANGELITA NAVISOY"/>
    <s v="AVAL"/>
    <s v="FO-25-1923442"/>
    <d v="2025-12-02T09:20:00"/>
    <d v="2025-12-04T10:02:00"/>
    <m/>
    <s v="USUARIO"/>
    <s v="COMUNICACION"/>
    <s v="CONEXIONES DE COMERCIO"/>
    <m/>
    <s v="04/12/2025 SE REALIZA COMUNICACIÓN TELEFÓNICA CON LA CLIENTE E INFORMA QUE SU DATAFONO YA ESTÁ OPERANDO CON NORMALIDAD, LA FALLA SE PRESENTÓ FALLAS EN EL SISTEMA ELÉCTRICO PERO YA SE RESTABLECIÓ. CLIENTE AUTORIZA CERRAR LA ACTIVIDAD"/>
    <s v="SOPORTE TELEFONICO"/>
    <m/>
    <s v="TIPO II"/>
    <s v="TERRESTRE"/>
    <s v="CASTILLO HERRERA ALEX RICARDO"/>
    <n v="0"/>
    <s v="0"/>
    <n v="41241"/>
    <n v="0"/>
    <n v="41241"/>
  </r>
  <r>
    <s v="BOGOTA"/>
    <x v="2"/>
    <x v="2"/>
    <s v="11001"/>
    <s v="5912109"/>
    <s v="89346018"/>
    <s v="INCIDENTE"/>
    <s v="CUNDINAMARCA"/>
    <s v="BOGOTA"/>
    <s v="MULTIPAGOS S Y S"/>
    <s v="AVAL"/>
    <s v="FO-25-1923444"/>
    <d v="2025-12-03T10:54:00"/>
    <d v="2025-12-03T13:41:00"/>
    <m/>
    <s v="SOFTWARE"/>
    <s v="ERROR DE TRANSACCIONES"/>
    <s v="RECHAZO GENERAL"/>
    <s v="EJECUTADO / CANCELADO"/>
    <s v="03/12/2025 SE LLEGA A CORRESPONSAL EL CUAL SE ENCUENTRA CERRADO | 03/12/2025 SE LLEGA A CORRESPONSAL EL CUAL SE ENCUENTRA CERRADO, MARCO AL NÚMERO 3227153903 PERO ESTÁ APAGADO Y SE DIRECTAMENTE A BUZÓN DE VOZ, ESPERO MÁS DE 30 MIN Y NO ABREN LOCAL. WILLIAM ROZO INDICA CERRAR ORDEN"/>
    <s v="VISITA TECNICA"/>
    <s v="LMYZZ719"/>
    <s v="TIPO I"/>
    <s v="TERRESTRE"/>
    <s v="LEON GUERRERO CRISTIAN JOHAN"/>
    <n v="1"/>
    <s v="0"/>
    <n v="65960"/>
    <n v="75096"/>
    <n v="65960"/>
  </r>
  <r>
    <s v="TUNJA"/>
    <x v="5"/>
    <x v="5"/>
    <s v="15001"/>
    <s v="5912351"/>
    <s v="15528821"/>
    <s v="INCIDENTE"/>
    <s v="BOYACA"/>
    <s v="TUNJA"/>
    <s v="CACHARRERIA MADRUGON DEL SUR"/>
    <s v="AVAL"/>
    <s v="FO-25-1923831"/>
    <d v="2025-12-03T09:25:00"/>
    <d v="2025-12-04T08:23:00"/>
    <m/>
    <s v="HARDWARE"/>
    <s v="SE REINICIA"/>
    <s v="DAÑO POS"/>
    <s v="EJECUTADO"/>
    <s v="03/12/2025 SE REALIZA VISITA AL COMERCIO, SE REALIZA CAMBIO DE EQUIPO POR DAÑO YA QUE EQUIPO SE REINICIA, SE REALIZAN PRUEBAS DE TELETON FALLIDA, CONVENIO CON FALLA, DEMAS PRUEBAS OK."/>
    <s v="VISITA TECNICA"/>
    <s v="11DZZ282"/>
    <s v="TIPO I"/>
    <s v="TERRESTRE"/>
    <s v="SOLER HOYOS CRISTIAN LEONARDO"/>
    <n v="1"/>
    <s v="0"/>
    <n v="65960"/>
    <n v="75096"/>
    <n v="65960"/>
  </r>
  <r>
    <s v="BUCARAMANGA"/>
    <x v="5"/>
    <x v="5"/>
    <s v="68615"/>
    <s v="5912369"/>
    <s v="87162405"/>
    <s v="INCIDENTE"/>
    <s v="SANTANDER"/>
    <s v="RIONEGRO"/>
    <s v="TIENDA CASA AZUL CERCA DE MADERA"/>
    <s v="AVAL"/>
    <s v="FO-25-1923832"/>
    <d v="2025-12-03T09:25:00"/>
    <d v="2025-12-03T16:30:00"/>
    <m/>
    <s v="ENTIDAD"/>
    <s v="ERROR DE TRANSACCIONES"/>
    <s v="TRANSACCION NO PERMITIDA"/>
    <m/>
    <s v="03/12/2025 SE CONTACTA A LA SEÑORA DARLY AL NÚMERO 3164997456 QUIEN INFORMA QUE LA FALLA PRESENTADA ES POR PARTE DEL BANCO QUE ELLA SE COMUNICÓ CON EL ASESOR QUIEN LA BRINDO ESA INFORMACIÓN POR TAL MOTIVO YA NO DESEA LA VISITA TÉCNICA Y SE PROCEDE A CERRAR ORDEN DE TRABAJO GENERADA"/>
    <s v="SOPORTE TELEFONICO"/>
    <m/>
    <s v="TIPO II"/>
    <s v="TERRESTRE"/>
    <s v="BARRERA ORTEGA MARLON STWAR"/>
    <n v="0"/>
    <s v="0"/>
    <n v="41241"/>
    <n v="0"/>
    <n v="41241"/>
  </r>
  <r>
    <s v="BOGOTA"/>
    <x v="2"/>
    <x v="2"/>
    <s v="11001"/>
    <s v="5912413"/>
    <s v="19409911"/>
    <s v="INCIDENTE"/>
    <s v="CUNDINAMARCA"/>
    <s v="BOGOTA"/>
    <s v="DON PAGO BOSA PARQUES D BOGOTA"/>
    <s v="AVAL"/>
    <s v="FO-25-1923870"/>
    <d v="2025-12-03T10:55:00"/>
    <d v="2025-12-03T16:08:00"/>
    <m/>
    <s v="ENTIDAD"/>
    <s v="ERROR DE TRANSACCIONES"/>
    <s v="TRANSACCION NO PERMITIDA"/>
    <s v="EJECUTADO"/>
    <s v="03/12/2025 SE LLEGA A COMERCIO SE VÁLIDAN PARÁMETROS OK ,ME COMUNICO CON SOPORTE REDEBAN INDICA CERRAR FALLA ENTIDAD"/>
    <s v="VISITA TECNICA"/>
    <s v="XP02Z241"/>
    <s v="TIPO I"/>
    <s v="TERRESTRE"/>
    <s v="INFANTE SIERRA MANUEL FERNANDO"/>
    <n v="1"/>
    <s v="0"/>
    <n v="65960"/>
    <n v="75096"/>
    <n v="65960"/>
  </r>
  <r>
    <s v="SINCELEJO"/>
    <x v="3"/>
    <x v="3"/>
    <s v="70001"/>
    <s v="5912493"/>
    <s v="46814125"/>
    <s v="INCIDENTE"/>
    <s v="SUCRE"/>
    <s v="SINCELEJO"/>
    <s v="MARY NET.COM"/>
    <s v="AVAL"/>
    <s v="FO-25-1924442"/>
    <d v="2025-12-03T10:54:00"/>
    <d v="2025-12-04T11:18:00"/>
    <m/>
    <s v="HARDWARE"/>
    <s v="ALERT IRRUPTION"/>
    <s v="ALERT IRRUPTION"/>
    <s v="EJECUTADO"/>
    <s v="04/12/2025 SE VISITA SITIO SE VERIFICA INFORMACIÓN, SE REALIZA CAMBIO DE EQUIPO POR DAÑO ALERT IRRUPTION, SE REALIZA PRUEBA TRX EXITOSA."/>
    <s v="VISITA TECNICA"/>
    <s v="MN00P527"/>
    <s v="TIPO I"/>
    <s v="TERRESTRE"/>
    <s v="SANTOS GUZMAN CHRISTIAN FELIPE"/>
    <n v="1"/>
    <s v="0"/>
    <n v="65960"/>
    <n v="75096"/>
    <n v="65960"/>
  </r>
  <r>
    <s v="CALI"/>
    <x v="1"/>
    <x v="1"/>
    <s v="76001"/>
    <s v="5912500"/>
    <s v="41790270"/>
    <s v="INCIDENTE"/>
    <s v="VALLE DEL CAUCA"/>
    <s v="CALI"/>
    <s v="COMERCIALIZADORA CASA MITA"/>
    <s v="AVAL"/>
    <s v="FO-25-1927667"/>
    <d v="2025-12-03T17:22:00"/>
    <d v="2025-12-03T17:19:00"/>
    <m/>
    <s v="ENTIDAD"/>
    <s v="AVAL TARJETA DE SEMBRADO"/>
    <s v="COMERCIO SIN AUTORIZACION DE LA ENTIDAD"/>
    <s v="CANCELADO"/>
    <s v="03/12/2025 03-12 SE COMUNICA CON EL USUARIO SE SOLICITA LOS 4 ULTIMOS DIGITOS DE LA TS, USUARIO COMPARTE INFO ...SE ESCALA CASO A LA RED PARA VALIDAR ATENCION  ...RESPUESTA DE LA RED:  POR FAVOR INFORMARLE AL CLIENTE QUÉ DEBE DAR EL &lt;&lt;ACUSE DE RECIBIDO CON EL BANCO&gt;&gt; PARA QUÉ SEAN ELLOS QUIENES NOS DEL EL VO. BO. Y HAGAN LA SOLICITUD DIRECTA DE RESEMBRADO, POR LO ANTERIOR, INFORMAR AL CLIENTE, DOCUMENTAR Y CERRAR ACTIVIDAD, SE CONTACTA NUEVAMENTE AL USUARIO SE LE BRINDA INFORMACION SE PROCEDE AL CIERRE DE LA ACTIVIDAD"/>
    <s v="SOPORTE TELEFONICO"/>
    <m/>
    <s v="TIPO I"/>
    <s v="TERRESTRE"/>
    <s v="HENAO CARDONA DIEGO FERNANDO"/>
    <n v="0"/>
    <s v="0"/>
    <n v="41241"/>
    <n v="0"/>
    <n v="41241"/>
  </r>
  <r>
    <s v="PASTO"/>
    <x v="1"/>
    <x v="1"/>
    <s v="52001"/>
    <s v="5912513"/>
    <s v="13726328"/>
    <s v="INCIDENTE"/>
    <s v="NARIÑO"/>
    <s v="PASTO"/>
    <s v="DROGUERIA APOLO VJ"/>
    <s v="AVAL"/>
    <s v="FO-25-1924445"/>
    <d v="2025-12-03T10:48:00"/>
    <d v="2025-12-03T16:42:00"/>
    <m/>
    <s v="HARDWARE"/>
    <s v="ALERT IRRUPTION"/>
    <s v="ALERT IRRUPTION"/>
    <s v="EJECUTADO"/>
    <s v="03/12/2025 SE VERIFICÓ FALLA DE DATÁFONO ERROR ALERT IRRUPTION, SE CAMBIA EQUIPO SE SIEMBRA TARJETA SE EJECUTAN PRUEBAS TX DE COMERCIO EXITOSAS LA PRUEBA DE CB CON TELETON SALE RECHAZO GENERAL NO HAY OTRA TRANSACCIÓN POR PARTE DEL CLIENTE PARA REALIZAR PRUEBAS, QUEDA OPERATIVO."/>
    <s v="VISITA TECNICA"/>
    <s v="GZ00O868"/>
    <s v="TIPO I"/>
    <s v="TERRESTRE"/>
    <s v="REMICIO AMADO JOHN HEBER"/>
    <n v="1"/>
    <s v="0"/>
    <n v="65960"/>
    <n v="75096"/>
    <n v="65960"/>
  </r>
  <r>
    <s v="CUCUTA"/>
    <x v="5"/>
    <x v="5"/>
    <s v="54001"/>
    <s v="5912620"/>
    <s v="66736034"/>
    <s v="INCIDENTE"/>
    <s v="NORTE DE SANTANDER"/>
    <s v="CUCUTA"/>
    <s v="CIBER YURLEY FORERO VARGAS"/>
    <s v="AVAL"/>
    <s v="FO-25-1924448"/>
    <d v="2025-12-03T10:48:00"/>
    <d v="2025-12-04T08:33:00"/>
    <m/>
    <s v="HARDWARE"/>
    <s v="DETERIORO"/>
    <s v="DATAFONO"/>
    <s v="EJECUTADO"/>
    <s v="03/12/2025 SE CAMBIO DATAFONO POR DAÑO EN EL PUERTO DE VOLTAJE DE LA FUENTE, SE INSTALA NUEVA VERSIÓN CIERRES Y PRUEBAS OK"/>
    <s v="VISITA TECNICA"/>
    <s v="A40BZ477"/>
    <s v="TIPO I"/>
    <s v="TERRESTRE"/>
    <s v="DURAN ACOSTA FRANK YONNY"/>
    <n v="1"/>
    <s v="0"/>
    <n v="65960"/>
    <n v="75096"/>
    <n v="65960"/>
  </r>
  <r>
    <s v="IBAGUE"/>
    <x v="0"/>
    <x v="0"/>
    <s v="17380"/>
    <s v="5912680"/>
    <s v="28678217"/>
    <s v="INCIDENTE"/>
    <s v="CALDAS"/>
    <s v="LA DORADA"/>
    <s v="INVERSIONES SVH"/>
    <s v="AVAL"/>
    <s v="FO-25-1925078"/>
    <d v="2025-12-03T12:19:00"/>
    <d v="2025-12-04T12:19:00"/>
    <m/>
    <s v="ENTIDAD"/>
    <s v="ERROR DE TRANSACCIONES"/>
    <s v="TRANSACCION NO PERMITIDA"/>
    <s v="EJECUTADO"/>
    <s v="04/12/2025 SE LLEGA AL CB AVAL BOGOTÁ, SE ESCALA EN CASO CON REDEBAN EL RECHAZO GENERAL PARA UNA SOLUCIÓN, PERO ME INDICA LA SEÑORA MAYRA SILVA QUE EL PROBLEMA NO ES DE REDEBAN O EL DATÁFONO, QUE DEL BANCO Y QUE FUE ESCALADO. ME RETIRO POR ORDEN DE MAYRA SILVA. SE LE EXPLICA AL CLIENTE QUE EL CASO FUE ESCALADO CON EL BANCO EN EL ÁREA SWITCH Y QUE SIGAN INTENTANDO."/>
    <s v="VISITA TECNICA"/>
    <s v="9L1ZZ233"/>
    <s v="TIPO III"/>
    <s v="TERRESTRE"/>
    <s v="VARGAS HERRERA JHON JAIRO"/>
    <n v="1"/>
    <s v="0"/>
    <n v="275729"/>
    <n v="196537"/>
    <n v="275729"/>
  </r>
  <r>
    <s v="BARRANQUILLA"/>
    <x v="3"/>
    <x v="3"/>
    <s v="8758"/>
    <s v="5912701"/>
    <s v="14934228"/>
    <s v="INCIDENTE"/>
    <s v="ATLANTICO"/>
    <s v="SOLEDAD"/>
    <s v="EPOKA VARIEDADES"/>
    <s v="AVAL"/>
    <s v="FO-25-1925080"/>
    <d v="2025-12-03T12:02:00"/>
    <d v="2025-12-04T08:44:00"/>
    <m/>
    <s v="HARDWARE"/>
    <s v="PINPAD"/>
    <s v="SE REINICIA"/>
    <s v="EJECUTADO"/>
    <s v="03/12/2025 SE REALIZA VISITA SE PROCEDE A VALIDAR EQUIPOS Y SE INSERTA TARJETA Y PINPAD REINICIA LOS EQUIPOS ,SE CAMBIA SE HACEN PRUEBAS Y TODO OK ,NO REINICIA LOS EQUIPOS, TAMBIÉN ADICIONAL SE CAMBIA HUB, YA QUE TIENE EL CABLE MUY DETERIORADO, CB OPERATIVO NOTA: NO SE REALIZA EXITOSA LA PRUEBAS DE TELETON ,YA QUE SALE RECHAZO GENERAL NO PERMITE NI LLEGAR A LA OPCION DE COLOCAR EL VALOR SALE RECHAZO GENERAL,ADICIONAL CLIENTE SE REALIZA CONSIGNACION PARA PROBAR EL MODULO CB"/>
    <s v="VISITA TECNICA"/>
    <s v="ABC07248"/>
    <s v="TIPO I"/>
    <s v="TERRESTRE"/>
    <s v="PORRAS CASTRO DARLON NASCK"/>
    <n v="1"/>
    <s v="0"/>
    <n v="65960"/>
    <n v="75096"/>
    <n v="65960"/>
  </r>
  <r>
    <s v="BOGOTA"/>
    <x v="2"/>
    <x v="2"/>
    <s v="11001"/>
    <s v="5912794"/>
    <s v="87846735"/>
    <s v="INCIDENTE"/>
    <s v="CUNDINAMARCA"/>
    <s v="BOGOTA"/>
    <s v="CORRESPONSAL Y PAPELERIA SEUZ"/>
    <s v="AVAL"/>
    <s v="FO-25-1925082"/>
    <d v="2025-12-03T20:48:00"/>
    <d v="2025-12-04T13:00:00"/>
    <m/>
    <s v="ENTIDAD"/>
    <s v="ERROR DE TRANSACCIONES"/>
    <s v="TRANSACCION NO PERMITIDA"/>
    <s v="EJECUTADO"/>
    <s v="04/12/2025 SE REPISAN PARÁMETROS, SE INICIALIZA DATAFONO CONTINÚA LA FALLA SE VALIDA CON RBM E INDICA FALLA CON ENTIDAD, SE ESCALA, PRUEBA A CONVENIO TELETÓN NO EXITOSA CONVENIO SE ENCUENTRA INHABILITADO POR ENTIDAD EN ESPERA DE UNO NUEVO PARA PRUEBAS"/>
    <s v="VISITA TECNICA"/>
    <s v="FALZZ883"/>
    <s v="TIPO I"/>
    <s v="TERRESTRE"/>
    <s v="ORTIZ YARA FRANKLYN ISRAEL"/>
    <n v="1"/>
    <s v="0"/>
    <n v="65960"/>
    <n v="75096"/>
    <n v="65960"/>
  </r>
  <r>
    <s v="MEDELLIN"/>
    <x v="4"/>
    <x v="4"/>
    <s v="5360"/>
    <s v="5912899"/>
    <s v="89382098"/>
    <s v="INCIDENTE"/>
    <s v="ANTIOQUIA"/>
    <s v="ITAGUI"/>
    <s v="NATY FIESTAS Y EVENTOS"/>
    <s v="AVAL"/>
    <s v="FO-25-1925299"/>
    <d v="2025-12-03T19:04:00"/>
    <d v="2025-12-04T10:17:00"/>
    <m/>
    <s v="USUARIO"/>
    <s v="MANTENIMIENTO"/>
    <s v="MANTENIMIENTO GENERAL"/>
    <s v="EJECUTADO / CANCELADO"/>
    <s v="04/12/2025 SE REALIZA VISITA, DATAFONO REQUIERE CAMBIO POR FALLA EN IMPRESORA, TAPA ROTA Y NO IMPRIME, NO SE PROCEDE CON EL CAMBIO YA QUE EL CLIENTE NO TIENE LA TARJETA DE SEMBRADO, SE CANCELA, SE INDICA A CLIENTE CONTAR CON TARJETA Y COMUNICAR PARA HACER EL CAMBIO"/>
    <s v="VISITA TECNICA"/>
    <s v="F1VZZ161"/>
    <s v="TIPO I"/>
    <s v="TERRESTRE"/>
    <s v="HERNANDEZ CHAVARRIA JUAN CAMILO"/>
    <n v="1"/>
    <s v="0"/>
    <n v="65960"/>
    <n v="75096"/>
    <n v="65960"/>
  </r>
  <r>
    <s v="CALI"/>
    <x v="1"/>
    <x v="1"/>
    <s v="19845"/>
    <s v="5912924"/>
    <s v="87961826"/>
    <s v="INCIDENTE"/>
    <s v="CAUCA"/>
    <s v="VILLA RICA"/>
    <s v="ALMACEN Y TALLER DE MECANICA VILLA RICA"/>
    <s v="AVAL"/>
    <s v="FO-25-1925364"/>
    <d v="2025-12-03T15:10:00"/>
    <d v="2025-12-04T12:24:00"/>
    <m/>
    <s v="ENTIDAD"/>
    <s v="ERROR DE TRANSACCIONES"/>
    <s v="TRANSACCION NO PERMITIDA"/>
    <s v="EJECUTADO"/>
    <s v="04/12/2025 SE VISITA CORRESPONSAL Y SE REALIZAN TRANSACCIONES DE PRUEBA QUE EVIDENCIAN BUEN FUNCIONAMIENTO DE CORRESPONSAL EXCEPTO BANCO DE BOGOTÁ PARA RETIROS CON TARJETA, SE VALIDA CON ENTIDAD Y ES DAÑO MASIVO DE ESE PRODUCTO. SE CIERRA VISITA"/>
    <s v="VISITA TECNICA"/>
    <s v="SAOZZ202"/>
    <s v="TIPO IV"/>
    <m/>
    <s v="BOLAÑOS TABORDA JORGE ENRIQUE"/>
    <n v="1"/>
    <s v="0"/>
    <n v="479589"/>
    <n v="196537"/>
    <n v="479589"/>
  </r>
  <r>
    <s v="BARRANQUILLA"/>
    <x v="3"/>
    <x v="3"/>
    <s v="8141"/>
    <s v="5912934"/>
    <s v="51152056"/>
    <s v="INCIDENTE"/>
    <s v="ATLANTICO"/>
    <s v="CANDELARIA"/>
    <s v="MAGIC PAPELERIA Y MISCELANEA"/>
    <s v="AVAL"/>
    <s v="FO-25-1925399"/>
    <d v="2025-12-03T16:20:00"/>
    <d v="2025-12-04T11:13:00"/>
    <m/>
    <s v="HARDWARE"/>
    <s v="DETERIORO"/>
    <s v="DATAFONO"/>
    <s v="EJECUTADO"/>
    <s v="04/12/2025 EN LA VISITA TÉCNICA SE REALIZÓ EL CAMBIO DE DATÁFONO YA QUE SE ENCONTRÓ CON EL LECTOR DE CHIP DE TARJETA,SE CAMBIÓ EL LECTOR YA QUE ESTE SE ESTABA QUEDANDO BLOQUEADO,SE CAMBIÓ EL CABLE MAGIC BOX Y FUENTE DE PODER, SISTEMA OPERATIVO Y VERSIÓN 10.6, CONFIGURACIÓN E INICIALIZACIÓN OK, SE CREARON LOS USUARIOS,SE REALIZA EL SEMBRADO DE TARJETA Y SE REALIZARON LAS PRUEBAS DEJANDO EL SERVICIO OPERTIVO, CONVENIO DE TELETON SALE RECHAZO GENERAL YA QUE ESTA PRESENTANDO NOVEDAD."/>
    <s v="VISITA TECNICA"/>
    <s v="NN0FZ486"/>
    <s v="TIPO II"/>
    <s v="TERRESTRE"/>
    <s v="SANCHEZ URREGO ROBINSON DAVID"/>
    <n v="1"/>
    <s v="0"/>
    <n v="144968"/>
    <n v="140396"/>
    <n v="144968"/>
  </r>
  <r>
    <s v="BOGOTA"/>
    <x v="2"/>
    <x v="2"/>
    <s v="11001"/>
    <s v="5913008"/>
    <s v="13562129"/>
    <s v="INCIDENTE"/>
    <s v="CUNDINAMARCA"/>
    <s v="BOGOTA"/>
    <s v="PAPELERIA MORIAH"/>
    <s v="AVAL"/>
    <s v="FO-25-1925546"/>
    <d v="2025-12-03T20:48:00"/>
    <d v="2025-12-04T12:49:00"/>
    <m/>
    <s v="HARDWARE"/>
    <s v="SE REINICIA"/>
    <s v="DAÑO POS"/>
    <s v="EJECUTADO"/>
    <s v="04/12/2025 SE ENVIÓ CAMBIO DE EQUIPO, EN ESPERA POR PARTE DE RBM | 04/12/2025 SE REALIZA CAMBIO DE EQUIPO POR DAÑO REINICIO CONSTANTE, ES NECESARIO CAMBIAR PINPAD E INSTALAR MAGIC BOX TRANSACCIÓN CON UN DEPÓSITO A CUENTA DE AHORROS AUTORIZADOS POR CLIENTE NO HAY COMO HACER LAS TRANSACCIONES CONVENIO TELETÓN CAÍDO"/>
    <s v="VISITA TECNICA"/>
    <s v="IZ3ZZ079"/>
    <s v="TIPO I"/>
    <s v="TERRESTRE"/>
    <s v="BUSTOS MORA DIEGO MANUEL"/>
    <n v="1"/>
    <s v="0"/>
    <n v="65960"/>
    <n v="75096"/>
    <n v="65960"/>
  </r>
  <r>
    <s v="BOGOTA"/>
    <x v="2"/>
    <x v="2"/>
    <s v="25885"/>
    <s v="5913015"/>
    <s v="16785321"/>
    <s v="INCIDENTE"/>
    <s v="CUNDINAMARCA"/>
    <s v="YACOPI"/>
    <s v="CLARO SION"/>
    <s v="AVAL"/>
    <s v="FO-25-1925571"/>
    <d v="2025-12-03T14:07:00"/>
    <d v="2025-12-04T08:56:00"/>
    <m/>
    <s v="ENTIDAD"/>
    <s v="ERROR DE TRANSACCIONES"/>
    <s v="TRANSACCION NO PERMITIDA"/>
    <m/>
    <s v="03/12/2025 SE LE INFORMA AL CLIENTE QUE ES PROBLEMA DE ENTIDAD SE REPORTO CON  PAOLA Y SEBASTIAN INDICAN QUE ESA FALLA ESTÁ MASIVA YA QUE ES DEBIDO CON UNA TARJETA EN ESPECÍFICO LOS DEMÁS TARJETAS LE RECIBEN LA TRANSACCIÓN SIN NINGUNA NOVEDAD SE LE INDICA A LA CLIENTE QUE REALICE EL PROCESO CON RETIRO SIN TARJETA"/>
    <s v="SOPORTE TELEFONICO"/>
    <m/>
    <s v="TIPO IV"/>
    <s v="TERRESTRE"/>
    <s v="GONZALEZ FANDIÑO SANTIAGO ERNESTO"/>
    <n v="0"/>
    <s v="0"/>
    <n v="41241"/>
    <n v="0"/>
    <n v="41241"/>
  </r>
  <r>
    <s v="BOGOTA"/>
    <x v="2"/>
    <x v="2"/>
    <s v="11001"/>
    <s v="5913236"/>
    <s v="16764995"/>
    <s v="INCIDENTE"/>
    <s v="CUNDINAMARCA"/>
    <s v="BOGOTA"/>
    <s v="TELEFONIA MYS"/>
    <s v="AVAL"/>
    <s v="FO-25-1926484"/>
    <d v="2025-12-03T13:34:00"/>
    <d v="2025-12-04T13:18:00"/>
    <m/>
    <s v="SOFTWARE"/>
    <s v="ACTUALIZACION"/>
    <s v="VERSION CARGA SO VR"/>
    <s v="EJECUTADO"/>
    <s v="04/12/2025 SE VISITA COMERCIO CB AVAL, CLIENTE INDICA QUE PRESENTA FALLA CON ALGUNAS TARJETAS QUE LE ARROJA EL MENSAJE DE &quot;CUENTA INVALIDA&quot; SE PROCEDE A HACER ACTUALIZACIÓN DE EQUIPO PUES TIENEN LA VERSIÓN ANTERIOR, SE DEJA LA VERSIÓN 10.6, SE REALIZAN PRUEBAS OK, SE DEJAN USUARIOS DEL CLIENTE, SE SIEMBRA TARJETA # 2362, SE HABILITAN CIERRES."/>
    <s v="VISITA TECNICA"/>
    <s v="9A003973"/>
    <s v="TIPO I"/>
    <s v="TERRESTRE"/>
    <s v="VEGA MANRIQUE JONATAN MAURICIO"/>
    <n v="1"/>
    <s v="0"/>
    <n v="65960"/>
    <n v="75096"/>
    <n v="65960"/>
  </r>
  <r>
    <s v="BOGOTA"/>
    <x v="6"/>
    <x v="2"/>
    <s v="25224"/>
    <s v="5913733"/>
    <s v="87839697"/>
    <s v="INCIDENTE"/>
    <s v="CUNDINAMARCA"/>
    <s v="CUCUNUBA"/>
    <s v="FERRETERIA DE PEÑAS SAS"/>
    <s v="AVAL"/>
    <s v="FO-25-1929267"/>
    <d v="2025-12-03T20:20:00"/>
    <d v="2025-12-05T11:02:00"/>
    <m/>
    <s v="USUARIO"/>
    <s v="USUARIOS"/>
    <s v="USUARIOS BLOQUEADOS"/>
    <m/>
    <s v="05/12/2025 SE LLAMA VÍA TELEFÓNICA A LA SEÑORA ESPERANZA PARA VERIFICAR LA TARJETA DE SEMBRADO PERO NOS INFORMA QUE EL INCONVENIENTE ERA QUE NO SE ACORDABA DEL USUARIOS PERO YA SE ACORDÓ POR TANTO SE CIERRA"/>
    <s v="SOPORTE TELEFONICO"/>
    <m/>
    <s v="TIPO III"/>
    <m/>
    <s v="SOTO LONDOÑO FREDY ALEXANDER"/>
    <n v="0"/>
    <s v="0"/>
    <n v="41241"/>
    <n v="0"/>
    <n v="41241"/>
  </r>
  <r>
    <s v="BOGOTA"/>
    <x v="2"/>
    <x v="2"/>
    <s v="25286"/>
    <s v="5914224"/>
    <s v="42888495"/>
    <s v="INCIDENTE"/>
    <s v="CUNDINAMARCA"/>
    <s v="FUNZA"/>
    <s v="PAPELERIA GAMA"/>
    <s v="AVAL"/>
    <s v="FO-25-1929270"/>
    <d v="2025-12-04T20:20:00"/>
    <d v="2025-12-05T14:04:00"/>
    <m/>
    <s v="HARDWARE"/>
    <s v="ALERT IRRUPTION"/>
    <s v="ALERT IRRUPTION"/>
    <s v="EJECUTADO"/>
    <s v="05/12/2025 SE REALIZA CAMBIO DE EQUIPO POR ALERT IRRUPTION SERVICIO OPERATIVO PRUEBAS OK MÓDULO DE COMPRA CONVENIO TELETÓN CAÍDO SE REALIZA CONSIGNACIÓN AUTORIZADA POR CLIENTE A CUENTA DE AHORROS"/>
    <s v="VISITA TECNICA"/>
    <s v="10PZZ029"/>
    <s v="TIPO II"/>
    <s v="TERRESTRE"/>
    <s v="BUSTOS MORA DIEGO MANUEL"/>
    <n v="1"/>
    <s v="0"/>
    <n v="144968"/>
    <n v="140396"/>
    <n v="144968"/>
  </r>
  <r>
    <s v="BUCARAMANGA"/>
    <x v="5"/>
    <x v="5"/>
    <s v="68001"/>
    <s v="5914469"/>
    <s v="14906929"/>
    <s v="INCIDENTE"/>
    <s v="SANTANDER"/>
    <s v="BUCARAMANGA"/>
    <s v="PAPELERIA Y DETALLES CLIP"/>
    <s v="AVAL"/>
    <s v="FO-25-1929821"/>
    <d v="2025-12-04T11:07:00"/>
    <d v="2025-12-04T15:35:00"/>
    <m/>
    <s v="HARDWARE"/>
    <s v="LECTOR DE BARRAS"/>
    <s v="DAÑO POS"/>
    <s v="EJECUTADO"/>
    <s v="04/12/2025 SE REALIZA CAMBIÓ DE LECTOR DE BARRAS, NO ENCIENDE, PRUEBAS EXITOSA, PRUEBA DE TELETÓN FALLA RECHAZO GENERAL."/>
    <s v="VISITA TECNICA"/>
    <s v="ABC00563"/>
    <s v="TIPO I"/>
    <s v="TERRESTRE"/>
    <s v="MARTINEZ FLOREZ DONIS ALBERTO"/>
    <n v="1"/>
    <s v="0"/>
    <n v="65960"/>
    <n v="75096"/>
    <n v="65960"/>
  </r>
  <r>
    <s v="SANTA MARTA"/>
    <x v="3"/>
    <x v="3"/>
    <s v="47318"/>
    <s v="5914550"/>
    <s v="24119018"/>
    <s v="INCIDENTE"/>
    <s v="MAGDALENA"/>
    <s v="GUAMAL"/>
    <s v="IVERO YAS"/>
    <s v="AVAL"/>
    <s v="FO-25-1952858"/>
    <d v="2025-12-10T09:38:00"/>
    <d v="2025-12-12T11:01:00"/>
    <m/>
    <s v="HARDWARE"/>
    <s v="CABLEADO"/>
    <s v="DAÑO POS"/>
    <s v="EJECUTADO"/>
    <s v="10/12/2025 10-12 SE ESCALA PARA VISITA, POR FAVOR LLAMAR ANTES DE DESPLAZARSE | 11/12/2025 NO SÉ REALIZA CAMBIO DEBIDO A QUE NO SE CUENTA CON SOPORTE SE RETOMA OPERACIÓN A EL DÍA DE MAÑANA | 12/12/2025 SE REALIZA VISITA AL PUNTO, SE DETECTA DAÑO EN EL PUERTO USB, SE REALIZA CAMBIO DE EQUIPO, SE REALIZAN PRUEBAS, PRUEBA DE TELETÓN FALLIDA, SE REALIZA CONSIGNACIÓN 1 PESO, TODO OK"/>
    <s v="VISITA TECNICA"/>
    <s v="1A007461"/>
    <s v="TIPO IV"/>
    <s v="TERRESTRE"/>
    <s v="GUTIERREZ PEREZ LUIS ALBERTO"/>
    <n v="1"/>
    <s v="0"/>
    <n v="479589"/>
    <n v="196537"/>
    <n v="479589"/>
  </r>
  <r>
    <s v="BUCARAMANGA"/>
    <x v="5"/>
    <x v="5"/>
    <s v="68307"/>
    <s v="5914765"/>
    <s v="17068727"/>
    <s v="INCIDENTE"/>
    <s v="SANTANDER"/>
    <s v="GIRON"/>
    <s v="COOPENESSA C.A.C CENTRO"/>
    <s v="AVAL"/>
    <s v="FO-25-1930584"/>
    <d v="2025-12-04T12:20:00"/>
    <d v="2025-12-04T16:38:00"/>
    <m/>
    <s v="SOFTWARE"/>
    <s v="ACTUALIZACION"/>
    <s v="VERSION CARGA SO VR"/>
    <s v="EJECUTADO"/>
    <s v="04/12/2025 SE REALIZA AJUSTE EN CONEXIÓNES FISICAS BORRADO E INSTALACIÓN DE S.O Y VERSIÓN 10.5 CREACIÓN DE USUARIOS SEMBRADO DE TARJETA PRUEBAS OK SERVICIO OPERATIVO"/>
    <s v="VISITA TECNICA"/>
    <s v="AB00W186"/>
    <s v="TIPO I"/>
    <s v="TERRESTRE"/>
    <s v="REYES RAMIREZ DIEGO ALEXANDER"/>
    <n v="1"/>
    <s v="0"/>
    <n v="65960"/>
    <n v="75096"/>
    <n v="65960"/>
  </r>
  <r>
    <s v="VILLAVICENCIO"/>
    <x v="0"/>
    <x v="0"/>
    <s v="50001"/>
    <s v="5915106"/>
    <s v="12449476"/>
    <s v="INCIDENTE"/>
    <s v="META"/>
    <s v="VILLAVICENCIO"/>
    <s v="DROGUERIA Y MISC MI LLANURA"/>
    <s v="AVAL"/>
    <s v="FO-25-1931486"/>
    <d v="2025-12-04T13:33:00"/>
    <d v="2025-12-05T11:57:00"/>
    <m/>
    <s v="SOFTWARE"/>
    <s v="ACTUALIZACION"/>
    <s v="VERSION CARGA SO VR"/>
    <s v="EJECUTADO"/>
    <s v="05/12/2025 SE REALIZA VISITA A CB SE REALIZA INICIALIZACIÓN VERSIÓN 10.6 PRUEBAS OK SIN NOVEDADES CONVENIO 4998 NO HABILITADO"/>
    <s v="VISITA TECNICA"/>
    <s v="BL01Q880"/>
    <s v="TIPO I"/>
    <s v="TERRESTRE"/>
    <s v="CASTRILLON URREA LONDIER LEANDRO"/>
    <n v="1"/>
    <s v="0"/>
    <n v="65960"/>
    <n v="75096"/>
    <n v="65960"/>
  </r>
  <r>
    <s v="BOGOTA"/>
    <x v="2"/>
    <x v="2"/>
    <s v="11001"/>
    <s v="5915159"/>
    <s v="87270255"/>
    <s v="INCIDENTE"/>
    <s v="CUNDINAMARCA"/>
    <s v="BOGOTA"/>
    <s v="CENTRO DE PAGOS MARIANA"/>
    <s v="AVAL"/>
    <s v="FO-25-1931696"/>
    <d v="2025-12-04T13:55:00"/>
    <d v="2025-12-05T13:19:00"/>
    <m/>
    <s v="ENTIDAD"/>
    <s v="AVAL TARJETA DE SEMBRADO"/>
    <s v="RESEMBRADO EXITOSO"/>
    <s v="EJECUTADO"/>
    <s v="05/12/2025 RESEMBRADO DE TARJETA Y ACTUALIZACIÓN DE DATAFONO"/>
    <s v="VISITA TECNICA"/>
    <s v="SXMZZ684"/>
    <s v="TIPO I"/>
    <s v="TERRESTRE"/>
    <s v="GOMEZ VEGA DAVID SNEYDER"/>
    <n v="1"/>
    <s v="0"/>
    <n v="65960"/>
    <n v="75096"/>
    <n v="65960"/>
  </r>
  <r>
    <s v="BOGOTA"/>
    <x v="2"/>
    <x v="2"/>
    <s v="11001"/>
    <s v="5915218"/>
    <s v="59916080"/>
    <s v="INCIDENTE"/>
    <s v="CUNDINAMARCA"/>
    <s v="BOGOTA"/>
    <s v="PAPELERIA Y CAFE INTERNET MIKE WAZOWSKI"/>
    <s v="AVAL"/>
    <s v="FO-25-1931488"/>
    <d v="2025-12-04T14:10:00"/>
    <d v="2025-12-05T13:54:00"/>
    <m/>
    <s v="SOFTWARE"/>
    <s v="ACTUALIZACION"/>
    <s v="TECNOLOGIA"/>
    <s v="EJECUTADO / CANCELADO"/>
    <s v="05/12/2025 SE REALIZA VISITA DE CAMPO ENCONTRADO QUE COMERCIO ESTA CERRADO SE REALIZA COMUNICACIÓN A LA LÍNEA 3114842854 NO HAY RESPUESTA, SE INFORMA A SUPERVISOR QUIEN AUTORIZA CIERRE DE SOLICITUD"/>
    <s v="VISITA TECNICA"/>
    <m/>
    <s v="TIPO I"/>
    <s v="TERRESTRE"/>
    <s v="LOZADA ROJAS CHRISTIAN ANDRES"/>
    <n v="1"/>
    <s v="0"/>
    <n v="65960"/>
    <n v="75096"/>
    <n v="65960"/>
  </r>
  <r>
    <s v="CALI"/>
    <x v="1"/>
    <x v="1"/>
    <s v="76001"/>
    <s v="5915235"/>
    <s v="20439105"/>
    <s v="INCIDENTE"/>
    <s v="VALLE DEL CAUCA"/>
    <s v="CALI"/>
    <s v="TOTTI STORE"/>
    <s v="AVAL"/>
    <s v="FO-25-1931719"/>
    <d v="2025-12-04T14:18:00"/>
    <d v="2025-12-05T11:07:00"/>
    <m/>
    <s v="ENTIDAD"/>
    <s v="ERROR DE TRANSACCIONES"/>
    <s v="TIPO DE TARJETA INVALIDA"/>
    <s v="EJECUTADO"/>
    <s v="05/12/2025 SE REVISA DATAFONO SE HACEN PRUEBAS DE TELETON SALE RECHAZO CLIENTE PAGA RECIBOS SALE APROBADO EQUIPO ESTA FUNCIONANDO CORRECTAMENTE"/>
    <s v="VISITA TECNICA"/>
    <s v="9BMZZ922"/>
    <s v="TIPO I"/>
    <s v="TERRESTRE"/>
    <s v="CUERO RUIZ JHONNY"/>
    <n v="1"/>
    <s v="0"/>
    <n v="65960"/>
    <n v="75096"/>
    <n v="65960"/>
  </r>
  <r>
    <s v="BUCARAMANGA"/>
    <x v="5"/>
    <x v="5"/>
    <s v="81736"/>
    <s v="5915360"/>
    <s v="26330795"/>
    <s v="INCIDENTE"/>
    <s v="ARAUCA"/>
    <s v="SARAVENA"/>
    <s v="PAPELERIA Y MULTISERVICIOS AND"/>
    <s v="AVAL"/>
    <s v="FO-25-1931945"/>
    <d v="2025-12-04T20:04:00"/>
    <d v="2025-12-06T10:14:00"/>
    <m/>
    <s v="ENTIDAD"/>
    <s v="AVAL TARJETA DE SEMBRADO"/>
    <s v="COMERCIO SIN TARJETA DE SEMBRADO"/>
    <s v="EJECUTADO / CANCELADO"/>
    <s v="05/12/2025 SE COMUNICA CON EL CLIENTE ANTES DE VISITAR INDICA TENER LA TARJETA DE SEMBRADO EN SITIO , AL LLEGAR SE VALIDA QUE NO CUENTA CON TARJETA DE SEMBRADO CLIENTE INDICA QUE NO LE ENTREGARON NINGUNA TARJETA DE SEMBRADO, SE ESCALA CON COORDINADOR Y REDEBAN , DÓNDE LA SEÑORITA MAIRA SILVA INDICA QUE CLIENTE DEBE ACERCARSE A LA ENTIDAD Y SOLICITAR UNA NUEVA TARJETA DE SEMBRADO Y SE LE INFORMA AL COMERCIO QUE APENAS CUENTEN CON LA TARJETA NUEVA, SOLICITE UNA VISITA TÉCNICA"/>
    <s v="VISITA TECNICA"/>
    <s v="A100A522"/>
    <s v="TIPO V"/>
    <s v="AEREO"/>
    <s v="HERRERA LUQUE SAUL JAVIER"/>
    <n v="1"/>
    <s v="0"/>
    <n v="988463"/>
    <n v="196537"/>
    <n v="988463"/>
  </r>
  <r>
    <s v="BOGOTA"/>
    <x v="2"/>
    <x v="2"/>
    <s v="11001"/>
    <s v="5915366"/>
    <s v="21121082"/>
    <s v="INCIDENTE"/>
    <s v="CUNDINAMARCA"/>
    <s v="BOGOTA"/>
    <s v="PAPELERIA MISCELANEA CIBER CAFE MR BLUE"/>
    <s v="AVAL"/>
    <s v="FO-25-1940101 | FO-25-1931946"/>
    <d v="2025-12-04T20:21:00"/>
    <d v="2025-12-10T10:41:00"/>
    <m/>
    <s v="ENTIDAD"/>
    <s v="ERROR DE TRANSACCIONES"/>
    <s v="TRANSACCION NO PERMITIDA"/>
    <s v="EJECUTADO | EJECUTADO / CANCELADO"/>
    <s v="[FO-25-1940101] 09/12/2025 SE VISITA COMERCIO, SE REPISAN PARÁMETROS, SE INICIALIZA, SE VALIDA CON RBM INDICA NO PRESENTAR BLOQUEOS, SE REPISAN PARÁMETROS, SE REALIZAN PRUEBAS, PRUEBAS OK._x000a__x000a_PRUEBA A CONVENIO TELETÓN NO EXITOSA CONVENIO SE ENCUENTRA INHABILITADO POR ENTIDAD EN ESPERA DE UNO NUEVO PARA PRUEBAS || [FO-25-1931946] 06/12/2025 SE VISITA COMERCIO, SE REPISAN PARÁMETROS, SE INICIALIZA POS, CONTINUA NOVEDAD DE CUENTA INVALIDA, NO HAY SOPORTE PARA VALIDAR BLOQUEOS DE TARJETA CB O ENTIDAD, SE REAGENDA PARA EL MARTES_x000a__x000a_PRUEBA A CONVENIO TELETÓN NO EXITOSA CONVENIO SE ENCUENTRA INHABILITADO POR ENTIDAD EN ESPERA DE UNO NUEVO PARA PRUEBAS"/>
    <s v="VISITA TECNICA"/>
    <s v="SXTZZ611"/>
    <s v="TIPO I"/>
    <s v="TERRESTRE"/>
    <s v="ROZO ROZO WILLIAM ASDRUBAL"/>
    <n v="2"/>
    <s v="0"/>
    <n v="131920"/>
    <n v="75096"/>
    <n v="131920"/>
  </r>
  <r>
    <s v="TUNJA"/>
    <x v="5"/>
    <x v="5"/>
    <s v="15491"/>
    <s v="5915554"/>
    <s v="89161029"/>
    <s v="INCIDENTE"/>
    <s v="BOYACA"/>
    <s v="NOBSA"/>
    <s v="ARCOIRIS ROPA INFANTIL DULCERIA"/>
    <s v="AVAL"/>
    <s v="FO-25-1932499"/>
    <d v="2025-12-04T19:30:00"/>
    <d v="2025-12-06T10:48:00"/>
    <m/>
    <s v="HARDWARE"/>
    <s v="COMUNICACION"/>
    <s v="MENSAJE CABLE DE RED DESCONECTADO"/>
    <s v="EJECUTADO"/>
    <s v="06/12/2025 SE REALIZA CAMBIO DE EQUIPO POR FALLA PUERTO DE RED MALO SE CAMBIA LECTOR NO COMUNICA SE REMPLAZA FUENTE DE PODER PRUEBAS NO EXITOSAS CORRESPONSAL BANCARIO BLOQUEADO POR COMPENSACIÓN CLIENTE REALIZA CONFIRMACION CON LA ENTIDAD CLIENTE CONFORME."/>
    <s v="VISITA TECNICA"/>
    <s v="SXTZZ571"/>
    <s v="TIPO II"/>
    <s v="TERRESTRE"/>
    <s v="RODRIGUEZ MURCIA YERSON IVAN"/>
    <n v="1"/>
    <s v="0"/>
    <n v="144968"/>
    <n v="140396"/>
    <n v="144968"/>
  </r>
  <r>
    <s v="CARTAGENA"/>
    <x v="3"/>
    <x v="3"/>
    <s v="13430"/>
    <s v="5915601"/>
    <s v="43112051"/>
    <s v="INCIDENTE"/>
    <s v="BOLIVAR"/>
    <s v="MAGANGUE"/>
    <s v="INVERSIONES BMS SAS"/>
    <s v="AVAL"/>
    <s v="FO-25-1932651"/>
    <d v="2025-12-04T17:18:00"/>
    <d v="2025-12-06T10:59:00"/>
    <m/>
    <s v="HARDWARE"/>
    <s v="CABLEADO"/>
    <s v="CABLE MAGICBOX AVERIADO"/>
    <s v="EJECUTADO"/>
    <s v="06/12/2025 SE VISITA SITIO, SE VERIFICA INFORMACIÓN SE REALIZA PRIMEROS AUXILIOS, SE CAMBIA MAGIC BOX Y FUENTE DE PODER, NO SE PUEDE ACTUALIZAR VR COMERCIO NO ENCUENTRA LA TARJETA DE SEMBRADO, SE INDICA QUE SI NO LA ENCUENTRA DEBE REPORTAR LA PÉRDIDA PARA QUE LE ENTREGUEN  UNA NUEVA, SE REALIZA PRUEBA TRX EXITOSA, SE OBSERVA QUE NO PRESENTA REINICIOS."/>
    <s v="VISITA TECNICA"/>
    <s v="SV00B999"/>
    <s v="TIPO IV"/>
    <s v="TERRESTRE"/>
    <s v="SANTOS GUZMAN CHRISTIAN FELIPE"/>
    <n v="1"/>
    <s v="0"/>
    <n v="479589"/>
    <n v="196537"/>
    <n v="479589"/>
  </r>
  <r>
    <s v="VILLAVICENCIO"/>
    <x v="0"/>
    <x v="0"/>
    <s v="50573"/>
    <s v="5915620"/>
    <s v="15088578"/>
    <s v="INCIDENTE"/>
    <s v="META"/>
    <s v="PUERTO LOPEZ"/>
    <s v="CONSUERTE PUERTO LOPEZ"/>
    <s v="AVAL"/>
    <s v="FO-25-1932674"/>
    <d v="2025-12-04T16:29:00"/>
    <d v="2025-12-05T15:45:00"/>
    <m/>
    <s v="HARDWARE"/>
    <s v="ALERT IRRUPTION"/>
    <s v="ALERT IRRUPTION"/>
    <s v="EJECUTADO"/>
    <s v="05/12/2025 SE REALIZA CAMBIO DE EQUIPO, SE REALIZA SEMBRADO DE TARJETA 4670, SE CREA USUARIO, PRUEBA TELETÓN RG, DEPOSITO A CTA CORRIENTE CLIENTE OK, SE HABILITA CIERRES."/>
    <s v="VISITA TECNICA"/>
    <s v="ABHZZ161"/>
    <s v="TIPO II"/>
    <s v="TERRESTRE"/>
    <s v="MURCIA HERNANDEZ HARVEY IGNACIO"/>
    <n v="1"/>
    <s v="0"/>
    <n v="144968"/>
    <n v="140396"/>
    <n v="144968"/>
  </r>
  <r>
    <s v="BOGOTA"/>
    <x v="2"/>
    <x v="2"/>
    <s v="11001"/>
    <s v="5915664"/>
    <s v="18718247"/>
    <s v="INCIDENTE"/>
    <s v="CUNDINAMARCA"/>
    <s v="BOGOTA"/>
    <s v="CIBERCAFE.COM"/>
    <s v="AVAL"/>
    <s v="FO-25-1932843"/>
    <d v="2025-12-04T20:22:00"/>
    <d v="2025-12-05T12:24:00"/>
    <m/>
    <s v="HARDWARE"/>
    <s v="SE REINICIA"/>
    <s v="DAÑO POS"/>
    <s v="EJECUTADO"/>
    <s v="05/12/2025 SE REALIZA CAMBIO DE EQUIPO ICT250 EL CUAL SE REINICIA, SE INSTALA DESK 3500 SE REALIZA PRUEBA OK"/>
    <s v="VISITA TECNICA"/>
    <s v="A4OZZ951"/>
    <s v="TIPO I"/>
    <s v="TERRESTRE"/>
    <s v="LEON GUERRERO CRISTIAN JOHAN"/>
    <n v="1"/>
    <s v="0"/>
    <n v="65960"/>
    <n v="75096"/>
    <n v="65960"/>
  </r>
  <r>
    <s v="BOGOTA"/>
    <x v="2"/>
    <x v="2"/>
    <s v="11001"/>
    <s v="5915794"/>
    <s v="17954157"/>
    <s v="INCIDENTE"/>
    <s v="CUNDINAMARCA"/>
    <s v="BOGOTA"/>
    <s v="CYBERT SOLUTIONS"/>
    <s v="AVAL"/>
    <s v="FO-25-1934246"/>
    <d v="2025-12-05T09:34:00"/>
    <d v="2025-12-05T15:50:00"/>
    <m/>
    <s v="HARDWARE"/>
    <s v="LECTOR DE TARJETAS"/>
    <s v="MENSAJE RETIRE TARJETA"/>
    <s v="EJECUTADO"/>
    <s v="05/12/2025 SE VISITA COMERCIO, SE VERIFICA DATÁFONO NO LEE TARJETA, SE PROCEDE A REALIZAR EL CAMBIO DE EQUIPO, SE REALIZAN PRUEBAS EXITOSAS, PRUEBA DE TELÉTON RECHAZO GENERAL, RETIROS CON TARJETA EXITOSOS, SIN NOVEDAD."/>
    <s v="VISITA TECNICA"/>
    <s v="9B008818"/>
    <s v="TIPO I"/>
    <s v="TERRESTRE"/>
    <s v="ARIAS QUILINDO JULIAN"/>
    <n v="1"/>
    <s v="0"/>
    <n v="65960"/>
    <n v="75096"/>
    <n v="65960"/>
  </r>
  <r>
    <s v="BOGOTA"/>
    <x v="2"/>
    <x v="2"/>
    <s v="25322"/>
    <s v="5915803"/>
    <s v="21178272"/>
    <s v="INCIDENTE"/>
    <s v="CUNDINAMARCA"/>
    <s v="GUASCA"/>
    <s v="NIK MOBILE"/>
    <s v="AVAL"/>
    <s v="FO-25-1937437"/>
    <d v="2025-12-05T18:04:00"/>
    <d v="2025-12-06T12:51:00"/>
    <m/>
    <s v="SOFTWARE"/>
    <s v="ACTUALIZACION"/>
    <s v="TECNOLOGIA"/>
    <s v="EJECUTADO"/>
    <s v="06/12/2025 SE REALIZA VISITA DE CAMPO DONDE CLIENTE MANIFIESTA QUE EQUIPO FUNCIONA CORRECTAMENTE, SERVICIO OK, PREUBA DE TELETON RG POR CAÍDA DE CONVENIO, SALDO Y USUARIO OK."/>
    <s v="VISITA TECNICA"/>
    <s v="V1KZZ163"/>
    <s v="TIPO II"/>
    <s v="TERRESTRE"/>
    <s v="LOZADA ROJAS CHRISTIAN ANDRES"/>
    <n v="1"/>
    <s v="0"/>
    <n v="144968"/>
    <n v="140396"/>
    <n v="144968"/>
  </r>
  <r>
    <s v="BUCARAMANGA"/>
    <x v="5"/>
    <x v="5"/>
    <s v="68575"/>
    <s v="5916518"/>
    <s v="90158547"/>
    <s v="INCIDENTE"/>
    <s v="SANTANDER"/>
    <s v="PUERTO WILCHES"/>
    <s v="MULTISERVICIOS CHESED"/>
    <s v="AVAL"/>
    <s v="FO-25-1936067"/>
    <d v="2025-12-05T12:42:00"/>
    <d v="2025-12-10T13:57:00"/>
    <m/>
    <s v="HARDWARE"/>
    <s v="IMPRESION"/>
    <s v="TAPA IMPRESORA"/>
    <s v="EJECUTADO"/>
    <s v="09/12/2025 VISITA SE ESTARÁ ATENDIENDO EL DÍA 10 DE DIECIEMBRE, DEBIDO   ES UNA ACTIVIDAD TIPO 4 POR DESPLAZAMIENTO NO SE ALCANZ  LLEGAR EL DÍA DE HOY, VISITA ES ASIGNADA EL FIN DE SEMANA Y SE DEBE RELAIZAR CAMBIO DE EQUIPO, SE LLAMA AL CLIENTE AL NÚMERO 322908636 SE LE INDICA  QUE ESTAMOS EN DESPLAZAMIENTO Y E LE ESTARÁ VISITANDO EL DÍA DE MAÑANA CLIENTE ACEPTA | 10/12/2025 SE REALIZA CAMBIO DE DATAFONO, TAPA IMPRESORA MALA, SE PROCEDE  REALIZAR CAMBIO DE DATAFONO SE DEJA DSK 2600 SE HACEN PRUEBAS OK VISITA EXITOSA"/>
    <s v="VISITA TECNICA"/>
    <s v="FLZZZ851"/>
    <s v="TIPO IV"/>
    <s v="TERRESTRE"/>
    <s v="GELVEZ MOGOLLON JOSE ELISEO"/>
    <n v="1"/>
    <s v="0"/>
    <n v="479589"/>
    <n v="196537"/>
    <n v="479589"/>
  </r>
  <r>
    <s v="PASTO"/>
    <x v="1"/>
    <x v="1"/>
    <s v="52001"/>
    <s v="5916597"/>
    <s v="90176289"/>
    <s v="INCIDENTE"/>
    <s v="NARIÑO"/>
    <s v="PASTO"/>
    <s v="DROGUERIA ECOSALUD LOS PINOS"/>
    <s v="AVAL"/>
    <s v="FO-25-1936249"/>
    <d v="2025-12-05T16:27:00"/>
    <d v="2025-12-06T11:27:00"/>
    <m/>
    <s v="SOFTWARE"/>
    <s v="LECTOR DE BARRAS"/>
    <s v="FORMATO INVALIDO"/>
    <s v="EJECUTADO"/>
    <s v="06/12/2025 SE VISITA CB. SE EVIDENCIA LECTORA QUE PERDIÓ LA CONFIGURACIÓN, SE REALIZA CAMBIO DE LECTORA. SE REALIZA. PRUEBAS DE CB Y COMERCIO EXITOSAS. CLIENTE NO TIENE A LA MANO LA TARJETA DE SEMBRADO. QUEDA OPERATIVO"/>
    <s v="VISITA TECNICA"/>
    <s v="SMZZZ154"/>
    <s v="TIPO I"/>
    <s v="TERRESTRE"/>
    <s v="CASTILLO HERRERA ALEX RICARDO"/>
    <n v="1"/>
    <s v="0"/>
    <n v="65960"/>
    <n v="75096"/>
    <n v="65960"/>
  </r>
  <r>
    <s v="VILLAVICENCIO"/>
    <x v="0"/>
    <x v="0"/>
    <s v="50006"/>
    <s v="5917132"/>
    <s v="87855574"/>
    <s v="INCIDENTE"/>
    <s v="META"/>
    <s v="ACACIAS"/>
    <s v="VARIEDADES SR.COM"/>
    <s v="AVAL"/>
    <s v="FO-25-1938027"/>
    <d v="2025-12-05T15:36:00"/>
    <d v="2025-12-06T12:56:00"/>
    <m/>
    <s v="USUARIO"/>
    <s v="COMUNICACION"/>
    <s v="CONEXIONES DE COMERCIO"/>
    <s v="EJECUTADO"/>
    <s v="06/12/2025 SE VISTA AL CB POR SOLICITUD ERROR TLS SE VERIFICA EL EQUIPO Y SE OBSERVA QUE EL CABLE DEL ETERNETH ESTÁ MAL CONECTADO E IGUALMENTE ESTABA EL  CABLE DE MAGIC BOX ICT  DETERIORADO SE REALIZA EL CAMBIO DE ESTE  Y SE CONECTA BIEN EL CABLE DEL  INTERNET SE REALIZA PRUEBAS Y TODO OK"/>
    <s v="VISITA TECNICA"/>
    <s v="V10ZZ431"/>
    <s v="TIPO II"/>
    <s v="TERRESTRE"/>
    <s v="MOLINA CASTRO JAVIER ALBERTO"/>
    <n v="1"/>
    <s v="0"/>
    <n v="144968"/>
    <n v="140396"/>
    <n v="144968"/>
  </r>
  <r>
    <s v="PEREIRA"/>
    <x v="1"/>
    <x v="6"/>
    <s v="76020"/>
    <s v="5917204"/>
    <s v="44965382"/>
    <s v="INCIDENTE"/>
    <s v="VALLE DEL CAUCA"/>
    <s v="ALCALA"/>
    <s v="LA CUNA DEL PAÑAL"/>
    <s v="AVAL"/>
    <s v="FO-25-1938113"/>
    <d v="2025-12-05T16:05:00"/>
    <d v="2025-12-06T13:04:00"/>
    <m/>
    <s v="USUARIO"/>
    <s v="CIERRE"/>
    <s v="COMERCIO NO REALIZA CIERRE"/>
    <m/>
    <s v="06/12/2025 SE HABLA CON EL CLIENTE Y SE LE EXPLICA LA FORMA CORRECTA DE REALIZAR EL CIERRE POR EL CORRESPONSAL AVAL YA QUE LO ESTABA REALIZANDO POR COMERCIO Y NO LE SALIA NADA"/>
    <s v="SOPORTE TELEFONICO"/>
    <m/>
    <s v="TIPO II"/>
    <s v="TERRESTRE"/>
    <s v="HENAO CARDONA DIEGO FERNANDO"/>
    <n v="0"/>
    <s v="0"/>
    <n v="41241"/>
    <n v="0"/>
    <n v="41241"/>
  </r>
  <r>
    <s v="CALI"/>
    <x v="1"/>
    <x v="1"/>
    <s v="76001"/>
    <s v="5917645"/>
    <s v="48522940"/>
    <s v="INCIDENTE"/>
    <s v="VALLE DEL CAUCA"/>
    <s v="CALI"/>
    <s v="PAGOS ANGEL"/>
    <s v="AVAL"/>
    <s v="FO-25-1939858"/>
    <d v="2025-12-06T08:55:00"/>
    <d v="2025-12-09T11:30:00"/>
    <m/>
    <s v="HARDWARE"/>
    <s v="LECTOR DE BARRAS"/>
    <s v="DAÑO POS"/>
    <s v="EJECUTADO"/>
    <s v="06/12/2025 06-12 SE ESCALA PARA VISITA. LLAMAR ANTES DE VISITAR, CONFIRMAR FALLA Y DATOS. | 06/12/2025 SE VALIDA CON EL CLIENTE PERO NO LABORA LOS FINES DE SEMANA SE ATENDERA VISITA EL DIA MARTES. | 09/12/2025 SE CAMBIA DATÁFONO YA QUE EL DEL CLIENTE TIENE MALO EL PUERTO USB PRUEBA TELETON SALE RECHAZO CLIENTE PAGA RECIBOS Y SALE APROBADO EL DATAFONO QUEDA FUNCIONANDO CORRECTAMENTE"/>
    <s v="VISITA TECNICA"/>
    <s v="EG00Y165"/>
    <s v="TIPO I"/>
    <s v="TERRESTRE"/>
    <s v="CUERO RUIZ JHONNY"/>
    <n v="1"/>
    <s v="0"/>
    <n v="65960"/>
    <n v="75096"/>
    <n v="65960"/>
  </r>
  <r>
    <s v="BUCARAMANGA"/>
    <x v="5"/>
    <x v="5"/>
    <s v="68001"/>
    <s v="5917776"/>
    <s v="88041808"/>
    <s v="INCIDENTE"/>
    <s v="SANTANDER"/>
    <s v="BUCARAMANGA"/>
    <s v="VARIEDADES EFESO"/>
    <s v="AVAL"/>
    <s v="FO-25-1940559"/>
    <d v="2025-12-06T10:41:00"/>
    <d v="2025-12-09T11:36:00"/>
    <m/>
    <s v="HARDWARE"/>
    <s v="COMUNICACION"/>
    <s v="MENSAJE CABLE DE RED DESCONECTADO"/>
    <s v="EJECUTADO"/>
    <s v="06/12/2025 06-12 SE ESCALA PARA VISITA. LLAMAR ANTES DE VISITAR, CONFIRMAR FALLA Y DATOS. | 06/12/2025 EN COMUNICACIÓN CON EL SEÑOR JOHAN MANIFIESTA  Q EL DATADO NO ESTÁ EN PANTALLA BLANC, INDIC Q TRABAJA HASTA MEDIO DÍA, SE LE INDICA Q DEBIDO A Q SE DEBE CAMBIAR EL DATAFONO Y NO HAY SOPORTE DE RBM SE LE ESTARÁ REALIZANDO LA VISITA EL DÍA MERTESS 9 DE DICIEMBRE , EN HORAS EN LA MAÑANA CLIENTE ACEPTA | 09/12/2025 SE VISITA COMERCIO SE REALIZA EL CAMBIO DE EQUIPO DATÁFONO OK, VERSION 10.6 OK, SE REALIZAN PRUEBAS OK, LECTOR DE BARRAS OK, CB OPERATIVO, TARJETA SEMBRADO 2376"/>
    <s v="VISITA TECNICA"/>
    <s v="10UZZ087"/>
    <s v="TIPO I"/>
    <m/>
    <s v="BARAJAS BERMUDEZ YAHIR MAURICIO"/>
    <n v="1"/>
    <s v="0"/>
    <n v="65960"/>
    <n v="75096"/>
    <n v="65960"/>
  </r>
  <r>
    <s v="CALI"/>
    <x v="1"/>
    <x v="1"/>
    <s v="76001"/>
    <s v="5919600"/>
    <s v="20416665"/>
    <s v="INCIDENTE"/>
    <s v="VALLE DEL CAUCA"/>
    <s v="CALI"/>
    <s v="SOAT ISABEL"/>
    <s v="AVAL"/>
    <s v="FO-25-1948118"/>
    <d v="2025-12-09T10:09:00"/>
    <d v="2025-12-09T16:46:00"/>
    <m/>
    <s v="ENTIDAD"/>
    <s v="ERROR DE TRANSACCIONES"/>
    <s v="TIPO DE TARJETA INVALIDA"/>
    <s v="EJECUTADO"/>
    <s v="09/12/2025 SE VISITA EL COMERCIO, SE REVISA LOS EQUIPOS Y ACTUALIZO VERSIÓN DEL DATAFONO A 10.6, LA PRUEBA SALE CON TARJETA DE USO RESTRINGIDO, REDEBAN INFORMA QUE ESTÁ BLOQUEADA LA TARJETA, SE LE INFORMA AL CLIENTE PARA HABLÉ CON EL BANCO Y LA DESBLOQUEEN"/>
    <s v="VISITA TECNICA"/>
    <s v="TRLZZ741"/>
    <s v="TIPO I"/>
    <s v="TERRESTRE"/>
    <s v="HERRERA MONAR GEOVANNY"/>
    <n v="1"/>
    <s v="0"/>
    <n v="65960"/>
    <n v="75096"/>
    <n v="65960"/>
  </r>
  <r>
    <s v="CUCUTA"/>
    <x v="5"/>
    <x v="5"/>
    <s v="54001"/>
    <s v="5919732"/>
    <s v="82055641"/>
    <s v="INCIDENTE"/>
    <s v="NORTE DE SANTANDER"/>
    <s v="CUCUTA"/>
    <s v="DROGUERIA DAR VIDA"/>
    <s v="AVAL"/>
    <s v="FO-25-1948119"/>
    <d v="2025-12-09T10:56:00"/>
    <d v="2025-12-09T12:41:00"/>
    <m/>
    <s v="USUARIO"/>
    <s v="USUARIOS"/>
    <s v="MALA MANIPULACION POS"/>
    <m/>
    <s v="09/12/2025 SE LLAMA AL CLIENTE 3229624478 Y SE HABLA CON LA SEÑORA  LEIDY GONZÁLEZ QUIEN NOS INFORMA QUE ESTÁ INTENTA HACER EL CIERRE PERO ME PIDE CONTRASEÑA SE LE INDICA QUE LA CLAVE DE SUPERVISOR ES 1526, SE LE INDICA QUE REALICE EL CIERRE Y SALE EXITOSO TODO OK"/>
    <s v="SOPORTE TELEFONICO"/>
    <m/>
    <s v="TIPO I"/>
    <s v="TERRESTRE"/>
    <s v="TORRES MANTILLA JOSE DANIEL"/>
    <n v="0"/>
    <s v="0"/>
    <n v="41241"/>
    <n v="0"/>
    <n v="41241"/>
  </r>
  <r>
    <s v="MEDELLIN"/>
    <x v="4"/>
    <x v="4"/>
    <s v="27491"/>
    <s v="5919764"/>
    <s v="15846520"/>
    <s v="INCIDENTE"/>
    <s v="CHOCO"/>
    <s v="NOVITA"/>
    <s v="GRANERO EL SEVERO"/>
    <s v="AVAL"/>
    <s v="FO-25-1955024 | FO-25-1948084"/>
    <d v="2025-12-09T11:00:00"/>
    <d v="2025-12-13T09:06:00"/>
    <m/>
    <s v="HARDWARE"/>
    <s v="DETERIORO"/>
    <s v="DATAFONO"/>
    <s v="EJECUTADO | EJECUTADO / CANCELADO"/>
    <s v="[FO-25-1955024] 09/12/2025 9-12 EN COMUNICACION CON LA SEÑORA DARLY INFORMA QUE LA FALLA ES POR IMPRESION, SE HACEN VALIDACIONES Y SE ESCALA PARA GESTION | 13/12/2025 SE REALIZA CAMBIO DE EQUIPO POR FALLAS DE REINICIO CONSTANTES Y NO LEE TARJETAS || [FO-25-1948084] 09/12/2025 9-12 EN COMUNICACION CON LA SEÑORA DARLY INFORMA QUE LA FALLA ES POR IMPRESION, SE HACEN VALIDACIONES Y SE ESCALA PARA GESTION | 10/12/2025 SE LLEGA A SITIO, LOCALIDAD PRESENTA FALLAS DEL FLUIDO ELÉCTRICO POR LA TANTO EL EQUIPO NO PUEDE SER MANIPULADO, ADICIONAL EL EQUIPO NO RECONOCE LA BATERÍA (NO CARGA), SE REPROGRAMA NUEVA VISITA CON EQUIPO DE BACK UP"/>
    <s v="VISITA TECNICA"/>
    <s v="BBBB8717"/>
    <s v="TIPO IV"/>
    <s v="AEREO"/>
    <s v="RIOS CASTRILLON JUAN SEBASTIAN"/>
    <n v="2"/>
    <s v="0"/>
    <n v="1976926"/>
    <n v="196537"/>
    <n v="1976926"/>
  </r>
  <r>
    <s v="TUNJA"/>
    <x v="5"/>
    <x v="5"/>
    <s v="15299"/>
    <s v="5919805"/>
    <s v="18720185"/>
    <s v="INCIDENTE"/>
    <s v="BOYACA"/>
    <s v="GARAGOA"/>
    <s v="ANCLU GARAGOA"/>
    <s v="AVAL"/>
    <s v="FO-25-1948086"/>
    <d v="2025-12-09T11:12:00"/>
    <d v="2025-12-11T12:47:00"/>
    <m/>
    <s v="HARDWARE"/>
    <s v="HUB"/>
    <s v="SE REINICIA"/>
    <s v="EJECUTADO"/>
    <s v="09/12/2025 09-12 SE INTENTA COMUNICACION CON CB AL NUMERO SIN RESPUESTA, SE ESCALA PARA ATENCION | 10/12/2025 SE INTENTA CONTACTAR A LA SEÑORA MARCELA FLORES_x000a_AL NÚMERO DE CONTACTO 3209770194 PARA VALIDACIÓN DEL SERVICIO SOLICITADO NO ES POSIBLE CONTACTARLA NÚMERO REGISTRADO APAGADO SE DEJA MENSAJE POR WHATSAPP INDICANDO SOBRE LA VISITA NO SE OPTIENE UNA RESPUESTA. | 10/12/2025 SE VÁLIDA EN BASE DE DATOS ENCONTRANDO OTRO NÚMERO DE CONTACTO 3212196974 PERSONA QUE CONTESTA INDICA QUE DESCONOCE EL COMERCIO NÚMERO ERRADO | 11/12/2025 AL NO LOGRAR CONTACTO CON CLIENTE SE PROCEDIO A REALIZAR LOS DESPLAZAMIENTOS HACIA EL SECTOR SIENDO LAS 9:24 SE LOGRA ESTABLECER CONTACTO CON LA SEÑORA MARCELA FLORES AL NÚMERO DE CONTACTO 3212196919 CLIENTE CONFIRMA DISPONIBILIDAD PARA ATENDER LA VISITA EL DÍA DE HOY CLIENTE CUÁNTA CON LA TARJETA DE SEMBRADO EN EL PUNTO. | 11/12/2025 POR TEMAS DE TRASPORTE Y DESPLAZAMIENTOS HACIA DICHA ZONA NO ES POSIBLE LLEGAR AL PUNTO ANTES DE LA HORA DE VENCIMIENTOS DE LA ORDEN SE ESTARÁ REALIZANDO LA VISITA AL PUNTO EL DÍA DE HOY EN HORAS PM | 11/12/2025 SE REALIZA BORRADO AL EQUIPO INSTALANDO VERSIÓN 10.6 SE CAMBIA HUB Y FUENTE DE PODER POR FALLA EQUIPO SE REINICIA PRUEBA TELETÓN NO EXITOSA TRANSACCIÓN DECLINADA PRUEBAS DE ADQUIRENCIA EXITOSAS CLIENTE CONFORME"/>
    <s v="VISITA TECNICA"/>
    <s v="AB1DZ160"/>
    <s v="TIPO III"/>
    <s v="TERRESTRE"/>
    <s v="RODRIGUEZ MURCIA YERSON IVAN"/>
    <n v="1"/>
    <s v="0"/>
    <n v="275729"/>
    <n v="196537"/>
    <n v="275729"/>
  </r>
  <r>
    <s v="MEDELLIN"/>
    <x v="4"/>
    <x v="4"/>
    <s v="5001"/>
    <s v="5919928"/>
    <s v="22222222"/>
    <s v="INCIDENTE"/>
    <s v="ANTIOQUIA"/>
    <s v="MEDELLIN"/>
    <s v="SITIO SIN INFORMACION"/>
    <s v="AVAL"/>
    <s v="FO-25-1950223"/>
    <d v="2025-12-09T11:53:00"/>
    <d v="2025-12-09T16:30:00"/>
    <m/>
    <s v="USUARIO"/>
    <s v="MANTENIMIENTO"/>
    <s v="MANTENIMIENTO GENERAL"/>
    <s v="CANCELADO"/>
    <s v="09/12/2025 09-12 SE ESCALA A LA RED PARA VALIDAR SI ES PUNTO ACTIVO - 09-12 LA RED:DE ACUERDO CON TU SOLICITUD TE CONFIRMO QUE EL SIGUIENTE COMERCIO ESTA ACTIVO PERO NO TIENE PERFIL DE CB AVAL. POR FAVOR PROCEDER CON EL CIERRE DEL CASO."/>
    <s v="SOPORTE TELEFONICO"/>
    <m/>
    <s v="TIPO I"/>
    <s v="TERRESTRE"/>
    <s v="RIOS CASTRILLON JUAN SEBASTIAN"/>
    <n v="0"/>
    <s v="0"/>
    <n v="41241"/>
    <n v="0"/>
    <n v="41241"/>
  </r>
  <r>
    <s v="BOGOTA"/>
    <x v="2"/>
    <x v="2"/>
    <s v="11001"/>
    <s v="5920051"/>
    <s v="89589918"/>
    <s v="INCIDENTE"/>
    <s v="CUNDINAMARCA"/>
    <s v="BOGOTA"/>
    <s v="PAÑALERA SANTI Y M"/>
    <s v="AVAL"/>
    <s v="FO-25-1950502"/>
    <d v="2025-12-09T12:41:00"/>
    <d v="2025-12-09T17:02:00"/>
    <m/>
    <s v="ENTIDAD"/>
    <s v="AVAL TARJETA DE SEMBRADO"/>
    <s v="TARJETA USO RESTRINGIDO"/>
    <s v="EJECUTADO / CANCELADO"/>
    <s v="09/12/2025 09-12 SE ESCALA A LA RED FALLA TARJETA RESTRINGIDA - 09-12 SE PROCEDE A CERRAR SOLICITUD YA QUE LLEGA CASO DE RESEMBRADO DE TARJETA AUTORIZADO Y DEBEN REALIZAR VISITA"/>
    <s v="SOPORTE TELEFONICO"/>
    <m/>
    <s v="TIPO I"/>
    <s v="TERRESTRE"/>
    <s v="ROZO ROZO WILLIAM ASDRUBAL"/>
    <n v="0"/>
    <s v="0"/>
    <n v="41241"/>
    <n v="0"/>
    <n v="41241"/>
  </r>
  <r>
    <s v="MEDELLIN"/>
    <x v="4"/>
    <x v="4"/>
    <s v="5001"/>
    <s v="5920148"/>
    <s v="22222222"/>
    <s v="INCIDENTE"/>
    <s v="ANTIOQUIA"/>
    <s v="MEDELLIN"/>
    <s v="SITIO SIN INFORMACION"/>
    <s v="AVAL"/>
    <s v="FO-25-1950224"/>
    <d v="2025-12-09T13:56:00"/>
    <d v="2025-12-09T16:33:00"/>
    <m/>
    <s v="USUARIO"/>
    <s v="MANTENIMIENTO"/>
    <s v="MANTENIMIENTO GENERAL"/>
    <s v="EJECUTADO / CANCELADO"/>
    <s v="09/12/2025 09-12 SE ESCALA A LA RED:TAN AMABLE NOS BRINDAS LA INFORMACIÓN COMPLETA DE ESTE CASO, EN ARANDA AÚN NO LLEGA EL CASO. - 09-12 LA RED:@SERVICIO.CLIENTE POR FAVOR ME COLABORAS CON EL CASO # 5920148 QUE LLEGO AL PROVEEDOR LÍNEA COM SIN INFORMACIÓN. MUCHAS GRACIAS. @'CG_LINEACOM', POR FAVOR, DOCUMENTAR Y CERRAR CASO."/>
    <s v="SOPORTE TELEFONICO"/>
    <m/>
    <s v="TIPO I"/>
    <s v="TERRESTRE"/>
    <s v="RIOS CASTRILLON JUAN SEBASTIAN"/>
    <n v="0"/>
    <s v="0"/>
    <n v="41241"/>
    <n v="0"/>
    <n v="41241"/>
  </r>
  <r>
    <s v="BOGOTA"/>
    <x v="2"/>
    <x v="2"/>
    <s v="25035"/>
    <s v="5920247"/>
    <s v="89251516"/>
    <s v="INCIDENTE"/>
    <s v="CUNDINAMARCA"/>
    <s v="ANAPOIMA"/>
    <s v="MISCELANEA VALERIE"/>
    <s v="AVAL"/>
    <s v="FO-25-1949493"/>
    <d v="2025-12-09T13:53:00"/>
    <d v="2025-12-10T16:15:00"/>
    <m/>
    <s v="SOFTWARE"/>
    <s v="ACTUALIZACION"/>
    <s v="TECNOLOGIA"/>
    <s v="EJECUTADO"/>
    <s v="10/12/2025 SE REALIZA VISITA DE CAMPO DONDE CLIENTE MANIFIESTA QUE EN DÍAS ANTERIORES YA LE HABÍAN REALIZADO EL PROCESO DE RESEMBADO DE TARJETA DEBIDO A UN REPORTE CON EL CB  Y EL SERVICIO  SE ENCUENTRA OPERATIVO, NO SE MANIPULA EQUIPOS POR LO TANTO NO SE HACEN REALIZA  PRUEBA DE TELETON, NO FIRMA."/>
    <s v="VISITA TECNICA"/>
    <m/>
    <s v="TIPO II"/>
    <s v="TERRESTRE"/>
    <s v="LOZADA ROJAS CHRISTIAN ANDRES"/>
    <n v="1"/>
    <s v="0"/>
    <n v="144968"/>
    <n v="140396"/>
    <n v="144968"/>
  </r>
  <r>
    <s v="BARRANQUILLA"/>
    <x v="3"/>
    <x v="3"/>
    <s v="8001"/>
    <s v="5920271"/>
    <s v="64290927"/>
    <s v="INCIDENTE"/>
    <s v="ATLANTICO"/>
    <s v="BARRANQUILLA"/>
    <s v="VARIEDADES SAK"/>
    <s v="AVAL"/>
    <s v="FO-25-1949529"/>
    <d v="2025-12-09T13:55:00"/>
    <d v="2025-12-10T12:47:00"/>
    <m/>
    <s v="ENTIDAD"/>
    <s v="AVAL TARJETA DE SEMBRADO"/>
    <s v="RESEMBRADO EXITOSO"/>
    <s v="EJECUTADO"/>
    <s v="10/12/2025 SE REALIZA VISITA AL COMERCIO PARA REALIZAR EL RESEMBRADO DE TARJETA EXITOSO SE REALIZAN PRUEBAS DE TELETÓN PERO SALE RECHAZO GENERAL EL CLIENTE SE REALIZA PRUEBAS CON OTRO CONVENIO LO CUAL SALE EXITOSO"/>
    <s v="VISITA TECNICA"/>
    <s v="SX00X845"/>
    <s v="TIPO I"/>
    <s v="TERRESTRE"/>
    <s v="PEÑALOZA GUTIERREZ RAFAEL GUSTAVO"/>
    <n v="1"/>
    <s v="0"/>
    <n v="65960"/>
    <n v="75096"/>
    <n v="65960"/>
  </r>
  <r>
    <s v="BOGOTA"/>
    <x v="2"/>
    <x v="2"/>
    <s v="25875"/>
    <s v="5920280"/>
    <s v="90763719"/>
    <s v="INCIDENTE"/>
    <s v="CUNDINAMARCA"/>
    <s v="VILLETA"/>
    <s v="EL COFRE DEL TESORO"/>
    <s v="AVAL"/>
    <s v="FO-25-1949477"/>
    <d v="2025-12-09T13:44:00"/>
    <d v="2025-12-11T11:33:00"/>
    <m/>
    <s v="ENTIDAD"/>
    <s v="AVAL TARJETA DE SEMBRADO"/>
    <s v="DISPONIBILIDAD DEL USUARIO"/>
    <s v="EJECUTADO"/>
    <s v="09/12/2025 9-12 SE RECIBE AUTORIZACION DE PARTE DE LA RED PARA PROCEDER CON EL RESEMBRADO DE TARJETA | 11/12/2025 SE LLEGA COMERCIO SE VALIDA SERVICIO YA ESTÁ OK INDICA LA CLIENTE QUE YA LE REALIZARON EL SEMBRADO DE TARJETA"/>
    <s v="VISITA TECNICA"/>
    <s v="FWZZZ540"/>
    <s v="TIPO II"/>
    <s v="TERRESTRE"/>
    <s v="GOMEZ VEGA DAVID SNEYDER"/>
    <n v="1"/>
    <s v="0"/>
    <n v="144968"/>
    <n v="140396"/>
    <n v="144968"/>
  </r>
  <r>
    <s v="CALI"/>
    <x v="1"/>
    <x v="1"/>
    <s v="76001"/>
    <s v="5920291"/>
    <s v="41790270"/>
    <s v="INCIDENTE"/>
    <s v="VALLE DEL CAUCA"/>
    <s v="CALI"/>
    <s v="COMERCIALIZADORA CASA MITA"/>
    <s v="AVAL"/>
    <s v="FO-25-1949485"/>
    <d v="2025-12-09T13:51:00"/>
    <d v="2025-12-10T12:44:00"/>
    <m/>
    <s v="ENTIDAD"/>
    <s v="AVAL TARJETA DE SEMBRADO"/>
    <s v="RESEMBRADO EXITOSO"/>
    <s v="EJECUTADO"/>
    <s v="10/12/2025 SE VISITA CORRESPONSAL, SE PROCEDE A ACTUALIZAR VERSIÓN DE DATÁFONO, SE REALIZA RESEMBRADO DE TARJETA, TRANSACCIONES DE PRUEBA EN ADQUIRENCIA EXITOSAS. SE PROCEDE A REALIZAR PRUEBAS EN EL MÓDULO DE AVAL Y TRANSACCIONES DE PRUEBA RECHAZADAS ( LLAME AL EMISOR) SE ESCALA CON COORDINADOR Y ESTE CONFIRMA QUE ERROR ES POR ENTIDAD POR LO CUAL PIDE CERRAR EL CASO."/>
    <s v="VISITA TECNICA"/>
    <s v="ON009140"/>
    <s v="TIPO I"/>
    <s v="TERRESTRE"/>
    <s v="BOLAÑOS TABORDA JORGE ENRIQUE"/>
    <n v="1"/>
    <s v="0"/>
    <n v="65960"/>
    <n v="75096"/>
    <n v="65960"/>
  </r>
  <r>
    <s v="BOGOTA"/>
    <x v="2"/>
    <x v="2"/>
    <s v="11001"/>
    <s v="5920305"/>
    <s v="87270255"/>
    <s v="INCIDENTE"/>
    <s v="CUNDINAMARCA"/>
    <s v="BOGOTA"/>
    <s v="CENTRO DE PAGOS MARIANA"/>
    <s v="AVAL"/>
    <s v="FO-25-1950203"/>
    <d v="2025-12-09T14:30:00"/>
    <d v="2025-12-10T10:15:00"/>
    <m/>
    <s v="ENTIDAD"/>
    <s v="AVAL TARJETA DE SEMBRADO"/>
    <s v="RESEMBRADO EXITOSO"/>
    <s v="EJECUTADO / CANCELADO"/>
    <s v="10/12/2025 SE LLEGA AL COMERCIO SE VALÍA CERRADO SE MARCA EL NÚMERO DE CONTACTO 3142297450 NADIE RESPONDE SE DEJA EVIDENCIA FOTOGRÁFICA DEL SITIO. EL DÍA 5 DE DICIEMBRE SE REALIZÓ EL RESEMBRADO LA TARJETA Y LA ACTUALIZACIÓN DE LA VERSIÓN DEL DATÁFONO SE REALIZARON PRUEBAS ESE DÍA FUNCIONAMIENTO OKAY"/>
    <s v="VISITA TECNICA"/>
    <s v="0"/>
    <s v="TIPO I"/>
    <s v="TERRESTRE"/>
    <s v="GOMEZ VEGA DAVID SNEYDER"/>
    <n v="1"/>
    <s v="0"/>
    <n v="65960"/>
    <n v="75096"/>
    <n v="65960"/>
  </r>
  <r>
    <s v="BARRANQUILLA"/>
    <x v="3"/>
    <x v="3"/>
    <s v="47258"/>
    <s v="5920346"/>
    <s v="25701756"/>
    <s v="INCIDENTE"/>
    <s v="MAGDALENA"/>
    <s v="EL PIÑON"/>
    <s v="COOLCARRETO"/>
    <s v="AVAL"/>
    <s v="FO-25-1950205"/>
    <d v="2025-12-09T14:41:00"/>
    <d v="2025-12-10T14:41:00"/>
    <m/>
    <s v="ENTIDAD"/>
    <s v="ERROR DE TRANSACCIONES"/>
    <s v="SIN CUPO HABILITADO"/>
    <m/>
    <s v="10/12/2025 SE REALIZA GESTIÓN TELEFÓNICA, EN COMUNICACIÓN CON LA SRA NELVIS PALLARES, INDICA QUE ESTÁ GESTIONANDO LA REACTIVACIÓN DEL CB CON LA ENTIDAD, INDICA QUE LE QUITARON EL CUPO DEBIDO A QUE DURO MUCHOS DÍAS BLOQUEADO POR NO HABER COMPENSADO."/>
    <s v="SOPORTE TELEFONICO"/>
    <m/>
    <s v="TIPO III"/>
    <s v="TERRESTRE"/>
    <s v="DE AGUAS MUÑOZ DAVID JOSE"/>
    <n v="0"/>
    <s v="0"/>
    <n v="41241"/>
    <n v="0"/>
    <n v="41241"/>
  </r>
  <r>
    <s v="BOGOTA"/>
    <x v="2"/>
    <x v="2"/>
    <s v="25269"/>
    <s v="5920356"/>
    <s v="89308761"/>
    <s v="INCIDENTE"/>
    <s v="CUNDINAMARCA"/>
    <s v="FACATATIVA"/>
    <s v="LAURA LUCIA MORENO GONZALEZ"/>
    <s v="AVAL"/>
    <s v="FO-25-1949479"/>
    <d v="2025-12-09T13:46:00"/>
    <d v="2025-12-11T12:10:00"/>
    <m/>
    <s v="ENTIDAD"/>
    <s v="ERROR DE TRANSACCIONES"/>
    <s v="TRANSACCION NO PERMITIDA"/>
    <s v="EJECUTADO"/>
    <s v="09/12/2025 9-12 SE RECIBE AUTORIZACION DE PARTE DE LA RED PARA PROCEDER CON EL RESEMBRADO DE TARJETA | 11/12/2025 SE REALIZA VISITA DONDE CB INDICA QUE YA LES REALIZARON EL SEMBRADO DE TARJETA, INFORMAN QUE PRESENTAN FALLA CON SOLO RETIROS A LO CUAL SE REALIZA ESCALAMIENTO A REDEBAN, QUIENES ESCALAN A ENTIDAD Y DETERMINAN QUE LA FALLA YA ES POR ENTIDAD, PAOLA DE REDEBAN AUTORIZA CIERRE DE ACTIVIDADES  YA QUE ES FALLA DE ENTIDAD"/>
    <s v="VISITA TECNICA"/>
    <s v="A1VZZ340"/>
    <s v="TIPO II"/>
    <s v="TERRESTRE"/>
    <s v="MICHELI LOPEZ MIGUEL ANGEL"/>
    <n v="1"/>
    <s v="0"/>
    <n v="144968"/>
    <n v="140396"/>
    <n v="144968"/>
  </r>
  <r>
    <s v="BUCARAMANGA"/>
    <x v="5"/>
    <x v="5"/>
    <s v="68081"/>
    <s v="5920378"/>
    <s v="89410207"/>
    <s v="INCIDENTE"/>
    <s v="SANTANDER"/>
    <s v="BARRANCABERMEJA"/>
    <s v="MULTISERVICIOS DOCUMARY"/>
    <s v="AVAL"/>
    <s v="FO-25-1949490"/>
    <d v="2025-12-09T13:52:00"/>
    <d v="2025-12-10T17:08:00"/>
    <m/>
    <s v="ENTIDAD"/>
    <s v="AVAL TARJETA DE SEMBRADO"/>
    <s v="RECHAZO GENERAL"/>
    <m/>
    <s v="10/12/2025 EN COMUNICACIÓN CN LA SEÑORA MARITZA AL NUMERO 313 8849165 QUIEN NOS INDICA QUE EL DATAFONO YA SE ENCUENTRA OPERATIVO QUE YA NO NECESITA LA VISITA TÉCNICA, SE PROCEDE A CERRAR ORDEN"/>
    <s v="SOPORTE TELEFONICO"/>
    <m/>
    <s v="TIPO III"/>
    <s v="TERRESTRE"/>
    <s v="GELVEZ MOGOLLON JOSE ELISEO"/>
    <n v="0"/>
    <s v="0"/>
    <n v="41241"/>
    <n v="0"/>
    <n v="41241"/>
  </r>
  <r>
    <s v="BARRANQUILLA"/>
    <x v="3"/>
    <x v="3"/>
    <s v="8001"/>
    <s v="5920388"/>
    <s v="24905978"/>
    <s v="INCIDENTE"/>
    <s v="ATLANTICO"/>
    <s v="BARRANQUILLA"/>
    <s v="PAP Y VARIEDADES IKERNATHAN"/>
    <s v="AVAL"/>
    <s v="FO-25-1949481"/>
    <d v="2025-12-09T13:47:00"/>
    <d v="2025-12-10T12:39:00"/>
    <m/>
    <s v="ENTIDAD"/>
    <s v="AVAL TARJETA DE SEMBRADO"/>
    <s v="RESEMBRADO EXITOSO"/>
    <s v="EJECUTADO"/>
    <s v="10/12/2025 SE REALIZA VISITA AL COMERCIO PARA REALIZAR EL RESEMBRADO DE TARJETA AVAL SE REALIZAN PRUEBAS CON CONVENIO DE TELETÓN PERO SALE RECHAZO GENERAL LA CLIENTE PRUEBA CON UN CONVENIO LO CUAL SALE EXITOSO EL CLIENTE ME DICE QUE ME ACERQUE A LA DIRECCIÓN CALLE 70C # 23C-27 YA QUE EN LA OTRA DIRECCIÓN TIENE UN DAÑO CON LA LUZ"/>
    <s v="VISITA TECNICA"/>
    <s v="3A0CZ004"/>
    <s v="TIPO I"/>
    <s v="TERRESTRE"/>
    <s v="PEÑALOZA GUTIERREZ RAFAEL GUSTAVO"/>
    <n v="1"/>
    <s v="0"/>
    <n v="65960"/>
    <n v="75096"/>
    <n v="65960"/>
  </r>
  <r>
    <s v="CUCUTA"/>
    <x v="5"/>
    <x v="5"/>
    <s v="54001"/>
    <s v="5920421"/>
    <s v="20020467"/>
    <s v="INCIDENTE"/>
    <s v="NORTE DE SANTANDER"/>
    <s v="CUCUTA"/>
    <s v="SERVIPAGOS DJ"/>
    <s v="AVAL"/>
    <s v="FO-25-1949527"/>
    <d v="2025-12-09T13:54:00"/>
    <d v="2025-12-10T10:57:00"/>
    <m/>
    <s v="ENTIDAD"/>
    <s v="AVAL TARJETA DE SEMBRADO"/>
    <s v="DISPONIBILIDAD DEL USUARIO"/>
    <s v="EJECUTADO / CANCELADO"/>
    <s v="11/12/2025 SE REALIZA VISITA DE COMERCIO, CLIENTE INFORMA QUE EL DIA 28 DE NOVIEMBRE YA LO VISITARON Y LE HICIERON EL RESEMBRADO DE TARJETA 8628, QUE EL DATAFONO YA FUNCIONA PERFECTAMENTE, SIN NOVEDAD."/>
    <s v="VISITA TECNICA"/>
    <s v="NA"/>
    <s v="TIPO I"/>
    <s v="TERRESTRE"/>
    <s v="NARANJO AFANADOR RUBEN JESUS"/>
    <n v="1"/>
    <s v="0"/>
    <n v="65960"/>
    <n v="75096"/>
    <n v="65960"/>
  </r>
  <r>
    <s v="BOGOTA"/>
    <x v="2"/>
    <x v="2"/>
    <s v="25754"/>
    <s v="5920431"/>
    <s v="21331566"/>
    <s v="INCIDENTE"/>
    <s v="CUNDINAMARCA"/>
    <s v="SOACHA"/>
    <s v="MISCELANEAWD2"/>
    <s v="AVAL"/>
    <s v="FO-25-1950206"/>
    <d v="2025-12-09T15:17:00"/>
    <d v="2025-12-10T14:37:00"/>
    <m/>
    <s v="ENTIDAD"/>
    <s v="AVAL TARJETA DE SEMBRADO"/>
    <s v="RECHAZO GENERAL"/>
    <s v="EJECUTADO"/>
    <s v="10/12/2025 SE LLEGA A CORRESPONSAL DÓNDE ME ATIENDE EL SEÑOR WILSON RODRÍGUEZ, LE INDICO QUE VENGO CON ORDEN DE RESEMBRAR TARJETA PERO ME INDICA QUE YA ESTÁ FUNCIONANDO CORRECTAMENTE, SE REALIZA PRUEBA OK. SE REALIZA PRUEBA DE TELETÓN CON RG"/>
    <s v="VISITA TECNICA"/>
    <s v="V1KZZ134"/>
    <s v="TIPO I"/>
    <s v="TERRESTRE"/>
    <s v="LEON GUERRERO CRISTIAN JOHAN"/>
    <n v="1"/>
    <s v="0"/>
    <n v="65960"/>
    <n v="75096"/>
    <n v="65960"/>
  </r>
  <r>
    <s v="BOGOTA"/>
    <x v="2"/>
    <x v="2"/>
    <s v="11001"/>
    <s v="5920450"/>
    <s v="15671571"/>
    <s v="INCIDENTE"/>
    <s v="CUNDINAMARCA"/>
    <s v="BOGOTA"/>
    <s v="PANADERIA VIVI PAN"/>
    <s v="AVAL"/>
    <s v="FO-25-1950414"/>
    <d v="2025-12-09T15:22:00"/>
    <d v="2025-12-10T14:49:00"/>
    <m/>
    <s v="ENTIDAD"/>
    <s v="AVAL TARJETA DE SEMBRADO"/>
    <s v="TARJETA INACTIVA"/>
    <s v="EJECUTADO"/>
    <s v="10/12/2025 SE VISITA COMERCIO CB AVAL, SE REALIZA CAMBIO DE DATAFONO PUES PRESENTA FALLAS EN TRANSACCIONES DE RECADOS, SE VÁLIDA PARAMETRIZACION DE LA TARJETA SEMBRADA #5571 CON LA ENTIDAD QUIENES INDICAN QUE ESTA BIEN, SE DEJA EL NUEVO EQUIPO CON LOS USUARIOS DEL CLIENTE, SE REALIZAN PRUEBAS PERO AUN CONTINÚA EL RECHAZO POR LO QUE VALIDAN CON OPERACIONES Y ELLOS VERIFICAN QUE EL RECHAZO ES POR PARTE DE LA ENTIDAD, PAOLA GARZÓN DE REDEBAN INDICA QUE ESCALARA EL CASO Y QUE CERREMOS LA ACTIVIDAD, SE HABILITAN CIERRES Y SE LE MENCIONA AL CLIENTE TE QUE DEBE ESPERAR A QUE LA ENTIDAD SOLUCIONE."/>
    <s v="VISITA TECNICA"/>
    <s v="99GZZ678"/>
    <s v="TIPO I"/>
    <s v="TERRESTRE"/>
    <s v="VEGA MANRIQUE JONATAN MAURICIO"/>
    <n v="1"/>
    <s v="0"/>
    <n v="65960"/>
    <n v="75096"/>
    <n v="65960"/>
  </r>
  <r>
    <s v="BOGOTA"/>
    <x v="2"/>
    <x v="2"/>
    <s v="11001"/>
    <s v="5920558"/>
    <s v="89589918"/>
    <s v="INCIDENTE"/>
    <s v="CUNDINAMARCA"/>
    <s v="BOGOTA"/>
    <s v="PAÑALERA SANTI Y M"/>
    <s v="AVAL"/>
    <s v="FO-25-1950415"/>
    <d v="2025-12-09T15:54:00"/>
    <d v="2025-12-10T11:01:00"/>
    <m/>
    <s v="ENTIDAD"/>
    <s v="AVAL TARJETA DE SEMBRADO"/>
    <s v="RESEMBRADO EXITOSO"/>
    <s v="EJECUTADO"/>
    <s v="10/12/2025 SE REALIZA RESEMBRADO DE TARJETA AVAL PRUEBAS OK"/>
    <s v="VISITA TECNICA"/>
    <s v="SBZZZ350"/>
    <s v="TIPO I"/>
    <s v="TERRESTRE"/>
    <s v="ORTIZ MARTINEZ STIVEN"/>
    <n v="1"/>
    <s v="0"/>
    <n v="65960"/>
    <n v="75096"/>
    <n v="65960"/>
  </r>
  <r>
    <s v="MEDELLIN"/>
    <x v="4"/>
    <x v="4"/>
    <s v="5284"/>
    <s v="5920598"/>
    <s v="12691002"/>
    <s v="INCIDENTE"/>
    <s v="ANTIOQUIA"/>
    <s v="FRONTINO"/>
    <s v="SU MERKA AUTOSERVICIO"/>
    <s v="AVAL"/>
    <s v="FO-25-1950417"/>
    <d v="2025-12-09T16:11:00"/>
    <d v="2025-12-11T15:08:00"/>
    <m/>
    <s v="USUARIO"/>
    <s v="MANTENIMIENTO"/>
    <s v="MANTENIMIENTO GENERAL"/>
    <s v="EJECUTADO"/>
    <s v="09/12/2025 09-12 LA RED: POR FAVOR PROCEDER CON EL CORRESPONDIENTE RESEMBRADO DE TARJETA | 11/12/2025 SE LLEGA AL SITIO Y LA PERSONA YAMILE INDICA QUE EL SERVICIO ESTÁ FUNCIONANDO CON NORMALIDAD, ADICIONAL LA TARJETA DE SEMBRADO LA GUARDO LA DUEÑA EN CAJA FUERTE Y ESTÁ EN MEDELLÍN"/>
    <s v="VISITA TECNICA"/>
    <s v="9999T532"/>
    <s v="TIPO IV"/>
    <s v="TERRESTRE"/>
    <s v="BARRIENTOS HERNANDEZ CRISTIAN HORACIO"/>
    <n v="1"/>
    <s v="0"/>
    <n v="479589"/>
    <n v="196537"/>
    <n v="479589"/>
  </r>
  <r>
    <s v="MEDELLIN"/>
    <x v="4"/>
    <x v="4"/>
    <s v="5360"/>
    <s v="5920618"/>
    <s v="89382098"/>
    <s v="INCIDENTE"/>
    <s v="ANTIOQUIA"/>
    <s v="ITAGUI"/>
    <s v="NATY FIESTAS Y EVENTOS"/>
    <s v="AVAL"/>
    <s v="FO-25-1953659"/>
    <d v="2025-12-09T16:19:00"/>
    <d v="2025-12-10T11:34:00"/>
    <m/>
    <s v="ENTIDAD"/>
    <s v="AVAL TARJETA DE SEMBRADO"/>
    <s v="COMERCIO SIN AUTORIZACION DE LA ENTIDAD"/>
    <s v="CANCELADO"/>
    <s v="10/12/2025 10-12 SE ESCALA A LA RED:SI HAY ALGÚN RESEMBRADO AUTORIZADO PARA ESTE PUNTO - 10-12 LA RED: POR FAVOR INFORMARLE AL CLIENTE QUÉ DEBE DAR EL &lt;&lt;ACUSE DE RECIBIDO CON EL BANCO&gt;&gt; PARA QUÉ SEAN ELLOS QUIENES NOS DEL EL VO. BO. Y HAGAN LA SOLICITUD DIRECTA DE RESEMBRADO, POR LO ANTERIOR, INFORMAR AL CLIENTE, DOCUMENTAR Y CERRAR ACTIVIDAD. NOTA: NO TIENE VO. BO. DE LA ENTIDAD A LA FECHA./ SE INFORMA A USUARIO VÍA WHATSAPP | 10/12/2025 10-12 SE ESCALA A LA RED:SI HAY ALGÚN RESEMBRADO AUTORIZADO PARA ESTE PUNTO - 10-12 LA RED: POR FAVOR INFORMARLE AL CLIENTE QUÉ DEBE DAR EL &lt;&lt;ACUSE DE RECIBIDO CON EL BANCO&gt;&gt; PARA QUÉ SEAN ELLOS QUIENES NOS DEL EL VO. BO. Y HAGAN LA SOLICITUD DIRECTA DE RESEMBRADO, POR LO ANTERIOR, INFORMAR AL CLIENTE, DOCUMENTAR Y CERRAR ACTIVIDAD. NOTA: NO TIENE VO. BO. DE LA ENTIDAD A LA FECHA./ SE INFORMA A USUARIO VÍA WHATSAPP"/>
    <s v="SOPORTE TELEFONICO"/>
    <m/>
    <s v="TIPO I"/>
    <s v="TERRESTRE"/>
    <s v="TORO CARDONA ELIZABETH"/>
    <n v="0"/>
    <s v="0"/>
    <n v="41241"/>
    <n v="0"/>
    <n v="41241"/>
  </r>
  <r>
    <s v="VILLAVICENCIO"/>
    <x v="0"/>
    <x v="0"/>
    <s v="50001"/>
    <s v="5920635"/>
    <s v="16664088"/>
    <s v="INCIDENTE"/>
    <s v="META"/>
    <s v="VILLAVICENCIO"/>
    <s v="PDV SEPTIMA"/>
    <s v="AVAL"/>
    <s v="FO-25-1950424"/>
    <d v="2025-12-09T16:24:00"/>
    <d v="2025-12-10T14:52:00"/>
    <m/>
    <s v="HARDWARE"/>
    <s v="IMPRESION"/>
    <s v="RODILLO AVERIADO"/>
    <s v="EJECUTADO"/>
    <s v="10/12/2025 SE REALIZA CAMBIO DE DATAFONO POR DAÑO EN RODILLO Y TAPA DE IMPRESORA, SE CREA USUARIO, SE HABILITA CIERRES, SE REALIZA SEMBRADO DE TARJETA 6015, PRUEBA DE CONVENIO TELETÓN CON RG."/>
    <s v="VISITA TECNICA"/>
    <s v="BL01Q943"/>
    <s v="TIPO I"/>
    <s v="TERRESTRE"/>
    <s v="MURCIA HERNANDEZ HARVEY IGNACIO"/>
    <n v="1"/>
    <s v="0"/>
    <n v="65960"/>
    <n v="75096"/>
    <n v="65960"/>
  </r>
  <r>
    <s v="VILLAVICENCIO"/>
    <x v="0"/>
    <x v="0"/>
    <s v="50001"/>
    <s v="5920636"/>
    <s v="17591785"/>
    <s v="INCIDENTE"/>
    <s v="META"/>
    <s v="VILLAVICENCIO"/>
    <s v="PDV LA POLICIA"/>
    <s v="AVAL"/>
    <s v="FO-25-1950420"/>
    <d v="2025-12-09T16:24:00"/>
    <d v="2025-12-10T16:19:00"/>
    <m/>
    <s v="HARDWARE"/>
    <s v="COMUNICACION"/>
    <s v="DAÑO POS"/>
    <s v="EJECUTADO"/>
    <s v="10/12/2025 SE REALIZA ESCALAMIENTO CON REDEBAN PAOLA GARZÓN SE REALIZAN PRUEBAS, SE REALIZA SEMBRADO DE TARJETAS SUMINISTRADAS POR EL COMERCIO CON PRUEBAS FALLIDAS, SE REALIZA CAMBIO DE DATAFONO A SOLICITUD DE PAOLA, SE REALIZA SEMBRADO DE TARJETA 9491, EL RG CONTINUA, INDICA PAOLA QUE LUEGO DE REALIZAR VALIDACIÓN DE SERIAL ESTÁ OK, SE REALIZA ESCALAMIENTO A LA ENTIDAD, SE CIERRA TA CON AUTORIZACIÓN DE PAOLA GARZON, RG CORRESPONDE A LA ENTIDAD."/>
    <s v="VISITA TECNICA"/>
    <s v="GZUZZ671"/>
    <s v="TIPO I"/>
    <s v="TERRESTRE"/>
    <s v="MURCIA HERNANDEZ HARVEY IGNACIO"/>
    <n v="1"/>
    <s v="0"/>
    <n v="65960"/>
    <n v="75096"/>
    <n v="65960"/>
  </r>
  <r>
    <s v="IBAGUE"/>
    <x v="0"/>
    <x v="0"/>
    <s v="73671"/>
    <s v="5920649"/>
    <s v="89330636"/>
    <s v="INCIDENTE"/>
    <s v="TOLIMA"/>
    <s v="SALDAÑA"/>
    <s v="ERYSERVICIOS"/>
    <s v="AVAL"/>
    <s v="FO-25-1950519"/>
    <d v="2025-12-09T16:34:00"/>
    <d v="2025-12-10T10:27:00"/>
    <m/>
    <s v="ENTIDAD"/>
    <s v="ERROR DE TRANSACCIONES"/>
    <s v="TRANSACCION NO PERMITIDA"/>
    <s v="EJECUTADO"/>
    <s v="10/12/2025 SE REALIZA VISITA AL PUNTO, PARA REALIZAR RESEMBRANDO SEGÚN INDICACION DE LA ORDEN, SE REALIZA SEMBRADO DE TARJETA #5502, AL MOMENTO DE HACER PRUEBAS PRESENTA ERROR &quot;CUENTA INVALIDA &quot; EN TODAS LAS TRANSACCIONES. SE ESCALA CON RBM, MAYRA SILVA QUIEN INDICA QUE EL CASO QUEDA ESCALADO CON ENTIDAD Y ME INDICA QUE ME RETIRE DEL PUNTO ."/>
    <s v="VISITA TECNICA"/>
    <s v="A1YZZ692"/>
    <s v="TIPO II"/>
    <s v="TERRESTRE"/>
    <s v="DEVIA REINOSO JUAN CARLOS"/>
    <n v="1"/>
    <s v="0"/>
    <n v="144968"/>
    <n v="140396"/>
    <n v="144968"/>
  </r>
  <r>
    <s v="APARTADO"/>
    <x v="4"/>
    <x v="4"/>
    <s v="5045"/>
    <s v="5920683"/>
    <s v="21110655"/>
    <s v="INCIDENTE"/>
    <s v="ANTIOQUIA"/>
    <s v="APARTADO"/>
    <s v="CELUCUOTAS D APARTADO"/>
    <s v="AVAL"/>
    <s v="FO-25-1950604"/>
    <d v="2025-12-09T16:50:00"/>
    <d v="2025-12-10T15:00:00"/>
    <m/>
    <s v="SOFTWARE"/>
    <s v="ERROR DE TRANSACCIONES"/>
    <s v="RECHAZO GENERAL"/>
    <s v="EJECUTADO"/>
    <s v="11/12/2025 DATÁFONO NO DEJA HACER MOVIMIENTOS ARROJA RECHAZO GENERAL. SE PROCEDE A SEMBRAR TARJETA YA QUE EL BANCO LE DIÓ UNA NUEVA A LA USUARIA. SE HACEN PRUEBAS DE PAGO COMERCIO Y SE ANULA EL MOVIMIENTO , SE HACE PRUEBA DE TELETÓN EXITOSA, SE HACE CON CODIGO 4999 ESTE LO SUMINISTRO PERSONAL DE REDEBAN_x000a_ SE DEJA TODO FUNCIONANDO CORRECTAMENTE"/>
    <s v="VISITA TECNICA"/>
    <s v="HA000157"/>
    <s v="TIPO I"/>
    <s v="TERRESTRE"/>
    <s v="SALDARRIAGA MIRANDA SANTIAGO"/>
    <n v="1"/>
    <s v="0"/>
    <n v="65960"/>
    <n v="75096"/>
    <n v="65960"/>
  </r>
  <r>
    <s v="MEDELLIN"/>
    <x v="4"/>
    <x v="4"/>
    <s v="5212"/>
    <s v="5920691"/>
    <s v="72155864"/>
    <s v="INCIDENTE"/>
    <s v="ANTIOQUIA"/>
    <s v="COPACABANA"/>
    <s v="LUZ Y SANACION"/>
    <s v="AVAL"/>
    <s v="FO-25-1950605"/>
    <d v="2025-12-09T16:54:00"/>
    <d v="2025-12-10T16:47:00"/>
    <m/>
    <s v="ENTIDAD"/>
    <s v="AVAL TARJETA DE SEMBRADO"/>
    <s v="RESEMBRADO EXITOSO"/>
    <s v="EJECUTADO"/>
    <s v="10/12/2025 SE REALIZA VISITA TÉCNICA AL CORRESPONSAL BANCO DE BOGOTÁ POR INCIDENTE REPORTADO CON EL DATÁFONO EL USUARIO CONFIRMA SU IDENTIFICACIÓN Y SE PROCEDE AL RESEMBRADO DE TARJETAS SE EFECTÚA PRUEBA TELETON QUE PRESENTA NOVEDAD CON RECHAZO GENERAL Y SE ADJUNTA EVIDENCIA DE LA PRUEBA RECHAZADA POSTERIORMENTE SE SOLICITA AL USUARIO DE MANERA CORDIAL REALIZAR UNA TRANSACCIÓN PARA VERIFICAR LA OPERATIVIDAD DEL EQUIPO LA CUAL RESULTA EXITOSA UTILIZANDO EL NÚMERO DE TARJETA RESEMBRADA"/>
    <s v="VISITA TECNICA"/>
    <s v="FACZZ918"/>
    <s v="TIPO I"/>
    <s v="TERRESTRE"/>
    <s v="MARTINEZ TOVAR OSCAR DAVID"/>
    <n v="1"/>
    <s v="0"/>
    <n v="65960"/>
    <n v="75096"/>
    <n v="65960"/>
  </r>
  <r>
    <s v="BOGOTA"/>
    <x v="2"/>
    <x v="2"/>
    <s v="25040"/>
    <s v="5921230"/>
    <s v="53510194"/>
    <s v="INCIDENTE"/>
    <s v="CUNDINAMARCA"/>
    <s v="ANOLAIMA"/>
    <s v="LEVEL TECNOSHOP"/>
    <s v="AVAL"/>
    <s v="FO-25-1952844"/>
    <d v="2025-12-10T09:23:00"/>
    <d v="2025-12-11T15:14:00"/>
    <m/>
    <s v="SOFTWARE"/>
    <s v="COMUNICACION"/>
    <s v="PARAMETROS DE CONFIGURACION EN POS"/>
    <s v="EJECUTADO"/>
    <s v="10/12/2025 10-12 SE ESCALA PARA VISITA, POR FAVOR LLAMAR ANTES DE DESPLAZARSE | 11/12/2025 SE LLEGA AL CB DONDE CB INDICA QUE UN RAYO GOLPEÓ EL MÓDEM, DONDE AL REVISAR LOS  DATÁFONOS, Y HACER PRUEBAS SE DETERMINA QUE EL PUERTO DIAL DE AMBOS DATÁFONO SE QUEMÓ POR LO QUE SE PROCEDE A REALIZAR CAMBIO DE LOS EQUIPOS  SE REALIZA PRUEBA TELETÓN DONDE SALE FALLIDA POR CONVENIO CAÍDO"/>
    <s v="VISITA TECNICA"/>
    <s v="A17ZZ744-V9ZZZ683"/>
    <s v="TIPO II"/>
    <s v="TERRESTRE"/>
    <s v="MICHELI LOPEZ MIGUEL ANGEL"/>
    <n v="1"/>
    <s v="0"/>
    <n v="144968"/>
    <n v="140396"/>
    <n v="144968"/>
  </r>
  <r>
    <s v="MONTERIA"/>
    <x v="3"/>
    <x v="3"/>
    <s v="23570"/>
    <s v="5921244"/>
    <s v="42314161"/>
    <s v="INCIDENTE"/>
    <s v="CORDOBA"/>
    <s v="PUEBLO NUEVO"/>
    <s v="DISTRIBUIDORA Y SUPERMERCADOS RAPIMAS PUEBLO NUEVO"/>
    <s v="AVAL"/>
    <s v="FO-25-1952854"/>
    <d v="2025-12-10T09:27:00"/>
    <d v="2025-12-11T12:14:00"/>
    <m/>
    <s v="HARDWARE"/>
    <s v="NO ENCIENDE SE REINICIA"/>
    <s v="FUENTE PODER AVERIADA"/>
    <s v="EJECUTADO"/>
    <s v="10/12/2025 10-12 SE ESCALA PARA VISITA, POR FAVOR LLAMAR ANTES DE DESPLAZARSE | 11/12/2025 SE REALIZA VISITA TÉCNICA Y SE ENCUENTRA DATAFONO APAGADO EL CUAL NO ENCIENDE, SE PROCEDE A REALIZAR LA REVISIÓN ENCONTRANDO LA FUENTE DE PODER QUEMADA, CAMBIAMOS POR UNA NUEVA FUENTE RESTABLECIENDO NUEVAMENTE EL ENCENDIDO DEL EQUIPO DEJANDO CB OPERATIVO._x000a_NOTA: SE REALIZA PRUEBA CON CONVENIO AUTORIZADO ESTANDO ESTE EN RECHAZO, SE PROCEDE A REALIZAR PRUEBAS CON CUENTAS Y TARJETAS DEL USUARIO DE FORMA EXITOSA."/>
    <s v="VISITA TECNICA"/>
    <s v="EF00C052"/>
    <s v="TIPO II"/>
    <m/>
    <s v="CASSIANI PEREZ RAUL RAMIRO"/>
    <n v="1"/>
    <s v="0"/>
    <n v="144968"/>
    <n v="140396"/>
    <n v="144968"/>
  </r>
  <r>
    <s v="NEIVA"/>
    <x v="0"/>
    <x v="0"/>
    <s v="41001"/>
    <s v="5921364"/>
    <s v="14531990"/>
    <s v="INCIDENTE"/>
    <s v="HUILA"/>
    <s v="NEIVA"/>
    <s v="APUESTAS NALES DE COLOMBIA"/>
    <s v="AVAL"/>
    <s v="FO-25-1953411"/>
    <d v="2025-12-10T10:20:00"/>
    <d v="2025-12-11T07:07:00"/>
    <m/>
    <s v="SOFTWARE"/>
    <s v="ERROR DE TRANSACCIONES"/>
    <s v="RECHAZO GENERAL"/>
    <s v="EJECUTADO"/>
    <s v="10/12/2025 SE REALIZA CAMBIO DE EQUIPO POR FALLA MÓDULO AVAL, TRANSACCION NO PERMITIDA"/>
    <s v="VISITA TECNICA"/>
    <s v="DA004945"/>
    <s v="TIPO I"/>
    <s v="TERRESTRE"/>
    <s v="DIAZ VARGAS JONATHAN MIGUEL"/>
    <n v="1"/>
    <s v="0"/>
    <n v="65960"/>
    <n v="75096"/>
    <n v="65960"/>
  </r>
  <r>
    <s v="BOGOTA"/>
    <x v="2"/>
    <x v="2"/>
    <s v="11001"/>
    <s v="5921384"/>
    <s v="15556939"/>
    <s v="INCIDENTE"/>
    <s v="CUNDINAMARCA"/>
    <s v="BOGOTA"/>
    <s v="MULTI RECAUDOS JB"/>
    <s v="AVAL"/>
    <s v="FO-25-1953414"/>
    <d v="2025-12-10T10:27:00"/>
    <d v="2025-12-10T15:08:00"/>
    <m/>
    <s v="SOFTWARE"/>
    <s v="ERROR DE TRANSACCIONES"/>
    <s v="RECHAZO GENERAL"/>
    <s v="EJECUTADO / CANCELADO"/>
    <s v="10/12/2025 SE LLEGA AL COMERCIO PARA REALIZAR MANTENIMIENTO SE VALÍA CERRADO SE MARCA EL NÚMERO DE CONTACTO 3152197049 EN MÁS DE 10 OCASIONES Y NADIE RESPONDE SE VALIDA CON UNA VECINA LA CUAL INDICA QUE NO SABE POR QUÉ ESTÁ CERRADO Y TAMPOCO TIENE CONOCIMIENTO EN QUÉ HORARIO ABREN, SE ESPERA POR MÁS DE 20 MINUTOS PARA VALIDAR SI LLEGA ALGUIEN CONTINÚA CERRADO, SE DEJA EVIDENCIA FOTOGRÁFICA DEL SITIO"/>
    <s v="VISITA TECNICA"/>
    <s v="0"/>
    <s v="TIPO I"/>
    <s v="TERRESTRE"/>
    <s v="GOMEZ VEGA DAVID SNEYDER"/>
    <n v="1"/>
    <s v="0"/>
    <n v="65960"/>
    <n v="75096"/>
    <n v="65960"/>
  </r>
  <r>
    <s v="NEIVA"/>
    <x v="0"/>
    <x v="0"/>
    <s v="41396"/>
    <s v="5921390"/>
    <s v="14161962"/>
    <s v="INCIDENTE"/>
    <s v="HUILA"/>
    <s v="LA PLATA"/>
    <s v="APUESTAS NACIONALES DE COLOMBI"/>
    <s v="AVAL"/>
    <s v="FO-25-1953420"/>
    <d v="2025-12-10T10:28:00"/>
    <d v="2025-12-12T13:53:00"/>
    <m/>
    <s v="HARDWARE"/>
    <s v="TECLADO"/>
    <s v="DAÑO POS"/>
    <s v="EJECUTADO"/>
    <s v="10/12/2025 10-12 SE ESCALA PARA VISITA, POR FAVOR LLAMAR ANTES DE DESPLAZARSE | 12/12/2025 SE REALIZA CAMBIO DE EQUIPOS POR FALLA TECLA 2, SE HACEN PRUEBAS CON NUEVO DATAFONO, FUNCIONA CORRECTAMENTE"/>
    <s v="VISITA TECNICA"/>
    <s v="JAOZZ480"/>
    <s v="TIPO III"/>
    <s v="TERRESTRE"/>
    <s v="DIAZ VARGAS JONATHAN MIGUEL"/>
    <n v="1"/>
    <s v="0"/>
    <n v="275729"/>
    <n v="196537"/>
    <n v="275729"/>
  </r>
  <r>
    <s v="BOGOTA"/>
    <x v="2"/>
    <x v="2"/>
    <s v="11001"/>
    <s v="5921428"/>
    <s v="21260161"/>
    <s v="INCIDENTE"/>
    <s v="CUNDINAMARCA"/>
    <s v="BOGOTA"/>
    <s v="JORGE ANDRES VALDERRAMA PEREZ"/>
    <s v="AVAL"/>
    <s v="FO-25-1954477"/>
    <d v="2025-12-10T10:47:00"/>
    <d v="2025-12-11T12:24:00"/>
    <m/>
    <s v="ENTIDAD"/>
    <s v="AVAL TARJETA DE SEMBRADO"/>
    <s v="RESEMBRADO EXITOSO"/>
    <s v="EJECUTADO"/>
    <s v="10/12/2025 10-12 SE ESCALA A LA RED PARA VALIDAR SI ATENDEMOS RESEMBRADO - 10-12  LA RED: POR FAVOR PROCEDER CON EL CORRESPONDIENTE RESEMBRADO DE TARJETA | 11/12/2025 ALTO FLUJO DE TRAFICO ACCIDENTE DE VOLQUETA | 11/12/2025 SE ESPERA RESPUESTA DE REBAN A CONFIRMAR POR NO PASAR LAS TRANSACCIONES SALE CUENTA INVALIDA SE ESTÁ ESPERANDO RESPUESTA DE REDEBAN PERDIDA TIEMPO | 11/12/2025 SE HACE RESEMBRADO DE LA TARJETA SE HACEN PRUEBAS DE PAGOS DE CONVENIOS OK_x000a_SE LE INDICA AL CLIENTE QUE EL RECHAZO ES POR PARTE DE LA ENTIDAD QUE VAMOS A REALIZAR EL CORRESPONDIENTE ESCALAMIENTO"/>
    <s v="VISITA TECNICA"/>
    <s v="10OZZ482"/>
    <s v="TIPO I"/>
    <s v="TERRESTRE"/>
    <s v="LEAL POVEDA YOHAN SEBASTIAN"/>
    <n v="1"/>
    <s v="0"/>
    <n v="65960"/>
    <n v="75096"/>
    <n v="65960"/>
  </r>
  <r>
    <s v="BOGOTA"/>
    <x v="2"/>
    <x v="2"/>
    <s v="11001"/>
    <s v="5921444"/>
    <s v="18375261"/>
    <s v="INCIDENTE"/>
    <s v="CUNDINAMARCA"/>
    <s v="BOGOTA"/>
    <s v="MISCELANEA AZUL LOC"/>
    <s v="AVAL"/>
    <s v="FO-25-1954480"/>
    <d v="2025-12-10T10:57:00"/>
    <d v="2025-12-11T10:48:00"/>
    <m/>
    <s v="SOFTWARE"/>
    <s v="ACTUALIZACION"/>
    <s v="VERSION CARGA SO VR"/>
    <s v="CANCELADO"/>
    <s v="10/12/2025 10-12 SE ESCALA A LA RED PARA VALIDAR SI ATENDEMOS RESEMBRADO - 10-12  LA RED: POR FAVOR PROCEDER CON EL CORRESPONDIENTE RESEMBRADO DE TARJETA | 11/12/2025 PROBLEMA DE MOVILIDAD PARA LLEGAR AL LUGAR MUCHO TRÁFICO | 11/12/2025 SE VISITA COMERCIO PERO LA PERSONA ENCARGADA NO TIENE LA TARJETA DE SEMBRADO NO SE PUEDE HACER LA ACTIVIDAD"/>
    <s v="VISITA TECNICA"/>
    <s v="NA"/>
    <s v="TIPO I"/>
    <s v="TERRESTRE"/>
    <s v="LEAL POVEDA YOHAN SEBASTIAN"/>
    <n v="1"/>
    <s v="0"/>
    <n v="65960"/>
    <n v="75096"/>
    <n v="65960"/>
  </r>
  <r>
    <s v="CALI"/>
    <x v="1"/>
    <x v="1"/>
    <s v="19212"/>
    <s v="5921523"/>
    <s v="45987021"/>
    <s v="INCIDENTE"/>
    <s v="CAUCA"/>
    <s v="CORINTO"/>
    <s v="DROGUERIA SUPERFAMILIAR"/>
    <s v="AVAL"/>
    <s v="FO-25-1953735"/>
    <d v="2025-12-10T11:18:00"/>
    <d v="2025-12-11T12:19:00"/>
    <m/>
    <s v="HARDWARE"/>
    <s v="IMPRESION"/>
    <s v="NO AVANZA PAPEL"/>
    <s v="EJECUTADO"/>
    <s v="10/12/2025 10-12 SE ESCALA PARA VISITA, POR FAVOR LLAMAR ANTES DE DESPLAZARSE | 11/12/2025 SE CAMBIA EQUIPO POR FALLAS EN LA IMPRESORA NO AVANZA PAPEL SE HACEN PRUEBAS EXITOSA ADQUIRENCIA TELETON ESTÁ CAÍDO"/>
    <s v="VISITA TECNICA"/>
    <s v="EF00Q838"/>
    <s v="TIPO III"/>
    <s v="TERRESTRE"/>
    <s v="PALACIOS GOMEZ BRAHIAN ANDRES"/>
    <n v="1"/>
    <s v="0"/>
    <n v="275729"/>
    <n v="196537"/>
    <n v="275729"/>
  </r>
  <r>
    <s v="BUCARAMANGA"/>
    <x v="5"/>
    <x v="5"/>
    <s v="68001"/>
    <s v="5921605"/>
    <s v="15001084"/>
    <s v="INCIDENTE"/>
    <s v="SANTANDER"/>
    <s v="BUCARAMANGA"/>
    <s v="SOLUCIONES INTEGRALES SOLIDARI"/>
    <s v="AVAL"/>
    <s v="FO-25-1954484"/>
    <d v="2025-12-10T11:46:00"/>
    <d v="2025-12-10T17:12:00"/>
    <m/>
    <s v="HARDWARE"/>
    <s v="SE REINICIA"/>
    <s v="DAÑO POS"/>
    <s v="EJECUTADO"/>
    <s v="10/12/2025 SEÑORA MÓNICA INDICA LLEGAR 4PM | 10/12/2025 CAMBIO DE EQUIPO POR DETERIORO Y SE REINICIA CONSTANTE"/>
    <s v="VISITA TECNICA"/>
    <s v="ABC0P577"/>
    <s v="TIPO I"/>
    <s v="TERRESTRE"/>
    <s v="PEÑA DIAZ IVAN YESID"/>
    <n v="1"/>
    <s v="0"/>
    <n v="65960"/>
    <n v="75096"/>
    <n v="65960"/>
  </r>
  <r>
    <s v="BOGOTA"/>
    <x v="2"/>
    <x v="2"/>
    <s v="25386"/>
    <s v="5921614"/>
    <s v="90188027"/>
    <s v="INCIDENTE"/>
    <s v="CUNDINAMARCA"/>
    <s v="LA MESA"/>
    <s v="TECNIMOVIL SPORT"/>
    <s v="AVAL"/>
    <s v="FO-25-1954490"/>
    <d v="2025-12-10T11:49:00"/>
    <d v="2025-12-12T11:37:00"/>
    <m/>
    <s v="ENTIDAD"/>
    <s v="AVAL TARJETA DE SEMBRADO"/>
    <s v="RESEMBRADO EXITOSO"/>
    <s v="EJECUTADO"/>
    <s v="10/12/2025 10-12  LA RED: POR FAVOR PROCEDER CON EL CORRESPONDIENTE RESEMBRADO DE TARJETA | 12/12/2025 SE REALIZA EL SEMBRADO DE TARJETA 4259"/>
    <s v="VISITA TECNICA"/>
    <s v="VIZZZ507"/>
    <s v="TIPO II"/>
    <s v="TERRESTRE"/>
    <s v="ALARCON AREVALO JOHAN STIVEN"/>
    <n v="1"/>
    <s v="0"/>
    <n v="144968"/>
    <n v="140396"/>
    <n v="144968"/>
  </r>
  <r>
    <s v="BOGOTA"/>
    <x v="2"/>
    <x v="2"/>
    <s v="11001"/>
    <s v="5921682"/>
    <s v="13352372"/>
    <s v="INCIDENTE"/>
    <s v="CUNDINAMARCA"/>
    <s v="BOGOTA"/>
    <s v="DROGAS FRANCIA"/>
    <s v="AVAL"/>
    <s v="FO-25-1954496"/>
    <d v="2025-12-10T12:04:00"/>
    <d v="2025-12-11T11:53:00"/>
    <m/>
    <s v="HARDWARE"/>
    <s v="COMUNICACION"/>
    <s v="MENSAJE CABLE DE RED DESCONECTADO"/>
    <s v="EJECUTADO / CANCELADO"/>
    <s v="10/12/2025 10-12 SE ESCALA PARA VISITA, POR FAVOR LLAMAR ANTES DE DESPLAZARSE | 11/12/2025 SE VISITA COMERCIO PARA TENDER INCIDENTE REPORTADO PERO AL LLEGAR A LA DIRECCIÓN EL LOCAL SE ENCUENTRA VACÍO SE INTENTA COMUNICACIÓN TELEFÓNICA SIN ÉXITO 3112783487"/>
    <s v="VISITA TECNICA"/>
    <s v="0"/>
    <s v="TIPO I"/>
    <s v="TERRESTRE"/>
    <s v="SOTO LONDOÑO FREDY ALEXANDER"/>
    <n v="1"/>
    <s v="0"/>
    <n v="65960"/>
    <n v="75096"/>
    <n v="65960"/>
  </r>
  <r>
    <s v="VILLAVICENCIO"/>
    <x v="0"/>
    <x v="0"/>
    <s v="50001"/>
    <s v="5921874"/>
    <s v="14804702"/>
    <s v="INCIDENTE"/>
    <s v="META"/>
    <s v="VILLAVICENCIO"/>
    <s v="LA GRAN DROGUERIA LA SABANA CA"/>
    <s v="AVAL"/>
    <s v="FO-25-1954781"/>
    <d v="2025-12-10T13:10:00"/>
    <d v="2025-12-11T10:58:00"/>
    <m/>
    <s v="HARDWARE"/>
    <s v="IMPRESION"/>
    <s v="TAPA IMPRESORA"/>
    <m/>
    <s v="10/12/2025 10-12 SE ESCALA PARA VISITA, POR FAVOR LLAMAR ANTES DE DESPLAZARSE | 11/12/2025 SE REALIZA CONTACTO TELEFONICO CON EL SEÑOR ALBERTO EL CUAL INFORMA QUE EL DATAFONO ESTA FUNCIONANDO BIEN QUE LE DAÑO ES EN LA BASE  PERO QUE DEBE ARREGLAR EL VIDRIO DONDE SE VA PONER EL DATAFONO, SE LE INFORMA QUE DEBE SOLICITAR OTRA VISITA CUANDO TENGAN TODO LISTO PARA INSTALAR BASE"/>
    <s v="SOPORTE TELEFONICO"/>
    <m/>
    <s v="TIPO I"/>
    <s v="TERRESTRE"/>
    <s v="PEDREROS CONTRERAS MICHAEL STEVENS"/>
    <n v="0"/>
    <s v="0"/>
    <n v="41241"/>
    <n v="0"/>
    <n v="41241"/>
  </r>
  <r>
    <s v="BOGOTA"/>
    <x v="2"/>
    <x v="2"/>
    <s v="11001"/>
    <s v="5921899"/>
    <s v="31401516"/>
    <s v="INCIDENTE"/>
    <s v="CUNDINAMARCA"/>
    <s v="BOGOTA"/>
    <s v="VAERIEDADES LOREN SS II"/>
    <s v="AVAL"/>
    <s v="FO-25-1955665"/>
    <d v="2025-12-10T13:22:00"/>
    <d v="2025-12-10T15:33:00"/>
    <m/>
    <s v="USUARIO"/>
    <s v="MANTENIMIENTO"/>
    <s v="MANTENIMIENTO GENERAL"/>
    <s v="CANCELADO"/>
    <s v="10/12/2025 10-12 EN COMUNICACIÓN AL NÚMERO 3192507659 CON LA SRA LORENA CONFIRMA QUE SE LE PERDIÓ LA LECTORA, SE LE INFORMA QUE DEBE REALIZAR UN DENUNCIÓ CUANDO LO REALICE COMUNICARSE NUEVAMENTE PARA REALIZAR LA REPOSICIÓN, SE CONSULTA PLACA A RBM Y SE LE COMPARTE A USUARIA | 10/12/2025 10-12 EN COMUNICACIÓN AL NÚMERO 3192507659 CON LA SRA LORENA CONFIRMA QUE SE LE PERDIÓ LA LECTORA, SE LE INFORMA QUE DEBE REALIZAR UN DENUNCIÓ CUANDO LO REALICE COMUNICARSE NUEVAMENTE PARA REALIZAR LA REPOSICIÓN, SE CONSULTA PLACA A RBM Y SE LE COMPARTE A USUARIA"/>
    <s v="SOPORTE TELEFONICO"/>
    <m/>
    <s v="TIPO I"/>
    <s v="TERRESTRE"/>
    <s v="TORO CARDONA ELIZABETH"/>
    <n v="0"/>
    <s v="0"/>
    <n v="41241"/>
    <n v="0"/>
    <n v="41241"/>
  </r>
  <r>
    <s v="SANTA MARTA"/>
    <x v="3"/>
    <x v="3"/>
    <s v="47545"/>
    <s v="5922074"/>
    <s v="16323263"/>
    <s v="INCIDENTE"/>
    <s v="MAGDALENA"/>
    <s v="PIJIÑO DEL CARMEN"/>
    <s v="MAC DROGAS N 2"/>
    <s v="AVAL"/>
    <s v="FO-25-1955666"/>
    <d v="2025-12-10T14:21:00"/>
    <d v="2025-12-11T16:11:00"/>
    <m/>
    <s v="SOFTWARE"/>
    <s v="LLT"/>
    <s v="LLT"/>
    <s v="EJECUTADO / CANCELADO"/>
    <s v="10/12/2025 10-12  LA RED: POR FAVOR PROCEDER CON EL CORRESPONDIENTE RESEMBRADO DE TARJETA | 11/12/2025 SE REALIZA VISITA AL PUNTO, NO SE PUEDE HACER OPERACIÓN DEBIDO A QUE LA TARJETA DE SEMBRADO NO CORRESPONDE AL COMERCIO EN CUESTIÓN, CÓDIGO NI NOMBRE CONCUERDAN, RESEMBRADO FALLIDO"/>
    <s v="VISITA TECNICA"/>
    <s v="111MZ489"/>
    <s v="TIPO IV"/>
    <s v="TERRESTRE"/>
    <s v="GUTIERREZ PEREZ LUIS ALBERTO"/>
    <n v="1"/>
    <s v="0"/>
    <n v="479589"/>
    <n v="196537"/>
    <n v="479589"/>
  </r>
  <r>
    <s v="TUNJA"/>
    <x v="5"/>
    <x v="5"/>
    <s v="68077"/>
    <s v="5922110"/>
    <s v="18734004"/>
    <s v="INCIDENTE"/>
    <s v="SANTANDER"/>
    <s v="BARBOSA"/>
    <s v="LEFCOM BARBOSA"/>
    <s v="AVAL"/>
    <s v="FO-25-1955670"/>
    <d v="2025-12-10T14:32:00"/>
    <d v="2025-12-12T08:10:00"/>
    <m/>
    <s v="SOFTWARE"/>
    <s v="ERROR DE TRANSACCIONES"/>
    <s v="RECHAZO GENERAL"/>
    <s v="EJECUTADO"/>
    <s v="10/12/2025 10-12 SE ESCALA PARA VISITA, POR FAVOR LLAMAR ANTES DE DESPLAZARSE | 11/12/2025 EN COMUNICACIÓN CON LA SEÑORA ANGELA FLORES AL NÚMERO REGISTRADO EN LA ORDEN DE TRABAJO INDICA LA DISPONIBILIDAD DE ATENDER LA VISITA Y CONFIRMA QUE YA CUENTA CON LA TARJETA DE SEMBRADO EN SITIO | 11/12/2025 SE REALIZA BORRADO DE EQUIPO ACTUALIZANDO VERSIÓN 10.6 Y RESEMBRADO DE TARJETA 0283  DONDE SE EVIDENCIA QUE EL RECHAZO GENERAL CONTINUA , SE PROCEDE A ESCALAMIENTO CON EL COORDINADOR DE LA ZONA Y REMITEN EL CASO AL ÁREA CORRESPONDIENTE A LA RED  RBM REDEBAN MAIRA SILVA DONDE INDICA  PROCEDER  CON  EL CAMBIO DE EQUIPO Y LA FALLA PERSISTE , DONDE INDICAN QUE ES BLOQUEO DE LA ENTIDAD SE PROCEDE A CERRAR ORDEN INDICANDOLE AL CLIENTE QUE DEBEN COMUNICARSE CON LA ENTIDAD SILICITANDO EL LEVANTAMIENTO DEL BLOQUEO"/>
    <s v="VISITA TECNICA"/>
    <s v="AB1GZ030"/>
    <s v="TIPO II"/>
    <s v="TERRESTRE"/>
    <s v="ALVARADO MORENO CRISTHIAN"/>
    <n v="1"/>
    <s v="0"/>
    <n v="144968"/>
    <n v="140396"/>
    <n v="144968"/>
  </r>
  <r>
    <s v="CALI"/>
    <x v="1"/>
    <x v="1"/>
    <s v="76001"/>
    <s v="5922251"/>
    <s v="18384149"/>
    <s v="INCIDENTE"/>
    <s v="VALLE DEL CAUCA"/>
    <s v="CALI"/>
    <s v="SERVI PAGOS LA 97"/>
    <s v="AVAL"/>
    <s v="FO-25-1955768"/>
    <d v="2025-12-10T15:21:00"/>
    <d v="2025-12-11T11:40:00"/>
    <m/>
    <s v="HARDWARE"/>
    <s v="HUB"/>
    <s v="SE REINICIA"/>
    <s v="EJECUTADO"/>
    <s v="10/12/2025 10-12 SE ESCALA PARA VISITA, POR FAVOR LLAMAR ANTES DE DESPLAZARSE | 11/12/2025 SE REALIZA CAMBIO DE HUB HB2 PUERTOS USB MALOS, CB AVAL BANCO DE BOGOTÁ, PRUEBAS OK, SE ADJUNTA PRUEBA TELETÓN CON RECHAZO GENERAL"/>
    <s v="VISITA TECNICA"/>
    <s v="9B06Z306"/>
    <s v="TIPO I"/>
    <s v="TERRESTRE"/>
    <s v="PAREDES CASTILLO DIEGO"/>
    <n v="1"/>
    <s v="0"/>
    <n v="65960"/>
    <n v="75096"/>
    <n v="65960"/>
  </r>
  <r>
    <s v="VILLAVICENCIO"/>
    <x v="0"/>
    <x v="0"/>
    <s v="50606"/>
    <s v="5922358"/>
    <s v="17592551"/>
    <s v="INCIDENTE"/>
    <s v="META"/>
    <s v="RESTREPO"/>
    <s v="PDV TRANSITO RESTREPO"/>
    <s v="AVAL"/>
    <s v="FO-25-1956151"/>
    <d v="2025-12-10T16:05:00"/>
    <d v="2025-12-11T11:44:00"/>
    <m/>
    <s v="ENTIDAD"/>
    <s v="AVAL TARJETA DE SEMBRADO"/>
    <s v="COMERCIO SIN TARJETA DE SEMBRADO"/>
    <s v="EJECUTADO / CANCELADO"/>
    <s v="10/12/2025 10-12 SE ESCALA PARA VISITA, POR FAVOR LLAMAR ANTES DE DESPLAZARSE | 11/12/2025 SE REALIZA VISITA AL  PUNTO POR SOLICITUD DE REINICIO EL EQUIPO, SE LLEGA AL PUNTO Y SE PIDE LA TARJETA DE SEMBRADO DEL EQUIPO NOS SUMINISTRAN LA TARJETA PERO SE OBSERVA QUE ESTÁ EN MAL ESTADO, SE REALIZA LA PRUEBA DE TEST Y DA ERROR, SE INFORMA AL USUARIO QUE DEBE SOLICITAR LA TARJETA DE SEMBRADO ALA ENTIDAD, NO SE INTERVIENE EL EQUIPO"/>
    <s v="VISITA TECNICA"/>
    <s v="0"/>
    <s v="TIPO II"/>
    <s v="TERRESTRE"/>
    <s v="MOLINA CASTRO JAVIER ALBERTO"/>
    <n v="1"/>
    <s v="0"/>
    <n v="144968"/>
    <n v="140396"/>
    <n v="144968"/>
  </r>
  <r>
    <s v="CALI"/>
    <x v="1"/>
    <x v="1"/>
    <s v="76520"/>
    <s v="5922374"/>
    <s v="14609820"/>
    <s v="INCIDENTE"/>
    <s v="VALLE DEL CAUCA"/>
    <s v="PALMIRA"/>
    <s v="SUPERMERCADO BELALCAZAR ROZO"/>
    <s v="AVAL"/>
    <s v="FO-25-1957525"/>
    <d v="2025-12-10T16:16:00"/>
    <d v="2025-12-11T15:19:00"/>
    <m/>
    <s v="ENTIDAD"/>
    <s v="AVAL TARJETA DE SEMBRADO"/>
    <s v="TARJETA DE SEMBRADO DIFERENTE"/>
    <s v="EJECUTADO / CANCELADO"/>
    <s v="10/12/2025 10-12 SE ESCALA A LA RED PARA VALIDAR SI ATENDEMOS RESEMBRADP..11-12  LA RED: POR FAVOR PROCEDER CON EL CORRESPONDIENTE RESEMBRADO DE TARJETA, SE VALIDA INFORMACION DE RECEPCION DE TARJETA CON EL USUARIO SE ESCALA PARA VISITA | 11/12/2025 SE REALIZÓ VISITA TÉCNICA PARA REALIZAR EL RESEMBRADO DE TARJETA POR NOVEDAD TÉCNICA, LAS PERSONAS DEL ÁREA ADMINISTRATIVA BUSCAN LA TARJETA PERO NO LA ENCONTRARON, SE COMUNICAN CON EL ÁREA DE LA OFICINA DE YUMBO,DONDE LES CONFIRMARON QUE ALLA TIENEN LA TARJETA EN LA OFICINA YA QUE ALLA FUE ENVIADA POR EL BANCO,SE LE INDICA QUE TAN PRONTO SEA POSIBLE LA PUEDA TRAER AL COMERCIO Y LLAMAR A SOLICITAR NUEVAMENTE EL SERVICIO."/>
    <s v="VISITA TECNICA"/>
    <s v="NO HUBO INTERVENCIÓN"/>
    <s v="TIPO I"/>
    <s v="TERRESTRE"/>
    <s v="SANCHEZ URREGO ROBINSON DAVID"/>
    <n v="1"/>
    <s v="0"/>
    <n v="65960"/>
    <n v="75096"/>
    <n v="65960"/>
  </r>
  <r>
    <s v="CALI"/>
    <x v="1"/>
    <x v="1"/>
    <s v="76130"/>
    <s v="5922480"/>
    <s v="17966573"/>
    <s v="INCIDENTE"/>
    <s v="VALLE DEL CAUCA"/>
    <s v="CANDELARIA"/>
    <s v="MULTISERVICIO JYD LA AVENIDA"/>
    <s v="AVAL"/>
    <s v="FO-25-1956463"/>
    <d v="2025-12-10T17:16:00"/>
    <d v="2025-12-12T15:04:00"/>
    <m/>
    <s v="HARDWARE"/>
    <s v="PINPAD"/>
    <s v="SE REINICIA"/>
    <s v="EJECUTADO"/>
    <s v="10/12/2025 10-12 SE ESCALA PARA VISITA, POR FAVOR LLAMAR ANTES DE DESPLAZARSE | 12/12/2025 SE FORMATEA DATAFONO Y SE CARGA SO Y VERSIÓN CON PARCHE PARA PIN PAD, SE INICIALIZA TERMINAL, SE SIEMBRA TARJETA, HABILITA CIERRE, SE REALIZAN PRUEBA DE TELETÓN PERO ARROJA RG, SE REALIZA PRUEBA CON OTRA TRX."/>
    <s v="VISITA TECNICA"/>
    <s v="AB119865"/>
    <s v="TIPO II"/>
    <s v="TERRESTRE"/>
    <s v="MONTERO MUESES GIAN CARLO"/>
    <n v="1"/>
    <s v="0"/>
    <n v="144968"/>
    <n v="140396"/>
    <n v="144968"/>
  </r>
  <r>
    <s v="TUNJA"/>
    <x v="5"/>
    <x v="5"/>
    <s v="15681"/>
    <s v="5922507"/>
    <s v="16010332"/>
    <s v="INCIDENTE"/>
    <s v="BOYACA"/>
    <s v="SAN PABLO DE BORBUR"/>
    <s v="PHARMEDIC STA B"/>
    <s v="AVAL"/>
    <s v="FO-25-1957265"/>
    <d v="2025-12-11T08:00:00"/>
    <d v="2025-12-12T15:07:00"/>
    <m/>
    <s v="HARDWARE"/>
    <s v="TECLADO"/>
    <s v="DAÑO POS"/>
    <s v="EJECUTADO"/>
    <s v="11/12/2025 11-12 SE ESCALA PARA VISITA, POR FAVOR LLAMAR ANTES DE DESPLAZARSE | 12/12/2025 SE VISITA CB MANTENIMIENTO DE EQUIPO CAMBIO DE POS POR DAÑO PRUEBAS EXITOSAS"/>
    <s v="VISITA TECNICA"/>
    <s v="BBCZZ668"/>
    <s v="TIPO IV"/>
    <s v="TERRESTRE"/>
    <s v="GONZALEZ GONZALEZ MARIO ALBERTO"/>
    <n v="1"/>
    <s v="0"/>
    <n v="479589"/>
    <n v="196537"/>
    <n v="479589"/>
  </r>
  <r>
    <s v="BOGOTA"/>
    <x v="2"/>
    <x v="2"/>
    <s v="25040"/>
    <s v="5922746"/>
    <s v="13451422"/>
    <s v="INCIDENTE"/>
    <s v="CUNDINAMARCA"/>
    <s v="ANOLAIMA"/>
    <s v="TIENDA DEPORTIVA F &amp; M"/>
    <s v="AVAL"/>
    <s v="FO-25-1957618"/>
    <d v="2025-12-11T08:00:00"/>
    <d v="2025-12-12T13:58:00"/>
    <m/>
    <s v="HARDWARE"/>
    <s v="TECLADO"/>
    <s v="DAÑO POS"/>
    <s v="EJECUTADO"/>
    <s v="11/12/2025 11-12 SE ESCALA PARA VISITA, POR FAVOR LLAMAR ANTES DE DESPLAZARSE | 12/12/2025 SE CAMBIA POS POR NO FUNCIONA ADECUADAMENTE EL F4 PARA INGRESAR AL CORRESPONSAL AVAL SE HACEN PRUEBA OK"/>
    <s v="VISITA TECNICA"/>
    <s v="IZ0GZ462"/>
    <s v="TIPO II"/>
    <s v="TERRESTRE"/>
    <s v="LEAL POVEDA YOHAN SEBASTIAN"/>
    <n v="1"/>
    <s v="0"/>
    <n v="144968"/>
    <n v="140396"/>
    <n v="144968"/>
  </r>
  <r>
    <s v="VILLAVICENCIO"/>
    <x v="0"/>
    <x v="0"/>
    <s v="50001"/>
    <s v="5922793"/>
    <s v="17591264"/>
    <s v="INCIDENTE"/>
    <s v="META"/>
    <s v="VILLAVICENCIO"/>
    <s v="CONSUERTE PDV GOBERNACION"/>
    <s v="AVAL"/>
    <s v="FO-25-1957752"/>
    <d v="2025-12-11T08:34:00"/>
    <d v="2025-12-11T16:15:00"/>
    <m/>
    <s v="HARDWARE"/>
    <s v="IMPRESION"/>
    <s v="NO IMPRIME UNO O VARIOS CARACTERES"/>
    <m/>
    <s v="11/12/2025 11-12 SE ESCALA PARA VISITA, POR FAVOR LLAMAR ANTES DE DESPLAZARSE | 11/12/2025 SE REALIZA CONTACTO TELEFONICO CON EL SEÑOR ALBERTO UPEGUI EL CUAL NOS INFORMA QUE NO A SOLICITADO SOPORTE TÉCNICO PARA EL PUNTO QUE DE TA, NOS INFORMA QUE LA VISITA ES PARA OTRO CU POR LO CUAL SE LE INFORMA QUE DEBE SOLICITAR MANTENIMIENTO CON LOS DATOS CORRECTOS"/>
    <s v="SOPORTE TELEFONICO"/>
    <m/>
    <s v="TIPO I"/>
    <s v="TERRESTRE"/>
    <s v="PEDREROS CONTRERAS MICHAEL STEVENS"/>
    <n v="0"/>
    <s v="0"/>
    <n v="41241"/>
    <n v="0"/>
    <n v="41241"/>
  </r>
  <r>
    <s v="MEDELLIN"/>
    <x v="4"/>
    <x v="4"/>
    <s v="5001"/>
    <s v="5922810"/>
    <s v="13237441"/>
    <s v="INCIDENTE"/>
    <s v="ANTIOQUIA"/>
    <s v="MEDELLIN"/>
    <s v="LA BOBINA PARACOSER"/>
    <s v="AVAL"/>
    <s v="FO-25-1957855"/>
    <d v="2025-12-11T08:42:00"/>
    <d v="2025-12-11T11:48:00"/>
    <m/>
    <s v="HARDWARE"/>
    <s v="TECLADO"/>
    <s v="DAÑO POS"/>
    <s v="EJECUTADO"/>
    <s v="11/12/2025 11-12 SE ESCALA PARA VISITA, POR FAVOR LLAMAR ANTES DE DESPLAZARSE | 11/12/2025 VISITA FALLIDA EL COMERCIO NO CUENTA CON LA TARJETA DE SEMBRADO PARA PODER REALIZAR EL CAMBIO DE EQUIPO TAMBIEN INFORMAN QUE HACE VARIOS MESES NO UTILIZAN EL CORRESPONSAL AVAL VAN A VERIFICAR EN RBM QUE HACER"/>
    <s v="VISITA TECNICA"/>
    <s v="IZ0ZZ128"/>
    <s v="TIPO I"/>
    <s v="TERRESTRE"/>
    <s v="PAREJA ECHAVARRIA JHON DAVID"/>
    <n v="1"/>
    <s v="0"/>
    <n v="65960"/>
    <n v="75096"/>
    <n v="65960"/>
  </r>
  <r>
    <s v="TUNJA"/>
    <x v="5"/>
    <x v="5"/>
    <s v="15248"/>
    <s v="5922924"/>
    <s v="14006340"/>
    <s v="INCIDENTE"/>
    <s v="BOYACA"/>
    <s v="EL ESPINO"/>
    <s v="EDS LA PERLA"/>
    <s v="AVAL"/>
    <s v="FO-25-1958400"/>
    <d v="2025-12-11T09:21:00"/>
    <d v="2025-12-16T14:51:00"/>
    <m/>
    <s v="ENTIDAD"/>
    <s v="ERROR DE TRANSACCIONES"/>
    <s v="TRANSACCION NO PERMITIDA"/>
    <s v="EJECUTADO"/>
    <s v="15/12/2025 SE LOGRA COMUNICACION CON LA SEÑORA LAURA PEREZ AL NUMERO TELEFONICO 3213995795 QUIEN NOS INFORMA QUE EL DIA DE HOY NO PUEDE ATENDER LA VISITA EL DIA DE HOY YA QUE PRESENTA FALLAS EN LA RED ELECTRICA POR PROBLEMAS EN EL PUEBLO, SE LE INDICA AL CLIENTE QUE POR TEMAS DE TRANSPORTE HACIA EL LUGAR Y LEJANIA TAMPOCO ES POSIBLE VISITAR EL DIA DE HOY, SE LE INFORMA AL CLIENTE QUE NOS COMUNICAREMOS EL DIA DE MAÑANA PARA CONFIRMAR LA VISITA Y EN DADO EL CASO SE VISITARA A LAS 5PM EL DIA DE MAÑANA. | 16/12/2025 SE REALIZA VISITA AL COMERCIO, SE CAMBIA EQUIPO POR DAÑO, EQUIPO SON LLAVES, SE REALIZAN PRUEBAS, PEUEBA DE TELETON FALLIDA, CONVENIO CON FALLA."/>
    <s v="VISITA TECNICA"/>
    <s v="JAAWZ213"/>
    <s v="TIPO IV"/>
    <s v="TERRESTRE"/>
    <s v="SOLER HOYOS CRISTIAN LEONARDO"/>
    <n v="1"/>
    <s v="0"/>
    <n v="479589"/>
    <n v="196537"/>
    <n v="479589"/>
  </r>
  <r>
    <s v="VILLAVICENCIO"/>
    <x v="0"/>
    <x v="0"/>
    <s v="25438"/>
    <s v="5922927"/>
    <s v="19099183"/>
    <s v="INCIDENTE"/>
    <s v="CUNDINAMARCA"/>
    <s v="MEDINA"/>
    <s v="MOVILCO MEDINA"/>
    <s v="AVAL"/>
    <s v="FO-25-1963815"/>
    <d v="2025-12-12T08:45:00"/>
    <d v="2025-12-12T15:14:00"/>
    <m/>
    <s v="HARDWARE"/>
    <s v="IMPRESION"/>
    <s v="NO AVANZA PAPEL"/>
    <s v="EJECUTADO"/>
    <s v="12/12/2025 SE REALIZA CAMBIO DE TAPA Y ROLLO DE IMPRESORA , COMERCIO QUEDA OK"/>
    <s v="VISITA TECNICA"/>
    <s v="LMPZZ537"/>
    <s v="TIPO IV"/>
    <s v="TERRESTRE"/>
    <s v="PEDREROS CONTRERAS MICHAEL STEVENS"/>
    <n v="1"/>
    <s v="0"/>
    <n v="479589"/>
    <n v="196537"/>
    <n v="479589"/>
  </r>
  <r>
    <s v="BOGOTA"/>
    <x v="2"/>
    <x v="2"/>
    <s v="11001"/>
    <s v="5922935"/>
    <s v="90858285"/>
    <s v="INCIDENTE"/>
    <s v="CUNDINAMARCA"/>
    <s v="BOGOTA"/>
    <s v="TIENDA MINUTOS EL MONO"/>
    <s v="AVAL"/>
    <s v="FO-25-1958496"/>
    <d v="2025-12-11T09:25:00"/>
    <d v="2025-12-11T13:08:00"/>
    <m/>
    <s v="ENTIDAD"/>
    <s v="ERROR DE TRANSACCIONES"/>
    <s v="TRANSACCION NO PERMITIDA"/>
    <s v="EJECUTADO"/>
    <s v="11/12/2025 SE VISITA COMERCIO, SE REPISAN PARÁMETROS, SE INICIALIZA POS CONTINÚA FALLA REPORTADA, SE VALIDA CON RBM E INDICAN QUE ES POR LA ENTIDAD, SE ESCALARÁ"/>
    <s v="VISITA TECNICA"/>
    <s v="FB000718"/>
    <s v="TIPO I"/>
    <s v="TERRESTRE"/>
    <s v="ORTIZ MARTINEZ STIVEN"/>
    <n v="1"/>
    <s v="0"/>
    <n v="65960"/>
    <n v="75096"/>
    <n v="65960"/>
  </r>
  <r>
    <s v="BOGOTA"/>
    <x v="2"/>
    <x v="2"/>
    <s v="11001"/>
    <s v="5922966"/>
    <s v="15571698"/>
    <s v="INCIDENTE"/>
    <s v="CUNDINAMARCA"/>
    <s v="BOGOTA"/>
    <s v="DROG. PHARMA WORLD N 5"/>
    <s v="AVAL"/>
    <s v="FO-25-1958497"/>
    <d v="2025-12-11T09:39:00"/>
    <d v="2025-12-11T15:25:00"/>
    <m/>
    <s v="USUARIO"/>
    <s v="CIERRE"/>
    <s v="COMERCIO NO REALIZA CIERRE"/>
    <s v="EJECUTADO"/>
    <s v="11/12/2025 SE CAPACITA COMERCIO SOBRE LA REALIZACIÓN DE CIERRE QUEDANDO OK"/>
    <s v="VISITA TECNICA"/>
    <s v="999KZ568"/>
    <s v="TIPO I"/>
    <s v="TERRESTRE"/>
    <s v="SOTO LONDOÑO FREDY ALEXANDER"/>
    <n v="1"/>
    <s v="0"/>
    <n v="65960"/>
    <n v="75096"/>
    <n v="65960"/>
  </r>
  <r>
    <s v="VILLAVICENCIO"/>
    <x v="0"/>
    <x v="0"/>
    <s v="50006"/>
    <s v="5923126"/>
    <s v="90178855"/>
    <s v="INCIDENTE"/>
    <s v="META"/>
    <s v="ACACIAS"/>
    <s v="PAPELERIA Y CACHARERIA ACUARIOS.COM"/>
    <s v="AVAL"/>
    <s v="FO-25-1959526"/>
    <d v="2025-12-11T10:31:00"/>
    <d v="2025-12-11T15:30:00"/>
    <m/>
    <s v="HARDWARE"/>
    <s v="ALERT IRRUPTION"/>
    <s v="ALERT IRRUPTION"/>
    <s v="EJECUTADO"/>
    <s v="11/12/2025 SE REALIZA CAMBIO DE EQUIPO POR DAÑO SE ENTREGA OPERATIVO SIN NOVEDAD"/>
    <s v="VISITA TECNICA"/>
    <s v="CA002686"/>
    <s v="TIPO II"/>
    <s v="TERRESTRE"/>
    <s v="ROZO JIMENEZ EDGAR ARMANDO"/>
    <n v="1"/>
    <s v="0"/>
    <n v="144968"/>
    <n v="140396"/>
    <n v="144968"/>
  </r>
  <r>
    <s v="BOGOTA"/>
    <x v="2"/>
    <x v="2"/>
    <s v="11001"/>
    <s v="5923532"/>
    <s v="90762109"/>
    <s v="INCIDENTE"/>
    <s v="CUNDINAMARCA"/>
    <s v="BOGOTA"/>
    <s v="PAPELERIA CREATIVA JJ"/>
    <s v="AVAL"/>
    <s v="FO-25-1961293"/>
    <d v="2025-12-11T12:56:00"/>
    <d v="2025-12-11T15:45:00"/>
    <m/>
    <s v="ENTIDAD"/>
    <s v="AVAL TARJETA DE SEMBRADO"/>
    <s v="EXCEDE INTENTOS DE PIN"/>
    <s v="CANCELADO"/>
    <s v="11/12/2025 11-12 SE ESCALA A LA RED POR FALLA EXCEDE INTENTOS DE PIN - 11-12 LA RED:  POR FAVOR DOCUMENTAR RECHAZO DIRECTAMENTE DE ENTIDAD Y CERRAR EL SERVICIO. | 11/12/2025 11-12 SE ESCALA A LA RED POR FALLA EXCEDE INTENTOS DE PIN - 11-12 LA RED:  POR FAVOR DOCUMENTAR RECHAZO DIRECTAMENTE DE ENTIDAD Y CERRAR EL SERVICIO."/>
    <s v="SOPORTE TELEFONICO"/>
    <m/>
    <s v="TIPO I"/>
    <s v="TERRESTRE"/>
    <s v="TORO CARDONA ELIZABETH"/>
    <n v="0"/>
    <s v="0"/>
    <n v="41241"/>
    <n v="0"/>
    <n v="41241"/>
  </r>
  <r>
    <s v="BOGOTA"/>
    <x v="2"/>
    <x v="2"/>
    <s v="25286"/>
    <s v="5923988"/>
    <s v="90701961"/>
    <s v="INCIDENTE"/>
    <s v="CUNDINAMARCA"/>
    <s v="FUNZA"/>
    <s v="SERVICIO INTEGRAL DE LA SABANA MARANATHA 1"/>
    <s v="AVAL"/>
    <s v="FO-25-1961758"/>
    <d v="2025-12-11T16:10:00"/>
    <d v="2025-12-13T09:12:00"/>
    <m/>
    <s v="ENTIDAD"/>
    <s v="ERROR DE TRANSACCIONES"/>
    <s v="FACTURAS VENCIDAD"/>
    <s v="EJECUTADO"/>
    <s v="12/12/2025 SE VISITA COMERCIO SE LE INDICA A LA PERSONA QUE EL RECIBO QUE DESEA PASAR NO TIENE CONVENIO POR EL CORRESPONSAL BANCARIO SE VERIFICA LOS DEMÁS CONVENIOS Y TODO ESTÁ EN FUNCIONAMIENTO"/>
    <s v="VISITA TECNICA"/>
    <s v="FSZZZ753"/>
    <s v="TIPO II"/>
    <s v="TERRESTRE"/>
    <s v="LEAL POVEDA YOHAN SEBASTIAN"/>
    <n v="1"/>
    <s v="0"/>
    <n v="144968"/>
    <n v="140396"/>
    <n v="144968"/>
  </r>
  <r>
    <s v="CALI"/>
    <x v="1"/>
    <x v="1"/>
    <s v="76248"/>
    <s v="5924089"/>
    <s v="14013379"/>
    <s v="INCIDENTE"/>
    <s v="VALLE DEL CAUCA"/>
    <s v="EL CERRITO"/>
    <s v="BETOS PAPEL"/>
    <s v="AVAL"/>
    <s v="FO-25-1970654 | FO-25-1963064"/>
    <d v="2025-12-11T17:01:00"/>
    <d v="2025-12-19T16:11:00"/>
    <m/>
    <s v="ENTIDAD"/>
    <s v="ERROR DE TRANSACCIONES"/>
    <s v="TRANSACCION NO PERMITIDA"/>
    <s v="EJECUTADO"/>
    <s v="[FO-25-1970654] 19/12/2025 SE ESCALÓ CASI CON REDEBAN Y LA RED PIDE CERRAR CASO DEBIDO A QUE EL FAVOR ES POR ENTIDAD Y LO VAN A ESCALAR DIRECTAMENTE. || [FO-25-1963064] 13/12/2025 SE VISITA CORRESPONSAL Y SE ENCONTRÓ DATÁFONO CON RECHAZO GENERAL. SE PROCEDE A REALIZAR CARGAR NUEVAMENTE VERSIÓN E INICIAR PERO ERROR PERSISTE. SE PROCEDE A REALIZAR CAMBIO DE EQUIPO PERO DAÑO CONTINUA. SE ESCALA CON COORDINADOR Y SE DEJA PARA RE PROGRAMACIÓN."/>
    <s v="VISITA TECNICA"/>
    <s v="JAAWZ717"/>
    <s v="TIPO II"/>
    <s v="TERRESTRE"/>
    <s v="BOLAÑOS TABORDA JORGE ENRIQUE"/>
    <n v="1"/>
    <s v="0"/>
    <n v="144968"/>
    <n v="140396"/>
    <n v="144968"/>
  </r>
  <r>
    <s v="TUNJA"/>
    <x v="5"/>
    <x v="5"/>
    <s v="15001"/>
    <s v="5924376"/>
    <s v="18881805"/>
    <s v="INCIDENTE"/>
    <s v="BOYACA"/>
    <s v="TUNJA"/>
    <s v="ECOFARMA TUNJA"/>
    <s v="AVAL"/>
    <s v="FO-25-1963065"/>
    <d v="2025-12-12T08:00:00"/>
    <d v="2025-12-13T11:08:00"/>
    <m/>
    <s v="HARDWARE"/>
    <s v="IMPRESION"/>
    <s v="NO AVANZA PAPEL"/>
    <s v="EJECUTADO / CANCELADO"/>
    <s v="12/12/2025 SE INTENTA COMUNICACIÓN CON EL CLIENTE AL NÚMERO CELULAR 3138106402 SEÑORA CAROLINA , NO ES POSIBLE. EL OBJETIVO DE LA LLAMADA ES PARA CONFIRMAR VISITA Y SI CUENTA CON LA TARJETA DE SEMBRADO , EL DIA DE HOY NO SE PROCEDE CON EL DESPLAZAMIENTO YA QUE ME ENCUENTRO EN RUTA EN LA ZONA DEL DEPARTAMENTO DE SANTANDER Y NO SE LOGRARIA LLEGAR AL PUNTO SE VISITARA EL DIA DE MAÑANA 13 DE DICIEMBRE EN CIUDAD BASE EN EL HORARIO DE AM , POR LO PRONTO SE SEGUIRA REALIZANDO GESTIÓN PARA CONFIRMAR VISITA . | 12/12/2025 SE LOGRA COMUNICACIÓN CON LA SEÑORA CAROLINA AL NÚMERO CELULAR 3138106402 DONDE SE CONFIRMA ATENCION DE VISITA EL DIA DE MAÑANA 13 DE DICIEMBRE YA QUE POR TEMAS DE CALAMIDAD DOMÉSTICA POR PARTE DEL USUARIO INDICA ATENDER APARTIR DE LAS 10:00 AM.  CONFIRMA QUE ELLA TIENE LA TARJETA DE SEMBRADO EN SU PODER Y LA PROPORCIONARA APARTIR DE ESA HORA EN SITIO . ADEMAS YA QUE ME ENCUENTRO EN RUTA EN EL DEPARTAMENTO DE SANTADER NO SERIA POSIBLE LLEGAR A CIUDAD BASE PARA ATENDER VISITA EL DIA HOY AL HABER CONFIRMADO VISITA CON LA USARIA SE PROCEDERÁ A TENDER ORDEN EL DIA DE MAÑANA 13 DE DICIEMBRE EN HORARIO AM INDICADO TAMBIEN POR EL CLIENTE | 13/12/2025 SE VISITA COMERCIO PARA BRINDAR SOLUCION A LA FALLA , SE EVIDENCIA QUE EL COMERCIO ESTA CERRADO , SE INTENTA COMUNICAR CON LA SEÑORA CAROLINA AL NÚMERO CELULAR 3138106402 Y SE VA BUZON DE VOZ ... SE SEGUIRA REALIZANDO GESTIÓN PARA CONFIRMAR NUEVAMENTE ATENCIÓN DE VISITA | 13/12/2025 SE LLEGA A SITIO A LA HORA ACORDADA CON EL CLIENTE SE VIDENCIA QUE EL  COMERCIO ESTA CERRADO , SE LOGRA COMUNICACIÓN CON  LA CLIENTE SEÑORA CAROLINA AL NÚMERO CELULAR 3138106402 PROPORCIONADO EN LA ORDEN DE TRABAJÓ POR VIA WHATSAPP ,  DONDE LA USUARIA INDICA QUE NO ALCAZA ALLEGAR Y NO PUEDE ATENDER VISITA YA QUE EN GESTIÓN TELEFÓNICA PARA CONFIRMAR VISITA HABIA DICHO QUE TENIA UNA CALAMIDAD FAMILIAR SE LE INDICA A LA SEÑORA CAROLINA QUE DEBE COMUNICARSE NUEVAMENTE CON LA ENTIDAD BANCARIA PARA SOLICITAR NUEVAMENTE EL SERVICIO DE MANTENIMIENTO CUANDO YA CUENTE CON LA DISPONIBILIDAD DE RECIBIR LA VISITA , SE PROCEDERA A CERRAR ORDEN"/>
    <s v="VISITA TECNICA"/>
    <m/>
    <s v="TIPO I"/>
    <s v="TERRESTRE"/>
    <s v="ALVARADO MORENO CRISTHIAN"/>
    <n v="1"/>
    <s v="0"/>
    <n v="65960"/>
    <n v="75096"/>
    <n v="65960"/>
  </r>
  <r>
    <s v="BOGOTA"/>
    <x v="2"/>
    <x v="2"/>
    <s v="11001"/>
    <s v="5924400"/>
    <s v="89159970"/>
    <s v="INCIDENTE"/>
    <s v="CUNDINAMARCA"/>
    <s v="BOGOTA"/>
    <s v="LA ROCA TELECOMUNICACIONES"/>
    <s v="AVAL"/>
    <s v="FO-25-1966812 | FO-25-1963589"/>
    <d v="2025-12-12T08:24:00"/>
    <d v="2025-12-15T14:05:00"/>
    <m/>
    <s v="ENTIDAD"/>
    <s v="ERROR DE TRANSACCIONES"/>
    <s v="TRANSACCION NO PERMITIDA"/>
    <s v="EJECUTADO | EJECUTADO / CANCELADO"/>
    <s v="[FO-25-1966812] 16/12/2025 SE VISITA COMERCIO, SE REPISAN PARÁMETROS, CONTINUA FALLA, SE VÁLIDA CON RBM || [FO-25-1963589] 12/12/2025 SE LLEGA A COMERCIO SE VÁLIDA FALLA EN TRANSACCIÓN DECLINADA SE RECONFIGURAN PARÁMETROS SE INICIALIZA EQUIPO FALLA PERSISTE SE ESCRIBE SOPORTE REDEBAN NO HAY SOPORTE POR LA HORA PIDA REPROGRAMAR"/>
    <s v="VISITA TECNICA"/>
    <s v="F1SZZ174"/>
    <s v="TIPO I"/>
    <s v="TERRESTRE"/>
    <s v="ORTIZ YARA FRANKLYN ISRAEL"/>
    <n v="2"/>
    <s v="0"/>
    <n v="131920"/>
    <n v="75096"/>
    <n v="131920"/>
  </r>
  <r>
    <s v="BOGOTA"/>
    <x v="2"/>
    <x v="2"/>
    <s v="25875"/>
    <s v="5924486"/>
    <s v="52997954"/>
    <s v="INCIDENTE"/>
    <s v="CUNDINAMARCA"/>
    <s v="VILLETA"/>
    <s v="EL TREBOL KANHI"/>
    <s v="AVAL"/>
    <s v="FO-25-1970158"/>
    <d v="2025-12-12T09:21:00"/>
    <d v="2025-12-13T12:02:00"/>
    <m/>
    <s v="ENTIDAD"/>
    <s v="AVAL TARJETA DE SEMBRADO"/>
    <s v="TARJETA USO RESTRINGIDO"/>
    <s v="CANCELADO"/>
    <s v="13/12/2025 12-12 SE HA INTENTADO COMUNICACIÓN CON CB PERO NO HAY RESPUESTA, TAMPOCO POR WHATSAPP PARA SOLICITARLE  EL VAUCHER Y LA INFORMACIÓN CORRESPONDIENTE PARA ESCALAR A REDEBAN..13-12 SE INTENTA NUEVAMENTE COMUNICACION CON USUARIO SE PROCEDE AL CIERRE DE LA SOLICITUD POR FALTA DE INFORMACION CB DEBE COMUNICARSE NUEVAMENTE CUANDO CUENTE CON DISPONIBILIDAD E INDICAR UN NUEVO DE CONTACTO PARA VALIDAR LA SOLICITUD"/>
    <s v="SOPORTE TELEFONICO"/>
    <m/>
    <s v="TIPO II"/>
    <s v="TERRESTRE"/>
    <s v="DIAZ ACOSTA MARIA ISABEL"/>
    <n v="0"/>
    <s v="0"/>
    <n v="41241"/>
    <n v="0"/>
    <n v="41241"/>
  </r>
  <r>
    <s v="CALI"/>
    <x v="1"/>
    <x v="1"/>
    <s v="76130"/>
    <s v="5924507"/>
    <s v="19970318"/>
    <s v="INCIDENTE"/>
    <s v="VALLE DEL CAUCA"/>
    <s v="CANDELARIA"/>
    <s v="GABYCOM SA 2"/>
    <s v="AVAL"/>
    <s v="FO-25-1965209"/>
    <d v="2025-12-12T09:34:00"/>
    <d v="2025-12-13T11:54:00"/>
    <m/>
    <s v="HARDWARE"/>
    <s v="LECTOR DE BARRAS"/>
    <s v="FORMATO INVALIDO LECTOR DAÑADO"/>
    <s v="EJECUTADO"/>
    <s v="13/12/2025 SE REALIZA CAMBIÓ DE LECTO L9 CABLE DE COMUNICACIÓN MALO, CB AVAL BANCO DE BOGOTÁ, PRUEBAS OK, SE ADJUNTA PRUEBA TELETÓN CON RECHAZO GENERAL"/>
    <s v="VISITA TECNICA"/>
    <s v="TR06Z710"/>
    <s v="TIPO II"/>
    <s v="TERRESTRE"/>
    <s v="PAREDES CASTILLO DIEGO"/>
    <n v="1"/>
    <s v="0"/>
    <n v="144968"/>
    <n v="140396"/>
    <n v="144968"/>
  </r>
  <r>
    <s v="BOGOTA"/>
    <x v="2"/>
    <x v="2"/>
    <s v="11001"/>
    <s v="5924664"/>
    <s v="16366361"/>
    <s v="INCIDENTE"/>
    <s v="CUNDINAMARCA"/>
    <s v="BOGOTA"/>
    <s v="MULTIVARIEDADES LA GRAN FORTUN"/>
    <s v="AVAL"/>
    <s v="FO-25-1965669"/>
    <d v="2025-12-12T10:49:00"/>
    <d v="2025-12-13T09:54:00"/>
    <m/>
    <s v="HARDWARE"/>
    <s v="CABLEADO"/>
    <s v="CABLE TEFF AVERIADO"/>
    <s v="EJECUTADO / CANCELADO"/>
    <s v="13/12/2025 COMERCIO CERRADO AL MOMENTO DE LA VISITA SE LLAMA AL NÚMERO 3206741408  DE CONTACTO SIN RESPUESTA, SE ESPERA HASTA LAS 9:30 PERO NADIE LLEGA"/>
    <s v="VISITA TECNICA"/>
    <s v="NA"/>
    <s v="TIPO I"/>
    <s v="TERRESTRE"/>
    <s v="MICHELI LOPEZ MIGUEL ANGEL"/>
    <n v="1"/>
    <s v="0"/>
    <n v="65960"/>
    <n v="75096"/>
    <n v="65960"/>
  </r>
  <r>
    <s v="NEIVA"/>
    <x v="0"/>
    <x v="0"/>
    <s v="41001"/>
    <s v="5924711"/>
    <s v="14531883"/>
    <s v="INCIDENTE"/>
    <s v="HUILA"/>
    <s v="NEIVA"/>
    <s v="APUESTAS NALES DE COLOMBIA"/>
    <s v="AVAL"/>
    <s v="FO-25-1965671"/>
    <d v="2025-12-12T11:01:00"/>
    <d v="2025-12-13T10:05:00"/>
    <m/>
    <s v="HARDWARE"/>
    <s v="ALERT IRRUPTION"/>
    <s v="ALERT IRRUPTION"/>
    <s v="EJECUTADO"/>
    <s v="13/12/2025 SE REALIZA CAMBIO DE EQUIPOS POR ALERT IRRUPTION, SE HACEN PRUEBAS EFECTIVAS EN NUEVO EQUIPO, OK"/>
    <s v="VISITA TECNICA"/>
    <s v="XZZZZ733"/>
    <s v="TIPO I"/>
    <s v="TERRESTRE"/>
    <s v="DIAZ VARGAS JONATHAN MIGUEL"/>
    <n v="1"/>
    <s v="0"/>
    <n v="65960"/>
    <n v="75096"/>
    <n v="65960"/>
  </r>
  <r>
    <s v="NEIVA"/>
    <x v="0"/>
    <x v="0"/>
    <s v="41001"/>
    <s v="5924727"/>
    <s v="14531750"/>
    <s v="INCIDENTE"/>
    <s v="HUILA"/>
    <s v="NEIVA"/>
    <s v="APUESTAS NALES DE COLOMBIA"/>
    <s v="AVAL"/>
    <s v="FO-25-1965673"/>
    <d v="2025-12-12T11:06:00"/>
    <d v="2025-12-13T11:02:00"/>
    <m/>
    <s v="HARDWARE"/>
    <s v="ALERT IRRUPTION"/>
    <s v="ALERT IRRUPTION"/>
    <s v="EJECUTADO"/>
    <s v="13/12/2025 SE REALIZA CAMBIO DE EQUIPO POR ALERT IRRUPTION, SE HACEN PRUEBAS EFECTIVAS EN NUEVO DATAFONO, SERVICIO OK"/>
    <s v="VISITA TECNICA"/>
    <s v="F1UZZ847"/>
    <s v="TIPO I"/>
    <s v="TERRESTRE"/>
    <s v="DIAZ VARGAS JONATHAN MIGUEL"/>
    <n v="1"/>
    <s v="0"/>
    <n v="65960"/>
    <n v="75096"/>
    <n v="65960"/>
  </r>
  <r>
    <s v="CALI"/>
    <x v="1"/>
    <x v="1"/>
    <s v="76364"/>
    <s v="5924801"/>
    <s v="20434627"/>
    <s v="INCIDENTE"/>
    <s v="VALLE DEL CAUCA"/>
    <s v="JAMUNDI"/>
    <s v="PAPELERIA Y SERVICIOS ESTACION"/>
    <s v="AVAL"/>
    <s v="FO-25-1975113"/>
    <d v="2025-12-12T11:45:00"/>
    <d v="2025-12-15T11:55:00"/>
    <m/>
    <s v="ENTIDAD"/>
    <s v="AVAL TARJETA DE SEMBRADO"/>
    <s v="COMERCIO SIN TARJETA DE SEMBRADO"/>
    <s v="EJECUTADO / CANCELADO"/>
    <s v="15/12/2025 12-12 SE HA INTENTADO COMUNICACIÓN CON CB PERO NO HAY RESPUESTA, TAMPOCO POR WHATSAPP PARA SOLICITARLE  EL VAUCHER Y LA INFORMACIÓN CORRESPONDIENTE PARA ESCALAR A REDEBAN - 12-12 SE ESCALA CASO A LA RED ** 15-12 SE ESCALA CASO A LA ENTIDAD Y RED, LOS CUALES NOS AUTORIZAN EL CIERRE DE LA ACTIVIDAD YA QUE LA TARJETA DE SEMBRADO ESTA EN DAÑO Y SE REALIZARA LA REEXPEDICION DE UNA NUEVA. | 15/12/2025 12-12 SE HA INTENTADO COMUNICACIÓN CON CB PERO NO HAY RESPUESTA, TAMPOCO POR WHATSAPP PARA SOLICITARLE  EL VAUCHER Y LA INFORMACIÓN CORRESPONDIENTE PARA ESCALAR A REDEBAN - 12-12 SE ESCALA CASO A LA RED ** 15-12 SE ESCALA CASO A LA ENTIDAD Y RED, LOS CUALES NOS AUTORIZAN EL CIERRE DE LA ACTIVIDAD YA QUE LA TARJETA DE SEMBRADO ESTA EN DAÑO Y SE REALIZARA LA REEXPEDICION DE UNA NUEVA."/>
    <s v="SOPORTE TELEFONICO"/>
    <m/>
    <s v="TIPO II"/>
    <s v="TERRESTRE"/>
    <s v="HENAO CARDONA DIEGO FERNANDO"/>
    <n v="0"/>
    <s v="0"/>
    <n v="41241"/>
    <n v="0"/>
    <n v="41241"/>
  </r>
  <r>
    <s v="TUNJA"/>
    <x v="5"/>
    <x v="5"/>
    <s v="15238"/>
    <s v="5925441"/>
    <s v="44350775"/>
    <s v="INCIDENTE"/>
    <s v="BOYACA"/>
    <s v="DUITAMA"/>
    <s v="PAPELERIA &amp; MISCELANEA ANGELITA"/>
    <s v="AVAL"/>
    <s v="FO-25-1968861"/>
    <d v="2025-12-12T17:11:00"/>
    <d v="2025-12-13T14:19:00"/>
    <m/>
    <s v="HARDWARE"/>
    <s v="NO ENCIENDE SE REINICIA"/>
    <s v="FUENTE PODER AVERIADA"/>
    <s v="EJECUTADO"/>
    <s v="12/12/2025 12-12 SE ESCALA PARA VISITA, POR FAVOR LLAMAR ANTES DE DESPLAZARSE | 13/12/2025 EN COMUNICACIÓN CON LA SEÑORA ANGELA AL NÚMERO PROPORCIONADO EN LA ORDEN DE TRABAJO 3203396967 INDICA QUE ATIENDE VISITA TÉCNICA , INDICA QUE CUENTA CON LA TARJETA DE SEMBRADO , INDICA QUE YA PASÓ LA ACTUALIZACIÓN  DE DIRECCIÓN DE CAMARA DE COMERCIO  AL BANCO IMDICA QIE SE ENCUENTRA UBICADA CARRERA 16 # 20-52 | 13/12/2025 SE REALIZA ACTUALIZACIÓN VERSIÓN 10.6  INICIALIZANDO TERMINAL , SE REALIZA CAMBIO DE FUENTE DE PODER YA QUE CAUSABA EL REINICIO AL IMPRIMIR SEMBRANDO TARJETA 6220 NO SE REALIZA PRUEBA TELETON CONVENIO CON RECHAZO , PRUEBA DE TRANSACCIONES EXITOSA"/>
    <s v="VISITA TECNICA"/>
    <s v="NN00K947"/>
    <s v="TIPO II"/>
    <s v="TERRESTRE"/>
    <s v="ALVARADO MORENO CRISTHIAN"/>
    <n v="1"/>
    <s v="0"/>
    <n v="144968"/>
    <n v="140396"/>
    <n v="144968"/>
  </r>
  <r>
    <s v="PASTO"/>
    <x v="1"/>
    <x v="1"/>
    <s v="86757"/>
    <s v="5925480"/>
    <s v="90164865"/>
    <s v="INCIDENTE"/>
    <s v="PUTUMAYO"/>
    <s v="SAN MIGUEL"/>
    <s v="ASESORIA Y TRAMITES ANTE TRANSITO LA DORADA"/>
    <s v="AVAL"/>
    <s v="FO-25-1968864"/>
    <d v="2025-12-12T17:36:00"/>
    <d v="2025-12-17T10:20:00"/>
    <m/>
    <s v="SOFTWARE"/>
    <s v="LECTOR DE BARRAS"/>
    <s v="FORMATO INVALIDO"/>
    <s v="EJECUTADO"/>
    <s v="12/12/2025 12-12 SE ESCALA PARA VISITA, POR FAVOR LLAMAR ANTES DE DESPLAZARSE | 16/12/2025 SE REALIZA COMUNICACIÓN CON LA CLIENTE Y PIDE SE LA VISITE EL DÍA DE MAÑANA DESPUÉS DE LAS 9 AM HORA QUE ABREN EL CB. | 17/12/2025 SE VISITA CB. SE EVIDENCIA LECTORA QUE MUESTRA FORMATO INVÁLIDO EN LECTURA DE CÓDIGOS DE BARRAS. SE REALIZA CAMBIO DE LECTORA. SE REALIZAN PRUEBAS TX EXITOSAS. QUEDA OPERATIVO"/>
    <s v="VISITA TECNICA"/>
    <s v="FLZZZ858"/>
    <s v="TIPO IV"/>
    <s v="TERRESTRE"/>
    <s v="CASTILLO HERRERA ALEX RICARDO"/>
    <n v="1"/>
    <s v="0"/>
    <n v="479589"/>
    <n v="196537"/>
    <n v="479589"/>
  </r>
  <r>
    <s v="BUCARAMANGA"/>
    <x v="5"/>
    <x v="5"/>
    <s v="81736"/>
    <s v="5925638"/>
    <s v="26330795"/>
    <s v="INCIDENTE"/>
    <s v="ARAUCA"/>
    <s v="SARAVENA"/>
    <s v="PAPELERIA Y MULTISERVICIOS AND"/>
    <s v="AVAL"/>
    <s v="FO-25-1975168"/>
    <d v="2025-12-13T09:39:00"/>
    <d v="2025-12-15T11:59:00"/>
    <m/>
    <s v="ENTIDAD"/>
    <s v="AVAL TARJETA DE SEMBRADO"/>
    <s v="COMERCIO SIN TARJETA DE SEMBRADO"/>
    <s v="EJECUTADO / CANCELADO"/>
    <s v="15/12/2025 13-12 SE ESCALA CASO A LA RED PARA VALIDAR COMO PROCEDER** 15-12 SE ESCALA CASO A LA ENTIDAD Y RED, LOS CUALES NOS AUTORIZAN EL CIERRE DE LA ACTIVIDAD YA QUE LA TARJETA DE SEMBRADO ESTA EN DAÑO Y SE REALIZARA LA REEXPEDICION DE UNA NUEVA. | 15/12/2025 13-12 SE ESCALA CASO A LA RED PARA VALIDAR COMO PROCEDER** 15-12 SE ESCALA CASO A LA ENTIDAD Y RED, LOS CUALES NOS AUTORIZAN EL CIERRE DE LA ACTIVIDAD YA QUE LA TARJETA DE SEMBRADO ESTA EN DAÑO Y SE REALIZARA LA REEXPEDICION DE UNA NUEVA."/>
    <s v="SOPORTE TELEFONICO"/>
    <m/>
    <s v="TIPO V"/>
    <s v="AEREO"/>
    <s v="HERNANDEZ GUARIN MIGUEL JULIAN"/>
    <n v="0"/>
    <s v="0"/>
    <n v="41241"/>
    <n v="0"/>
    <n v="41241"/>
  </r>
  <r>
    <s v="VILLAVICENCIO"/>
    <x v="0"/>
    <x v="0"/>
    <s v="50001"/>
    <s v="5925762"/>
    <s v="17457078"/>
    <s v="INCIDENTE"/>
    <s v="META"/>
    <s v="VILLAVICENCIO"/>
    <s v="DISTRIPAPELES Y VARIEDADES LA ESPERANZA"/>
    <s v="AVAL"/>
    <s v="FO-25-1970063"/>
    <d v="2025-12-13T11:27:00"/>
    <d v="2025-12-13T14:26:00"/>
    <m/>
    <s v="HARDWARE"/>
    <s v="SE REINICIA"/>
    <s v="DAÑO POS"/>
    <s v="EJECUTADO"/>
    <s v="13/12/2025 13-12 SE ESCALA PARA VISITA, POR FAVOR LLAMAR ANTES DE DESPLAZARSE | 13/12/2025 SE REALIZA VISITA A COMERCIO SE CAMBIA FUENTE DE PODER SE ACTUALIZA VERSIÓN 10.6 PRUEBAS OK CONVENIO 4998 NO HABILITADO"/>
    <s v="VISITA TECNICA"/>
    <s v="9A2ZZ912"/>
    <s v="TIPO I"/>
    <s v="TERRESTRE"/>
    <s v="CASTRILLON URREA LONDIER LEANDRO"/>
    <n v="1"/>
    <s v="0"/>
    <n v="65960"/>
    <n v="75096"/>
    <n v="65960"/>
  </r>
  <r>
    <s v="BOGOTA"/>
    <x v="2"/>
    <x v="2"/>
    <s v="11001"/>
    <s v="5925773"/>
    <s v="88043097"/>
    <s v="INCIDENTE"/>
    <s v="CUNDINAMARCA"/>
    <s v="BOGOTA"/>
    <s v="ADRIAN.COM"/>
    <s v="AVAL"/>
    <s v="FO-25-1970065"/>
    <d v="2025-12-13T11:36:00"/>
    <d v="2025-12-15T14:10:00"/>
    <m/>
    <s v="ENTIDAD"/>
    <s v="ERROR DE TRANSACCIONES"/>
    <s v="TRANSACCION NO PERMITIDA"/>
    <s v="EJECUTADO"/>
    <s v="13/12/2025 13-12 SE ESCALA PARA VISITA, POR FAVOR LLAMAR ANTES DE DESPLAZARSE | 13/12/2025 NO HAY SOPORTE CON REDEBAN PARA REPORTA RECHAZO EN LAS TRANSACCIONES | 15/12/2025 SE VERIFICA CON REDEBAN POR EL TEMA DE TRANSACCIÓN DECLINA SE VERIFICA Y LA ENTIDAD DE REDEBAN A RESPUESTA DESBLOQUEAN EL CORRESPONSAL SE HACEN PRUEBA Y QUE FUNCIONANDO CORRECTAMENTE OK"/>
    <s v="VISITA TECNICA"/>
    <s v="A1PZZ165"/>
    <s v="TIPO I"/>
    <s v="TERRESTRE"/>
    <s v="LEAL POVEDA YOHAN SEBASTIAN"/>
    <n v="1"/>
    <s v="0"/>
    <n v="65960"/>
    <n v="75096"/>
    <n v="65960"/>
  </r>
  <r>
    <s v="BOGOTA"/>
    <x v="2"/>
    <x v="2"/>
    <s v="25175"/>
    <s v="5926844"/>
    <s v="21174974"/>
    <s v="INCIDENTE"/>
    <s v="CUNDINAMARCA"/>
    <s v="CHIA"/>
    <s v="LAPAPELERIA.NET"/>
    <s v="AVAL"/>
    <s v="FO-25-1974164"/>
    <d v="2025-12-15T09:26:00"/>
    <d v="2025-12-16T15:00:00"/>
    <m/>
    <s v="HARDWARE"/>
    <s v="CABLEADO"/>
    <s v="CABLE MAGICBOX AVERIADO"/>
    <s v="EJECUTADO"/>
    <s v="16/12/2025 SE REALIZA VISITA DE CAMPO ENCONTRADO QUE EQUIPO NO IMPRIME DE MANERA CORRECTA Y EN OCASIONES SE REINICIA, DE ACERO A LO ANTERIOR SE EVIDENCIA FALLA EN LA FUENTE DE PODER Y CABLE MAGIC BOX, SE REALIZA CAMBIO PTUEBA DE TELETON CON RG POR CAÍDA DE CONVENIO Y CUPO Y USUARIO OK, NO SE GENERA ACTUALIZACIÓN YA QUE NO CUENTA CON LA TARJETA DE SEMBRADO A LA MANO, NO SE REALIZA CIERRE A PETICIÓN DEL CLIENTE."/>
    <s v="VISITA TECNICA"/>
    <s v="JA005036"/>
    <s v="TIPO II"/>
    <s v="TERRESTRE"/>
    <s v="LOZADA ROJAS CHRISTIAN ANDRES"/>
    <n v="1"/>
    <s v="0"/>
    <n v="144968"/>
    <n v="140396"/>
    <n v="144968"/>
  </r>
  <r>
    <s v="BOGOTA"/>
    <x v="2"/>
    <x v="2"/>
    <s v="11001"/>
    <s v="5926860"/>
    <s v="87950895"/>
    <s v="INCIDENTE"/>
    <s v="CUNDINAMARCA"/>
    <s v="BOGOTA"/>
    <s v="TIENDA DE VARIEDADES BETHYORO 1"/>
    <s v="AVAL"/>
    <s v="FO-25-1974165"/>
    <d v="2025-12-15T09:32:00"/>
    <d v="2025-12-15T17:05:00"/>
    <m/>
    <s v="HARDWARE"/>
    <s v="NO ENCIENDE SE REINICIA"/>
    <s v="FUENTE PODER AVERIADA"/>
    <s v="EJECUTADO"/>
    <s v="15/12/2025 SE VISITA COMERCIO CB AVAL, SE EVIDENCIA QUE EL ADAPTADOR DE CORRIENTE DEL EQUIPO ESTÁ HACIENDO MAL CONTACTO EN LA TOMA ELÉCTRICA, SE AJUSTAN CONEXIONES, SE REALIZAN PRUEBAS OK, NO UPS, NO SE ALTERAN USUARIOS"/>
    <s v="VISITA TECNICA"/>
    <s v="LALZZ709"/>
    <s v="TIPO I"/>
    <s v="TERRESTRE"/>
    <s v="VEGA MANRIQUE JONATAN MAURICIO"/>
    <n v="1"/>
    <s v="0"/>
    <n v="65960"/>
    <n v="75096"/>
    <n v="65960"/>
  </r>
  <r>
    <s v="BOGOTA"/>
    <x v="2"/>
    <x v="2"/>
    <s v="25430"/>
    <s v="5926904"/>
    <s v="13279666"/>
    <s v="INCIDENTE"/>
    <s v="CUNDINAMARCA"/>
    <s v="MADRID"/>
    <s v="SUBSIDROGAS MADRID"/>
    <s v="AVAL"/>
    <s v="FO-25-1974722"/>
    <d v="2025-12-15T10:00:00"/>
    <d v="2025-12-16T10:08:00"/>
    <m/>
    <s v="HARDWARE"/>
    <s v="IMPRESION"/>
    <s v="NO AVANZA PAPEL"/>
    <s v="EJECUTADO"/>
    <s v="16/12/2025 SE VISITA COMERCIO CB AVAL, SE CAMBIA DATAFONO POR QUE NO AVANZA EL PAPEL YA QUE EL MOTOR DE LA IMPRESORA ESTÁ FALLANDO, SE DEJA EL NUEVO DESK2600 OK, SE DEJAN USUARIOS DEL CLIENTE, SE REALIZAN PRUEBAS OK, NO UPS, SE SIEMBRA TARJETA #1522, SE HABILITAN CIERRES."/>
    <s v="VISITA TECNICA"/>
    <s v="10KZZ343"/>
    <s v="TIPO II"/>
    <s v="TERRESTRE"/>
    <s v="VEGA MANRIQUE JONATAN MAURICIO"/>
    <n v="1"/>
    <s v="0"/>
    <n v="144968"/>
    <n v="140396"/>
    <n v="144968"/>
  </r>
  <r>
    <s v="BUCARAMANGA"/>
    <x v="5"/>
    <x v="5"/>
    <s v="68872"/>
    <s v="5926961"/>
    <s v="23425176"/>
    <s v="INCIDENTE"/>
    <s v="SANTANDER"/>
    <s v="VILLANUEVA"/>
    <s v="MICROMERCADO VILLA 14"/>
    <s v="AVAL"/>
    <s v="FO-25-1974723"/>
    <d v="2025-12-15T10:10:00"/>
    <d v="2025-12-18T09:06:00"/>
    <m/>
    <s v="USUARIO"/>
    <s v="COMUNICACION"/>
    <s v="CONEXIONES DE COMERCIO"/>
    <s v="EJECUTADO"/>
    <s v="16/12/2025 EN COMUNICACIÓN CON LA SEÑORA JACKELINE AL MOVIL 3152989053, SE LE INFORMA QUE DEBIDO A LAS RESTRICCIONES VEHICULARES INTERMUNICIPAL POR EL PARO ARMADO EN EL. PAÍS, SE ESTARÁ VISITANDO DESPUÉS QUE AYA PASADO ESTA AMENAZA, YA QUE POR SEGURIDAD NO ES POSIBLE REALIZAR EL DESPLAZAMIENTO HACIA LA. ZONA Y PODER CAMBIAR EL DATAFONO, SE LE INFORMA QUE SE ESTARÁ VISITANDO DESPUÉS DEL LEVANTAMIENTO DE ESTA AMENAZA. | 17/12/2025 COMUNICACIÓN CON LA SEÑORA JACKELINE AL MOVIL 3152989053,SE LE INFORMA QUE YA SE RESTABLECIÓ EL TRANSPORTE QUÉ ESTABA PAUSADO DEBIDO AL  ORDEN PÚBLICO, SE LE INFORMA QUE ESTAREMOS EJECUTANDO ACTIVIDAD EL DÍA DE HOY DESPUÉS DE MEDIO DÍA, CLIENTE CONFORME. | 17/12/2025 CB CON ERROR DE CABLE DE RED DESCONECTADO, SE REALIZA VALIDACIÓN DE CANAL DE COMERCIO Y CABLEADO,CABLEADO EN MAL ESTADO, EQUIPO CON TECLADO EN MAL ESTADO, CAMBIO DE CABLE DE ETHERNET Y DATAFONO, BORRADO E INYECCION DE SO +VER 10.6,CONFIGURACION CB OK, SEMBRADO DE TARJETA #3746, PRUEBAS CON ERROR DE RECHAZO GENERAL, SE ESCALA NOVEDAD A LA RED LA CUAL INDICA QUE ESTE RECHAZO ES DE LA ENTIDAD SE LE REPORTA NOVEDAD A CLIENTE."/>
    <s v="VISITA TECNICA"/>
    <s v="LABZZ206"/>
    <s v="TIPO III"/>
    <s v="TERRESTRE"/>
    <s v="SANTOS GONZALEZ JOHAN FABIAN"/>
    <n v="1"/>
    <s v="0"/>
    <n v="275729"/>
    <n v="196537"/>
    <n v="275729"/>
  </r>
  <r>
    <s v="BOGOTA"/>
    <x v="2"/>
    <x v="2"/>
    <s v="11001"/>
    <s v="5926979"/>
    <s v="20025086"/>
    <s v="INCIDENTE"/>
    <s v="CUNDINAMARCA"/>
    <s v="BOGOTA"/>
    <s v="TACTICOS DELTA"/>
    <s v="AVAL"/>
    <s v="FO-25-1974725"/>
    <d v="2025-12-15T10:14:00"/>
    <d v="2025-12-16T15:04:00"/>
    <m/>
    <s v="ENTIDAD"/>
    <s v="AVAL TARJETA DE SEMBRADO"/>
    <s v="TARJETA USO RESTRINGIDO"/>
    <s v="EJECUTADO"/>
    <s v="16/12/2025 SE LLEGA AL SITIO, SE REVISA DATÁFONO Y SE ESCALA CON REDEBAN, A ESPERA DE RESPUESTA | 16/12/2025 SE REALIZA VISITA TÉCNICA, DONDE SE ESCALA POR FALLA DE LLAMÉ AL EMISOR, REDEBAN ESCALA A LA ENTIDAD BANCARIA QUIENES DESBLOQUEAN AL CB, CB REALIZA PRUEBAS DE FUNCIONAMIENTO OK,  SE REALIZA PRUEBAS DE TELETÓN FALLIDA POR CONVENIO CAÍDO, SE ADJUNTA PRUEBAS"/>
    <s v="VISITA TECNICA"/>
    <s v="GB0GZ482"/>
    <s v="TIPO I"/>
    <s v="TERRESTRE"/>
    <s v="MICHELI LOPEZ MIGUEL ANGEL"/>
    <n v="1"/>
    <s v="0"/>
    <n v="65960"/>
    <n v="75096"/>
    <n v="65960"/>
  </r>
  <r>
    <s v="VILLAVICENCIO"/>
    <x v="0"/>
    <x v="0"/>
    <s v="50226"/>
    <s v="5927036"/>
    <s v="13796420"/>
    <s v="INCIDENTE"/>
    <s v="META"/>
    <s v="CUMARAL"/>
    <s v="CONSUERTE CUMARAL"/>
    <s v="AVAL"/>
    <s v="FO-25-1974730"/>
    <d v="2025-12-15T10:33:00"/>
    <d v="2025-12-16T15:17:00"/>
    <m/>
    <s v="HARDWARE"/>
    <s v="ALERT IRRUPTION"/>
    <s v="ALERT IRRUPTION"/>
    <s v="EJECUTADO"/>
    <s v="16/12/2025 SE REALIZA VISITA A COMERCIO SE EVIDENCIA DATÁFONO CON ALERT IRRUPTION SE SOLICITA TARJETA DE SEMBRADO PARA REALIZAR CAMBIO. SEÑORA VIVÍA MANIFIESTA NO TENER TS INFORMA YA SE REALIZÓ SOLICITUD PERO NO HAN LLEGADO AL PUNTO SE LE INFORMA UNA VEZ LLEGUEN AL PUNTO DEBE SOLICITAR VISITA TÉCNICA PARA REALIZAR EL CAMBIO DE DATÁFONO"/>
    <s v="VISITA TECNICA"/>
    <s v="9A00Z865"/>
    <s v="TIPO II"/>
    <s v="TERRESTRE"/>
    <s v="CASTRILLON URREA LONDIER LEANDRO"/>
    <n v="1"/>
    <s v="0"/>
    <n v="144968"/>
    <n v="140396"/>
    <n v="144968"/>
  </r>
  <r>
    <s v="VILLAVICENCIO"/>
    <x v="0"/>
    <x v="0"/>
    <s v="50001"/>
    <s v="5927058"/>
    <s v="17591462"/>
    <s v="INCIDENTE"/>
    <s v="META"/>
    <s v="VILLAVICENCIO"/>
    <s v="PDV POPULAR 2"/>
    <s v="AVAL"/>
    <s v="FO-25-1975533"/>
    <d v="2025-12-15T10:39:00"/>
    <d v="2025-12-15T13:53:00"/>
    <m/>
    <s v="ENTIDAD"/>
    <s v="AVAL TARJETA DE SEMBRADO"/>
    <s v="RESEMBRADO DE TARJETA"/>
    <s v="EJECUTADO / CANCELADO"/>
    <s v="15/12/2025 SE ESCALA A LA RED SOLICITANDO AUTORIZACION ** SE RECIBE RESPUESTA DE LA RED: DE ACUERDO CON TU SOLICITUD SI TENEMOS AUTORIZACIÓN PERO LA DIRECCIÓN ESTA ERRADA DEBEN REALIZAR EL CORRESPONDIENTE PROCESO DE ACTUALIZACIÓN CON LA ENTIDAD. PROCEDER CON EL CIERRE DEL CASO. GRACIAS. | 15/12/2025 SE ESCALA A LA RED SOLICITANDO AUTORIZACION ** SE RECIBE RESPUESTA DE LA RED: DE ACUERDO CON TU SOLICITUD SI TENEMOS AUTORIZACIÓN PERO LA DIRECCIÓN ESTA ERRADA DEBEN REALIZAR EL CORRESPONDIENTE PROCESO DE ACTUALIZACIÓN CON LA ENTIDAD. PROCEDER CON EL CIERRE DEL CASO. GRACIAS."/>
    <s v="SOPORTE TELEFONICO"/>
    <m/>
    <s v="TIPO I"/>
    <s v="TERRESTRE"/>
    <s v="CORZO BUSTO KEVIN ALEXIS"/>
    <n v="0"/>
    <s v="0"/>
    <n v="41241"/>
    <n v="0"/>
    <n v="41241"/>
  </r>
  <r>
    <s v="BOGOTA"/>
    <x v="2"/>
    <x v="2"/>
    <s v="11001"/>
    <s v="5927088"/>
    <s v="21128301"/>
    <s v="INCIDENTE"/>
    <s v="CUNDINAMARCA"/>
    <s v="BOGOTA"/>
    <s v="I S C CENTRO DE SOLUCIONES"/>
    <s v="AVAL"/>
    <s v="FO-25-1975534"/>
    <d v="2025-12-15T10:46:00"/>
    <d v="2025-12-16T08:25:00"/>
    <m/>
    <s v="HARDWARE"/>
    <s v="LECTOR DE BARRAS"/>
    <s v="CABLE LECTORA AVERIADO"/>
    <s v="EJECUTADO"/>
    <s v="15/12/2025 FALLA DE TRANSACCIÓNES YA SE ENCUENTRAN SOLUCIONADA, ADICIONAL, SE REALIZA CAMBIO DE LECTORA, SE REALIZA PRUEBAS DE FUNCIONAMIENTO OK , PRUEBA DE TELETÓN FALLIDA YA QUE CONVENIO ESTÁ CAÍDO SE ADJUNTA EVIDENCIA,"/>
    <s v="VISITA TECNICA"/>
    <s v="9L006678"/>
    <s v="TIPO I"/>
    <s v="TERRESTRE"/>
    <s v="MICHELI LOPEZ MIGUEL ANGEL"/>
    <n v="1"/>
    <s v="0"/>
    <n v="65960"/>
    <n v="75096"/>
    <n v="65960"/>
  </r>
  <r>
    <s v="IBAGUE"/>
    <x v="0"/>
    <x v="0"/>
    <s v="73001"/>
    <s v="5927213"/>
    <s v="81291569"/>
    <s v="INCIDENTE"/>
    <s v="TOLIMA"/>
    <s v="IBAGUE"/>
    <s v="PAPELERIA Y CACHARRERIA GRANADA"/>
    <s v="AVAL"/>
    <s v="FO-25-1975170"/>
    <d v="2025-12-15T11:19:00"/>
    <d v="2025-12-16T09:44:00"/>
    <m/>
    <s v="HARDWARE"/>
    <s v="LECTOR DE BARRAS"/>
    <s v="FORMATO INVALIDO LECTOR DAÑADO"/>
    <s v="EJECUTADO"/>
    <s v="16/12/2025 SE REALIZA CAMBIO DE LECTOR DE CÓDIGO DE BARRAS POR SOLICITUD DEL CLIENTE, INDICA QUE SE APAGA CONSTANTEMENTE. NO ES POSIBLE REALIZAR ACTUALIZACIÓN DE VERSIÓN DEBIDO A QUE EL CLIENTE NO CUENTA CON LA TARJETA DE SEMBRADO EN EL COMERCIO. SE VALIDA NÚMERO DE TARJETA MEDIANTE GESTIÓN TELEFÓNICA. IGUALMENTE TAMPOCO SE REALIZA PRUEBAS EXITOSA CONVENIO SE ENCUENTRA EN RECHAZO GENERAL."/>
    <s v="VISITA TECNICA"/>
    <s v="SAAZZ529"/>
    <s v="TIPO I"/>
    <s v="TERRESTRE"/>
    <s v="BARRAGAN TAFUR EDWIN ESTEBAN"/>
    <n v="1"/>
    <s v="0"/>
    <n v="65960"/>
    <n v="75096"/>
    <n v="65960"/>
  </r>
  <r>
    <s v="PEREIRA"/>
    <x v="7"/>
    <x v="6"/>
    <s v="66682"/>
    <s v="5927573"/>
    <s v="12612545"/>
    <s v="INCIDENTE"/>
    <s v="RISARALDA"/>
    <s v="SANTA ROSA DE CABAL"/>
    <s v="ESTANQUILLO Y RAPITIENDA LA ECONOMIA N 1"/>
    <s v="AVAL"/>
    <s v="FO-25-1976793"/>
    <d v="2025-12-15T13:25:00"/>
    <d v="2025-12-16T12:18:00"/>
    <m/>
    <s v="SOFTWARE"/>
    <s v="SE REINICIA"/>
    <s v="AL REALIZAR CIERRE CARGA VERSION"/>
    <s v="EJECUTADO / CANCELADO"/>
    <s v="16/12/2025 SE VISITA COMERCIO SE IDENTIFICA DATÁFONO NO CARGA SO SE REINICIA USUARIO NO ENCUENTRA TARJETA DE SEMBRADO SE COMUNICARÁ CON ENTIDAD BANCARIA PARA SOLICITARLA NUEVA"/>
    <s v="VISITA TECNICA"/>
    <s v="SX7ZZ478"/>
    <s v="TIPO I"/>
    <s v="TERRESTRE"/>
    <s v="LOAIZA LOPEZ JHON FREDDY"/>
    <n v="1"/>
    <s v="0"/>
    <n v="65960"/>
    <n v="75096"/>
    <n v="65960"/>
  </r>
  <r>
    <s v="MEDELLIN"/>
    <x v="4"/>
    <x v="4"/>
    <s v="5088"/>
    <s v="5927893"/>
    <s v="90786336"/>
    <s v="INCIDENTE"/>
    <s v="ANTIOQUIA"/>
    <s v="BELLO"/>
    <s v="DROGUERIA YAYALU # 2"/>
    <s v="AVAL"/>
    <s v="FO-25-1978158"/>
    <d v="2025-12-15T15:45:00"/>
    <d v="2025-12-16T11:15:00"/>
    <m/>
    <s v="SOFTWARE"/>
    <s v="ERROR DE TRANSACCIONES"/>
    <s v="RECHAZO GENERAL"/>
    <s v="EJECUTADO"/>
    <s v="16/12/2025 SE REVISA EQUIPO YA QUE EL CLIENTE INDICA QUE NO LE PARA REALIZAR PAGO DE CONVENIO, SE VERIFICA EL EQUIPO Y SE REALIZA MÚLTIPLES PRUEBAS Y FUNCIONA CORRECTAMENTE. CON EL CIERRE TOTAL DE VERIFICACIÓN QUE NO REALIZAN CIERRE TOTAL"/>
    <s v="VISITA TECNICA"/>
    <s v="VRZZZ514"/>
    <s v="TIPO I"/>
    <s v="TERRESTRE"/>
    <s v="ZAPATA LOPEZ EDWARD ASDRUBAL"/>
    <n v="1"/>
    <s v="0"/>
    <n v="65960"/>
    <n v="75096"/>
    <n v="65960"/>
  </r>
  <r>
    <s v="TUNJA"/>
    <x v="5"/>
    <x v="5"/>
    <s v="15516"/>
    <s v="5927975"/>
    <s v="56769599"/>
    <s v="INCIDENTE"/>
    <s v="BOYACA"/>
    <s v="PAIPA"/>
    <s v="CENECOB ZOE 1"/>
    <s v="AVAL"/>
    <s v="FO-25-1978161"/>
    <d v="2025-12-15T16:17:00"/>
    <d v="2025-12-16T17:14:00"/>
    <m/>
    <s v="SOFTWARE"/>
    <s v="SE REINICIA"/>
    <s v="AL REALIZAR CIERRE CARGA VERSION"/>
    <s v="EJECUTADO"/>
    <s v="16/12/2025 EN COMUNICACIÓN CON LA SEÑORA LUZ MARINA AL NÚMERO DE CELULAR 3102788590 SE LLAMA PARA VALIDAR VISITA Y CONFIRMAR TARJETA DE SEMBRADO EL CUAL INDICA QUE LA VUELVA A LLAMAR EN 10 MINUTOS PARA CONFIRMAR QUE SI TENGA LA TARJETA | 16/12/2025 EN COMUNICACIÓN CON LA SEÑORA LUZ MARINA AL NÚMERO DE CELULAR 3102788590 SE VALIDA CON LA SEÑORA LIZ QUE NO TIENE LA TARJETA DE SEMBRADO EN SITIO , INDICA QUE LA TIENE EN OTRO COMERCIO INDICA QUE PARA LA 1 PM LA TARJETA YA SE ENCONTRARÁ EN SITIO .SE VISITARA EN HORAS PM | 16/12/2025 SE REALIZA BORRADO DE EQUIPO CARGANDO VERSIÓN 10.6 , SE REALIZA CAMBIO DE FUENTE DE PODER POR POSIBLE REINICIO Y MANTENIMIENTO PREVENTIVO DEJÁNDO PRUEBAS OK SIN TELECARGA NO AUTORIZADA , TARJETA SEMBRADA 7247"/>
    <s v="VISITA TECNICA"/>
    <s v="TVLZZ687"/>
    <s v="TIPO II"/>
    <s v="TERRESTRE"/>
    <s v="ALVARADO MORENO CRISTHIAN"/>
    <n v="1"/>
    <s v="0"/>
    <n v="144968"/>
    <n v="140396"/>
    <n v="144968"/>
  </r>
  <r>
    <s v="VILLAVICENCIO"/>
    <x v="0"/>
    <x v="0"/>
    <s v="50006"/>
    <s v="5927991"/>
    <s v="48929889"/>
    <s v="INCIDENTE"/>
    <s v="META"/>
    <s v="ACACIAS"/>
    <s v="ANIMATECH"/>
    <s v="AVAL"/>
    <s v="FO-25-1978169"/>
    <d v="2025-12-15T16:24:00"/>
    <d v="2025-12-16T15:20:00"/>
    <m/>
    <s v="HARDWARE"/>
    <s v="LECTOR DE BARRAS"/>
    <s v="FORMATO INVALIDO LECTOR DAÑADO"/>
    <s v="EJECUTADO"/>
    <s v="16/12/2025 SE REALIZA VISITA Y SE CONFIGURA LECTOR DE BARRAS, COMERCIO QUEDA OPERANDO OK CONVENIO TELETON NO HABILITADO"/>
    <s v="VISITA TECNICA"/>
    <s v="10LZZ800"/>
    <s v="TIPO II"/>
    <s v="TERRESTRE"/>
    <s v="PEDREROS CONTRERAS MICHAEL STEVENS"/>
    <n v="1"/>
    <s v="0"/>
    <n v="144968"/>
    <n v="140396"/>
    <n v="144968"/>
  </r>
  <r>
    <s v="VILLAVICENCIO"/>
    <x v="0"/>
    <x v="0"/>
    <s v="50001"/>
    <s v="5928210"/>
    <s v="55704092"/>
    <s v="INCIDENTE"/>
    <s v="META"/>
    <s v="VILLAVICENCIO"/>
    <s v="DROGUERIA Y MINI MARKET FARMANDY PLUS"/>
    <s v="AVAL"/>
    <s v="FO-25-1979644"/>
    <d v="2025-12-15T08:00:00"/>
    <d v="2025-12-16T15:25:00"/>
    <m/>
    <s v="USUARIO"/>
    <s v="COMUNICACION"/>
    <s v="CONEXIONES DE COMERCIO"/>
    <s v="EJECUTADO"/>
    <s v="16/12/2025 SE REALIZA VISITA AL CB POR SOLICITUD FALLA DE CONEXIÓN, NOS ATIENDE LA VISTA EL SEÑOR DUMAR ROMERO 3105804344, SE PROCEDE A REALIZAR PRUEBAS DEL CABLE DONDE SE PRUEBA CON OTRO DATÁFONO Y PERSISTE LA FALLA SE LLEGA ALA CONCLUSIÓN QUE ES EL CABLE QUE ESTÁ MOLESTANDO YA QUE PROBAMOS CON OTRO CABLE Y FUNCIONA CON NORMALIDAD, SE REALIZAN PRUEBAS Y TODO OK"/>
    <s v="VISITA TECNICA"/>
    <s v="EF0ZZ626"/>
    <s v="TIPO I"/>
    <s v="TERRESTRE"/>
    <s v="MOLINA CASTRO JAVIER ALBERTO"/>
    <n v="1"/>
    <s v="0"/>
    <n v="65960"/>
    <n v="75096"/>
    <n v="65960"/>
  </r>
  <r>
    <s v="BUCARAMANGA"/>
    <x v="5"/>
    <x v="5"/>
    <s v="68001"/>
    <s v="5928577"/>
    <s v="89527661"/>
    <s v="INCIDENTE"/>
    <s v="SANTANDER"/>
    <s v="BUCARAMANGA"/>
    <s v="CHATEAMOS .COM"/>
    <s v="AVAL"/>
    <s v="FO-25-1980537"/>
    <d v="2025-12-16T08:54:00"/>
    <d v="2025-12-16T15:35:00"/>
    <m/>
    <s v="HARDWARE"/>
    <s v="LECTOR DE BARRAS"/>
    <s v="CABLE LECTORA AVERIADO"/>
    <s v="EJECUTADO"/>
    <s v="16/12/2025 SE REALIZA CAMBIO DE LECTORAL LA CUAL SE ENCUENTRA EN DAÑO SE REALIZA ADECUACION DE BASE DATAFONO PRUEBAS EXITOSA NO ES POSIBLE REALIZAR PRUEBA CON CONVENIO TELETON YA QUE ARROJA RECHAZO GENERAL SE ADJUNTA PRUEBA CON RECHAZO SE ENTREGA SERVICIO OPERATIVO"/>
    <s v="VISITA TECNICA"/>
    <s v="FAZZZ762"/>
    <s v="TIPO I"/>
    <s v="TERRESTRE"/>
    <s v="REYES RAMIREZ DIEGO ALEXANDER"/>
    <n v="1"/>
    <s v="0"/>
    <n v="65960"/>
    <n v="75096"/>
    <n v="65960"/>
  </r>
  <r>
    <s v="PEREIRA"/>
    <x v="1"/>
    <x v="6"/>
    <s v="63130"/>
    <s v="5928668"/>
    <s v="89115244"/>
    <s v="INCIDENTE"/>
    <s v="QUINDIO"/>
    <s v="CALARCA"/>
    <s v="QUINDIVIAL MYE SAS"/>
    <s v="AVAL"/>
    <s v="FO-25-1979646"/>
    <d v="2025-12-15T17:26:00"/>
    <d v="2025-12-16T15:30:00"/>
    <m/>
    <s v="ENTIDAD"/>
    <s v="AVAL TARJETA DE SEMBRADO"/>
    <s v="RESEMBRADO EXITOSO"/>
    <s v="EJECUTADO"/>
    <s v="16/12/2025 SE LLEGA A COMERCIO CLIENTE VA DE SALIDA PERO INDICA QUE HACE UN RATO YA LE FUNCIONÓ NORMAL EL DATAFONO, QUE EL LLAMÓ AL BANCO PARA AVISAR QUE YA ESTABA TRABAJANDO CON NORMALIDAD."/>
    <s v="VISITA TECNICA"/>
    <s v="LMPZZ601"/>
    <s v="TIPO II"/>
    <s v="TERRESTRE"/>
    <s v="SANCHEZ SOLORZANO JUAN SEBASTIAN"/>
    <n v="1"/>
    <s v="0"/>
    <n v="144968"/>
    <n v="140396"/>
    <n v="144968"/>
  </r>
  <r>
    <s v="CALI"/>
    <x v="1"/>
    <x v="1"/>
    <s v="76001"/>
    <s v="5928849"/>
    <s v="20497558"/>
    <s v="INCIDENTE"/>
    <s v="VALLE DEL CAUCA"/>
    <s v="CALI"/>
    <s v="COLMENA PRINCIS"/>
    <s v="AVAL"/>
    <s v="FO-25-1981473"/>
    <d v="2025-12-16T10:18:00"/>
    <d v="2025-12-16T15:40:00"/>
    <m/>
    <s v="SOFTWARE"/>
    <s v="ERROR DE TRANSACCIONES"/>
    <s v="RECHAZO GENERAL"/>
    <s v="EJECUTADO"/>
    <s v="16/12/2025 SE VISITA CORRESPONSAL Y SE PROCEDE A REALIZAR RESEMBRADO DE TARJETA E INICIALIZACION NUEVAMENTE. TRANSACCIONES DE PRUEBA EXITOSAS."/>
    <s v="VISITA TECNICA"/>
    <s v="XPZZZ529"/>
    <s v="TIPO I"/>
    <s v="TERRESTRE"/>
    <s v="BOLAÑOS TABORDA JORGE ENRIQUE"/>
    <n v="1"/>
    <s v="0"/>
    <n v="65960"/>
    <n v="75096"/>
    <n v="65960"/>
  </r>
  <r>
    <s v="BOGOTA"/>
    <x v="2"/>
    <x v="2"/>
    <s v="11001"/>
    <s v="5928888"/>
    <s v="21138771"/>
    <s v="INCIDENTE"/>
    <s v="CUNDINAMARCA"/>
    <s v="BOGOTA"/>
    <s v="DROGUERIA BETAPHARMA"/>
    <s v="AVAL"/>
    <s v="FO-25-1984161"/>
    <d v="2025-12-16T10:31:00"/>
    <d v="2025-12-16T16:47:00"/>
    <m/>
    <s v="ENTIDAD"/>
    <s v="AVAL TARJETA DE SEMBRADO"/>
    <s v="RESEMBRADO DE TARJETA"/>
    <s v="CANCELADO"/>
    <s v="16/12/2025 SE ESCALA CASO A LA RED PARA SOLICITAR AUTORIZACION DE RESEMBRADO. LA RED NOS BRINDA LA SIGUIENTE RESPUESTA: POR FAVOR INFORMARLE AL CLIENTE QUÉ DEBE DAR EL &lt;&lt;ACUSE DE RECIBIDO CON EL BANCO&gt;&gt; PARA QUÉ SEAN ELLOS QUIENES NOS DEL EL VO. BO. Y HAGAN LA SOLICITUD DIRECTA DE RESEMBRADO, POR LO ANTERIOR, INFORMAR AL CLIENTE, DOCUMENTAR Y CERRAR ACTIVIDAD, MIL GRACIAS. | 16/12/2025 SE ESCALA CASO A LA RED PARA SOLICITAR AUTORIZACION DE RESEMBRADO. LA RED NOS BRINDA LA SIGUIENTE RESPUESTA: POR FAVOR INFORMARLE AL CLIENTE QUÉ DEBE DAR EL &lt;&lt;ACUSE DE RECIBIDO CON EL BANCO&gt;&gt; PARA QUÉ SEAN ELLOS QUIENES NOS DEL EL VO. BO. Y HAGAN LA SOLICITUD DIRECTA DE RESEMBRADO, POR LO ANTERIOR, INFORMAR AL CLIENTE, DOCUMENTAR Y CERRAR ACTIVIDAD, MIL GRACIAS."/>
    <s v="SOPORTE TELEFONICO"/>
    <m/>
    <s v="TIPO I"/>
    <s v="TERRESTRE"/>
    <s v="ROZO ROZO WILLIAM ASDRUBAL"/>
    <n v="0"/>
    <s v="0"/>
    <n v="41241"/>
    <n v="0"/>
    <n v="41241"/>
  </r>
  <r>
    <s v="MEDELLIN"/>
    <x v="4"/>
    <x v="4"/>
    <s v="5308"/>
    <s v="5929043"/>
    <s v="90849099"/>
    <s v="INCIDENTE"/>
    <s v="ANTIOQUIA"/>
    <s v="GIRARDOTA"/>
    <s v="CMULTIOPERADOR"/>
    <s v="AVAL"/>
    <s v="FO-25-1982045"/>
    <d v="2025-12-16T11:18:00"/>
    <d v="2025-12-17T14:16:00"/>
    <m/>
    <s v="SOFTWARE"/>
    <s v="ERROR DE TRANSACCIONES"/>
    <s v="RECHAZO GENERAL"/>
    <s v="EJECUTADO"/>
    <s v="17/12/2025 SE LLEGA AL COMERCIO Y SE ENCONTRÓ CERRADO, SE REALIZA GESTIÓN TELEFÓNICA Y LA SEÑORA VANESA HENAO INDICA QUE LE TOCÓ SALIR DE URGENCIA QUE LLEGA EN 10 MIN QUE POR FAVOR LE DE UNA ESPERA | 17/12/2025 EL PUNTO ESTÁ SIENDO ESCALADO CON REDEBAN YA QUE TODAS LAS TX ESTÁN RECHAZANDO, POSIBLE DEMORA CON LA RESPUESTA POR PARTE DE REDEBAN | 17/12/2025 SE CAMBIA DATÁFONO CON RECHAZO GENERAL YA QUE SE EVIDENCIA QUE EL SERIAL DEL DATÁFONO NO COINCIDE CON EL QUE ESTÁ EN SISTEMA DE RBM"/>
    <s v="VISITA TECNICA"/>
    <s v="AE004949"/>
    <s v="TIPO I"/>
    <s v="TERRESTRE"/>
    <s v="BARRIENTOS HERNANDEZ CRISTIAN HORACIO"/>
    <n v="1"/>
    <s v="0"/>
    <n v="65960"/>
    <n v="75096"/>
    <n v="65960"/>
  </r>
  <r>
    <s v="TUNJA"/>
    <x v="5"/>
    <x v="5"/>
    <s v="15001"/>
    <s v="5929055"/>
    <s v="14107015"/>
    <s v="INCIDENTE"/>
    <s v="BOYACA"/>
    <s v="TUNJA"/>
    <s v="JER SUC PLAZA BOLIVAR"/>
    <s v="AVAL"/>
    <s v="FO-25-1982046"/>
    <d v="2025-12-16T11:22:00"/>
    <d v="2025-12-17T10:59:00"/>
    <m/>
    <s v="SOFTWARE"/>
    <s v="SE REINICIA"/>
    <s v="AL REALIZAR CIERRE CARGA VERSION"/>
    <s v="EJECUTADO"/>
    <s v="17/12/2025 SE VISITA COMERCIO , SE EVIDENCIA  QUE EL COMERCIO ESTA TRANSACCIONANDO CORRECTAMENTE , SE REALIZA BORRADO DE EQUIPO CARGANDO S.O Y VERSIÓN 10.5 N SOLUCIONANDO ERROR WARNING KEY,   SEMBRANDO TARJETA 4092 , PRUEBA DE TELETON NO EXITOSA CONVENIO CON RECHAZO , PRUEBA DE TRANSACCIÓN AVAL CON OTRO CONVENIO EXITOSA , SIN TELECARGA NO AUTORIZADA"/>
    <s v="VISITA TECNICA"/>
    <s v="EZZZZ639"/>
    <s v="TIPO I"/>
    <s v="TERRESTRE"/>
    <s v="ALVARADO MORENO CRISTHIAN"/>
    <n v="1"/>
    <s v="0"/>
    <n v="65960"/>
    <n v="75096"/>
    <n v="65960"/>
  </r>
  <r>
    <s v="BOGOTA"/>
    <x v="2"/>
    <x v="2"/>
    <s v="11001"/>
    <s v="5929139"/>
    <s v="11017423"/>
    <s v="INCIDENTE"/>
    <s v="CUNDINAMARCA"/>
    <s v="BOGOTA"/>
    <s v="ARROYAVE AUTOSERVICIO"/>
    <s v="AVAL"/>
    <s v="FO-25-1984338"/>
    <d v="2025-12-16T11:51:00"/>
    <d v="2025-12-16T17:06:00"/>
    <m/>
    <s v="ENTIDAD"/>
    <s v="AVAL TARJETA DE SEMBRADO"/>
    <s v="TRANSACCIÓN NO PERMITIDA"/>
    <s v="CANCELADO"/>
    <s v="16/12/2025 16-12 SE INTENTA COMUNICACION CON CB EN VARIOS NUMEROS DE ATENCION PERO NO FUE POSIBLE, SE ESCALA CASO A LA RED Y NOS AUTORIZAN EL CIERRE DE LA ACTIVIDAD, SE LE ESCRIBE AL WSAP AL USUARIO QUE SE VUELVA A COMUNICAR PARA SOLICITAR ATENCION"/>
    <s v="SOPORTE TELEFONICO"/>
    <m/>
    <s v="TIPO I"/>
    <s v="TERRESTRE"/>
    <s v="ROZO ROZO WILLIAM ASDRUBAL"/>
    <n v="0"/>
    <s v="0"/>
    <n v="41241"/>
    <n v="0"/>
    <n v="41241"/>
  </r>
  <r>
    <s v="CALI"/>
    <x v="1"/>
    <x v="1"/>
    <s v="76520"/>
    <s v="5929491"/>
    <s v="14609820"/>
    <s v="INCIDENTE"/>
    <s v="VALLE DEL CAUCA"/>
    <s v="PALMIRA"/>
    <s v="SUPERMERCADO BELALCAZAR ROZO"/>
    <s v="AVAL"/>
    <s v="FO-25-1983822"/>
    <d v="2025-12-16T13:54:00"/>
    <d v="2025-12-17T15:24:00"/>
    <m/>
    <s v="ENTIDAD"/>
    <s v="AVAL TARJETA DE SEMBRADO"/>
    <s v="COMERCIO SIN TARJETA DE SEMBRADO"/>
    <s v="EJECUTADO / CANCELADO"/>
    <s v="17/12/2025 SE REALIZÓ GESTIÓN TELEFÓNICA PARA CONFIRMAR CON EL CLIENTE SI EFECTIVAMENTE YA TIENEN LA TARJETA DE SEMBRADO EN EL SITIO, LA PERSONA ENCARGADA VALIDA CON EL PERSONAL ADMINISTRATIVO LOS CUALES CONFIRMAN QUE LA TARJETA YA FUE RECIBIDA Y PUEDEN ATENDER LA VISITA A PARTIR DE LAS 2 P.M. | 17/12/2025 EN LA VISITA TÉCNICA SE ENCONTRÓ QUE LA TARJETA DE SEMBRADO LA TIENEN EN  LA OFICINA DE LA TESORERA,LA CUAL NO SE ENCUENTRA Y REGRESA DESPUÉS DE LAS 5:00 PM,SE ESPERA 30 MINUTOS PERO NO HUBO PERSONAL AUTORIZADO PARA ENTRAR A DICHA OFICINA,ME RETIRO DEL COMERCIO INDICANDOLE AL CLIENTE QUE DEBE DE LLAMAR A SOLICITAR NUEVAMENTE EL SERVICIO."/>
    <s v="VISITA TECNICA"/>
    <s v="NO SE INTERVIENE"/>
    <s v="TIPO I"/>
    <s v="TERRESTRE"/>
    <s v="SANCHEZ URREGO ROBINSON DAVID"/>
    <n v="1"/>
    <s v="0"/>
    <n v="65960"/>
    <n v="75096"/>
    <n v="65960"/>
  </r>
  <r>
    <s v="MEDELLIN"/>
    <x v="4"/>
    <x v="4"/>
    <s v="5209"/>
    <s v="5930297"/>
    <s v="90775167"/>
    <s v="INCIDENTE"/>
    <s v="ANTIOQUIA"/>
    <s v="CONCORDIA"/>
    <s v="MAGICO DETALLE YAJU"/>
    <s v="AVAL"/>
    <s v="FO-25-1986412"/>
    <d v="2025-12-17T08:42:00"/>
    <d v="2025-12-18T19:32:00"/>
    <m/>
    <s v="ENTIDAD"/>
    <s v="AVAL TARJETA DE SEMBRADO"/>
    <s v="RESEMBRADO EXITOSO"/>
    <s v="EJECUTADO"/>
    <s v="17/12/2025 17-12 SE ESCALA PARA VISITA, POR FAVOR LLAMAR ANTES DE DESPLAZARSE | 18/12/2025 SE RECONFIGURA EL EQUIPO YA QUE NO ARROJABA INSERTAR TARJETA DE SEMBRANDO SE SEMBRAR TARJETA SERVICIO OPERATIVO"/>
    <s v="VISITA TECNICA"/>
    <s v="FXZZZ379"/>
    <s v="TIPO III"/>
    <s v="TERRESTRE"/>
    <s v="ZAPATA LOPEZ EDWARD ASDRUBAL"/>
    <n v="1"/>
    <s v="0"/>
    <n v="275729"/>
    <n v="196537"/>
    <n v="275729"/>
  </r>
  <r>
    <s v="CALI"/>
    <x v="1"/>
    <x v="1"/>
    <s v="76563"/>
    <s v="5930552"/>
    <s v="24093569"/>
    <s v="INCIDENTE"/>
    <s v="VALLE DEL CAUCA"/>
    <s v="PRADERA"/>
    <s v="IP COMUNICACIONES DEL VALLE"/>
    <s v="AVAL"/>
    <s v="FO-25-1992686"/>
    <d v="2025-12-17T09:53:00"/>
    <d v="2025-12-17T16:58:00"/>
    <m/>
    <s v="ENTIDAD"/>
    <s v="AVAL TARJETA DE SEMBRADO"/>
    <s v="EXCEDE INTENTOS DE PIN"/>
    <s v="CANCELADO"/>
    <s v="17/12/2025 17-12 SE ESCALA A LA RED POR FALLAS PRESENTADAS EXCEDE INTENTOS DE PIN - TARJETA USO RESTRINGIDO, A LA ESPERA DE COMO PROCEDER - 17-12 SE LE INFORMA A USUARIA REALIZAR PRUEBA YA QUE LA RED INFORMA QUE SE REALZIA EL DESBLOQUEO - 17-12 USUARIA INFORMA QUE YA EL EQUIPO ESTA FUNCIONANDO CORRECTAMENTE. SE PROCEDE A CERRAR | 17/12/2025 17-12 SE ESCALA A LA RED POR FALLAS PRESENTADAS EXCEDE INTENTOS DE PIN - TARJETA USO RESTRINGIDO, A LA ESPERA DE COMO PROCEDER - 17-12 SE LE INFORMA A USUARIA REALIZAR PRUEBA YA QUE LA RED INFORMA QUE SE REALZIA EL DESBLOQUEO - 17-12 USUARIA INFORMA QUE YA EL EQUIPO ESTA FUNCIONANDO CORRECTAMENTE. SE PROCEDE A CERRAR"/>
    <s v="SOPORTE TELEFONICO"/>
    <m/>
    <s v="TIPO II"/>
    <s v="TERRESTRE"/>
    <s v="HENAO CARDONA DIEGO FERNANDO"/>
    <n v="0"/>
    <s v="0"/>
    <n v="41241"/>
    <n v="0"/>
    <n v="41241"/>
  </r>
  <r>
    <s v="BUCARAMANGA"/>
    <x v="5"/>
    <x v="5"/>
    <s v="68001"/>
    <s v="5931170"/>
    <s v="89469432"/>
    <s v="INCIDENTE"/>
    <s v="SANTANDER"/>
    <s v="BUCARAMANGA"/>
    <s v="PUNTO LA ROSITA MULTISERVICIOS CR"/>
    <s v="AVAL"/>
    <s v="FO-25-1991586"/>
    <d v="2025-12-17T13:58:00"/>
    <d v="2025-12-18T13:04:00"/>
    <m/>
    <s v="ENTIDAD"/>
    <s v="ERROR DE TRANSACCIONES"/>
    <s v="TRANSACCION NO PERMITIDA"/>
    <m/>
    <s v="18/12/2025 SE ESTABLECE COMUNICACIÓN CON LA SEÑORA CAMILA AL NÚMERO 3163018502 QUIEN INFORMA QUE LA FALLA PRESENTADA EL DIA DE AYER YA SE CORRIGIÓ SE REALIZAN VARIAS PRUEBAS AL MISMO CONVENIO QUE MANEJA EL CLIENTE LAS CUÁLES SON EXITOSAS POR LO QUE SE PROCEDE A CERRAR ORDEN SE ADJUNTA REGISTRO FOTOGRÁFICO"/>
    <s v="SOPORTE TELEFONICO"/>
    <m/>
    <s v="TIPO I"/>
    <s v="TERRESTRE"/>
    <s v="BARRERA ORTEGA MARLON STWAR"/>
    <n v="0"/>
    <s v="0"/>
    <n v="41241"/>
    <n v="0"/>
    <n v="41241"/>
  </r>
  <r>
    <s v="BOGOTA"/>
    <x v="2"/>
    <x v="2"/>
    <s v="11001"/>
    <s v="5931353"/>
    <s v="15968456"/>
    <s v="INCIDENTE"/>
    <s v="CUNDINAMARCA"/>
    <s v="BOGOTA"/>
    <s v="SERVICIOS OPORTUNOS JP"/>
    <s v="AVAL"/>
    <s v="FO-25-1992238"/>
    <d v="2025-12-17T15:29:00"/>
    <d v="2025-12-18T15:17:00"/>
    <m/>
    <s v="HARDWARE"/>
    <s v="DETERIORO"/>
    <s v="DATAFONO"/>
    <s v="EJECUTADO"/>
    <s v="18/12/2025 USUARIO SOLICITA CAMBIO DE EQUIPO Y LECTORA POR DETERIORO, SE REALIZA CAMBIO DE EQUIPO ICT 250 Y LECTORA, SE INSTALA EQUIPO DESK 3500 Y LECTORA. SE REALIZAN PRUEBAS OK. PRUEBA TELETÓN CON RECHAZO GENERAL"/>
    <s v="VISITA TECNICA"/>
    <s v="BBBKZ345"/>
    <s v="TIPO I"/>
    <s v="TERRESTRE"/>
    <s v="LEON GUERRERO CRISTIAN JOHAN"/>
    <n v="1"/>
    <s v="0"/>
    <n v="65960"/>
    <n v="75096"/>
    <n v="65960"/>
  </r>
  <r>
    <s v="MONTERIA"/>
    <x v="3"/>
    <x v="3"/>
    <s v="23001"/>
    <s v="5931633"/>
    <s v="90773519"/>
    <s v="INCIDENTE"/>
    <s v="CORDOBA"/>
    <s v="MONTERIA"/>
    <s v="VARIEDADES Y PAPELERIA MATY"/>
    <s v="AVAL"/>
    <s v="FO-25-1994197"/>
    <d v="2025-12-18T08:00:00"/>
    <d v="2025-12-18T15:23:00"/>
    <m/>
    <s v="SOFTWARE"/>
    <s v="ERROR DE TRANSACCIONES"/>
    <s v="RECHAZO GENERAL"/>
    <s v="EJECUTADO"/>
    <s v="18/12/2025 SE REALIZÓ REVISIÓN DE EQUIPO OK, SE VOLVIÓ A INICIALIZAR EL EQUIPO Y SE CONFIRMÓ LA LLAVE EN LA WEB. PRUEBAS OK, TELECARGA DRNA. SE REALIZÓ PRUEBA A TELETÓN CON ERROR DE RECHAZO GENERAL."/>
    <s v="VISITA TECNICA"/>
    <s v="FWZZZ207"/>
    <s v="TIPO I"/>
    <s v="TERRESTRE"/>
    <s v="CALDERA SALCEDO CARLOS JULIO"/>
    <n v="1"/>
    <s v="0"/>
    <n v="65960"/>
    <n v="75096"/>
    <n v="65960"/>
  </r>
  <r>
    <s v="BOGOTA"/>
    <x v="2"/>
    <x v="2"/>
    <s v="11001"/>
    <s v="5932119"/>
    <s v="13562129"/>
    <s v="INCIDENTE"/>
    <s v="CUNDINAMARCA"/>
    <s v="BOGOTA"/>
    <s v="PAPELERIA MORIAH"/>
    <s v="AVAL"/>
    <s v="FO-25-1997717"/>
    <d v="2025-12-18T09:35:00"/>
    <d v="2025-12-18T14:50:00"/>
    <m/>
    <s v="ENTIDAD"/>
    <s v="AVAL TARJETA DE SEMBRADO"/>
    <s v="EXCEDE INTENTOS DE PIN"/>
    <s v="CANCELADO"/>
    <s v="18/12/2025 18-12 SE LE ESCRIBE AL CB VIA WSAP PARA CONFIRMAR FALLA, QUEDAMOS A LA ESPERA DE LA RESPUESTA. - 18/12 EN COMUNICACIÓN CON LA SRA SANDRA AL NÚMERO 3108804348 VÍA WHATSAPP PERO INFORMA QUE ELLA NO BRINDA LOS DATOS DE LA TARJETA POR SEGURIDAD Y QUE ADEMAS YA LE ESTABA COLABORANDO EL BANCO. SE PROCEDE A CERARR SOLICITUD Y SE LE INFORMA A LA USUARIA. | 18/12/2025 18-12 SE LE ESCRIBE AL CB VIA WSAP PARA CONFIRMAR FALLA, QUEDAMOS A LA ESPERA DE LA RESPUESTA. - 18/12 EN COMUNICACIÓN CON LA SRA SANDRA AL NÚMERO 3108804348 VÍA WHATSAPP PERO INFORMA QUE ELLA NO BRINDA LOS DATOS DE LA TARJETA POR SEGURIDAD Y QUE ADEMAS YA LE ESTABA COLABORANDO EL BANCO. SE PROCEDE A CERARR SOLICITUD Y SE LE INFORMA A LA USUARIA."/>
    <s v="SOPORTE TELEFONICO"/>
    <m/>
    <s v="TIPO I"/>
    <s v="TERRESTRE"/>
    <s v="TORO CARDONA ELIZABETH"/>
    <n v="0"/>
    <s v="0"/>
    <n v="41241"/>
    <n v="0"/>
    <n v="41241"/>
  </r>
  <r>
    <s v="VILLAVICENCIO"/>
    <x v="0"/>
    <x v="0"/>
    <s v="50001"/>
    <s v="5932146"/>
    <s v="18715763"/>
    <s v="INCIDENTE"/>
    <s v="META"/>
    <s v="VILLAVICENCIO"/>
    <s v="JANN CELPHONE CVS CENTRO"/>
    <s v="AVAL"/>
    <s v="FO-25-1995341"/>
    <d v="2025-12-18T09:56:00"/>
    <d v="2025-12-18T15:28:00"/>
    <m/>
    <s v="HARDWARE"/>
    <s v="PANTALLA"/>
    <s v="DAÑO POS"/>
    <s v="EJECUTADO"/>
    <s v="18/12/2025 SE REALIZA CAMBIO DE EQUIPO PANTALLA BLANCA PRUEBAS OK SIN NOVEDAD CONVENIO 4998 NO HABILITADO"/>
    <s v="VISITA TECNICA"/>
    <s v="BA00F711"/>
    <s v="TIPO I"/>
    <s v="TERRESTRE"/>
    <s v="CASTRILLON URREA LONDIER LEANDRO"/>
    <n v="1"/>
    <s v="0"/>
    <n v="65960"/>
    <n v="75096"/>
    <n v="65960"/>
  </r>
  <r>
    <s v="VILLAVICENCIO"/>
    <x v="0"/>
    <x v="0"/>
    <s v="50006"/>
    <s v="5932265"/>
    <s v="89306820"/>
    <s v="INCIDENTE"/>
    <s v="META"/>
    <s v="ACACIAS"/>
    <s v="CIUDAD FARMA"/>
    <s v="AVAL"/>
    <s v="FO-25-1995910"/>
    <d v="2025-12-18T10:36:00"/>
    <d v="2025-12-20T10:19:00"/>
    <m/>
    <s v="ENTIDAD"/>
    <s v="ERROR DE TRANSACCIONES"/>
    <s v="TRANSACCION NO PERMITIDA"/>
    <m/>
    <s v="18/12/2025 18-12 SE ESCALA PARA VISITA, POR FAVOR LLAMAR ANTES DE DESPLAZARSE | 20/12/2025 SE LLAMA LA USARIA CLARA LILIANA 3134916360 PARA CORROBORAR SI LA FALLA DE CONVENIO NO FUNCIONA PERSISTE, ELLA NOS COMENTA QUE EL DÍA DE HOY YA HA PODIDO REALIZAR VARIOS PAGOS AL CONVENIO QUE NO LE ESTABA PERMITIENDO ASÍ QUE NOS AFIRMA QUE YA NO ES NECESARIA LA VISITA TÉCNICA."/>
    <s v="SOPORTE TELEFONICO"/>
    <m/>
    <s v="TIPO II"/>
    <s v="TERRESTRE"/>
    <s v="MOLINA CASTRO JAVIER ALBERTO"/>
    <n v="0"/>
    <s v="0"/>
    <n v="41241"/>
    <n v="0"/>
    <n v="41241"/>
  </r>
  <r>
    <s v="VILLAVICENCIO"/>
    <x v="0"/>
    <x v="0"/>
    <s v="50001"/>
    <s v="5932315"/>
    <s v="15088255"/>
    <s v="INCIDENTE"/>
    <s v="META"/>
    <s v="VILLAVICENCIO"/>
    <s v="CONSUERTE PDV EL REY SAN ANTON"/>
    <s v="AVAL"/>
    <s v="FO-25-1995918"/>
    <d v="2025-12-18T10:57:00"/>
    <d v="2025-12-18T15:34:00"/>
    <m/>
    <s v="USUARIO"/>
    <s v="MANTENIMIENTO"/>
    <s v="MANTENIMIENTO GENERAL"/>
    <s v="EJECUTADO"/>
    <s v="18/12/2025 SE REALIZA VISTA AL PUNTO, NOS RECIBE LA VISTA LA USUARIA DERLY PARDO 3014278976 LA CUAL NOS INDICA LA BASE QUE SE ENCUENTRA DESPEGADA, REALIZAMOS LA LIMPIEZA DE LA BASE Y REALIZAMOS EL PEGADO LA DEJAMOS FUNCIONAL NO SE INTERVIENE EL EQUIPO SOLO SE PEGA LA BASE , SE ENCUENTRA UNA NOVEDAD NO SE PUEDEN REALIZAR PRUEBAS YA QUE LA USUARIA QUE MANEJA EL EQUIPO NO SE ENCUENTRA Y LA QUE NOS ATIENDA LA VISTA NO ESTÁ AUTORIZADA A MANIPULARLO"/>
    <s v="VISITA TECNICA"/>
    <s v="ABCWZ252"/>
    <s v="TIPO I"/>
    <s v="TERRESTRE"/>
    <s v="MOLINA CASTRO JAVIER ALBERTO"/>
    <n v="1"/>
    <s v="0"/>
    <n v="65960"/>
    <n v="75096"/>
    <n v="65960"/>
  </r>
  <r>
    <s v="BUCARAMANGA"/>
    <x v="5"/>
    <x v="5"/>
    <s v="68872"/>
    <s v="5932893"/>
    <s v="23425176"/>
    <s v="INCIDENTE"/>
    <s v="SANTANDER"/>
    <s v="VILLANUEVA"/>
    <s v="MICROMERCADO VILLA 14"/>
    <s v="AVAL"/>
    <s v="FO-25-1997837"/>
    <d v="2025-12-18T14:45:00"/>
    <d v="2025-12-19T10:32:00"/>
    <m/>
    <s v="HARDWARE"/>
    <s v="NO ENCIENDE SE REINICIA"/>
    <s v="FUENTE PODER AVERIADA"/>
    <s v="EJECUTADO"/>
    <s v="19/12/2025 SE REALIZA VISITA A COMERCIO Y SE REALIZA CAMBIO DE FUENTE, EQUIPO CON RECHAZO GENERAL, SE REALIZA RESEMBRADO DE TARJETA #3469, EQUIPO CON VERSION 10.6,PRUEBAS OK."/>
    <s v="VISITA TECNICA"/>
    <s v="LABZZ206"/>
    <s v="TIPO III"/>
    <s v="TERRESTRE"/>
    <s v="SANTOS GONZALEZ JOHAN FABIAN"/>
    <n v="1"/>
    <s v="0"/>
    <n v="275729"/>
    <n v="196537"/>
    <n v="275729"/>
  </r>
  <r>
    <s v="BOGOTA"/>
    <x v="2"/>
    <x v="2"/>
    <s v="11001"/>
    <s v="5932944"/>
    <s v="20249280"/>
    <s v="INCIDENTE"/>
    <s v="CUNDINAMARCA"/>
    <s v="BOGOTA"/>
    <s v="VICMAN SERVICES 197"/>
    <s v="AVAL"/>
    <s v="FO-25-1998207"/>
    <d v="2025-12-18T15:08:00"/>
    <d v="2025-12-19T13:09:00"/>
    <m/>
    <s v="ENTIDAD"/>
    <s v="ERROR DE TRANSACCIONES"/>
    <s v="TRANSACCION NO PERMITIDA"/>
    <s v="EJECUTADO / CANCELADO"/>
    <s v="19/12/2025 SE VISITA COMERCIAL PARA ATENDER INCIDENTE REPORTADO PERO AL LLEGAR AL PUNTO COMERCIOS YA NO EXISTE SE INTENTA COMUNICACIÓN TELEFÓNICA SIN ÉXITO 3016068794"/>
    <s v="VISITA TECNICA"/>
    <s v="0"/>
    <s v="TIPO I"/>
    <s v="TERRESTRE"/>
    <s v="SOTO LONDOÑO FREDY ALEXANDER"/>
    <n v="1"/>
    <s v="0"/>
    <n v="65960"/>
    <n v="75096"/>
    <n v="65960"/>
  </r>
  <r>
    <s v="BUCARAMANGA"/>
    <x v="5"/>
    <x v="5"/>
    <s v="81736"/>
    <s v="5933022"/>
    <s v="26330795"/>
    <s v="INCIDENTE"/>
    <s v="ARAUCA"/>
    <s v="SARAVENA"/>
    <s v="PAPELERIA Y MULTISERVICIOS AND"/>
    <s v="AVAL"/>
    <s v="FO-25-2000769"/>
    <d v="2025-12-18T15:44:00"/>
    <d v="2025-12-19T09:42:00"/>
    <m/>
    <s v="ENTIDAD"/>
    <s v="AVAL TARJETA DE SEMBRADO"/>
    <s v="TARJETA USO RESTRINGIDO"/>
    <s v="CANCELADO"/>
    <s v="19/12/2025 18-12 SE ESCALA A LA RED EL CASO DE TARJETA DE USO RESTRINGIDO, SE ENVIA VAUCHER ** LA RED AUTORIZA EL CIERRE DE LA ACTIVIDAD YA QUE SE EVIDENCIA QUE LA TARJETA SE ENCUENTRA DAÑADA Y LA ENTIDAD SOLICITO ESCALAMIENTO PARA UNA NUEVA | 19/12/2025 18-12 SE ESCALA A LA RED EL CASO DE TARJETA DE USO RESTRINGIDO, SE ENVIA VAUCHER ** LA RED AUTORIZA EL CIERRE DE LA ACTIVIDAD YA QUE SE EVIDENCIA QUE LA TARJETA SE ENCUENTRA DAÑADA Y LA ENTIDAD SOLICITO ESCALAMIENTO PARA UNA NUEVA"/>
    <s v="SOPORTE TELEFONICO"/>
    <m/>
    <s v="TIPO V"/>
    <s v="AEREO"/>
    <s v="HERNANDEZ GUARIN MIGUEL JULIAN"/>
    <n v="0"/>
    <s v="0"/>
    <n v="41241"/>
    <n v="0"/>
    <n v="41241"/>
  </r>
  <r>
    <s v="MEDELLIN"/>
    <x v="4"/>
    <x v="4"/>
    <s v="5001"/>
    <s v="5933030"/>
    <s v="20466116"/>
    <s v="INCIDENTE"/>
    <s v="ANTIOQUIA"/>
    <s v="MEDELLIN"/>
    <s v="TEMCEL"/>
    <s v="AVAL"/>
    <s v="FO-25-1998523"/>
    <d v="2025-12-18T15:49:00"/>
    <d v="2025-12-19T11:25:00"/>
    <m/>
    <s v="USUARIO"/>
    <s v="COMUNICACION"/>
    <s v="CONEXIONES DE COMERCIO"/>
    <s v="EJECUTADO"/>
    <s v="19/12/2025 SE HACE MANTENIMIENTO SE OK SE VISITA PUNTO DE HACE UN CHEQUEO DEL EQUIPO SE REVISAN LOS PUERTOS Y EL CABLE Y SE ENVIDENCIA QUE EL PUERTO DEL MONDEN DEL CLIENTE ESTÁ QUDAMADO.SE CAMBIA DE PUERTO Y SUBE LA COMUNICACIÓN EXITOSA PRUEBAS EXITOSAS TELETON SALE EN RECHAZO"/>
    <s v="VISITA TECNICA"/>
    <s v="A1RZZ852"/>
    <s v="TIPO I"/>
    <s v="TERRESTRE"/>
    <s v="DIAZ ZABALA FRANCIS DUBAN"/>
    <n v="1"/>
    <s v="0"/>
    <n v="65960"/>
    <n v="75096"/>
    <n v="65960"/>
  </r>
  <r>
    <s v="MANIZALES"/>
    <x v="1"/>
    <x v="6"/>
    <s v="17873"/>
    <s v="5933071"/>
    <s v="53689550"/>
    <s v="INCIDENTE"/>
    <s v="CALDAS"/>
    <s v="VILLAMARIA"/>
    <s v="DITCOM VILLAMARIA"/>
    <s v="AVAL"/>
    <s v="FO-25-1998524"/>
    <d v="2025-12-18T16:09:00"/>
    <d v="2025-12-19T13:09:00"/>
    <m/>
    <s v="USUARIO"/>
    <s v="COMUNICACION"/>
    <s v="CONEXIONES DE COMERCIO"/>
    <m/>
    <s v="19/12/2025 SE REALIZA LLAMADA CON USUARIO EL CUAL INDICA QUE AL REINICIAR EL MODEM LE SUBIO EL SISTEMA Y YA CUENTA CON EL SERVICIO EN BUEN ESTADO"/>
    <s v="SOPORTE TELEFONICO"/>
    <m/>
    <s v="TIPO I"/>
    <s v="TERRESTRE"/>
    <s v="AGUIRRE HENAO RAUL EDUARDO"/>
    <n v="0"/>
    <s v="0"/>
    <n v="41241"/>
    <n v="0"/>
    <n v="41241"/>
  </r>
  <r>
    <s v="SANTA MARTA"/>
    <x v="3"/>
    <x v="3"/>
    <s v="47545"/>
    <s v="5933148"/>
    <s v="16323263"/>
    <s v="INCIDENTE"/>
    <s v="MAGDALENA"/>
    <s v="PIJIÑO DEL CARMEN"/>
    <s v="MAC DROGAS N 2"/>
    <s v="AVAL"/>
    <s v="FO-25-1998568"/>
    <d v="2025-12-18T16:43:00"/>
    <d v="2025-12-19T14:41:00"/>
    <m/>
    <s v="HARDWARE"/>
    <s v="ALERT IRRUPTION"/>
    <s v="ALERT IRRUPTION"/>
    <s v="EJECUTADO"/>
    <s v="19/12/2025 SE REALIZA CAMBIO DE DATAFONO, YA QUE SE ENCONTRABA ALERTADO, SE REALIZAN PRUEBAS, SE REALIZA PRUEBA DEL CONVENIO DE LA TELETON PERO PRESENTA PROBLEMAS YA QUE SALE RECHAZO GENERAL, SE HACE PRUEBAS DE RETIRO CON LA CUENTA DEL CLIENTE Y SALE EXITOSA, SE DEJA SERVICIO FUNCIONAL AL 100 %"/>
    <s v="VISITA TECNICA"/>
    <s v="111MZ489"/>
    <s v="TIPO IV"/>
    <s v="TERRESTRE"/>
    <s v="MONTES DIAZ JOHN FRED"/>
    <n v="1"/>
    <s v="0"/>
    <n v="479589"/>
    <n v="196537"/>
    <n v="479589"/>
  </r>
  <r>
    <s v="BOGOTA"/>
    <x v="2"/>
    <x v="2"/>
    <s v="11001"/>
    <s v="5933168"/>
    <s v="13562129"/>
    <s v="INCIDENTE"/>
    <s v="CUNDINAMARCA"/>
    <s v="BOGOTA"/>
    <s v="PAPELERIA MORIAH"/>
    <s v="AVAL"/>
    <s v="FO-25-2001102"/>
    <d v="2025-12-18T16:53:00"/>
    <d v="2025-12-19T10:26:00"/>
    <m/>
    <s v="ENTIDAD"/>
    <s v="AVAL TARJETA DE SEMBRADO"/>
    <s v="EXCEDE INTENTOS DE PIN"/>
    <s v="CANCELADO"/>
    <s v="19/12/2025 18-12 SE ESCALA A LA RED EL CASO DE TARJETA DE USO RESTRINGIDO, SE ENVIA VAUCHER ** SE RECIBE AUTORIZACION PARA EL CIERRE DE LA ACTIVIDAD YA QUE  EL CASO QUEDO ESCALADO DIRECTAMENTE A LA ENTIDAD, SE LE INDICA AL USUARIO | 19/12/2025 18-12 SE ESCALA A LA RED EL CASO DE TARJETA DE USO RESTRINGIDO, SE ENVIA VAUCHER ** SE RECIBE AUTORIZACION PARA EL CIERRE DE LA ACTIVIDAD YA QUE  EL CASO QUEDO ESCALADO DIRECTAMENTE A LA ENTIDAD, SE LE INDICA AL USUARIO"/>
    <s v="SOPORTE TELEFONICO"/>
    <m/>
    <s v="TIPO I"/>
    <s v="TERRESTRE"/>
    <s v="ROZO ROZO WILLIAM ASDRUBAL"/>
    <n v="0"/>
    <s v="0"/>
    <n v="41241"/>
    <n v="0"/>
    <n v="41241"/>
  </r>
  <r>
    <s v="BOGOTA"/>
    <x v="2"/>
    <x v="2"/>
    <s v="25126"/>
    <s v="5933220"/>
    <s v="72560469"/>
    <s v="INCIDENTE"/>
    <s v="CUNDINAMARCA"/>
    <s v="CAJICA"/>
    <s v="TEAM COMMUNICATIONS CAJICA"/>
    <s v="AVAL"/>
    <s v="FO-25-1998840"/>
    <d v="2025-12-18T17:21:00"/>
    <d v="2025-12-19T14:51:00"/>
    <m/>
    <s v="SOFTWARE"/>
    <s v="SE REINICIA"/>
    <s v="AL REALIZAR CIERRE CARGA VERSION"/>
    <s v="EJECUTADO"/>
    <s v="19/12/2025 SE REALIZA CAMBIO DE PILA DEL DATAFONO POR FALLAS DE REINICIO PRUEBA OK . CLIENTE EN EL MOMENTO NO CUENTA CON TARJETA DE SEMBRARDO"/>
    <s v="VISITA TECNICA"/>
    <s v="FACZZ496"/>
    <s v="TIPO II"/>
    <s v="TERRESTRE"/>
    <s v="ORTIZ MARTINEZ STIVEN"/>
    <n v="1"/>
    <s v="0"/>
    <n v="144968"/>
    <n v="140396"/>
    <n v="144968"/>
  </r>
  <r>
    <s v="BOGOTA"/>
    <x v="2"/>
    <x v="2"/>
    <s v="11001"/>
    <s v="5933222"/>
    <s v="13604491"/>
    <s v="INCIDENTE"/>
    <s v="CUNDINAMARCA"/>
    <s v="BOGOTA"/>
    <s v="PAPELERIA FOTOCOPIADORA"/>
    <s v="AVAL"/>
    <s v="FO-25-2007396"/>
    <d v="2025-12-18T17:23:00"/>
    <d v="2025-12-19T15:12:00"/>
    <m/>
    <s v="ENTIDAD"/>
    <s v="ERROR DE TRANSACCIONES"/>
    <s v="TIPO DE TARJETA INVALIDA"/>
    <s v="CANCELADO"/>
    <s v="19/12/2025 18-12 A LA ESPERA DEL VAUCHER POR PARTE DEL CLIENTE PARA ESCALAR A LA RED ** SE RECIBE AUTORIZACION DE LA RED PARA EL CIERRE DE LA ACTIVIDAD YA QUE LA FALLA ES POR PARTE DE LA ENTIDAD Y SE ESCALO EL CASO. | 19/12/2025 18-12 A LA ESPERA DEL VAUCHER POR PARTE DEL CLIENTE PARA ESCALAR A LA RED ** SE RECIBE AUTORIZACION DE LA RED PARA EL CIERRE DE LA ACTIVIDAD YA QUE LA FALLA ES POR PARTE DE LA ENTIDAD Y SE ESCALO EL CASO."/>
    <s v="SOPORTE TELEFONICO"/>
    <m/>
    <s v="TIPO I"/>
    <s v="TERRESTRE"/>
    <s v="ROZO ROZO WILLIAM ASDRUBAL"/>
    <n v="0"/>
    <s v="0"/>
    <n v="41241"/>
    <n v="0"/>
    <n v="41241"/>
  </r>
  <r>
    <s v="BOGOTA"/>
    <x v="8"/>
    <x v="2"/>
    <s v="25200"/>
    <s v="5933699"/>
    <s v="91366492"/>
    <s v="INCIDENTE"/>
    <s v="CUNDINAMARCA"/>
    <s v="COGUA"/>
    <s v="VARIEDADES SAGU"/>
    <s v="AVAL"/>
    <s v="FO-25-2001103"/>
    <d v="2025-12-19T09:47:00"/>
    <d v="2025-12-19T13:19:00"/>
    <m/>
    <s v="SOFTWARE"/>
    <s v="CIERRE"/>
    <s v="CIERRE NO HABILITADO"/>
    <s v="EJECUTADO"/>
    <s v="19/12/2025 SE REALIZA HABILITACION DE CIERRES . DATÁFONO MOSTRABA CIERRE NO REGISTRADO .. PRUEBA OK"/>
    <s v="VISITA TECNICA"/>
    <s v="AE005572"/>
    <s v="TIPO II"/>
    <s v="TERRESTRE"/>
    <s v="ORTIZ MARTINEZ STIVEN"/>
    <n v="1"/>
    <s v="0"/>
    <n v="144968"/>
    <n v="140396"/>
    <n v="144968"/>
  </r>
  <r>
    <s v="MEDELLIN"/>
    <x v="4"/>
    <x v="4"/>
    <s v="5360"/>
    <s v="5933915"/>
    <s v="89382098"/>
    <s v="INCIDENTE"/>
    <s v="ANTIOQUIA"/>
    <s v="ITAGUI"/>
    <s v="NATY FIESTAS Y EVENTOS"/>
    <s v="AVAL"/>
    <s v="FO-25-2007397"/>
    <d v="2025-12-19T11:00:00"/>
    <d v="2025-12-19T15:18:00"/>
    <m/>
    <s v="ENTIDAD"/>
    <s v="AVAL TARJETA DE SEMBRADO"/>
    <s v="RESEMBRADO DE TARJETA"/>
    <s v="CANCELADO"/>
    <s v="19/12/2025 SE PROCEDE A CERRAR ACTIVIDAD, SE RECIBE RESPUESTA POR PARTE DE LA RED: DE ACUERDO CON TU SOLICITUD POR FAVOR PROCEDER CON EL CIERRE DEL CASO POR DIRECCIÓN ERRADA. | 19/12/2025 SE PROCEDE A CERRAR ACTIVIDAD, SE RECIBE RESPUESTA POR PARTE DE LA RED: DE ACUERDO CON TU SOLICITUD POR FAVOR PROCEDER CON EL CIERRE DEL CASO POR DIRECCIÓN ERRADA."/>
    <s v="SOPORTE TELEFONICO"/>
    <m/>
    <s v="TIPO I"/>
    <s v="TERRESTRE"/>
    <s v="RIOS CASTRILLON JUAN SEBASTIAN"/>
    <n v="0"/>
    <s v="0"/>
    <n v="41241"/>
    <n v="0"/>
    <n v="41241"/>
  </r>
  <r>
    <s v="BOGOTA"/>
    <x v="2"/>
    <x v="2"/>
    <s v="11001"/>
    <s v="5933954"/>
    <s v="13562129"/>
    <s v="INCIDENTE"/>
    <s v="CUNDINAMARCA"/>
    <s v="BOGOTA"/>
    <s v="PAPELERIA MORIAH"/>
    <s v="AVAL"/>
    <s v="FO-25-2001687"/>
    <d v="2025-12-18T16:53:00"/>
    <d v="2025-12-19T11:39:00"/>
    <m/>
    <s v="ENTIDAD"/>
    <s v="AVAL TARJETA DE SEMBRADO"/>
    <s v="EXCEDE INTENTOS DE PIN"/>
    <s v="CANCELADO"/>
    <s v="19/12/2025 19-12 COMERCIO SE VUELVE A COMUNICAR, SE LE VUELVE A EXPLICAR QUE LA NOVEDAD SE PRESENTA POR LA ENTIDAD POR PARTE DE NOSOTROS YA REALIZAMOS EL RESPECTIVO ESCALAMIENTO QUE DEBEMOS ESPERAR LA VALIDACIÓN POR PARTE DE ELLOS, SE PROCEDE A CERRAR ACTIVIDAD | 19/12/2025 19-12 COMERCIO SE VUELVE A COMUNICAR, SE LE VUELVE A EXPLICAR QUE LA NOVEDAD SE PRESENTA POR LA ENTIDAD POR PARTE DE NOSOTROS YA REALIZAMOS EL RESPECTIVO ESCALAMIENTO QUE DEBEMOS ESPERAR LA VALIDACIÓN POR PARTE DE ELLOS, SE PROCEDE A CERRAR ACTIVIDAD"/>
    <s v="SOPORTE TELEFONICO"/>
    <m/>
    <s v="TIPO I"/>
    <s v="TERRESTRE"/>
    <s v="ROZO ROZO WILLIAM ASDRUBAL"/>
    <n v="0"/>
    <s v="0"/>
    <n v="41241"/>
    <n v="0"/>
    <n v="41241"/>
  </r>
  <r>
    <s v="CALI"/>
    <x v="1"/>
    <x v="1"/>
    <s v="76001"/>
    <s v="5934034"/>
    <s v="11601044"/>
    <s v="INCIDENTE"/>
    <s v="VALLE DEL CAUCA"/>
    <s v="CALI"/>
    <s v="COOTRAEMCALI"/>
    <s v="AVAL"/>
    <s v="FO-25-2003785"/>
    <d v="2025-12-19T11:43:00"/>
    <d v="2025-12-19T15:31:00"/>
    <m/>
    <s v="HARDWARE"/>
    <s v="COMUNICACION"/>
    <s v="CAMBIO DE IP"/>
    <s v="EJECUTADO"/>
    <s v="19/12/2025 SE CONFIGURA DATAFONO YA QUE LA IP ESTABA DUPLICADA UNO DE LOS DOS DATÁFONOS QUEDA FUNCIONANDO EL OTRO NO SE ENCUENTRA IP DISPONIBLE DE MOMENTO TE TRATO CON EL DE SOPORTE PARA LAS IP Y SOLO FUNCIONA UNA ESA IP SE HACEN PRUEBAS EN LOS DOS DATÁFONOS CON ESA IP Y FUNCIONA SE LE EXPLICA YA QUE ES PROBLEMA DE LA IP Y QUE CUANDO YA CONSIGUE UNA IP DISPONIBLE SOLICITAR LA VISITA"/>
    <s v="VISITA TECNICA"/>
    <s v="LS101001"/>
    <s v="TIPO I"/>
    <s v="TERRESTRE"/>
    <s v="CUERO RUIZ JHONNY"/>
    <n v="1"/>
    <s v="0"/>
    <n v="65960"/>
    <n v="75096"/>
    <n v="65960"/>
  </r>
  <r>
    <s v="VILLAVICENCIO"/>
    <x v="0"/>
    <x v="0"/>
    <s v="50006"/>
    <s v="5934045"/>
    <s v="18877233"/>
    <s v="INCIDENTE"/>
    <s v="META"/>
    <s v="ACACIAS"/>
    <s v="CELULLANO CVS BACHUE"/>
    <s v="AVAL"/>
    <s v="FO-25-2003790"/>
    <d v="2025-12-19T11:47:00"/>
    <d v="2025-12-20T13:52:00"/>
    <m/>
    <s v="USUARIO"/>
    <s v="MANTENIMIENTO"/>
    <s v="MANTENIMIENTO GENERAL"/>
    <s v="EJECUTADO"/>
    <s v="19/12/2025 19-12 SE ESCALA PARA VISITA, POR FAVOR LLAMAR ANTES DE DESPLAZARSE | 20/12/2025 SE REALIZA VISITA AL CB POR SOLICITUD DATÁFONO NO ENCIENDE NOS RECIBE LA VISTA LA USUARIA EDITH SANTANA NOS INDICA QUE EL DATÁFONO NO ENCIENDE SE PROCEDE A VERIFICAR EL EQUIPO Y SE ENCUENTRA QUE LA FUENTE DE PODER ESTÁ AVERIADA SE REALIZA EL CAMBIO Y FUNCIONA CON NORMALIDAD SE ADICIONA EL PEGADO DE LA BASE YA QUE ESTABA DESPEGADA E INCOMODABA ALA USARÍA, SE REALIZAN PRUEBAS DONDE LA PRUEBA TELETÓN SALE RECHAZO GENERAL PERO SE REALIZA OTRA PRUEBA CON OTRO CONVENIO Y SALE EXITOSA, QUEDA FUNCIONAL EL EQUIPO"/>
    <s v="VISITA TECNICA"/>
    <s v="TR004777"/>
    <s v="TIPO II"/>
    <s v="TERRESTRE"/>
    <s v="MOLINA CASTRO JAVIER ALBERTO"/>
    <n v="1"/>
    <s v="0"/>
    <n v="144968"/>
    <n v="140396"/>
    <n v="144968"/>
  </r>
  <r>
    <s v="PASTO"/>
    <x v="1"/>
    <x v="1"/>
    <s v="52001"/>
    <s v="5934130"/>
    <s v="90188337"/>
    <s v="INCIDENTE"/>
    <s v="NARIÑO"/>
    <s v="PASTO"/>
    <s v="DROGUERIA RED FARMA"/>
    <s v="AVAL"/>
    <s v="FO-25-2005085"/>
    <d v="2025-12-19T12:19:00"/>
    <d v="2025-12-20T11:47:00"/>
    <m/>
    <s v="HARDWARE"/>
    <s v="COMUNICACION"/>
    <s v="MENSAJE CABLE DE RED DESCONECTADO"/>
    <s v="EJECUTADO"/>
    <s v="19/12/2025 19-12 SE ESCALA PARA VISITA, POR FAVOR LLAMAR ANTES DE DESPLAZARSE | 20/12/2025 SE REALIZA CAMBIO DE DATÁFONO POR DAÑO EN PUERTO DE INTERNET, SE RECONFIGURA OK PARÁMETROS OK Y SE REALIZAN PRUEBAS EXITOSAS DE TRANSACCIONES, SE REALIZA PRUEBA CON CONVENIO TELETON PERO ARROJA RECHAZO GENERAL"/>
    <s v="VISITA TECNICA"/>
    <s v="VIZZZ406"/>
    <s v="TIPO I"/>
    <s v="TERRESTRE"/>
    <s v="PAZ MARTINEZ RICHARD HUMBERTO"/>
    <n v="1"/>
    <s v="0"/>
    <n v="65960"/>
    <n v="75096"/>
    <n v="65960"/>
  </r>
  <r>
    <s v="BOGOTA"/>
    <x v="2"/>
    <x v="2"/>
    <s v="25286"/>
    <s v="5934154"/>
    <s v="50564988"/>
    <s v="INCIDENTE"/>
    <s v="CUNDINAMARCA"/>
    <s v="FUNZA"/>
    <s v="WINNER - PACK"/>
    <s v="AVAL"/>
    <s v="FO-25-2005091"/>
    <d v="2025-12-19T12:31:00"/>
    <d v="2025-12-22T11:37:00"/>
    <m/>
    <s v="SOFTWARE"/>
    <s v="ACTUALIZACION"/>
    <s v="VERSION CARGA SO VR"/>
    <s v="EJECUTADO"/>
    <s v="19/12/2025 19-12 SE ESCALA PARA VISITA, POR FAVOR LLAMAR ANTES DE DESPLAZARSE | 21/12/2025 SE REALIZA CONTRATO TELÉFONICO CON CLIENTE HECTOR DANIEL OROSCO CAMACHO A NÚMERO DE CONTACTO 3208783043 PARA VALIDAR HORA DE VISITA CLIENTE INDICA Y FALLA DEL DATAFONO  SERVICIO REQUIERE  CAMBIO DE EQUIPO Y HOY DOMINGO NO SE CUENTA CON SOPORTE REDENBAN | 22/12/2025 SE REALIZA VALIDACIÓNES DE CONEXIONES OK ACTUALIZACIÓN OK PRUEBAS OK NO SE REALIZA PRUEBAS DE ADQUIRENCIA YA QUE NO SE CUENTA CON TARJETA DE PRUEBA"/>
    <s v="VISITA TECNICA"/>
    <s v="SAUZZ989"/>
    <s v="TIPO II"/>
    <s v="TERRESTRE"/>
    <s v="GOMEZ VEGA DAVID SNEYDER"/>
    <n v="1"/>
    <s v="0"/>
    <n v="144968"/>
    <n v="140396"/>
    <n v="144968"/>
  </r>
  <r>
    <s v="BOGOTA"/>
    <x v="2"/>
    <x v="2"/>
    <s v="11001"/>
    <s v="5934179"/>
    <s v="18186031"/>
    <s v="INCIDENTE"/>
    <s v="CUNDINAMARCA"/>
    <s v="BOGOTA"/>
    <s v="PAUNI EXPRESS AUTOSERVICIO"/>
    <s v="AVAL"/>
    <s v="FO-25-2005100"/>
    <d v="2025-12-19T12:47:00"/>
    <d v="2025-12-19T14:57:00"/>
    <m/>
    <s v="HARDWARE"/>
    <s v="LECTOR DE BARRAS"/>
    <s v="DAÑO POS"/>
    <s v="EJECUTADO"/>
    <s v="19/12/2025 SE LLEGA A AL DIRECCION INDICADA Y SE REALIZA CAMBIO DE LECTOR POR DAÑO NO ENCIENDE . SE REALIZAN PRUEBAS EXITOSAS"/>
    <s v="VISITA TECNICA"/>
    <s v="AC00M481"/>
    <s v="TIPO I"/>
    <s v="TERRESTRE"/>
    <s v="GARCIA PASTRANA KEVIN FERNANDO"/>
    <n v="1"/>
    <s v="0"/>
    <n v="65960"/>
    <n v="75096"/>
    <n v="65960"/>
  </r>
  <r>
    <s v="CALI"/>
    <x v="1"/>
    <x v="1"/>
    <s v="76520"/>
    <s v="5934245"/>
    <s v="14609820"/>
    <s v="INCIDENTE"/>
    <s v="VALLE DEL CAUCA"/>
    <s v="PALMIRA"/>
    <s v="SUPERMERCADO BELALCAZAR ROZO"/>
    <s v="AVAL"/>
    <s v="FO-25-2007399"/>
    <d v="2025-12-19T13:13:00"/>
    <d v="2025-12-20T12:08:00"/>
    <m/>
    <s v="ENTIDAD"/>
    <s v="AVAL TARJETA DE SEMBRADO"/>
    <s v="RESEMBRADO EXITOSO"/>
    <s v="EJECUTADO"/>
    <s v="19/12/2025 19-12 SE ESCALA A LA RED:ME CONFIRMAS SI ESTE RESEMBRADO DE TARJETA YA SE ENCUENTRA AUTORIZADO POR LA ENTIDAD. - 19-12 SE RECIBE AUTORIZACION DE PARTE DE LA RED PARA PROCEDER CON LA ACTIVIDAD | 20/12/2025 EN LA VISITA TÉCNICA SE REALIZÓ EL RESEMBRADO DE TARJETA POR NOVEDAD TÉCNICA, TAMBIÉN SE REALIZÓ CONFIGURACIÓN E INICIALIZACIÓN OK,SE CREARON LOS USUARIOS Y SE REALIZARON LAS PRUEBAS DEJANDO EL SERVICIO OPERANDO SIN FALLAS Y SIN NOVEDAD."/>
    <s v="VISITA TECNICA"/>
    <s v="AAAAK603"/>
    <s v="TIPO I"/>
    <s v="TERRESTRE"/>
    <s v="SANCHEZ URREGO ROBINSON DAVID"/>
    <n v="1"/>
    <s v="0"/>
    <n v="65960"/>
    <n v="75096"/>
    <n v="65960"/>
  </r>
  <r>
    <s v="BOGOTA"/>
    <x v="2"/>
    <x v="2"/>
    <s v="25754"/>
    <s v="5934437"/>
    <s v="16820573"/>
    <s v="INCIDENTE"/>
    <s v="CUNDINAMARCA"/>
    <s v="SOACHA"/>
    <s v="PANALERA LORENA GARZON"/>
    <s v="AVAL"/>
    <s v="FO-25-2007402"/>
    <d v="2025-12-19T15:01:00"/>
    <d v="2025-12-20T09:49:00"/>
    <m/>
    <s v="HARDWARE"/>
    <s v="LECTOR DE BARRAS"/>
    <s v="CABLE LECTORA AVERIADO"/>
    <s v="EJECUTADO"/>
    <s v="19/12/2025 19-12 SE ESCALA PARA VISITA, POR FAVOR LLAMAR ANTES DE DESPLAZARSE | 20/12/2025 LECTORA NO ARRASTRA INFORMACIÓN, SE REALIZA CAMBIO Y PRUEBA OK"/>
    <s v="VISITA TECNICA"/>
    <s v="GZ005625"/>
    <s v="TIPO I"/>
    <s v="TERRESTRE"/>
    <s v="LEON GUERRERO CRISTIAN JOHAN"/>
    <n v="1"/>
    <s v="0"/>
    <n v="65960"/>
    <n v="75096"/>
    <n v="65960"/>
  </r>
  <r>
    <s v="BUCARAMANGA"/>
    <x v="5"/>
    <x v="5"/>
    <s v="68081"/>
    <s v="5934492"/>
    <s v="21861174"/>
    <s v="INCIDENTE"/>
    <s v="SANTANDER"/>
    <s v="BARRANCABERMEJA"/>
    <s v="CORRESPONSALES KT"/>
    <s v="AVAL"/>
    <s v="FO-25-2007715"/>
    <d v="2025-12-19T15:32:00"/>
    <d v="2025-12-22T15:08:00"/>
    <m/>
    <s v="HARDWARE"/>
    <s v="TECLADO"/>
    <s v="DAÑO POS"/>
    <s v="EJECUTADO"/>
    <s v="19/12/2025 19-12 SE ESCALA PARA VISITA, POR FAVOR LLAMAR ANTES DE DESPLAZARSE | 22/12/2025 SE REALIZA VISITA AL COMERCIO CB, SE VALIDA Y SE ENCUENTRA DAÑO EN EL TECLADO DEL EQUIPO, SE PROCEDE A CAMBIAR, SE HACEN LAS RESPECTIVAS CONFIGURACIONES, SEMBRADO DE TARJETA 8517, SE HACEN PRUEBAS DEJANDO TODO OK , NO SE PUDO HACER PRUEBA TELETON POR CONVENIO CAIDO, SE HACE PRUEBA CON UNO PROPORCIONADO POR EL CLIENTE"/>
    <s v="VISITA TECNICA"/>
    <s v="JA00T072"/>
    <s v="TIPO III"/>
    <s v="TERRESTRE"/>
    <s v="GONZALEZ ESTUPIÑAN YEISON WALTER ANTONIO"/>
    <n v="1"/>
    <s v="0"/>
    <n v="275729"/>
    <n v="196537"/>
    <n v="275729"/>
  </r>
  <r>
    <s v="CALI"/>
    <x v="1"/>
    <x v="1"/>
    <s v="76001"/>
    <s v="5934995"/>
    <s v="90755111"/>
    <s v="INCIDENTE"/>
    <s v="VALLE DEL CAUCA"/>
    <s v="CALI"/>
    <s v="ALELUJA"/>
    <s v="AVAL"/>
    <s v="FO-25-2009337"/>
    <d v="2025-12-20T09:51:00"/>
    <d v="2025-12-20T11:04:00"/>
    <m/>
    <s v="HARDWARE"/>
    <s v="LECTOR DE BARRAS"/>
    <s v="DAÑO POS"/>
    <m/>
    <s v="20/12/2025 20-12 SE ESCALA PARA VISITA, POR FAVOR LLAMAR ANTES DE DESPLAZARSE | 20/12/2025 SE HABLA CON EL CLIENTE QUIEN INDICA QUE EL LECTOR DE BARRAS NO ENCIENDE, SE LE INDICA AL CLIENTE DESCONECTAR EL LECTOR DEL MAGIC BOX Y CONECTARLO A OTRO PUERTO EL  CLIENTE RELIZA LA LABOR Y CONFIRMA QUE EL LECTOR YA ENCENDIO, SE PROCEDE A REALIZAR PRUEBAS , SE CIERRA CASO"/>
    <s v="SOPORTE TELEFONICO"/>
    <m/>
    <s v="TIPO I"/>
    <s v="TERRESTRE"/>
    <s v="HENAO CARDONA DIEGO FERNANDO"/>
    <n v="0"/>
    <s v="0"/>
    <n v="41241"/>
    <n v="0"/>
    <n v="41241"/>
  </r>
  <r>
    <s v="PEREIRA"/>
    <x v="1"/>
    <x v="6"/>
    <s v="66001"/>
    <s v="5935075"/>
    <s v="87856198"/>
    <s v="INCIDENTE"/>
    <s v="RISARALDA"/>
    <s v="PEREIRA"/>
    <s v="FERRYMAS DEL EJE"/>
    <s v="AVAL"/>
    <s v="FO-25-2009840"/>
    <d v="2025-12-20T11:00:00"/>
    <d v="2025-12-20T14:16:00"/>
    <m/>
    <s v="HARDWARE"/>
    <s v="COMUNICACION"/>
    <s v="MENSAJE CABLE DE RED DESCONECTADO"/>
    <m/>
    <s v="20/12/2025 20-12 EN COMUNICACION CON EL USUARIO AL NUMERO 3244150956 NOS INFORMA QUE PRESENTA LA FALLA DE CABLE DE RED DESCONECTADO | 20/12/2025 SE REALIZA LLAMADA AL CLIENTE PARA VALIDAR FALLA PERO ESTE SOLO LABORA LOS SÁBADOS HASTA MEDIO DÍA SE CIERRA CASO Y SE INFORMA DE REGISTAR NUEVO TICKET PARA ATENCION EL DIA LUNES YA QUE NO LABORA LOS DOMINGOS."/>
    <s v="SOPORTE TELEFONICO"/>
    <m/>
    <s v="TIPO I"/>
    <s v="TERRESTRE"/>
    <s v="ARROYAVE CANO MANUEL GUILLERMO"/>
    <n v="0"/>
    <s v="0"/>
    <n v="41241"/>
    <n v="0"/>
    <n v="41241"/>
  </r>
  <r>
    <s v="BOGOTA"/>
    <x v="2"/>
    <x v="2"/>
    <s v="11001"/>
    <s v="5935108"/>
    <s v="13562129"/>
    <s v="INCIDENTE"/>
    <s v="CUNDINAMARCA"/>
    <s v="BOGOTA"/>
    <s v="PAPELERIA MORIAH"/>
    <s v="AVAL"/>
    <s v="FO-25-2013586"/>
    <d v="2025-12-20T11:25:00"/>
    <d v="2025-12-22T09:12:00"/>
    <m/>
    <s v="ENTIDAD"/>
    <s v="AVAL TARJETA DE SEMBRADO"/>
    <s v="EXCEDE INTENTOS DE PIN"/>
    <s v="CANCELADO"/>
    <s v="22/12/2025 20-12 SE CONTACTA USUARIO, SE PIDE FOTO DE TIRILLA Y LOS ULTIMOS DIGITOS DE LA TS -SE ESCALA A LA RED PARA SABER COMO PROCEDER**22-12 LA RED: RESPECTO A ESTE CASO, TE COMPARTO LA RESPUESTA QUE NOS DIO SWITCH EL DÍA VIERNES 19/12/2025 SOBRE EL ÚLTIMO ESCALAMIENTO. EN ESTOS MOMENTOS, EL BANCO ESTÁ HACIENDO LAS VALIDACIONES, RESPECTO AL BLOQUEO QUE PRESENTA. INFORMARLE AL CLIENTE QUE SE COMUNIQUE CON EL ASESOR, PODEMOS DOCUMENTAR Y SI AÚN ESTÁ ABIERTO EL CASO, CERRARLO."/>
    <s v="SOPORTE TELEFONICO"/>
    <m/>
    <s v="TIPO I"/>
    <s v="TERRESTRE"/>
    <s v="ROZO ROZO WILLIAM ASDRUBAL"/>
    <n v="0"/>
    <s v="0"/>
    <n v="41241"/>
    <n v="0"/>
    <n v="41241"/>
  </r>
  <r>
    <s v="CALI"/>
    <x v="1"/>
    <x v="1"/>
    <s v="19845"/>
    <s v="5936144"/>
    <s v="62034368"/>
    <s v="INCIDENTE"/>
    <s v="CAUCA"/>
    <s v="VILLA RICA"/>
    <s v="COMUNICATE YA.COM"/>
    <s v="AVAL"/>
    <s v="FO-25-2014450"/>
    <d v="2025-12-22T07:48:00"/>
    <d v="2025-12-22T10:07:00"/>
    <m/>
    <s v="ENTIDAD"/>
    <s v="AVAL TARJETA DE SEMBRADO"/>
    <s v="EXCEDE INTENTOS DE PIN"/>
    <s v="CANCELADO"/>
    <s v="22/12/2025 **22-12 SE CONTACTA CB POR WSP  MANDA TIIRILLA Y TS. SE ESCALA A LA RED PARA REVISION **22-12 RESPUESTA DE LA RED: POR FAVOR REALIZAR PRUEBA,22-12 EN COMUNICACIÓN CON EL USUARIO REALIZA PRUEBA EXITOSA, SE PROCEDE A CERRAR** | 22/12/2025 **22-12 SE CONTACTA CB POR WSP  MANDA TIIRILLA Y TS. SE ESCALA A LA RED PARA REVISION **22-12 RESPUESTA DE LA RED: POR FAVOR REALIZAR PRUEBA,22-12 EN COMUNICACIÓN CON EL USUARIO REALIZA PRUEBA EXITOSA, SE PROCEDE A CERRAR**"/>
    <s v="SOPORTE TELEFONICO"/>
    <m/>
    <s v="TIPO IV"/>
    <s v="TERRESTRE"/>
    <s v="CONTRERAS ROSSI LITZY YULIETH"/>
    <n v="0"/>
    <s v="0"/>
    <n v="41241"/>
    <n v="0"/>
    <n v="41241"/>
  </r>
  <r>
    <s v="NEIVA"/>
    <x v="0"/>
    <x v="0"/>
    <s v="18247"/>
    <s v="5936167"/>
    <s v="90852166"/>
    <s v="INCIDENTE"/>
    <s v="CAQUETA"/>
    <s v="EL DONCELLO"/>
    <s v="VARIEDADES RODRIGUEZ"/>
    <s v="AVAL"/>
    <s v="FO-25-2013587"/>
    <d v="2025-12-22T08:14:00"/>
    <d v="2025-12-23T10:16:00"/>
    <m/>
    <s v="ENTIDAD"/>
    <s v="ERROR DE TRANSACCIONES"/>
    <s v="SIN CUPO HABILITADO"/>
    <m/>
    <s v="22/12/2025 22-12 SE ESCALA PARA VISITA, POR FAVOR LLAMAR ANTES DE DESPLAZARSE | 23/12/2025 EN COMUNICACIÓN CON EL CLIENTE EL SEÑOR YONLADIS RODRÍGUEZ, AL NÚMERO 3164962541, INDICA QUE EL EQUIPO YA DE ENCUENTRA FUNCIONANDO CON NORMALIDAD, YA QUE EL DAÑO SE PRESENTÓ EL DÍA DÍA AYER QUE NO RECIBÍA UN CONVENIO. PERO EL DÍA DE HOY YA FUNCIONA CORRECTAMENTE. INDICA QUE NO NECESITA VISITA   CB OPERATIVO"/>
    <s v="SOPORTE TELEFONICO"/>
    <m/>
    <s v="TIPO IV"/>
    <s v="TERRESTRE"/>
    <s v="DEVIA REINOSO JUAN CARLOS"/>
    <n v="0"/>
    <s v="0"/>
    <n v="41241"/>
    <n v="0"/>
    <n v="41241"/>
  </r>
  <r>
    <s v="BOGOTA"/>
    <x v="2"/>
    <x v="2"/>
    <s v="11001"/>
    <s v="5936172"/>
    <s v="73334187"/>
    <s v="INCIDENTE"/>
    <s v="CUNDINAMARCA"/>
    <s v="BOGOTA"/>
    <s v="VARIEDADES TECNOMOON NATSTAR"/>
    <s v="AVAL"/>
    <s v="FO-25-2014453"/>
    <d v="2025-12-22T08:22:00"/>
    <d v="2025-12-22T15:22:00"/>
    <m/>
    <s v="ENTIDAD"/>
    <s v="AVAL TARJETA DE SEMBRADO"/>
    <s v="RESEMBRADO EXITOSO"/>
    <s v="EJECUTADO"/>
    <s v="22/12/2025 22-12 SE ESCALA A LA RED PARA VALIDAR SOLICITUD** LA RED: POR FAVOR PROCEDER CON EL CORRESPONDIENTE RESEMBRADO DE TARJETA. GRACIAS. | 22/12/2025 SE REALIZA VISITA A CB PARA ATENDER  INCIDENTE  CLIENTE INDICA ESTA MAÑANA SE ACERCARON A REALIZAR CAPACITACIÓN  DEL DATAFONO  Y INDICA QUE SE ENCUENTRA OPERATIVO, NO AUTORIZAN INGRESA PERO MUESTRA LOS BAUCHER CON LAS TRANSACCIONES  EXITOSAS ,CONFIRMA QUE LA TARJETA DE SEMBRADO QJE TIENEN ES LA 2900 ,NO FIRMA"/>
    <s v="VISITA TECNICA"/>
    <s v="A17ZZ813"/>
    <s v="TIPO I"/>
    <s v="TERRESTRE"/>
    <s v="GALINDO ROJAS LUIS FELIPE"/>
    <n v="1"/>
    <s v="0"/>
    <n v="65960"/>
    <n v="75096"/>
    <n v="65960"/>
  </r>
  <r>
    <s v="SANTA MARTA"/>
    <x v="3"/>
    <x v="3"/>
    <s v="47001"/>
    <s v="5936279"/>
    <s v="14959787"/>
    <s v="INCIDENTE"/>
    <s v="MAGDALENA"/>
    <s v="SANTA MARTA"/>
    <s v="SERVIMAXONE"/>
    <s v="AVAL"/>
    <s v="FO-25-2014913"/>
    <d v="2025-12-22T09:06:00"/>
    <d v="2025-12-22T11:07:00"/>
    <m/>
    <s v="ENTIDAD"/>
    <s v="AVAL TARJETA DE SEMBRADO"/>
    <s v="NO EXISTE COMPROBANTE"/>
    <s v="CANCELADO"/>
    <s v="22/12/2025 **22-12 SE CONTACTA CB POR WSP  MANDA TIIRILLA Y TS. SE ESCALA A LA RED PARA REVISION **22-12 RESPUESTA DE LA RED: VALIDANDO EL CB NO TIENE TARJETAS, LA QUE TENÍA SE DAÑO, POR FAVOR SOLICITAR UNA NUEVA,  POR FAVOR INFORMAR AL CLIENTE Y CERRAR EL CASO. GRACIAS.,22-12 SE LE INFORMA AL CLIENTE, SE PROCEDE A CERRAR**"/>
    <s v="SOPORTE TELEFONICO"/>
    <m/>
    <s v="TIPO I"/>
    <s v="TERRESTRE"/>
    <s v="CONTRERAS ROSSI LITZY YULIETH"/>
    <n v="0"/>
    <s v="0"/>
    <n v="41241"/>
    <n v="0"/>
    <n v="41241"/>
  </r>
  <r>
    <s v="TUNJA"/>
    <x v="5"/>
    <x v="5"/>
    <s v="15001"/>
    <s v="5936329"/>
    <s v="49744915"/>
    <s v="INCIDENTE"/>
    <s v="BOYACA"/>
    <s v="TUNJA"/>
    <s v="ANCLU S.A.S PLAZA"/>
    <s v="AVAL"/>
    <s v="FO-25-2014236"/>
    <d v="2025-12-22T09:32:00"/>
    <d v="2025-12-23T07:37:00"/>
    <m/>
    <s v="USUARIO"/>
    <s v="COMUNICACION"/>
    <s v="CANAL DEL COMERCIO"/>
    <s v="EJECUTADO"/>
    <s v="22/12/2025 22-12 SE ESCALA PARA VISITA, POR FAVOR LLAMAR ANTES DE DESPLAZARSE | 23/12/2025 SE VISITA CB MANTENIMIENTO... FALLA COMUNICACION RED DE CB"/>
    <s v="VISITA TECNICA"/>
    <s v="EG03Z334"/>
    <s v="TIPO I"/>
    <s v="TERRESTRE"/>
    <s v="GONZALEZ GONZALEZ MARIO ALBERTO"/>
    <n v="1"/>
    <s v="0"/>
    <n v="65960"/>
    <n v="75096"/>
    <n v="65960"/>
  </r>
  <r>
    <s v="BOGOTA"/>
    <x v="2"/>
    <x v="2"/>
    <s v="11001"/>
    <s v="5936364"/>
    <s v="89159970"/>
    <s v="INCIDENTE"/>
    <s v="CUNDINAMARCA"/>
    <s v="BOGOTA"/>
    <s v="LA ROCA TELECOMUNICACIONES"/>
    <s v="AVAL"/>
    <s v="FO-25-2014454"/>
    <d v="2025-12-22T09:46:00"/>
    <d v="2025-12-22T18:28:17"/>
    <m/>
    <s v="ENTIDAD"/>
    <s v="AVAL TARJETA DE SEMBRADO"/>
    <s v="RESEMBRADO EXITOSO"/>
    <s v="EJECUTADO"/>
    <s v="22/12/2025 22-12 SE ESCALA PARA VISITA, POR FAVOR LLAMAR ANTES DE DESPLAZARSE-RESEMBRADO AUTORIZADO | 22/12/2025 SE REALIZA RESEMBRADO DE TARJETA EXITOSAMENTE, SE REALIZA PRUEBA OK"/>
    <s v="VISITA TECNICA"/>
    <s v="F1SZZ174"/>
    <s v="TIPO I"/>
    <s v="TERRESTRE"/>
    <s v="LEON GUERRERO CRISTIAN JOHAN"/>
    <n v="1"/>
    <s v="0"/>
    <n v="65960"/>
    <n v="75096"/>
    <n v="65960"/>
  </r>
  <r>
    <s v="BUCARAMANGA"/>
    <x v="5"/>
    <x v="5"/>
    <s v="68190"/>
    <s v="5936408"/>
    <s v="18890491"/>
    <s v="INCIDENTE"/>
    <s v="SANTANDER"/>
    <s v="CIMITARRA"/>
    <s v="CLARO CEL"/>
    <s v="AVAL"/>
    <s v="FO-25-2014749"/>
    <d v="2025-12-22T10:05:00"/>
    <d v="2025-12-24T07:40:00"/>
    <m/>
    <s v="HARDWARE"/>
    <s v="LECTOR DE BARRAS"/>
    <s v="FORMATO INVALIDO LECTOR DAÑADO"/>
    <s v="EJECUTADO"/>
    <s v="22/12/2025 22-12 SE ESCALA PARA VISITA, POR FAVOR LLAMAR ANTES DE DESPLAZARSE | 23/12/2025 SE REALIZA VISITA AL COMERCIO CB AVAL SE ENCUENTRA QUE EL LECTOR DE BARRAS ESTA EN DAÑO FORMATO INVALIDO, SE HACE CAMBIO DEJANDK TODO OK, NO SE REALIZO PRUEBA TELETON YA QUE EL CONVENIO ESTA CAIDO SE HIZO CON UNO PROPORCIONADO POR EL CLIENTE"/>
    <s v="VISITA TECNICA"/>
    <s v="XP009147"/>
    <s v="TIPO IV"/>
    <s v="TERRESTRE"/>
    <s v="GONZALEZ ESTUPIÑAN YEISON WALTER ANTONIO"/>
    <n v="1"/>
    <s v="0"/>
    <n v="479589"/>
    <n v="196537"/>
    <n v="479589"/>
  </r>
  <r>
    <s v="BOGOTA"/>
    <x v="2"/>
    <x v="2"/>
    <s v="11001"/>
    <s v="5936477"/>
    <s v="21138771"/>
    <s v="INCIDENTE"/>
    <s v="CUNDINAMARCA"/>
    <s v="BOGOTA"/>
    <s v="DROGUERIA BETAPHARMA"/>
    <s v="AVAL"/>
    <s v="FO-25-2014912"/>
    <d v="2025-12-22T10:39:00"/>
    <d v="2025-12-22T16:39:00"/>
    <m/>
    <s v="SOFTWARE"/>
    <s v="ERROR DE TRANSACCIONES"/>
    <s v="RECHAZO GENERAL"/>
    <s v="EJECUTADO"/>
    <s v="22/12/2025 22-12 SE ESCALA PARA VISITA, POR FAVOR LLAMAR ANTES DE DESPLAZARSE-RESEMBRADO AUTORIZADO | 22/12/2025 SE LLEGA A LA DIRECCIÓN INDICADA , LA TARJETA DE SEMBRADO NO ESTÁ EN EL SITIO , COMERCIO SOLICITA 15 MINUTOS PARA TRAERLA. EN UN PRIMER MOMENTO SE REALIZA EL RESEMBRADO DE LA TARJETA PERO PARECE RECHAZO POR &quot;CUENTA INVALIDA&quot; SE ESCALA CON SOPORTE RBM Y SOLUCIONAN. VERSIONAMIENTO OK, USUARIO OK , CIERRES HABILITADOS, RESEMBRADO OK. PRUEBAS ÉXITOSAS"/>
    <s v="VISITA TECNICA"/>
    <s v="KA004653"/>
    <s v="TIPO I"/>
    <s v="TERRESTRE"/>
    <s v="GARCIA PASTRANA KEVIN FERNANDO"/>
    <n v="1"/>
    <s v="0"/>
    <n v="65960"/>
    <n v="75096"/>
    <n v="65960"/>
  </r>
  <r>
    <s v="BOGOTA"/>
    <x v="2"/>
    <x v="2"/>
    <s v="11001"/>
    <s v="5936497"/>
    <s v="17520081"/>
    <s v="INCIDENTE"/>
    <s v="CUNDINAMARCA"/>
    <s v="BOGOTA"/>
    <s v="BETEL J.M"/>
    <s v="AVAL"/>
    <s v="FO-25-2014917"/>
    <d v="2025-12-22T10:48:00"/>
    <d v="2025-12-23T09:52:00"/>
    <m/>
    <s v="HARDWARE"/>
    <s v="ACTUALIZACION"/>
    <s v="VERSION CAMBIO POS"/>
    <s v="EJECUTADO / CANCELADO"/>
    <s v="22/12/2025 22-12 SE ESCALA PARA VISITA, POR FAVOR LLAMAR ANTES DE DESPLAZARSE-RESEMBRADO AUTORIZADO | 23/12/2025 CLIENTE INDICA QUE DESPUES DE MEDIO DIA SE ENCUENTRA EN EL COMERCIO PARA QUE PORFAVOR PASEN DESPUES DE MEDIO DIA | 23/12/2025 CLIENTE INDICA QUE PUEDE ATENDER AL TECNICO DESPUES DE MEDIO DIA SE LE INFORMA AL CLIENTE QUE POR CUESTIONES DE TIEMPOS DE LA ACTIVIDAD SE DEBE CERRAR Y EL VOLVERSE A COMUNICAR NUEVAMENTE PARA REALIZAR LA SOLICITUD"/>
    <s v="VISITA TECNICA"/>
    <s v="0"/>
    <s v="TIPO I"/>
    <s v="TERRESTRE"/>
    <s v="GONZALEZ FANDIÑO SANTIAGO ERNESTO"/>
    <n v="1"/>
    <s v="0"/>
    <n v="65960"/>
    <n v="75096"/>
    <n v="65960"/>
  </r>
  <r>
    <s v="CALI"/>
    <x v="1"/>
    <x v="1"/>
    <s v="76248"/>
    <s v="5936506"/>
    <s v="14013379"/>
    <s v="INCIDENTE"/>
    <s v="VALLE DEL CAUCA"/>
    <s v="EL CERRITO"/>
    <s v="BETOS PAPEL"/>
    <s v="AVAL"/>
    <s v="FO-25-2015365"/>
    <d v="2025-12-22T10:52:00"/>
    <d v="2025-12-22T17:53:00"/>
    <m/>
    <s v="ENTIDAD"/>
    <s v="AVAL TARJETA DE SEMBRADO"/>
    <s v="RESEMBRADO EXITOSO"/>
    <s v="EJECUTADO"/>
    <s v="22/12/2025 22-12 SE ESCALA A LA RED PARA VALIDAR SOLICITUD** LA RED: POR FAVOR PROCEDER CON EL CORRESPONDIENTE RESEMBRADO DE TARJETA. GRACIAS. | 22/12/2025 EN LA VISITA TÉCNICA SE REALIZÓ EL RESEMBRADO DE TARJETA POR NOVEDAD,SE REALIZÓ LA PRUEBA Y ESTA EN RECHAZO GENERAL,SE ESCALA CON LA ENTIDAD Y DAN RESPUESTA DE QUE LA TARJETA SE ENCUENTRA BIEN,EL RESEMBRADO SE REALIZÓ EXITOSO,SE REALIZÓ INICIALIZACIÓN OK,SE ESCALA NUEVAMENTE YA QUE CONTINÚA CON RECHAZO GENERAL."/>
    <s v="VISITA TECNICA"/>
    <s v="JAAWZ717"/>
    <s v="TIPO II"/>
    <s v="TERRESTRE"/>
    <s v="SANCHEZ URREGO ROBINSON DAVID"/>
    <n v="1"/>
    <s v="0"/>
    <n v="144968"/>
    <n v="140396"/>
    <n v="144968"/>
  </r>
  <r>
    <s v="BUCARAMANGA"/>
    <x v="5"/>
    <x v="5"/>
    <s v="68276"/>
    <s v="5936509"/>
    <s v="52820016"/>
    <s v="INCIDENTE"/>
    <s v="SANTANDER"/>
    <s v="FLORIDABLANCA"/>
    <s v="CLICKCAD"/>
    <s v="AVAL"/>
    <s v="FO-25-2015182"/>
    <d v="2025-12-22T10:54:00"/>
    <d v="2025-12-22T15:59:00"/>
    <m/>
    <s v="HARDWARE"/>
    <s v="IMPRESION"/>
    <s v="TAPA IMPRESORA"/>
    <s v="EJECUTADO"/>
    <s v="22/12/2025 22-12 SE ESCALA PARA VISITA, POR FAVOR LLAMAR ANTES DE DESPLAZARSE | 22/12/2025 SE REALIZA AJUSTE DE TAPA DE IMPRESORA ESTABA SUELTA, PRUEBAS Y LIMPIEZA DE EQUIPOS OK, TARJETA DE SEMBRADO # 8974."/>
    <s v="VISITA TECNICA"/>
    <s v="EF2ZZ515"/>
    <s v="TIPO I"/>
    <s v="TERRESTRE"/>
    <s v="MARTINEZ FLOREZ DONIS ALBERTO"/>
    <n v="1"/>
    <s v="0"/>
    <n v="65960"/>
    <n v="75096"/>
    <n v="65960"/>
  </r>
  <r>
    <s v="PASTO"/>
    <x v="1"/>
    <x v="1"/>
    <s v="52683"/>
    <s v="5936856"/>
    <s v="90782844"/>
    <s v="INCIDENTE"/>
    <s v="NARIÑO"/>
    <s v="SANDONA"/>
    <s v="PAPELERIA A &amp; P"/>
    <s v="AVAL"/>
    <s v="FO-25-2015992"/>
    <d v="2025-12-22T12:58:00"/>
    <d v="2025-12-23T13:15:00"/>
    <m/>
    <s v="HARDWARE"/>
    <s v="COMUNICACION"/>
    <s v="MENSAJE DE ERROR SOCKET"/>
    <s v="EJECUTADO"/>
    <s v="22/12/2025 22-12 SE ESCALA PARA VISITA, POR FAVOR LLAMAR ANTES DE DESPLAZARSE | 23/12/2025 SE LLEGA A CORRESPONSAL SE VERIFICA FALLA EN CONEXIÓN SE REALIZA REVISON DE CONEXIÓNES SE REALIZA BORRADO DE VERSION SE CONFIGURA PARÁMETROS SE INICIALIZA SE REALIZA PRUEBAS DE FUNCIONAMIENTO EXITOSAS CB QUEDA OPERATIVO Y CONEXIÓN OK  CONVENIO TELETON NO ACTIVO NO SE CUENTA CON FACTURA PARA REALIZAR PRUEBAS DE CORRESPONSAL"/>
    <s v="VISITA TECNICA"/>
    <s v="SUZZZ554"/>
    <s v="TIPO II"/>
    <s v="TERRESTRE"/>
    <s v="BRAVO MADROÑERO OSCAR ESTEBAN"/>
    <n v="1"/>
    <s v="0"/>
    <n v="144968"/>
    <n v="140396"/>
    <n v="144968"/>
  </r>
  <r>
    <s v="IBAGUE"/>
    <x v="0"/>
    <x v="0"/>
    <s v="73030"/>
    <s v="5936908"/>
    <s v="18205815"/>
    <s v="INCIDENTE"/>
    <s v="TOLIMA"/>
    <s v="AMBALEMA"/>
    <s v="DROGAS ALCOSTO"/>
    <s v="AVAL"/>
    <s v="FO-25-2015996"/>
    <d v="2025-12-22T13:20:00"/>
    <d v="2025-12-23T13:21:00"/>
    <m/>
    <s v="HARDWARE"/>
    <s v="SE REINICIA"/>
    <s v="DAÑO POS"/>
    <s v="EJECUTADO"/>
    <s v="22/12/2025 22-12 SE ESCALA PARA VISITA, POR FAVOR LLAMAR ANTES DE DESPLAZARSE | 23/12/2025 SE CAMBIA DATÁFONO POR REINICIO CONSTANTE. SE HACEN LAS PRUEBAS DE TRANSACCIONES TODO OK"/>
    <s v="VISITA TECNICA"/>
    <s v="9B00R432"/>
    <s v="TIPO II"/>
    <s v="TERRESTRE"/>
    <s v="VARGAS HERRERA JHON JAIRO"/>
    <n v="1"/>
    <s v="0"/>
    <n v="144968"/>
    <n v="140396"/>
    <n v="144968"/>
  </r>
  <r>
    <s v="MEDELLIN"/>
    <x v="4"/>
    <x v="4"/>
    <s v="5284"/>
    <s v="5937022"/>
    <s v="21330394"/>
    <s v="INCIDENTE"/>
    <s v="ANTIOQUIA"/>
    <s v="FRONTINO"/>
    <s v="ABARROTES NOBOGACITA"/>
    <s v="AVAL"/>
    <s v="FO-25-2016217"/>
    <d v="2025-12-22T14:09:00"/>
    <d v="2025-12-23T15:03:00"/>
    <m/>
    <s v="HARDWARE"/>
    <s v="CABLEADO"/>
    <s v="CABLE TEFF AVERIADO"/>
    <m/>
    <s v="22/12/2025 22-12 SE ESCALA PARA VISITA, POR FAVOR LLAMAR ANTES DE DESPLAZARSE | 23/12/2025 SE LLAMA AL CLIENTE SE VALIDA QUE EL DAÑO ESTÁ EN EL CABLE ENSORTIJADO. SE VALIDÓ CON COORDINADOR Y SE PIDE AUTORIZACIÓN PARA HACERLE LLEGAR ENSORTIJADO CON UN PUERTA A PUERTA YA QUE CORREGIMIENTO QUEDA A 2 HORAS DE MUNICIPIO POR CARRETERA DESTAPADA. SE CONSULTO CON USUARIO Y ACEPTÓ ENVÍO DE ESTE CABLE. SE VALIDA QUE LO RECIBA SE LE INDICA COMO CONECTAR EN ENSORTIJADO Y ESTE INFORMA QUE YA QUEDÓ OK. CB OPERATIVO."/>
    <s v="SOPORTE TELEFONICO"/>
    <m/>
    <s v="TIPO IV"/>
    <s v="TERRESTRE"/>
    <s v="ALVAREZ ARENAS VICTOR HUGO"/>
    <n v="0"/>
    <s v="0"/>
    <n v="41241"/>
    <n v="0"/>
    <n v="41241"/>
  </r>
  <r>
    <s v="CARTAGENA"/>
    <x v="3"/>
    <x v="3"/>
    <s v="13430"/>
    <s v="5937170"/>
    <s v="42228015"/>
    <s v="INCIDENTE"/>
    <s v="BOLIVAR"/>
    <s v="MAGANGUE"/>
    <s v="SERVICER AGENCIA MAGANGUE"/>
    <s v="AVAL"/>
    <s v="FO-25-2017021"/>
    <d v="2025-12-22T15:26:00"/>
    <d v="2025-12-23T14:53:00"/>
    <m/>
    <s v="SOFTWARE"/>
    <s v="LECTOR DE BARRAS"/>
    <s v="LECTOR DESCONFIGURADO"/>
    <s v="EJECUTADO"/>
    <s v="22/12/2025 22-12 SE ESCALA PARA VISITA, POR FAVOR LLAMAR ANTES DE DESPLAZARSE | 23/12/2025 SE VISITA COMERCIO POR FALLA, EL ENCARGADO ME INDICA QUE EL DÍA DE AYER EL LECTOR DE BARRAS NO LE FUNCIONABA, SE REALIZAN TRANSACCIONES DE PRUEBAS CON ( CÓDIGO DE BARRAS Y VENTA ) Y FUNCIONA CORRECTAMENTE, SE REALIZA PRUEBA  CON EL CONVENIO TELETON SALE RECHAZO GENERAL, SE REALIZA CIERRE, SE ACTUALIZA VERSIÓN A LA 10.6, SE INICIALIZA LA TERMINAL Y SE ACTIVA EL LECTOR DE BARRAS, SE REALIZA SEMBRANDO DE TARJETA BAJO ACOMPAÑAMIENTO DEL SEÑOR CARLOS CARPIO."/>
    <s v="VISITA TECNICA"/>
    <s v="A30JZ349"/>
    <s v="TIPO IV"/>
    <s v="TERRESTRE"/>
    <s v="CACERES HERNANDEZ ANDRES"/>
    <n v="1"/>
    <s v="0"/>
    <n v="479589"/>
    <n v="196537"/>
    <n v="479589"/>
  </r>
  <r>
    <s v="VILLAVICENCIO"/>
    <x v="0"/>
    <x v="0"/>
    <s v="50001"/>
    <s v="5937188"/>
    <s v="15456999"/>
    <s v="INCIDENTE"/>
    <s v="META"/>
    <s v="VILLAVICENCIO"/>
    <s v="CONSUERTE LA PLAZA"/>
    <s v="AVAL"/>
    <s v="FO-25-2017677"/>
    <d v="2025-12-22T15:29:00"/>
    <d v="2025-12-23T10:10:00"/>
    <m/>
    <s v="ENTIDAD"/>
    <s v="AVAL TARJETA DE SEMBRADO"/>
    <s v="COMERCIO SIN TARJETA DE SEMBRADO"/>
    <m/>
    <s v="22/12/2025 22-12 SE ESCALA A LA RED PARA VALIDAR SOLICITUD** LA RED: POR FAVOR PROCEDER CON EL CORRESPONDIENTE RESEMBRADO DE TARJETA. GRACIAS. | 23/12/2025 SE REALIZA CONTACTO TELEFÓNICO CON LA SEÑORA LUCIA SAAVEDRA AL NÚMERO 3165588041 QUIEN INFORMA NO TENER EL PDV LAS TARJETAS DE SEMBRADO"/>
    <s v="SOPORTE TELEFONICO"/>
    <m/>
    <s v="TIPO I"/>
    <s v="TERRESTRE"/>
    <s v="CASTRILLON URREA LONDIER LEANDRO"/>
    <n v="0"/>
    <s v="0"/>
    <n v="41241"/>
    <n v="0"/>
    <n v="41241"/>
  </r>
  <r>
    <s v="VILLAVICENCIO"/>
    <x v="0"/>
    <x v="0"/>
    <s v="50001"/>
    <s v="5937207"/>
    <s v="17591462"/>
    <s v="INCIDENTE"/>
    <s v="META"/>
    <s v="VILLAVICENCIO"/>
    <s v="PDV POPULAR 2"/>
    <s v="AVAL"/>
    <s v="FO-25-2017679"/>
    <d v="2025-12-22T15:33:00"/>
    <d v="2025-12-23T10:04:00"/>
    <m/>
    <s v="ENTIDAD"/>
    <s v="AVAL TARJETA DE SEMBRADO"/>
    <s v="COMERCIO SIN TARJETA DE SEMBRADO"/>
    <m/>
    <s v="22/12/2025 22-12 SE ESCALA A LA RED PARA VALIDAR SOLICITUD** LA RED: POR FAVOR PROCEDER CON EL CORRESPONDIENTE RESEMBRADO DE TARJETA. GRACIAS. | 23/12/2025 SE REALIZA CONTACTO TELEFÓNICO CON LA SEÑORA SANDRA MARTINES 3206583303 QUIEN MANIFIESTA NO TENER TARJETAS DE SEMBRADO AÚN NO HAN LLEGADO AL PDV"/>
    <s v="SOPORTE TELEFONICO"/>
    <m/>
    <s v="TIPO I"/>
    <s v="TERRESTRE"/>
    <s v="CASTRILLON URREA LONDIER LEANDRO"/>
    <n v="0"/>
    <s v="0"/>
    <n v="41241"/>
    <n v="0"/>
    <n v="41241"/>
  </r>
  <r>
    <s v="TUNJA"/>
    <x v="5"/>
    <x v="5"/>
    <s v="68077"/>
    <s v="5937224"/>
    <s v="18734004"/>
    <s v="INCIDENTE"/>
    <s v="SANTANDER"/>
    <s v="BARBOSA"/>
    <s v="LEFCOM BARBOSA"/>
    <s v="AVAL"/>
    <s v="FO-25-2017681"/>
    <d v="2025-12-22T15:42:00"/>
    <d v="2025-12-23T15:45:00"/>
    <m/>
    <s v="ENTIDAD"/>
    <s v="AVAL TARJETA DE SEMBRADO"/>
    <s v="RECHAZO GENERAL"/>
    <s v="EJECUTADO"/>
    <s v="22/12/2025 22-12 SE ESCALA A LA RED PARA VALIDAR SOLICITUD** LA RED: POR FAVOR PROCEDER CON EL CORRESPONDIENTE RESEMBRADO DE TARJETA. GRACIAS. | 23/12/2025 SE VISITA COMERCIO SE REALIZA SEMBRADO DE TARJETA OK , PRUEBAS OK CUBRE CLAVE OK"/>
    <s v="VISITA TECNICA"/>
    <s v="AB1GZ030"/>
    <s v="TIPO II"/>
    <s v="TERRESTRE"/>
    <s v="HERRERA LUQUE SAUL JAVIER"/>
    <n v="1"/>
    <s v="0"/>
    <n v="144968"/>
    <n v="140396"/>
    <n v="144968"/>
  </r>
  <r>
    <s v="BOGOTA"/>
    <x v="2"/>
    <x v="2"/>
    <s v="11001"/>
    <s v="5937270"/>
    <s v="13604491"/>
    <s v="INCIDENTE"/>
    <s v="CUNDINAMARCA"/>
    <s v="BOGOTA"/>
    <s v="PAPELERIA FOTOCOPIADORA"/>
    <s v="AVAL"/>
    <s v="FO-25-2017440"/>
    <d v="2025-12-22T16:07:00"/>
    <d v="2025-12-23T13:04:00"/>
    <m/>
    <s v="ENTIDAD"/>
    <s v="ERROR DE TRANSACCIONES"/>
    <s v="TIPO DE TARJETA INVALIDA"/>
    <s v="EJECUTADO"/>
    <s v="22/12/2025 22-12 SE ESCALA PARA VISITA, POR FAVOR LLAMAR ANTES DE DESPLAZARSE | 23/12/2025 SE VISITA COMERCIO PARA ATENDER INCIDENTE REPORTADO SE SIEMBRA TARJETA SE ACTUALIZA VERSIÓN PERO EL INCONVENIENTE PERSISTE  EL PROBLEMA ES EN LAS TARJETAS DE CRÉDITO Y CRÉDITOS CON EL BANCO BOGOTÁ SE REALIZA TRANSACCIÓN DE PRUEBA CON UN DEPÓSITO POR $5000 AUTORIZADO POR EL CLIENTE EL CUAL PASA SIN INCONVENIENTE SE CIERRA CASOS YA QUE SE ESCALA CON RBM DIRECTAMENTE"/>
    <s v="VISITA TECNICA"/>
    <s v="IZ8ZZ698"/>
    <s v="TIPO I"/>
    <s v="TERRESTRE"/>
    <s v="SOTO LONDOÑO FREDY ALEXANDER"/>
    <n v="1"/>
    <s v="0"/>
    <n v="65960"/>
    <n v="75096"/>
    <n v="65960"/>
  </r>
  <r>
    <s v="BUCARAMANGA"/>
    <x v="5"/>
    <x v="5"/>
    <s v="68001"/>
    <s v="5937372"/>
    <s v="71850317"/>
    <s v="INCIDENTE"/>
    <s v="SANTANDER"/>
    <s v="BUCARAMANGA"/>
    <s v="PAPELERIA Y VARIEDADES SARASOFI"/>
    <s v="AVAL"/>
    <s v="FO-25-2017683"/>
    <d v="2025-12-22T16:47:00"/>
    <d v="2025-12-23T13:11:00"/>
    <m/>
    <s v="HARDWARE"/>
    <s v="LECTOR DE BARRAS"/>
    <s v="CABLE LECTORA AVERIADO"/>
    <s v="EJECUTADO"/>
    <s v="22/12/2025 22-12 SE ESCALA PARA VISITA, POR FAVOR LLAMAR ANTES DE DESPLAZARSE | 23/12/2025 SE REALIZA CAMBIO DE LECTOR DE BARRAS DAÑO CABLE VERSIÓN 10.5 PRUEBAS OK SERVICIO OPERATIVO"/>
    <s v="VISITA TECNICA"/>
    <s v="LA2ZZ814"/>
    <s v="TIPO I"/>
    <s v="TERRESTRE"/>
    <s v="REYES RAMIREZ DIEGO ALEXANDER"/>
    <n v="1"/>
    <s v="0"/>
    <n v="65960"/>
    <n v="75096"/>
    <n v="65960"/>
  </r>
  <r>
    <s v="MONTERIA"/>
    <x v="3"/>
    <x v="3"/>
    <s v="23350"/>
    <s v="5937423"/>
    <s v="16463556"/>
    <s v="INCIDENTE"/>
    <s v="CORDOBA"/>
    <s v="LA APARTADA"/>
    <s v="LA CASITA DEL CELULAR"/>
    <s v="AVAL"/>
    <s v="FO-25-2017810"/>
    <d v="2025-12-22T17:17:00"/>
    <d v="2025-12-23T13:27:00"/>
    <m/>
    <s v="HARDWARE"/>
    <s v="TECLADO"/>
    <s v="DAÑO POS"/>
    <s v="EJECUTADO"/>
    <s v="22/12/2025 22-12 SE ESCALA PARA VISITA, POR FAVOR LLAMAR ANTES DE DESPLAZARSE | 23/12/2025 SE REALIZA INSPECCIÓN AL DATAFONO SE EVIDENCIA QUE TIENE LAS TECLAS PRINCIPAL FALLANDO,CLIENTE SE QUEJA POR ESTAN MUY DURAS Y DESGASTADAS SE PROCEDE A REALIZAR EL CAMBIO DE EQUIPO CREAMOS USUARIO OPERADOR SE REALIZA PRUEBA TELETON DANDO COMO RESULTADO RECHAZO GENERAL NO SE ANEXA PRUEBA EXITOSA TBIEN SE REALIZA PRUEBA COMERCIO RESULTADO EXITOSO SE VALIDA FUNCIONAMIENTO DE LECTOR CÓDIGO DE BARRAS OK._x000a_SE SE RECUERDA AL CLIENTE Y SE CAPACITA SOBRE EL BUEN USO DEL DATAFONO CB OPERANDO CON NORMALIDAD"/>
    <s v="VISITA TECNICA"/>
    <s v="11ZZZ223"/>
    <s v="TIPO II"/>
    <s v="TERRESTRE"/>
    <s v="ARRAZOLA HERNANDEZ NICOLAS AUGUSTO"/>
    <n v="1"/>
    <s v="0"/>
    <n v="144968"/>
    <n v="140396"/>
    <n v="144968"/>
  </r>
  <r>
    <s v="BOGOTA"/>
    <x v="2"/>
    <x v="2"/>
    <s v="25779"/>
    <s v="5937493"/>
    <s v="89275617"/>
    <s v="INCIDENTE"/>
    <s v="CUNDINAMARCA"/>
    <s v="SUSA"/>
    <s v="PAPELERIA SAHARA."/>
    <s v="AVAL"/>
    <s v="FO-25-2023391"/>
    <d v="2025-12-23T08:00:00"/>
    <d v="2025-12-23T12:52:00"/>
    <m/>
    <s v="ENTIDAD"/>
    <s v="AVAL TARJETA DE SEMBRADO"/>
    <s v="EXCEDE INTENTOS DE PIN"/>
    <s v="CANCELADO"/>
    <s v="23/12/2025 23-12 SE CONTACTA USUARIO, SE PIDE FOTO DE TIRILLA Y LOS ULTIMOS DIGITOS DE LA TS -SE ESCALA A LA RED PARA SABER COMO PROCEDER**LA RED: PUEDEN HACER PRUEBAS- SE LE INDICA AL USUARIO QUIEN CONFIRMA CB OPERATIVO, SE PROCEDE A CERRAR"/>
    <s v="SOPORTE TELEFONICO"/>
    <m/>
    <s v="TIPO III"/>
    <s v="TERRESTRE"/>
    <s v="ROZO ROZO WILLIAM ASDRUBAL"/>
    <n v="0"/>
    <s v="0"/>
    <n v="41241"/>
    <n v="0"/>
    <n v="41241"/>
  </r>
  <r>
    <s v="VALLEDUPAR"/>
    <x v="3"/>
    <x v="3"/>
    <s v="20001"/>
    <s v="5937854"/>
    <s v="24639494"/>
    <s v="INCIDENTE"/>
    <s v="CESAR"/>
    <s v="VALLEDUPAR"/>
    <s v="INSUMOS Y ARTES MUNDO GRAFICO"/>
    <s v="AVAL"/>
    <s v="FO-25-2021876"/>
    <d v="2025-12-23T09:34:00"/>
    <d v="2025-12-23T15:37:00"/>
    <m/>
    <s v="HARDWARE"/>
    <s v="ALERT IRRUPTION"/>
    <s v="ALERT IRRUPTION"/>
    <s v="EJECUTADO"/>
    <s v="23/12/2025 23-12 SE ESCALA PARA VISITA, POR FAVOR LLAMAR ANTES DE DESPLAZARSE | 23/12/2025 BUENOS DÍAS SE VISITA CB Y SE LE HACE CAMBIO DE EQUIPO, SE HACEN PRUEBAS PERO LA DEL CONVENIO 4998 SALE EN RECHAZO GENERAL, LA DE COMPRA DE 1 PESO EN EL COMERCIO SI SALE OK"/>
    <s v="VISITA TECNICA"/>
    <s v="A1RZZ860"/>
    <s v="TIPO I"/>
    <m/>
    <s v="BENITEZ CARVAJAL ALVARO JAVIER"/>
    <n v="1"/>
    <s v="0"/>
    <n v="65960"/>
    <n v="75096"/>
    <n v="65960"/>
  </r>
  <r>
    <s v="TUNJA"/>
    <x v="5"/>
    <x v="5"/>
    <s v="15759"/>
    <s v="5937947"/>
    <s v="15044423"/>
    <s v="INCIDENTE"/>
    <s v="BOYACA"/>
    <s v="SOGAMOSO"/>
    <s v="COMPUCRIS SISTEMAS"/>
    <s v="AVAL"/>
    <s v="FO-25-2022322"/>
    <d v="2025-12-23T10:19:00"/>
    <d v="2025-12-24T07:48:00"/>
    <m/>
    <s v="HARDWARE"/>
    <s v="SE REINICIA"/>
    <s v="DAÑO POS"/>
    <s v="EJECUTADO"/>
    <s v="23/12/2025 23-12 SE ESCALA PARA VISITA, POR FAVOR LLAMAR ANTES DE DESPLAZARSE | 23/12/2025 SE REALIZA CAMBIO DE EQUIPO POR DAÑO REINICIO , DEJANDO PRUEBASOK , TARJETA SEMBRADA 0998 DEJANDO PRUEBAS OK SIN TELECARGA NO AUTORIZADA ,"/>
    <s v="VISITA TECNICA"/>
    <s v="EG00C996"/>
    <s v="TIPO II"/>
    <s v="TERRESTRE"/>
    <s v="ALVARADO MORENO CRISTHIAN"/>
    <n v="1"/>
    <s v="0"/>
    <n v="144968"/>
    <n v="140396"/>
    <n v="144968"/>
  </r>
  <r>
    <s v="PEREIRA"/>
    <x v="1"/>
    <x v="6"/>
    <s v="66001"/>
    <s v="5937978"/>
    <s v="16607384"/>
    <s v="INCIDENTE"/>
    <s v="RISARALDA"/>
    <s v="PEREIRA"/>
    <s v="GALCOM SAS"/>
    <s v="AVAL"/>
    <s v="FO-25-2022430"/>
    <d v="2025-12-23T10:34:00"/>
    <d v="2025-12-23T14:48:00"/>
    <m/>
    <s v="HARDWARE"/>
    <s v="LECTOR DE BARRAS"/>
    <s v="CABLE LECTORA AVERIADO"/>
    <s v="EJECUTADO"/>
    <s v="23/12/2025 23-12 SE ESCALA PARA VISITA, POR FAVOR LLAMAR ANTES DE DESPLAZARSE | 23/12/2025 VISITAMOS COMERCIO EL LECTOR DE BARRAS NO LEE LOS CÓDIGOS DE LAS FACTURAS ENCONTRAMOS QUE EL CABLE ESTÁ DETERIORADO, REALIZAMOS CAMBIO DE LECTOR DE BARRAS NO ES POSIBLE HACER PRUEBAS EXITOSAS YA QUE EL CONVENIO DE TELETON SALE RECHAZO GENERAL EL CLIENTE NO TIENE COMO HACER OTRA PRUEBA SE ANEXA EL RECHAZO DEL CONVENIO DE TELETON."/>
    <s v="VISITA TECNICA"/>
    <s v="A4OZZ852"/>
    <s v="TIPO I"/>
    <s v="TERRESTRE"/>
    <s v="ARROYAVE CANO MANUEL GUILLERMO"/>
    <n v="1"/>
    <s v="0"/>
    <n v="65960"/>
    <n v="75096"/>
    <n v="65960"/>
  </r>
  <r>
    <s v="VILLAVICENCIO"/>
    <x v="0"/>
    <x v="0"/>
    <s v="50577"/>
    <s v="5938002"/>
    <s v="13796388"/>
    <s v="INCIDENTE"/>
    <s v="META"/>
    <s v="PUERTO LLERAS"/>
    <s v="CONSUERTE PUERTO LLERAS"/>
    <s v="AVAL"/>
    <s v="FO-25-2022548"/>
    <d v="2025-12-23T10:42:00"/>
    <d v="2025-12-26T12:18:00"/>
    <m/>
    <s v="HARDWARE"/>
    <s v="ALERT IRRUPTION"/>
    <s v="ALERT IRRUPTION"/>
    <s v="EJECUTADO"/>
    <s v="23/12/2025 23-12 SE ESCALA PARA VISITA, POR FAVOR LLAMAR ANTES DE DESPLAZARSE | 26/12/2025 POR LA POCA DISPONIBILIDAD DE TRANSPORTE EN LA FECHAS, | 26/12/2025 SE REALIZA VISTA AL PUNTO ANA FUENTES  3142330531 NOS RECIBE LA VISITA NOS INDICA EL EQUIPO QUE ESTÁ FALLANDO Y SE VERIFICA Y CORRECTAMENTE ESTA PRESENTANDO ALERT INTERRUPTION SE PROCEDE A CAMBIAR EL EQUIPO DONDE PRESENTA UN INCONVENIENTE CON LA IPE FIJA PERO SE LLAMA AL SISTEMAS SE CONSUERTE Y SE DA SOLUCIÓN, SE REALIZAN LAS PRUEBAS DONDE LA TELETÓN SALE RECHAZO GENERAL Y CON OTRO CONVENIO FUNCIONA EXITOSA LA PRUEBA, SEDA SOLUCIÓN ALA FALLA"/>
    <s v="VISITA TECNICA"/>
    <s v="JAADZ962"/>
    <s v="TIPO III"/>
    <s v="TERRESTRE"/>
    <s v="MOLINA CASTRO JAVIER ALBERTO"/>
    <n v="1"/>
    <s v="0"/>
    <n v="275729"/>
    <n v="196537"/>
    <n v="275729"/>
  </r>
  <r>
    <s v="VILLAVICENCIO"/>
    <x v="0"/>
    <x v="0"/>
    <s v="50001"/>
    <s v="5938003"/>
    <s v="17591652"/>
    <s v="INCIDENTE"/>
    <s v="META"/>
    <s v="VILLAVICENCIO"/>
    <s v="PDV PORFIA ESPECIALIZADO"/>
    <s v="AVAL"/>
    <s v="FO-25-2022550"/>
    <d v="2025-12-23T10:42:00"/>
    <d v="2025-12-24T09:42:00"/>
    <m/>
    <s v="HARDWARE"/>
    <s v="ALERT IRRUPTION"/>
    <s v="ALERT IRRUPTION"/>
    <s v="EJECUTADO"/>
    <s v="23/12/2025 23-12 SE ESCALA PARA VISITA, POR FAVOR LLAMAR ANTES DE DESPLAZARSE | 24/12/2025 SE REALIZA VISITA A COMERCIO NO HAY AUTORIZACIÓN DE INGRESO A PDV | 24/12/2025 SE REALIZA CAMBIO DE EQUIPO ALERT PRUEBAS OK SIN NOVEDAD CONVENIO 4998 NO HABILITADO"/>
    <s v="VISITA TECNICA"/>
    <s v="9AWZZ249"/>
    <s v="TIPO I"/>
    <s v="TERRESTRE"/>
    <s v="CASTRILLON URREA LONDIER LEANDRO"/>
    <n v="1"/>
    <s v="0"/>
    <n v="65960"/>
    <n v="75096"/>
    <n v="65960"/>
  </r>
  <r>
    <s v="VILLAVICENCIO"/>
    <x v="0"/>
    <x v="0"/>
    <s v="50606"/>
    <s v="5938004"/>
    <s v="17592551"/>
    <s v="INCIDENTE"/>
    <s v="META"/>
    <s v="RESTREPO"/>
    <s v="PDV TRANSITO RESTREPO"/>
    <s v="AVAL"/>
    <s v="FO-25-2022553"/>
    <d v="2025-12-23T10:43:00"/>
    <d v="2025-12-24T09:24:00"/>
    <m/>
    <s v="ENTIDAD"/>
    <s v="AVAL TARJETA DE SEMBRADO"/>
    <s v="COMERCIO SIN TARJETA DE SEMBRADO"/>
    <s v="EJECUTADO / CANCELADO"/>
    <s v="23/12/2025 23-12 SE ESCALA PARA VISITA, POR FAVOR LLAMAR ANTES DE DESPLAZARSE | 24/12/2025 SE REALIZA VISITA AL PUNTO DONDE NOS RECIBE LA VISTA LA USARÍA CRISTINA ORTIZ 3157308854 LA CUAL NOS INDICA LA FALLA DEL EQUIPO SE REINICIA CUANDO REALIZAN AVECES TRANSFERENCIAS PERO ALA HORA DE PREGUNTARLE ALA USUARIO SI TENÍAN LA TARJETA DE SEMBRADO, ME COMENTA QUE NO TIENEN LA TARJETA DE SEMBRADO ASÍ QUE NO SE PUEDE INTERVENIR EL EQUIPO"/>
    <s v="VISITA TECNICA"/>
    <s v="0"/>
    <s v="TIPO II"/>
    <s v="TERRESTRE"/>
    <s v="MOLINA CASTRO JAVIER ALBERTO"/>
    <n v="1"/>
    <s v="0"/>
    <n v="144968"/>
    <n v="140396"/>
    <n v="144968"/>
  </r>
  <r>
    <s v="VILLAVICENCIO"/>
    <x v="0"/>
    <x v="0"/>
    <s v="50001"/>
    <s v="5938047"/>
    <s v="17715020"/>
    <s v="INCIDENTE"/>
    <s v="META"/>
    <s v="VILLAVICENCIO"/>
    <s v="DROGUERIA MINIMARKET CRUZ VERD"/>
    <s v="AVAL"/>
    <s v="FO-25-2022697"/>
    <d v="2025-12-23T11:00:00"/>
    <d v="2025-12-24T10:51:00"/>
    <m/>
    <s v="HARDWARE"/>
    <s v="TECLADO"/>
    <s v="DAÑO POS"/>
    <s v="EJECUTADO"/>
    <s v="23/12/2025 23-12 SE ESCALA PARA VISITA, POR FAVOR LLAMAR ANTES DE DESPLAZARSE | 24/12/2025 SE REALIZA CAMBIO DE EQUIPO TECLA F4 NO FUNCIONA PRUEBAS OK CONVENIO 4998 NO HABILITADO"/>
    <s v="VISITA TECNICA"/>
    <s v="GZ6ZZ258"/>
    <s v="TIPO I"/>
    <s v="TERRESTRE"/>
    <s v="CASTRILLON URREA LONDIER LEANDRO"/>
    <n v="1"/>
    <s v="0"/>
    <n v="65960"/>
    <n v="75096"/>
    <n v="65960"/>
  </r>
  <r>
    <s v="CALI"/>
    <x v="1"/>
    <x v="1"/>
    <s v="76364"/>
    <s v="5938249"/>
    <s v="22991392"/>
    <s v="INCIDENTE"/>
    <s v="VALLE DEL CAUCA"/>
    <s v="JAMUNDI"/>
    <s v="GIRON JABELA ALEXANDRA"/>
    <s v="AVAL"/>
    <s v="FO-25-2023394"/>
    <d v="2025-12-23T12:15:00"/>
    <d v="2025-12-24T13:16:00"/>
    <m/>
    <s v="SOFTWARE"/>
    <s v="LECTOR DE BARRAS"/>
    <s v="LECTOR DESCONFIGURADO"/>
    <s v="EJECUTADO"/>
    <s v="23/12/2025 23-12 SE ESCALA PARA VISITA, POR FAVOR LLAMAR ANTES DE DESPLAZARSE | 24/12/2025 SE REALIZA CAMBIO DE LECTOR DATAFONO Y CÓDIGO DE BARRA SIN NOVEDAD._x000a_SE REALIZARON PRUEBAS OPERATIVAS OKEY._x000a_COMERCIO NO TIENE TSRJETA PARA REALIZAR PRUEBA DE COMERCIO."/>
    <s v="VISITA TECNICA"/>
    <s v="NA00W934"/>
    <s v="TIPO II"/>
    <s v="TERRESTRE"/>
    <s v="TORRES GARCIA JENDRY JOSE"/>
    <n v="1"/>
    <s v="0"/>
    <n v="144968"/>
    <n v="140396"/>
    <n v="144968"/>
  </r>
  <r>
    <s v="BOGOTA"/>
    <x v="2"/>
    <x v="2"/>
    <s v="11001"/>
    <s v="5938387"/>
    <s v="15180078"/>
    <s v="INCIDENTE"/>
    <s v="CUNDINAMARCA"/>
    <s v="BOGOTA"/>
    <s v="CAFE INTERNET ISA COM"/>
    <s v="AVAL"/>
    <s v="FO-25-2024616"/>
    <d v="2025-12-23T14:43:00"/>
    <d v="2025-12-23T15:29:00"/>
    <m/>
    <s v="ENTIDAD"/>
    <s v="AVAL TARJETA DE SEMBRADO"/>
    <s v="NO EXISTE COMPROBANTE"/>
    <s v="CANCELADO"/>
    <s v="23/12/2025 23-12 SE CONTACTA USUARIO, SE PIDE FOTO DE TIRILLA Y LOS ULTIMOS DIGITOS DE LA TS -SE ESCALA A LA RED PARA SABER COMO PROCEDER**LA RED: RTA. BANCO: LA TARJETA SE DAÑÓ, SE LE INDICÓ COMERCIAL QUE DEBE SOLICITAR UNA NUEVA, SE LE INFORMA AL USUARIO- SE PROCEDE A CERRAR"/>
    <s v="SOPORTE TELEFONICO"/>
    <m/>
    <s v="TIPO I"/>
    <s v="TERRESTRE"/>
    <s v="CONTRERAS ROSSI LITZY YULIETH"/>
    <n v="0"/>
    <s v="0"/>
    <n v="41241"/>
    <n v="0"/>
    <n v="41241"/>
  </r>
  <r>
    <s v="BOGOTA"/>
    <x v="2"/>
    <x v="2"/>
    <s v="25754"/>
    <s v="5938581"/>
    <s v="18909663"/>
    <s v="INCIDENTE"/>
    <s v="CUNDINAMARCA"/>
    <s v="SOACHA"/>
    <s v="GLOBAL COMUNICACIONES SPC 2"/>
    <s v="AVAL"/>
    <s v="FO-25-2024855"/>
    <d v="2025-12-23T15:32:00"/>
    <d v="2025-12-26T12:22:00"/>
    <m/>
    <s v="HARDWARE"/>
    <s v="ALERT IRRUPTION"/>
    <s v="ALERT IRRUPTION"/>
    <s v="EJECUTADO"/>
    <s v="23/12/2025 23-12 SE ESCALA PARA VISITA, POR FAVOR LLAMAR ANTES DE DESPLAZARSE | 24/12/2025 NO AHI SOPORTE DE REDEBAN PARA REALIZAR CAMBIO DE EQUIPOS YA QUE SE ENCUENTRA ALERTADO | 26/12/2025 SE REALIZA CAMBIO DE EQUIPO POR ALERT IRRUPTION SERVICIO OPERATIVO PRUEBAS DE MÓDULO DE COMPRA OK MÓDULO CB CONVENIO TELETÓN CAÍDO SE REALIZA CONSIGNACIÓN APROBADA POR CLIENTE A CUENTA AHORROS"/>
    <s v="VISITA TECNICA"/>
    <s v="9C007686"/>
    <s v="TIPO I"/>
    <s v="TERRESTRE"/>
    <s v="BUSTOS MORA DIEGO MANUEL"/>
    <n v="1"/>
    <s v="0"/>
    <n v="65960"/>
    <n v="75096"/>
    <n v="65960"/>
  </r>
  <r>
    <s v="VALLEDUPAR"/>
    <x v="3"/>
    <x v="3"/>
    <s v="13300"/>
    <s v="5938711"/>
    <s v="15335326"/>
    <s v="INCIDENTE"/>
    <s v="BOLIVAR"/>
    <s v="HATILLO DE LOBA"/>
    <s v="MISELANEA Y VARIEDADES KRISS"/>
    <s v="AVAL"/>
    <s v="FO-25-2025156"/>
    <d v="2025-12-23T16:26:00"/>
    <d v="2025-12-29T17:14:00"/>
    <m/>
    <s v="HARDWARE"/>
    <s v="ALERT IRRUPTION"/>
    <s v="ALERT IRRUPTION"/>
    <s v="EJECUTADO"/>
    <s v="23/12/2025 23-12 SE ESCALA PARA VISITA, POR FAVOR LLAMAR ANTES DE DESPLAZARSE | 26/12/2025 CAPACIDAD OPERATIVA-SE ATENDERA EL 29 DIC | 29/12/2025 SE VISITA CB Y SE ENCUENTRA ERROR EN EQUIPO ALERT IRUPTION, SE HACE CAMBIO DE EQUIPO Y TODO QUEDA OK , SE HACEN PRUEBAS PERO LAS DE TELETÓN DAN RECHAZO GENERAL, DE RESTO TODO OK"/>
    <s v="VISITA TECNICA"/>
    <s v="BL0EZ109"/>
    <s v="TIPO IV"/>
    <s v="TERRESTRE"/>
    <s v="BENITEZ CARVAJAL ALVARO JAVIER"/>
    <n v="1"/>
    <s v="0"/>
    <n v="479589"/>
    <n v="196537"/>
    <n v="479589"/>
  </r>
  <r>
    <s v="MONTERIA"/>
    <x v="3"/>
    <x v="3"/>
    <s v="23162"/>
    <s v="5938800"/>
    <s v="16497257"/>
    <s v="INCIDENTE"/>
    <s v="CORDOBA"/>
    <s v="CERETE"/>
    <s v="KOKOS SERVI"/>
    <s v="AVAL"/>
    <s v="FO-25-2025385"/>
    <d v="2025-12-23T16:58:00"/>
    <d v="2025-12-24T09:47:00"/>
    <m/>
    <s v="USUARIO"/>
    <s v="USUARIOS"/>
    <s v="MALA MANIPULACION POS"/>
    <s v="EJECUTADO"/>
    <s v="23/12/2025 23-12 SE ESCALA PARA VISITA, POR FAVOR LLAMAR ANTES DE DESPLAZARSE | 24/12/2025 SE ENCUENTRA DATAFONO CON EL HUB DESCONECTADO POR TAL MOTIVO EL PINPAD Y LA LECTORA DE BARRAS NO ENCENDÍAN, SE ORGANIZA CONEXIÓN OK, SE REALIZAN PRUEBAS DE COMERCIO OK, PRUEBA DE TELETÓN CON RECHAZO GENERAL"/>
    <s v="VISITA TECNICA"/>
    <s v="1EZZZ956"/>
    <s v="TIPO I"/>
    <s v="TERRESTRE"/>
    <s v="COGOLLO ROSSO CAMILO ANDRES"/>
    <n v="1"/>
    <s v="0"/>
    <n v="65960"/>
    <n v="75096"/>
    <n v="65960"/>
  </r>
  <r>
    <s v="BOGOTA"/>
    <x v="2"/>
    <x v="2"/>
    <s v="25290"/>
    <s v="5939113"/>
    <s v="90106226"/>
    <s v="INCIDENTE"/>
    <s v="CUNDINAMARCA"/>
    <s v="FUSAGASUGA"/>
    <s v="FACIL Y RAPIDO JL"/>
    <s v="AVAL"/>
    <s v="FO-25-2026581"/>
    <d v="2025-12-24T08:27:00"/>
    <d v="2025-12-26T16:51:00"/>
    <m/>
    <s v="ENTIDAD"/>
    <s v="AVAL TARJETA DE SEMBRADO"/>
    <s v="RESEMBRADO EXITOSO"/>
    <s v="EJECUTADO"/>
    <s v="24/12/2025 24-12 SE ESCALA A LA RED PARA VALIDAR SOLICITUD** LA RED: POR FAVOR PROCEDER CON EL CORRESPONDIENTE RESEMBRADO DE TARJETA. GRACIAS. | 24/12/2025 NO HAY TICKETS EN TERMINAL PARA REALIZAR DESPLAZAMIENTO | 26/12/2025 SE REALIZA PRUEBA DE RESEMBRADO DE LA TARJETA SE REALIZAN PRUEBAS OK PRUEBA DE TELETON SALE FALLIDA POR CAIDA DE CONVENIO SE REALIZA OTRA PRUEBA CON UN CONVENIO DEL COMERCIO Y SALE EXITOSO"/>
    <s v="VISITA TECNICA"/>
    <s v="VAZZZ322"/>
    <s v="TIPO II"/>
    <s v="TERRESTRE"/>
    <s v="GONZALEZ FANDIÑO SANTIAGO ERNESTO"/>
    <n v="1"/>
    <s v="0"/>
    <n v="144968"/>
    <n v="140396"/>
    <n v="144968"/>
  </r>
  <r>
    <s v="VILLAVICENCIO"/>
    <x v="0"/>
    <x v="0"/>
    <s v="50001"/>
    <s v="5939133"/>
    <s v="15088545"/>
    <s v="INCIDENTE"/>
    <s v="META"/>
    <s v="VILLAVICENCIO"/>
    <s v="CONSUERTE MANUELA BELTRAN"/>
    <s v="AVAL"/>
    <s v="FO-25-2026582"/>
    <d v="2025-12-24T08:41:00"/>
    <d v="2025-12-24T12:35:00"/>
    <m/>
    <s v="ENTIDAD"/>
    <s v="AVAL TARJETA DE SEMBRADO"/>
    <s v="TARJETA DE SEMBRADO DIFERENTE"/>
    <s v="EJECUTADO / CANCELADO"/>
    <s v="24/12/2025 24-12 SE ESCALA A LA RED PARA VALIDAR SOLICITUD** LA RED: POR FAVOR PROCEDER CON EL CORRESPONDIENTE RESEMBRADO DE TARJETA. GRACIAS. | 24/12/2025 SE REALIZA VISITA A COMERCIO ATIENDE LUISA PIÑEROS, EL COMERCIO ESTÁ UBICADO EN DIRECCIÓN DIFERENTE A LA ENVIADA EN TA, DIRECCIÓN DE TA CALLE 25 6-115, DIRECCIÓN EN SITIO CALLE 25 12-04, ADICIONAL NO CUENTA CON LA TARJETA DE SEMBRADO RELACIONADA EN LA TA, EN COMERCIO ESTÁN LAS TARJETAS 8824 Y 2107"/>
    <s v="VISITA TECNICA"/>
    <s v="ABCWZ273"/>
    <s v="TIPO I"/>
    <s v="TERRESTRE"/>
    <s v="MURCIA HERNANDEZ HARVEY IGNACIO"/>
    <n v="1"/>
    <s v="0"/>
    <n v="65960"/>
    <n v="75096"/>
    <n v="65960"/>
  </r>
  <r>
    <s v="MEDELLIN"/>
    <x v="4"/>
    <x v="4"/>
    <s v="5360"/>
    <s v="5939274"/>
    <s v="89382098"/>
    <s v="INCIDENTE"/>
    <s v="ANTIOQUIA"/>
    <s v="ITAGUI"/>
    <s v="NATY FIESTAS Y EVENTOS"/>
    <s v="AVAL"/>
    <s v="FO-25-2027123"/>
    <d v="2025-12-24T09:51:00"/>
    <d v="2025-12-24T12:58:00"/>
    <m/>
    <s v="HARDWARE"/>
    <s v="IMPRESION"/>
    <s v="RODILLO AVERIADO"/>
    <s v="EJECUTADO"/>
    <s v="24/12/2025 24-12 SE ESCALA A LA RED PARA VALIDAR SOLICITUD** LA RED: POR FAVOR PROCEDER CON EL CORRESPONDIENTE RESEMBRADO DE TARJETA. GRACIAS. | 24/12/2025 SE CAMBIA DATAFONO POR DAÑO EN IMPRESORA Y SE REALIZÓ SEMBRADO DE TARJETA"/>
    <s v="VISITA TECNICA"/>
    <s v="F1VZZ161"/>
    <s v="TIPO I"/>
    <s v="TERRESTRE"/>
    <s v="CASTAÑEDA PALACIO CARLOS FELIPE"/>
    <n v="1"/>
    <s v="0"/>
    <n v="65960"/>
    <n v="75096"/>
    <n v="65960"/>
  </r>
  <r>
    <s v="PEREIRA"/>
    <x v="1"/>
    <x v="6"/>
    <s v="66682"/>
    <s v="5939313"/>
    <s v="12613204"/>
    <s v="INCIDENTE"/>
    <s v="RISARALDA"/>
    <s v="SANTA ROSA DE CABAL"/>
    <s v="SUPERMERCADO LA ECONOMIA"/>
    <s v="AVAL"/>
    <s v="FO-25-2026941"/>
    <d v="2025-12-24T10:07:00"/>
    <d v="2025-12-26T12:43:00"/>
    <m/>
    <s v="SOFTWARE"/>
    <s v="ERROR DE TRANSACCIONES"/>
    <s v="RECHAZO GENERAL"/>
    <s v="EJECUTADO / CANCELADO"/>
    <s v="24/12/2025 24-12 SE ESCALA PARA VISITA, POR FAVOR LLAMAR ANTES DE DESPLAZARSE | 24/12/2025 EN COMUNICACIÓN CON EL CLIENTE SE VÁLIDA QUE LA PANTALLA DEL EQUIPO SE QUEDA EN BLANCO, SE LE INDICA AL CLIENTE QUE SE ATIENDE EL VIERNES YA QUE A ESTA HORA NO HAY SOPORTE POR PARTE DE REDEBAN PARA CAMBIOS DE EQUIPOS. | 26/12/2025 SE LLEGA A LA DIRECCIÓN CL 14 #13-27, EL CLIENTE INDICA QUE EL SOPORTE ERA PARA EL PUNTO QUE QUEDA EN LA DIRECCIÓN CR 10 B #30 A-606 PORTALES, EN LA TA SALE EL CU 0012613204 DE LA DIRECCIÓN CL 14 #13-27, SE LE INDICA AL CLIENTE QUE DEBE LLAMAR NUEVAMENTE A SOLICITAR EL SOPORTE."/>
    <s v="VISITA TECNICA"/>
    <s v="0"/>
    <s v="TIPO I"/>
    <s v="TERRESTRE"/>
    <s v="FRANCO CAÑAVERAL YAMID RAUL"/>
    <n v="1"/>
    <s v="0"/>
    <n v="65960"/>
    <n v="75096"/>
    <n v="65960"/>
  </r>
  <r>
    <s v="VILLAVICENCIO"/>
    <x v="0"/>
    <x v="0"/>
    <s v="50006"/>
    <s v="5939688"/>
    <s v="18877241"/>
    <s v="INCIDENTE"/>
    <s v="META"/>
    <s v="ACACIAS"/>
    <s v="CELULLANO CVS COROCORA"/>
    <s v="AVAL"/>
    <s v="FO-25-2028581"/>
    <d v="2025-12-24T14:19:00"/>
    <d v="2025-12-26T14:08:00"/>
    <m/>
    <s v="HARDWARE"/>
    <s v="NO ENCIENDE"/>
    <s v="DAÑO POS"/>
    <s v="EJECUTADO"/>
    <s v="25/12/2025 SE ESCALA PARA VISITA, POR FAVOR LLAMAR ANTES DE DESPLAZARSE | 25/12/2025 ES NECESARIO CAMBIO DE DATAFONO, POR SER FIN DE SEMANA NO SE TIENE SOPORTE DE REDEBAN PARA REALIZAR CAMBIOS | 26/12/2025 SE REALIZA CAMBIO DE DATAFONO POR DAÑO EN CONECTOR DE CARGA, SE REALIZA SEMBRADO DE TARJETA 4339, SE CREA USUARIOS, SE HABILITA CIERRES, PRUEBA TELETÓN CON RG, TRANSACCIÓN RECAUDO EXITOSA."/>
    <s v="VISITA TECNICA"/>
    <s v="TR004781"/>
    <s v="TIPO II"/>
    <s v="TERRESTRE"/>
    <s v="MURCIA HERNANDEZ HARVEY IGNACIO"/>
    <n v="1"/>
    <s v="0"/>
    <n v="144968"/>
    <n v="140396"/>
    <n v="144968"/>
  </r>
  <r>
    <s v="MANIZALES"/>
    <x v="1"/>
    <x v="6"/>
    <s v="17873"/>
    <s v="5939723"/>
    <s v="53689550"/>
    <s v="INCIDENTE"/>
    <s v="CALDAS"/>
    <s v="VILLAMARIA"/>
    <s v="DITCOM VILLAMARIA"/>
    <s v="AVAL"/>
    <s v="FO-25-2028582"/>
    <d v="2025-12-24T15:08:00"/>
    <d v="2025-12-25T13:18:00"/>
    <m/>
    <s v="SOFTWARE"/>
    <s v="COMUNICACION"/>
    <s v="VERIFIQUE PARAMETROS"/>
    <m/>
    <s v="25/12/2025 SE INTENTA CONTACTAR CON LA SEÑORA MARÍA EUGENIA AL NÚMERO TELEFÓNICO 3004772700 NOSÉ LOGRA CONTACTO SE ENVÍA MENSAJE A WHATSAPP SOBRE CIERRE DE CASO Y NUEVA COMUNICACIÓN"/>
    <s v="SOPORTE TELEFONICO"/>
    <m/>
    <s v="TIPO I"/>
    <s v="TERRESTRE"/>
    <s v="LOAIZA LOPEZ JHON FREDDY"/>
    <n v="0"/>
    <s v="0"/>
    <n v="41241"/>
    <n v="0"/>
    <n v="41241"/>
  </r>
  <r>
    <s v="BOGOTA"/>
    <x v="2"/>
    <x v="2"/>
    <s v="11001"/>
    <s v="5940017"/>
    <s v="20249280"/>
    <s v="INCIDENTE"/>
    <s v="CUNDINAMARCA"/>
    <s v="BOGOTA"/>
    <s v="VICMAN SERVICES 197"/>
    <s v="AVAL"/>
    <s v="FO-25-2029239"/>
    <d v="2025-12-26T08:01:00"/>
    <d v="2025-12-26T16:07:00"/>
    <m/>
    <s v="SOFTWARE"/>
    <s v="ERROR DE TRANSACCIONES"/>
    <s v="RECHAZO GENERAL"/>
    <s v="EJECUTADO"/>
    <s v="26/12/2025 26-12 SE ESCALA PARA VISITA, POR FAVOR LLAMAR ANTES DE DESPLAZARSE | 26/12/2025 SE LLEGA A LA DIRECCIÓN INDICADA Y SE REALIZA REINSTALACIÓN DE SO Y VERSIÓN , RESEMBRADO DE TARJETA , CREACIÓN DE USUARIO Y HABILITACION DE CIERRES , SE REALIZAN PRUEBAS EXITOSAS."/>
    <s v="VISITA TECNICA"/>
    <s v="II5ZZ847"/>
    <s v="TIPO I"/>
    <s v="TERRESTRE"/>
    <s v="GARCIA PASTRANA KEVIN FERNANDO"/>
    <n v="1"/>
    <s v="0"/>
    <n v="65960"/>
    <n v="75096"/>
    <n v="65960"/>
  </r>
  <r>
    <s v="TUNJA"/>
    <x v="5"/>
    <x v="5"/>
    <s v="15001"/>
    <s v="5940025"/>
    <s v="18881805"/>
    <s v="INCIDENTE"/>
    <s v="BOYACA"/>
    <s v="TUNJA"/>
    <s v="ECOFARMA TUNJA"/>
    <s v="AVAL"/>
    <s v="FO-25-2029240"/>
    <d v="2025-12-26T08:04:00"/>
    <d v="2025-12-26T12:52:00"/>
    <m/>
    <s v="HARDWARE"/>
    <s v="IMPRESION"/>
    <s v="TAPA IMPRESORA"/>
    <s v="EJECUTADO"/>
    <s v="26/12/2025 26-12 SE ESCALA PARA VISITA, POR FAVOR LLAMAR ANTES DE DESPLAZARSE | 26/12/2025 SE VISITA CB MANTENIMIENTO DE EQUIPO CAMBIO TAPA IMPRESORA POR DAÑO PRUEBAS EXITOSAS"/>
    <s v="VISITA TECNICA"/>
    <s v="10NZZ126"/>
    <s v="TIPO I"/>
    <s v="TERRESTRE"/>
    <s v="GONZALEZ GONZALEZ MARIO ALBERTO"/>
    <n v="1"/>
    <s v="0"/>
    <n v="65960"/>
    <n v="75096"/>
    <n v="65960"/>
  </r>
  <r>
    <s v="TUNJA"/>
    <x v="5"/>
    <x v="5"/>
    <s v="15001"/>
    <s v="5940063"/>
    <s v="15528821"/>
    <s v="INCIDENTE"/>
    <s v="BOYACA"/>
    <s v="TUNJA"/>
    <s v="CACHARRERIA MADRUGON DEL SUR"/>
    <s v="AVAL"/>
    <s v="FO-25-2029526"/>
    <d v="2025-12-26T08:50:00"/>
    <d v="2025-12-26T11:54:00"/>
    <m/>
    <s v="SOFTWARE"/>
    <s v="ACTUALIZACION"/>
    <s v="VERSION CARGA SO VR"/>
    <s v="EJECUTADO"/>
    <s v="26/12/2025 26-12 SE ESCALA PARA VISITA, POR FAVOR LLAMAR ANTES DE DESPLAZARSE | 26/12/2025 SE VISITA CB MANTENIMIENTO DE EQUIPO BORRADO Y ACTUALIZACION DE POS.  PRUEBAS EXITOSAS"/>
    <s v="VISITA TECNICA"/>
    <s v="11DZZ382"/>
    <s v="TIPO I"/>
    <s v="TERRESTRE"/>
    <s v="GONZALEZ GONZALEZ MARIO ALBERTO"/>
    <n v="1"/>
    <s v="0"/>
    <n v="65960"/>
    <n v="75096"/>
    <n v="65960"/>
  </r>
  <r>
    <s v="BUCARAMANGA"/>
    <x v="5"/>
    <x v="5"/>
    <s v="68276"/>
    <s v="5940067"/>
    <s v="52820016"/>
    <s v="INCIDENTE"/>
    <s v="SANTANDER"/>
    <s v="FLORIDABLANCA"/>
    <s v="CLICKCAD"/>
    <s v="AVAL"/>
    <s v="FO-25-2029554"/>
    <d v="2025-12-26T08:54:00"/>
    <d v="2025-12-26T16:46:00"/>
    <m/>
    <s v="HARDWARE"/>
    <s v="TECLADO"/>
    <s v="DAÑO POS"/>
    <s v="EJECUTADO"/>
    <s v="26/12/2025 26-12 SE ESCALA PARA VISITA, POR FAVOR LLAMAR ANTES DE DESPLAZARSE | 26/12/2025 SE REALIZA CAMBIÓ DE DATÁFONO POR TECLADO EN DAÑO, PRUEBAS Y LIMPIEZA DE EQUIPOS OK."/>
    <s v="VISITA TECNICA"/>
    <s v="EF2ZZ515"/>
    <s v="TIPO I"/>
    <s v="TERRESTRE"/>
    <s v="MARTINEZ FLOREZ DONIS ALBERTO"/>
    <n v="1"/>
    <s v="0"/>
    <n v="65960"/>
    <n v="75096"/>
    <n v="65960"/>
  </r>
  <r>
    <s v="BOGOTA"/>
    <x v="2"/>
    <x v="2"/>
    <s v="11001"/>
    <s v="5940873"/>
    <s v="90789578"/>
    <s v="INCIDENTE"/>
    <s v="CUNDINAMARCA"/>
    <s v="BOGOTA"/>
    <s v="CIGARRERIA PUNTO VERDE"/>
    <s v="AVAL"/>
    <s v="FO-25-2038331"/>
    <d v="2025-12-26T15:00:00"/>
    <d v="2025-12-27T12:49:00"/>
    <m/>
    <s v="SOFTWARE"/>
    <s v="COMUNICACION"/>
    <s v="PARAMETROS DE CONFIGURACION EN POS"/>
    <s v="EJECUTADO"/>
    <s v="26/12/2025 26-12 SE ESCALA PARA VISITA, POR FAVOR LLAMAR ANTES DE DESPLAZARSE | 27/12/2025 SE VISITA COMERCIO CB AVAL, SE REALIZA RECONFIGURACION DE PARÁMETROS YA QUE SE DETECTÓ QUE TENÍA UN GRUPO ERRADO (VD79) Y EL CORRECTO ES VD78, SE DEJA CON LA CONFIGURACIÓN CORRECTA, SE VÁLIDAN CONEXIONES, SE REALIZA SEMBRADO DE TARJETA, SE DEJAN USUARIOS DEL CLIENTE, SE HABILITAN CIERRES, PRUEBAS OK."/>
    <s v="VISITA TECNICA"/>
    <s v="VYZZZ540"/>
    <s v="TIPO I"/>
    <s v="TERRESTRE"/>
    <s v="VEGA MANRIQUE JONATAN MAURICIO"/>
    <n v="1"/>
    <s v="0"/>
    <n v="65960"/>
    <n v="75096"/>
    <n v="65960"/>
  </r>
  <r>
    <s v="CALI"/>
    <x v="1"/>
    <x v="1"/>
    <s v="76001"/>
    <s v="5940951"/>
    <s v="91361798"/>
    <s v="INCIDENTE"/>
    <s v="VALLE DEL CAUCA"/>
    <s v="CALI"/>
    <s v="PUNTADAS Y ESTILO"/>
    <s v="AVAL"/>
    <s v="FO-25-2038529"/>
    <d v="2025-12-26T15:24:00"/>
    <d v="2025-12-27T12:12:00"/>
    <m/>
    <s v="HARDWARE"/>
    <s v="LECTOR DE TARJETAS"/>
    <s v="MENSAJE RETIRE TARJETA"/>
    <s v="EJECUTADO"/>
    <s v="26/12/2025 26-12 SE ESCALA PARA VISITA, POR FAVOR LLAMAR ANTES DE DESPLAZARSE | 27/12/2025 SE CAMBIA DATÁFONO YA QUE NO LEE TARJETAS"/>
    <s v="VISITA TECNICA"/>
    <s v="OB000998"/>
    <s v="TIPO I"/>
    <s v="TERRESTRE"/>
    <s v="CUERO RUIZ JHONNY"/>
    <n v="1"/>
    <s v="0"/>
    <n v="65960"/>
    <n v="75096"/>
    <n v="65960"/>
  </r>
  <r>
    <s v="BOGOTA"/>
    <x v="2"/>
    <x v="2"/>
    <s v="11001"/>
    <s v="5941014"/>
    <s v="59916080"/>
    <s v="INCIDENTE"/>
    <s v="CUNDINAMARCA"/>
    <s v="BOGOTA"/>
    <s v="PAPELERIA Y CAFE INTERNET MIKE WAZOWSKI"/>
    <s v="AVAL"/>
    <s v="FO-25-2038642"/>
    <d v="2025-12-26T15:48:00"/>
    <d v="2025-12-27T10:19:00"/>
    <m/>
    <s v="SOFTWARE"/>
    <s v="ERROR DE TRANSACCIONES"/>
    <s v="RECHAZO GENERAL"/>
    <s v="EJECUTADO / CANCELADO"/>
    <s v="26/12/2025 26-12 SE ESCALA PARA VISITA, POR FAVOR LLAMAR ANTES DE DESPLAZARSE | 27/12/2025 SE REALIZA VISITA DE CAMPO ENCONTRADO QUE COMERCIO ESTA CERRADO SE REALIZA COMUNICACIÓN A LA LÍNEA 3114842854 PERO NO HAY RESPUESTA, SE INFORMA A SUPERVISOR QUIEN AUTORIZA CIERRE DE SOLICITUD"/>
    <s v="VISITA TECNICA"/>
    <m/>
    <s v="TIPO I"/>
    <s v="TERRESTRE"/>
    <s v="LOZADA ROJAS CHRISTIAN ANDRES"/>
    <n v="1"/>
    <s v="0"/>
    <n v="65960"/>
    <n v="75096"/>
    <n v="65960"/>
  </r>
  <r>
    <s v="BOGOTA"/>
    <x v="2"/>
    <x v="2"/>
    <s v="25473"/>
    <s v="5941167"/>
    <s v="14792899"/>
    <s v="INCIDENTE"/>
    <s v="CUNDINAMARCA"/>
    <s v="MOSQUERA"/>
    <s v="DROGUERIA MEGAFARMA J C"/>
    <s v="AVAL"/>
    <s v="FO-25-2040314 | FO-25-2039001"/>
    <d v="2025-12-26T17:09:00"/>
    <d v="2025-12-29T15:37:00"/>
    <m/>
    <s v="SOFTWARE"/>
    <s v="ERROR DE TRANSACCIONES"/>
    <s v="RECHAZO GENERAL"/>
    <s v="EJECUTADO"/>
    <s v="[FO-25-2040314] 29/12/2025 SE REALIZA VALIDACIÓN DE SERVICIO POR FALLA EXCEDE INTENTOS DE PIN, SE REALIZA RECONFIGURACIÓN Y SEMBRADO DE TARJETA FALLA PERSISTE, DE REALIZA ESCALAMIENTO A RBM LA SEÑORITA PAOLA INFORMA QUE REALIZARÁ ESCALAMIENTO A LA ENTIDAD YA QUE ES UNA FALLA DESDE EL BANCO Y PIDEN ESPERAR, SE ENVÍA CORREO DICE LAS 13:20 DE LA TARDE_x000a__x000a_SIENDO LAS 14:28 DE DA SOLUCIÓN POR USTED DE LA ENTIDAD ACTIVANDO TARJETA DE SEMBRADO PRUEBAS OK CONSIGNACIÓN A CUENTA AHORROS AUTORIZADOS POR EL CLIENTE MÓDULO DE COMPRA OK CONVENIO TELETÓN CAÍDO || [FO-25-2039001] 26/12/2025 26-12 SE ESCALA PARA VISITA, POR FAVOR LLAMAR ANTES DE DESPLAZARSE | 27/12/2025 SE VISITA COMERCIO PARA ATENDER INCIDENTE REPORTADO, SE VALIDA VERSIÓN DE DATAFONO SE REALIZA RESEMBRADO DE TARJETA PERO ERROR PERSISTE, NO SE ES POSIBLE ESCALAR CON EL BANCO O REDEBAN YA QUE NO TENEMOS SOPORTE EL DÍA DE HOY"/>
    <s v="VISITA TECNICA"/>
    <s v="AAZZZ784"/>
    <s v="TIPO I"/>
    <s v="TERRESTRE"/>
    <s v="BUSTOS MORA DIEGO MANUEL"/>
    <n v="2"/>
    <s v="0"/>
    <n v="131920"/>
    <n v="75096"/>
    <n v="131920"/>
  </r>
  <r>
    <s v="CALI"/>
    <x v="1"/>
    <x v="1"/>
    <s v="19001"/>
    <s v="5941233"/>
    <s v="13854542"/>
    <s v="INCIDENTE"/>
    <s v="CAUCA"/>
    <s v="POPAYAN"/>
    <s v="DROGUERIA UNIVERSAL CJ"/>
    <s v="AVAL"/>
    <s v="FO-25-2039554"/>
    <d v="2025-12-26T17:54:00"/>
    <d v="2025-12-29T15:42:00"/>
    <m/>
    <s v="HARDWARE"/>
    <s v="LECTOR DE BARRAS"/>
    <s v="FORMATO INVALIDO LECTOR DAÑADO"/>
    <s v="EJECUTADO"/>
    <s v="26/12/2025 27-12 SE ESCALA PARA VISITA, POR FAVOR LLAMAR ANTES DE DESPLAZARSE | 29/12/2025 SE LLEGA AL SITIO SE ENCUENTRA COMERCIO CERRADO SE REALIZA LLAMADA CELULAR CLIENTE NO RESPONDE"/>
    <s v="VISITA TECNICA"/>
    <s v="JAGZZ527"/>
    <s v="TIPO III"/>
    <s v="TERRESTRE"/>
    <s v="GIMBUEL LASSO LUIS GERMAN"/>
    <n v="1"/>
    <s v="0"/>
    <n v="275729"/>
    <n v="196537"/>
    <n v="275729"/>
  </r>
  <r>
    <s v="VILLAVICENCIO"/>
    <x v="0"/>
    <x v="0"/>
    <s v="50606"/>
    <s v="5941397"/>
    <s v="11472990"/>
    <s v="INCIDENTE"/>
    <s v="META"/>
    <s v="RESTREPO"/>
    <s v="SUPERMERCADO ANNY"/>
    <s v="AVAL"/>
    <s v="FO-25-2039725"/>
    <d v="2025-12-27T08:56:00"/>
    <d v="2025-12-27T12:08:00"/>
    <m/>
    <s v="HARDWARE"/>
    <s v="IMPRESION"/>
    <s v="NO AVANZA PAPEL"/>
    <s v="EJECUTADO"/>
    <s v="27/12/2025 27-12 SE ESCALA PARA VISITA, POR FAVOR LLAMAR ANTES DE DESPLAZARSE | 27/12/2025 SE VISITA CB Y SE REALIZA AJUSTE DE TAPA TRASERA. ESTABA SUELTA. SE REALIZAN PRUEBAS DE IMPRESIÓN EXITOSAS PRUEBAS OK. NO ES POSIBLE REALIZAR PRUEBA TELETÓN POR FALLA EN EL CONVENIO ."/>
    <s v="VISITA TECNICA"/>
    <s v="SX7ZZ456"/>
    <s v="TIPO II"/>
    <s v="TERRESTRE"/>
    <s v="GARZON RUIZ LUIS MIGUEL"/>
    <n v="1"/>
    <s v="0"/>
    <n v="144968"/>
    <n v="140396"/>
    <n v="144968"/>
  </r>
  <r>
    <s v="TUNJA"/>
    <x v="5"/>
    <x v="5"/>
    <s v="15238"/>
    <s v="5941429"/>
    <s v="18937227"/>
    <s v="INCIDENTE"/>
    <s v="BOYACA"/>
    <s v="DUITAMA"/>
    <s v="CENTRO DE PAGOS Y SERVICIOS MELTEC DE ORIENTE"/>
    <s v="AVAL"/>
    <s v="FO-25-2047757"/>
    <d v="2025-12-29T14:09:00"/>
    <d v="2025-12-31T10:42:00"/>
    <m/>
    <s v="USUARIO"/>
    <s v="COMUNICACION"/>
    <s v="CANAL DEL COMERCIO"/>
    <m/>
    <s v="29/12/2025 29-12 SE ESCALA PARA VISITA, POR FAVOR LLAMAR ANTES DE DESPLAZARSE | 31/12/2025 SE LOGRA COMUNICACIÓN CON LA CLIENTE LA SEÑORA ERIKA CANO AL NÚMERO CELULAR 3219296691 DONDE LA SEÑORA ERIKA INDICA QUE YA NO REQUIERE VISITA TÉCNICA QUE EL CORRESPONSAL YA ESTA TRABAJANDO CORRECTAMENTE , INDICA QUE LA SOLICITUD DEL MANTENIMIENTO FUE  POR TEMAS DE INTERNET YA QUE HABIA CAMBIADO DE OPERADOR Y LOS EQUIPOS NO TENÍA COMUNICACIÓN , INDICA QUE EL OPERADOR DE INTERNET HIZO UNA CONFIGURACIÓN EN EL CANAL Y LOS EQUIPOS YA TIENEN CONEXION , INDICA QUE CUALQUIER NOVEDAD SE COMUNICARÁ NUEVAMENTE CON LA ENTIDAD , NO COMPARTE EVIDENCIA BAUCHER YA QUE INDICA QUE  EL DIA DE HOY 31 DE DICIEMBRE NO ESTAN TRABAJANDO EN EL PUNTO, CLIENTE CONFORME"/>
    <s v="SOPORTE TELEFONICO"/>
    <m/>
    <s v="TIPO II"/>
    <s v="TERRESTRE"/>
    <s v="ALVARADO MORENO CRISTHIAN"/>
    <n v="0"/>
    <s v="0"/>
    <n v="41241"/>
    <n v="0"/>
    <n v="41241"/>
  </r>
  <r>
    <s v="CUCUTA"/>
    <x v="5"/>
    <x v="5"/>
    <s v="54001"/>
    <s v="5941438"/>
    <s v="15938855"/>
    <s v="INCIDENTE"/>
    <s v="NORTE DE SANTANDER"/>
    <s v="CUCUTA"/>
    <s v="FRONTERA CELULAR NO. 7"/>
    <s v="AVAL"/>
    <s v="FO-25-2040131"/>
    <d v="2025-12-27T09:56:00"/>
    <d v="2025-12-27T12:15:00"/>
    <m/>
    <s v="USUARIO"/>
    <s v="MANTENIMIENTO"/>
    <s v="MANTENIMIENTO GENERAL"/>
    <s v="EJECUTADO"/>
    <s v="27/12/2025 SE REALIZA VISITA AL COMERCIO Y SE REALIZA MANTENIMIENTO GENERAL, SE REALIZA INCIALIZACION OK, RESEMBRADO DE TARGETA BLANCA OK"/>
    <s v="VISITA TECNICA"/>
    <s v="F1KZZ332"/>
    <s v="TIPO I"/>
    <s v="TERRESTRE"/>
    <s v="MORA VEGA JEAMPIER"/>
    <n v="1"/>
    <s v="0"/>
    <n v="65960"/>
    <n v="75096"/>
    <n v="65960"/>
  </r>
  <r>
    <s v="PASTO"/>
    <x v="1"/>
    <x v="1"/>
    <s v="52001"/>
    <s v="5941964"/>
    <s v="40849762"/>
    <s v="INCIDENTE"/>
    <s v="NARIÑO"/>
    <s v="PASTO"/>
    <s v="LONDOÑO CELULARES"/>
    <s v="AVAL"/>
    <s v="FO-25-2042246"/>
    <d v="2025-12-28T08:00:00"/>
    <d v="2025-12-29T12:38:00"/>
    <m/>
    <s v="USUARIO"/>
    <s v="MANTENIMIENTO"/>
    <s v="MANTENIMIENTO GENERAL"/>
    <s v="EJECUTADO"/>
    <s v="28/12/2025 28-12 SE ESCALA PARA VISITA, POR FAVOR LLAMAR ANTES DE DESPLAZARSE | 28/12/2025 SE REALIZA LLAMADA TELEFÓNICA A LA SEÑORA CAROLINA EN DONDE ME INDICA QUE POR FAVOR SE REALICE LA VISITA UN DÍA OPERATIVO DE LA SEMANA YA QUE LOS FINES DE SEMANA NO ABRE Y NO SE PUEDE REALIZAR CAMBIO DE EQUIPOS EL DÍA DE HOY YA QUE NO HAY SOPORTE, SE VISITARÁ UN DÍA OPERATIVO DE LA SEMANA | 29/12/2025 SE COMUNICA CON EL CLIENTE EL CUAL MANIFIESTA QUE ABRE A PARTIR DE LAS 10 AM, Y QUE PRIMERO VA A BUSCAR LA TARJETA DE SEMBRADO QUÉ NO LA TIENE A LA MANO, DESPUÉS DE LAS 10AM ME CONFIRMA SI LA ENCONTRÓ PARA AGENDAR VISITA EN EL TRANSCURSO DE LA MAÑANA | 29/12/2025 SE VERIFICÓ LA FALLA DE IMPRESIÓN NO SALE PAPEL, SE ENCONTRÓ QUE NO CUENTA CON ENGRANAJE DEL RODILLO, SE ENCONTRÓ BOTADO EN EL PISO POR CAMBIO DE ROLLO EL CLIENTE SE LE CALLO SIN DARSE CUENTA SE AJUSTA SE EJECUTAN PRUEBAS TX EXITOSAS QUEDA OPERATIVO."/>
    <s v="VISITA TECNICA"/>
    <s v="EF005183"/>
    <s v="TIPO I"/>
    <s v="TERRESTRE"/>
    <s v="REMICIO AMADO JOHN HEBER"/>
    <n v="1"/>
    <s v="0"/>
    <n v="65960"/>
    <n v="75096"/>
    <n v="65960"/>
  </r>
  <r>
    <s v="CALI"/>
    <x v="1"/>
    <x v="1"/>
    <s v="19573"/>
    <s v="5942727"/>
    <s v="20102943"/>
    <s v="INCIDENTE"/>
    <s v="CAUCA"/>
    <s v="PUERTO TEJADA"/>
    <s v="SUTIFRUVER SANTA ELENA PGMB"/>
    <s v="AVAL"/>
    <s v="FO-25-2044338"/>
    <d v="2025-12-29T08:04:00"/>
    <d v="2025-12-29T11:34:00"/>
    <m/>
    <s v="HARDWARE"/>
    <s v="ALERT IRRUPTION"/>
    <s v="ALERT IRRUPTION"/>
    <s v="EJECUTADO"/>
    <s v="29/12/2025 29-12 SE ESCALA PARA VISITA, POR FAVOR LLAMAR ANTES DE DESPLAZARSE | 29/12/2025 SE CAMBIA EQUIPO POR ALERTA DE SIEMBRA TARJETA 5670 SE HACEN PRUEBAS EXITOSAS TODO OK"/>
    <s v="VISITA TECNICA"/>
    <s v="9B0TZ875"/>
    <s v="TIPO II"/>
    <s v="TERRESTRE"/>
    <s v="PALACIOS GOMEZ BRAHIAN ANDRES"/>
    <n v="1"/>
    <s v="0"/>
    <n v="144968"/>
    <n v="140396"/>
    <n v="144968"/>
  </r>
  <r>
    <s v="MANIZALES"/>
    <x v="1"/>
    <x v="6"/>
    <s v="17174"/>
    <s v="5942920"/>
    <s v="90788833"/>
    <s v="INCIDENTE"/>
    <s v="CALDAS"/>
    <s v="CHINCHINA"/>
    <s v="PAPELERIA Y VARIEDADES JACKY"/>
    <s v="AVAL"/>
    <s v="FO-25-2046045"/>
    <d v="2025-12-29T10:15:00"/>
    <d v="2025-12-30T15:35:00"/>
    <m/>
    <s v="SOFTWARE"/>
    <s v="ERROR DE TRANSACCIONES"/>
    <s v="RECHAZO GENERAL"/>
    <s v="EJECUTADO"/>
    <s v="29/12/2025 29-12 SE ESCALA SOLICITUD PARA VALIDAR ATENCION POR PARTE DE LA RED: RESPUESTA DE LA RED POR FAVOR PROCEDER CON EL CORRESPONDIENTE RESEMBRADO DE TARJETA. GRACIAS. | 30/12/2025 SE VISITA COMERCIO SE REALIZA RE SEMBRADO DE TARJETA SE REALIZA PRUEBAS OK"/>
    <s v="VISITA TECNICA"/>
    <s v="VRZZZ469"/>
    <s v="TIPO II"/>
    <s v="TERRESTRE"/>
    <s v="LOAIZA LOPEZ JHON FREDDY"/>
    <n v="1"/>
    <s v="0"/>
    <n v="144968"/>
    <n v="140396"/>
    <n v="144968"/>
  </r>
  <r>
    <s v="BOGOTA"/>
    <x v="2"/>
    <x v="2"/>
    <s v="11001"/>
    <s v="5943039"/>
    <s v="17520081"/>
    <s v="INCIDENTE"/>
    <s v="CUNDINAMARCA"/>
    <s v="BOGOTA"/>
    <s v="BETEL J.M"/>
    <s v="AVAL"/>
    <s v="FO-25-2046091"/>
    <d v="2025-12-29T11:07:00"/>
    <d v="2025-12-29T15:50:00"/>
    <m/>
    <s v="ENTIDAD"/>
    <s v="AVAL TARJETA DE SEMBRADO"/>
    <s v="RESEMBRADO EXITOSO"/>
    <s v="EJECUTADO"/>
    <s v="29/12/2025 29-12 SE ESCALA SOLICITUD PARA VALIDAR ATENCION POR PARTE DE LA RED: RESPUESTA DE LA RED POR FAVOR PROCEDER CON EL CORRESPONDIENTE RESEMBRADO DE TARJETA. GRACIAS. | 29/12/2025 SE REALIZA SEMBRADO DE TARJETA, SE REVISA TRANSACCIONES Y SALE RECHAZO EN LAS TRANSACCIONES, SE ESCALA EL CASO E INDICAN QUE LA TARJETA SE ENCUENTRA ACTIVA Y BIEN PARAMETRIZADA PERO EL CB NO CUENTA CON CUPO DE SOBREGIRO."/>
    <s v="VISITA TECNICA"/>
    <s v="AA0SZ099"/>
    <s v="TIPO I"/>
    <s v="TERRESTRE"/>
    <s v="ALARCON AREVALO JOHAN STIVEN"/>
    <n v="1"/>
    <s v="0"/>
    <n v="65960"/>
    <n v="75096"/>
    <n v="65960"/>
  </r>
  <r>
    <s v="SINCELEJO"/>
    <x v="3"/>
    <x v="3"/>
    <s v="70001"/>
    <s v="5943134"/>
    <s v="67609859"/>
    <s v="INCIDENTE"/>
    <s v="SUCRE"/>
    <s v="SINCELEJO"/>
    <s v="MAGANET.COM SAS LAS PEÑITAS"/>
    <s v="AVAL"/>
    <s v="FO-25-2046611"/>
    <d v="2025-12-29T11:52:00"/>
    <d v="2025-12-29T12:32:00"/>
    <m/>
    <s v="HARDWARE"/>
    <s v="LECTOR DE BARRAS"/>
    <s v="DAÑO POS"/>
    <s v="CANCELADO"/>
    <s v="29/12/2025 29-12 EN COMUNICACION CON CB SE VALIDA FALLA QUE PRESENTA INDICA QUE PERDIO EL LECTOR DE BARRAS SE LE INFORMA EL NUMERO DE PLACA 1178535 ADICIONAL SE LE EXPLICA EL PROCEDO DE GENERAR EL DENUNCIA EN LA FISCALIA UNA VEZ LO TENGA SE COMUNIQUE NUEVAMENTE PARA REALIZAR REPOSICION"/>
    <s v="SOPORTE TELEFONICO"/>
    <m/>
    <s v="TIPO I"/>
    <s v="TERRESTRE"/>
    <s v="DIAZ ACOSTA MARIA ISABEL"/>
    <n v="0"/>
    <s v="0"/>
    <n v="41241"/>
    <n v="0"/>
    <n v="41241"/>
  </r>
  <r>
    <s v="BOGOTA"/>
    <x v="2"/>
    <x v="2"/>
    <s v="25126"/>
    <s v="5943192"/>
    <s v="90844169"/>
    <s v="INCIDENTE"/>
    <s v="CUNDINAMARCA"/>
    <s v="CAJICA"/>
    <s v="EL SUEÑO DE LOS NIÑOS"/>
    <s v="AVAL"/>
    <s v="FO-25-2047753"/>
    <d v="2025-12-29T12:09:00"/>
    <d v="2025-12-29T15:32:00"/>
    <m/>
    <s v="ENTIDAD"/>
    <s v="ERROR DE TRANSACCIONES"/>
    <s v="TRANSACCION NO PERMITIDA"/>
    <s v="CANCELADO"/>
    <s v="29/12/2025 29-12 SE ESCALA SOLICITUD PARA VALIDAR ATENCION POR PARTE DE LA RED: SE REALIZAN PRUEBAS DE DESBLOQUEO SE VALIDA CON EL USUARIO INFORMA QUE SE ENCUENTRA OPERANDO CON NORMALIDAD SE CIERRA CASO"/>
    <s v="SOPORTE TELEFONICO"/>
    <m/>
    <s v="TIPO II"/>
    <s v="TERRESTRE"/>
    <s v="DIAZ ACOSTA MARIA ISABEL"/>
    <n v="0"/>
    <s v="0"/>
    <n v="41241"/>
    <n v="0"/>
    <n v="41241"/>
  </r>
  <r>
    <s v="NEIVA"/>
    <x v="0"/>
    <x v="0"/>
    <s v="41797"/>
    <s v="5943434"/>
    <s v="18109975"/>
    <s v="INCIDENTE"/>
    <s v="HUILA"/>
    <s v="TESALIA"/>
    <s v="PLAY SERVICE TECNOLOGY"/>
    <s v="AVAL"/>
    <s v="FO-25-2047763"/>
    <d v="2025-12-29T14:18:00"/>
    <d v="2025-12-30T12:17:00"/>
    <m/>
    <s v="ENTIDAD"/>
    <s v="AVAL TARJETA DE SEMBRADO"/>
    <s v="RESEMBRADO EXITOSO"/>
    <s v="EJECUTADO"/>
    <s v="29/12/2025 29-12 SE ESCALA SOLICITUD PARA VALIDAR ATENCION POR PARTE DE LA RED: RESPUESTA DE LA RED POR FAVOR PROCEDER CON EL CORRESPONDIENTE RESEMBRADO DE TARJETA. GRACIAS. | 30/12/2025 SE LLEGA AL PUNTO, SE SIEMBRA TARJETA XXXX-XXXX-XXXX-6160, SE REALIZA PRUEBAS DE COMERCIO Y BANCO OK"/>
    <s v="VISITA TECNICA"/>
    <s v="9B00H469"/>
    <s v="TIPO II"/>
    <s v="TERRESTRE"/>
    <s v="ANDRADE HERNANDEZ JUAN CARLOS"/>
    <n v="1"/>
    <s v="0"/>
    <n v="144968"/>
    <n v="140396"/>
    <n v="144968"/>
  </r>
  <r>
    <s v="CALI"/>
    <x v="1"/>
    <x v="1"/>
    <s v="76001"/>
    <s v="5943440"/>
    <s v="87271947"/>
    <s v="INCIDENTE"/>
    <s v="VALLE DEL CAUCA"/>
    <s v="CALI"/>
    <s v="PAPELERIA Y MISCELANEA ANGEL"/>
    <s v="AVAL"/>
    <s v="FO-25-2047766"/>
    <d v="2025-12-29T14:20:00"/>
    <d v="2025-12-30T11:34:00"/>
    <m/>
    <s v="ENTIDAD"/>
    <s v="AVAL TARJETA DE SEMBRADO"/>
    <s v="RESEMBRADO EXITOSO"/>
    <s v="EJECUTADO"/>
    <s v="29/12/2025 29-12 SE ESCALA SOLICITUD PARA VALIDAR ATENCION POR PARTE DE LA RED: RESPUESTA DE LA RED POR FAVOR PROCEDER CON EL CORRESPONDIENTE RESEMBRADO DE TARJETA. GRACIAS. | 30/12/2025 SE REALIZA EL SEMBRADO DE TARJETA BOGOTÁ SE HACEN PRUEBAS EXITOSAS TELETÓN CON RG"/>
    <s v="VISITA TECNICA"/>
    <s v="SXMZZ868"/>
    <s v="TIPO I"/>
    <s v="TERRESTRE"/>
    <s v="PALACIOS GOMEZ BRAHIAN ANDRES"/>
    <n v="1"/>
    <s v="0"/>
    <n v="65960"/>
    <n v="75096"/>
    <n v="65960"/>
  </r>
  <r>
    <s v="BUCARAMANGA"/>
    <x v="5"/>
    <x v="5"/>
    <s v="68001"/>
    <s v="5943740"/>
    <s v="21230750"/>
    <s v="INCIDENTE"/>
    <s v="SANTANDER"/>
    <s v="BUCARAMANGA"/>
    <s v="MISCELANEAVARIEDADESJORGIN"/>
    <s v="AVAL"/>
    <s v="FO-25-2048683"/>
    <d v="2025-12-29T16:29:00"/>
    <d v="2025-12-30T12:25:00"/>
    <m/>
    <s v="HARDWARE"/>
    <s v="IMPRESION"/>
    <s v="TAPA IMPRESORA"/>
    <s v="EJECUTADO"/>
    <s v="29/12/2025 29-12 SE ESCALA SOLICITUD PARA VALIDAR ATENCION POR PARTE DE LA RED: RESPUESTA DE LA RED POR FAVOR PROCEDER CON EL CORRESPONDIENTE RESEMBRADO DE TARJETA. GRACIAS. | 30/12/2025 SE REALIZA VISITA AL COMERCIO, CORRESPONSAL AVAL, SE VALIDA Y HAY QUE REESEMBRAR TARJETA PERO NOS ENCONTRAMOS QUE EL DATÁFONO ESTÁ PRESENTANDO FALLAS EN LA TAPA DE LA IMPRESORA ESTA PARTIDA Y EL TECLADO ES TA DURO, SE PROCEDE A HACER CAMBIO DEL EQUIPO A SEMBRAR TARJETA 6734, SE HACEN LAS RESPECTIVAS CONFIGURACIONES Y SE HACEN PRUEBAS DEJANDO TODO OK , NO SE PUDO REALIZAR PRUEBA CON EL CONVENIO TELETÓN YA QUE DICHO CONVENIO ESTÁ CAÍDO SE REALIZA UNA PRUEBA CON UN CONVENIO PROPORCIONADO POR EL CLIENTE"/>
    <s v="VISITA TECNICA"/>
    <s v="HA00A907"/>
    <s v="TIPO I"/>
    <s v="TERRESTRE"/>
    <s v="GONZALEZ ESTUPIÑAN YEISON WALTER ANTONIO"/>
    <n v="1"/>
    <s v="0"/>
    <n v="65960"/>
    <n v="75096"/>
    <n v="65960"/>
  </r>
  <r>
    <s v="BOGOTA"/>
    <x v="6"/>
    <x v="2"/>
    <s v="25754"/>
    <s v="5943864"/>
    <s v="54675954"/>
    <s v="INCIDENTE"/>
    <s v="CUNDINAMARCA"/>
    <s v="SOACHA"/>
    <s v="MY BEST HISTORY"/>
    <s v="AVAL"/>
    <s v="FO-25-2050383"/>
    <d v="2025-12-29T08:29:00"/>
    <d v="2025-12-30T12:35:00"/>
    <m/>
    <s v="USUARIO"/>
    <s v="COMUNICACION"/>
    <s v="CONEXIONES DE COMERCIO"/>
    <s v="EJECUTADO"/>
    <s v="30/12/2025 SE REALIZA VALIDACIÓN DE SERVICIO POR FALLA INTERNET AL VERIFICAR EL CABLE DE RED DEL CLIENTE PRESENTA DAÑO, SE REEMPLAZA CABLE DEJANDO SERVICIO OPERATIVO PRUEBAS OK TRNA RBM PRUEBA DE TELETÓN EN RECHAZO CONVENIO CAÍDO DE REALIZA CONSIGNACIÓN A CUENTA DE AHORROS AUTORIZADOS POR CLIENTE NO HAY COMO HACER RETIRO O CONSULTA MODULO DE COMPRA OK"/>
    <s v="VISITA TECNICA"/>
    <s v="TVBZZ641"/>
    <s v="TIPO I"/>
    <m/>
    <s v="BUSTOS MORA DIEGO MANUEL"/>
    <n v="1"/>
    <s v="0"/>
    <n v="65960"/>
    <n v="75096"/>
    <n v="65960"/>
  </r>
  <r>
    <s v="CUCUTA"/>
    <x v="5"/>
    <x v="5"/>
    <s v="54003"/>
    <s v="5943898"/>
    <s v="90140237"/>
    <s v="INCIDENTE"/>
    <s v="NORTE DE SANTANDER"/>
    <s v="ABREGO"/>
    <s v="TELNORTE ABREGO"/>
    <s v="AVAL"/>
    <s v="FO-25-2050385"/>
    <d v="2025-12-30T10:58:00"/>
    <d v="2025-12-31T07:17:00"/>
    <m/>
    <s v="USUARIO"/>
    <s v="MANTENIMIENTO"/>
    <s v="MANTENIMIENTO GENERAL"/>
    <s v="EJECUTADO"/>
    <s v="30/12/2025 SE REALIZA VISITA, SE REALIZA MANTENIMIENTO, SE REALIZA PRUEBA DE TELETÓN PERO EL CONVENIO SE ENCUENTRA CAÍDO."/>
    <s v="VISITA TECNICA"/>
    <s v="LIZZZ150"/>
    <s v="TIPO III"/>
    <s v="TERRESTRE"/>
    <s v="PACHECO BUITRAGO JAVIER ALONSO"/>
    <n v="1"/>
    <s v="0"/>
    <n v="275729"/>
    <n v="196537"/>
    <n v="275729"/>
  </r>
  <r>
    <s v="BOGOTA"/>
    <x v="2"/>
    <x v="2"/>
    <s v="25899"/>
    <s v="5944154"/>
    <s v="14875942"/>
    <s v="INCIDENTE"/>
    <s v="CUNDINAMARCA"/>
    <s v="ZIPAQUIRA"/>
    <s v="MERCA CHEBRE DE LA SABANA"/>
    <s v="AVAL"/>
    <s v="FO-25-2050740"/>
    <d v="2025-12-30T11:45:00"/>
    <d v="2025-12-30T15:19:00"/>
    <m/>
    <s v="HARDWARE"/>
    <s v="DETERIORO"/>
    <s v="DATAFONO"/>
    <s v="EJECUTADO"/>
    <s v="30/12/2025 SE VISITA COMERCIO CB AVAL, SE REALIZA EL CAMBIO TANTO DEL DATAFONO POR QUE TENÍA EL PUERTO USB CON FALLAS Y EL LECTOR DE BARRAS POR QUE NO ENVIABA LA DATA AL EQUIPO, SE DEJAN LOS NUEVOS EQUIPOS OK, SE SIEMBRA TARJETA #0150, SE HABILITAN CIERRES, SE DEJAN USUARIOS DEL CLIENTE."/>
    <s v="VISITA TECNICA"/>
    <s v="9B00U209"/>
    <s v="TIPO II"/>
    <s v="TERRESTRE"/>
    <s v="VEGA MANRIQUE JONATAN MAURICIO"/>
    <n v="1"/>
    <s v="0"/>
    <n v="144968"/>
    <n v="140396"/>
    <n v="144968"/>
  </r>
  <r>
    <s v="BUCARAMANGA"/>
    <x v="5"/>
    <x v="5"/>
    <s v="68307"/>
    <s v="5944168"/>
    <s v="90166359"/>
    <s v="INCIDENTE"/>
    <s v="SANTANDER"/>
    <s v="GIRON"/>
    <s v="RECAUDOS Y ENVIOS BAEZ"/>
    <s v="AVAL"/>
    <s v="FO-25-2050742"/>
    <d v="2025-12-30T10:58:00"/>
    <d v="2025-12-30T15:27:00"/>
    <m/>
    <s v="HARDWARE"/>
    <s v="DETERIORO"/>
    <s v="DATAFONO"/>
    <s v="EJECUTADO"/>
    <s v="30/12/2025 CB SE REINICIA, CAMBIO DE DATAFONO, BORRADO E INYECCION DE SO +VER 10.6, CONFIGURACION CB OK, SEMBRADO DE TARJETA #1808, PRUEBAS OK."/>
    <s v="VISITA TECNICA"/>
    <s v="FLZZZ956"/>
    <s v="TIPO I"/>
    <s v="TERRESTRE"/>
    <s v="SANTOS GONZALEZ JOHAN FABIAN"/>
    <n v="1"/>
    <s v="0"/>
    <n v="65960"/>
    <n v="75096"/>
    <n v="65960"/>
  </r>
  <r>
    <s v="PASTO"/>
    <x v="1"/>
    <x v="1"/>
    <s v="52001"/>
    <s v="5944246"/>
    <s v="21431259"/>
    <s v="INCIDENTE"/>
    <s v="NARIÑO"/>
    <s v="PASTO"/>
    <s v="SERVIPAGOS DE NARINO CL 20"/>
    <s v="AVAL"/>
    <s v="FO-25-2051452"/>
    <d v="2025-12-30T12:13:00"/>
    <d v="2025-12-30T16:35:00"/>
    <m/>
    <s v="USUARIO"/>
    <s v="COMUNICACION"/>
    <s v="CANAL DEL COMERCIO"/>
    <s v="EJECUTADO"/>
    <s v="30/12/2025 SE VERIFICÓ FALLA DE DATÁFONO ERROR DE COMUNICACIÓN TLS 1002, PERO AL LLEGAR EL CLIENTE INDICA QUE YA FUNCIONA DESDE LA MAÑANA QUE TENÍAN UNA FALLA DE COMUNICACIÓN INTERNA EN EL COMERCIO, Y EL CB SE ENCUENTRA FUNCIONANDO SIN INCONVENIENTES A LA HORA, NO SE PUEDE EJECUTAR ACTUALIZACIÓN DE VERSIÓN AL EQUIPO EL CUAL SE ENCUENTRA CON UNA VERSIÓN INFERIOR, YA QUE MANIFIESTA EL ENCARGADO DEL CB QUE EL DUEÑO NO SE ENCUENTRA Y DEJO LAS TARJETAS DE SEMBRADO BAJO LLAVE Y  YA NO SE ENCUENTRA DISPONIBLE EL DÍA DE HOY, POR LO CUAL SE LE SUGERIDO REPORTAR LA ACTUALIZACIÓN CUANDO ESTE DISPONIBLE Y A LA MANO LA TARJETA, SE EJECUTAN PRUEBAS TX EXITOSAS QUEDA OPERATIVO."/>
    <s v="VISITA TECNICA"/>
    <s v="JA00K705"/>
    <s v="TIPO I"/>
    <s v="TERRESTRE"/>
    <s v="REMICIO AMADO JOHN HEBER"/>
    <n v="1"/>
    <s v="0"/>
    <n v="65960"/>
    <n v="75096"/>
    <n v="65960"/>
  </r>
  <r>
    <s v="BOGOTA"/>
    <x v="2"/>
    <x v="2"/>
    <s v="11001"/>
    <s v="5944252"/>
    <s v="17377615"/>
    <s v="INCIDENTE"/>
    <s v="CUNDINAMARCA"/>
    <s v="BOGOTA"/>
    <s v="MISCELANEA MEGACELL"/>
    <s v="AVAL"/>
    <s v="FO-25-2051454"/>
    <d v="2025-12-30T21:05:00"/>
    <d v="2025-12-31T09:03:00"/>
    <m/>
    <s v="HARDWARE"/>
    <s v="DETERIORO"/>
    <s v="DATAFONO"/>
    <s v="EJECUTADO / CANCELADO"/>
    <s v="31/12/2025 SE LLEGA A COMERCIO SE ENCUENTRA CERRADO ME COMUNICO CON TELEFÓNO DE COMERCIO NO RESPONDE"/>
    <s v="VISITA TECNICA"/>
    <s v="NA"/>
    <s v="TIPO I"/>
    <s v="TERRESTRE"/>
    <s v="INFANTE SIERRA MANUEL FERNANDO"/>
    <n v="1"/>
    <s v="0"/>
    <n v="65960"/>
    <n v="75096"/>
    <n v="65960"/>
  </r>
  <r>
    <s v="PEREIRA"/>
    <x v="7"/>
    <x v="6"/>
    <s v="66682"/>
    <s v="5944438"/>
    <s v="12612545"/>
    <s v="INCIDENTE"/>
    <s v="RISARALDA"/>
    <s v="SANTA ROSA DE CABAL"/>
    <s v="ESTANQUILLO Y RAPITIENDA LA ECONOMIA N 1"/>
    <s v="AVAL"/>
    <s v="FO-25-2052372"/>
    <d v="2025-12-30T12:28:00"/>
    <d v="2025-12-31T07:49:00"/>
    <m/>
    <s v="HARDWARE"/>
    <s v="DETERIORO"/>
    <s v="DATAFONO"/>
    <s v="EJECUTADO"/>
    <s v="30/12/2025 SE VISITA COMERCIO SE IDENTIFICA DATÁFONO ICT 250 NO CARGA SE REALIZA CAMBIO DE DATÁFONO DESK 3500 CLIENTE POSEE PROBLEMAS DE RED SE REVERSA CAMBIO SE DEJA DATÁFONO ICT CON FALLA CLIENTE INDICA SE COMUNICARÁ NUEVAMENTE"/>
    <s v="VISITA TECNICA"/>
    <s v="SX7ZZ478"/>
    <s v="TIPO I"/>
    <s v="TERRESTRE"/>
    <s v="LOAIZA LOPEZ JHON FREDDY"/>
    <n v="1"/>
    <s v="0"/>
    <n v="65960"/>
    <n v="75096"/>
    <n v="65960"/>
  </r>
  <r>
    <s v="PASTO"/>
    <x v="1"/>
    <x v="1"/>
    <s v="52001"/>
    <s v="5944452"/>
    <s v="90129918"/>
    <s v="INCIDENTE"/>
    <s v="NARIÑO"/>
    <s v="PASTO"/>
    <s v="WOW STORE PASTO"/>
    <s v="AVAL"/>
    <s v="FO-25-2052373"/>
    <d v="2025-12-30T17:41:00"/>
    <d v="2025-12-31T10:00:00"/>
    <m/>
    <s v="HARDWARE"/>
    <s v="HUB"/>
    <s v="PUERTO USB DAÑADO"/>
    <s v="EJECUTADO"/>
    <s v="31/12/2025 SE REALIZA CAMBIO DE DATÁFONO POR DAÑO EN PUERTO USB, SE RECONFIGURA OK PARÁMETROS OK Y SE REALIZAN PRUEBAS EXITOSAS DE TRANSACCIONES, SE ADJUNTA TIRILLA DE PRUEBA TELETON CON RECHAZO GENERAL POR FALLO EN EL CONVENIO"/>
    <s v="VISITA TECNICA"/>
    <s v="FGZZZ360"/>
    <s v="TIPO I"/>
    <s v="TERRESTRE"/>
    <s v="PAZ MARTINEZ RICHARD HUMBERTO"/>
    <n v="1"/>
    <s v="0"/>
    <n v="65960"/>
    <n v="75096"/>
    <n v="65960"/>
  </r>
  <r>
    <s v="TUNJA"/>
    <x v="5"/>
    <x v="5"/>
    <s v="15599"/>
    <s v="5944585"/>
    <s v="90186059"/>
    <s v="INCIDENTE"/>
    <s v="BOYACA"/>
    <s v="RAMIRIQUI"/>
    <s v="PAÑALERA EMILU"/>
    <s v="AVAL"/>
    <s v="FO-25-2052375"/>
    <d v="2025-12-30T13:20:00"/>
    <d v="2025-12-31T13:52:00"/>
    <m/>
    <s v="ENTIDAD"/>
    <s v="ERROR DE TRANSACCIONES"/>
    <s v="TRANSACCION NO PERMITIDA"/>
    <s v="EJECUTADO"/>
    <s v="31/12/2025 SE REALIZA VISITA AL COMERCIO, SE REALIZA BORRADO DE EQUIPO, ACTUALIZACION Y RESEMBRADO DE TARJETA, SE REALIZA ESCALAMIENTO A REDEBAN QUIEN INDICA QUE VA A ESCALAR EL CASO A LA ENTIDAD BANCARIA, SE ESPERA A LA RESPUESTA DE LA ENTIDAD PARA VALIDAR LA FALLA PERO NO HAY RESPUESTA, SE DEJA LA NOVEDAD PENDIENTE A LA ESPERA DE LA RESPUESTA DE LA ENTIDAD BANCARIA."/>
    <s v="VISITA TECNICA"/>
    <s v="VIZZZ308"/>
    <s v="TIPO II"/>
    <s v="TERRESTRE"/>
    <s v="SOLER HOYOS CRISTIAN LEONARDO"/>
    <n v="1"/>
    <s v="0"/>
    <n v="144968"/>
    <n v="140396"/>
    <n v="144968"/>
  </r>
  <r>
    <s v="MEDELLIN"/>
    <x v="4"/>
    <x v="4"/>
    <s v="5088"/>
    <s v="5944676"/>
    <s v="13444724"/>
    <s v="INCIDENTE"/>
    <s v="ANTIOQUIA"/>
    <s v="BELLO"/>
    <s v="DROGUERIA MARIA D"/>
    <s v="AVAL"/>
    <s v="FO-25-2052756"/>
    <d v="2025-12-30T13:24:00"/>
    <d v="2025-12-30T15:42:00"/>
    <m/>
    <s v="SOFTWARE"/>
    <s v="SE REINICIA"/>
    <s v="AL REALIZAR CIERRE CARGA VERSION"/>
    <s v="EJECUTADO"/>
    <s v="30/12/2025 SE REVISA EQUIPO Y SE REINICIA SE CAMBIA MAGIC BOX POR TEMAS DE DAÑO EN PUERTO DE ENERGÍA SE REALIZAN PRUEBAS EXITOSAS SERVICIO OPERATIVO OK _x000a_NOTA: NO DIÓ PARA REALIZAR EL CIERRE GENERAL YA QUE EL USUARIO NO REALIZABA CIERRE GENERAL Y TOCÓ BORRAR TODO YA QUE SE QUEDABA PEGADO EL EQUIPO"/>
    <s v="VISITA TECNICA"/>
    <s v="IZ2ZZ578"/>
    <s v="TIPO I"/>
    <s v="TERRESTRE"/>
    <s v="ZAPATA LOPEZ EDWARD ASDRUBAL"/>
    <n v="1"/>
    <s v="0"/>
    <n v="65960"/>
    <n v="75096"/>
    <n v="65960"/>
  </r>
  <r>
    <s v="BOGOTA"/>
    <x v="2"/>
    <x v="2"/>
    <s v="11001"/>
    <s v="5944778"/>
    <s v="90789578"/>
    <s v="INCIDENTE"/>
    <s v="CUNDINAMARCA"/>
    <s v="BOGOTA"/>
    <s v="CIGARRERIA PUNTO VERDE"/>
    <s v="AVAL"/>
    <s v="FO-25-2053584"/>
    <d v="2025-12-30T21:07:00"/>
    <d v="2025-12-31T10:50:00"/>
    <m/>
    <s v="SOFTWARE"/>
    <s v="ERROR DE TRANSACCIONES"/>
    <s v="RECHAZO GENERAL"/>
    <s v="EJECUTADO"/>
    <s v="31/12/2025 SE REALIZA VALIDACIÓN POR FALLA EN TRANSACCIONES SE REALIZA RECONFIGURACIÓN DEL EQUIPO Y SEMBRADO DE TARJETA PRUEBAS REALIZADAS CON DEPÓSITO A CUENTA DE AHORROS NO HAY COMO HACER CONSULTA O RETIRO NO HAY COMO  HACER PRUEBA CON EL CONVENIO DEL CONJUNTO SE INDICA A CLIENTE TRABAJARLO Y EN CASO DE VOLVER A PRESENTAR LA FALLA COMUNICARSE POR CONVENIO ESPECÍFICO EN EL MOMENTO SERVICIO QUEDA OPERATIVO PRUEBAS OK MÓDULO DE CB Y COMPRA OK"/>
    <s v="VISITA TECNICA"/>
    <s v="VYZZZ540"/>
    <s v="TIPO I"/>
    <s v="TERRESTRE"/>
    <s v="BUSTOS MORA DIEGO MANUEL"/>
    <n v="1"/>
    <s v="0"/>
    <n v="65960"/>
    <n v="75096"/>
    <n v="65960"/>
  </r>
  <r>
    <s v="TUNJA"/>
    <x v="5"/>
    <x v="5"/>
    <s v="15001"/>
    <s v="5944978"/>
    <s v="90117612"/>
    <s v="INCIDENTE"/>
    <s v="BOYACA"/>
    <s v="TUNJA"/>
    <s v="TIENDA KEVINS"/>
    <s v="AVAL"/>
    <s v="FO-25-2053611"/>
    <d v="2025-12-30T08:33:00"/>
    <d v="2025-12-31T10:44:00"/>
    <m/>
    <s v="HARDWARE"/>
    <s v="IMPRESION"/>
    <s v="NO IMPRIME UNO O VARIOS CARACTERES"/>
    <s v="EJECUTADO"/>
    <s v="31/12/2025 SE REALIZA VISITA AL COMERCIO, SE REALIZA LIMPIEZA Y MANTENIMIENTO A LA IMPRESORA DEL EQUIPO, SE HACEN PRUEBAS OK."/>
    <s v="VISITA TECNICA"/>
    <s v="VAZZZ546"/>
    <s v="TIPO I"/>
    <s v="TERRESTRE"/>
    <s v="SOLER HOYOS CRISTIAN LEONARDO"/>
    <n v="1"/>
    <s v="0"/>
    <n v="65960"/>
    <n v="75096"/>
    <n v="65960"/>
  </r>
  <r>
    <s v="PEREIRA"/>
    <x v="7"/>
    <x v="6"/>
    <s v="76100"/>
    <s v="5945056"/>
    <s v="91368998"/>
    <s v="INCIDENTE"/>
    <s v="VALLE DEL CAUCA"/>
    <s v="BOLIVAR"/>
    <s v="VARIEDADES GC TIC TAC"/>
    <s v="AVAL"/>
    <s v="FO-25-2055291"/>
    <d v="2025-12-30T13:21:00"/>
    <d v="2025-12-31T07:41:00"/>
    <m/>
    <s v="ENTIDAD"/>
    <s v="ERROR DE TRANSACCIONES"/>
    <s v="SIN CUPO HABILITADO"/>
    <s v="EJECUTADO"/>
    <s v="31/12/2025 30-12 SE LLAMA AL CB Y SE SOLICITA TIRILLA Y 4 ULTIMOS DIGITOS DE LA TARJETA DE SEMBRADO- SE ESCALA A LA RED: BUEN DÍA,  POR FAVOR SU AYUDA CON ESTE CASO, CB REPORTA MONTO INVALIDO CON RETIROS MAYORES A 600.000 -30-12 LA RED: LA NOVEDAD PROVIENE DE MONTOS DE ENTIDAD QUE EL CB AJUSTE CUPOS.  LA ENTIDAD INFORMA QUE LA TARJETA ESTA BIEN PARAMETRIZADA Y QUE SE PUEDE HACER PRUEBAS SUPERIORES A 600.    SE LE INFORMA AL USUARIO Y SE CIERRA EL REPORTE"/>
    <s v="SOPORTE TELEFONICO"/>
    <m/>
    <s v="TIPO II"/>
    <s v="TERRESTRE"/>
    <s v="ARGEL DORIA MIGUEL ALBERTO"/>
    <n v="0"/>
    <s v="0"/>
    <n v="41241"/>
    <n v="0"/>
    <n v="41241"/>
  </r>
  <r>
    <s v="VILLAVICENCIO"/>
    <x v="0"/>
    <x v="0"/>
    <s v="95001"/>
    <s v="TA-25-1361072"/>
    <s v="90847449"/>
    <s v="INCIDENTE"/>
    <s v="GUAVIARE"/>
    <s v="SAN JOSE DEL GUAVIARE"/>
    <s v="MOTO SUPREME CHAMPION"/>
    <s v="AVAL"/>
    <s v="FO-25-1924553"/>
    <d v="2025-12-02T10:38:00"/>
    <d v="2025-12-03T16:33:00"/>
    <m/>
    <s v="SOFTWARE"/>
    <s v="ERROR DE TRANSACCIONES"/>
    <s v="RECHAZO GENERAL"/>
    <s v="EJECUTADO"/>
    <s v="03/12/2025 SE REALIZA VISITA A COMERCIO, SE REALIZA CAMBIO DE EQUIPO SE REALIZAN PRUEBAS OK"/>
    <s v="VISITA TECNICA"/>
    <s v="CA001316"/>
    <s v="TIPO IV"/>
    <s v="TERRESTRE"/>
    <s v="CASTRILLON URREA LONDIER LEANDRO"/>
    <n v="1"/>
    <s v="0"/>
    <n v="479589"/>
    <n v="196537"/>
    <n v="479589"/>
  </r>
  <r>
    <s v="MEDELLIN"/>
    <x v="4"/>
    <x v="4"/>
    <s v="5360"/>
    <s v="TA-25-1437569"/>
    <s v="89382098"/>
    <s v="INCIDENTE"/>
    <s v="ANTIOQUIA"/>
    <s v="ITAGUI"/>
    <s v="NATY FIESTAS Y EVENTOS"/>
    <s v="AVAL"/>
    <s v="FO-25-2007725"/>
    <d v="2025-12-19T15:03:00"/>
    <d v="2025-12-20T12:02:00"/>
    <m/>
    <s v="ENTIDAD"/>
    <s v="AVAL TARJETA DE SEMBRADO"/>
    <s v="TARJETA INACTIVA"/>
    <s v="EJECUTADO / CANCELADO"/>
    <s v="19/12/2025 19-12 SE RECIBE AUTORIZACION DE LA RED PARA PROCEDER CON EL RESEMBRADO | 20/12/2025 SE REALIZA VISITA, SE VALIDA CON USUARIO Y SI TIENE TARJETA DE SEMBRADO, PERO SE VALIDA CON ASESOR DEL BANCO Y LA TARJETA ESTA INACTIVA, SE CANCELA ACTVIDAD, SE INFORMA AL USUARIO CONTACTAR CON ASESOR PARA LA ACTIVACIÓN DE LA TARJETA"/>
    <s v="VISITA TECNICA"/>
    <s v="NA"/>
    <s v="TIPO I"/>
    <s v="TERRESTRE"/>
    <s v="HERNANDEZ CHAVARRIA JUAN CAMILO"/>
    <n v="1"/>
    <s v="0"/>
    <n v="65960"/>
    <n v="75096"/>
    <n v="65960"/>
  </r>
  <r>
    <s v="PEREIRA"/>
    <x v="1"/>
    <x v="6"/>
    <s v="66001"/>
    <s v="TA-25-1439367"/>
    <s v="87856198"/>
    <s v="INCIDENTE"/>
    <s v="RISARALDA"/>
    <s v="PEREIRA"/>
    <s v="FERRYMAS DEL EJE"/>
    <s v="AVAL"/>
    <s v="FO-25-2013701"/>
    <d v="2025-12-22T09:06:00"/>
    <d v="2025-12-22T11:31:00"/>
    <m/>
    <s v="USUARIO"/>
    <s v="COMUNICACION"/>
    <s v="CANAL DEL COMERCIO"/>
    <s v="EJECUTADO"/>
    <s v="22/12/2025 VISITAMOS COMERCIO EL DATÁFONO NO TIENE CONEXIÓN DE RED REVISAMOS DATAFONO, CABLEADO Y TODO ESTA BIEN ENCONTRAMOS QUE LOS PUERTOS DEL MÓDEM NO ESTÁN FUNCIONADO NO ES POSIBLE HACER PRUEBAS EXITOSAS YA QUE LOS PUERTOS DEL  MODEM NO FUNCIONAN, LE EXPLICAMOS AL CLIENTE LA FALLA QUÉ TIENEN Y QUE SE DEBE COMUNICAR CON EL PROVEEDOR DE SERVICIO PARA QUE LE SOLUCIONEN EL INCONVENIENTE."/>
    <s v="VISITA TECNICA"/>
    <s v="V1OZZ165"/>
    <s v="TIPO I"/>
    <s v="TERRESTRE"/>
    <s v="ARROYAVE CANO MANUEL GUILLERMO"/>
    <n v="1"/>
    <s v="0"/>
    <n v="65960"/>
    <n v="75096"/>
    <n v="65960"/>
  </r>
  <r>
    <m/>
    <x v="9"/>
    <x v="7"/>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s v="PASTO"/>
    <x v="0"/>
    <x v="0"/>
    <s v="86885"/>
    <s v="5906223"/>
    <s v="49327331"/>
    <s v="OC PINPAD"/>
    <s v="PUTUMAYO"/>
    <s v="VILLAGARZON"/>
    <s v="MOVILLCELL"/>
    <s v="AVAL"/>
    <s v="FO-25-1904904"/>
    <d v="2025-11-28T13:43:00"/>
    <d v="2025-12-02T14:56:00"/>
    <m/>
    <s v="PINPAD"/>
    <s v="PINPAD"/>
    <m/>
    <m/>
    <s v="EJECUTADO"/>
    <s v="EJECUTADO EXITOSO"/>
    <s v="02/12/2025 SE REALIZA INSTALACIÓN DE PINPAD SE CONFIGURA Y ACTUALIZA VERSION SE REALIZA PRUEBAS DE FUNCIONAMIENTO EXITOSAS CB QUEDA OPERATIVO Y PINPAD OK"/>
    <s v="VISITA TECNICA"/>
    <s v="SV00X938"/>
    <s v="TIPO IV"/>
    <s v="TERRESTRE"/>
    <n v="1"/>
    <s v="0"/>
    <s v="BRAVO MADROÑERO OSCAR ESTEBAN"/>
    <n v="479589"/>
    <n v="196537"/>
    <n v="479589"/>
  </r>
  <r>
    <s v="BOGOTA"/>
    <x v="1"/>
    <x v="1"/>
    <s v="25754"/>
    <s v="5906232"/>
    <s v="17943952"/>
    <s v="OC PINPAD"/>
    <s v="CUNDINAMARCA"/>
    <s v="SOACHA"/>
    <s v="DISTRI PAPER LA 26"/>
    <s v="AVAL"/>
    <s v="FO-25-1904901"/>
    <d v="2025-11-28T13:47:00"/>
    <d v="2025-12-04T09:28:00"/>
    <m/>
    <s v="PINPAD"/>
    <s v="PINPAD"/>
    <s v="BANCO DE BOGOTA"/>
    <m/>
    <s v="EJECUTADO"/>
    <s v="EJECUTADO EXITOSO"/>
    <s v="03/12/2025 SE REALIZA CAMBIO DE EQUIPO PARA INSTALACIÓN DE PINPAD SERVICIO OPERATIVO PRUEBAS CON MÓDULO DE COMPRA Y CONSIGNACIÓN APROBADA POR CLIENTE A UNA CUENTA DE AHORROS YA QUE EL CONVENIO TELETÓN ESTÁ CAÍDO"/>
    <s v="VISITA TECNICA"/>
    <s v="AC005283"/>
    <s v="TIPO I"/>
    <s v="TERRESTRE"/>
    <n v="1"/>
    <s v="0"/>
    <s v="BUSTOS MORA DIEGO MANUEL"/>
    <n v="65960"/>
    <n v="75096"/>
    <n v="65960"/>
  </r>
  <r>
    <s v="BUCARAMANGA"/>
    <x v="2"/>
    <x v="2"/>
    <s v="68575"/>
    <s v="5909649"/>
    <s v="90849115"/>
    <s v="OC PINPAD"/>
    <s v="SANTANDER"/>
    <s v="PUERTO WILCHES"/>
    <s v="ALMACEN INTERNET LA CASA DEL BEBE"/>
    <s v="AVAL"/>
    <s v="FO-25-1915301"/>
    <d v="2025-12-01T15:56:00"/>
    <d v="2025-12-03T09:45:00"/>
    <m/>
    <s v="PINPAD"/>
    <s v="PINPAD"/>
    <s v="BANCO DE BOGOTA"/>
    <m/>
    <s v="EJECUTADO"/>
    <s v="EJECUTADO EXITOSO"/>
    <s v="02/12/2025 INSTALACIÓN DE PINPAD PRUEBA OK"/>
    <s v="VISITA TECNICA"/>
    <s v="CA000742"/>
    <s v="TIPO IV"/>
    <s v="TERRESTRE"/>
    <n v="1"/>
    <s v="0"/>
    <s v="PEÑA DIAZ IVAN YESID"/>
    <n v="479589"/>
    <n v="196537"/>
    <n v="479589"/>
  </r>
  <r>
    <s v="BOGOTA"/>
    <x v="1"/>
    <x v="1"/>
    <s v="11001"/>
    <s v="5915662"/>
    <s v="80988587"/>
    <s v="OC PINPAD"/>
    <s v="CUNDINAMARCA"/>
    <s v="BOGOTA"/>
    <s v="SUPERMERCADO EL MERCADEO SUPER"/>
    <s v="AVAL"/>
    <s v="FO-25-1932827"/>
    <d v="2025-12-04T16:46:00"/>
    <d v="2025-12-09T14:56:00"/>
    <m/>
    <s v="PINPAD"/>
    <s v="PINPAD"/>
    <s v="BANCO DE BOGOTA"/>
    <m/>
    <s v="EJECUTADO"/>
    <s v="EJECUTADO EXITOSO"/>
    <s v="09/12/2025 SE VISITA COMERCIO CB AVAL, SE INSTALA PINPAD SOLICITADO CON HUB, SE DEJAN EQUIPOS FUNCIONANDO OK, NO UPS, NO SE ALTERAN USUARIOS."/>
    <s v="VISITA TECNICA"/>
    <s v="A1LZZ587"/>
    <s v="TIPO I"/>
    <s v="TERRESTRE"/>
    <n v="1"/>
    <s v="0"/>
    <s v="VEGA MANRIQUE JONATAN MAURICIO"/>
    <n v="65960"/>
    <n v="75096"/>
    <n v="65960"/>
  </r>
  <r>
    <s v="BOGOTA"/>
    <x v="1"/>
    <x v="1"/>
    <s v="11001"/>
    <s v="5921965"/>
    <s v="90779550"/>
    <s v="OC PINPAD"/>
    <s v="CUNDINAMARCA"/>
    <s v="BOGOTA"/>
    <s v="JHON EDWARD OSORIO MUÑOZ"/>
    <s v="AVAL"/>
    <s v="FO-25-1959887 | FO-25-1954652"/>
    <d v="2025-12-10T12:23:00"/>
    <d v="2025-12-12T14:15:00"/>
    <m/>
    <s v="PINPAD"/>
    <s v="PINPAD"/>
    <s v="BANCO DE BOGOTA"/>
    <m/>
    <s v="EJECUTADO | EJECUTADO / CANCELADO"/>
    <s v="EJECUTADO EXITOSO"/>
    <s v="[FO-25-1959887] 12/12/2025 SE REALIZA INSTALACIÓN DE PIN PAD Y HUB. PRUEBAS OK || [FO-25-1954652] 11/12/2025 SE REALIZA VISITA AL COMERCIO SE ENCUENTRA CERRADO TEL DE CONTACTO NO RESPONDE 3228009977 JHON OSORIO"/>
    <s v="VISITA TECNICA"/>
    <s v="FYZZZ102"/>
    <s v="TIPO I"/>
    <s v="TERRESTRE"/>
    <n v="2"/>
    <s v="0"/>
    <s v="ORTIZ MARTINEZ STIVEN"/>
    <n v="131920"/>
    <n v="75096"/>
    <n v="131920"/>
  </r>
  <r>
    <s v="BOGOTA"/>
    <x v="1"/>
    <x v="1"/>
    <s v="11001"/>
    <s v="5921977"/>
    <s v="90851278"/>
    <s v="OC PINPAD"/>
    <s v="CUNDINAMARCA"/>
    <s v="BOGOTA"/>
    <s v="DONPAGO PERDOMO 2"/>
    <s v="AVAL"/>
    <s v="FO-25-1954655"/>
    <d v="2025-12-10T12:24:00"/>
    <d v="2025-12-12T14:21:00"/>
    <m/>
    <s v="PINPAD"/>
    <s v="PINPAD"/>
    <s v="BANCO DE BOGOTA"/>
    <m/>
    <s v="EJECUTADO"/>
    <s v="EJECUTADO EXITOSO"/>
    <s v="12/12/2025 SE REALIZA CAMBIO DE EQUIPO POR INCOMPATIBILIDAD, SE INSTALA HUB Y PIN PAD, CB REALIZA PRUEBAS DE FUNCIONAMIENTO OK, SE REALIZA PRUEBA DE TELETÓN FALLIDA POR CONVENIO CAÍDO"/>
    <s v="VISITA TECNICA"/>
    <s v="CA001757"/>
    <s v="TIPO I"/>
    <s v="TERRESTRE"/>
    <n v="1"/>
    <s v="0"/>
    <s v="MICHELI LOPEZ MIGUEL ANGEL"/>
    <n v="65960"/>
    <n v="75096"/>
    <n v="65960"/>
  </r>
  <r>
    <s v="BOGOTA"/>
    <x v="1"/>
    <x v="1"/>
    <s v="11001"/>
    <s v="5921982"/>
    <s v="91364914"/>
    <s v="OC PINPAD"/>
    <s v="CUNDINAMARCA"/>
    <s v="BOGOTA"/>
    <s v="IMPRESIONES COPIAS MATIAS DE SAN PEDRO"/>
    <s v="AVAL"/>
    <s v="FO-25-1954658"/>
    <d v="2025-12-10T12:26:00"/>
    <d v="2025-12-15T15:04:00"/>
    <m/>
    <s v="PINPAD"/>
    <s v="PINPAD"/>
    <s v="BANCO DE BOGOTA"/>
    <m/>
    <s v="EJECUTADO"/>
    <s v="EJECUTADO EXITOSO"/>
    <s v="15/12/2025 SE VISITA COMERCIO CB AVAL, SE INSTALA PINPAD Y HUB SOLICITADO POR EL CLIENTE, SE REALIZAN PRUEBAS OK, NO UPS, NO SE ALTERAN USUARIOS."/>
    <s v="VISITA TECNICA"/>
    <s v="OB003346"/>
    <s v="TIPO I"/>
    <s v="TERRESTRE"/>
    <n v="1"/>
    <s v="0"/>
    <s v="VEGA MANRIQUE JONATAN MAURICIO"/>
    <n v="65960"/>
    <n v="75096"/>
    <n v="65960"/>
  </r>
  <r>
    <s v="VILLAVICENCIO"/>
    <x v="3"/>
    <x v="3"/>
    <s v="50001"/>
    <s v="5922359"/>
    <s v="17591272"/>
    <s v="OC TRASLADO"/>
    <s v="META"/>
    <s v="VILLAVICENCIO"/>
    <s v="PDV COROCORA 20 DE JULIO"/>
    <s v="AVAL"/>
    <s v="FO-25-1957385"/>
    <d v="2025-12-10T16:05:00"/>
    <d v="2025-12-11T12:53:00"/>
    <m/>
    <s v="TRASLADO"/>
    <s v="TRASLADO INTERNO"/>
    <s v="BANCO DE BOGOTA"/>
    <m/>
    <s v="EJECUTADO / CANCELADO"/>
    <s v="PETICIÓN USUARIO"/>
    <s v="11/12/2025 SE REALIZA VISITA AL PUNTO Y CLIENTE INFORMA QUE NO TIENE CONOCIMIENTO DE LOS EQUIPOS, QUE CUANDO HICIERON REMODELACIÓN SE LOS LLEVARON"/>
    <s v="VISITA TECNICA"/>
    <m/>
    <s v="TIPO I"/>
    <s v="TERRESTRE"/>
    <n v="1"/>
    <s v="0"/>
    <s v="PEDREROS CONTRERAS MICHAEL STEVENS"/>
    <n v="65960"/>
    <n v="75096"/>
    <n v="65960"/>
  </r>
  <r>
    <s v="MEDELLIN"/>
    <x v="4"/>
    <x v="4"/>
    <s v="5088"/>
    <s v="5923664"/>
    <s v="90859575"/>
    <s v="OC PINPAD"/>
    <s v="ANTIOQUIA"/>
    <s v="BELLO"/>
    <s v="VARIEDADES 4 ESQUINAS"/>
    <s v="AVAL"/>
    <s v="FO-25-1961490"/>
    <d v="2025-12-11T13:46:00"/>
    <d v="2025-12-17T09:17:00"/>
    <m/>
    <s v="PINPAD"/>
    <s v="PINPAD"/>
    <s v="BANCO DE BOGOTA"/>
    <m/>
    <s v="EJECUTADO"/>
    <s v="EJECUTADO EXITOSO"/>
    <s v="16/12/2025 SE REALIZA INSTALACIÓN DE PINPAD, EL CONVENIO ESTÁ CAÍDO POR LA CUAL NO DA PARA REALIZAR LA PRUEBA EXITOSA Y EL CLIENTE NO CUENTA CON TARJETA PERO EL PINPAD QUEDA OPERATIVO"/>
    <s v="VISITA TECNICA"/>
    <s v="FB002957"/>
    <s v="TIPO I"/>
    <s v="TERRESTRE"/>
    <n v="1"/>
    <s v="0"/>
    <s v="ZAPATA LOPEZ EDWARD ASDRUBAL"/>
    <n v="65960"/>
    <n v="75096"/>
    <n v="65960"/>
  </r>
  <r>
    <s v="VILLAVICENCIO"/>
    <x v="3"/>
    <x v="3"/>
    <s v="50001"/>
    <s v="5923727"/>
    <s v="14804702"/>
    <s v="OC BASE DATAFONO"/>
    <s v="META"/>
    <s v="VILLAVICENCIO"/>
    <s v="LA GRAN DROGUERIA LA SABANA CA"/>
    <s v="AVAL"/>
    <s v="FO-25-1960863"/>
    <d v="2025-12-11T14:02:00"/>
    <d v="2025-12-12T14:24:00"/>
    <m/>
    <s v="BASEDATAFONO"/>
    <s v="BASE DATAFONO"/>
    <s v="BANCO DE BOGOTA"/>
    <m/>
    <s v="EJECUTADO"/>
    <s v="EJECUTADO EXITOSO"/>
    <s v="12/12/2025 SE REALIZA SOPORTE A BASE DATÁFONO SE FIJA BASE DESPEJADA OK SIN NOVEDAD"/>
    <s v="VISITA TECNICA"/>
    <s v="ADZZZ336"/>
    <s v="TIPO I"/>
    <s v="TERRESTRE"/>
    <n v="1"/>
    <s v="0"/>
    <s v="CASTRILLON URREA LONDIER LEANDRO"/>
    <n v="65960"/>
    <n v="75096"/>
    <n v="65960"/>
  </r>
  <r>
    <s v="VILLAVICENCIO"/>
    <x v="3"/>
    <x v="3"/>
    <s v="50001"/>
    <s v="5927035"/>
    <s v="16664484"/>
    <s v="OC BASE DATAFONO"/>
    <s v="META"/>
    <s v="VILLAVICENCIO"/>
    <s v="PDV CLINICA MARTHA"/>
    <s v="AVAL"/>
    <s v="FO-25-1974746"/>
    <d v="2025-12-15T10:33:00"/>
    <d v="2025-12-15T17:16:00"/>
    <m/>
    <s v="BASEDATAFONO"/>
    <s v="BASE DATAFONO"/>
    <s v="BANCO DE BOGOTA"/>
    <m/>
    <s v="EJECUTADO"/>
    <s v="EJECUTADO EXITOSO"/>
    <s v="15/12/2025 SE VISITA CB Y SE REALIZA UBICACIÓN Y PEGADO DE BASE CON CINTA DOBLE FAZ. BASE DESPEGADA"/>
    <s v="VISITA TECNICA"/>
    <s v="BL0EZ233"/>
    <s v="TIPO I"/>
    <s v="TERRESTRE"/>
    <n v="1"/>
    <s v="0"/>
    <s v="GARZON RUIZ LUIS MIGUEL"/>
    <n v="65960"/>
    <n v="75096"/>
    <n v="65960"/>
  </r>
  <r>
    <s v="VILLAVICENCIO"/>
    <x v="3"/>
    <x v="3"/>
    <s v="50001"/>
    <s v="5928785"/>
    <s v="18377507"/>
    <s v="OC BASE DATAFONO"/>
    <s v="META"/>
    <s v="VILLAVICENCIO"/>
    <s v="PAPELERIA INTERNET MARCAR.COM"/>
    <s v="AVAL"/>
    <s v="FO-25-1981474"/>
    <d v="2025-12-16T10:00:00"/>
    <d v="2025-12-17T11:29:00"/>
    <m/>
    <s v="BASEDATAFONO"/>
    <s v="BASE DATAFONO"/>
    <s v="BANCO DE BOGOTA"/>
    <m/>
    <s v="EJECUTADO"/>
    <s v="EJECUTADO EXITOSO"/>
    <s v="17/12/2025 SE REALIZA VISITA A COMERCIO SE INSTALA BASE DATÁFONO BASE PARTIDA PRUEBAS OK SIN NOVEDAD"/>
    <s v="VISITA TECNICA"/>
    <s v="LMLZZ716"/>
    <s v="TIPO I"/>
    <s v="TERRESTRE"/>
    <n v="1"/>
    <s v="0"/>
    <s v="CASTRILLON URREA LONDIER LEANDRO"/>
    <n v="65960"/>
    <n v="75096"/>
    <n v="65960"/>
  </r>
  <r>
    <s v="BUCARAMANGA"/>
    <x v="2"/>
    <x v="2"/>
    <s v="81001"/>
    <s v="5929457"/>
    <s v="17750696"/>
    <s v="OC PINPAD"/>
    <s v="ARAUCA"/>
    <s v="ARAUCA"/>
    <s v="PAPELERIA Y FOTOCOPIADO KAROL"/>
    <s v="AVAL"/>
    <s v="FO-25-1984022"/>
    <d v="2025-12-16T12:26:00"/>
    <d v="2025-12-22T15:54:00"/>
    <m/>
    <s v="PINPAD"/>
    <s v="PINPAD"/>
    <s v="ATH"/>
    <m/>
    <s v="EJECUTADO"/>
    <s v="EJECUTADO EXITOSO"/>
    <s v="[FO-25-1984022] 22/12/2025 SE HACE PRESENCIA EN COMERCIO SE REALIZA CAMBIO DE EQUIPO DEBIDO A QUE NO ES COMPATIBLE CON EL PIN PAD QUE SE VA A INSTALAR._x000a__x000a_SE REALIZA INSTALACIÓN DE PIN PAD CON SU RESPECTIVO HUB SE REALIZA PRUEBA AUTORIZA POR LA RED CONVENIO 4998 LA CUAL SALE RECHAZADA SE PRUEBA CON UN CONVENIO QUE BRINDA EL CLIENTE OK SE CREA USUARIO Y CONTRASEÑA TARJETA DE SEMBRADO #4565 || [FO-25-1984022] 22/12/2025 SE HACE PRESENCIA EN COMERCIO SE REALIZA CAMBIO DE EQUIPO DEBIDO A QUE NO ES COMPATIBLE CON EL PIN PAD QUE SE VA A INSTALAR._x000a__x000a_SE REALIZA INSTALACIÓN DE PIN PAD CON SU RESPECTIVO HUB SE REALIZA PRUEBA AUTORIZA POR LA RED CONVENIO 4998 LA CUAL SALE RECHAZADA SE PRUEBA CON UN CONVENIO QUE BRINDA EL CLIENTE OK SE CREA USUARIO Y CONTRASEÑA TARJETA DE SEMBRADO #4565"/>
    <s v="VISITA TECNICA"/>
    <s v="SAAZZ373"/>
    <s v="TIPO IV"/>
    <s v="AEREO"/>
    <n v="2"/>
    <s v="0"/>
    <s v="BARRERA ORTEGA MARLON STWAR"/>
    <n v="1976926"/>
    <n v="196537"/>
    <n v="1976926"/>
  </r>
  <r>
    <s v="CALI"/>
    <x v="0"/>
    <x v="0"/>
    <s v="19212"/>
    <s v="5930263"/>
    <s v="45987021"/>
    <s v="OC BASE DATAFONO"/>
    <s v="CAUCA"/>
    <s v="CORINTO"/>
    <s v="DROGUERIA SUPERFAMILIAR"/>
    <s v="AVAL"/>
    <s v="FO-25-1986468"/>
    <d v="2025-12-17T08:26:00"/>
    <d v="2025-12-24T11:09:00"/>
    <m/>
    <s v="BASEDATAFONO"/>
    <s v="BASE DATAFONO"/>
    <m/>
    <m/>
    <m/>
    <s v="CANCELADO POR EL USUARIO"/>
    <s v="24/12/2025 SE HABLA CIN EL CLIENTE QUIEN INDICA QUE REQUIERE UNA BASE DIFERENTE PARA EL DATAFONO QUE SEA MAS BAJITA, SE LE INFORMA AUE LA BASE QUE TIENE PUESTA ES LA QUE ENTREGA REDEBAN Y ES ESTANDAR NO VIENE OTRA DIFERENTE"/>
    <s v="SOPORTE TELEFONICO"/>
    <m/>
    <s v="TIPO III"/>
    <s v="TERRESTRE"/>
    <n v="0"/>
    <s v="0"/>
    <s v="HENAO CARDONA DIEGO FERNANDO"/>
    <n v="41241"/>
    <n v="0"/>
    <n v="41241"/>
  </r>
  <r>
    <s v="BUCARAMANGA"/>
    <x v="2"/>
    <x v="2"/>
    <s v="68575"/>
    <s v="5931064"/>
    <s v="90158547"/>
    <s v="OC PINPAD"/>
    <s v="SANTANDER"/>
    <s v="PUERTO WILCHES"/>
    <s v="MULTISERVICIOS CHESED"/>
    <s v="AVAL"/>
    <s v="FO-25-1991044"/>
    <d v="2025-12-17T13:09:00"/>
    <d v="2025-12-18T10:13:00"/>
    <m/>
    <s v="PINPAD"/>
    <s v="PINPAD"/>
    <s v="BANCO DE BOGOTA"/>
    <m/>
    <s v="EJECUTADO"/>
    <s v="EJECUTADO EXITOSO"/>
    <s v="18/12/2025 SE REALIZA INSTALACIÓN DE PIN PAD VERSIÓN 10.5 PRUEBAS EXITOSAS SE ENTREGA SERVICIO OPERATIVO NO HAY NECESIDAD DE CAMBIO DE EQUIPO CONVENIO TELETON GENERA RECHAZO GENERAL"/>
    <s v="VISITA TECNICA"/>
    <s v="FLZZZ851"/>
    <s v="TIPO IV"/>
    <s v="TERRESTRE"/>
    <n v="1"/>
    <s v="0"/>
    <s v="REYES RAMIREZ DIEGO ALEXANDER"/>
    <n v="479589"/>
    <n v="196537"/>
    <n v="479589"/>
  </r>
  <r>
    <s v="CALI"/>
    <x v="0"/>
    <x v="0"/>
    <s v="76275"/>
    <s v="5931075"/>
    <s v="20481321"/>
    <s v="OC PINPAD"/>
    <s v="VALLE DEL CAUCA"/>
    <s v="FLORIDA"/>
    <s v="TIENDA LA CEIBA DE FLORIDA"/>
    <s v="AVAL"/>
    <s v="FO-25-1991049"/>
    <d v="2025-12-17T13:15:00"/>
    <d v="2025-12-18T15:56:00"/>
    <m/>
    <s v="PINPAD"/>
    <s v="PINPAD"/>
    <m/>
    <m/>
    <s v="EJECUTADO"/>
    <s v="EJECUTADO EXITOSO"/>
    <s v="18/12/2025 SE INTALA PINPAD Y HUD SE HACEN PRUEBAS DE TELETON SALE RECHAZÓ CLIENTE PAGA RECIBOS  Y QUEDA FUNCIONANDO CORRECTAMENTE"/>
    <s v="VISITA TECNICA"/>
    <s v="IISZZ315"/>
    <s v="TIPO II"/>
    <s v="TERRESTRE"/>
    <n v="1"/>
    <s v="0"/>
    <s v="CUERO RUIZ JHONNY"/>
    <n v="144968"/>
    <n v="140396"/>
    <n v="144968"/>
  </r>
  <r>
    <s v="CALI"/>
    <x v="0"/>
    <x v="0"/>
    <s v="76318"/>
    <s v="5933893"/>
    <s v="89141354"/>
    <s v="OC PINPAD"/>
    <s v="VALLE DEL CAUCA"/>
    <s v="GUACARI"/>
    <s v="PAPELERIA NICO GUACARI"/>
    <s v="AVAL"/>
    <s v="FO-25-2003794"/>
    <d v="2025-12-19T10:55:00"/>
    <d v="2025-12-21T10:16:00"/>
    <m/>
    <s v="PINPAD"/>
    <s v="PINPAD"/>
    <s v="BANCO DE BOGOTA"/>
    <m/>
    <s v="EJECUTADO"/>
    <s v="EJECUTADO EXITOSO"/>
    <s v="20/12/2025 EN LA VISITA TÉCNICA SE REALIZÓ LA INSTALACIÓN DE PINPAD DESK 1500 Y HUB ,SE REALIZARON LAS PRUEBAS DEJANDO EL SERVICIO OPERANDO SIN FALLAS Y SIN NOVEDAD"/>
    <s v="VISITA TECNICA"/>
    <s v="SXSZZ113"/>
    <s v="TIPO II"/>
    <s v="TERRESTRE"/>
    <n v="1"/>
    <s v="0"/>
    <s v="SANCHEZ URREGO ROBINSON DAVID"/>
    <n v="144968"/>
    <n v="140396"/>
    <n v="144968"/>
  </r>
  <r>
    <s v="BUCARAMANGA"/>
    <x v="2"/>
    <x v="2"/>
    <s v="68276"/>
    <s v="5933944"/>
    <s v="90782815"/>
    <s v="OC PINPAD"/>
    <s v="SANTANDER"/>
    <s v="FLORIDABLANCA"/>
    <s v="MISCELANEA Y PAPELERIA PISCIS.COM"/>
    <s v="AVAL"/>
    <s v="FO-25-2007831"/>
    <d v="2025-12-19T11:05:00"/>
    <d v="2025-12-20T10:30:00"/>
    <m/>
    <s v="PINPAD"/>
    <s v="PINPAD"/>
    <s v="BANCO DE BOGOTA"/>
    <m/>
    <s v="EJECUTADO"/>
    <s v="EJECUTADO EXITOSO"/>
    <s v="20/12/2025 SE VISITA COMERCIO SE INSTALA PINPAD SE AGREGA UN HUB , PRUEBAS OK"/>
    <s v="VISITA TECNICA"/>
    <s v="SUZZZ646"/>
    <s v="TIPO I"/>
    <s v="TERRESTRE"/>
    <n v="1"/>
    <s v="0"/>
    <s v="HERRERA LUQUE SAUL JAVIER"/>
    <n v="65960"/>
    <n v="75096"/>
    <n v="65960"/>
  </r>
  <r>
    <s v="CALI"/>
    <x v="0"/>
    <x v="0"/>
    <s v="76001"/>
    <s v="5934059"/>
    <s v="51639219"/>
    <s v="OC PINPAD"/>
    <s v="VALLE DEL CAUCA"/>
    <s v="CALI"/>
    <s v="VICMAN SERVICES ESTACION CALI"/>
    <s v="AVAL"/>
    <s v="FO-25-2003807"/>
    <d v="2025-12-19T11:51:00"/>
    <d v="2025-12-20T12:15:00"/>
    <m/>
    <s v="PINPAD"/>
    <s v="PINPAD"/>
    <m/>
    <m/>
    <s v="EJECUTADO / CANCELADO"/>
    <s v="USUARIO NO RECIBE PEDIDO"/>
    <s v="20/12/2025 SE LLEGA A SITIO Y EL CB MANIFIESTAN QUE VA DE SALIDA._x000a_SE LE INDICA QUE DEBE DE LLAMAR DE NUEVO A SOLICITAR EL PINPAD."/>
    <s v="VISITA TECNICA"/>
    <m/>
    <s v="TIPO I"/>
    <s v="TERRESTRE"/>
    <n v="1"/>
    <s v="0"/>
    <s v="TORRES GARCIA JENDRY JOSE"/>
    <n v="65960"/>
    <n v="75096"/>
    <n v="65960"/>
  </r>
  <r>
    <s v="CALI"/>
    <x v="0"/>
    <x v="0"/>
    <s v="76001"/>
    <s v="5936175"/>
    <s v="51639219"/>
    <s v="OC PINPAD"/>
    <s v="VALLE DEL CAUCA"/>
    <s v="CALI"/>
    <s v="VICMAN SERVICES ESTACION CALI"/>
    <s v="AVAL"/>
    <s v="FO-25-2015600"/>
    <d v="2025-12-22T08:23:00"/>
    <d v="2025-12-23T16:13:00"/>
    <m/>
    <s v="PINPAD"/>
    <s v="PINPAD"/>
    <m/>
    <m/>
    <s v="EJECUTADO"/>
    <s v="EJECUTADO EXITOSO"/>
    <s v="23/12/2025 SE INSTALA PINPAD Y HUD SE HACEN PRUEBAS DE TELETON Y SALE RECHAZÓ EL CB QUEDA FUNCIONANDO CORRECTAMENTE"/>
    <s v="VISITA TECNICA"/>
    <s v="MN0Z927"/>
    <s v="TIPO I"/>
    <s v="TERRESTRE"/>
    <n v="1"/>
    <s v="0"/>
    <s v="CUERO RUIZ JHONNY"/>
    <n v="65960"/>
    <n v="75096"/>
    <n v="65960"/>
  </r>
  <r>
    <s v="BOGOTA"/>
    <x v="1"/>
    <x v="1"/>
    <s v="11001"/>
    <s v="TA-25-1236769"/>
    <s v="21506548"/>
    <s v="OC CIERRE"/>
    <s v="CUNDINAMARCA"/>
    <s v="BOGOTA"/>
    <s v="CYBER MATE"/>
    <s v="AVAL"/>
    <s v="FO-25-1735879 | FO-25-1728983"/>
    <d v="2025-10-24T10:00:00"/>
    <d v="2025-12-04T11:10:00"/>
    <m/>
    <s v="CIERRE"/>
    <s v="CIERRE"/>
    <s v="BANCO DE BOGOTA"/>
    <m/>
    <s v="CANCELADO | EJECUTADO / CANCELADO"/>
    <s v="CB CERRADO - DESOCUPADO"/>
    <s v="[FO-25-1735879] 04/12/2025 SE REALIZA CONTACTO CON LA SEÑORA LEIDY YOHANA QUINTERO ARIAS PARA CONFIRMAR VISITA CLIENTE INDICA QUE YA DEVOLVIÓ LOS EQUIPOS A REDEBAN PERO QUE NO TIENE A LA MANO EL SOPORTE DE REDEBAN ,CLIENTE NO NECESITA SER VISITADO YA QUE DEVOLVIÓ LOS EQUIPOS || [FO-25-1728983] 25/10/2025 SE REALIZA VISITA A LA DIRECCIÓN COMERCIO SE ENCUENTRA CERRADO TEL DE CONTACTO NO RESPONDE 3194392929"/>
    <s v="VISITA TECNICA"/>
    <s v="NA"/>
    <s v="TIPO I"/>
    <s v="TERRESTRE"/>
    <n v="1"/>
    <s v="0"/>
    <s v="HERNANDEZ NARANJO OSCAR EDUARDO"/>
    <n v="65960"/>
    <n v="75096"/>
    <n v="65960"/>
  </r>
  <r>
    <s v="CUCUTA"/>
    <x v="2"/>
    <x v="2"/>
    <s v="54001"/>
    <s v="TA-25-1327597"/>
    <s v="87944757"/>
    <s v="OC CIERRE"/>
    <s v="NORTE DE SANTANDER"/>
    <s v="CUCUTA"/>
    <s v="VARIEDADES PINKC"/>
    <s v="AVAL"/>
    <s v="FO-25-1876945"/>
    <d v="2025-11-25T10:39:00"/>
    <d v="2025-12-01T17:00:00"/>
    <m/>
    <s v="CIERRE"/>
    <s v="CIERRE"/>
    <m/>
    <m/>
    <s v="EJECUTADO"/>
    <s v="CIERRE EXITOSO"/>
    <s v="29/11/2025 SE COMUNICA CON LA CLIENTE CLAUDIA PATRICIA NAVARRO AL NUMERO 3102005903 NOS IMFORMA QUE EM COMERCIO HAY NO LABORA QUE LA VISITEN EL DIA LUNES...SE PROGRAMA VISITA EL DIA 1-12-2025 POR DISPONIBILIDAD DEL CLIENTE. | 01/12/2025 SE VISITA COMERCIO DE REALIZA CIERRE CORRESPONSAL AVAL EXITOSO"/>
    <s v="VISITA TECNICA"/>
    <s v="FAMZZ020"/>
    <s v="TIPO I"/>
    <m/>
    <n v="1"/>
    <s v="0"/>
    <s v="NARANJO AFANADOR RUBEN JESUS"/>
    <n v="65960"/>
    <n v="75096"/>
    <n v="65960"/>
  </r>
  <r>
    <s v="BOGOTA"/>
    <x v="1"/>
    <x v="1"/>
    <s v="25875"/>
    <s v="TA-25-1364979"/>
    <s v="50748219"/>
    <s v="OC CIERRE"/>
    <s v="CUNDINAMARCA"/>
    <s v="VILLETA"/>
    <s v="METAMORFOSIS"/>
    <s v="AVAL"/>
    <s v="FO-25-1931341"/>
    <d v="2025-12-04T13:39:00"/>
    <d v="2025-12-05T09:45:00"/>
    <m/>
    <s v="CIERRE"/>
    <s v="RETIRO VOLUNTARIO"/>
    <m/>
    <m/>
    <s v="EJECUTADO"/>
    <s v="CIERRE EXITOSO"/>
    <s v="04/12/2025 SE REALIZA VISITA DE CAMPO DONDE SE RETIRA EQUIPO A PETICIÓN DEL CLIENTE."/>
    <s v="VISITA TECNICA"/>
    <s v="TVDZZ977"/>
    <s v="TIPO II"/>
    <s v="TERRESTRE"/>
    <n v="1"/>
    <s v="0"/>
    <s v="LOZADA ROJAS CHRISTIAN ANDRES"/>
    <n v="144968"/>
    <n v="140396"/>
    <n v="144968"/>
  </r>
  <r>
    <s v="VILLAVICENCIO"/>
    <x v="3"/>
    <x v="3"/>
    <s v="50001"/>
    <s v="TA-25-1373653"/>
    <s v="63216642"/>
    <s v="OC CIERRE"/>
    <s v="META"/>
    <s v="VILLAVICENCIO"/>
    <s v="DROGUERIA DEL META J&amp;A"/>
    <s v="AVAL"/>
    <s v="FO-25-1938573"/>
    <d v="2025-12-05T09:49:00"/>
    <d v="2025-12-11T13:33:00"/>
    <m/>
    <s v="CIERRE"/>
    <s v="CIERRE"/>
    <s v="BANCO DE BOGOTA"/>
    <m/>
    <s v="EJECUTADO"/>
    <s v="PARCIALMENTE EXITOSO ACCESORIOS"/>
    <s v="06/12/2025 SE UBICA COMERCIO DIRECCIÓN, ATIENDE EL SR. LEONARDO VALDERRAMA NUEVO PROPIETARIO DEL COMERCIO INDICA QUE NO TIENE EQUIPOS DE REDEBAN, EXISTE EN SITIO UNA LECTORA OPTICON SIN SERIAL, NO HAY SOPORTE DE REDEBAN PARA INVENTARIO DEL CU | 11/12/2025 SE REALIZA CIERRE DE CB POR SOLITUD DE CLIENTE, SOLO SE RETIRA DATAFONO YA QUE CLIENTE INFORMA NO TENER NI SABER NADA DEL LECTOR DE BARRAS"/>
    <s v="VISITA TECNICA"/>
    <s v="SA00M901"/>
    <s v="TIPO I"/>
    <s v="TERRESTRE"/>
    <n v="1"/>
    <s v="0"/>
    <s v="PEDREROS CONTRERAS MICHAEL STEVENS"/>
    <n v="65960"/>
    <n v="75096"/>
    <n v="65960"/>
  </r>
  <r>
    <s v="SANTA MARTA"/>
    <x v="5"/>
    <x v="5"/>
    <s v="47001"/>
    <s v="TA-25-1373654"/>
    <s v="52127545"/>
    <s v="OC CIERRE"/>
    <s v="MAGDALENA"/>
    <s v="SANTA MARTA"/>
    <s v="GRUPEN RESTAURANT MULTIPAGOS Y MASSS"/>
    <s v="AVAL"/>
    <s v="FO-25-1941030 | FO-25-1938574"/>
    <d v="2025-12-05T07:31:00"/>
    <d v="2025-12-15T00:00:00"/>
    <m/>
    <s v="CIERRE"/>
    <s v="CIERRE"/>
    <s v="BANCO DE BOGOTA"/>
    <m/>
    <s v="CANCELADO | EJECUTADO / CANCELADO"/>
    <s v="CB NO ENTREGA EQUIPO"/>
    <s v="[FO-25-1941030] 15/12/2025 SE REALIZA GESTION TELEFÓNICA, INFORMA QUE EL DATÁFONO LO TIENE EN LA GUAJIRA NO ALCANZO A MANDARLO. SE LE INFORMA ALA CLIENTE QUE TIENE QUE SOLICITAR CIERRE CUANDO TENGA EL EQUIPO EN ZONA METROPOLITANA. || [FO-25-1938574] 06/12/2025 SE REALIZA VISITA AL PUNTO, NO SE ENCUENTRA LA PERSONA ENCARGADA, EN COMUNICACIÓN CON EL CLIENTE INFORMA QUE EL EQUIPO LO ENTREGA LA OTRA SEMANA."/>
    <s v="VISITA TECNICA"/>
    <s v="REPROGRAMADA"/>
    <s v="TIPO I"/>
    <s v="TERRESTRE"/>
    <n v="1"/>
    <s v="0"/>
    <s v="GUTIERREZ PEREZ LUIS ALBERTO"/>
    <n v="65960"/>
    <n v="75096"/>
    <n v="65960"/>
  </r>
  <r>
    <s v="PASTO"/>
    <x v="0"/>
    <x v="0"/>
    <s v="52354"/>
    <s v="TA-25-1373655"/>
    <s v="80524713"/>
    <s v="OC CIERRE"/>
    <s v="NARIÑO"/>
    <s v="IMUES"/>
    <s v="VARIEDADES NIKOL RS"/>
    <s v="AVAL"/>
    <s v="FO-25-1938576"/>
    <d v="2025-12-05T09:00:00"/>
    <d v="2025-12-10T10:07:00"/>
    <m/>
    <s v="CIERRE"/>
    <s v="CIERRE"/>
    <s v="BANCO DE BOGOTA"/>
    <m/>
    <s v="EJECUTADO / CANCELADO"/>
    <s v="CB CERRADO - DESOCUPADO"/>
    <s v="10/12/2025 SE LLEGA AL CGT PERO NO SE ENCUENTRA COMERCIO EN DIRECCIÓN, SE INTENTA COMUNICACIÓN CON USUARIA PERO NO CONTESTA EL TELÉFONO NI WHATSAPP, TIENE OTRO CONTACTO PERO EL NÚMERO ESTA FUERA DE SERVICIO. NO DAN RAZÓN DE LA PERSONA EN EL SECTOR"/>
    <s v="VISITA TECNICA"/>
    <m/>
    <s v="TIPO II"/>
    <s v="TERRESTRE"/>
    <n v="1"/>
    <s v="0"/>
    <s v="GUERRERO RAMIREZ OSCAR DARIO"/>
    <n v="144968"/>
    <n v="140396"/>
    <n v="144968"/>
  </r>
  <r>
    <s v="BUCARAMANGA"/>
    <x v="2"/>
    <x v="2"/>
    <s v="68081"/>
    <s v="TA-25-1373656"/>
    <s v="87945712"/>
    <s v="OC CIERRE"/>
    <s v="SANTANDER"/>
    <s v="BARRANCABERMEJA"/>
    <s v="MISCELANEA PLIM"/>
    <s v="AVAL"/>
    <s v="FO-25-1938581"/>
    <d v="2025-12-05T19:09:00"/>
    <d v="2025-12-11T16:29:00"/>
    <m/>
    <s v="CIERRE"/>
    <s v="CIERRE"/>
    <s v="BANCO DE BOGOTA"/>
    <m/>
    <s v="EJECUTADO"/>
    <s v="CIERRE EXITOSO"/>
    <s v="11/12/2025 SE RETIRA DATAFONO, LECTOR, CABLES, PINPAD, HUB, CIERRE EXITOSO, NO SE PUEDE SACAR TIRILLA DEBIDOS Q ENTREGAN EQUIPOS DESCONECTADOS"/>
    <s v="VISITA TECNICA"/>
    <s v="FAMZZ053"/>
    <s v="TIPO III"/>
    <s v="TERRESTRE"/>
    <n v="1"/>
    <s v="0"/>
    <s v="GELVEZ MOGOLLON JOSE ELISEO"/>
    <n v="275729"/>
    <n v="196537"/>
    <n v="275729"/>
  </r>
  <r>
    <s v="TUNJA"/>
    <x v="2"/>
    <x v="2"/>
    <s v="15001"/>
    <s v="TA-25-1373657"/>
    <s v="89130312"/>
    <s v="OC CIERRE"/>
    <s v="BOYACA"/>
    <s v="TUNJA"/>
    <s v="PAPELERIA EL MAESTRO JC"/>
    <s v="AVAL"/>
    <s v="FO-25-1938583"/>
    <d v="2025-12-05T20:49:00"/>
    <d v="2025-12-06T13:22:00"/>
    <m/>
    <s v="CIERRE"/>
    <s v="CIERRE"/>
    <s v="BANCO DE BOGOTA"/>
    <m/>
    <s v="EJECUTADO"/>
    <s v="CIERRE EXITOSO"/>
    <s v="06/12/2025 RETIRO DE DATAFONO LECTOR DE CÓDIGO DE BARRAS. EXITOSO."/>
    <s v="VISITA TECNICA"/>
    <s v="LMRZZ215"/>
    <s v="TIPO I"/>
    <s v="TERRESTRE"/>
    <n v="1"/>
    <s v="0"/>
    <s v="HERRERA GARZON JEYSON STEVENT"/>
    <n v="65960"/>
    <n v="75096"/>
    <n v="65960"/>
  </r>
  <r>
    <s v="BOGOTA"/>
    <x v="1"/>
    <x v="1"/>
    <s v="11001"/>
    <s v="TA-25-1373658"/>
    <s v="18834390"/>
    <s v="OC CIERRE"/>
    <s v="CUNDINAMARCA"/>
    <s v="BOGOTA"/>
    <s v="TECNOLAPIZ 130"/>
    <s v="AVAL"/>
    <s v="FO-25-1938586"/>
    <d v="2025-12-05T18:39:00"/>
    <d v="2025-12-10T10:11:00"/>
    <m/>
    <s v="CIERRE"/>
    <s v="CIERRE"/>
    <s v="BANCO DE BOGOTA"/>
    <m/>
    <s v="EJECUTADO / CANCELADO"/>
    <s v="CB CERRADO - DESOCUPADO"/>
    <s v="09/12/2025 SE VISITA COMERCIO DONDE SE EVIDENCIA QUE EL COMERCIO Y CB AVAL YA NO EXISTE EN ESTA DIRECCIÓN, SE LLAMA AL TELÉFONO DE CONTACTO 3108818081 Y NO HAY RESPUESTA, SE VÁLIDA EN EL COMERCIO EXISTENTE PERO NO TIENEN INFORMACIÓN, SE TOMA EVIDENCIA DE LA VISITA Y NOS RETIRAMOS."/>
    <s v="VISITA TECNICA"/>
    <m/>
    <s v="TIPO I"/>
    <s v="TERRESTRE"/>
    <n v="1"/>
    <s v="0"/>
    <s v="VEGA MANRIQUE JONATAN MAURICIO"/>
    <n v="65960"/>
    <n v="75096"/>
    <n v="65960"/>
  </r>
  <r>
    <s v="BOGOTA"/>
    <x v="1"/>
    <x v="1"/>
    <s v="11001"/>
    <s v="TA-25-1373659"/>
    <s v="21443403"/>
    <s v="OC CIERRE"/>
    <s v="CUNDINAMARCA"/>
    <s v="BOGOTA"/>
    <s v="MULTISERVICIOS BILBAO CENTRO"/>
    <s v="AVAL"/>
    <s v="FO-25-1938590"/>
    <d v="2025-12-05T18:39:00"/>
    <d v="2025-12-09T15:06:00"/>
    <m/>
    <s v="CIERRE"/>
    <s v="CIERRE"/>
    <s v="BANCO DE BOGOTA"/>
    <m/>
    <s v="EJECUTADO"/>
    <s v="CIERRE EXITOSO"/>
    <s v="09/12/2025 SE VISITA COMERCIO, SE REALIZA RETIRO DE EQUIPOS CB AVAL, SE RETIRA DATAFONO, LECTOR DE BARRAS, PINPAD Y HUB, CABLEADO, NO UPS, NO SE MANIPULAN EQUIPOS, NO TIENE PAPELERÍA PARA ENTREGAR."/>
    <s v="VISITA TECNICA"/>
    <s v="JA00L970"/>
    <s v="TIPO I"/>
    <s v="TERRESTRE"/>
    <n v="1"/>
    <s v="0"/>
    <s v="VEGA MANRIQUE JONATAN MAURICIO"/>
    <n v="65960"/>
    <n v="75096"/>
    <n v="65960"/>
  </r>
  <r>
    <s v="BOGOTA"/>
    <x v="1"/>
    <x v="1"/>
    <s v="25754"/>
    <s v="TA-25-1373660"/>
    <s v="80293749"/>
    <s v="OC CIERRE"/>
    <s v="CUNDINAMARCA"/>
    <s v="SOACHA"/>
    <s v="PAGOS DONDE LEIDY"/>
    <s v="AVAL"/>
    <s v="FO-25-1938592"/>
    <d v="2025-12-05T18:11:00"/>
    <d v="2025-12-11T16:31:00"/>
    <m/>
    <s v="CIERRE"/>
    <s v="CIERRE"/>
    <s v="BANCO DE BOGOTA"/>
    <m/>
    <s v="EJECUTADO / CANCELADO"/>
    <s v="CB CERRADO - DESOCUPADO"/>
    <s v="11/12/2025 NO HAY CONTACTO CON CLIENTE AL NÚMERO 3229047279 TÉCNICO SE DESPLAZA A DIRECCIÓN ENCONTRANDO CERRADO SE INTENTA NUEVAMENTE CONTACTO SIN ÉXITO SE DEJA REGISTRO FOTOGRÁFICO"/>
    <s v="VISITA TECNICA"/>
    <s v="0"/>
    <s v="TIPO I"/>
    <s v="TERRESTRE"/>
    <n v="1"/>
    <s v="0"/>
    <s v="BUSTOS MORA DIEGO MANUEL"/>
    <n v="65960"/>
    <n v="75096"/>
    <n v="65960"/>
  </r>
  <r>
    <s v="TUNJA"/>
    <x v="2"/>
    <x v="2"/>
    <s v="15632"/>
    <s v="TA-25-1373661"/>
    <s v="89201525"/>
    <s v="OC CIERRE"/>
    <s v="BOYACA"/>
    <s v="SABOYA"/>
    <s v="MERCA PAISA.EG"/>
    <s v="AVAL"/>
    <s v="FO-25-1938596"/>
    <d v="2025-12-05T20:49:00"/>
    <d v="2025-12-15T10:20:00"/>
    <m/>
    <s v="CIERRE"/>
    <s v="CIERRE"/>
    <s v="BANCO DE BOGOTA"/>
    <m/>
    <s v="EJECUTADO / CANCELADO"/>
    <s v="CB CERRADO - DESOCUPADO"/>
    <s v="15/12/2025 SE VISITA CB PARA REALIZAR CIERRE....CB NO SE ENCUENTRA ABIERTO, CLIENTE NO RESPONDE LINEA TELEFONICA, VECINOS MANIFIESTAN QUE LOCAL FUE CERRADO HACE VARIOS MESES Y NO TIENEN CONTACTO TELEFÓNICO DE PROPIETARIO"/>
    <s v="VISITA TECNICA"/>
    <m/>
    <s v="TIPO II"/>
    <s v="TERRESTRE"/>
    <n v="1"/>
    <s v="0"/>
    <s v="GONZALEZ GONZALEZ MARIO ALBERTO"/>
    <n v="144968"/>
    <n v="140396"/>
    <n v="144968"/>
  </r>
  <r>
    <s v="MONTERIA"/>
    <x v="5"/>
    <x v="5"/>
    <s v="23068"/>
    <s v="TA-25-1373662"/>
    <s v="26860486"/>
    <s v="OC CIERRE"/>
    <s v="CORDOBA"/>
    <s v="AYAPEL"/>
    <s v="CAPILLAS DE NAZARET AYAPEL"/>
    <s v="AVAL"/>
    <s v="FO-25-1938601"/>
    <d v="2025-12-05T16:57:00"/>
    <d v="2025-12-15T08:38:00"/>
    <m/>
    <s v="CIERRE"/>
    <s v="CIERRE"/>
    <m/>
    <m/>
    <s v="EJECUTADO"/>
    <s v="CIERRE EXITOSO"/>
    <s v="13/12/2025 SE REALIZA CIERRE DE CORRESPONSAL GRUPO AVAL BANCO DE BOGOTÁ OK, SE DESINSTALAN EQUIPOS Y ACCESORIOS EN BUEN ESTADO OK, EQUIPOS RETIRADOS SE ENVÍAN A BODEGA LÍNEA COMUNICACIONES SEDE MONTERIA OK, CIERRE AVAL EXITOSO OK"/>
    <s v="VISITA TECNICA"/>
    <s v="A300R307"/>
    <s v="TIPO III"/>
    <s v="TERRESTRE"/>
    <n v="1"/>
    <s v="0"/>
    <s v="GONZALEZ FERRER JESUS ALEXANDER"/>
    <n v="275729"/>
    <n v="196537"/>
    <n v="275729"/>
  </r>
  <r>
    <s v="BOGOTA"/>
    <x v="1"/>
    <x v="1"/>
    <s v="25377"/>
    <s v="TA-25-1373663"/>
    <s v="15768518"/>
    <s v="OC CIERRE"/>
    <s v="CUNDINAMARCA"/>
    <s v="LA CALERA"/>
    <s v="SERVICIOS LORENA"/>
    <s v="AVAL"/>
    <s v="FO-25-1938605"/>
    <d v="2025-12-05T18:26:00"/>
    <d v="2025-12-15T15:24:41"/>
    <m/>
    <s v="CIERRE"/>
    <s v="CIERRE"/>
    <s v="BANCO DE BOGOTA"/>
    <m/>
    <s v="EJECUTADO"/>
    <s v="CIERRE EXITOSO"/>
    <s v="15/12/2025 SE RETIRA DATÁFONO, LECTORA"/>
    <s v="VISITA TECNICA"/>
    <s v="BBBB9059"/>
    <s v="TIPO II"/>
    <s v="TERRESTRE"/>
    <n v="1"/>
    <s v="0"/>
    <s v="MICHELI LOPEZ MIGUEL ANGEL"/>
    <n v="144968"/>
    <n v="140396"/>
    <n v="144968"/>
  </r>
  <r>
    <s v="PASTO"/>
    <x v="0"/>
    <x v="0"/>
    <s v="52378"/>
    <s v="TA-25-1373664"/>
    <s v="21680046"/>
    <s v="OC CIERRE"/>
    <s v="NARIÑO"/>
    <s v="LA CRUZ"/>
    <s v="CERAMICA Y ACABADOS LA CRUZ 2"/>
    <s v="AVAL"/>
    <s v="FO-25-1938607"/>
    <d v="2025-12-05T16:57:00"/>
    <d v="2025-12-15T10:29:00"/>
    <m/>
    <s v="CIERRE"/>
    <s v="CIERRE"/>
    <s v="BANCO DE BOGOTA"/>
    <m/>
    <s v="CANCELADO"/>
    <s v="CB NO ENTREGA EQUIPO"/>
    <s v="15/12/2025 SE TRATA DE COMUNICAR CON EL CLIENTE A LOS NÚMEROS REGISTRADOS EN LA TA PERO NO ES POSIBLE. SE LOGRA CONSEGUIR CONTACTO DE EL HERMANO, WILDER ROSERO NÚMERO 3155485059 E INFORMA QUE EL NEGOCIO YA NO FUNCIONA Y QUE EL HERMANO YA NO VIVE EN LA CRUZ. EL SEÑOR WILDER PIDE SE COMUNIQUEN EN LOS PRÓXIMOS DÍAS PARA HACER LA ENTREGA VOLUNTARIA DE LOS EQUIPOS EN LA UNIÓN YA QUE EL SE ENCUENTRA RADICADO ALLA"/>
    <s v="SOPORTE TELEFONICO"/>
    <m/>
    <s v="TIPO III"/>
    <s v="TERRESTRE"/>
    <n v="0"/>
    <s v="0"/>
    <s v="CASTILLO HERRERA ALEX RICARDO"/>
    <n v="41241"/>
    <n v="0"/>
    <n v="41241"/>
  </r>
  <r>
    <s v="CUCUTA"/>
    <x v="2"/>
    <x v="2"/>
    <s v="54001"/>
    <s v="TA-25-1373665"/>
    <s v="25348012"/>
    <s v="OC CIERRE"/>
    <s v="NORTE DE SANTANDER"/>
    <s v="CUCUTA"/>
    <s v="LA 12 MULTISERVICIO"/>
    <s v="AVAL"/>
    <s v="FO-25-1938611"/>
    <d v="2025-12-05T21:19:00"/>
    <d v="2025-12-06T13:48:00"/>
    <m/>
    <s v="CIERRE"/>
    <s v="CIERRE"/>
    <m/>
    <m/>
    <s v="EJECUTADO / CANCELADO"/>
    <s v="CB CERRADO - DESOCUPADO"/>
    <s v="06/12/2025 SE REALIZA VISITA SE ENCONTRÓ QUE EL CB YA NO EXISTE EN LA DIRECCIÓN, INFORMA EL NUEVO COMERCIO QUE NO TIENEN CONOCIMIENTO DE DONDE SE TRASLADARÍA EL PUNTO,NO SE LOGRÓ COMUNICACIÓN CON EL CLIENTE PARA SABER UBICACIÓN DE LOS EQUIPOS"/>
    <s v="VISITA TECNICA"/>
    <m/>
    <s v="TIPO I"/>
    <s v="TERRESTRE"/>
    <n v="1"/>
    <s v="0"/>
    <s v="DURAN ACOSTA FRANK YONNY"/>
    <n v="65960"/>
    <n v="75096"/>
    <n v="65960"/>
  </r>
  <r>
    <s v="BUCARAMANGA"/>
    <x v="2"/>
    <x v="2"/>
    <s v="68081"/>
    <s v="TA-25-1373666"/>
    <s v="20471470"/>
    <s v="OC CIERRE"/>
    <s v="SANTANDER"/>
    <s v="BARRANCABERMEJA"/>
    <s v="QUIMIVEN"/>
    <s v="AVAL"/>
    <s v="FO-25-1938614"/>
    <d v="2025-12-05T19:09:00"/>
    <d v="2025-12-10T10:21:00"/>
    <m/>
    <s v="CIERRE"/>
    <s v="CIERRE"/>
    <s v="BANCO DE BOGOTA"/>
    <m/>
    <s v="EJECUTADO"/>
    <s v="CIERRE EXITOSO"/>
    <s v="09/12/2025 SE RETIRA DATAFONO, LECTOR CABLES CIERRE ÉXITOSO"/>
    <s v="VISITA TECNICA"/>
    <s v="XPTZZ345"/>
    <s v="TIPO III"/>
    <s v="TERRESTRE"/>
    <n v="1"/>
    <s v="0"/>
    <s v="GELVEZ MOGOLLON JOSE ELISEO"/>
    <n v="275729"/>
    <n v="196537"/>
    <n v="275729"/>
  </r>
  <r>
    <s v="BUCARAMANGA"/>
    <x v="2"/>
    <x v="2"/>
    <s v="68001"/>
    <s v="TA-25-1373667"/>
    <s v="61071767"/>
    <s v="OC CIERRE"/>
    <s v="SANTANDER"/>
    <s v="BUCARAMANGA"/>
    <s v="VARIEDADES Y ALGO MAS.COM"/>
    <s v="AVAL"/>
    <s v="FO-25-1938618"/>
    <d v="2025-12-05T19:05:00"/>
    <d v="2025-12-06T13:53:00"/>
    <m/>
    <s v="CIERRE"/>
    <s v="CIERRE"/>
    <s v="BANCO DE BOGOTA"/>
    <m/>
    <s v="EJECUTADO / CANCELADO"/>
    <s v="CB CERRADO - DESOCUPADO"/>
    <s v="06/12/2025 SE HACE PRESENCIA EN COMERCIO SE ENCUENTRA CERRADO SE LLAMA A NÚMERO 3183688032 NO ES POSIBLE OBTENER RESPUESTA"/>
    <s v="VISITA TECNICA"/>
    <s v="COMERCIO CERRADO"/>
    <s v="TIPO I"/>
    <s v="TERRESTRE"/>
    <n v="1"/>
    <s v="0"/>
    <s v="BARRERA ORTEGA MARLON STWAR"/>
    <n v="65960"/>
    <n v="75096"/>
    <n v="65960"/>
  </r>
  <r>
    <s v="IBAGUE"/>
    <x v="3"/>
    <x v="3"/>
    <s v="73349"/>
    <s v="TA-25-1373668"/>
    <s v="72955156"/>
    <s v="OC CIERRE"/>
    <s v="TOLIMA"/>
    <s v="HONDA"/>
    <s v="MINIMARKET MARY CHICO"/>
    <s v="AVAL"/>
    <s v="FO-25-1938622"/>
    <d v="2025-12-05T07:43:00"/>
    <d v="2025-12-10T16:53:00"/>
    <m/>
    <s v="CIERRE"/>
    <s v="CIERRE"/>
    <s v="BANCO DE BOGOTA"/>
    <m/>
    <s v="EJECUTADO"/>
    <s v="CIERRE EXITOSO"/>
    <s v="10/12/2025 SE VISITA DIRECCIÓN INDICADA DE RETIRO LA PERSONA QUE ATIENDE HACE ENTREGA DE MANERA VOLUNTARIA DE DATÁFONO, LECTOR,BASE, FUENTE DE PODER,CABLE DE PODER,20 ROLLOS PASCOR"/>
    <s v="VISITA TECNICA"/>
    <s v="A15ZZ081"/>
    <s v="TIPO III"/>
    <s v="TERRESTRE"/>
    <n v="1"/>
    <s v="0"/>
    <s v="GUTIERREZ  CAMILO ANDRES"/>
    <n v="275729"/>
    <n v="196537"/>
    <n v="275729"/>
  </r>
  <r>
    <s v="CALI"/>
    <x v="0"/>
    <x v="0"/>
    <s v="76616"/>
    <s v="TA-25-1373669"/>
    <s v="87248706"/>
    <s v="OC CIERRE"/>
    <s v="VALLE DEL CAUCA"/>
    <s v="RIOFRIO"/>
    <s v="MARYURI VANESSA GAMARRA OROZCO"/>
    <s v="AVAL"/>
    <s v="FO-25-1938625"/>
    <d v="2025-12-05T06:42:00"/>
    <d v="2025-12-10T16:54:00"/>
    <m/>
    <s v="CIERRE"/>
    <s v="CIERRE"/>
    <s v="BANCO DE BOGOTA"/>
    <m/>
    <s v="EJECUTADO / CANCELADO"/>
    <s v="CB CERRADO - DESOCUPADO"/>
    <s v="10/12/2025 SE LLEGA AL COMERCIO PERO SE ENCUENTRA CERRADO SE LLAMA AL CLIENTE E INDICA QUE EL DIA DE HOY NO VA A ESTAR"/>
    <s v="VISITA TECNICA"/>
    <s v="LMOZZ079"/>
    <s v="TIPO II"/>
    <s v="TERRESTRE"/>
    <n v="1"/>
    <s v="0"/>
    <s v="CUERO RUIZ JHONNY"/>
    <n v="144968"/>
    <n v="140396"/>
    <n v="144968"/>
  </r>
  <r>
    <s v="CALI"/>
    <x v="0"/>
    <x v="0"/>
    <s v="76318"/>
    <s v="TA-25-1373670"/>
    <s v="28814341"/>
    <s v="OC CIERRE"/>
    <s v="VALLE DEL CAUCA"/>
    <s v="GUACARI"/>
    <s v="CLUB NUEVO ESTILO GUACARI"/>
    <s v="AVAL"/>
    <s v="FO-25-1938629"/>
    <d v="2025-12-05T06:24:00"/>
    <d v="2025-12-09T12:09:00"/>
    <m/>
    <s v="CIERRE"/>
    <s v="CIERRE"/>
    <s v="BANCO DE BOGOTA"/>
    <m/>
    <s v="EJECUTADO / CANCELADO"/>
    <s v="CB NO ENTREGA EQUIPO"/>
    <s v="09/12/2025 SE VISITA ESTABLECIMIENTO, NO SE ENCUENTRA EL SEÑOR YESID IBARGUEN EN EL SITIO, SE LLAMA AL NÚMERO DE CONTACTO 3148931456 EN REPETIDAS OCASIONES Y NO CONTESTA. PERSONA QUE ESTÁ A CARGO DEL COMERCIO NO AUTORIZADA PARA ENTREGAR EQUIPOS Y NO FIRMA."/>
    <s v="VISITA TECNICA"/>
    <s v="9L4ZZ980"/>
    <s v="TIPO II"/>
    <s v="TERRESTRE"/>
    <n v="1"/>
    <s v="0"/>
    <s v="BOLAÑOS TABORDA JORGE ENRIQUE"/>
    <n v="144968"/>
    <n v="140396"/>
    <n v="144968"/>
  </r>
  <r>
    <s v="VILLAVICENCIO"/>
    <x v="3"/>
    <x v="3"/>
    <s v="50001"/>
    <s v="TA-25-1373671"/>
    <s v="20406302"/>
    <s v="OC CIERRE"/>
    <s v="META"/>
    <s v="VILLAVICENCIO"/>
    <s v="GISEL DAYANNA RICO MORALES"/>
    <s v="AVAL"/>
    <s v="FO-25-1938631"/>
    <d v="2025-12-05T09:48:00"/>
    <d v="2025-12-06T13:57:00"/>
    <m/>
    <s v="CIERRE"/>
    <s v="CIERRE"/>
    <s v="BANCO DE BOGOTA"/>
    <m/>
    <s v="EJECUTADO"/>
    <s v="CIERRE EXITOSO"/>
    <s v="06/12/2025 SE REALIZA RETIRO DE DATAFONO, LECTOR DE BARRAS, BASE PARA DATAFONO, CABLE MAGICBOX3500, FUENTE DE PODER."/>
    <s v="VISITA TECNICA"/>
    <s v="FAUZZ137"/>
    <s v="TIPO I"/>
    <s v="TERRESTRE"/>
    <n v="1"/>
    <s v="0"/>
    <s v="MURCIA HERNANDEZ HARVEY IGNACIO"/>
    <n v="65960"/>
    <n v="75096"/>
    <n v="65960"/>
  </r>
  <r>
    <s v="APARTADO"/>
    <x v="4"/>
    <x v="4"/>
    <s v="5490"/>
    <s v="TA-25-1373672"/>
    <s v="68310945"/>
    <s v="OC CIERRE"/>
    <s v="ANTIOQUIA"/>
    <s v="NECOCLI"/>
    <s v="REY GUAJIRO TRAVELING ECOLOGIC"/>
    <s v="AVAL"/>
    <s v="FO-25-1938636"/>
    <d v="2025-12-05T18:54:00"/>
    <d v="2025-12-15T10:36:00"/>
    <m/>
    <s v="CIERRE"/>
    <s v="CIERRE"/>
    <s v="BANCO DE BOGOTA"/>
    <m/>
    <s v="CANCELADO"/>
    <s v="CB NO ENTREGA EQUIPO"/>
    <s v="15/12/2025 SE LOGRA COMUNICAR CON EL USUARIO DESPUÉS DE 2 DÍAS DE INTENTOS, S ELE INFORMA QUE SE TIENE UN RETIRO DE CB AVAL QUE PENDIENTE A SU NOMBRE. USUARIO MANIFIESTA QUE NO SE ENCUENTRA EN LA ZONA Y LOS EQUIPOS ESTÁN EN SU CASA. S ELE INFORMA QUE POR FAVOR VUELVA A LLAMAR A LA LÍNEA PARA QUE PROGRAME LA VISITA NUEVAMENTE UNA VEZ SE ENCUENTRA EN NECOCLI."/>
    <s v="SOPORTE TELEFONICO"/>
    <m/>
    <s v="TIPO II"/>
    <s v="TERRESTRE"/>
    <n v="0"/>
    <s v="0"/>
    <s v="SALDARRIAGA MIRANDA SANTIAGO"/>
    <n v="41241"/>
    <n v="0"/>
    <n v="41241"/>
  </r>
  <r>
    <s v="PASTO"/>
    <x v="0"/>
    <x v="0"/>
    <s v="52001"/>
    <s v="TA-25-1373673"/>
    <s v="47943709"/>
    <s v="OC CIERRE"/>
    <s v="NARIÑO"/>
    <s v="PASTO"/>
    <s v="DROGUERIA SANTA BARBARA DEL SUR"/>
    <s v="AVAL"/>
    <s v="FO-25-1938638"/>
    <d v="2025-12-05T07:32:00"/>
    <d v="2025-12-09T15:14:00"/>
    <m/>
    <s v="CIERRE"/>
    <s v="CIERRE"/>
    <m/>
    <m/>
    <s v="EJECUTADO"/>
    <s v="CIERRE EXITOSO"/>
    <s v="09/12/2025 SE REALIZÓ EL RETIRO DE EQUIPOS Y ACCESORIOS POR CIERRE DE CB AVAL SE RECIBE TODO EN BUEN ESTADO CIERRE EXITOSO"/>
    <s v="VISITA TECNICA"/>
    <s v="A33ZZ894"/>
    <s v="TIPO I"/>
    <s v="TERRESTRE"/>
    <n v="1"/>
    <s v="0"/>
    <s v="REMICIO AMADO JOHN HEBER"/>
    <n v="65960"/>
    <n v="75096"/>
    <n v="65960"/>
  </r>
  <r>
    <s v="MEDELLIN"/>
    <x v="4"/>
    <x v="4"/>
    <s v="5579"/>
    <s v="TA-25-1373674"/>
    <s v="89246342"/>
    <s v="OC CIERRE"/>
    <s v="ANTIOQUIA"/>
    <s v="PUERTO BERRIO"/>
    <s v="MAXITODO BERRIO"/>
    <s v="AVAL"/>
    <s v="FO-25-1938642"/>
    <d v="2025-12-05T18:00:00"/>
    <d v="2025-12-11T16:34:00"/>
    <m/>
    <s v="CIERRE"/>
    <s v="CIERRE"/>
    <s v="BANCO DE BOGOTA"/>
    <m/>
    <s v="EJECUTADO"/>
    <s v="CIERRE EXITOSO"/>
    <s v="11/12/2025 SE REALIZA CIERRE DE CB SE RECOGE 1 DATAFONO, 1 LECTOR SE HACE CIERRE OK"/>
    <s v="VISITA TECNICA"/>
    <s v="SASZZ024"/>
    <s v="TIPO III"/>
    <s v="TERRESTRE"/>
    <n v="1"/>
    <s v="0"/>
    <s v="MONTOYA VELEZ ANDRES FELIPE"/>
    <n v="275729"/>
    <n v="196537"/>
    <n v="275729"/>
  </r>
  <r>
    <s v="IBAGUE"/>
    <x v="3"/>
    <x v="3"/>
    <s v="73873"/>
    <s v="TA-25-1373675"/>
    <s v="89218380"/>
    <s v="OC CIERRE"/>
    <s v="TOLIMA"/>
    <s v="VILLARRICA"/>
    <s v="AGROPECUARIA LA MOJARRA"/>
    <s v="AVAL"/>
    <s v="FO-25-1938645"/>
    <d v="2025-12-05T21:37:00"/>
    <d v="2025-12-12T15:27:00"/>
    <m/>
    <m/>
    <m/>
    <s v="BANCO DE BOGOTA"/>
    <m/>
    <s v="EJECUTADO"/>
    <s v="CIERRE EXITOSO"/>
    <s v="12/12/2025 SE LLEGA A COMERCIO, DE REALIZA LA RECOLECCIÓN DE EQUIPO-LECTOR, SIN NOVEDAD"/>
    <s v="VISITA TECNICA"/>
    <s v="FAPZZ835"/>
    <s v="TIPO III"/>
    <s v="TERRESTRE"/>
    <n v="1"/>
    <s v="0"/>
    <s v="ARIAS QUILINDO JULIAN"/>
    <n v="275729"/>
    <n v="196537"/>
    <n v="275729"/>
  </r>
  <r>
    <s v="TUNJA"/>
    <x v="2"/>
    <x v="2"/>
    <s v="15001"/>
    <s v="TA-25-1373676"/>
    <s v="15030802"/>
    <s v="OC CIERRE"/>
    <s v="BOYACA"/>
    <s v="TUNJA"/>
    <s v="CAVTUFARMACIA"/>
    <s v="AVAL"/>
    <s v="FO-25-1938648"/>
    <d v="2025-12-05T20:49:00"/>
    <d v="2025-12-06T14:02:00"/>
    <m/>
    <s v="CIERRE"/>
    <s v="CIERRE"/>
    <s v="BANCO DE BOGOTA"/>
    <m/>
    <s v="EJECUTADO"/>
    <s v="CIERRE EXITOSO"/>
    <s v="06/12/2025 SE REALIZA CIERRE RETIRO CB BANCO BOGOTA RERITANDO EQUIPO DESK/3500- LECTOR CB - BASE SOPORTE - FUENTE DE PODER - CABLE PACTH CORD 3 METROS .."/>
    <s v="VISITA TECNICA"/>
    <s v="KA000108"/>
    <s v="TIPO I"/>
    <s v="TERRESTRE"/>
    <n v="1"/>
    <s v="0"/>
    <s v="ALVARADO MORENO CRISTHIAN"/>
    <n v="65960"/>
    <n v="75096"/>
    <n v="65960"/>
  </r>
  <r>
    <s v="SANTA MARTA"/>
    <x v="5"/>
    <x v="5"/>
    <s v="44001"/>
    <s v="TA-25-1373677"/>
    <s v="16771206"/>
    <s v="OC CIERRE"/>
    <s v="LA GUAJIRA"/>
    <s v="RIOHACHA"/>
    <s v="CAFE INTERNET CLICK"/>
    <s v="AVAL"/>
    <s v="FO-25-1938650"/>
    <d v="2025-12-05T17:47:00"/>
    <d v="2025-12-11T07:16:00"/>
    <m/>
    <s v="CIERRE"/>
    <s v="CIERRE"/>
    <s v="BANCO DE BOGOTA"/>
    <m/>
    <s v="EJECUTADO"/>
    <s v="CIERRE EXITOSO"/>
    <s v="11/12/2025 SE REALIZA CIERRE DE CORRESPONSAL AVAL, SE RETIRA DATAFONO Y LECTOR DE BARRAS"/>
    <s v="VISITA TECNICA"/>
    <s v="AA002530"/>
    <s v="TIPO III"/>
    <s v="TERRESTRE"/>
    <n v="1"/>
    <s v="0"/>
    <s v="THOMAS  CAMPO SIGIFREDO SEGUNDO"/>
    <n v="275729"/>
    <n v="196537"/>
    <n v="275729"/>
  </r>
  <r>
    <s v="MONTERIA"/>
    <x v="5"/>
    <x v="5"/>
    <s v="23555"/>
    <s v="TA-25-1373678"/>
    <s v="18359562"/>
    <s v="OC CIERRE"/>
    <s v="CORDOBA"/>
    <s v="PLANETA RICA"/>
    <s v="ELECTROFERRETERIA LA 20"/>
    <s v="AVAL"/>
    <s v="FO-25-1938653"/>
    <d v="2025-12-05T08:03:00"/>
    <d v="2025-12-06T14:05:00"/>
    <m/>
    <s v="CIERRE"/>
    <s v="CIERRE"/>
    <s v="BANCO DE BOGOTA"/>
    <m/>
    <s v="EJECUTADO / CANCELADO"/>
    <s v="CB CERRADO - DESOCUPADO"/>
    <s v="06/12/2025 SE LLEGA A SITIO, COMERCIO CERRADO, SE INDAGA CON LOCALES CERCANOS ESTOS INDICAN QUE EL COMERCIO YA NO EXISTE, SE REALIZA LLAMADAS TELEFÓNICAS AL NÚMERO 3128785269 PARA CONTACTAR AL CLIENTE EL CUAL NO RESPONDE, SE REALIZA CIERRE DE FO."/>
    <s v="VISITA TECNICA"/>
    <m/>
    <s v="TIPO II"/>
    <s v="TERRESTRE"/>
    <n v="1"/>
    <s v="0"/>
    <s v="MARQUEZ HOYOS JEYSON DANIEL"/>
    <n v="144968"/>
    <n v="140396"/>
    <n v="144968"/>
  </r>
  <r>
    <s v="BOGOTA"/>
    <x v="1"/>
    <x v="1"/>
    <s v="11001"/>
    <s v="TA-25-1373679"/>
    <s v="87960240"/>
    <s v="OC CIERRE"/>
    <s v="CUNDINAMARCA"/>
    <s v="BOGOTA"/>
    <s v="MARKET PREMIUM"/>
    <s v="AVAL"/>
    <s v="FO-25-1967556 | FO-25-1938657"/>
    <d v="2025-12-05T20:54:00"/>
    <d v="2025-12-13T12:07:00"/>
    <m/>
    <s v="CIERRE"/>
    <s v="CIERRE"/>
    <s v="BANCO DE BOGOTA"/>
    <m/>
    <s v="EJECUTADO / CANCELADO"/>
    <s v="CB NO ENTREGA EQUIPO"/>
    <s v="[FO-25-1967556] 13/12/2025 SE LLEGA A COMERCIO, ME TRATÓ DE COMUNICAR CON LA SEÑORA ANDREA Y NO FUE POSIBLE CONTACTARLA, SE ESCALA, ME INDICAN QUE SE CIERRA. || [FO-25-1938657] 12/12/2025 SE LLEGA A COMERCIO ES UN CONJUNTO NO HAY DATOS ME COMUNICO AL NÚMERO DE CELULAR TITULAR INDICA QUE NO SE ENCUENTRA PARA ENTREGAR EQUIPOS"/>
    <s v="VISITA TECNICA"/>
    <m/>
    <s v="TIPO I"/>
    <s v="TERRESTRE"/>
    <n v="2"/>
    <s v="0"/>
    <s v="ARIAS QUILINDO JULIAN"/>
    <n v="131920"/>
    <n v="75096"/>
    <n v="131920"/>
  </r>
  <r>
    <s v="BOGOTA"/>
    <x v="1"/>
    <x v="1"/>
    <s v="25307"/>
    <s v="TA-25-1373680"/>
    <s v="17550039"/>
    <s v="OC CIERRE"/>
    <s v="CUNDINAMARCA"/>
    <s v="GIRARDOT"/>
    <s v="INTERAUTOLATAS ANACAV"/>
    <s v="AVAL"/>
    <s v="FO-25-1938660"/>
    <d v="2025-12-05T17:52:00"/>
    <d v="2025-12-09T12:04:00"/>
    <m/>
    <s v="CIERRE"/>
    <s v="CIERRE"/>
    <s v="BANCO DE BOGOTA"/>
    <m/>
    <s v="EJECUTADO / CANCELADO"/>
    <s v="CB CERRADO - DESOCUPADO"/>
    <s v="09/12/2025 SE REALIZA VISITA A COMERCIO, NO EXISTE CB, SE PROCEDE A LLAMAR AL # 3124470139 O 3214199698 NO ES POSIBLE CONTACTARLO, SE ESCALA CON EL COORDINADOR INDICANDO QUE SE CIERRA TA"/>
    <s v="VISITA TECNICA"/>
    <m/>
    <s v="TIPO III"/>
    <s v="TERRESTRE"/>
    <n v="1"/>
    <s v="0"/>
    <s v="ARIAS QUILINDO JULIAN"/>
    <n v="275729"/>
    <n v="196537"/>
    <n v="275729"/>
  </r>
  <r>
    <s v="BUCARAMANGA"/>
    <x v="2"/>
    <x v="2"/>
    <s v="68669"/>
    <s v="TA-25-1373681"/>
    <s v="15987977"/>
    <s v="OC CIERRE"/>
    <s v="SANTANDER"/>
    <s v="SAN ANDRES"/>
    <s v="DISTRIBUCIONES ENLACE"/>
    <s v="AVAL"/>
    <s v="FO-25-1938662"/>
    <d v="2025-12-05T19:19:00"/>
    <d v="2025-12-11T12:57:00"/>
    <m/>
    <s v="CIERRE"/>
    <s v="CIERRE"/>
    <s v="BANCO DE BOGOTA"/>
    <m/>
    <s v="EJECUTADO"/>
    <s v="CIERRE EXITOSO"/>
    <s v="11/12/2025 SE REALIZA VISITA AL COMERCIO SE RETIRA DATAFONO Y LECTORA CON SUS RESPECTIVOS ACCESORIOS"/>
    <s v="VISITA TECNICA"/>
    <s v="BBBQZ688"/>
    <s v="TIPO III"/>
    <s v="TERRESTRE"/>
    <n v="1"/>
    <s v="0"/>
    <s v="MARIÑO PABON JORGE ENRIQUE"/>
    <n v="275729"/>
    <n v="196537"/>
    <n v="275729"/>
  </r>
  <r>
    <s v="CALI"/>
    <x v="0"/>
    <x v="0"/>
    <s v="76001"/>
    <s v="TA-25-1373682"/>
    <s v="42739920"/>
    <s v="OC CIERRE"/>
    <s v="VALLE DEL CAUCA"/>
    <s v="CALI"/>
    <s v="SERVICIO INTEGRADO CANAAN"/>
    <s v="AVAL"/>
    <s v="FO-25-1938666"/>
    <d v="2025-12-05T06:41:00"/>
    <d v="2025-12-09T10:23:00"/>
    <m/>
    <s v="CIERRE"/>
    <s v="CIERRE"/>
    <m/>
    <m/>
    <s v="EJECUTADO"/>
    <s v="CIERRE EXITOSO"/>
    <s v="09/12/2025 SE RETIRA DATÁFONO Y LECTORA"/>
    <s v="VISITA TECNICA"/>
    <s v="MN00E563"/>
    <s v="TIPO I"/>
    <s v="TERRESTRE"/>
    <n v="1"/>
    <s v="0"/>
    <s v="CUERO RUIZ JHONNY"/>
    <n v="65960"/>
    <n v="75096"/>
    <n v="65960"/>
  </r>
  <r>
    <s v="MEDELLIN"/>
    <x v="4"/>
    <x v="4"/>
    <s v="5001"/>
    <s v="TA-25-1373683"/>
    <s v="16084105"/>
    <s v="OC CIERRE"/>
    <s v="ANTIOQUIA"/>
    <s v="MEDELLIN"/>
    <s v="CELUNET.AV"/>
    <s v="AVAL"/>
    <s v="FO-25-1938668"/>
    <d v="2025-12-05T18:09:00"/>
    <d v="2025-12-10T10:25:00"/>
    <m/>
    <s v="CIERRE"/>
    <s v="CIERRE"/>
    <s v="BANCO DE BOGOTA"/>
    <m/>
    <s v="EJECUTADO"/>
    <s v="CB CERRADO - DESOCUPADO"/>
    <s v="10/12/2025 SE VALIDA LA DIRECCIÓN DEL CB EN LA CUAL NO HAY NINGÚN NEGOCIO DE CELULARES Y SOLAMENTE EXISTE, UN MINIMERCADO. NO CONTESTAN EN LAS LÍNEAS Y OTRA PERSONA CON NEGOCIO COMENTAN QUE YA HACE TIEMPO HABÍAN ENTREGADO EL LOCAL Y QUÉ YA ESA PERSONA SE FUE."/>
    <s v="VISITA TECNICA"/>
    <m/>
    <s v="TIPO I"/>
    <s v="TERRESTRE"/>
    <n v="1"/>
    <s v="0"/>
    <s v="MARIN PIEDRAHITA JIMMY ALEXIS"/>
    <n v="65960"/>
    <n v="75096"/>
    <n v="65960"/>
  </r>
  <r>
    <s v="BOGOTA"/>
    <x v="1"/>
    <x v="1"/>
    <s v="11001"/>
    <s v="TA-25-1373684"/>
    <s v="17383936"/>
    <s v="OC CIERRE"/>
    <s v="CUNDINAMARCA"/>
    <s v="BOGOTA"/>
    <s v="L@N HOUSE"/>
    <s v="AVAL"/>
    <s v="FO-25-1938671"/>
    <d v="2025-12-05T20:54:00"/>
    <d v="2025-12-11T16:37:00"/>
    <m/>
    <s v="CIERRE"/>
    <s v="CIERRE"/>
    <s v="BANCO DE BOGOTA"/>
    <m/>
    <s v="EJECUTADO / CANCELADO"/>
    <s v="CB NO ENTREGA EQUIPO"/>
    <s v="11/12/2025 SE VISITA COMERCIO PERO LA PERSONA ENCARGADA NO ESTÁ SE LLAMA INDICA QUE EL NO TIENE CONOCIMIENTO DEL CIERRE Y QUE EN EL MOMENTO NO ETSA EN EL PUNTO NO ENTREGA LOS EQUIPOS"/>
    <s v="VISITA TECNICA"/>
    <s v="NA"/>
    <s v="TIPO I"/>
    <s v="TERRESTRE"/>
    <n v="1"/>
    <s v="0"/>
    <s v="LEAL POVEDA YOHAN SEBASTIAN"/>
    <n v="65960"/>
    <n v="75096"/>
    <n v="65960"/>
  </r>
  <r>
    <s v="BOGOTA"/>
    <x v="1"/>
    <x v="1"/>
    <s v="11001"/>
    <s v="TA-25-1373685"/>
    <s v="16344152"/>
    <s v="OC CIERRE"/>
    <s v="CUNDINAMARCA"/>
    <s v="BOGOTA"/>
    <s v="SUPERMERCADO EL BALCON SANTAND"/>
    <s v="AVAL"/>
    <s v="FO-25-1938675"/>
    <d v="2025-12-05T17:33:00"/>
    <d v="2025-12-10T16:57:00"/>
    <m/>
    <s v="CIERRE"/>
    <s v="CIERRE"/>
    <s v="BANCO DE BOGOTA"/>
    <m/>
    <s v="EJECUTADO"/>
    <s v="CIERRE EXITOSO"/>
    <s v="10/12/2025 SE RETIRA DATÁFONO Y LECTURA"/>
    <s v="VISITA TECNICA"/>
    <s v="111OZ862"/>
    <s v="TIPO I"/>
    <s v="TERRESTRE"/>
    <n v="1"/>
    <s v="0"/>
    <s v="MICHELI LOPEZ MIGUEL ANGEL"/>
    <n v="65960"/>
    <n v="75096"/>
    <n v="65960"/>
  </r>
  <r>
    <s v="BUCARAMANGA"/>
    <x v="2"/>
    <x v="2"/>
    <s v="68547"/>
    <s v="TA-25-1373686"/>
    <s v="16241184"/>
    <s v="OC CIERRE"/>
    <s v="SANTANDER"/>
    <s v="PIEDECUESTA"/>
    <s v="RECAUDOS BARRERA"/>
    <s v="AVAL"/>
    <s v="FO-25-1938677"/>
    <d v="2025-12-05T19:03:00"/>
    <d v="2025-12-06T14:11:00"/>
    <m/>
    <s v="CIERRE"/>
    <s v="CIERRE"/>
    <m/>
    <m/>
    <s v="EJECUTADO / CANCELADO"/>
    <s v="CB CERRADO - DESOCUPADO"/>
    <s v="06/12/2025 SE VISITA COMERCIO SE VERIFICA QUE SE ENCUENTRA EL LOCSL ABANDONADO SE LLAMA EN REPETIDAS OCASIONES AL SEÑOR CIRO ALFONSO AL NUMERO 3015145197 SIN RESPUESTA ALGUNA SE PREGUNTA A SUS ALREDEDORES Y NO DAN RAZON ALGUNA"/>
    <s v="VISITA TECNICA"/>
    <m/>
    <s v="TIPO II"/>
    <s v="TERRESTRE"/>
    <n v="1"/>
    <s v="0"/>
    <s v="BARAJAS BERMUDEZ YAHIR MAURICIO"/>
    <n v="144968"/>
    <n v="140396"/>
    <n v="144968"/>
  </r>
  <r>
    <s v="MEDELLIN"/>
    <x v="4"/>
    <x v="4"/>
    <s v="5212"/>
    <s v="TA-25-1373687"/>
    <s v="80288988"/>
    <s v="OC CIERRE"/>
    <s v="ANTIOQUIA"/>
    <s v="COPACABANA"/>
    <s v="GLS INMOBILIARIA SAS"/>
    <s v="AVAL"/>
    <s v="FO-25-1938680"/>
    <d v="2025-12-05T18:31:00"/>
    <d v="2025-12-13T12:11:00"/>
    <m/>
    <s v="CIERRE"/>
    <s v="CIERRE"/>
    <s v="BANCO DE BOGOTA"/>
    <m/>
    <s v="EJECUTADO"/>
    <s v="CIERRE EXITOSO"/>
    <s v="13/12/2025 SE RETIRAN DE OK"/>
    <s v="VISITA TECNICA"/>
    <s v="SX6ZZ337"/>
    <s v="TIPO I"/>
    <s v="TERRESTRE"/>
    <n v="1"/>
    <s v="0"/>
    <s v="DIAZ ZABALA FRANCIS DUBAN"/>
    <n v="65960"/>
    <n v="75096"/>
    <n v="65960"/>
  </r>
  <r>
    <s v="CARTAGENA"/>
    <x v="5"/>
    <x v="5"/>
    <s v="13001"/>
    <s v="TA-25-1373688"/>
    <s v="71749634"/>
    <s v="OC CIERRE"/>
    <s v="BOLIVAR"/>
    <s v="CARTAGENA"/>
    <s v="GEST MOBILE PLAZUELA"/>
    <s v="AVAL"/>
    <s v="FO-25-1938685"/>
    <d v="2025-12-05T07:33:00"/>
    <d v="2025-12-09T15:44:00"/>
    <m/>
    <s v="CIERRE"/>
    <s v="CIERRE"/>
    <s v="BANCO DE BOGOTA"/>
    <m/>
    <s v="EJECUTADO"/>
    <s v="EJECUTADO EXITOSO"/>
    <s v="06/12/2025 BUEN DIA CLIENTE INFORMA QUE TIENE LOS EQUIPOS GUARDADOS EN EL LOCAL PERO SE ENCUENTRA CERRADO EL DIA DE HOY Y LO ABREN EL MARTES QUE PORFAVOR LLEGUEN EN HORAS DE LA TARDE | 09/12/2025 SE REALIZA CIERRE DE CORRESPONSAL AVAL SE RECIBEN EQUIPO COMPLETO CON PIN PAD Y HUB SE RECIBE TODO OK EN DIRECCIÓN DE BODEGA PRINCIPAL"/>
    <s v="VISITA TECNICA"/>
    <s v="SX5ZZ265"/>
    <s v="TIPO I"/>
    <s v="TERRESTRE"/>
    <n v="1"/>
    <s v="0"/>
    <s v="MARTINEZ SALGUEDO ANDRES AUGUSTO"/>
    <n v="65960"/>
    <n v="75096"/>
    <n v="65960"/>
  </r>
  <r>
    <s v="CARTAGENA"/>
    <x v="5"/>
    <x v="5"/>
    <s v="13001"/>
    <s v="TA-25-1373689"/>
    <s v="71749642"/>
    <s v="OC CIERRE"/>
    <s v="BOLIVAR"/>
    <s v="CARTAGENA"/>
    <s v="GEST MOBILE RONDA"/>
    <s v="AVAL"/>
    <s v="FO-25-1938689"/>
    <d v="2025-12-05T07:33:00"/>
    <d v="2025-12-09T15:53:00"/>
    <m/>
    <s v="CIERRE"/>
    <s v="CIERRE"/>
    <s v="BANCO DE BOGOTA"/>
    <m/>
    <s v="EJECUTADO"/>
    <s v="CIERRE EXITOSO"/>
    <s v="06/12/2025 BUEN DIA CLIENTE INFORMA QUE TIENE LOS EQUIPOS GUARDADOS EN EL LOCAL PERO SE ENCUENTRA CERRADO EL DIA DE HOY Y LO ABREN EL MARTES QUE PORFAVOR LLEGUEN EN HORAS DE LA TARDE | 09/12/2025 SE REALIZA CIERRE DE CORRESPONSAL AVAL SE RECIBEN EQUIPO COMPLETO SE RECIBE TODO OK EN BODEGA PRINCIPAL"/>
    <s v="VISITA TECNICA"/>
    <s v="A15ZZ792"/>
    <s v="TIPO I"/>
    <s v="TERRESTRE"/>
    <n v="1"/>
    <s v="0"/>
    <s v="MARTINEZ SALGUEDO ANDRES AUGUSTO"/>
    <n v="65960"/>
    <n v="75096"/>
    <n v="65960"/>
  </r>
  <r>
    <s v="CARTAGENA"/>
    <x v="5"/>
    <x v="5"/>
    <s v="13001"/>
    <s v="TA-25-1373690"/>
    <s v="71749659"/>
    <s v="OC CIERRE"/>
    <s v="BOLIVAR"/>
    <s v="CARTAGENA"/>
    <s v="GESTS MOBILE EJECUTIVOS"/>
    <s v="AVAL"/>
    <s v="FO-25-1938691"/>
    <d v="2025-12-05T07:33:00"/>
    <d v="2025-12-09T15:28:00"/>
    <m/>
    <s v="CIERRE"/>
    <s v="CIERRE"/>
    <m/>
    <m/>
    <s v="EJECUTADO"/>
    <s v="CIERRE EXITOSO"/>
    <s v="06/12/2025 BUEN DIA CLIENTE INFORMA QUE TIENE LOS EQUIPOS GUARDADOS EN EL LOCAL PERO SE ENCUENTRA CERRADO EL DIA DE HOY Y LO ABREN EL MARTES QUE PORFAVOR LLEGUEN EN HORAS DE LA TARDE | 09/12/2025 SE REALIZA CIERRE DE CORRESPONSAL AVAL SE RECIBEN EQUIPO COMPLETO SE RECIBE TODO OK"/>
    <s v="VISITA TECNICA"/>
    <s v="SA1ZZ097"/>
    <s v="TIPO I"/>
    <s v="TERRESTRE"/>
    <n v="1"/>
    <s v="0"/>
    <s v="MARTINEZ SALGUEDO ANDRES AUGUSTO"/>
    <n v="65960"/>
    <n v="75096"/>
    <n v="65960"/>
  </r>
  <r>
    <s v="MEDELLIN"/>
    <x v="4"/>
    <x v="4"/>
    <s v="5579"/>
    <s v="TA-25-1373692"/>
    <s v="73213316"/>
    <s v="OC CIERRE"/>
    <s v="ANTIOQUIA"/>
    <s v="PUERTO BERRIO"/>
    <s v="REDEGESTIONES SAS"/>
    <s v="AVAL"/>
    <s v="FO-25-1938695"/>
    <d v="2025-12-05T18:00:00"/>
    <d v="2025-12-11T16:40:00"/>
    <m/>
    <s v="CIERRE"/>
    <s v="CIERRE"/>
    <s v="BANCO DE BOGOTA"/>
    <m/>
    <s v="EJECUTADO"/>
    <s v="CIERRE EXITOSO"/>
    <s v="11/12/2025 SE REALIZA CIERRE DE CB SE RECOGE 1 DATAFONO , 1 LECTOR OK"/>
    <s v="VISITA TECNICA"/>
    <s v="FAEZZ009"/>
    <s v="TIPO III"/>
    <s v="TERRESTRE"/>
    <n v="1"/>
    <s v="0"/>
    <s v="MONTOYA VELEZ ANDRES FELIPE"/>
    <n v="275729"/>
    <n v="196537"/>
    <n v="275729"/>
  </r>
  <r>
    <s v="MEDELLIN"/>
    <x v="4"/>
    <x v="4"/>
    <s v="5001"/>
    <s v="TA-25-1373693"/>
    <s v="43707215"/>
    <s v="OC CIERRE"/>
    <s v="ANTIOQUIA"/>
    <s v="MEDELLIN"/>
    <s v="SOLUCION DE PROYECTOS INTELIGENTES S.A.S."/>
    <s v="AVAL"/>
    <s v="FO-25-1938697"/>
    <d v="2025-12-05T12:17:00"/>
    <d v="2025-12-09T11:56:00"/>
    <m/>
    <s v="CIERRE"/>
    <s v="CIERRE"/>
    <s v="BANCO DE BOGOTA"/>
    <m/>
    <s v="EJECUTADO / CANCELADO"/>
    <s v="CB CERRADO - DESOCUPADO"/>
    <s v="09/12/2025 SE LLEGA A PUNTO Y SE ENCUANTRA COMERCIO CERRADO SE INTENTA COMUNICACIÓN CON LOS 3 NÚMEROS BRINDADOS SIN RESPUESTA, SE ESPERAN 30 MINUTOS SIN RESPUESTA, SE CIERRA"/>
    <s v="VISITA TECNICA"/>
    <s v="0000"/>
    <s v="TIPO I"/>
    <s v="TERRESTRE"/>
    <n v="1"/>
    <s v="0"/>
    <s v="QUINTERO SANCHEZ JUAN SEBASTIAN"/>
    <n v="65960"/>
    <n v="75096"/>
    <n v="65960"/>
  </r>
  <r>
    <s v="CALI"/>
    <x v="0"/>
    <x v="0"/>
    <s v="76001"/>
    <s v="TA-25-1373694"/>
    <s v="21460282"/>
    <s v="OC CIERRE"/>
    <s v="VALLE DEL CAUCA"/>
    <s v="CALI"/>
    <s v="MATERIALES SURTIOCCIDENTE"/>
    <s v="AVAL"/>
    <s v="FO-25-1938700"/>
    <d v="2025-12-05T06:51:00"/>
    <d v="2025-12-10T10:31:00"/>
    <m/>
    <s v="CIERRE"/>
    <s v="CIERRE"/>
    <s v="BANCO DE BOGOTA"/>
    <m/>
    <s v="EJECUTADO"/>
    <s v="CIERRE EXITOSO"/>
    <s v="09/12/2025 SE REALIZA VISITA AL COMERCIO, SE REALIZA CIERRE CB AVAL MIXTO POR SOLICITUD DEL BANCO, SE RETIRA DATAFONO, LECTORA, ACCESORIOS, CLIENTE DEVUELVE EQUIPOS EN BUEN ESTADO"/>
    <s v="VISITA TECNICA"/>
    <s v="OA00A483"/>
    <s v="TIPO I"/>
    <s v="TERRESTRE"/>
    <n v="1"/>
    <s v="0"/>
    <s v="HERRERA MONAR GEOVANNY"/>
    <n v="65960"/>
    <n v="75096"/>
    <n v="65960"/>
  </r>
  <r>
    <s v="CARTAGENA"/>
    <x v="5"/>
    <x v="5"/>
    <s v="13433"/>
    <s v="TA-25-1373695"/>
    <s v="81416034"/>
    <s v="OC CIERRE"/>
    <s v="BOLIVAR"/>
    <s v="MAHATES"/>
    <s v="SALAS AGAMEZ S,A,S,"/>
    <s v="AVAL"/>
    <s v="FO-25-1938704"/>
    <d v="2025-12-05T16:36:00"/>
    <d v="2025-12-10T16:59:00"/>
    <m/>
    <s v="CIERRE"/>
    <s v="CIERRE"/>
    <s v="BANCO DE BOGOTA"/>
    <m/>
    <s v="EJECUTADO"/>
    <s v="CIERRE EXITOSO"/>
    <s v="10/12/2025 SE REALIZA CIERRE DE CORRESPONSAL A SOLICITUD DEL BANCO SE RECIBE EQUIPO COMPLETO TODO OK"/>
    <s v="VISITA TECNICA"/>
    <s v="A4IZZ055"/>
    <s v="TIPO II"/>
    <s v="TERRESTRE"/>
    <n v="1"/>
    <s v="0"/>
    <s v="MARTINEZ SALGUEDO ANDRES AUGUSTO"/>
    <n v="144968"/>
    <n v="140396"/>
    <n v="144968"/>
  </r>
  <r>
    <s v="MEDELLIN"/>
    <x v="4"/>
    <x v="4"/>
    <s v="5615"/>
    <s v="TA-25-1373696"/>
    <s v="71855795"/>
    <s v="OC CIERRE"/>
    <s v="ANTIOQUIA"/>
    <s v="RIONEGRO"/>
    <s v="CENTRO INTEGRAL DE ATENCION PARA CONDUCTORES INFRACTORES CIA CONDUMAS SAS"/>
    <s v="AVAL"/>
    <s v="FO-25-1938707"/>
    <d v="2025-12-05T18:31:00"/>
    <d v="2025-12-12T15:36:00"/>
    <m/>
    <s v="CIERRE"/>
    <s v="CIERRE"/>
    <s v="BANCO DE BOGOTA"/>
    <m/>
    <s v="EJECUTADO / CANCELADO"/>
    <s v="CB NO ENTREGA EQUIPO"/>
    <s v="12/12/2025 SE LLEGA A PUNTO Y JULIANA INDICA QUE NO LE HAN NOTIFICADO DEL RETIRO DE LOS EQUIPOS, ADICIONAL TIENE UN SALDO A FAVOR Y SE DEBE COMUNICAR AL BANCO,"/>
    <s v="VISITA TECNICA"/>
    <s v="0"/>
    <s v="TIPO II"/>
    <s v="TERRESTRE"/>
    <n v="1"/>
    <s v="0"/>
    <s v="BADEL ACUÑA LUIS ALBERTO"/>
    <n v="144968"/>
    <n v="140396"/>
    <n v="144968"/>
  </r>
  <r>
    <s v="MONTERIA"/>
    <x v="5"/>
    <x v="5"/>
    <s v="5495"/>
    <s v="TA-25-1373697"/>
    <s v="60686284"/>
    <s v="OC CIERRE"/>
    <s v="ANTIOQUIA"/>
    <s v="NECHI"/>
    <s v="SOLO MARKAS Y MARKAS SAS"/>
    <s v="AVAL"/>
    <s v="FO-25-1938710"/>
    <d v="2025-12-05T16:43:00"/>
    <d v="2025-12-15T10:38:00"/>
    <m/>
    <s v="CIERRE"/>
    <s v="CIERRE"/>
    <s v="BANCO DE BOGOTA"/>
    <m/>
    <s v="EJECUTADO"/>
    <s v="CIERRE EXITOSO"/>
    <s v="15/12/2025 SE REALIZA CIERRE DE CORRESPONSAL GRUPO AVAL BANCO DE BOGOTÁ OK, SE RETIRAN EQUIPOS Y ACCESORIOS EN BUEN ESTÁDO, EQUIPOS RETIRADOS DEL PUNTO SE ENVÍAN BODEGA LÍNEA COMUNICACIONES SEDE MONTERIA OK"/>
    <s v="VISITA TECNICA"/>
    <s v="SA003215"/>
    <s v="TIPO III"/>
    <s v="TERRESTRE"/>
    <n v="1"/>
    <s v="0"/>
    <s v="GONZALEZ FERRER JESUS ALEXANDER"/>
    <n v="275729"/>
    <n v="196537"/>
    <n v="275729"/>
  </r>
  <r>
    <s v="SANTA MARTA"/>
    <x v="5"/>
    <x v="5"/>
    <s v="47001"/>
    <s v="TA-25-1373698"/>
    <s v="49861206"/>
    <s v="OC CIERRE"/>
    <s v="MAGDALENA"/>
    <s v="SANTA MARTA"/>
    <s v="APOTICA DROGUERIAS"/>
    <s v="AVAL"/>
    <s v="FO-25-1938713"/>
    <d v="2025-12-05T07:26:00"/>
    <d v="2025-12-06T14:15:00"/>
    <m/>
    <s v="CIERRE"/>
    <s v="CIERRE"/>
    <s v="BANCO DE BOGOTA"/>
    <m/>
    <s v="EJECUTADO"/>
    <s v="CIERRE EXITOSO"/>
    <s v="06/12/2025 SE REALIZA VISITA AL PUNTO, SE ENTREGA EN LA DIRECCIÓN AV LIBERTADOR 30 360 SE RECIBEN EQUIPOS LECTOR BASE CABLEADO, SE TOMA REGISTRO TODO OK"/>
    <s v="VISITA TECNICA"/>
    <s v="LN02Z680"/>
    <s v="TIPO I"/>
    <s v="TERRESTRE"/>
    <n v="1"/>
    <s v="0"/>
    <s v="GUTIERREZ PEREZ LUIS ALBERTO"/>
    <n v="65960"/>
    <n v="75096"/>
    <n v="65960"/>
  </r>
  <r>
    <s v="VILLAVICENCIO"/>
    <x v="3"/>
    <x v="3"/>
    <s v="50006"/>
    <s v="TA-25-1373699"/>
    <s v="17056045"/>
    <s v="OC CIERRE"/>
    <s v="META"/>
    <s v="ACACIAS"/>
    <s v="AUTOSERVICIO KAFIR DEL LLANO"/>
    <s v="AVAL"/>
    <s v="FO-25-1938716"/>
    <d v="2025-12-05T09:42:00"/>
    <d v="2025-12-06T14:19:00"/>
    <m/>
    <s v="CIERRE"/>
    <s v="CIERRE"/>
    <s v="BANCO DE BOGOTA"/>
    <m/>
    <s v="EJECUTADO / CANCELADO"/>
    <s v="CB NO ENTREGA EQUIPO"/>
    <s v="06/12/2025 SE VISTA EL PUNTO CB POR SOLICITUD DE CIERRE, SE LLEGA AL LUGAR DONDE NOS INFORMA EL USUARIO QUE NO LO HAN NOTIFICADO SOBRE EL CIERRE Y NO PERMITE EL RETIRO DE LOS EQUIPOS, SE DEJA LA NOVEDAD CON EL JEFE DE ZONA"/>
    <s v="VISITA TECNICA"/>
    <s v="0"/>
    <s v="TIPO II"/>
    <s v="TERRESTRE"/>
    <n v="1"/>
    <s v="0"/>
    <s v="MOLINA CASTRO JAVIER ALBERTO"/>
    <n v="144968"/>
    <n v="140396"/>
    <n v="144968"/>
  </r>
  <r>
    <s v="CALI"/>
    <x v="0"/>
    <x v="0"/>
    <s v="76001"/>
    <s v="TA-25-1373700"/>
    <s v="18813667"/>
    <s v="OC CIERRE"/>
    <s v="VALLE DEL CAUCA"/>
    <s v="CALI"/>
    <s v="COMUNICACIONES VALLEGRANDE"/>
    <s v="AVAL"/>
    <s v="FO-25-1938718"/>
    <d v="2025-12-05T06:40:00"/>
    <d v="2025-12-09T12:12:00"/>
    <m/>
    <s v="CIERRE"/>
    <s v="CIERRE"/>
    <s v="BANCO DE BOGOTA"/>
    <m/>
    <s v="CANCELADO"/>
    <s v="CB NO ENTREGA EQUIPO"/>
    <s v="09/12/2025 SE LLAMA AL CLIENTE PERO CONTESTA EL HERMANO E INDICA QUE ESTA POR FUERA DEL PAIS Y NO PUEDE ENTREGAR EQUIPOS EN EL MOMENTO"/>
    <s v="SOPORTE TELEFONICO"/>
    <m/>
    <s v="TIPO I"/>
    <s v="TERRESTRE"/>
    <n v="0"/>
    <s v="0"/>
    <s v="CUERO RUIZ JHONNY"/>
    <n v="41241"/>
    <n v="0"/>
    <n v="41241"/>
  </r>
  <r>
    <s v="CALI"/>
    <x v="0"/>
    <x v="0"/>
    <s v="76318"/>
    <s v="TA-25-1373701"/>
    <s v="18835165"/>
    <s v="OC CIERRE"/>
    <s v="VALLE DEL CAUCA"/>
    <s v="GUACARI"/>
    <s v="AUTOSERVICIO DEL CENTRO"/>
    <s v="AVAL"/>
    <s v="FO-25-1938721"/>
    <d v="2025-12-05T06:23:00"/>
    <d v="2025-12-09T12:17:00"/>
    <m/>
    <s v="CIERRE"/>
    <s v="CIERRE"/>
    <s v="BANCO DE BOGOTA"/>
    <m/>
    <s v="EJECUTADO"/>
    <s v="CIERRE EXITOSO"/>
    <s v="09/12/2025 SE VISITA CORRESPONSAL Y SE RETIRAN EQUIPOS EN BUEN ESTADO."/>
    <s v="VISITA TECNICA"/>
    <s v="XP002431"/>
    <s v="TIPO II"/>
    <s v="TERRESTRE"/>
    <n v="1"/>
    <s v="0"/>
    <s v="BOLAÑOS TABORDA JORGE ENRIQUE"/>
    <n v="144968"/>
    <n v="140396"/>
    <n v="144968"/>
  </r>
  <r>
    <s v="PEREIRA"/>
    <x v="0"/>
    <x v="6"/>
    <s v="76497"/>
    <s v="TA-25-1373702"/>
    <s v="30706782"/>
    <s v="OC CIERRE"/>
    <s v="VALLE DEL CAUCA"/>
    <s v="OBANDO"/>
    <s v="PRODESECHABLES OBANDO"/>
    <s v="AVAL"/>
    <s v="FO-25-1938725"/>
    <d v="2025-12-05T07:50:00"/>
    <d v="2025-12-09T11:53:00"/>
    <m/>
    <s v="CIERRE"/>
    <s v="CIERRE"/>
    <s v="BANCO DE BOGOTA"/>
    <m/>
    <s v="EJECUTADO"/>
    <s v="CIERRE EXITOSO"/>
    <s v="09/12/2025 SE VISITA COMERCIO SE REALIZA CIERRE CB AVAL SE RETIRA DATÁFONO BASE Y LECTORA"/>
    <s v="VISITA TECNICA"/>
    <s v="9T8ZZ154"/>
    <s v="TIPO II"/>
    <s v="TERRESTRE"/>
    <n v="1"/>
    <s v="0"/>
    <s v="LOAIZA LOPEZ JHON FREDDY"/>
    <n v="144968"/>
    <n v="140396"/>
    <n v="144968"/>
  </r>
  <r>
    <s v="CALI"/>
    <x v="0"/>
    <x v="0"/>
    <s v="76001"/>
    <s v="TA-25-1395774"/>
    <s v="66447103"/>
    <s v="OC CIERRE"/>
    <s v="VALLE DEL CAUCA"/>
    <s v="CALI"/>
    <s v="PAGOS YA SERVIVIENDA"/>
    <s v="AVAL"/>
    <s v="FO-25-1960725"/>
    <d v="2025-12-11T10:47:00"/>
    <d v="2025-12-17T09:21:00"/>
    <m/>
    <s v="CIERRE"/>
    <s v="CIERRE"/>
    <s v="BANCO DE BOGOTA"/>
    <m/>
    <s v="EJECUTADO / CANCELADO"/>
    <s v="CB CERRADO - DESOCUPADO"/>
    <s v="[FO-25-1960725] 11/12/2025 11-12 13:50 SE INTENTA COMUNICACIÓN AL NÚMERO 3146305934 PERO NO HAY RESPUESTA / 14:00 SE INTENTA COMUNICACIÓN AL NÚMERO 3146305934 PERO NO HABLAN Y CUELGAN / 14:16 SE INTENTA COMUNICACIÓN AL NÚMERO 3146305934 PERO NO HAY RESPUESTA | 16/12/2025 SE LLEGA A EL SITIO Y EL CB YA NO EXISTE EN EL PUNTO._x000a_EL COMERCIO DE ENCUENTRA OCUPADO POR OTRAS PERSONAS Y NO SABEN NADA SE LAS PERSONAS ANTERIORES. || [FO-25-1960725] 11/12/2025 11-12 13:50 SE INTENTA COMUNICACIÓN AL NÚMERO 3146305934 PERO NO HAY RESPUESTA / 14:00 SE INTENTA COMUNICACIÓN AL NÚMERO 3146305934 PERO NO HABLAN Y CUELGAN / 14:16 SE INTENTA COMUNICACIÓN AL NÚMERO 3146305934 PERO NO HAY RESPUESTA | 16/12/2025 SE LLEGA A EL SITIO Y EL CB YA NO EXISTE EN EL PUNTO._x000a_EL COMERCIO DE ENCUENTRA OCUPADO POR OTRAS PERSONAS Y NO SABEN NADA SE LAS PERSONAS ANTERIORES."/>
    <s v="VISITA TECNICA"/>
    <m/>
    <s v="TIPO I"/>
    <s v="TERRESTRE"/>
    <n v="2"/>
    <s v="0"/>
    <s v="TORRES GARCIA JENDRY JOSE"/>
    <n v="131920"/>
    <n v="75096"/>
    <n v="131920"/>
  </r>
  <r>
    <s v="IBAGUE"/>
    <x v="3"/>
    <x v="3"/>
    <s v="73067"/>
    <s v="TA-25-1395780"/>
    <s v="90092666"/>
    <s v="OC CIERRE"/>
    <s v="TOLIMA"/>
    <s v="ATACO"/>
    <s v="VARIEDADES PAEZ CAJUNA"/>
    <s v="AVAL"/>
    <s v="FO-25-1960727"/>
    <d v="2025-12-11T10:47:00"/>
    <d v="2025-12-12T12:00:00"/>
    <m/>
    <m/>
    <m/>
    <s v="BANCO DE BOGOTA"/>
    <m/>
    <s v="EJECUTADO"/>
    <s v="CIERRE EXITOSO"/>
    <s v="11/12/2025 11-12 14:14 EN COMUNICACIÓN AL NÚMERO 3147154359 CONTESTAN PERO INFORMAN QUE ESTOY EQUIVOCADA | 11/12/2025 11-12 14:14 EN COMUNICACIÓN AL NÚMERO 3147154359 CONTESTAN PERO INFORMAN QUE ESTOY EQUIVOCADA | 12/12/2025 SE REALIZA VISITA AL PUNTO , SE RETIRA DATÁFONO LECTORA EN BUEN ESTADO GENERAL , EN SANTIAGO PÉREZ ,EQUIPO EN BUEN ESTADO GENERAL .CIERRE EXITOSO"/>
    <s v="VISITA TECNICA"/>
    <s v="V6ZZZ413"/>
    <s v="TIPO III"/>
    <s v="TERRESTRE"/>
    <n v="1"/>
    <s v="0"/>
    <s v="DEVIA REINOSO JUAN CARLOS"/>
    <n v="275729"/>
    <n v="196537"/>
    <n v="275729"/>
  </r>
  <r>
    <s v="NEIVA"/>
    <x v="3"/>
    <x v="3"/>
    <s v="41001"/>
    <s v="TA-25-1406730"/>
    <s v="42279182"/>
    <s v="OC CIERRE"/>
    <s v="HUILA"/>
    <s v="NEIVA"/>
    <s v="MISCELANEA ESTRELLITA"/>
    <s v="AVAL"/>
    <s v="FO-25-1974252"/>
    <d v="2025-12-15T10:04:00"/>
    <d v="2025-12-15T17:19:00"/>
    <m/>
    <s v="CIERRE"/>
    <s v="RETIRO VOLUNTARIO"/>
    <s v="BANCO DE BOGOTA"/>
    <m/>
    <s v="EJECUTADO"/>
    <s v="PARCIALMENTE EXITOSO DATAFONO"/>
    <s v="16/12/2025 SE REALIZA LEGALIZACIÓN DE ACTIVO LECTOR SYMBOL PLACA 1217680 ENCONTRADO EN EL CB 60686284 PENDIENTE YA FUE CREADO OK"/>
    <s v="VISITA TECNICA"/>
    <s v="N/A"/>
    <s v="TIPO I"/>
    <s v="TERRESTRE"/>
    <n v="1"/>
    <s v="0"/>
    <s v="DIAZ VARGAS JONATHAN MIGUEL"/>
    <n v="65960"/>
    <n v="75096"/>
    <n v="65960"/>
  </r>
  <r>
    <s v="BOGOTA"/>
    <x v="6"/>
    <x v="1"/>
    <s v="25754"/>
    <s v="TA-25-1407573"/>
    <s v="16013823"/>
    <s v="OC CIERRE"/>
    <s v="CUNDINAMARCA"/>
    <s v="SOACHA"/>
    <s v="SERVICIOS EFECTIVOS INTER"/>
    <s v="AVAL"/>
    <s v="FO-25-1975477"/>
    <d v="2025-12-15T11:04:00"/>
    <d v="2025-12-16T08:53:00"/>
    <m/>
    <s v="CIERRE"/>
    <s v="RETIRO VOLUNTARIO"/>
    <s v="BANCO DE BOGOTA"/>
    <m/>
    <s v="EJECUTADO"/>
    <s v="PARCIALMENTE EXITOSO DATAFONO"/>
    <s v="15/12/2025 SE REALIZA EL RETIRO DE LECTOR DE BARRAS COMO RETIRO VOLUNTARIO"/>
    <s v="VISITA TECNICA"/>
    <s v="NA"/>
    <s v="TIPO I"/>
    <s v="TERRESTRE"/>
    <n v="1"/>
    <s v="0"/>
    <s v="ORTIZ MARTINEZ STIVEN"/>
    <n v="65960"/>
    <n v="75096"/>
    <n v="65960"/>
  </r>
  <r>
    <s v="BUCARAMANGA"/>
    <x v="2"/>
    <x v="2"/>
    <s v="68001"/>
    <s v="TA-25-1423436"/>
    <s v="89527661"/>
    <s v="OC BASE DATAFONO"/>
    <s v="SANTANDER"/>
    <s v="BUCARAMANGA"/>
    <s v="CHATEAMOS .COM"/>
    <s v="AVAL"/>
    <s v="FO-25-1980539"/>
    <d v="2025-12-16T08:54:00"/>
    <d v="2025-12-17T09:11:00"/>
    <m/>
    <s v="BASEDATAFONO"/>
    <s v="BASE DATAFONO"/>
    <s v="BANCO DE BOGOTA"/>
    <m/>
    <s v="EJECUTADO"/>
    <s v="CIERRE EXITOSO"/>
    <s v="16/12/2025 SE REALIZA VERIFICACIÓN EN SITIO ENCONTRANDO QUE LA BASE QUE SE ENCUENTRA EN SITIO ES UNA BASE NUEVA LA CUAL NO SE LOGRA ADECUAR CORRECTAMENTE AL EQUIPO ESTAS SON LAS ÚNICAS BASES CON LAS QUE CONTAMOS EN STOCK  SE ADECUAN DE MEJOR MANERA SE ENTREGA SERVICIO OPERATIVO"/>
    <s v="VISITA TECNICA"/>
    <s v="FAZZZ762"/>
    <s v="TIPO I"/>
    <s v="TERRESTRE"/>
    <n v="1"/>
    <s v="0"/>
    <s v="REYES RAMIREZ DIEGO ALEXANDER"/>
    <n v="65960"/>
    <n v="75096"/>
    <n v="65960"/>
  </r>
  <r>
    <s v="NEIVA"/>
    <x v="3"/>
    <x v="3"/>
    <s v="18592"/>
    <s v="TA-25-1429645"/>
    <s v="19092337"/>
    <s v="OC CIERRE"/>
    <s v="CAQUETA"/>
    <s v="PUERTO RICO"/>
    <s v="HOUSECAM PUNTO PAGOS"/>
    <s v="AVAL"/>
    <s v="FO-25-1989649"/>
    <d v="2025-12-17T12:36:00"/>
    <d v="2025-12-17T13:47:00"/>
    <m/>
    <s v="CIERRE"/>
    <s v="RETIRO VOLUNTARIO"/>
    <s v="BANCO DE BOGOTA"/>
    <m/>
    <s v="EJECUTADO"/>
    <s v="CIERRE EXITOSO"/>
    <s v="17/12/2025 CLIENTE ENTREGA DE FORMA VOLUNTARIA DATAFONO  SIN SOPORTE, LECTOR DE BARRAS, CABLE MAGIC BOX, FUENTE DE PODER DATÁFONO, ROLLOS NO HAY."/>
    <s v="VISITA TECNICA"/>
    <s v="9C00K925"/>
    <s v="TIPO V"/>
    <s v="TERRESTRE"/>
    <n v="1"/>
    <s v="0"/>
    <s v="ANDRADE HERNANDEZ JUAN CARLOS"/>
    <n v="479589"/>
    <n v="196537"/>
    <n v="479589"/>
  </r>
  <r>
    <s v="BUCARAMANGA"/>
    <x v="2"/>
    <x v="2"/>
    <s v="68001"/>
    <s v="TA-25-1433819"/>
    <s v="17068511"/>
    <s v="OC CIERRE"/>
    <s v="SANTANDER"/>
    <s v="BUCARAMANGA"/>
    <s v="COOPENESSA PROVENZA ESSA"/>
    <s v="AVAL"/>
    <s v="FO-25-1996596"/>
    <d v="2025-12-17T11:02:00"/>
    <d v="2025-12-20T08:31:00"/>
    <m/>
    <s v="CIERRE"/>
    <s v="CIERRE"/>
    <s v="BANCO POPULAR"/>
    <m/>
    <s v="EJECUTADO"/>
    <s v="PARCIALMENTE EXITOSO ACCESORIOS"/>
    <s v="17/12/2025 18-12 11:52AM EN COMUNICACIÓN CON EL SEÑOR JUAN CARLOS ARIZA AL NÚMERO 3187944050 CONFIRMA SOLICITUD E INFORMA QUE SON UNOS EQUIPOS QU EMANDO A RECOGER. SE DEBE VALIDAR SI ESTOS SO PERTENECEN A ESE PUNTO | 19/12/2025 SE REALIZA RECOLECCIÓN DE EQUIPOS EN DIRECCIÓN INDICADA POR EL SEÑOR JUAN CARLOS ARIZA SE REALIZA RETIRO DE 1 DATÁFONO Y 1 LECTOR DE BARRAS EQUIPOS SE LE INFORMA AL CLIENTE QUE HAY VARIOS EQUIPOS PENDIENTE POR RECOGER A LO QUE INFORMA QUE VA A VALIDAR EN LAS DEMAS SEDES Y LLAMARA A SOLICITAR LA RECOLECCIÓN DE LOS MISMO"/>
    <s v="VISITA TECNICA"/>
    <s v="GZ00Y728"/>
    <s v="TIPO I"/>
    <s v="TERRESTRE"/>
    <n v="1"/>
    <s v="0"/>
    <s v="BARRERA ORTEGA MARLON STWAR"/>
    <n v="65960"/>
    <n v="75096"/>
    <n v="65960"/>
  </r>
  <r>
    <s v="CALI"/>
    <x v="0"/>
    <x v="0"/>
    <s v="76364"/>
    <s v="TA-25-1433822"/>
    <s v="20035531"/>
    <s v="OC CIERRE"/>
    <s v="VALLE DEL CAUCA"/>
    <s v="JAMUNDI"/>
    <s v="TIENDA MIXTA SARAPA"/>
    <s v="AVAL"/>
    <s v="FO-25-1996600"/>
    <d v="2025-12-18T10:38:00"/>
    <d v="2025-12-22T15:43:00"/>
    <m/>
    <s v="CIERRE"/>
    <s v="CIERRE"/>
    <s v="BANCO DE BOGOTA"/>
    <m/>
    <s v="CANCELADO"/>
    <s v="CB NO ENTREGA EQUIPO"/>
    <s v="18/12/2025 18/12 11:25AM SE INTENTA COMUNICACIÓN AL NÚMERO 3146955607 PERO NO HAY RESPUESTA. /18/12 11:40AM SE INTENTA COMUNICACIÓN AL NÚMERO 3146955607 PERO NO HAY RESPUESTA. / /18/12 11:40AM SE INTENTA COMUNICACIÓN AL NÚMERO 3146955607 PERO SUENA OCUPADO | 22/12/2025 SE LLAMA AL CONTACTO E INFORMA QUE YA NO TIENE LOS EQUIPOS EN JAMUNDI, CERRÓ EL CORRESPONSAL Y SE LLEVÓ LOS EQUIPOS PARA LA CIUDAD DE CALI Y EL DÍA DE HOY NO TIENE DISPONIBILIDAD PARA ENTREGARLOS."/>
    <s v="SOPORTE TELEFONICO"/>
    <m/>
    <s v="TIPO II"/>
    <s v="TERRESTRE"/>
    <n v="0"/>
    <s v="0"/>
    <s v="BOLAÑOS TABORDA JORGE ENRIQUE"/>
    <n v="41241"/>
    <n v="0"/>
    <n v="41241"/>
  </r>
  <r>
    <s v="TUNJA"/>
    <x v="2"/>
    <x v="2"/>
    <s v="15362"/>
    <s v="TA-25-1433823"/>
    <s v="89254870"/>
    <s v="OC CIERRE"/>
    <s v="BOYACA"/>
    <s v="IZA"/>
    <s v="ARTESANIAS NORMA ESQUINA"/>
    <s v="AVAL"/>
    <s v="FO-25-1996605"/>
    <d v="2025-12-18T10:38:00"/>
    <d v="2025-12-24T12:48:00"/>
    <m/>
    <s v="CIERRE"/>
    <s v="CIERRE"/>
    <s v="BANCO DE BOGOTA"/>
    <m/>
    <s v="EJECUTADO"/>
    <s v="CIERRE EXITOSO"/>
    <s v="18/12/2025 18/12 12:02PM EN COMUNICACIÓN CON LA SEÑORA NORMA LOPEZ AL 3132837764 CONFIRMA SOLICITUD, DATOS CORRECTOS. | 19/12/2025 EN COMUNICACION CON LA SEÑORA NORMA LOPEZ AL NUMERO 3132837764 NOS INDICA QUE REALIZARA LA ENTREGA EL DIA LUNES 22 A LAS 2PM YA QUE NO SE ENCUENTRA EN EL COMERCIO. | 24/12/2025 SE ESTABLECE COMUNICACIÓN CON LA CLIENTE LA SEÑORA NORMA LOPEZ  AL NÚMERO CELULAR 3132837764 DONDE EL OBJETIVO DE LA LLAMDA ES CONFIRMAR ATENCION DE VISITA , EL CLIENTE INDICA ATENCION  EL DIA DE HOY SE VISITARA EL PUNTO APARTIR LAS 11:00 EN ADELANTE | 24/12/2025 SE REALIZA CIERRE RETIRO CB AVAL RETIRANDO EQUIPO ICT 250 - LECTOR CB - BASE SOPORTE - FUENTE DE PODER   ENTREGA LOS EQUIPOS LA SEÑORA NORMA LOPEZ"/>
    <s v="VISITA TECNICA"/>
    <s v="LMYZZ927"/>
    <s v="TIPO II"/>
    <s v="TERRESTRE"/>
    <n v="1"/>
    <s v="0"/>
    <s v="ALVARADO MORENO CRISTHIAN"/>
    <n v="144968"/>
    <n v="140396"/>
    <n v="144968"/>
  </r>
  <r>
    <s v="CALI"/>
    <x v="0"/>
    <x v="0"/>
    <s v="76364"/>
    <s v="TA-25-1433824"/>
    <s v="21121009"/>
    <s v="OC CIERRE"/>
    <s v="VALLE DEL CAUCA"/>
    <s v="JAMUNDI"/>
    <s v="MISCELANEA Y FERRETERIA DULJO"/>
    <s v="AVAL"/>
    <s v="FO-25-1996608"/>
    <d v="2025-12-18T10:38:00"/>
    <d v="2025-12-19T15:24:00"/>
    <m/>
    <s v="CIERRE"/>
    <s v="CIERRE"/>
    <s v="BANCO DE BOGOTA"/>
    <m/>
    <s v="EJECUTADO"/>
    <s v="CIERRE EXITOSO"/>
    <s v="18/12/2025 18/12 11:40AM SE INTENTA COMUNICACIÓN A LOS NÚMEROS 052-6213790 - 3186069222 - 3168530537 - 3186069322 PERO NO HAY RESPUESTA. /18/12 11:55AM SE INTENTA COMUNICACIÓN A LOS NÚMEROS 052-6213790 - 3186069222 - 3168530537 - 3186069322 PERO NO HAY RESPUESTA. / /18/12 12:08PM SE INTENTA COMUNICACIÓN A LOS NÚMEROS 052-6213790 - 3186069222 - 3168530537 - 3186069322 PERO SUENA OCUPADO | 19/12/2025 SE RETIRA DATAFONO LECTOR BASÉ CABLES TODO OK"/>
    <s v="VISITA TECNICA"/>
    <s v="LA000444"/>
    <s v="TIPO II"/>
    <s v="TERRESTRE"/>
    <n v="1"/>
    <s v="0"/>
    <s v="PALACIOS GOMEZ BRAHIAN ANDRES"/>
    <n v="144968"/>
    <n v="140396"/>
    <n v="144968"/>
  </r>
  <r>
    <s v="MEDELLIN"/>
    <x v="4"/>
    <x v="4"/>
    <s v="5001"/>
    <s v="TA-25-1433825"/>
    <s v="88027248"/>
    <s v="OC CIERRE"/>
    <s v="ANTIOQUIA"/>
    <s v="MEDELLIN"/>
    <s v="EL MUNDO DE LUPE"/>
    <s v="AVAL"/>
    <s v="FO-25-1996612"/>
    <d v="2025-12-18T10:38:00"/>
    <d v="2025-12-22T12:27:00"/>
    <m/>
    <s v="CIERRE"/>
    <s v="CIERRE"/>
    <m/>
    <m/>
    <s v="EJECUTADO"/>
    <s v="CIERRE EXITOSO"/>
    <s v="18/12/2025 18/12 11:45AM SE INTENTA COMUNICACIÓN A LOS NÚMEROS 3022805073 - 3024050463 PERO NO HAY RESPUESTA.PERO NO HAY RESPUESTA. /18/12 11:57AM SE INTENTA COMUNICACIÓN A LOS NÚMEROS 3022805073 - 3024050463 PERO NO HAY RESPUESTA. / /18/12 12:07PM SE INTENTA COMUNICACIÓN A LOS NÚMEROSA LOS NÚMEROS 3022805073 - 3024050463 PERO NO HAY RESPUESTA | 22/12/2025 SE REALIZA GESTIÓN INICIAL MEDIANTE LLAMADA TELEFÓNICA Y CONTACTO POR WHATSAPP SIN OBTENER RESPUESTA SE PROCEDE A VISITA TÉCNICA PROGRAMADA PARA RETIRO DE EQUIPOS REDEBAN DEBIDO AL CIERRE DEL CORRESPONSAL BANCO DE BOGOTÁ EL USUARIO CONFIRMA IDENTIFICACIÓN CONFORME A PROTOCOLO DE SEGURIDAD Y ENTREGA LOS EQUIPOS ASIGNADOS SE EJECUTA VALIDACIÓN FÍSICA Y FUNCIONAL VERIFICANDO NÚMERO DE SERIE ESTADO GENERAL Y CONDICIONES DE USO SE CONSTATA QUE LOS DISPOSITIVOS SE ENCUENTRAN COMPLETOS SIN DAÑOS NI ANOMALÍAS SE DOCUMENTA LA ENTREGA Y SE REGISTRA EN SISTEMA LA DEVOLUCIÓN DE INVENTARIO SE CONFIRMA CIERRE DEL CORRESPONSAL CON ACTA DE RETIRO Y SE ESTABLECE QUE EL PROCEDIMIENTO CULMINA DE MANERA EXITOSA CON EQUIPOS EN BUEN ESTADO Y REGISTRO OPERATIVO ACTUALIZADO"/>
    <s v="VISITA TECNICA"/>
    <s v="V1QZZ410"/>
    <s v="TIPO I"/>
    <m/>
    <n v="1"/>
    <s v="0"/>
    <s v="MARTINEZ TOVAR OSCAR DAVID"/>
    <n v="65960"/>
    <n v="75096"/>
    <n v="65960"/>
  </r>
  <r>
    <s v="MEDELLIN"/>
    <x v="4"/>
    <x v="4"/>
    <s v="5887"/>
    <s v="TA-25-1433826"/>
    <s v="89371028"/>
    <s v="OC CIERRE"/>
    <s v="ANTIOQUIA"/>
    <s v="YARUMAL"/>
    <s v="DM DEISY MORA SPA"/>
    <s v="AVAL"/>
    <s v="FO-25-1996616"/>
    <d v="2025-12-18T10:38:00"/>
    <d v="2025-12-23T07:41:00"/>
    <m/>
    <s v="CIERRE"/>
    <s v="CIERRE"/>
    <s v="BANCO DE BOGOTA"/>
    <m/>
    <s v="EJECUTADO / CANCELADO"/>
    <s v="CB CERRADO - DESOCUPADO"/>
    <s v="18/12/2025 18/12 11:50AM SE INTENTA COMUNICACIÓN A LOS NÚMEROS  3233682648 - 3105742261 PERO NO HAY RESPUESTA.PERO NO HAY RESPUESTA. /18/12 12:00PM SE INTENTA COMUNICACIÓN A LOS NÚMEROS 3233682648 - 3105742261 PERO NO HAY RESPUESTA. / /18/12 12:20PM SE INTENTA COMUNICACIÓN A LOS NÚMEROS 3233682648 - 3105742261PERO NO HAY RESPUESTA | 22/12/2025 SE VISITA DIRECCIÓN Y COMERCIO NO EXISTE SE INTENTA CONTACTAR PERSONA EN DISTINTOS NÚMEROS Y NO ES POSIBLE"/>
    <s v="VISITA TECNICA"/>
    <m/>
    <s v="TIPO III"/>
    <s v="TERRESTRE"/>
    <n v="1"/>
    <s v="0"/>
    <s v="PAREJA ECHAVARRIA JHON DAVID"/>
    <n v="275729"/>
    <n v="196537"/>
    <n v="275729"/>
  </r>
  <r>
    <s v="BUCARAMANGA"/>
    <x v="2"/>
    <x v="2"/>
    <s v="68001"/>
    <s v="TA-25-1437577"/>
    <s v="17068495"/>
    <s v="OC CIERRE"/>
    <s v="SANTANDER"/>
    <s v="BUCARAMANGA"/>
    <s v="COOPENESSA CC ACROPOLIS"/>
    <s v="AVAL"/>
    <s v="FO-25-2007782"/>
    <d v="2025-12-19T15:51:00"/>
    <d v="2025-12-22T11:47:00"/>
    <m/>
    <s v="CIERRE"/>
    <s v="RETIRO VOLUNTARIO"/>
    <s v="BANCO POPULAR"/>
    <m/>
    <s v="EJECUTADO"/>
    <s v="CIERRE EXITOSO"/>
    <s v="19/12/2025 SE HACE PRESENCIA EN DIRECCIÓN INDICADA POR EL CLIENTE SE REALIZA RETIRO VOLUNTARIO DE 1 DATÁFONO Y 1 PIN PAD  AUTORIZADO POR REDEBAN"/>
    <s v="VISITA TECNICA"/>
    <s v="AB00W095"/>
    <s v="TIPO I"/>
    <s v="TERRESTRE"/>
    <n v="1"/>
    <s v="0"/>
    <s v="BARRERA ORTEGA MARLON STWAR"/>
    <n v="65960"/>
    <n v="75096"/>
    <n v="65960"/>
  </r>
  <r>
    <s v="BUCARAMANGA"/>
    <x v="2"/>
    <x v="2"/>
    <s v="68001"/>
    <s v="TA-25-1437578"/>
    <s v="15733603"/>
    <s v="OC CIERRE"/>
    <s v="SANTANDER"/>
    <s v="BUCARAMANGA"/>
    <s v="COOPENESSA"/>
    <s v="AVAL"/>
    <s v="FO-25-2007783"/>
    <d v="2025-12-19T15:51:00"/>
    <d v="2025-12-22T11:50:00"/>
    <m/>
    <s v="CIERRE"/>
    <s v="RETIRO VOLUNTARIO"/>
    <s v="BANCO POPULAR"/>
    <m/>
    <s v="EJECUTADO"/>
    <s v="CIERRE EXITOSO"/>
    <s v="19/12/2025 SE HACE PRESENCIA EN DIRECCIÓN INDICADA POR EL CLIENTE SE REALIZA RETIRO VOLUNTARIO DE 1 DATÁFONO AUTORIZADO POR REDEBAN"/>
    <s v="VISITA TECNICA"/>
    <s v="9LZZZ158"/>
    <s v="TIPO I"/>
    <s v="TERRESTRE"/>
    <n v="1"/>
    <s v="0"/>
    <s v="BARRERA ORTEGA MARLON STWAR"/>
    <n v="65960"/>
    <n v="75096"/>
    <n v="65960"/>
  </r>
  <r>
    <s v="BOGOTA"/>
    <x v="1"/>
    <x v="1"/>
    <s v="11001"/>
    <s v="TA-25-1437625"/>
    <s v="12345252"/>
    <s v="OC CIERRE"/>
    <s v="CUNDINAMARCA"/>
    <s v="BOGOTA"/>
    <s v="DROGUERIA HIPERFARMA RINCON"/>
    <s v="AVAL"/>
    <s v="FO-25-2008254"/>
    <d v="2025-12-19T12:16:00"/>
    <d v="2025-12-22T12:00:00"/>
    <m/>
    <s v="CIERRE"/>
    <s v="CIERRE"/>
    <m/>
    <m/>
    <s v="EJECUTADO"/>
    <s v="CIERRE EXITOSO"/>
    <s v="22/12/2025 SE VISITA COMERCIO, SE RETIRAN EQUIPOS DE CB AVAL, DATAFONO, LECTOR DE BARRAS, CABLEADO, NO UPS, NO SE MANIPULAN EQUIPOS."/>
    <s v="VISITA TECNICA"/>
    <s v="V9ZZZ695"/>
    <s v="TIPO I"/>
    <s v="TERRESTRE"/>
    <n v="1"/>
    <s v="0"/>
    <s v="VEGA MANRIQUE JONATAN MAURICIO"/>
    <n v="65960"/>
    <n v="75096"/>
    <n v="65960"/>
  </r>
  <r>
    <s v="BOGOTA"/>
    <x v="7"/>
    <x v="1"/>
    <s v="11001"/>
    <s v="TA-25-1437626"/>
    <s v="20193025"/>
    <s v="OC CIERRE"/>
    <s v="CUNDINAMARCA"/>
    <s v="BOGOTA"/>
    <s v="SOLUCIONES ACADEMICAS S&amp;S"/>
    <s v="AVAL"/>
    <s v="FO-25-2008258"/>
    <d v="2025-12-19T12:16:00"/>
    <d v="2025-12-22T12:06:00"/>
    <m/>
    <s v="CIERRE"/>
    <s v="CIERRE"/>
    <m/>
    <m/>
    <s v="EJECUTADO"/>
    <s v="CIERRE EXITOSO"/>
    <s v="22/12/2025 SE LLEGA A LA DIRECCIÓN INDICADA Y SE RETIRA 1 DATÁFONO Y 1 LECTOR , SE LE INDICA AL COMERCIO QUE EN EL INVENTARIO RBM APARECEN DOS INDICAN QUE DESCONOCEN EL SEGUNDO EQUIPO, SOLO ENTREGAN 1 DATÁFONO Y 1 LECTOR . NO ES POSIBLE TOMAR EVIDENCIA DE LA TIRILLA NO HAY COMO CONECTAR A AL CORRIENTE FUERA DE LA CABINA DE SEGURIDAD."/>
    <s v="VISITA TECNICA"/>
    <s v="0"/>
    <s v="TIPO I"/>
    <m/>
    <n v="1"/>
    <s v="0"/>
    <s v="GARCIA PASTRANA KEVIN FERNANDO"/>
    <n v="65960"/>
    <n v="75096"/>
    <n v="65960"/>
  </r>
  <r>
    <s v="BOGOTA"/>
    <x v="1"/>
    <x v="1"/>
    <s v="25430"/>
    <s v="TA-25-1437627"/>
    <s v="17940925"/>
    <s v="OC CIERRE"/>
    <s v="CUNDINAMARCA"/>
    <s v="MADRID"/>
    <s v="PAPELERIA SOFHI"/>
    <s v="AVAL"/>
    <s v="FO-25-2008259"/>
    <d v="2025-12-19T12:16:00"/>
    <d v="2025-12-22T12:10:00"/>
    <m/>
    <s v="CIERRE"/>
    <s v="CIERRE"/>
    <s v="BANCO DE BOGOTA"/>
    <m/>
    <s v="EJECUTADO"/>
    <s v="CIERRE EXITOSO"/>
    <s v="22/12/2025 RECOGIDA DE EQUIPOS POR CIERRE DE CORRESPONSAL OK"/>
    <s v="VISITA TECNICA"/>
    <s v="GA005099"/>
    <s v="TIPO II"/>
    <s v="TERRESTRE"/>
    <n v="1"/>
    <s v="0"/>
    <s v="GOMEZ VEGA DAVID SNEYDER"/>
    <n v="144968"/>
    <n v="140396"/>
    <n v="144968"/>
  </r>
  <r>
    <s v="MEDELLIN"/>
    <x v="4"/>
    <x v="4"/>
    <s v="5001"/>
    <s v="TA-25-1437628"/>
    <s v="12764460"/>
    <s v="OC CIERRE"/>
    <s v="ANTIOQUIA"/>
    <s v="MEDELLIN"/>
    <s v="COMUNICAC RAPIDAS Y EFECTIVAS"/>
    <s v="AVAL"/>
    <s v="FO-25-2008261"/>
    <d v="2025-12-19T12:16:00"/>
    <d v="2025-12-24T12:39:00"/>
    <m/>
    <s v="CIERRE"/>
    <s v="CIERRE"/>
    <s v="BANCO DE BOGOTA"/>
    <m/>
    <s v="EJECUTADO / CANCELADO"/>
    <s v="CB NO ENTREGA EQUIPO"/>
    <s v="20/12/2025 20-12-2025 10:02 SE TIENE COMUNICACIÓN CON EL SEÑOR JOHN FREDY ORREGO CORRALES CONFIRMA LOS DATOS ESTAN CORRECTOS, FECHA PROGRAMADA, TODO OK PARA PROCEDER | 22/12/2025 SE INTENTA COMUNICACIÓN CON EL CLIENTE POR LOS DIFERENTES MEDIOS SIN OBTENER RESPUESTA SE PROCEDE A REALIZAR LA VISITA TÉCNICA PARA EL RETIRO DE LOS EQUIPOS REDEBAN CORRESPONDIENTE AL CIERRE DEL CORRESPONSAL BANCO DE BOGOTÁ EL USUARIO MANIFIESTA QUE NO PUEDE ATENDER LA GESTIÓN EN ESE MOMENTO DEBIDO A QUE SE ENCUENTRA OCUPADO CON OTRAS ACTIVIDADES E INFORMA QUE LA ATENCIÓN Y EL RETIRO DE LOS EQUIPOS PODRÁ REALIZARSE A PARTIR DEL MES DE ENERO"/>
    <s v="VISITA TECNICA"/>
    <s v="00BZD001"/>
    <s v="TIPO I"/>
    <s v="TERRESTRE"/>
    <n v="1"/>
    <s v="0"/>
    <s v="MARTINEZ TOVAR OSCAR DAVID"/>
    <n v="65960"/>
    <n v="75096"/>
    <n v="65960"/>
  </r>
  <r>
    <s v="MEDELLIN"/>
    <x v="4"/>
    <x v="4"/>
    <s v="5001"/>
    <s v="TA-25-1437629"/>
    <s v="52973351"/>
    <s v="OC CIERRE"/>
    <s v="ANTIOQUIA"/>
    <s v="MEDELLIN"/>
    <s v="DIESTRO SAS"/>
    <s v="AVAL"/>
    <s v="FO-25-2008264"/>
    <d v="2025-12-19T12:16:00"/>
    <d v="2025-12-23T07:46:00"/>
    <m/>
    <s v="CIERRE"/>
    <s v="CIERRE"/>
    <m/>
    <m/>
    <s v="EJECUTADO / CANCELADO"/>
    <s v="CB CERRADO - DESOCUPADO"/>
    <s v="22/12/2025 SE INTENTA COMUNICACIÓN TELEFÓNICA Y POR WHATSAPP SIN OBTENER RESPUESTA SE PROCEDE A VISITAR EL COMERCIO PARA REALIZAR EL RETIRO DE EQUIPOS REDEBAN CORRESPONDIENTES AL CIERRE DEL CORRESPONSAL BANCO DE BOGOTÁ SE CONSTATA QUE EL COMERCIO NO EXISTE Y AL INDAGAR CON UN VECINO ESTE INFORMA QUE EL ESTABLECIMIENTO FUE CERRADO"/>
    <s v="VISITA TECNICA"/>
    <s v="LN1ZZ922"/>
    <s v="TIPO I"/>
    <m/>
    <n v="1"/>
    <s v="0"/>
    <s v="MARTINEZ TOVAR OSCAR DAVID"/>
    <n v="65960"/>
    <n v="75096"/>
    <n v="65960"/>
  </r>
  <r>
    <s v="APARTADO"/>
    <x v="4"/>
    <x v="4"/>
    <s v="5172"/>
    <s v="TA-25-1437630"/>
    <s v="24460230"/>
    <s v="OC CIERRE"/>
    <s v="ANTIOQUIA"/>
    <s v="CHIGORODO"/>
    <s v="INVERSIONES DURVAL"/>
    <s v="AVAL"/>
    <s v="FO-25-2008270"/>
    <d v="2025-12-19T12:16:00"/>
    <d v="2025-12-22T12:13:00"/>
    <m/>
    <s v="CIERRE"/>
    <s v="CIERRE"/>
    <s v="BANCO DE BOGOTA"/>
    <m/>
    <s v="EJECUTADO"/>
    <s v="CIERRE EXITOSO"/>
    <s v="22/12/2025 SE REALIZA CIERRE CB Y SE RETIRA DATÁFONO DESK 3500 Y LECTORA OPTICON"/>
    <s v="VISITA TECNICA"/>
    <s v="1A00I203"/>
    <s v="TIPO II"/>
    <s v="TERRESTRE"/>
    <n v="1"/>
    <s v="0"/>
    <s v="SALDARRIAGA MIRANDA SANTIAGO"/>
    <n v="144968"/>
    <n v="140396"/>
    <n v="144968"/>
  </r>
  <r>
    <s v="MEDELLIN"/>
    <x v="4"/>
    <x v="4"/>
    <s v="5001"/>
    <s v="TA-25-1437631"/>
    <s v="61304184"/>
    <s v="OC CIERRE"/>
    <s v="ANTIOQUIA"/>
    <s v="MEDELLIN"/>
    <s v="O.K TEC COL SAS"/>
    <s v="AVAL"/>
    <s v="FO-25-2008272"/>
    <d v="2025-12-19T12:16:00"/>
    <d v="2025-12-22T13:57:00"/>
    <m/>
    <s v="CIERRE"/>
    <s v="CIERRE"/>
    <s v="BANCO DE BOGOTA"/>
    <m/>
    <s v="EJECUTADO"/>
    <s v="CB NO ENTREGA EQUIPO"/>
    <s v="[FO-25-2008272] 22/12/2025 EL CB INFORMA QUE NO HA SOLICITADO NINGÚN CIERRE O RECOGIDA DE EQUIPOS POR LO CUAL, NO SE PROCEDE CON LA TA YA QUE ESTÁN UTILIZANDO TODOS LOS SERVICIOS CON NORMALIDAD. || [FO-25-2008272] 22/12/2025 EL CB INFORMA QUE NO HA SOLICITADO NINGÚN CIERRE O RECOGIDA DE EQUIPOS POR LO CUAL, NO SE PROCEDE CON LA TA YA QUE ESTÁN UTILIZANDO TODOS LOS SERVICIOS CON NORMALIDAD."/>
    <s v="VISITA TECNICA"/>
    <s v="LM9ZZ422"/>
    <s v="TIPO I"/>
    <s v="TERRESTRE"/>
    <n v="2"/>
    <s v="0"/>
    <s v="MARIN PIEDRAHITA JIMMY ALEXIS"/>
    <n v="131920"/>
    <n v="75096"/>
    <n v="131920"/>
  </r>
  <r>
    <s v="MEDELLIN"/>
    <x v="4"/>
    <x v="4"/>
    <s v="5819"/>
    <s v="TA-25-1437632"/>
    <s v="14189930"/>
    <s v="OC CIERRE"/>
    <s v="ANTIOQUIA"/>
    <s v="TOLEDO"/>
    <s v="SUPERMERCADO PUNTO Y FAMA H.O"/>
    <s v="AVAL"/>
    <s v="FO-25-2008277"/>
    <d v="2025-12-19T12:16:00"/>
    <d v="2025-12-26T15:15:00"/>
    <m/>
    <s v="CIERRE"/>
    <s v="CIERRE"/>
    <m/>
    <m/>
    <s v="EJECUTADO"/>
    <s v="CB EN NEGOCIACIÓN CON BANCO"/>
    <s v="23/12/2025 NO HAY TRANSPORTE DISPONIBLE A LA ZONA POR ALTO FLUJO DE PASAJEROS EN LA ZONA | 26/12/2025 SE VISITA COMERCIO Y LA SEÑORITA YULEIMA NOS MANIFIESTA QUE NO TIENE IDEA DEL CB PERO NOS COMUNICA CON EL TITULAR QUIEN NOS MANIFIESTA QUE NO NOS PUEDE ENTREGAR LOS EQUIPOS YA QUE ESTA EN TRAMITE CON EL BANCO PARA LA ACTIVACIÓN NUEVAMENTE, YA SOLICITO UNA NUEVA TARJETA DE SEMBRADO."/>
    <s v="VISITA TECNICA"/>
    <s v="NA"/>
    <s v="TIPO IV"/>
    <s v="TERRESTRE"/>
    <n v="1"/>
    <s v="0"/>
    <s v="DIAZ ZABALA FRANCIS DUBAN"/>
    <n v="479589"/>
    <n v="196537"/>
    <n v="479589"/>
  </r>
  <r>
    <s v="APARTADO"/>
    <x v="4"/>
    <x v="4"/>
    <s v="5147"/>
    <s v="TA-25-1437633"/>
    <s v="87191824"/>
    <s v="OC CIERRE"/>
    <s v="ANTIOQUIA"/>
    <s v="CAREPA"/>
    <s v="TIENDA NATURISTA CASA VERDE TOTAL PARA LA SALUD"/>
    <s v="AVAL"/>
    <s v="FO-25-2008278"/>
    <d v="2025-12-19T12:16:00"/>
    <d v="2025-12-29T11:37:00"/>
    <m/>
    <s v="CIERRE"/>
    <s v="CIERRE"/>
    <s v="BANCO DE BOGOTA"/>
    <m/>
    <s v="EJECUTADO"/>
    <s v="CIERRE EXITOSO"/>
    <s v="29/12/2025 SE RETIRA DATÁFONO Y LECTORA"/>
    <s v="VISITA TECNICA"/>
    <s v="LMKZZ806"/>
    <s v="TIPO I"/>
    <s v="TERRESTRE"/>
    <n v="1"/>
    <s v="0"/>
    <s v="SALDARRIAGA MIRANDA SANTIAGO"/>
    <n v="65960"/>
    <n v="75096"/>
    <n v="65960"/>
  </r>
  <r>
    <s v="MEDELLIN"/>
    <x v="4"/>
    <x v="4"/>
    <s v="5088"/>
    <s v="TA-25-1437634"/>
    <s v="91365911"/>
    <s v="OC CIERRE"/>
    <s v="ANTIOQUIA"/>
    <s v="BELLO"/>
    <s v="JS ZONA DE LA TECNOLOGIA"/>
    <s v="AVAL"/>
    <s v="FO-25-2008282"/>
    <d v="2025-12-19T12:16:00"/>
    <d v="2025-12-23T07:50:00"/>
    <m/>
    <s v="CIERRE"/>
    <s v="CIERRE"/>
    <m/>
    <m/>
    <s v="CANCELADO"/>
    <s v="CIERRE EXITOSO PREVIO"/>
    <s v="23/12/2025 SE COMUNICA CON EL USUARIO HE INDICA QUE EL EQUIPO YA FUE RECLAMO HACE UNOS DÍAS Y ADJUNTA ACTA DE NOVEDAD"/>
    <s v="SOPORTE TELEFONICO"/>
    <m/>
    <s v="TIPO I"/>
    <s v="TERRESTRE"/>
    <n v="0"/>
    <s v="0"/>
    <s v="ZAPATA LOPEZ EDWARD ASDRUBAL"/>
    <n v="41241"/>
    <n v="0"/>
    <n v="41241"/>
  </r>
  <r>
    <s v="MEDELLIN"/>
    <x v="4"/>
    <x v="4"/>
    <s v="5142"/>
    <s v="TA-25-1437635"/>
    <s v="81005498"/>
    <s v="OC CIERRE"/>
    <s v="ANTIOQUIA"/>
    <s v="CARACOLI"/>
    <s v="TIENDA Y BAR LA TAPITA"/>
    <s v="AVAL"/>
    <s v="FO-25-2008285"/>
    <d v="2025-12-19T12:16:00"/>
    <d v="2025-12-22T14:00:00"/>
    <m/>
    <s v="CIERRE"/>
    <s v="CIERRE"/>
    <s v="BANCO DE BOGOTA"/>
    <m/>
    <s v="EJECUTADO / CANCELADO"/>
    <s v="CB EN NEGOCIACIÓN CON BANCO"/>
    <s v="22/12/2025 SE VISITA COMERCIO Y EL SEÑOR EDWIN NOS MANIFIESTA QUE NO PUEDE ENTREGAR LOS EQUIPOS YA QUE ESTA EN TRAMITE CON EL BANCO PARA CONSERVAR EL CORRESPONSAL ADEMÁS TIENE UN CUPO A FAVOR QUE AUN NO SABE COMO SERIA LA DEVOLUCIÓN. MANIFISTA QUE EL ASESOR LE DIJO QUE DEBÍA IR A LA OFC DE PTO BERRÍO POR LA TERJETA DE SEMBRADO PARA ACTIVAR NUEVAMENTE EL PUNTO"/>
    <s v="VISITA TECNICA"/>
    <s v="NA"/>
    <s v="TIPO III"/>
    <s v="TERRESTRE"/>
    <n v="1"/>
    <s v="0"/>
    <s v="DIAZ ZABALA FRANCIS DUBAN"/>
    <n v="275729"/>
    <n v="196537"/>
    <n v="275729"/>
  </r>
  <r>
    <s v="MEDELLIN"/>
    <x v="4"/>
    <x v="4"/>
    <s v="5079"/>
    <s v="TA-25-1437636"/>
    <s v="87144532"/>
    <s v="OC CIERRE"/>
    <s v="ANTIOQUIA"/>
    <s v="BARBOSA"/>
    <s v="TIENDA MIXTA EL PORVENIR EDE MATASANO"/>
    <s v="AVAL"/>
    <s v="FO-25-2008287"/>
    <d v="2025-12-19T12:16:00"/>
    <d v="2025-12-27T09:49:00"/>
    <m/>
    <s v="CIERRE"/>
    <s v="CIERRE"/>
    <s v="BANCO DE BOGOTA"/>
    <m/>
    <s v="EJECUTADO"/>
    <s v="CIERRE EXITOSO"/>
    <s v="27/12/2025 SE REALIZA RETIRADO DE EQUIPO Y CIERRE DEL CORRESPONSAL"/>
    <s v="VISITA TECNICA"/>
    <s v="A1KZZ998"/>
    <s v="TIPO II"/>
    <s v="TERRESTRE"/>
    <n v="1"/>
    <s v="0"/>
    <s v="ZAPATA LOPEZ EDWARD ASDRUBAL"/>
    <n v="144968"/>
    <n v="140396"/>
    <n v="144968"/>
  </r>
  <r>
    <s v="TUNJA"/>
    <x v="2"/>
    <x v="2"/>
    <s v="15494"/>
    <s v="TA-25-1437637"/>
    <s v="23176100"/>
    <s v="OC CIERRE"/>
    <s v="BOYACA"/>
    <s v="NUEVO COLON"/>
    <s v="AUTOSERVICIO SURTIYA"/>
    <s v="AVAL"/>
    <s v="FO-25-2008291"/>
    <d v="2025-12-19T12:16:00"/>
    <d v="2025-12-20T14:00:00"/>
    <m/>
    <s v="CIERRE"/>
    <s v="CIERRE"/>
    <s v="BANCO DE BOGOTA"/>
    <m/>
    <s v="EJECUTADO"/>
    <s v="CIERRE EXITOSO"/>
    <s v="20/12/2025 SE REALIZA CIERRE RETIRO CB AVAL RETIRANDO EQUIPO ICT 250 - LECTOR CB - BASE SOPORTE - FUENTE DE PODER ."/>
    <s v="VISITA TECNICA"/>
    <s v="LA00Z852"/>
    <s v="TIPO II"/>
    <s v="TERRESTRE"/>
    <n v="1"/>
    <s v="0"/>
    <s v="ALVARADO MORENO CRISTHIAN"/>
    <n v="144968"/>
    <n v="140396"/>
    <n v="144968"/>
  </r>
  <r>
    <s v="CUCUTA"/>
    <x v="2"/>
    <x v="2"/>
    <s v="54001"/>
    <s v="TA-25-1437638"/>
    <s v="71927073"/>
    <s v="OC CIERRE"/>
    <s v="NORTE DE SANTANDER"/>
    <s v="CUCUTA"/>
    <s v="STILO PARIS MANOS Y PIES"/>
    <s v="AVAL"/>
    <s v="FO-25-2010560 | FO-25-2008293"/>
    <d v="2025-12-19T12:16:00"/>
    <d v="2025-12-23T08:19:00"/>
    <m/>
    <s v="CIERRE"/>
    <s v="CIERRE"/>
    <m/>
    <m/>
    <s v="EJECUTADO / CANCELADO"/>
    <s v="CB CERRADO - DESOCUPADO"/>
    <s v="[FO-25-2010560] 22/12/2025 SE REALIZA VISITA, SE ENCUENTRA COMERCIO CERRADO, SE INTENTA CONTACTAR TELEFÓNICAMENTE AL CLIENTE, PERO NO RESPONDE EL NÚMERO DE CONTACTO._x000a__x000a_3204177721 || [FO-25-2008293] 20/12/2025 SE REALIZA VISITA SE ENCONTRÓ COMERCIO CERRADO NO SE LOGRÓ COMUNICACIÓN CON EL CLIENTE PARA SABER UBICACIÓN DE LOS EQUIPOS"/>
    <s v="VISITA TECNICA"/>
    <m/>
    <s v="TIPO I"/>
    <s v="TERRESTRE"/>
    <n v="2"/>
    <s v="0"/>
    <s v="PACHECO BUITRAGO JAVIER ALONSO"/>
    <n v="131920"/>
    <n v="75096"/>
    <n v="131920"/>
  </r>
  <r>
    <s v="PASTO"/>
    <x v="0"/>
    <x v="0"/>
    <s v="52838"/>
    <s v="TA-25-1437639"/>
    <s v="87312808"/>
    <s v="OC CIERRE"/>
    <s v="NARIÑO"/>
    <s v="TUQUERRES"/>
    <s v="CORRESPONSAL LA 14"/>
    <s v="AVAL"/>
    <s v="FO-25-2008297"/>
    <d v="2025-12-19T12:16:00"/>
    <d v="2025-12-22T12:30:00"/>
    <m/>
    <s v="CIERRE"/>
    <s v="CIERRE"/>
    <m/>
    <m/>
    <s v="EJECUTADO"/>
    <s v="CIERRE EXITOSO"/>
    <s v="22/12/2025 SE VISITA EL CB PARA REALIZAR CIERRE, SE RETIRA DATÁFONO CON LECTORA, BASE, CABLEADO, CIERRE OK"/>
    <s v="VISITA TECNICA"/>
    <s v="A1RZZ644"/>
    <s v="TIPO II"/>
    <m/>
    <n v="1"/>
    <s v="0"/>
    <s v="GUERRERO RAMIREZ OSCAR DARIO"/>
    <n v="144968"/>
    <n v="140396"/>
    <n v="144968"/>
  </r>
  <r>
    <s v="NEIVA"/>
    <x v="3"/>
    <x v="3"/>
    <s v="18001"/>
    <s v="TA-25-1437640"/>
    <s v="81401580"/>
    <s v="OC CIERRE"/>
    <s v="CAQUETA"/>
    <s v="FLORENCIA"/>
    <s v="VARIEDADES MOTTA"/>
    <s v="AVAL"/>
    <s v="FO-25-2008299"/>
    <d v="2025-12-19T12:16:00"/>
    <d v="2025-12-26T17:21:00"/>
    <m/>
    <s v="CIERRE"/>
    <s v="CIERRE"/>
    <s v="BANCO DE BOGOTA"/>
    <m/>
    <s v="EJECUTADO / CANCELADO"/>
    <s v="CB CERRADO - DESOCUPADO"/>
    <s v="26/12/2025 SE REALIZA VISITA A LA DIRECCIÓN INDICADA EN LA ORDEN, PERO NO ES POSIBLE UBICAR LA SEÑORA NOHORA BELTRÁN , SE INTENTA COMUNICACION CON EL CLIENTE VIA TELEFÓNICA Y POR WHATSAPP PERO NO HAY RESPUESTA. EN ESTA DIRECCIÓN YA NO FUNCIONA EL COMERCIO INDICADO EN LA ORDEN ,VISITA FALLIDA ."/>
    <s v="VISITA TECNICA"/>
    <m/>
    <s v="TIPO IV"/>
    <s v="TERRESTRE"/>
    <n v="1"/>
    <s v="0"/>
    <s v="DEVIA REINOSO JUAN CARLOS"/>
    <n v="479589"/>
    <n v="196537"/>
    <n v="479589"/>
  </r>
  <r>
    <s v="VILLAVICENCIO"/>
    <x v="3"/>
    <x v="3"/>
    <s v="50318"/>
    <s v="TA-25-1437641"/>
    <s v="14857692"/>
    <s v="OC CIERRE"/>
    <s v="META"/>
    <s v="GUAMAL"/>
    <s v="COMUNICACIONE NATALY DE GUAMAL"/>
    <s v="AVAL"/>
    <s v="FO-25-2008303"/>
    <d v="2025-12-19T12:16:00"/>
    <d v="2025-12-20T15:24:00"/>
    <m/>
    <s v="CIERRE"/>
    <s v="CIERRE"/>
    <s v="BANCO DE BOGOTA"/>
    <m/>
    <s v="EJECUTADO / CANCELADO"/>
    <s v="CB CERRADO - DESOCUPADO"/>
    <s v="20/12/2025 SE REALIZA VISITA A COMERCIO LOCAL NO EXISTE NO ES POSIBLE COMUNICARSE CON EL SEÑOR JOSÉ MIGUEL A LA LÍNEA TELEFÓNICA 3157821952 NI AL WHATSAPP"/>
    <s v="VISITA TECNICA"/>
    <m/>
    <s v="TIPO II"/>
    <s v="TERRESTRE"/>
    <n v="1"/>
    <s v="0"/>
    <s v="CASTRILLON URREA LONDIER LEANDRO"/>
    <n v="144968"/>
    <n v="140396"/>
    <n v="144968"/>
  </r>
  <r>
    <s v="NEIVA"/>
    <x v="3"/>
    <x v="3"/>
    <s v="41001"/>
    <s v="TA-25-1437642"/>
    <s v="17576026"/>
    <s v="OC CIERRE"/>
    <s v="HUILA"/>
    <s v="NEIVA"/>
    <s v="DROG UNIVERSAL FARMA GRANJAS"/>
    <s v="AVAL"/>
    <s v="FO-25-2008306"/>
    <d v="2025-12-19T12:16:00"/>
    <d v="2025-12-24T07:53:00"/>
    <m/>
    <s v="CIERRE"/>
    <s v="CIERRE"/>
    <s v="BANCO DE BOGOTA"/>
    <m/>
    <s v="EJECUTADO"/>
    <s v="CIERRE EXITOSO"/>
    <s v="23/12/2025 CLIENTE ENTREGA DATAFONO, LECTOR DE BARRAS, CABLE MAGIC BOX, FUENTE DE PODER DATÁFONO, ROLLOS NO HAY"/>
    <s v="VISITA TECNICA"/>
    <s v="AB1ZZ728"/>
    <s v="TIPO I"/>
    <s v="TERRESTRE"/>
    <n v="1"/>
    <s v="0"/>
    <s v="ANDRADE HERNANDEZ JUAN CARLOS"/>
    <n v="65960"/>
    <n v="75096"/>
    <n v="65960"/>
  </r>
  <r>
    <s v="BOGOTA"/>
    <x v="1"/>
    <x v="1"/>
    <s v="11001"/>
    <s v="TA-25-1437644"/>
    <s v="19370667"/>
    <s v="OC CIERRE"/>
    <s v="CUNDINAMARCA"/>
    <s v="BOGOTA"/>
    <s v="ONSALES"/>
    <s v="AVAL"/>
    <s v="FO-25-2008314"/>
    <d v="2025-12-19T12:16:00"/>
    <d v="2025-12-22T14:02:00"/>
    <m/>
    <s v="CIERRE"/>
    <s v="CIERRE"/>
    <s v="BANCO DE BOGOTA"/>
    <m/>
    <s v="EJECUTADO / CANCELADO"/>
    <s v="CB NO ENTREGA EQUIPO"/>
    <s v="22/12/2025 SE LLEGA A LA DIRECCIÓN INDICADA, PERSONAL DE COMERCIO INDICA QUE NO TIENEN CONOCIMIENTO DEL RETIRO DE LOS EQUIPOS , SE COMUNICAN CON LA PERSONA ENCARGADA E INDICA QUE DESCONOCE ,  COMERCIO NO DA MÁS INFORMACIÓN YA QUE NO TIENEN CONOCIMIENTO ACERCA DEL RETIRO . NO FIRMA"/>
    <s v="VISITA TECNICA"/>
    <s v="0"/>
    <s v="TIPO I"/>
    <s v="TERRESTRE"/>
    <n v="1"/>
    <s v="0"/>
    <s v="GARCIA PASTRANA KEVIN FERNANDO"/>
    <n v="65960"/>
    <n v="75096"/>
    <n v="65960"/>
  </r>
  <r>
    <s v="BOGOTA"/>
    <x v="1"/>
    <x v="1"/>
    <s v="25307"/>
    <s v="TA-25-1437645"/>
    <s v="12798328"/>
    <s v="OC CIERRE"/>
    <s v="CUNDINAMARCA"/>
    <s v="GIRARDOT"/>
    <s v="MULTIPAGO EXPRESS CENTRO"/>
    <s v="AVAL"/>
    <s v="FO-25-2008317"/>
    <d v="2025-12-19T12:16:00"/>
    <d v="2025-12-23T16:17:00"/>
    <m/>
    <s v="CIERRE"/>
    <s v="CIERRE"/>
    <s v="BANCO DE BOGOTA"/>
    <m/>
    <s v="EJECUTADO / CANCELADO"/>
    <s v="CB CERRADO - DESOCUPADO"/>
    <s v="23/12/2025 SE LLEGA A LA DIRECCIÓN INDICADA Y SE ENCUENTRA COMERCIO CERRADO, SE INTENTA ESTABLECER COMUNICACIÓN CON EL #3123058725 PERO NO ES POSIBLE. SE ESPERA 15 MINUTOS PERO COMERCIO CONTIBUA CERRADO. NO ES POSIBLE RETIRAR LOS EQUIPOS"/>
    <s v="VISITA TECNICA"/>
    <s v="0"/>
    <s v="TIPO III"/>
    <s v="TERRESTRE"/>
    <n v="1"/>
    <s v="0"/>
    <s v="GARCIA PASTRANA KEVIN FERNANDO"/>
    <n v="275729"/>
    <n v="196537"/>
    <n v="275729"/>
  </r>
  <r>
    <s v="MANIZALES"/>
    <x v="0"/>
    <x v="6"/>
    <s v="17614"/>
    <s v="TA-25-1437646"/>
    <s v="16576563"/>
    <s v="OC CIERRE"/>
    <s v="CALDAS"/>
    <s v="RIOSUCIO"/>
    <s v="MUNDONET RIOSUCIO"/>
    <s v="AVAL"/>
    <s v="FO-25-2008320"/>
    <d v="2025-12-19T12:16:00"/>
    <d v="2025-12-23T16:33:00"/>
    <m/>
    <s v="CIERRE"/>
    <s v="CIERRE"/>
    <s v="BANCO DE BOGOTA"/>
    <m/>
    <s v="EJECUTADO"/>
    <s v="CIERRE EXITOSO"/>
    <s v="23/12/2025 SE RETIRA DATÁFONO, LECTORA Y UN ROLLO"/>
    <s v="VISITA TECNICA"/>
    <s v="7ZZZZ873"/>
    <s v="TIPO II"/>
    <s v="TERRESTRE"/>
    <n v="1"/>
    <s v="0"/>
    <s v="FRANCO CAÑAVERAL YAMID RAUL"/>
    <n v="144968"/>
    <n v="140396"/>
    <n v="144968"/>
  </r>
  <r>
    <s v="CALI"/>
    <x v="0"/>
    <x v="0"/>
    <s v="76364"/>
    <s v="TA-25-1445730"/>
    <s v="60667854"/>
    <s v="OC CIERRE"/>
    <s v="VALLE DEL CAUCA"/>
    <s v="JAMUNDI"/>
    <s v="VARIEDADES MAILOVE"/>
    <s v="AVAL"/>
    <s v="FO-25-2023229"/>
    <d v="2025-12-23T11:25:00"/>
    <d v="2025-12-25T09:12:00"/>
    <m/>
    <s v="CIERRE"/>
    <s v="CIERRE"/>
    <s v="BANCO DE BOGOTA"/>
    <m/>
    <s v="EJECUTADO"/>
    <s v="CIERRE EXITOSO"/>
    <s v="24/12/2025 SE REALIZA RETIRO DE DATÁFONO Y LECTOR DE BARRA."/>
    <s v="VISITA TECNICA"/>
    <s v="FA004055"/>
    <s v="TIPO II"/>
    <s v="TERRESTRE"/>
    <n v="1"/>
    <s v="0"/>
    <s v="TORRES GARCIA JENDRY JOSE"/>
    <n v="144968"/>
    <n v="140396"/>
    <n v="144968"/>
  </r>
  <r>
    <s v="TUNJA"/>
    <x v="2"/>
    <x v="2"/>
    <s v="15238"/>
    <s v="TA-25-1445731"/>
    <s v="79496865"/>
    <s v="OC CIERRE"/>
    <s v="BOYACA"/>
    <s v="DUITAMA"/>
    <s v="INPROYELECTE S..S"/>
    <s v="AVAL"/>
    <s v="FO-25-2023232"/>
    <d v="2025-12-23T11:25:00"/>
    <d v="2025-12-26T14:28:00"/>
    <m/>
    <s v="CIERRE"/>
    <s v="CIERRE"/>
    <s v="BANCO DE BOGOTA"/>
    <m/>
    <s v="CANCELADO"/>
    <s v="CB NO ENTREGA EQUIPO"/>
    <s v="26/12/2025 EN COMUNICACION CON LA SEÑORA LEIDY JOHANNA SOTO AL NUMERO TELEFONICO 3107897751 QUIEN NOS REPORTA QUE NO SE ENCUENTRA EN LA CIUDAD, CLIENTE MANIFIESTA QUE CUANDO SE ENCUENTRE EN LA CIUDAD REALIZARA LA ENTREGA DE LOS EQUIPOS DIRECTAMENTE CON LA ENTIDAD O SOLICITARA LA VISITA PARA LA RECOLECCIÓN."/>
    <s v="SOPORTE TELEFONICO"/>
    <m/>
    <s v="TIPO II"/>
    <s v="TERRESTRE"/>
    <n v="0"/>
    <s v="0"/>
    <s v="SOLER HOYOS CRISTIAN LEONARDO"/>
    <n v="41241"/>
    <n v="0"/>
    <n v="41241"/>
  </r>
  <r>
    <s v="CALI"/>
    <x v="0"/>
    <x v="0"/>
    <s v="76001"/>
    <s v="TA-25-1445732"/>
    <s v="26643163"/>
    <s v="OC CIERRE"/>
    <s v="VALLE DEL CAUCA"/>
    <s v="CALI"/>
    <s v="PANALERA Y VARIEDADES ELI"/>
    <s v="AVAL"/>
    <s v="FO-25-2023237"/>
    <d v="2025-12-23T11:25:00"/>
    <d v="2025-12-26T12:05:00"/>
    <m/>
    <s v="CIERRE"/>
    <s v="CIERRE"/>
    <s v="BANCO DE BOGOTA"/>
    <m/>
    <s v="EJECUTADO / CANCELADO"/>
    <s v="CB CERRADO - DESOCUPADO"/>
    <s v="26/12/2025 SE LLEGA LA DIRECCIÓN NO SE ENCUENTRA EL CORRESPONSAL SE LLAMA EL CLIENTE EL CUAL NO CONTESTA LA LLAMADA"/>
    <s v="VISITA TECNICA"/>
    <s v="N/A"/>
    <s v="TIPO I"/>
    <s v="TERRESTRE"/>
    <n v="1"/>
    <s v="0"/>
    <s v="PALACIOS GOMEZ BRAHIAN ANDRES"/>
    <n v="65960"/>
    <n v="75096"/>
    <n v="65960"/>
  </r>
  <r>
    <s v="CALI"/>
    <x v="0"/>
    <x v="0"/>
    <s v="76233"/>
    <s v="TA-25-1445733"/>
    <s v="24535833"/>
    <s v="OC CIERRE"/>
    <s v="VALLE DEL CAUCA"/>
    <s v="DAGUA"/>
    <s v="MISCELANEA Y TORNILLERIA JP"/>
    <s v="AVAL"/>
    <s v="FO-25-2023242"/>
    <d v="2025-12-23T11:25:00"/>
    <d v="2025-12-30T16:51:00"/>
    <m/>
    <s v="CIERRE"/>
    <s v="CIERRE"/>
    <s v="BANCO DE BOGOTA"/>
    <m/>
    <s v="EJECUTADO / CANCELADO"/>
    <s v="CB NO ENTREGA EQUIPO"/>
    <s v="27/12/2025 CLIENTE INDICA QUE NO SE EBCUENTRA EN EL COMERCIO EL DIA DE HOY | 30/12/2025 SE LLEGA AL COMERCIO Y NO ESTA EL ENCARGADO DEL CB E INDICA QUE NO PUEDE ENTREGAR LOS EQUIPOS POR QUE NO ESTA EN EL COMERCIO"/>
    <s v="VISITA TECNICA"/>
    <s v="4A00J991"/>
    <s v="TIPO II"/>
    <s v="TERRESTRE"/>
    <n v="1"/>
    <s v="0"/>
    <s v="CUERO RUIZ JHONNY"/>
    <n v="144968"/>
    <n v="140396"/>
    <n v="144968"/>
  </r>
  <r>
    <s v="MEDELLIN"/>
    <x v="4"/>
    <x v="4"/>
    <s v="5440"/>
    <s v="TA-25-1445734"/>
    <s v="40168627"/>
    <s v="OC CIERRE"/>
    <s v="ANTIOQUIA"/>
    <s v="MARINILLA"/>
    <s v="DROGUERIA EL BOTICARIO"/>
    <s v="AVAL"/>
    <s v="FO-25-2023244"/>
    <d v="2025-12-23T11:25:00"/>
    <d v="2025-12-26T17:17:00"/>
    <m/>
    <s v="CIERRE"/>
    <s v="CIERRE"/>
    <s v="BANCO DE BOGOTA"/>
    <m/>
    <s v="EJECUTADO"/>
    <s v="CIERRE EXITOSO"/>
    <s v="26/12/2025 VISITA TÉCNICA REALIZADA PARA EL RETIRO DE EQUIPOS REDEBAN CORRESPONDIENTE AL CIERRE DEL CORRESPONSAL BANCO DE BOGOTÁ EN LA CUAL EL USUARIO CONFIRMA SU IDENTIFICACIÓN Y PROCEDE A LA ENTREGA DE LOS DISPOSITIVOS SE VALIDA FÍSICAMENTE EL ESTADO DE LOS EQUIPOS VERIFICANDO QUE NO PRESENTEN DAÑOS NI ALTERACIONES SE CONSTATA QUE EL DATÁFONO ENTREGADO CARECE DE RODILLO DE IMPRESIÓN PERO SE ENCUENTRA FUNCIONAL SE REGISTRA LA RECEPCIÓN CONFORME Y SE DOCUMENTA LA CONDICIÓN DEL EQUIPO SE CONFIRMA LA INTEGRIDAD DEL PROCEDIMIENTO Y SE EJECUTA EL CIERRE DEL CORRESPONSAL DE MANERA EXITOSA QUEDANDO LA OPERACIÓN FINALIZADA Y VALIDADA OK"/>
    <s v="VISITA TECNICA"/>
    <s v="TV001457"/>
    <s v="TIPO II"/>
    <s v="TERRESTRE"/>
    <n v="1"/>
    <s v="0"/>
    <s v="MARTINEZ TOVAR OSCAR DAVID"/>
    <n v="144968"/>
    <n v="140396"/>
    <n v="144968"/>
  </r>
  <r>
    <s v="BOGOTA"/>
    <x v="1"/>
    <x v="1"/>
    <s v="11001"/>
    <s v="TA-25-1445735"/>
    <s v="18747048"/>
    <s v="OC CIERRE"/>
    <s v="CUNDINAMARCA"/>
    <s v="BOGOTA"/>
    <s v="MARYORI RODRIGUEZ CUELLAR"/>
    <s v="AVAL"/>
    <s v="FO-25-2023248"/>
    <d v="2025-12-23T11:25:00"/>
    <d v="2025-12-24T11:15:00"/>
    <m/>
    <s v="CIERRE"/>
    <s v="CIERRE"/>
    <s v="BANCO DE BOGOTA"/>
    <m/>
    <s v="EJECUTADO / CANCELADO"/>
    <s v="DIRECCION ERRADA"/>
    <s v="24/12/2025 SE REALIZA VISITA DE CAMPO ENCONTRADO QUE COMERCIO NO EXISTE EN DIRECCIÓN INDICADA EN RUTA, SE INTENTA COMUNICACIÓN A LA LÍNEA 3057627367 PERO NO HAY RESPUESTA SE INFORMA A SUPERVISOR QUIEN AUTORIZA CIERRE DE SOLICITUD"/>
    <s v="VISITA TECNICA"/>
    <m/>
    <s v="TIPO I"/>
    <s v="TERRESTRE"/>
    <n v="1"/>
    <s v="0"/>
    <s v="LOZADA ROJAS CHRISTIAN ANDRES"/>
    <n v="65960"/>
    <n v="75096"/>
    <n v="65960"/>
  </r>
  <r>
    <s v="BOGOTA"/>
    <x v="6"/>
    <x v="1"/>
    <s v="11001"/>
    <s v="TA-25-1447542"/>
    <s v="91372736"/>
    <s v="OC CIERRE"/>
    <s v="CUNDINAMARCA"/>
    <s v="BOGOTA"/>
    <s v="MASIVOS MS"/>
    <s v="AVAL"/>
    <s v="FO-25-2027696"/>
    <d v="2025-12-24T12:11:00"/>
    <d v="2025-12-25T09:17:00"/>
    <m/>
    <s v="CIERRE"/>
    <s v="RETIRO VOLUNTARIO"/>
    <s v="BANCO DE BOGOTA"/>
    <m/>
    <s v="EJECUTADO"/>
    <s v="PARCIAL EXITOSO PTE.  DATAFONO"/>
    <s v="26/12/2025 SE VISITA COMERCIO SE RETIRA DATÁFONO, POR RETIRO DE DATAFONO DE COMERCIO ( SOLO DATÁFONO, NO ES CIERRE DE CORRESPONSAL)"/>
    <s v="VISITA TECNICA"/>
    <s v="NA (0B007904)"/>
    <s v="TIPO I"/>
    <s v="TERRESTRE"/>
    <n v="1"/>
    <s v="0"/>
    <s v="ORTIZ YARA FRANKLYN ISRAEL"/>
    <n v="65960"/>
    <n v="75096"/>
    <n v="65960"/>
  </r>
  <r>
    <s v="YOPAL"/>
    <x v="3"/>
    <x v="3"/>
    <s v="85001"/>
    <s v="TA-25-1448662"/>
    <s v="16349524"/>
    <s v="OC CIERRE"/>
    <s v="CASANARE"/>
    <s v="YOPAL"/>
    <s v="DROGAS JWC"/>
    <s v="AVAL"/>
    <s v="FO-25-2030153"/>
    <d v="2025-12-26T09:28:00"/>
    <d v="2025-12-27T12:52:00"/>
    <m/>
    <s v="CIERRE"/>
    <s v="CIERRE"/>
    <s v="BANCO AV VILLAS"/>
    <m/>
    <s v="EJECUTADO"/>
    <s v="CIERRE EXITOSO"/>
    <s v="27/12/2025 SE VISITA COMERCIO, ENTREGAN VOLUNTARIAMENTE DATAFONO Y LECTOR."/>
    <s v="VISITA TECNICA"/>
    <s v="111SZ510"/>
    <s v="TIPO I"/>
    <s v="TERRESTRE"/>
    <n v="1"/>
    <s v="0"/>
    <s v="BERNAL ELAICA EDGAR ALEXIS"/>
    <n v="65960"/>
    <n v="75096"/>
    <n v="65960"/>
  </r>
  <r>
    <s v="BOGOTA"/>
    <x v="1"/>
    <x v="1"/>
    <s v="25599"/>
    <s v="TA-25-1460566"/>
    <s v="11218997"/>
    <s v="OC CIERRE"/>
    <s v="CUNDINAMARCA"/>
    <s v="APULO"/>
    <s v="SUPERMERCADO DUARTE"/>
    <s v="AVAL"/>
    <s v="FO-25-2038875"/>
    <d v="2025-12-26T16:29:00"/>
    <d v="2025-12-29T08:18:00"/>
    <m/>
    <s v="CIERRE"/>
    <s v="RETIRO VOLUNTARIO"/>
    <s v="BANCO DE BOGOTA"/>
    <m/>
    <s v="EJECUTADO"/>
    <s v="CIERRE EXITOSO"/>
    <s v="26/12/2025 SE REALIZA VISITA DE CAMPO DONDE SE RETIRA EQUIPO A PETICIÓN DEL CLIENTE, SIN NOVEDAD EN RETIRO."/>
    <s v="VISITA TECNICA"/>
    <s v="IZ000083"/>
    <s v="TIPO III"/>
    <s v="TERRESTRE"/>
    <n v="1"/>
    <s v="0"/>
    <s v="LOZADA ROJAS CHRISTIAN ANDRES"/>
    <n v="275729"/>
    <n v="196537"/>
    <n v="275729"/>
  </r>
  <r>
    <s v="CARTAGENA"/>
    <x v="5"/>
    <x v="5"/>
    <s v="13001"/>
    <s v="TA-25-1468601"/>
    <s v="51335479"/>
    <s v="OC CIERRE"/>
    <s v="BOLIVAR"/>
    <s v="CARTAGENA"/>
    <s v="PAPELERIA Y VARIEDADES GYG"/>
    <s v="AVAL"/>
    <s v="FO-25-2052074"/>
    <d v="2025-12-30T10:59:00"/>
    <d v="2025-12-30T16:55:00"/>
    <m/>
    <s v="CIERRE"/>
    <s v="RETIRO VOLUNTARIO"/>
    <s v="BANCO DE BOGOTA"/>
    <m/>
    <s v="EJECUTADO"/>
    <s v="CIERRE EXITOSO"/>
    <s v="30/12/2025 SE RECIBE EQUIPO POR PARTE DEL VECINO INFORMA QUE ELLA SE FUE DEL PAÍS Y DEJÓ LOS EQUIPOS PARA SER ENTREGADOS SE RECIBE SOLO LOS EQUIPOS SIN PUBLICIDAD Y SIN PAPELERÍA TODO OK"/>
    <s v="VISITA TECNICA"/>
    <s v="EF0QZ032"/>
    <s v="TIPO I"/>
    <s v="TERRESTRE"/>
    <n v="1"/>
    <s v="0"/>
    <s v="MARTINEZ SALGUEDO ANDRES AUGUSTO"/>
    <n v="65960"/>
    <n v="75096"/>
    <n v="65960"/>
  </r>
  <r>
    <m/>
    <x v="8"/>
    <x v="7"/>
    <m/>
    <m/>
    <m/>
    <m/>
    <m/>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MEDELLIN"/>
    <x v="0"/>
    <x v="0"/>
    <s v="5030"/>
    <s v="TA-25-1354598"/>
    <s v="3013001485"/>
    <s v="APERTURA"/>
    <s v="CB CRECIMIENTO - NUEVO"/>
    <s v="ANTIOQUIA"/>
    <s v="AMAGA"/>
    <s v="LA CARBONERA"/>
    <s v="BBVA"/>
    <s v="FO-25-1921945"/>
    <d v="2025-12-04T08:00:00"/>
    <d v="2025-12-09T15:37:00"/>
    <m/>
    <m/>
    <s v="EJECUTADO"/>
    <s v="02/12/2025 02-12 SE REALIZA LLAMADA AL CLIENTE, SE HABLA CON EL SR JUAN CARLOS CASTAÑEDA SALGADO SE VALIDA DIRECCIÓN OK, CANAL OK, DISPONIBILIDAD TOTAL, LLAMAR EL DÍA LA INSTALACIÓN PARA CONFIRMAR VISITA | 09/12/2025 SE REALIZA INSTALACIÓN EXITOSA. NO FUE POSIBLE CONSEGUIR PRUEBAS. CLIENTE SOLICITA NO FIJAR BASE YA QUE DESPUÉS VA A MOVERLO"/>
    <s v="VISITA TECNICA"/>
    <s v="AE004014"/>
    <s v="TIPO II"/>
    <s v="TERRESTRE"/>
    <s v="ALVAREZ ARENAS VICTOR HUGO"/>
    <n v="1"/>
    <s v="0"/>
    <n v="144968"/>
    <n v="140396"/>
    <n v="144968"/>
  </r>
  <r>
    <s v="MEDELLIN"/>
    <x v="0"/>
    <x v="0"/>
    <s v="5088"/>
    <s v="TA-25-1354600"/>
    <s v="3013001487"/>
    <s v="APERTURA"/>
    <s v="CB CRECIMIENTO - NUEVO"/>
    <s v="ANTIOQUIA"/>
    <s v="BELLO"/>
    <s v="PORTAL DEL NORTE"/>
    <s v="BBVA"/>
    <s v="FO-25-1921947"/>
    <d v="2025-12-04T08:00:00"/>
    <d v="2025-12-04T14:56:00"/>
    <m/>
    <m/>
    <s v="EJECUTADO"/>
    <s v="02/12/2025 02-12 SE REALIZA LLAMADA AL CLIENTE, SE HABLA CON EL SR JUAN CARLOS CASTAÑEDA SALGADO SE VALIDA DIRECCIÓN OK, CANAL OK, DISPONIBILIDAD TOTAL, LLAMAR EL DÍA LA INSTALACIÓN PARA CONFIRMAR VISITA | 04/12/2025 SE REALIZA INSTALACIÓN DE CORRESPONSAL BBVA OK, SE INSTALAN EQUIPOS A PETICIÓN DEL USUARIO, NO ES POSIBLE REALIZAR PRUEBAS DE TX YA QUE EL MAYORITARIO NO TIENE COMO REALIZARLAS NI TIENEN CUENTAS PENDIENTES POR PAGAR, SE ESCALA CON  EDISON SAMBONY Y AUTORIZA DEJAR SIN PRUEBAS DE MOMENTO, CAPACITACIÓN DE MANEJO DE EQUIPOS OK"/>
    <s v="VISITA TECNICA"/>
    <s v="AE004016"/>
    <s v="TIPO I"/>
    <s v="TERRESTRE"/>
    <s v="BARRIENTOS HERNANDEZ CRISTIAN HORACIO"/>
    <n v="1"/>
    <s v="0"/>
    <n v="65960"/>
    <n v="75096"/>
    <n v="65960"/>
  </r>
  <r>
    <s v="MEDELLIN"/>
    <x v="0"/>
    <x v="0"/>
    <s v="5129"/>
    <s v="TA-25-1354602"/>
    <s v="3013001488"/>
    <s v="APERTURA"/>
    <s v="CB CRECIMIENTO - NUEVO"/>
    <s v="ANTIOQUIA"/>
    <s v="CALDAS"/>
    <s v="CODICALDAS"/>
    <s v="BBVA"/>
    <s v="FO-25-1921950"/>
    <d v="2025-12-04T08:00:00"/>
    <d v="2025-12-09T11:30:00"/>
    <m/>
    <m/>
    <s v="EJECUTADO"/>
    <s v="02/12/2025 02-12 SE REALIZA LLAMADA AL CLIENTE, SE HABLA CON EL SR JUAN CARLOS CASTAÑEDA SALGADO SE VALIDA DIRECCIÓN OK, CANAL OK, DISPONIBILIDAD TOTAL, LLAMAR EL DÍA LA INSTALACIÓN PARA CONFIRMAR VISITA | 09/12/2025 SE REALIZA INSTALACIÓN EXITOSA DE BBVA NO FUE POSIBLE CONSEGUIR TRANSACCIONES DE PRUEBAS DE ESCALA RDB , SE DEJA PINPAD Y HUB INSTALADO YA QUE ES PUNTO CABINADO REDEBAN AUTORIZA LA INSTALACION"/>
    <s v="VISITA TECNICA"/>
    <s v="AE004017"/>
    <s v="TIPO I"/>
    <s v="TERRESTRE"/>
    <s v="ALVAREZ ARENAS VICTOR HUGO"/>
    <n v="1"/>
    <s v="0"/>
    <n v="65960"/>
    <n v="75096"/>
    <n v="65960"/>
  </r>
  <r>
    <s v="MEDELLIN"/>
    <x v="0"/>
    <x v="0"/>
    <s v="5129"/>
    <s v="TA-25-1354604"/>
    <s v="3013001489"/>
    <s v="APERTURA"/>
    <s v="CB CRECIMIENTO - NUEVO"/>
    <s v="ANTIOQUIA"/>
    <s v="CALDAS"/>
    <s v="LAS VEGAS"/>
    <s v="BBVA"/>
    <s v="FO-25-1921953"/>
    <d v="2025-12-04T08:00:00"/>
    <d v="2025-12-09T11:35:00"/>
    <m/>
    <m/>
    <s v="EJECUTADO"/>
    <s v="02/12/2025 02-12 SE REALIZA LLAMADA AL CLIENTE, SE HABLA CON EL SR JUAN CARLOS CASTAÑEDA SALGADO SE VALIDA DIRECCIÓN OK, CANAL OK, DISPONIBILIDAD TOTAL, LLAMAR EL DÍA LA INSTALACIÓN PARA CONFIRMAR VISITA | 09/12/2025 SE REALIZA INSNTALACION EXITOSA NO FUE POSIBLE REALIZAR PRUEBAS QUEDA COMUNICANDO EXITOSMANTE SE ESCALA A RDB"/>
    <s v="VISITA TECNICA"/>
    <s v="AE004018"/>
    <s v="TIPO I"/>
    <s v="TERRESTRE"/>
    <s v="ALVAREZ ARENAS VICTOR HUGO"/>
    <n v="1"/>
    <s v="0"/>
    <n v="65960"/>
    <n v="75096"/>
    <n v="65960"/>
  </r>
  <r>
    <s v="MEDELLIN"/>
    <x v="0"/>
    <x v="0"/>
    <s v="5129"/>
    <s v="TA-25-1354606"/>
    <s v="3013001490"/>
    <s v="APERTURA"/>
    <s v="CB CRECIMIENTO - NUEVO"/>
    <s v="ANTIOQUIA"/>
    <s v="CALDAS"/>
    <s v="TEXACO EL LLANO"/>
    <s v="BBVA"/>
    <s v="FO-25-1921957"/>
    <d v="2025-12-04T08:00:00"/>
    <d v="2025-12-09T15:54:00"/>
    <m/>
    <m/>
    <s v="EJECUTADO"/>
    <s v="02/12/2025 02-12 SE REALIZA LLAMADA AL CLIENTE, SE HABLA CON EL SR JUAN CARLOS CASTAÑEDA SALGADO SE VALIDA DIRECCIÓN OK, CANAL OK, DISPONIBILIDAD TOTAL, LLAMAR EL DÍA LA INSTALACIÓN PARA CONFIRMAR VISITA | 09/12/2025 SE REALIZA INSTACAION EXITOSA BBVA NO FUE POSIBLE CONSEGUIR PRUEBAS SE ESCALA NOVEDAD TODO QUEDA OK"/>
    <s v="VISITA TECNICA"/>
    <s v="AE004019"/>
    <s v="TIPO I"/>
    <s v="TERRESTRE"/>
    <s v="ALVAREZ ARENAS VICTOR HUGO"/>
    <n v="1"/>
    <s v="0"/>
    <n v="65960"/>
    <n v="75096"/>
    <n v="65960"/>
  </r>
  <r>
    <s v="MEDELLIN"/>
    <x v="0"/>
    <x v="0"/>
    <s v="5308"/>
    <s v="TA-25-1354608"/>
    <s v="3013001495"/>
    <s v="APERTURA"/>
    <s v="CB CRECIMIENTO - NUEVO"/>
    <s v="ANTIOQUIA"/>
    <s v="GIRARDOTA"/>
    <s v="EL TRAPICHE"/>
    <s v="BBVA"/>
    <s v="FO-25-1921960"/>
    <d v="2025-12-04T08:00:00"/>
    <d v="2025-12-04T21:28:07"/>
    <m/>
    <m/>
    <s v="EJECUTADO"/>
    <s v="02/12/2025 02-12 SE REALIZA LLAMADA AL CLIENTE, SE HABLA CON EL SR JUAN CARLOS CASTAÑEDA SALGADO SE VALIDA DIRECCIÓN OK, CANAL OK, DISPONIBILIDAD TOTAL, LLAMAR EL DÍA LA INSTALACIÓN PARA CONFIRMAR VISITA | 04/12/2025 SE REALIZÓ LA INSTALACIÓN DEL CORRESPONSAL BBVA DE MANERA SATISFACTORIA, INCLUYENDO LA PUESTA EN MARCHA DE LOS EQUIPOS SOLICITADOS POR EL USUARIO. NO FUE POSIBLE EJECUTAR PRUEBAS DE TRANSACCIÓN, YA QUE EL MAYORITARIO NO DISPONE DE LOS MEDIOS PARA REALIZARLAS NI CUENTA CON OBLIGACIONES PENDIENTES POR PAGAR. LA SITUACIÓN FUE ESCALADA CON EDISON SAMBONY, QUIEN AUTORIZÓ DEJAR LA INSTALACIÓN SIN PRUEBAS POR EL MOMENTO. FINALMENTE, SE IMPARTIÓ CAPACITACIÓN COMPLETA SOBRE EL MANEJO DE LOS EQUIPOS, QUEDANDO EL USUARIO INFORMADO Y CONFORME CON EL PROCESO."/>
    <s v="VISITA TECNICA"/>
    <s v="AE004024"/>
    <s v="TIPO I"/>
    <s v="TERRESTRE"/>
    <s v="MARTINEZ TOVAR OSCAR DAVID"/>
    <n v="1"/>
    <s v="0"/>
    <n v="65960"/>
    <n v="75096"/>
    <n v="65960"/>
  </r>
  <r>
    <s v="MEDELLIN"/>
    <x v="0"/>
    <x v="0"/>
    <s v="5318"/>
    <s v="TA-25-1354610"/>
    <s v="3013001496"/>
    <s v="APERTURA"/>
    <s v="CB CRECIMIENTO - NUEVO"/>
    <s v="ANTIOQUIA"/>
    <s v="GUARNE"/>
    <s v="AUTOPISTA"/>
    <s v="BBVA"/>
    <s v="FO-25-1921964"/>
    <d v="2025-12-04T08:00:00"/>
    <d v="2025-12-04T12:25:00"/>
    <m/>
    <m/>
    <s v="EJECUTADO"/>
    <s v="02/12/2025 02-12 SE REALIZA LLAMADA AL CLIENTE, SE HABLA CON EL SR JUAN CARLOS CASTAÑEDA SALGADO SE VALIDA DIRECCIÓN OK, CANAL OK, DISPONIBILIDAD TOTAL, LLAMAR EL DÍA LA INSTALACIÓN PARA CONFIRMAR VISITA | 04/12/2025 SE INSTALAN EQUIPOS Y BASE A PETICIÓN DEL USUARIO, NO ES POSIBLE REALIZAR PRUEBAS DE TRANSABILIDAD YA QUE EL SEÑOR ÓSCAR ADMINISTRADOR NO TIENE AUTORIZACIÓN POR PARTE DEL MAYORISTA QUE LAS PRUEBAS LAS PUEDEN HACER EL DÍA DE MAÑANA, ADICIONAL NO ES POSIBLE ADJUNTAR FOTOS DE SERVICIOS PÚBLICOS NI CÁMARA DE COMERCIO POR QUÉ TAMPOCO CUENTA CON ESOS DOCUMENTOS, LOS DEBE SOLICITAR Y SE DEMORAN EN RESPONDER, AUTORIZA EDISON SAMBONY DE RBM"/>
    <s v="VISITA TECNICA"/>
    <s v="AE004025"/>
    <s v="TIPO II"/>
    <s v="TERRESTRE"/>
    <s v="BARRIENTOS HERNANDEZ CRISTIAN HORACIO"/>
    <n v="1"/>
    <s v="0"/>
    <n v="144968"/>
    <n v="140396"/>
    <n v="144968"/>
  </r>
  <r>
    <s v="MEDELLIN"/>
    <x v="0"/>
    <x v="0"/>
    <s v="5318"/>
    <s v="TA-25-1354613"/>
    <s v="3013001497"/>
    <s v="APERTURA"/>
    <s v="CB CRECIMIENTO - NUEVO"/>
    <s v="ANTIOQUIA"/>
    <s v="GUARNE"/>
    <s v="BONANZA"/>
    <s v="BBVA"/>
    <s v="FO-25-1931127 | FO-25-1921966"/>
    <d v="2025-12-04T08:00:00"/>
    <d v="2025-12-10T16:55:00"/>
    <m/>
    <m/>
    <s v="EJECUTADO | EJECUTADO/CANCELADO"/>
    <s v="[FO-25-1931127] 11/12/2025 SE INSTALAN EQUIPOS RBM A PETICIÓN DEL USUARIO, NO SE REALIZAN PRUEBAS DE TX YA QUE EL USUARIO NO CUENTA CON TARJETA NI FACTURAS PARA LAS PRUEBAS, SE CAPACITA AL USUARIO CON EL MENÚ DEL DATÁFONO OK || [FO-25-1921966] 02/12/2025 02-12 SE REALIZA LLAMADA AL CLIENTE, SE HABLA CON EL SR JUAN CARLOS CASTAÑEDA SALGADO SE VALIDA DIRECCIÓN OK, CANAL OK, DISPONIBILIDAD TOTAL, LLAMAR EL DÍA LA INSTALACIÓN PARA CONFIRMAR VISITA | 04/12/2025 SE LLEGA AL SITIO Y SE ENCUENTRA LA OFICINA CERRADA, SE LE PREGUNTA A LOS ISLEROS POR LA ADMINISTRACIÓN Y MANIFIESTAN QUE NO SE ENCUENTRA QUE SALIÓ HACER UNA DILIGENCIA, Y QUE NO SABEN A QUÉ HORAS REGRESA, SE REALIZA GESTIÓN TELEFÓNICA PARA SABER SI SE ESPERA EN EL PUNTO Y NO SE LOGRA EL CONTACTO"/>
    <s v="VISITA TECNICA"/>
    <s v="AE004026"/>
    <s v="TIPO II"/>
    <s v="TERRESTRE"/>
    <s v="BARRIENTOS HERNANDEZ CRISTIAN HORACIO"/>
    <n v="2"/>
    <s v="0"/>
    <n v="289936"/>
    <n v="140396"/>
    <n v="289936"/>
  </r>
  <r>
    <s v="MEDELLIN"/>
    <x v="0"/>
    <x v="0"/>
    <s v="5380"/>
    <s v="TA-25-1354615"/>
    <s v="3013001498"/>
    <s v="APERTURA"/>
    <s v="CB CRECIMIENTO - NUEVO"/>
    <s v="ANTIOQUIA"/>
    <s v="LA ESTRELLA"/>
    <s v="LA FLORIDA"/>
    <s v="BBVA"/>
    <s v="FO-25-1921970"/>
    <d v="2025-12-04T08:00:00"/>
    <d v="2025-12-09T17:08:00"/>
    <m/>
    <m/>
    <s v="EJECUTADO"/>
    <s v="02/12/2025 02-12 SE REALIZA LLAMADA AL CLIENTE, SE HABLA CON EL SR JUAN CARLOS CASTAÑEDA SALGADO SE VALIDA DIRECCIÓN OK, CANAL OK, DISPONIBILIDAD TOTAL, LLAMAR EL DÍA LA INSTALACIÓN PARA CONFIRMAR VISITA | 09/12/2025 SE REALIZA LA INSTALACION DE UN CB BBVA SE CAPACITA A LA ENCARAGDA LORENA TOBON , EDISON SAMBOY AUTORIZA CERRAR SIN PRUEBAS"/>
    <s v="VISITA TECNICA"/>
    <s v="AE004027"/>
    <s v="TIPO I"/>
    <s v="TERRESTRE"/>
    <s v="MONTOYA VELEZ ANDRES FELIPE"/>
    <n v="1"/>
    <s v="0"/>
    <n v="65960"/>
    <n v="75096"/>
    <n v="65960"/>
  </r>
  <r>
    <s v="MEDELLIN"/>
    <x v="0"/>
    <x v="0"/>
    <s v="5001"/>
    <s v="TA-25-1354617"/>
    <s v="3013001501"/>
    <s v="APERTURA"/>
    <s v="CB CRECIMIENTO - NUEVO"/>
    <s v="ANTIOQUIA"/>
    <s v="MEDELLIN"/>
    <s v="AVENIDA COLOMBIA"/>
    <s v="BBVA"/>
    <s v="FO-25-1921972"/>
    <d v="2025-12-04T08:00:00"/>
    <d v="2025-12-05T12:59:00"/>
    <m/>
    <m/>
    <s v="EJECUTADO"/>
    <s v="02/12/2025 02-12 SE REALIZA LLAMADA AL CLIENTE, SE HABLA CON EL SR JUAN CARLOS CASTAÑEDA SALGADO SE VALIDA DIRECCIÓN OK, CANAL OK, DISPONIBILIDAD TOTAL, LLAMAR EL DÍA LA INSTALACIÓN PARA CONFIRMAR VISITA | 05/12/2025 SE REALIZA INSTALACIÓN EXITOSA DE BBVA POR ENCAMINADO DE PUNTO REDEBAN AUTORIZA DEJAR INSTALADO UN PINPAD EN EL PUNTO NO SE LOGRA REALIZAR TRANSACCIONES DE PRUEBA EL CLIENTE NO TENÍA PARA REALIZAR SE PIDE AUTORIZACIÓN PARA CERRAR APERTURA SIN PRUEBAS"/>
    <s v="VISITA TECNICA"/>
    <s v="AE004030"/>
    <s v="TIPO I"/>
    <s v="TERRESTRE"/>
    <s v="ALVAREZ ARENAS VICTOR HUGO"/>
    <n v="1"/>
    <s v="0"/>
    <n v="65960"/>
    <n v="75096"/>
    <n v="65960"/>
  </r>
  <r>
    <s v="MEDELLIN"/>
    <x v="0"/>
    <x v="0"/>
    <s v="5001"/>
    <s v="TA-25-1354619"/>
    <s v="3013001503"/>
    <s v="APERTURA"/>
    <s v="CB CRECIMIENTO - NUEVO"/>
    <s v="ANTIOQUIA"/>
    <s v="MEDELLIN"/>
    <s v="GUAYABALL"/>
    <s v="BBVA"/>
    <s v="FO-25-1921976"/>
    <d v="2025-12-04T08:00:00"/>
    <d v="2025-12-05T13:06:00"/>
    <m/>
    <m/>
    <s v="EJECUTADO"/>
    <s v="02/12/2025 02-12 SE REALIZA LLAMADA AL CLIENTE, SE HABLA CON EL SR JUAN CARLOS CASTAÑEDA SALGADO SE VALIDA DIRECCIÓN OK, CANAL OK, DISPONIBILIDAD TOTAL, LLAMAR EL DÍA LA INSTALACIÓN PARA CONFIRMAR VISITA | 05/12/2025 SE REALIZA INSTALACION DE CORRESPONSAL BBVA SE CAPACITA A LA SR CLARA JULIANA CUARTAS , SE LLAMA A EDISON SAMBONY Y AUTORIZA CERRA TAREA SIN PRUEBAS YA QUE USUARIO NO CUENTA COMO HACER LAS PRUEBAS , INDICA QUE EL BANCO SE ENCARGA DE REALIZARLE LAS PRUEBAS OK"/>
    <s v="VISITA TECNICA"/>
    <s v="AE004033"/>
    <s v="TIPO I"/>
    <s v="TERRESTRE"/>
    <s v="MONTOYA VELEZ ANDRES FELIPE"/>
    <n v="1"/>
    <s v="0"/>
    <n v="65960"/>
    <n v="75096"/>
    <n v="65960"/>
  </r>
  <r>
    <s v="MEDELLIN"/>
    <x v="0"/>
    <x v="0"/>
    <s v="5360"/>
    <s v="TA-25-1354621"/>
    <s v="3013001504"/>
    <s v="APERTURA"/>
    <s v="CB CRECIMIENTO - NUEVO"/>
    <s v="ANTIOQUIA"/>
    <s v="ITAGUI"/>
    <s v="LOS NARANJOS"/>
    <s v="BBVA"/>
    <s v="FO-25-1921978"/>
    <d v="2025-12-04T08:00:00"/>
    <d v="2025-12-05T13:12:00"/>
    <m/>
    <m/>
    <s v="EJECUTADO"/>
    <s v="02/12/2025 02-12 SE REALIZA LLAMADA AL CLIENTE, SE HABLA CON EL SR JUAN CARLOS CASTAÑEDA SALGADO SE VALIDA DIRECCIÓN OK, CANAL OK, DISPONIBILIDAD TOTAL, LLAMAR EL DÍA LA INSTALACIÓN PARA CONFIRMAR VISITA | 05/12/2025 SE REALIZA INSTALACION DE CORRESPONSAL BBVA SE REALIZA CAPACITACIÓN A LA SR MARÍA EUGENIA OROZCO , SE HABLA CON EDISON SAMBONY E AUTORIZA CERRAR SIN PRUEBAS _x000a_INDICA QUE EL BANCO DESPUÉS SE ENCARGA DE HACER LAS PRUEBAS OK"/>
    <s v="VISITA TECNICA"/>
    <s v="AE004034"/>
    <s v="TIPO I"/>
    <s v="TERRESTRE"/>
    <s v="MONTOYA VELEZ ANDRES FELIPE"/>
    <n v="1"/>
    <s v="0"/>
    <n v="65960"/>
    <n v="75096"/>
    <n v="65960"/>
  </r>
  <r>
    <s v="MEDELLIN"/>
    <x v="0"/>
    <x v="0"/>
    <s v="5001"/>
    <s v="TA-25-1354622"/>
    <s v="3013001505"/>
    <s v="APERTURA"/>
    <s v="CB CRECIMIENTO - NUEVO"/>
    <s v="ANTIOQUIA"/>
    <s v="MEDELLIN"/>
    <s v="PARQUE NORTE"/>
    <s v="BBVA"/>
    <s v="FO-25-1921982"/>
    <d v="2025-12-04T08:00:00"/>
    <d v="2025-12-05T13:18:00"/>
    <m/>
    <m/>
    <s v="EJECUTADO"/>
    <s v="02/12/2025 02-12 SE REALIZA LLAMADA AL CLIENTE, SE HABLA CON EL SR JUAN CARLOS CASTAÑEDA SALGADO SE VALIDA DIRECCIÓN OK, CANAL OK, DISPONIBILIDAD TOTAL, LLAMAR EL DÍA LA INSTALACIÓN PARA CONFIRMAR VISITA | 05/12/2025 SE REALIZA INSTALACIÓN EXITOSA NO SE LOGRA REALIZAR PRUEBAS SE PIDE AUTORIZACIÓN CON RDB PARA CERRAR SIN PRUEBAS LO CUAL SE AUTORIZA TODO OK"/>
    <s v="VISITA TECNICA"/>
    <s v="AE004035"/>
    <s v="TIPO I"/>
    <s v="TERRESTRE"/>
    <s v="ALVAREZ ARENAS VICTOR HUGO"/>
    <n v="1"/>
    <s v="0"/>
    <n v="65960"/>
    <n v="75096"/>
    <n v="65960"/>
  </r>
  <r>
    <s v="MEDELLIN"/>
    <x v="0"/>
    <x v="0"/>
    <s v="5001"/>
    <s v="TA-25-1354625"/>
    <s v="3013001506"/>
    <s v="APERTURA"/>
    <s v="CB CRECIMIENTO - NUEVO"/>
    <s v="ANTIOQUIA"/>
    <s v="MEDELLIN"/>
    <s v="PEDREGAL"/>
    <s v="BBVA"/>
    <s v="FO-25-1921985"/>
    <d v="2025-12-04T08:00:00"/>
    <d v="2025-12-05T13:23:00"/>
    <m/>
    <m/>
    <s v="EJECUTADO"/>
    <s v="02/12/2025 02-12 SE REALIZA LLAMADA AL CLIENTE, SE HABLA CON EL SR JUAN CARLOS CASTAÑEDA SALGADO SE VALIDA DIRECCIÓN OK, CANAL OK, DISPONIBILIDAD TOTAL, LLAMAR EL DÍA LA INSTALACIÓN PARA CONFIRMAR VISITA | 05/12/2025 SE REALIZÓ LA INSTALACIÓN DEL CORRESPONSAL BBVA DE MANERA SATISFACTORIA, INCLUYENDO LA PUESTA EN MARCHA DE LOS EQUIPOS SOLICITADOS POR EL USUARIO. NO FUE POSIBLE EJECUTAR PRUEBAS DE TRANSACCIÓN, YA QUE EL MAYORITARIO NO DISPONE DE LOS MEDIOS PARA REALIZARLAS NI CUENTA CON OBLIGACIONES PENDIENTES POR PAGAR. LA SITUACIÓN FUE ESCALADA CON EDISON SAMBONY, QUIEN AUTORIZÓ DEJAR LA INSTALACIÓN SIN PRUEBAS POR EL MOMENTO. FINALMENTE, SE IMPARTIÓ CAPACITACIÓN COMPLETA SOBRE EL MANEJO DE LOS EQUIPOS, QUEDANDO EL USUARIO INFORMADO Y CONFORME CON EL PROCESO."/>
    <s v="VISITA TECNICA"/>
    <s v="AE004036"/>
    <s v="TIPO I"/>
    <s v="TERRESTRE"/>
    <s v="MARTINEZ TOVAR OSCAR DAVID"/>
    <n v="1"/>
    <s v="0"/>
    <n v="65960"/>
    <n v="75096"/>
    <n v="65960"/>
  </r>
  <r>
    <s v="MEDELLIN"/>
    <x v="0"/>
    <x v="0"/>
    <s v="5001"/>
    <s v="TA-25-1354627"/>
    <s v="3013001507"/>
    <s v="APERTURA"/>
    <s v="CB CRECIMIENTO - NUEVO"/>
    <s v="ANTIOQUIA"/>
    <s v="MEDELLIN"/>
    <s v="SAN CRISTOBAL"/>
    <s v="BBVA"/>
    <s v="FO-25-1921988"/>
    <d v="2025-12-04T08:00:00"/>
    <d v="2025-12-05T14:53:00"/>
    <m/>
    <m/>
    <s v="EJECUTADO"/>
    <s v="02/12/2025 02-12 SE REALIZA LLAMADA AL CLIENTE, SE HABLA CON EL SR JUAN CARLOS CASTAÑEDA SALGADO SE VALIDA DIRECCIÓN OK, CANAL OK, DISPONIBILIDAD TOTAL, LLAMAR EL DÍA LA INSTALACIÓN PARA CONFIRMAR VISITA | 05/12/2025 SE REALIZA INSTALACIÓN EXITOSA NO SE LOGRA REALIZAR PRUEBAS SE ESCALA A RDB Y AUTORIZAN CERRAR ASÍ TODO QUEDA OK Y CONFIGURADO"/>
    <s v="VISITA TECNICA"/>
    <s v="AE004037"/>
    <s v="TIPO I"/>
    <s v="TERRESTRE"/>
    <s v="ALVAREZ ARENAS VICTOR HUGO"/>
    <n v="1"/>
    <s v="0"/>
    <n v="65960"/>
    <n v="75096"/>
    <n v="65960"/>
  </r>
  <r>
    <s v="MEDELLIN"/>
    <x v="0"/>
    <x v="0"/>
    <s v="5631"/>
    <s v="TA-25-1354629"/>
    <s v="3013001508"/>
    <s v="APERTURA"/>
    <s v="CB CRECIMIENTO - NUEVO"/>
    <s v="ANTIOQUIA"/>
    <s v="SABANETA"/>
    <s v="MARIA AUXILIADORA"/>
    <s v="BBVA"/>
    <s v="FO-25-1921991"/>
    <d v="2025-12-04T08:00:00"/>
    <d v="2025-12-09T15:59:00"/>
    <m/>
    <m/>
    <s v="EJECUTADO"/>
    <s v="02/12/2025 02-12 SE REALIZA LLAMADA AL CLIENTE, SE HABLA CON EL SR JUAN CARLOS CASTAÑEDA SALGADO SE VALIDA DIRECCIÓN OK, CANAL OK, DISPONIBILIDAD TOTAL, LLAMAR EL DÍA LA INSTALACIÓN PARA CONFIRMAR VISITA | 09/12/2025 SE REALIZA LA INSTALACION DEL CB BBVA SE CAPACITA A LA ENCARAGDA TATIANA ÁLZATE"/>
    <s v="VISITA TECNICA"/>
    <s v="AE004038"/>
    <s v="TIPO I"/>
    <s v="TERRESTRE"/>
    <s v="MONTOYA VELEZ ANDRES FELIPE"/>
    <n v="1"/>
    <s v="0"/>
    <n v="65960"/>
    <n v="75096"/>
    <n v="65960"/>
  </r>
  <r>
    <m/>
    <x v="1"/>
    <x v="1"/>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n v="2291476"/>
  </r>
  <r>
    <x v="1"/>
    <m/>
  </r>
  <r>
    <x v="2"/>
    <n v="5027174"/>
  </r>
  <r>
    <x v="1"/>
    <m/>
  </r>
  <r>
    <x v="3"/>
    <n v="2466323"/>
  </r>
  <r>
    <x v="1"/>
    <m/>
  </r>
  <r>
    <x v="4"/>
    <n v="75096"/>
  </r>
  <r>
    <x v="5"/>
    <n v="579929"/>
  </r>
  <r>
    <x v="1"/>
    <m/>
  </r>
  <r>
    <x v="6"/>
    <n v="903741"/>
  </r>
  <r>
    <x v="1"/>
    <m/>
  </r>
  <r>
    <x v="7"/>
    <n v="1343284"/>
  </r>
  <r>
    <x v="1"/>
    <m/>
  </r>
  <r>
    <x v="5"/>
    <n v="2826954"/>
  </r>
  <r>
    <x v="1"/>
    <m/>
  </r>
  <r>
    <x v="4"/>
    <n v="477820"/>
  </r>
  <r>
    <x v="1"/>
    <m/>
  </r>
  <r>
    <x v="1"/>
    <m/>
  </r>
  <r>
    <x v="1"/>
    <m/>
  </r>
  <r>
    <x v="1"/>
    <m/>
  </r>
  <r>
    <x v="1"/>
    <m/>
  </r>
  <r>
    <x v="1"/>
    <m/>
  </r>
  <r>
    <x v="0"/>
    <n v="27964716"/>
  </r>
  <r>
    <x v="1"/>
    <m/>
  </r>
  <r>
    <x v="6"/>
    <n v="9650846"/>
  </r>
  <r>
    <x v="1"/>
    <m/>
  </r>
  <r>
    <x v="2"/>
    <n v="38628762"/>
  </r>
  <r>
    <x v="1"/>
    <m/>
  </r>
  <r>
    <x v="7"/>
    <n v="12478601"/>
  </r>
  <r>
    <x v="1"/>
    <m/>
  </r>
  <r>
    <x v="3"/>
    <n v="17736345"/>
  </r>
  <r>
    <x v="1"/>
    <m/>
  </r>
  <r>
    <x v="4"/>
    <n v="4069894"/>
  </r>
  <r>
    <x v="5"/>
    <n v="19845299"/>
  </r>
  <r>
    <x v="1"/>
    <m/>
  </r>
  <r>
    <x v="5"/>
    <n v="144968"/>
  </r>
  <r>
    <x v="1"/>
    <m/>
  </r>
  <r>
    <x v="1"/>
    <m/>
  </r>
  <r>
    <x v="1"/>
    <m/>
  </r>
  <r>
    <x v="1"/>
    <m/>
  </r>
  <r>
    <x v="1"/>
    <m/>
  </r>
  <r>
    <x v="1"/>
    <m/>
  </r>
  <r>
    <x v="0"/>
    <n v="7516537"/>
  </r>
  <r>
    <x v="1"/>
    <m/>
  </r>
  <r>
    <x v="6"/>
    <n v="3166017"/>
  </r>
  <r>
    <x v="1"/>
    <m/>
  </r>
  <r>
    <x v="2"/>
    <n v="11634196"/>
  </r>
  <r>
    <x v="1"/>
    <m/>
  </r>
  <r>
    <x v="7"/>
    <n v="7152414"/>
  </r>
  <r>
    <x v="1"/>
    <m/>
  </r>
  <r>
    <x v="3"/>
    <n v="11564692"/>
  </r>
  <r>
    <x v="1"/>
    <m/>
  </r>
  <r>
    <x v="4"/>
    <n v="1317321"/>
  </r>
  <r>
    <x v="5"/>
    <n v="4934919"/>
  </r>
  <r>
    <x v="1"/>
    <m/>
  </r>
  <r>
    <x v="1"/>
    <m/>
  </r>
  <r>
    <x v="1"/>
    <m/>
  </r>
  <r>
    <x v="1"/>
    <m/>
  </r>
  <r>
    <x v="1"/>
    <m/>
  </r>
  <r>
    <x v="1"/>
    <m/>
  </r>
  <r>
    <x v="1"/>
    <m/>
  </r>
  <r>
    <x v="0"/>
    <n v="8567520"/>
  </r>
  <r>
    <x v="1"/>
    <m/>
  </r>
  <r>
    <x v="6"/>
    <n v="5632611"/>
  </r>
  <r>
    <x v="1"/>
    <m/>
  </r>
  <r>
    <x v="2"/>
    <n v="15247877"/>
  </r>
  <r>
    <x v="1"/>
    <m/>
  </r>
  <r>
    <x v="7"/>
    <n v="4523431"/>
  </r>
  <r>
    <x v="1"/>
    <m/>
  </r>
  <r>
    <x v="3"/>
    <n v="7303179"/>
  </r>
  <r>
    <x v="1"/>
    <m/>
  </r>
  <r>
    <x v="4"/>
    <n v="1734316"/>
  </r>
  <r>
    <x v="5"/>
    <n v="8294686"/>
  </r>
  <r>
    <x v="1"/>
    <m/>
  </r>
  <r>
    <x v="1"/>
    <m/>
  </r>
  <r>
    <x v="1"/>
    <m/>
  </r>
  <r>
    <x v="1"/>
    <m/>
  </r>
  <r>
    <x v="1"/>
    <m/>
  </r>
  <r>
    <x v="0"/>
    <n v="1494934"/>
  </r>
  <r>
    <x v="1"/>
    <m/>
  </r>
  <r>
    <x v="4"/>
    <n v="819070"/>
  </r>
  <r>
    <x v="1"/>
    <m/>
  </r>
  <r>
    <x v="1"/>
    <m/>
  </r>
  <r>
    <x v="5"/>
    <n v="2122946"/>
  </r>
  <r>
    <x v="1"/>
    <m/>
  </r>
  <r>
    <x v="1"/>
    <m/>
  </r>
  <r>
    <x v="6"/>
    <n v="7733912"/>
  </r>
  <r>
    <x v="1"/>
    <m/>
  </r>
  <r>
    <x v="1"/>
    <m/>
  </r>
  <r>
    <x v="2"/>
    <n v="2722076"/>
  </r>
  <r>
    <x v="1"/>
    <m/>
  </r>
  <r>
    <x v="7"/>
    <n v="6427073"/>
  </r>
  <r>
    <x v="1"/>
    <m/>
  </r>
  <r>
    <x v="1"/>
    <m/>
  </r>
  <r>
    <x v="3"/>
    <n v="5516622"/>
  </r>
  <r>
    <x v="1"/>
    <m/>
  </r>
  <r>
    <x v="1"/>
    <m/>
  </r>
  <r>
    <x v="1"/>
    <m/>
  </r>
  <r>
    <x v="1"/>
    <m/>
  </r>
  <r>
    <x v="1"/>
    <m/>
  </r>
  <r>
    <x v="1"/>
    <m/>
  </r>
  <r>
    <x v="0"/>
    <n v="4712121"/>
  </r>
  <r>
    <x v="1"/>
    <m/>
  </r>
  <r>
    <x v="4"/>
    <n v="891901"/>
  </r>
  <r>
    <x v="1"/>
    <m/>
  </r>
  <r>
    <x v="1"/>
    <m/>
  </r>
  <r>
    <x v="5"/>
    <n v="5174989"/>
  </r>
  <r>
    <x v="1"/>
    <m/>
  </r>
  <r>
    <x v="6"/>
    <n v="7587755"/>
  </r>
  <r>
    <x v="1"/>
    <m/>
  </r>
  <r>
    <x v="1"/>
    <m/>
  </r>
  <r>
    <x v="1"/>
    <m/>
  </r>
  <r>
    <x v="2"/>
    <n v="4171821"/>
  </r>
  <r>
    <x v="1"/>
    <m/>
  </r>
  <r>
    <x v="7"/>
    <n v="6628012"/>
  </r>
  <r>
    <x v="1"/>
    <m/>
  </r>
  <r>
    <x v="3"/>
    <n v="8323263"/>
  </r>
  <r>
    <x v="1"/>
    <m/>
  </r>
  <r>
    <x v="1"/>
    <m/>
  </r>
  <r>
    <x v="1"/>
    <m/>
  </r>
  <r>
    <x v="1"/>
    <m/>
  </r>
  <r>
    <x v="1"/>
    <m/>
  </r>
  <r>
    <x v="1"/>
    <m/>
  </r>
  <r>
    <x v="0"/>
    <n v="1512883"/>
  </r>
  <r>
    <x v="1"/>
    <m/>
  </r>
  <r>
    <x v="4"/>
    <n v="289936"/>
  </r>
  <r>
    <x v="1"/>
    <m/>
  </r>
  <r>
    <x v="5"/>
    <n v="2621913"/>
  </r>
  <r>
    <x v="1"/>
    <m/>
  </r>
  <r>
    <x v="6"/>
    <n v="2581291"/>
  </r>
  <r>
    <x v="1"/>
    <m/>
  </r>
  <r>
    <x v="1"/>
    <m/>
  </r>
  <r>
    <x v="1"/>
    <m/>
  </r>
  <r>
    <x v="2"/>
    <n v="2904459"/>
  </r>
  <r>
    <x v="1"/>
    <m/>
  </r>
  <r>
    <x v="7"/>
    <n v="2669941"/>
  </r>
  <r>
    <x v="1"/>
    <m/>
  </r>
  <r>
    <x v="3"/>
    <n v="5175924"/>
  </r>
  <r>
    <x v="1"/>
    <m/>
  </r>
  <r>
    <x v="1"/>
    <m/>
  </r>
  <r>
    <x v="1"/>
    <m/>
  </r>
  <r>
    <x v="1"/>
    <m/>
  </r>
  <r>
    <x v="1"/>
    <m/>
  </r>
  <r>
    <x v="1"/>
    <m/>
  </r>
  <r>
    <x v="1"/>
    <m/>
  </r>
  <r>
    <x v="1"/>
    <m/>
  </r>
  <r>
    <x v="2"/>
    <n v="1437352"/>
  </r>
  <r>
    <x v="1"/>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CUCUTA"/>
    <x v="0"/>
    <x v="0"/>
    <s v="54810"/>
    <s v="TA-25-1297135"/>
    <s v="90847921"/>
    <s v="APERTURA"/>
    <s v="CB CRECIMIENTO - NUEVO"/>
    <s v="NORTE DE SANTANDER"/>
    <s v="TIBU"/>
    <s v="SUPERMERCADO Y CHARCUTERIADISTRI TODO"/>
    <s v="AVAL"/>
    <s v="FO-25-1829333"/>
    <d v="2025-11-19T19:29:00"/>
    <d v="2025-12-02T11:32:00"/>
    <m/>
    <m/>
    <s v="EJECUTADO"/>
    <s v="14/11/2025 14-11-2025 SE REALIZA LLAMADA AL CLIENTE, SE HABLA CON LA SRA YULIETH CARRASCAL TORRADO  SE VALIDA DIRECCIÓN OK, CANAL OK, TARJETA DE SEMBRADO OK, DISPONIBILIDAD TOTAL, SE CONFIRMA 4 ULTIMOS DIGITOS DE LA TARJETA: OK, LLAMAR EL DÍA LA INSTALACIÓN PARA CONFIRMAR VISITA// CONTACTO REALIZADO POR WHATSAPP // FECHA PROGRAMADA: 27/11/2025 | 27/11/2025 SE COMUNICA CON LA CLIENTE YULIETH CARRASCAL TORRADO AL #3202029593, NOS INFORMA QUE DEBIDO A LA ZONA ROJA CATATUMBO ESTA A LA ESPERA DE VIAJAR A CUCUTA, NOS ESTA INFORMANDO CUANDO PUEDE VIAJAR PARA REALIZAR LA INSTALACION DEL CORRESPONSAL AVAL. | 02/12/2025 SE COMUNICA CON LA CLIENTE YULIETH CARRASCAL TORRADO AL #3202029593, NOS INFORMA QUE EL DIA DE HOY 02/12/25 SE ACERCA A BODEGA LA PERSONA KELLY CARRASCAL CON NUMERO DE CEDULA 1004861092, PARA IR ATENDER LA INSTALACION DE APERTURA AVAL A LAS 9 AM. | 04/12/2025 SE REALIZA APERTURA AVAL, SE ATIENDE VISITA DEL CLIENTE EN BODEGA CUCUTA PARA LA APERTURA AVAL, YA QUE DEBIDO A QUE EL CB ES DE ZONA CATATUMBO, TIBU POR MOTIVOS DE ORDEN PUBLICO Y SEGURIDAD._x000a_ SE REALIZA SEMBRADO DE TARJETA # 2067, SE INSTALA LECTOR, BASE, SE HACEN PRUEBAS OK, CONVENIO TELETON NO HABILITADO, CB OPERATIVO."/>
    <s v="VISITA TECNICA"/>
    <s v="AE004264"/>
    <s v="TIPO V"/>
    <s v="TERRESTRE"/>
    <s v="NARANJO AFANADOR RUBEN JESUS"/>
    <m/>
    <n v="1"/>
    <n v="504833"/>
    <n v="504833"/>
  </r>
  <r>
    <s v="VILLAVICENCIO"/>
    <x v="1"/>
    <x v="1"/>
    <s v="97161"/>
    <s v="TA-25-1327330"/>
    <s v="90699759"/>
    <s v="APERTURA"/>
    <s v="CB CRECIMIENTO - NUEVO"/>
    <s v="VAUPES"/>
    <s v="CARURU"/>
    <s v="DEPOSITO Y MISCELANEA MAOMA"/>
    <s v="AVAL"/>
    <s v="FO-25-1876009"/>
    <d v="2025-11-26T23:38:00"/>
    <d v="2025-12-05T17:00:00"/>
    <m/>
    <m/>
    <s v="EJECUTADO"/>
    <s v="25/11/2025 24-11-2025 SE REALIZA LLAMADA AL NUMERO DE LA LISTA EL CUAL TIMBRA PERO NADIE CONTESTA, SE INTENTARA NUEVA GESTION EN OTRO MOMENTO // 25-11-2025 SE REALIZA LLAMADA AL CLIENTE, SE HABLA CON LA SR JISLAINER GONZALEZ GALIN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4/12/2025 | 04/12/2025 POR DISPONIBILIDAD DE VUELO SE APLAZA LA INSTALACIÓN PARA EL DÍA 05/12/2025 | 10/12/2025 INSTALACION DE CB BANCO BOGOTÁ OK, PRUEBAS TELETÓN FALLIDAS POR CONVENIOS USUARIOS OK"/>
    <s v="VISITA TECNICA"/>
    <s v="SRZZZ151"/>
    <s v="TIPO V"/>
    <s v="AEREO"/>
    <s v="PEDREROS CONTRERAS MICHAEL STEVENS"/>
    <m/>
    <n v="1"/>
    <n v="988463"/>
    <n v="988463"/>
  </r>
  <r>
    <s v="TUNJA"/>
    <x v="0"/>
    <x v="0"/>
    <s v="15001"/>
    <s v="TA-25-1328504"/>
    <s v="90849732"/>
    <s v="APERTURA"/>
    <s v="CB CRECIMIENTO - NUEVO"/>
    <s v="BOYACA"/>
    <s v="TUNJA"/>
    <s v="DROGUERIA SION MC"/>
    <s v="AVAL"/>
    <s v="FO-25-1910225 | FO-25-1879549"/>
    <d v="2025-11-27T17:05:00"/>
    <d v="2025-12-03T17:00:00"/>
    <m/>
    <m/>
    <s v="CANCELADO | EJECUTADO/CANCELADO"/>
    <s v="[FO-25-1910225] 03/12/2025 EN COMUNICACIÓN CON LA LÍNEA 3203597716 CLIENTE MAYRA LICETH CIFUENTES ROBLES INFORMA QUE AÚN NO CUENTA CON EL PUNTO FÍSICO DE INTERNET YA QUE SOLO CUENTA CON WIFI, ADICIONAL INFORMA QUE POR DILIGENCIAS PERSONALES NO PUEDE ATENDERNOS. SE LE INFORMA AL CLIENTE QUE SE DEBE COMUNICAR CON LA LÍNEA NACIONAL Y/O CON EL ASESOR COMERCIAL PARA FIJAR LA FECHA DE INSTALACIÓN PARA CUANDO ELLA DISPONGA DEL TIEMPO Y TENGA LISTO TAMBIÉN EL PUNTO FÍSICO DE LA RED. || [FO-25-1879549] 25/11/2025 25-11-2025 SE REALIZA LLAMADA AL CLIENTE, SE HABLA CON LA SRA MAYRA LICETH CIFUENTES ROBLES SE VALIDA DIRECCIÓN OK, CANAL OK, TARJETA DE SEMBRADO OK, DISPONIBILIDAD TOTAL, SE CONFIRMA 4 ULTIMOS DIGITOS DE LA TARJETA: OK, LLAMAR EL DÍA LA INSTALACIÓN PARA CONFIRMAR VISITA// CONTACTO REALIZADO POR WHATSAPP // FECHA PROGRAMADA: 27/11/2025 | 27/11/2025 EN COMUNICACIÓN CON LA LÍNEA 3203597716 RESPONDE LA SEÑORA MAYRA LICETH CIFUENTES ROBLES INFORMANDO QUE PUEDE RECIBIR VISITA EL DÍA DE MAÑANA 28/11 A PARTIR DE LAS TRES DE LA TARDE DEBIDO A DILIGENCIAS PERSONALES. SE ATENDERÁ VISITA A PETICIÓN DEL CLIENTE EN ESE HORARIO | 01/12/2025 SE LLEGA A PUNTO, PERO CLIENTE INFORMA QUE EN EL MOMENTO TIENE INTERNET POR RED INALÁMBRICA WIFI, INDICA QUE ESTÁ HACIENDO REMODELACIONES LOCATIVAS PARA TENER INTERNET VÍA CABLE, INFORMA QUE PARA EL DÍA MIÉRCOLES YA TENDRÁ LISTA LA CONEXIÓN PARA PODER REALIZAR LA INSTALACIÓN. SE LE COMUNICA QUE CUANDO YA TENGA EL PUNTO DE INTERNET QUE SE COMUNIQUE CON EL BANCO PARA GENERAR UNA NUEVA VISITA"/>
    <s v="SOPORTE TELEFONICO"/>
    <m/>
    <s v="TIPO I"/>
    <s v="TERRESTRE"/>
    <m/>
    <m/>
    <n v="1"/>
    <n v="75096"/>
    <n v="75096"/>
  </r>
  <r>
    <s v="CUCUTA"/>
    <x v="0"/>
    <x v="0"/>
    <s v="54001"/>
    <s v="TA-25-1328511"/>
    <s v="90139461"/>
    <s v="APERTURA"/>
    <s v="CB CRECIMIENTO - NUEVO"/>
    <s v="NORTE DE SANTANDER"/>
    <s v="CUCUTA"/>
    <s v="GRUPO MAXIFAMA GUAIMARAL"/>
    <s v="AVAL"/>
    <s v="FO-25-1910088"/>
    <d v="2025-11-27T17:05:00"/>
    <d v="2025-12-02T13:54:00"/>
    <m/>
    <m/>
    <s v="EJECUTADO"/>
    <s v="01/12/2025 SE REALIZA NUEVAMENTE COMUNICACIÓN AL NÚMERO 300 6569037 SE HABLÓ CON EL SR JAVIER MANIFIESTA QUE EL DÍA DE HOY NO VA IR EL ING PARA VERIFICAR LOS PUNTOS DE RED DE INTERNET PARA EL DATAFONO, INDICA QUE EL DÍA DE MAÑANA 02/12/2025 EN HORAS AM | 01/12/2025 EN COMUNICACIÓN CON EL SR JAVIER FIGUEREDO 3006569037 MANIFIESTA QUE EL DÍA DE HOY NO VA IR EL ING PARA VERIFICAR LOS PUNTOS DE RED DE INTERNET PARA EL DATAFONO, INDICA QUE POR FAVOR PROGRAMAR VISITA PARA EL DÍA DE MAÑANA 02/12/2025  A LA ESPERA DE DISPONIBILIDAD POR PARTE DEL ING A CARGO DE LA RED PRINCIPAL | 02/12/2025 SE REALIZA INSTALACIÓN DE ACCESORIOS Y BASE, SE DEJA NUEVA VERSIÓN CIERRES Y PRUEBAS OK _x000a__x000a_NO SÉ PUDO REALIZAR PRUEBA TELETÓN YA QUE SE ENCUENTRA CAÍDO DICHO CONVENIO, CLIENTE NO CUENTA CON CONVENIO PARA REALIZAR OTRA PRUEBA,SE REALIZA LECTURA DE UN CÓDIGO DE BARRAS Y SE CANCELA YA QUE SE ENCUENTRA YA CANCELADA LA FACTURA"/>
    <s v="VISITA TECNICA"/>
    <m/>
    <s v="TIPO I"/>
    <s v="TERRESTRE"/>
    <m/>
    <m/>
    <n v="1"/>
    <n v="75096"/>
    <n v="75096"/>
  </r>
  <r>
    <s v="IBAGUE"/>
    <x v="1"/>
    <x v="1"/>
    <s v="73001"/>
    <s v="TA-25-1330801"/>
    <s v="90792861"/>
    <s v="APERTURA"/>
    <s v="CB CRECIMIENTO - NUEVO"/>
    <s v="TOLIMA"/>
    <s v="IBAGUE"/>
    <s v="TIENDA LA BELLA SUIZA"/>
    <s v="AVAL"/>
    <s v="FO-25-1884412"/>
    <d v="2025-11-28T00:02:00"/>
    <d v="2025-12-01T15:39:00"/>
    <m/>
    <m/>
    <s v="EJECUTADO"/>
    <s v="26/11/2025 26-11-2025 SE REALIZA LLAMADA AL CLIENTE, SE HABLA CON EL SR JULIO CESAR ARIAS CLOPATOFSK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1/12/2025 | 01/12/2025 SE REALIZA INSTALACIÓN DE CB AVAL, SE INSTALA LECTOR Y BASE PARA DATAFONO EQUIPO EXISTENTE EN COMERCIO, SE SIEMBRA TARJETA (5985); NO ES POSIBLE REALIZAR PRUEBA EXITOSA CON CONVENIO TELETÓN RG PERO EL CLIENTE INDICA REALIZAR PRUEBA CON FACTURA DE CÓDIGO DE BARRAS OK."/>
    <s v="VISITA TECNICA"/>
    <s v="CA002588"/>
    <s v="TIPO I"/>
    <s v="TERRESTRE"/>
    <s v="BARRAGAN TAFUR EDWIN ESTEBAN"/>
    <m/>
    <n v="1"/>
    <n v="75096"/>
    <n v="75096"/>
  </r>
  <r>
    <s v="BOGOTA"/>
    <x v="2"/>
    <x v="2"/>
    <s v="25754"/>
    <s v="TA-25-1330802"/>
    <s v="90852637"/>
    <s v="APERTURA"/>
    <s v="CB CRECIMIENTO - NUEVO"/>
    <s v="CUNDINAMARCA"/>
    <s v="SOACHA"/>
    <s v="DON PAGO QUINTANARES J&amp;A"/>
    <s v="AVAL"/>
    <s v="FO-25-1910063 | FO-25-1884416"/>
    <d v="2025-11-28T21:46:00"/>
    <d v="2025-12-01T15:18:00"/>
    <m/>
    <m/>
    <s v="EJECUTADO | EJECUTADO/CANCELADO"/>
    <s v="[FO-25-1910063] 29/12/2025 SE REALIZA APERTURA AVAL SE CONFIGURA EQUIPO SE REALIZAN PRUEBAS DE TRANSACCIÓN OK PRUEBA TELETÓN FALLIDA Y PRUEBA CON OTRO CONVENIO EXITOSA || [FO-25-1884416] 26/11/2025 26-11-2025 SE REALIZA LLAMADA AL CLIENTE, SE HABLA CON LA SRA NATALI BRICEÑ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PROGRAMA VISITA LA TERMINAL ASOCIADA EN SYTEX ES DISTINTA A LA QUE LE DEJARON EN FÍSICO AL COMERCIO SE ESCALA CON REDEBAN LA NOVEDAD"/>
    <s v="VISITA TECNICA"/>
    <s v="DA0038"/>
    <s v="TIPO I"/>
    <s v="TERRESTRE"/>
    <s v="GONZALEZ FANDIÑO SANTIAGO ERNESTO"/>
    <m/>
    <n v="2"/>
    <n v="150192"/>
    <n v="150192"/>
  </r>
  <r>
    <s v="TUNJA"/>
    <x v="0"/>
    <x v="0"/>
    <s v="25183"/>
    <s v="TA-25-1330806"/>
    <s v="91361763"/>
    <s v="APERTURA"/>
    <s v="CB CRECIMIENTO - NUEVO"/>
    <s v="CUNDINAMARCA"/>
    <s v="CHOCONTA"/>
    <s v="EMPORIUM DIGITAL"/>
    <s v="AVAL"/>
    <s v="FO-25-1884430"/>
    <d v="2025-11-28T16:55:00"/>
    <d v="2025-12-01T16:27:00"/>
    <m/>
    <m/>
    <s v="EJECUTADO"/>
    <s v="26/11/2025 26-11-2025 SE REALIZA LLAMADA AL CLIENTE, SE HABLA CON LA SRA OLGA JANETH MONTENEGRO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01/12/2025 SE ESTABLECE COMUNICACIÓN CON LA SEÑORA OLGA JANETH MONTENEGRO DIAZ AL NÚMERO DE CONTACTO 3102809523 CLIENTE CONFIRMA TENER LA DISPONIBILIDAD PARA ATENDER LA VISITA EL DÍA DE HOY ROUTER DE INTERNET CERCA A DONDE VA QUEDAR INSTALADO EL DATÁFONO TARJETA DE SEMBRADO OK. | 01/12/2025 SE EJECUTA APERTURA AVAL EXITOSA INTALANDO EQUIPOS PRUEBA TELETON NO EXITOSA TRANSACCIÓN DECLINADA PRUEBAS DE ADQUIRENCIA OK CIERRES HABILITADOS NOVEDAD CON LA NOMENCLATURA DEL ESTABLECIMIENTO SE ESCALA CON REDEBAN QUIENES INDICAN PROCEDER CON LA INSTALACIÓN."/>
    <s v="VISITA TECNICA"/>
    <s v="OB000657"/>
    <s v="TIPO II"/>
    <s v="TERRESTRE"/>
    <s v="RODRIGUEZ MURCIA YERSON IVAN"/>
    <m/>
    <n v="1"/>
    <n v="163814"/>
    <n v="163814"/>
  </r>
  <r>
    <s v="PEREIRA"/>
    <x v="3"/>
    <x v="3"/>
    <s v="76823"/>
    <s v="TA-25-1335116"/>
    <s v="90854874"/>
    <s v="APERTURA"/>
    <s v="CB CRECIMIENTO - NUEVO"/>
    <s v="VALLE DEL CAUCA"/>
    <s v="TORO"/>
    <s v="MULTISERVICIOS SILVANA"/>
    <s v="AVAL"/>
    <s v="FO-25-1898402"/>
    <d v="2025-12-01T17:43:00"/>
    <d v="2025-12-02T13:46:00"/>
    <m/>
    <m/>
    <s v="EJECUTADO"/>
    <s v="27/11/2025 27-11-2025 SE REALIZA LLAMADA AL CLIENTE, SE HABLA CON LA SRA ASTRID SILVANA HENAO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2/12/2025 | 02/12/2025 SE VISITA COMERCIO SE REALIZA APERTURA AVAL SE CONFIGURA DATÁFONO EXISTENTE SE INSTALA LECTORA Y BASE SE REALIZA PRUEBA DE TELETÓN CON RECHAZO AÚN SE SIGUE PRESENTANDO LA NOVEDAD CON LA ENTIDAD."/>
    <s v="VISITA TECNICA"/>
    <m/>
    <s v="TIPO II"/>
    <s v="TERRESTRE"/>
    <s v="LOAIZA LOPEZ JHON FREDDY"/>
    <m/>
    <n v="1"/>
    <n v="163814"/>
    <n v="163814"/>
  </r>
  <r>
    <s v="MEDELLIN"/>
    <x v="4"/>
    <x v="4"/>
    <s v="5001"/>
    <s v="TA-25-1335118"/>
    <s v="90858193"/>
    <s v="APERTURA"/>
    <s v="CB CRECIMIENTO - NUEVO"/>
    <s v="ANTIOQUIA"/>
    <s v="MEDELLIN"/>
    <s v="LA ESQUINA DE CAROLA"/>
    <s v="AVAL"/>
    <s v="FO-25-1898407"/>
    <d v="2025-12-01T15:48:00"/>
    <d v="2025-12-01T16:32:00"/>
    <m/>
    <m/>
    <s v="EJECUTADO"/>
    <s v="27/11/2025 27-11-2025 SE REALIZA LLAMADA AL CLIENTE, SE HABLA CON LA SRA GABRIELA DEL SOCORRO GAVIRIA PATIÑO SE VALIDA DIRECCIÓN OK, CANAL OK, TARJETA DE SEMBRADO OK, DISPONIBILIDAD TOTAL, SE CONFIRMA 4 ULTIMOS DIGITOS DE LA TARJETA: OK, LLAMAR EL DÍA LA INSTALACIÓN PARA CONFIRMAR VISITA// CONTACTO REALIZADO POR LA APP // FECHA PROGRAMADA: 01/12/2025 | 01/12/2025 SE INSTALAN EQUIPOS A PETICIÓN DEL USUARIO, SE DEJAN SERVICIOS FUNCIONANDO CORRECTAMENTE, PRUEBAS DE COMERCIO OK, PRUEBAS DE TELETÓN CON RECHAZO, PROBLEMA POR PARTE DE LA ENTIDAD"/>
    <s v="VISITA TECNICA"/>
    <s v="FB000129"/>
    <s v="TIPO I"/>
    <s v="TERRESTRE"/>
    <s v="BARRIENTOS HERNANDEZ CRISTIAN HORACIO"/>
    <m/>
    <n v="1"/>
    <n v="75096"/>
    <n v="75096"/>
  </r>
  <r>
    <s v="BOGOTA"/>
    <x v="2"/>
    <x v="2"/>
    <s v="25269"/>
    <s v="TA-25-1341878"/>
    <s v="90852650"/>
    <s v="APERTURA"/>
    <s v="CB CRECIMIENTO - NUEVO"/>
    <s v="CUNDINAMARCA"/>
    <s v="FACATATIVA"/>
    <s v="SOLUCIONES INTEGRALES ANGEL MICAN SAS"/>
    <s v="AVAL"/>
    <s v="FO-25-1912288"/>
    <d v="2025-12-02T21:48:00"/>
    <d v="2025-12-02T17:00:00"/>
    <m/>
    <m/>
    <s v="EJECUTADO"/>
    <s v="28/11/2025 28-11-2025 SE REALIZA LLAMADA AL CLIENTE, SE HABLA CON SOLUCIONES INTEGRALES ANGEL MICAN SAS SE VALIDA DIRECCIÓN OK, CANAL OK, TARJETA DE SEMBRADO OK, DISPONIBILIDAD TOTAL, SE CONFIRMA 4 ULTIMOS DIGITOS DE LA TARJETA: OK, LLAMAR EL DÍA LA INSTALACIÓN PARA CONFIRMAR VISITA// CONTACTO REALIZADO POR LA APP // FECHA PROGRAMADA: 02/12/2025 | 02/12/2025 EN EL TRAYECTO SE COGE UN HUECO CON EL VEHÍCULO LO CUAL CAUSA UN DAÑO GRANDE EN LA LLANTA DELANTERA EN SU ÚNICO ARREGLO CAMBIAR LLANTA, ME DEMORO 50 MINUTOS CONSIGUIENDO E INSTALANDO LA LLANTA | 02/12/2025 SE REALIZA INSTALACIÓN DE CB AVAL, SE CONFIGURA DATÁFONO, SE INSTALA LECTORA Y BASE Y SE REALIZA CAPACITACIÓN BÁSICA DEL EQUIPO, TÍTULAR INDICA QUE VA REALIZAR UNA REMODELACIÓN PARA UBICAR SE MEJOR FORMA EL DATÁFONO POR ESTO SE DEJA SIN PEGAR LA BASE. SE REALIZA PRUEBA TELETON SALE RECHAZADA YA QUE SE ENCUENTRA INACTIVA, SOLO SE PUDO CONSULTAR SALDO0"/>
    <s v="VISITA TECNICA"/>
    <s v="CA003430"/>
    <s v="TIPO II"/>
    <s v="TERRESTRE"/>
    <s v="ALARCON AREVALO JOHAN STIVEN"/>
    <m/>
    <n v="1"/>
    <n v="163814"/>
    <n v="163814"/>
  </r>
  <r>
    <s v="VALLEDUPAR"/>
    <x v="5"/>
    <x v="5"/>
    <s v="20238"/>
    <s v="TA-25-1341879"/>
    <s v="90856898"/>
    <s v="APERTURA"/>
    <s v="CB CRECIMIENTO - NUEVO"/>
    <s v="CESAR"/>
    <s v="EL COPEY"/>
    <s v="JEICONTRY EL REY DEL SABOR"/>
    <s v="AVAL"/>
    <s v="FO-25-1912292"/>
    <d v="2025-12-02T10:44:00"/>
    <d v="2025-12-03T16:03:00"/>
    <m/>
    <m/>
    <s v="EJECUTADO"/>
    <s v="28/11/2025 28-11-2025 SE REALIZA LLAMADA AL CLIENTE, SE HABLA CON EL SÑR JEISON JOSE CONTRERAS JULIO SE VALIDA DIRECCIÓN OK, CANAL OK, TARJETA DE SEMBRADO OK, DISPONIBILIDAD TOTAL, SE CONFIRMA 4 ULTIMOS DIGITOS DE LA TARJETA: OK, LLAMAR EL DÍA LA INSTALACIÓN PARA CONFIRMAR VISITA// CONTACTO REALIZADO POR WHATSAPP // FECHA PROGRAMADA: 03/12/2025 | 03/12/2025 SE REALIZA APERTURA DE CB AVAL, SE INSTALA DATAFONO Y LECTOR, SE ENTREGAN 40 ROLLOS, SE REALIZAN PRUEBAS, EN DONDE SE EVIDENCIA QUE LA PRUEBA DE CONVENIO DE LA TELETON SALE CON RECHAZO GENERAL, SE REALIZA CON OTRA CUENTA Y SALE EFECTIVA, SE DEJA SERVICIO FUNCIONAL AL 100 %"/>
    <s v="VISITA TECNICA"/>
    <s v="FB000092"/>
    <s v="TIPO II"/>
    <s v="TERRESTRE"/>
    <s v="MONTES DIAZ JOHN FRED"/>
    <m/>
    <n v="1"/>
    <n v="163814"/>
    <n v="163814"/>
  </r>
  <r>
    <s v="BOGOTA"/>
    <x v="2"/>
    <x v="2"/>
    <s v="25843"/>
    <s v="TA-25-1341880"/>
    <s v="90852435"/>
    <s v="APERTURA"/>
    <s v="CB CRECIMIENTO - NUEVO"/>
    <s v="CUNDINAMARCA"/>
    <s v="VILLA DE SAN DIEGO DE UBATE"/>
    <s v="INTERNET LA LEGUA 02"/>
    <s v="AVAL"/>
    <s v="FO-25-1912294"/>
    <d v="2025-12-02T21:48:00"/>
    <d v="2025-12-02T14:51:00"/>
    <m/>
    <m/>
    <s v="EJECUTADO"/>
    <s v="28/11/2025 28-11-2025 SE REALIZA LLAMADA AL CLIENTE, SE HABLA CON LA SEÑORA YEIMY ANDREA YOMAYUZA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2/12/2025 | 02/12/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
    <s v="VISITA TECNICA"/>
    <s v="DA003637"/>
    <s v="TIPO II"/>
    <s v="TERRESTRE"/>
    <s v="GOMEZ VEGA DAVID SNEYDER"/>
    <m/>
    <n v="1"/>
    <n v="163814"/>
    <n v="163814"/>
  </r>
  <r>
    <s v="MEDELLIN"/>
    <x v="4"/>
    <x v="4"/>
    <s v="5284"/>
    <s v="TA-25-1341881"/>
    <s v="91361732"/>
    <s v="APERTURA"/>
    <s v="CB CRECIMIENTO - NUEVO"/>
    <s v="ANTIOQUIA"/>
    <s v="FRONTINO"/>
    <s v="LEITON ALONSO ARANGO TOBON"/>
    <s v="AVAL"/>
    <s v="FO-25-1912298"/>
    <d v="2025-12-02T11:46:00"/>
    <d v="2025-12-03T10:15:00"/>
    <m/>
    <m/>
    <s v="EJECUTADO"/>
    <s v="28/11/2025 28-11-2025 SE REALIZA LLAMADA AL CLIENTE, SE HABLA CON EL SÑR LEITON ALONSO ARANGO TOBON  SE VALIDA DIRECCIÓN OK, CANAL OK, TARJETA DE SEMBRADO OK, DISPONIBILIDAD TOTAL, SE CONFIRMA 4 ULTIMOS DIGITOS DE LA TARJETA: OK, LLAMAR EL DÍA LA INSTALACIÓN PARA CONFIRMAR VISITA// CONTACTO REALIZADO POR LA APP // FECHA PROGRAMADA: 03/12/2025 | 03/12/2025 SE REALIZA INSTALACIÓN EXITOSA. SE REALIZA INSTALACIÓN EXITOSA PRUEBA DE TELETÓN EN RG SE ADJUNTA EVIDENCIA SE HACE UNA TRANSACCIÓN EXITOSA A LA CUENTA DEL CLIENTE"/>
    <s v="VISITA TECNICA"/>
    <s v="OB001555"/>
    <s v="TIPO IV"/>
    <s v="TERRESTRE"/>
    <s v="ALVAREZ ARENAS VICTOR HUGO"/>
    <m/>
    <n v="1"/>
    <n v="504833"/>
    <n v="504833"/>
  </r>
  <r>
    <s v="MEDELLIN"/>
    <x v="4"/>
    <x v="4"/>
    <s v="5266"/>
    <s v="TA-25-1341882"/>
    <s v="90858222"/>
    <s v="APERTURA"/>
    <s v="CB CRECIMIENTO - NUEVO"/>
    <s v="ANTIOQUIA"/>
    <s v="ENVIGADO"/>
    <s v="EL PORTAL NO 2 SUR"/>
    <s v="AVAL"/>
    <s v="FO-25-1912302"/>
    <d v="2025-12-02T11:46:00"/>
    <d v="2025-12-12T12:35:00"/>
    <m/>
    <m/>
    <s v="EJECUTADO/CANCELADO"/>
    <s v="28/11/2025 28-11-2025 SE REALIZA LLAMADA AL CLIENTE, SE HABLA CON LA SEÑORA LUZ MERY BETANCUR GOM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2/12/2025 | 10/12/2025 SE CONTACTA CON USUARIO Y SE VALIDA DISPONIBILIDAD Y TARJETA DE SEMBRADO, TODO OK | 12/12/2025 SE REALIZA VISITA A PUNTO, SE CONTACTA A USUARIO DESDE EL DIA ANTERIOR MEDIANTE LLAMADA Y POR WHATSAPP PARA LA DISPONIBILIDAD, SE LLEGA AL PUNTO Y USUARIO NO ATIENDE, NO DISPONIBLE, SE CANCELA APERTURA"/>
    <s v="VISITA TECNICA"/>
    <m/>
    <s v="TIPO I"/>
    <s v="TERRESTRE"/>
    <s v="HERNANDEZ CHAVARRIA JUAN CAMILO"/>
    <m/>
    <n v="1"/>
    <n v="75096"/>
    <n v="75096"/>
  </r>
  <r>
    <s v="BOGOTA"/>
    <x v="2"/>
    <x v="2"/>
    <s v="11001"/>
    <s v="TA-25-1345284"/>
    <s v="90844888"/>
    <s v="APERTURA"/>
    <s v="CB CRECIMIENTO - NUEVO"/>
    <s v="CUNDINAMARCA"/>
    <s v="BOGOTA"/>
    <s v="SOLUCIONES INTEGRALES LOS CAPACHOS"/>
    <s v="AVAL"/>
    <s v="FO-25-1917599"/>
    <d v="2025-12-03T12:45:00"/>
    <d v="2025-12-03T15:53:00"/>
    <m/>
    <m/>
    <s v="EJECUTADO"/>
    <s v="01/12/2025 01-12-2025 SE REALIZA LLAMADA AL CLIENTE, SE HABLA CON EL SÑR SAMUEL RIVERA MANRIQUE SE VALIDA DIRECCIÓN OK, CANAL OK, TARJETA DE SEMBRADO OK, DISPONIBILIDAD TOTAL, SE CONFIRMA 4 ULTIMOS DIGITOS DE LA TARJETA: OK, LLAMAR EL DÍA LA INSTALACIÓN PARA CONFIRMAR VISITA// CONTACTO REALIZADO POR WHATSAPP // FECHA PROGRAMADA: 03/12/2025 | 03/12/2025 APERTURA AVAL OK SEMBRADO DE TARJETA OK USUARIOS OK SERVICIO OPERATIVO CONVENIO DE TELETÓN EN DAÑO CONFIRMA RBM"/>
    <s v="VISITA TECNICA"/>
    <s v="AE001661"/>
    <s v="TIPO I"/>
    <s v="TERRESTRE"/>
    <s v="HERNANDEZ NARANJO OSCAR EDUARDO"/>
    <m/>
    <n v="1"/>
    <n v="75096"/>
    <n v="75096"/>
  </r>
  <r>
    <s v="CALI"/>
    <x v="3"/>
    <x v="6"/>
    <s v="76377"/>
    <s v="TA-25-1345285"/>
    <s v="90858280"/>
    <s v="APERTURA"/>
    <s v="CB CRECIMIENTO - NUEVO"/>
    <s v="VALLE DEL CAUCA"/>
    <s v="LA CUMBRE"/>
    <s v="AQUI YO COMPRO"/>
    <s v="AVAL"/>
    <s v="FO-25-1917601"/>
    <d v="2025-12-03T15:57:00"/>
    <d v="2025-12-04T14:22:00"/>
    <m/>
    <m/>
    <s v="EJECUTADO"/>
    <s v="01/12/2025 01-12-2025 SE REALIZA LLAMADA AL CLIENTE, SE HABLA CON LA SEÑORA MERLYN GINNETH TABARES MUÑO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4/12/2025 | 04/12/2025 SE INSTALA EQUIPO, LECTOR Y ACCESORIOS, LUEGO SE REALIZA SEMBRADO DE TARJETA VIRTUAL Y SE CREA USUARIO, APERTURA CB AVAL BANCO DE BOGOTÁ,  PRUEBA DE TELETÓN CON RECHAZO AÚN SE SIGUE PRESENTANDO LA NOVEDAD CON LA ENTIDAD, SE REALIZA PRUEBA CON OTRO CONVENIO QUEDANDO EXITOSA."/>
    <s v="VISITA TECNICA"/>
    <s v="FB000717"/>
    <s v="TIPO II"/>
    <s v="TERRESTRE"/>
    <s v="PAREDES CASTILLO DIEGO"/>
    <m/>
    <n v="1"/>
    <n v="163814"/>
    <n v="163814"/>
  </r>
  <r>
    <s v="BOGOTA"/>
    <x v="2"/>
    <x v="2"/>
    <s v="11001"/>
    <s v="TA-25-1345286"/>
    <s v="90858621"/>
    <s v="APERTURA"/>
    <s v="CB CRECIMIENTO - NUEVO"/>
    <s v="CUNDINAMARCA"/>
    <s v="BOGOTA"/>
    <s v="COFFEE &amp; HOBBIES"/>
    <s v="AVAL"/>
    <s v="FO-25-1917606"/>
    <d v="2025-12-03T22:03:00"/>
    <d v="2025-12-03T15:42:00"/>
    <m/>
    <m/>
    <s v="EJECUTADO"/>
    <s v="01/12/2025 01-12-2025 SE REALIZA LLAMADA AL CLIENTE, SE HABLA CON LA LA HIJA DEL SEÑOR LUIS ERNESTO SIERRA PI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SE REALIZA RECONFIGURACION DE EQUIPO SE REALIZA SEMBRADO DE TARJETA, SE REALIZA PRUEBA TELETON 4998 EN FALLA SE REALIZA PRUEBA DE ADQUIERENCIA EXITOSA SE INTALA BASE Y LECTORA"/>
    <s v="VISITA TECNICA"/>
    <m/>
    <s v="TIPO I"/>
    <s v="TERRESTRE"/>
    <s v="INFANTE SIERRA MANUEL FERNANDO"/>
    <m/>
    <n v="1"/>
    <n v="75096"/>
    <n v="75096"/>
  </r>
  <r>
    <s v="BOGOTA"/>
    <x v="2"/>
    <x v="2"/>
    <s v="25740"/>
    <s v="TA-25-1345287"/>
    <s v="90851371"/>
    <s v="APERTURA"/>
    <s v="CB CRECIMIENTO - NUEVO"/>
    <s v="CUNDINAMARCA"/>
    <s v="SIBATE"/>
    <s v="PAPELERIA MATHIS"/>
    <s v="AVAL"/>
    <s v="FO-25-1917610"/>
    <d v="2025-12-03T17:40:00"/>
    <d v="2025-12-03T15:24:00"/>
    <m/>
    <m/>
    <s v="EJECUTADO"/>
    <s v="01/12/2025 01-12-2025 SE REALIZA LLAMADA AL CLIENTE, SE HABLA CON LA SÑRA MARIA FERNANDA LEON CHAC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INSTALACIÓN AVAL CON DATAFONO LECTORA ROLLOS BASE FUENTE DATOS SERVICIO OPERATIVO PRUEBAS OK TRNA RBM SEMBRADO DE TARJETA CC MÓDULO COMPRA OK, CONVENIO TELETÓN CAÍDO SE REALIZA UNA CONSIGNACIÓN APROBADA POR CLIENTE"/>
    <s v="VISITA TECNICA"/>
    <s v="CA002774"/>
    <s v="TIPO II"/>
    <s v="TERRESTRE"/>
    <s v="BUSTOS MORA DIEGO MANUEL"/>
    <m/>
    <n v="1"/>
    <n v="163814"/>
    <n v="163814"/>
  </r>
  <r>
    <s v="BARRANQUILLA"/>
    <x v="5"/>
    <x v="5"/>
    <s v="8638"/>
    <s v="TA-25-1345288"/>
    <s v="91363445"/>
    <s v="APERTURA"/>
    <s v="CB CRECIMIENTO - NUEVO"/>
    <s v="ATLANTICO"/>
    <s v="SABANALARGA"/>
    <s v="MY RELIABLE PERSON"/>
    <s v="AVAL"/>
    <s v="FO-25-1917614"/>
    <d v="2025-12-03T10:31:00"/>
    <d v="2025-12-03T15:17:00"/>
    <m/>
    <m/>
    <s v="EJECUTADO"/>
    <s v="01/12/2025 01-12-2025 SE REALIZA LLAMADA AL CLIENTE, SE HABLA CON EL SÑR JEAN CARLOS MENDOZA PIMIE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SE REALIZA VISITA AL COMERCIO PARA REALIZAR LA INSTALACIÓN DEL CORRESPONSAL AVAL ÉXITOSO SE CREAN USUARIOS SE CAPACITA AL CLIENTE SOBRE EL MANEJO DEL DATÁFONO SE REALIZAN PRUEBAS DE TELETÓN PERO SALE RECHAZO GENERAL SE REALIZAN PRUEBAS CON UNA CUENTA QUE DA EL CLIENTE EXITOSAS Y EL CB QUEDA OPERATIVO"/>
    <s v="VISITA TECNICA"/>
    <s v="OB002167"/>
    <s v="TIPO II"/>
    <s v="TERRESTRE"/>
    <s v="PEÑALOZA GUTIERREZ RAFAEL GUSTAVO"/>
    <m/>
    <n v="1"/>
    <n v="163814"/>
    <n v="163814"/>
  </r>
  <r>
    <s v="BOGOTA"/>
    <x v="2"/>
    <x v="2"/>
    <s v="25269"/>
    <s v="TA-25-1345289"/>
    <s v="14251599"/>
    <s v="APERTURA"/>
    <s v="CB CRECIMIENTO - NUEVO"/>
    <s v="CUNDINAMARCA"/>
    <s v="FACATATIVA"/>
    <s v="GJ ASESORES CONSULTORES"/>
    <s v="AVAL"/>
    <s v="FO-25-1928245 | FO-25-1917618"/>
    <d v="2025-12-03T17:41:00"/>
    <d v="2025-12-04T14:30:00"/>
    <m/>
    <m/>
    <s v="EJECUTADO | EJECUTADO/CANCELADO"/>
    <s v="[FO-25-1928245] 04/12/2025 SE LLEGA A COMERCIO A REALIZAR ACTIVACIÓN DEL CORRESPONSAL AVAL AL LLEGA SE EVIDENCIA QUE YA HAY UN DATAFONO ACTIVÓ Y OPERATIVO DE CB AVAL. SE REALIZAN PRUEBA LAS CUAL SON EXITOSAS. SE INDAGA CON COMERCIO EL CUAL SOLICITA ES UN DATAFONO ADICIONAL. TARJETA DE SEMBRADO LA CUAL ESTÁ ACTIVA 6637 SE ESCALA SOBRE EL CASO A COORDINADOR Y SE CIERRA ACTIVIDADES PRUEBAS REALIZADAS OK || [FO-25-1917618] 01/12/2025 01-12-2025 SE REALIZA LLAMADA AL CLIENTE, SE HABLA CON LA SÑRA MERCEDES GONZALEZ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WHTASAPP // FECHA PROGRAMADA: 03/12/2025 | 04/12/2025 SE VISITA COMERCIO, SE EVIDENCIA QUE EL CLIENTE NO CUENTA CON EL DATAFONO PARA REALIZAR LA ACTIVACIÓN E INSTALACIÓN DEL CB AVAL AÚN CUANDO LA ORDEN DECÍA QUE NO REQUERIMOS INSTALAR POS, PERO SI NECESITA UN EQUIPO, SE ESCALA INFORMACIÓN AL COORDINADOR PARA QUE PUEDAN REPROGRAMAR LA VISITA Y CON ELLO TRAER UN DATAFONO PREINSTALADO CON UNA TERMINAL Y CON ELLO DEJAR EL CB ACTIVO, SE TOMAN EVIDENCIAS DE LA VISITA Y NOS RETIRAMOS."/>
    <s v="VISITA TECNICA"/>
    <s v="AXZZZ050"/>
    <s v="TIPO II"/>
    <s v="TERRESTRE"/>
    <s v="ORTIZ MARTINEZ STIVEN"/>
    <m/>
    <n v="2"/>
    <n v="327628"/>
    <n v="327628"/>
  </r>
  <r>
    <s v="BOGOTA"/>
    <x v="2"/>
    <x v="2"/>
    <s v="25269"/>
    <s v="TA-25-1345290"/>
    <s v="89308761"/>
    <s v="APERTURA"/>
    <s v="CB CRECIMIENTO - NUEVO"/>
    <s v="CUNDINAMARCA"/>
    <s v="FACATATIVA"/>
    <s v="LAURA LUCIA MORENO GONZALEZ"/>
    <s v="AVAL"/>
    <s v="FO-25-1917620"/>
    <d v="2025-12-03T17:41:00"/>
    <d v="2025-12-03T17:00:00"/>
    <m/>
    <m/>
    <s v="EJECUTADO"/>
    <s v="02/12/2025 01-12-2025 SE REALIZA LLAMADA A LOS NUMEROS DE LA LISTA NO CONTESTAN SE VA A CORREO DE VOZ // 02-12-2025 SE REALIZA LLAMADA AL CLIENTE, SE HABLA CON LA SÑRA ANYELA SE VALIDA DIRECCIÓN OK, CANAL OK, TARJETA DE SEMBRADO OK, DISPONIBILIDAD TOTAL, SE CONFIRMA 4 ULTIMOS DIGITOS DE LA TARJETA: NO - CLIENTE NO LA TIENE A LA MANO (SE LE COMPARTE DIGITOS ENVIADOS EN LISTA), LLAMAR EL DÍA LA INSTALACIÓN PARA CONFIRMAR VISITA// CONTACTO REALIZADO POR WHTASAPP // FECHA PROGRAMADA: 03/12/2025 | 03/12/2025 SE VISITA COMERCIO, SE REALIZA INSTALACIÓN DE CB AVAL, CLIENTE YA CONTABA CON DATAFONO, LECTOR DE BARRAS, HUB Y PINPAD, SE REALIZA ACTUACIÓN DE EQUIPO CON LA TARJETA # 6617 YA QUE LA #6603 NO ESTÁ EN BUEN ESTADO (NO TIENE LA BANDA MAGNÉTICA), YA QUE EL CLIENTE SOLICITÓ UN CAMBIO DE TARJETA Y LE ENTREGARON LA 6617, SE REALIZA PRUEBAS CON CONVENIO DADO POR PAOLA GARZÓN DE RBM 4999 Y FUNCIONA, Y CON UNA CONSIGNACIÓN REALIZADA POR EL CB, TRANSACCIONES DE RETIRO, CONSULTA DE SALDO Y PAGO DE TARJETA DE CRÉDITO NO FUNCIONA, SE ESCALÓ EL CASO PARA QUE VALIDEN EL FALLO E INDICAN QUE ES POR PARTE DE LA ENTIDAD."/>
    <s v="VISITA TECNICA"/>
    <s v="A1VZZ340"/>
    <s v="TIPO II"/>
    <s v="TERRESTRE"/>
    <s v="VEGA MANRIQUE JONATAN MAURICIO"/>
    <m/>
    <n v="1"/>
    <n v="163814"/>
    <n v="163814"/>
  </r>
  <r>
    <s v="CALI"/>
    <x v="3"/>
    <x v="6"/>
    <s v="76834"/>
    <s v="TA-25-1345292"/>
    <s v="90855390"/>
    <s v="APERTURA"/>
    <s v="CB CRECIMIENTO - NUEVO"/>
    <s v="VALLE DEL CAUCA"/>
    <s v="TULUA"/>
    <s v="DROGUERIA FARMAPUNTOZB"/>
    <s v="AVAL"/>
    <s v="FO-25-1917625"/>
    <d v="2025-12-03T17:35:00"/>
    <d v="2025-12-03T16:37:00"/>
    <m/>
    <m/>
    <s v="EJECUTADO"/>
    <s v="02/12/2025 01-12-2025 SE REALIZA LLAMADA A LOS NUMEROS DE LA LISTA NO CONTESTAN SE VA A CORREO DE VOZ // 02-12-2025 SE REALIZA LLAMADA AL CLIENTE, SE HABLA CON LA SÑRA CLAUDIA MARCELA ZULUAGA BOLAÑOS SE VALIDA DIRECCIÓN OK, CANAL OK, TARJETA DE SEMBRADO OK, DISPONIBILIDAD TOTAL, SE CONFIRMA 4 ULTIMOS DIGITOS DE LA TARJETA: OK, LLAMAR EL DÍA LA INSTALACIÓN PARA CONFIRMAR VISITA// CONTACTO REALIZADO POR LLAMADA WHTASAPP // FECHA PROGRAMADA: 03/12/2025 // COMPLEMENTO DE LA DIRECCION: VIA PRINCIPAL BARRIO BRISAS SAN ANTONIO // COMERCIO CIERRA DE 12PM A 3 PM | 03/12/2025 SE INSTALA EQUIPO, LECTOR Y ACCESORIOS, LUEGO SE REALIZA SEMBRADO DE TARJETA VIRTUAL Y SE CREA USUARIO, APERTURA CB AVAL BANCO DE BOGOTÁ, PRUEBAS OK. PRUEBA DE TELETÓN CON RECHAZO AÚN SE SIGUE PRESENTANDO LA NOVEDAD CON LA ENTIDAD, SE REALIZA PRUEBA CON OTRO CONVENIO QUEDANDO EXITOSA."/>
    <s v="VISITA TECNICA"/>
    <s v="CA004734"/>
    <s v="TIPO II"/>
    <s v="TERRESTRE"/>
    <s v="PAREDES CASTILLO DIEGO"/>
    <m/>
    <n v="1"/>
    <n v="163814"/>
    <n v="163814"/>
  </r>
  <r>
    <s v="SANTA MARTA"/>
    <x v="5"/>
    <x v="5"/>
    <s v="47001"/>
    <s v="TA-25-1345293"/>
    <s v="90848368"/>
    <s v="APERTURA"/>
    <s v="CB CRECIMIENTO - NUEVO"/>
    <s v="MAGDALENA"/>
    <s v="SANTA MARTA"/>
    <s v="ARTE XXI SERVICIOS DIGITALES"/>
    <s v="AVAL"/>
    <s v="FO-25-1917627"/>
    <d v="2025-12-03T10:35:00"/>
    <d v="2025-12-03T17:00:00"/>
    <m/>
    <m/>
    <s v="EJECUTADO"/>
    <s v="01/12/2025 01-12-2025 SE REALIZA LLAMADA AL CLIENTE, SE HABLA CON EL SÑR ELIAS MAURICIO MENDOZA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SE REALIZA VISITA AL PUNTO, SE VERIFICA DIRECCIÓN, SE REALIZA APERTURA AVAL, LA PRUEBA DE TELETÓN NO FUE EXITOSA, SE REALIZA PRUEBA DE CONSIGNACIÓN AVAL POR UN PESO, SE REALIZA PRUEBAS DE ADQUIRENCIA, TODO OK"/>
    <s v="VISITA TECNICA"/>
    <s v="AE004156"/>
    <s v="TIPO I"/>
    <s v="TERRESTRE"/>
    <s v="GUTIERREZ PEREZ LUIS ALBERTO"/>
    <m/>
    <n v="1"/>
    <n v="75096"/>
    <n v="75096"/>
  </r>
  <r>
    <s v="BUCARAMANGA"/>
    <x v="0"/>
    <x v="0"/>
    <s v="68307"/>
    <s v="TA-25-1345295"/>
    <s v="90858828"/>
    <s v="APERTURA"/>
    <s v="CB CRECIMIENTO - NUEVO"/>
    <s v="SANTANDER"/>
    <s v="GIRON"/>
    <s v="BOMBASTIC MIX"/>
    <s v="AVAL"/>
    <s v="FO-25-1917635"/>
    <d v="2025-12-03T16:44:00"/>
    <d v="2025-12-03T16:29:00"/>
    <m/>
    <m/>
    <s v="EJECUTADO"/>
    <s v="01/12/2025 01-12-2025 SE REALIZA LLAMADA AL CLIENTE, SE HABLA CON EL SÑR DENISSE CATHERINE MALDONADO CONTRER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3/12/2025 | 03/12/2025 DATÁFONO YA ESTABA EN SITIO, SE INSTALA LECTOR DE BARRAS, BASE DATÁFONO, CUBRE CLAVE Y SE ENTREGA 20 ROLLOS REDEBAN, SE INSTALA VERSIÓN, SE REALIZA PRUEBAS EXITOSA, TARJETA DE SEMBRADO # 0021, PRUEBAS DE TELETÓN PRESENTA RECHAZO GENERAL."/>
    <s v="VISITA TECNICA"/>
    <s v="FB001485"/>
    <s v="TIPO I"/>
    <s v="TERRESTRE"/>
    <s v="MARTINEZ FLOREZ DONIS ALBERTO"/>
    <m/>
    <n v="1"/>
    <n v="75096"/>
    <n v="75096"/>
  </r>
  <r>
    <s v="BUCARAMANGA"/>
    <x v="0"/>
    <x v="0"/>
    <s v="68575"/>
    <s v="TA-25-1360981"/>
    <s v="90858955"/>
    <s v="APERTURA"/>
    <s v="CB CRECIMIENTO - NUEVO"/>
    <s v="SANTANDER"/>
    <s v="PUERTO WILCHES"/>
    <s v="DISTRIBUIDORA K&amp;D"/>
    <s v="AVAL"/>
    <s v="FO-25-1924181"/>
    <d v="2025-12-04T12:42:00"/>
    <d v="2025-12-04T14:02:00"/>
    <m/>
    <m/>
    <s v="EJECUTADO"/>
    <s v="03/12/2025 02-12-2025 SE REALIZA LLAMADA AL NUMERO DE LA LISTA EL 3142993110 EL CUAL TIMBRA PERO NADIE CONTESTA, SE DEJO MENSAJE A LAS 10:36 AM POR WHATSAPP PERO SIENDO LAS 11:43 A. M. EL CLIENTE AUN NO RESPONDE // 03-12-2025 SE REALIZA LLAMADA AL CLIENTE, SE HABLA CON EL ESPOSO DE LA LUZ MAYERLIS ACERO QUIRO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4/12/2025 | 04/12/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
    <s v="VISITA TECNICA"/>
    <s v="OB000668"/>
    <s v="TIPO IV"/>
    <s v="TERRESTRE"/>
    <s v="PEÑA DIAZ IVAN YESID"/>
    <m/>
    <n v="1"/>
    <n v="504833"/>
    <n v="504833"/>
  </r>
  <r>
    <s v="BOGOTA"/>
    <x v="2"/>
    <x v="2"/>
    <s v="25430"/>
    <s v="TA-25-1360982"/>
    <s v="90852129"/>
    <s v="APERTURA"/>
    <s v="CB CRECIMIENTO - NUEVO"/>
    <s v="CUNDINAMARCA"/>
    <s v="MADRID"/>
    <s v="DISTRIBUIDORA CERVEJEIROS"/>
    <s v="AVAL"/>
    <s v="FO-25-1924182"/>
    <d v="2025-12-04T20:19:00"/>
    <d v="2025-12-05T17:00:00"/>
    <m/>
    <m/>
    <s v="EJECUTADO"/>
    <s v="02/12/2025 02-12-2025 SE REALIZA LLAMADA AL CLIENTE, SE HABLA CON LA SRA YANETH FELISA SANCHEZ RIVERA SE VALIDA DIRECCIÓN OK, CANAL OK, TARJETA DE SEMBRADO OK, DISPONIBILIDAD TOTAL, SE CONFIRMA 4 ULTIMOS DIGITOS DE LA TARJETA: OK, LLAMAR EL DÍA LA INSTALACIÓN PARA CONFIRMAR VISITA// CONTACTO REALIZADO POR LA APP // FECHA PROGRAMADA: 04/12/2025 | 04/12/2025 EN COMUNICACIÓN CO EL COMERCIO 3156314450 , LA SRA YANETH INFORMA RECIBIR EL DÍA 05-12-2025.  HOY NO PUEDE RECIBIR. | 05/12/2025 INSTALACIÓN AVAL CON DATAFONO LECTORA ROLLOS BASE FUENTE DATOS SERVICIO OPERATIVO PRUEBAS OK TRNA RBM SEMBRADO DE TARJETA CC MÓDULO COMPRA OK CONVENIO TELETÓN CAÍDO SE REALIZA CONSIGNACIÓN APROBADA POR CLIENTE A CUENTA DE AHORROS"/>
    <s v="VISITA TECNICA"/>
    <s v="CA002796"/>
    <s v="TIPO II"/>
    <s v="TERRESTRE"/>
    <s v="BUSTOS MORA DIEGO MANUEL"/>
    <m/>
    <n v="1"/>
    <n v="163814"/>
    <n v="163814"/>
  </r>
  <r>
    <s v="BUCARAMANGA"/>
    <x v="0"/>
    <x v="0"/>
    <s v="68001"/>
    <s v="TA-25-1364114"/>
    <s v="90792614"/>
    <s v="APERTURA"/>
    <s v="CB CRECIMIENTO - NUEVO"/>
    <s v="SANTANDER"/>
    <s v="BUCARAMANGA"/>
    <s v="GRATAMIRA MINIMARKET"/>
    <s v="AVAL"/>
    <s v="FO-25-1929996"/>
    <d v="2025-12-05T13:21:00"/>
    <d v="2025-12-05T10:05:00"/>
    <m/>
    <m/>
    <s v="EJECUTADO"/>
    <s v="04/12/2025 3-12-2025 SE COMUNICA A EL NUMERO 3045994668 NO CONTESTAN // 04-12-2025 SE REALIZA LLAMADA AL CLIENTE, SE HABLA CON LA SRA DIANA CAROLINA BARAJAS CELI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2/2025 | 05/12/2025 SE REALIZA BORRADO Y CAMBIO DE SISTEMA OPERATIVO Y VERSIÓN 10.6 SEMBRADO DE TARJETA INSTALACIÓN DE BASE FUENTE PRUEBAS EXITOSAS SIN CONVENIO TELETÓN YA QUE NO SE ENCUENTRA ACTIVO CONVENIO PROPORCIONADO POR EL USUARIO"/>
    <s v="VISITA TECNICA"/>
    <s v="VXZZZ304"/>
    <s v="TIPO I"/>
    <s v="TERRESTRE"/>
    <s v="REYES RAMIREZ DIEGO ALEXANDER"/>
    <m/>
    <n v="1"/>
    <n v="75096"/>
    <n v="75096"/>
  </r>
  <r>
    <s v="PASTO"/>
    <x v="3"/>
    <x v="6"/>
    <s v="52001"/>
    <s v="TA-25-1364115"/>
    <s v="91364632"/>
    <s v="APERTURA"/>
    <s v="CB CRECIMIENTO - NUEVO"/>
    <s v="NARIÑO"/>
    <s v="PASTO"/>
    <s v="VARIEDADES KARHEZ"/>
    <s v="AVAL"/>
    <s v="FO-25-1929997"/>
    <d v="2025-12-05T16:52:00"/>
    <d v="2025-12-05T14:19:00"/>
    <m/>
    <m/>
    <s v="EJECUTADO"/>
    <s v="03/12/2025 03-12-2025 SE REALIZA LLAMADA AL CLIENTE, SE HABLA CON EL SÑR CARLOS DANIEL ORTEGA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2/2025 | 05/12/2025 SE REALIZA VISITA PARA INSTALACIÓN DE CB AVAL PERO AL LLEGAR SE ENCUENTRA QUÉ YA TIENEN DATÁFONO EN EL LUGAR POR LO CUAL SOLO SE INSTALA BASE CON LECTORA DE BARRAS Y CÚBRETECLADO, SE CONFIGURA OK PARÁMETROS OK Y SE REALIZAN PRUEBAS EXITOSAS DE TRANSACCIONES, SE ENTREGA 20 ROLLOS DE PAPELERÍA"/>
    <s v="VISITA TECNICA"/>
    <s v="OB002814"/>
    <s v="TIPO I"/>
    <s v="TERRESTRE"/>
    <s v="PAZ MARTINEZ RICHARD HUMBERTO"/>
    <m/>
    <n v="1"/>
    <n v="75096"/>
    <n v="75096"/>
  </r>
  <r>
    <s v="MONTERIA"/>
    <x v="5"/>
    <x v="5"/>
    <s v="23350"/>
    <s v="TA-25-1364116"/>
    <s v="91364878"/>
    <s v="APERTURA"/>
    <s v="CB CRECIMIENTO - NUEVO"/>
    <s v="CORDOBA"/>
    <s v="LA APARTADA"/>
    <s v="MOVICEL TECNOLOGIA"/>
    <s v="AVAL"/>
    <s v="FO-25-1929999"/>
    <d v="2025-12-05T13:27:00"/>
    <d v="2025-12-09T12:36:00"/>
    <m/>
    <m/>
    <s v="EJECUTADO"/>
    <s v="03/12/2025 03-12-2025 SE REALIZA LLAMADA AL CLIENTE, SE HABLA CON EL SÑR JUAN CARLOS MEJIA GAIVA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2/2025 | 09/12/2025 SE INSTALA CB AVAL OK, SE DEJA DATAFONO EN VR 10.6 OK, PRUEBAS DE ADQUIRENCIA OK, SE ENTREGAN 20 ROLLOS, DATAFONO YA SE ENCONTRABA EN SITIO, PRUEBA TELETÓN CON RECHAZO GENERAL, POR TAL MOTIVO LOS CIERRES PARCIAL Y TOTOL NO LOS GENERA EL DATAFONO, SE SACAN LOS CIERRES DE ADQUIRENCIA"/>
    <s v="VISITA TECNICA"/>
    <s v="OB003345"/>
    <s v="TIPO II"/>
    <s v="TERRESTRE"/>
    <s v="COGOLLO ROSSO CAMILO ANDRES"/>
    <m/>
    <n v="1"/>
    <n v="163814"/>
    <n v="163814"/>
  </r>
  <r>
    <s v="NEIVA"/>
    <x v="1"/>
    <x v="1"/>
    <s v="41020"/>
    <s v="TA-25-1364117"/>
    <s v="91362828"/>
    <s v="APERTURA"/>
    <s v="CB CRECIMIENTO - NUEVO"/>
    <s v="HUILA"/>
    <s v="ALGECIRAS"/>
    <s v="LA ESQUINA DE DANIEL"/>
    <s v="AVAL"/>
    <s v="FO-25-1930003"/>
    <d v="2025-12-05T23:40:00"/>
    <d v="2025-12-05T17:00:00"/>
    <m/>
    <m/>
    <s v="EJECUTADO"/>
    <s v="03/12/2025 03-12-2025 SE REALIZA LLAMADA AL CLIENTE, SE HABLA CON EL SÑR SERGIO DANIEL ALVIRA SUA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2/2025 | 05/12/2025 EN COMUNICACIÓN CON EL SEÑOR SERGIO ALVIRA AL CELULAR 3144871342, SE CONFIRMA DIRECCIÓN  PERO CLIENTE INDICA QUE A ÉL LE AVISARON EN LLAMADA QUE LA INSTALACIÓN ESTABA PARA EL DÍA MARTES POR LO TANTO LA TARJETA DE SEMBRADO ESTÁ EN NEIVA , CLIENTE SE COMPROMETE ENVIARLA EL DÍA DE HOY DE NEIVA PARA ALGECIRAS Y EL DÍA DE MAÑANA REALIZAR LA INSTALACIÓN | 06/12/2025 SE CONFIGURA DATAFONO CON SOPORTE, LECTOR DE BARRAS, CABLEADO PARA LOS EQUIPOS, SE ENTREGA 20 ROLLOS DE PAPEL RBM, SE SIEMBRA TARJETA XXXX-XXXX-XXXX-0004, SE CREA USUARIO Y CLAVE CON EL CLIENTE, SE REALIZA PRUEBAS DE BANCO Y COMERCIO. PRUEBA DE TELETÓN CON RECHAZO AÚN SE SIGUE PRESENTANDO LA NOVEDAD CON LA ENTIDAD, SE REALIZA PRUEBA CON OTRO CONVENIO QUEDANDO EXITOSA. DATAFONO YA SE ENCONTRABA EN EL COMERCIO"/>
    <s v="VISITA TECNICA"/>
    <m/>
    <s v="TIPO II"/>
    <s v="TERRESTRE"/>
    <s v="ANDRADE HERNANDEZ JUAN CARLOS"/>
    <m/>
    <n v="1"/>
    <n v="163814"/>
    <n v="163814"/>
  </r>
  <r>
    <s v="CALI"/>
    <x v="3"/>
    <x v="6"/>
    <s v="76130"/>
    <s v="TA-25-1364118"/>
    <s v="90850722"/>
    <s v="APERTURA"/>
    <s v="CB CRECIMIENTO - NUEVO"/>
    <s v="VALLE DEL CAUCA"/>
    <s v="CANDELARIA"/>
    <s v="RAPITIENDA CIUDAD DEL VALLE"/>
    <s v="AVAL"/>
    <s v="FO-25-1930007"/>
    <d v="2025-12-05T18:08:00"/>
    <d v="2025-12-05T17:00:00"/>
    <m/>
    <m/>
    <s v="EJECUTADO"/>
    <s v="04/12/2025 3-12-2025 SE COMUNICA A EL NUMERO 3175473565 NO CONTESTAN // 04-12-2025 SE REALIZA LLAMADA AL CLIENTE, SE HABLA CON LA SRA ANGIE ESTEFANI BELALCAZAR ARCOS SE VALIDA DIRECCIÓN OK, CANAL OK, TARJETA DE SEMBRADO OK, DISPONIBILIDAD TOTAL, SE CONFIRMA 4 ULTIMOS DIGITOS DE LA TARJETA: OK, LLAMAR EL DÍA LA INSTALACIÓN PARA CONFIRMAR VISITA// CONTACTO REALIZADO POR LA APP // FECHA PROGRAMADA: 05/12/2025 | 05/12/2025 SE REALIZA APERTURA DE CB AVAL, SE INSTALA EQUIPO Y ACCESORIOS, SE REALIZA CAMBIO DE EQUIPO DEBIDO A QUE NO ACEPTA VERSIÓN, SE INICIALIZA TERMINAL, SE REALIZA SEMBRADO DE TARJETA, SE HABILITA CIERRE Y PRUEBA DE TELETÓN ARROJA RG, SE REALIZA PRUEBA DE MÓDULO DE CB CON PAGO DE FACTURA OK, SE REALIZA PRUEBA MÓDULO DE ADQUIRENCIA OK. SE ENTREGAN 20 ROLLOS."/>
    <s v="VISITA TECNICA"/>
    <s v="CA000700"/>
    <s v="TIPO II"/>
    <s v="TERRESTRE"/>
    <s v="MONTERO MUESES GIAN CARLO"/>
    <m/>
    <n v="1"/>
    <n v="163814"/>
    <n v="163814"/>
  </r>
  <r>
    <s v="CARTAGENA"/>
    <x v="5"/>
    <x v="5"/>
    <s v="13836"/>
    <s v="TA-25-1364119"/>
    <s v="91363410"/>
    <s v="APERTURA"/>
    <s v="CB CRECIMIENTO - NUEVO"/>
    <s v="BOLIVAR"/>
    <s v="TURBACO"/>
    <s v="INVERSIONES GERA CVS CC NUESTRO"/>
    <s v="AVAL"/>
    <s v="FO-25-1930011"/>
    <d v="2025-12-05T13:08:00"/>
    <d v="2025-12-12T12:18:00"/>
    <m/>
    <m/>
    <s v="EJECUTADO"/>
    <s v="04/12/2025 3-12-2025 SE COMUNICA A EL NUMERO 3104043189 NO CONTESTAN // 04-12-2025 SE REALIZA LLAMADA AL CLIENTE, SE HABLA CON LA SRA ASTRID GOM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2/2025 | 05/12/2025 SE LLEGA AL SITIO E INFORMAN QUE LA PERSONA QUE ATENDIÓ LA LLAMADA EL DIA DE AYER SE ENCUENTRA EN MONTERÍA Y ENVIÓ LA TARJETA POR SERVIENTREGA Y LA CAJERA INFORMA QUE VA LLEGANDO EN EL TRANSCURSO DEL DIA DE MAÑANA SE VA COMUNICAR APENAS LA TENGA EN EL LOCAL | 09/12/2025 SE VALIDA VIA TELÉFONICA INFORMA QUE AUN NO LE A LLEGADO LA TARJETA DE SEMBRADO | 12/12/2025 EN SITIO GESTIONANDO LA INSTALACIÓN YA QUE YA LLEGO LA TARJETA | 12/12/2025 SE REALIZA INSTALACIÓN DE CORRESPONSAL AVAL EXITOSAMENTE SE CONFIGURA TODO OK SE HACE PRUEBA DE TELETON FALLIDA ,CLIENTE PRUEBA CON UN CLIENTE REALIZA UNA OPERACIÓN LA CUAL SE ADJUNTA DE FORMA EXITOSA,  SE HACE PRUEBA DE LECTURA DE BARRAS OK NO SE PRUEBA TARJETA YA QUE NO HAY TARJETA DE PRUEBA Y CLIENTE NO TIENE DEL GRUPO AVAL SE DEJA TODO INSTALADO OK"/>
    <s v="VISITA TECNICA"/>
    <s v="CA005395"/>
    <s v="TIPO II"/>
    <s v="TERRESTRE"/>
    <s v="MARTINEZ SALGUEDO ANDRES AUGUSTO"/>
    <m/>
    <n v="1"/>
    <n v="163814"/>
    <n v="163814"/>
  </r>
  <r>
    <s v="PASTO"/>
    <x v="3"/>
    <x v="6"/>
    <s v="52356"/>
    <s v="TA-25-1364120"/>
    <s v="90785734"/>
    <s v="APERTURA"/>
    <s v="CB CRECIMIENTO - NUEVO"/>
    <s v="NARIÑO"/>
    <s v="IPIALES"/>
    <s v="VARIEDADES SADELMI"/>
    <s v="AVAL"/>
    <s v="FO-25-1930014"/>
    <d v="2025-12-05T07:13:00"/>
    <d v="2025-12-09T13:52:00"/>
    <m/>
    <m/>
    <s v="EJECUTADO"/>
    <s v="03/12/2025 03-12-2025 SE REALIZA LLAMADA AL CLIENTE, SE HABLA CON EL SÑR DARIO ALEXANDER MONTENEGRO POTOSI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2/2025 | 09/12/2025 SE REALIZA INSTALACIÓN DE CB BANCO DE BOGOTÁ. SE INSTALA VERSIÓN 10.6 SE REALIZA SEMBRADO DE TARJETA, SE EXPLICA MANEJO BÁSICO DE DATAFONO. SE ENTREGAN 20 ROLLOS. SE CREA USUARIO. SE REALIZAN PRUEBAS EXITOSAS DE COMERCIO. INSTALACIÓN EXITOSA. PRUEBA DE TELETÓN CON RECHAZO AÚN SE SIGUE PRESENTANDO LA NOVEDAD CON LA ENTIDAD"/>
    <s v="VISITA TECNICA"/>
    <s v="VQZZZ782"/>
    <s v="TIPO II"/>
    <s v="TERRESTRE"/>
    <s v="CASTILLO HERRERA ALEX RICARDO"/>
    <m/>
    <n v="1"/>
    <n v="163814"/>
    <n v="163814"/>
  </r>
  <r>
    <s v="BOGOTA"/>
    <x v="2"/>
    <x v="2"/>
    <s v="11001"/>
    <s v="TA-25-1364121"/>
    <s v="90703749"/>
    <s v="APERTURA"/>
    <s v="CB CRECIMIENTO - NUEVO"/>
    <s v="CUNDINAMARCA"/>
    <s v="BOGOTA"/>
    <s v="LALI VARIEDADES"/>
    <s v="AVAL"/>
    <s v="FO-25-1930018"/>
    <d v="2025-12-05T20:20:00"/>
    <d v="2025-12-05T14:10:00"/>
    <m/>
    <m/>
    <s v="EJECUTADO"/>
    <s v="03/12/2025 03-12-2025 SE REALIZA LLAMADA AL CLIENTE, SE HABLA CON LA SÑRA LEIDY YULIETH RICO VE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2/2025 | 05/12/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 DATAFONO YA SE ENCONTRABA EN EL COMERCIO"/>
    <s v="VISITA TECNICA"/>
    <m/>
    <s v="TIPO I"/>
    <s v="TERRESTRE"/>
    <s v="LEON GUERRERO CRISTIAN JOHAN"/>
    <m/>
    <n v="1"/>
    <n v="75096"/>
    <n v="75096"/>
  </r>
  <r>
    <s v="VILLAVICENCIO"/>
    <x v="1"/>
    <x v="1"/>
    <s v="50006"/>
    <s v="TA-25-1364122"/>
    <s v="90178855"/>
    <s v="APERTURA"/>
    <s v="CB CRECIMIENTO - NUEVO"/>
    <s v="META"/>
    <s v="ACACIAS"/>
    <s v="PAPELERIA Y CACHARERIA ACUARIOS.COM"/>
    <s v="AVAL"/>
    <s v="FO-25-1930021"/>
    <d v="2025-12-05T23:40:00"/>
    <d v="2025-12-05T15:45:00"/>
    <m/>
    <m/>
    <s v="EJECUTADO"/>
    <s v="03/12/2025 03-12-2025 SE REALIZA LLAMADA AL CLIENTE, SE HABLA CON LA SÑRA ROSA HELLEN TALERO HERR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2/2025 | 05/12/2025 SE VISITA CB Y SE REALIZA INSTALACIÓN DE DATÁFONO, BASE Y LECTORA DE BARRAS. SE INICIALIZA POS, SE SIEMBRA TARJETA Y SE REALIZAN PRUEBAS DE COMERCIO OK. PRUEBA TELETÓN NO FUNCIONA"/>
    <s v="VISITA TECNICA"/>
    <s v="CA002686"/>
    <s v="TIPO II"/>
    <s v="TERRESTRE"/>
    <s v="GARZON RUIZ LUIS MIGUEL"/>
    <m/>
    <n v="1"/>
    <n v="163814"/>
    <n v="163814"/>
  </r>
  <r>
    <s v="MEDELLIN"/>
    <x v="4"/>
    <x v="4"/>
    <s v="5088"/>
    <s v="TA-25-1364123"/>
    <s v="90859575"/>
    <s v="APERTURA"/>
    <s v="CB CRECIMIENTO - NUEVO"/>
    <s v="ANTIOQUIA"/>
    <s v="BELLO"/>
    <s v="VARIEDADES 4 ESQUINAS"/>
    <s v="AVAL"/>
    <s v="FO-25-1930026"/>
    <d v="2025-12-05T12:35:00"/>
    <d v="2025-12-05T15:35:00"/>
    <m/>
    <m/>
    <s v="EJECUTADO"/>
    <s v="04/12/2025 3-12-2025 SE COMUNICA A EL NUMERO 3005512925 NO CONTESTAN // 04-12-2025 SE REALIZA LLAMADA AL CLIENTE, SE HABLA CON LA SRA DIANA CAROLINA BARAJAS CELI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2/2025 | 05/12/2025 SE REALIZA VISITA TÉCNICA PARA LA INSTALACIÓN DEL CORRESPONSAL DEL BANCO DE BOGOTÁ. EL USUARIO CONFIRMA LA IDENTIFICACIÓN DEL TÉCNICO Y PRESENTA EL ÁREA DESTINADA PARA LA INSTALACIÓN, LA CUAL ES VALIDADA Y UTILIZADA CONFORME A SUS INDICACIONES. SE PROCEDE CON LA INSTALACIÓN DE LOS EQUIPOS Y SE EJECUTAN PRUEBAS DEL MÓDULO DE ADQUIRENCIA, OBTENIENDO RESULTADOS EXITOSOS. AL INTENTAR REALIZAR UNA PRUEBA CON EL CONVENIO TELETÓN, ESTA PRESENTA FALLA; SE ANEXA TIRILLA CON RECHAZO GENERAL COMO EVIDENCIA. PARA VERIFICAR EL FUNCIONAMIENTO COMPLETO DEL SISTEMA, SE SOLICITA AL USUARIO REALIZAR UNA TRANSACCIÓN DE DEPÓSITO, LA CUAL SE PROCESA EXITOSAMENTE. SE CAPACITA AL USUARIO SOBRE EL FUNCIONAMIENTO DE LOS EQUIPOS Y LAS PRUEBAS REALIZADAS, QUEDANDO EL CORRESPONSAL INSTALADO Y OPERATIVO."/>
    <s v="VISITA TECNICA"/>
    <s v="FB002957"/>
    <s v="TIPO I"/>
    <s v="TERRESTRE"/>
    <s v="MARTINEZ TOVAR OSCAR DAVID"/>
    <m/>
    <n v="1"/>
    <n v="75096"/>
    <n v="75096"/>
  </r>
  <r>
    <s v="BUCARAMANGA"/>
    <x v="0"/>
    <x v="0"/>
    <s v="13670"/>
    <s v="TA-25-1364412"/>
    <s v="91365351"/>
    <s v="APERTURA"/>
    <s v="CB CRECIMIENTO - NUEVO"/>
    <s v="BOLIVAR"/>
    <s v="SAN PABLO"/>
    <s v="MIAPP MOVIL"/>
    <s v="AVAL"/>
    <s v="FO-25-1930855"/>
    <d v="2025-12-09T14:37:00"/>
    <d v="2025-12-18T12:15:00"/>
    <m/>
    <m/>
    <s v="EJECUTADO"/>
    <s v="04/12/2025 05-12-2025 SE REALIZA LLAMADA AL CLIENTE, SE HABLA CON LA SRA LAURA MANCERA PARRA SE VALIDA DIRECCIÓN OK, CANAL OK, TARJETA DE SEMBRADO OK, DISPONIBILIDAD TOTAL, SE CONFIRMA 4 ULTIMOS DIGITOS DE LA TARJETA: OK, LLAMAR EL DÍA LA INSTALACIÓN PARA CONFIRMAR VISITA// CONTACTO REALIZADO POR LA APP // FECHA PROGRAMADA: 15/12/2025 | 15/12/2025 SE ESTABLECE CONTACTO VÍA WHATSAPP CON LA SEÑORA LAURA MANCERA PARRA, AL NÚMERO DE CONTACTO 318 437 6786. SE LE INFORMA QUE, UNA VEZ FINALIZADO EL PARO ARMADO, SE REALIZARÁ EL DESPLAZAMIENTO CORRESPONDIENTE PARA LA ATENCIÓN Y EJECUCIÓN DEL PROCESO DE APERTURA DEL CORRESPONSAL. | 18/12/2025 SE ESTABLECE CONTACTO VÍA WHATSAPP CON LA SEÑORA LAURA MANCERA PARRA, AL NÚMERO DE CONTACTO 318 437 6786. QUIEN NOS CONFIRMA DISPONIBILIDAD PARA ATENDER VISITA EL DIA DE HOY CONFIRMA TENER EN SU PODER TARJETA DE SEMBRADO Y EQUIPO | 18/12/2025 SE REALIZA BORRADO DE DATAFONO  CAMBIO DE S.O Y VERSIÓN 10.6 SEMBRADO DE TARJETA 5798 CREACIÓN DE USUARIOS PRUEBAS OK SERVICIO OPERATIVO INSTALACIÓN DE BASE DATAFONO Y LECTORA DE BARRAS CONVENIO TELETON NO HABILITADO RECHAZO GENERAL PRUEBAS CON CONVENIO INDICADO POR USUARIO PRUEBAS OK SERVICIO OPERATIVO"/>
    <s v="VISITA TECNICA"/>
    <s v="OB004786"/>
    <s v="TIPO V"/>
    <s v="TERRESTRE/FLUVIAL"/>
    <s v="REYES RAMIREZ DIEGO ALEXANDER"/>
    <m/>
    <n v="1"/>
    <n v="504833"/>
    <n v="504833"/>
  </r>
  <r>
    <s v="BUCARAMANGA"/>
    <x v="0"/>
    <x v="0"/>
    <s v="68679"/>
    <s v="TA-25-1364413"/>
    <s v="91365086"/>
    <s v="APERTURA"/>
    <s v="CB CRECIMIENTO - NUEVO"/>
    <s v="SANTANDER"/>
    <s v="SAN GIL"/>
    <s v="CENTRO DE CONEXIONES SOFI"/>
    <s v="AVAL"/>
    <s v="FO-25-1930856"/>
    <d v="2025-12-09T14:37:00"/>
    <d v="2025-12-10T15:40:00"/>
    <m/>
    <m/>
    <s v="EJECUTADO"/>
    <s v="04/12/2025 05-12-2025 SE REALIZA LLAMADA AL CLIENTE, SE HABLA CON LA SRA SANDRA PATRICIA DURAN SE VALIDA DIRECCIÓN OK, CANAL OK, TARJETA DE SEMBRADO OK, DISPONIBILIDAD TOTAL, SE CONFIRMA 4 ULTIMOS DIGITOS DE LA TARJETA: OK, LLAMAR EL DÍA LA INSTALACIÓN PARA CONFIRMAR VISITA// CONTACTO REALIZADO POR LA APP // FECHA PROGRAMADA: 10/12/2025 | 10/12/2025 DATÁFONO YA ESTABA EN COMERCIO, SE INSTALA LECTOR DE BARRAS, BASE DATÁFONO Y 20 ROLLOS REDEBAN, TARJETA DE SEMBRADO # 0199, PRUEBA DE TELETÓN PRESENTA FALLA RECHAZO GENERAL."/>
    <s v="VISITA TECNICA"/>
    <s v="OB003719"/>
    <s v="TIPO II"/>
    <s v="TERRESTRE"/>
    <s v="MARTINEZ FLOREZ DONIS ALBERTO"/>
    <m/>
    <n v="1"/>
    <n v="163814"/>
    <n v="163814"/>
  </r>
  <r>
    <s v="PASTO"/>
    <x v="3"/>
    <x v="6"/>
    <s v="52838"/>
    <s v="TA-25-1364414"/>
    <s v="91366560"/>
    <s v="APERTURA"/>
    <s v="CB CRECIMIENTO - NUEVO"/>
    <s v="NARIÑO"/>
    <s v="TUQUERRES"/>
    <s v="VARIEDADES GOLOCITOS"/>
    <s v="AVAL"/>
    <s v="FO-25-1930858"/>
    <d v="2025-12-09T16:51:00"/>
    <d v="2025-12-10T15:31:00"/>
    <m/>
    <m/>
    <s v="EJECUTADO"/>
    <s v="04/12/2025 05-12-2025 SE REALIZA LLAMADA AL CLIENTE, SE HABLA CON EL SR CAMILO ALEXANDER URBINA BENAVID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EL COMERCIO PARA INSTALAR DATÁFONO AVAL, SE INSTALA CON BASE, LECTORA, CABLEADO, SE DEJA ROLLOS, SE SIEMBRA TARJETA OK, PRUEBA TELETON DA RECHAZO GENERAL, SE HACE OTRA PRUEBA DE PAGO FACTURA SALE OK, PRUEBA ADQ OK CORRESPONSAL OPERATIVO"/>
    <s v="VISITA TECNICA"/>
    <s v="AE006279"/>
    <s v="TIPO II"/>
    <s v="TERRESTRE"/>
    <s v="GUERRERO RAMIREZ OSCAR DARIO"/>
    <m/>
    <n v="1"/>
    <n v="163814"/>
    <n v="163814"/>
  </r>
  <r>
    <s v="IBAGUE"/>
    <x v="1"/>
    <x v="1"/>
    <s v="73319"/>
    <s v="TA-25-1364415"/>
    <s v="91366686"/>
    <s v="APERTURA"/>
    <s v="CB CRECIMIENTO - NUEVO"/>
    <s v="TOLIMA"/>
    <s v="GUAMO"/>
    <s v="SURYTEL COMUNICACIONES GUAMO 2"/>
    <s v="AVAL"/>
    <s v="FO-25-1930862"/>
    <d v="2025-12-09T07:42:00"/>
    <d v="2025-12-09T17:00:00"/>
    <m/>
    <m/>
    <s v="EJECUTADO"/>
    <s v="04/12/2025 05-12-2025 SE REALIZA LLAMADA AL CLIENTE, SE HABLA CON  SURITEL COMUNICACIONES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09/12/2025 SE REALIZA VISITA AL PUNTO, SE IMPLEMENTA CON ÉXITO BASE DATÁFONO, LECTORA, SE ENTREGAN 20 ROLLOS PAPEL RBM, SE DEJA EQUIPO CON VR 10.6, PRUEBAS MIXTAS OK, SE SIEMBRA TARJETA #7647 .SE INICIALIZA EQUIPO, IMPLEMENTACIÓN EXITOSA. PRUEBA DE TELETÓN CON RECHAZO AÚN SE SIGUE PRESENTANDO LA NOVEDAD CON LA ENTIDAD, SE REALIZA PRUEBA CON OTRO CONVENIO QUEDANDO EXITOSA."/>
    <s v="VISITA TECNICA"/>
    <s v="AE005811"/>
    <s v="TIPO II"/>
    <s v="TERRESTRE"/>
    <s v="DEVIA REINOSO JUAN CARLOS"/>
    <m/>
    <n v="1"/>
    <n v="163814"/>
    <n v="163814"/>
  </r>
  <r>
    <s v="IBAGUE"/>
    <x v="1"/>
    <x v="1"/>
    <s v="73585"/>
    <s v="TA-25-1364416"/>
    <s v="91360447"/>
    <s v="APERTURA"/>
    <s v="CB CRECIMIENTO - NUEVO"/>
    <s v="TOLIMA"/>
    <s v="PURIFICACION"/>
    <s v="CELLFIX JS"/>
    <s v="AVAL"/>
    <s v="FO-25-1930864"/>
    <d v="2025-12-09T07:42:00"/>
    <d v="2025-12-09T16:22:00"/>
    <m/>
    <m/>
    <s v="EJECUTADO"/>
    <s v="04/12/2025 05-12-2025 SE REALIZA LLAMADA AL CLIENTE, SE HABLA CON EL SR JAVIER ARLEY SUAREZ AVILES SE VALIDA DIRECCIÓN OK, CANAL OK, TARJETA DE SEMBRADO OK, DISPONIBILIDAD TOTAL, SE CONFIRMA 4 ULTIMOS DIGITOS DE LA TARJETA: OK, LLAMAR EL DÍA LA INSTALACIÓN PARA CONFIRMAR VISITA// CONTACTO REALIZADO POR LA APP // FECHA PROGRAMADA: 10/12/2025 | 09/12/2025 CIERRE PARCIAL POR PROTESTAS EN VÍA NEIVA -SALDAÑA | 17/12/2025 SE REALIZA VISITA AL PUNTO , SE IMPLEMENTA CON ÉXITO BASE DATÁFONO, LECTORA, SE ENTREGAN 20 ROLLOS PAPEL RBM, SE DEJA EQUIPO CON VR 10.6, , SE SIEMBRA TARJETA #1185 .SE INICIALIZA EQUIPO  , IMPLEMENTACIÓN EXITOSA. NO SE REALIZAN PRUEBAS ÉXITOSAS YA QUE AL MOMENTO DE REALIZAR LA PRUEBA CON TELETON SALEN &quot;CUANTA INVALIDA &quot;, SE REALIZA GESTIÓN CON RBM MAYRA SILVA, QUIEN INDICA QUE EL ERROR SE GENERA POR LA ENTIDAD Y QUE ELLOS ESTÁN TRABAJANDO PARA SOLUCIONARLO LA NOVEDAD , NDICA QUE ME PUEDO RETIRAR DEL PUNTO. E INDICARLE AL CLIENTE QUE HAGA PRUEBAS EL DÍA DE MAÑANA ."/>
    <s v="VISITA TECNICA"/>
    <s v="OB004889"/>
    <s v="TIPO II"/>
    <s v="TERRESTRE"/>
    <s v="DEVIA REINOSO JUAN CARLOS"/>
    <m/>
    <n v="1"/>
    <n v="163814"/>
    <n v="163814"/>
  </r>
  <r>
    <s v="BOGOTA"/>
    <x v="2"/>
    <x v="2"/>
    <s v="11001"/>
    <s v="TA-25-1364417"/>
    <s v="90855107"/>
    <s v="APERTURA"/>
    <s v="CB CRECIMIENTO - NUEVO"/>
    <s v="CUNDINAMARCA"/>
    <s v="BOGOTA"/>
    <s v="SAN MIGUEL NUMERO UNO"/>
    <s v="AVAL"/>
    <s v="FO-25-1930870"/>
    <d v="2025-12-09T17:57:00"/>
    <d v="2025-12-09T15:56:00"/>
    <m/>
    <m/>
    <s v="EJECUTADO/CANCELADO"/>
    <s v="04/12/2025 05-12-2025 SE REALIZA LLAMADA AL CLIENTE, SE HABLA CON EL SR NOEL AUGUSTO ORTEGON BUITRAG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9/12/2025 | 09/12/2025 SE REALIZA VISITA A CB PARA REALIZAR INSTALACIÓN DE CB AVAL CLIENTE INDICA NO TENER LA TARJETA DE SEMBRADO"/>
    <s v="VISITA TECNICA"/>
    <m/>
    <s v="TIPO I"/>
    <s v="TERRESTRE"/>
    <s v="GALINDO ROJAS LUIS FELIPE"/>
    <m/>
    <n v="1"/>
    <n v="75096"/>
    <n v="75096"/>
  </r>
  <r>
    <s v="BOGOTA"/>
    <x v="2"/>
    <x v="2"/>
    <s v="11001"/>
    <s v="TA-25-1364418"/>
    <s v="90848120"/>
    <s v="APERTURA"/>
    <s v="CB CRECIMIENTO - NUEVO"/>
    <s v="CUNDINAMARCA"/>
    <s v="BOGOTA"/>
    <s v="DON PAGO LA FRAGUA TECHNOLOGY"/>
    <s v="AVAL"/>
    <s v="FO-25-1930872"/>
    <d v="2025-12-09T17:48:00"/>
    <d v="2025-12-09T12:12:00"/>
    <m/>
    <m/>
    <s v="EJECUTADO"/>
    <s v="04/12/2025 05-12-2025 SE REALIZA LLAMADA AL CLIENTE, SE HABLA CON EL SR MICHAEL MUÑOZ BARBOSA SE VALIDA DIRECCIÓN OK, CANAL OK, TARJETA DE SEMBRADO OK, DISPONIBILIDAD TOTAL, SE CONFIRMA 4 ULTIMOS DIGITOS DE LA TARJETA: OK, LLAMAR EL DÍA LA INSTALACIÓN PARA CONFIRMAR VISITA// CONTACTO REALIZADO POR LA APP // FECHA PROGRAMADA: 09/12/2025 | 09/12/2025 SE REALIZA APERTURA DE CORRESPONSAL AVAL, SE INSTALA LECTORA, CABLE DE RED, BASE Y SE REALIZA CAPACITACIÓN BÁSICA A LA PERSONA ENCARGADA. PRUEBA DE TELETÓN CON RECHAZO AÚN SE SIGUE PRESENTANDO LA NOVEDAD CON LA ENTIDAD, SE REALIZA PRUEBA CON OTRO CONVENIO QUEDANDO EXITOSA."/>
    <s v="VISITA TECNICA"/>
    <s v="CA000852"/>
    <s v="TIPO I"/>
    <s v="TERRESTRE"/>
    <s v="ALARCON AREVALO JOHAN STIVEN"/>
    <m/>
    <n v="1"/>
    <n v="75096"/>
    <n v="75096"/>
  </r>
  <r>
    <s v="TUNJA"/>
    <x v="0"/>
    <x v="0"/>
    <s v="15814"/>
    <s v="TA-25-1373402"/>
    <s v="91361909"/>
    <s v="APERTURA"/>
    <s v="CB CRECIMIENTO - NUEVO"/>
    <s v="BOYACA"/>
    <s v="TOCA"/>
    <s v="DROGUERIA MACLAU"/>
    <s v="AVAL"/>
    <s v="FO-25-1937667"/>
    <d v="2025-12-10T20:48:00"/>
    <d v="2025-12-10T12:02:00"/>
    <m/>
    <m/>
    <s v="EJECUTADO"/>
    <s v="05/12/2025 05-12-2025 SE REALIZA LLAMADA AL CLIENTE, SE HABLA CON LA SRA ANDRES MAURICIO VARGAS CAMARGO SE VALIDA DIRECCIÓN OK, CANAL OK, TARJETA DE SEMBRADO OK, DISPONIBILIDAD TOTAL, SE CONFIRMA 4 ULTIMOS DIGITOS DE LA TARJETA: OK, LLAMAR EL DÍA LA INSTALACIÓN PARA CONFIRMAR VISITA// CONTACTO REALIZADO POR LA APP // FECHA PROGRAMADA: 10/12/2025 | 10/12/2025 INSTALACIÓN CB AVAL EXITOSA, PRUEBAS OK PRUEBAS COMERCIO CON TARJETA OK"/>
    <s v="VISITA TECNICA"/>
    <s v="OB002460"/>
    <s v="TIPO II"/>
    <s v="TERRESTRE"/>
    <s v="HERRERA GARZON JEYSON STEVENT"/>
    <m/>
    <n v="1"/>
    <n v="163814"/>
    <n v="163814"/>
  </r>
  <r>
    <s v="CALI"/>
    <x v="3"/>
    <x v="6"/>
    <s v="76001"/>
    <s v="TA-25-1373403"/>
    <s v="91361798"/>
    <s v="APERTURA"/>
    <s v="CB CRECIMIENTO - NUEVO"/>
    <s v="VALLE DEL CAUCA"/>
    <s v="CALI"/>
    <s v="PUNTADAS Y ESTILO"/>
    <s v="AVAL"/>
    <s v="FO-25-1937670"/>
    <d v="2025-12-10T17:40:00"/>
    <d v="2025-12-10T14:09:00"/>
    <m/>
    <m/>
    <s v="EJECUTADO"/>
    <s v="05/12/2025 05-12-2025 SE REALIZA LLAMADA AL CLIENTE, SE HABLA CON LA SRA ANGELA PAOLA VELASQUEZ MELO SE VALIDA DIRECCIÓN OK, CANAL OK, TARJETA DE SEMBRADO OK, DISPONIBILIDAD TOTAL, SE CONFIRMA 4 ULTIMOS DIGITOS DE LA TARJETA: OK, LLAMAR EL DÍA LA INSTALACIÓN PARA CONFIRMAR VISITA// CONTACTO REALIZADO POR LA APP // FECHA PROGRAMADA: 10/12/2025 | 10/12/2025 SE REALIZA INSTALACIÓN DE CB AVAL SIN NOVEDAD. ‎SE REALIZARON PRUEBAS OPERATIVAS OKEY. ‎SE HABILITO CIERRE Y SE DEJAN CREADOS LOS USUARIOS. ‎SE DEJAN 20 ROLLOS. ‎CB QUEDA OKEY. PRUEBA DE TELETÓN CON RECHAZO AÚN SE SIGUE PRESENTANDO LA NOVEDAD CON LA ENTIDAD, SE REALIZA PRUEBA CON OTRO CONVENIO QUEDANDO EXITOSA."/>
    <s v="VISITA TECNICA"/>
    <s v="OB000998"/>
    <s v="TIPO I"/>
    <s v="TERRESTRE"/>
    <s v="TORRES GARCIA JENDRY JOSE"/>
    <m/>
    <n v="1"/>
    <n v="75096"/>
    <n v="75096"/>
  </r>
  <r>
    <s v="PASTO"/>
    <x v="3"/>
    <x v="6"/>
    <s v="52001"/>
    <s v="TA-25-1373404"/>
    <s v="91365194"/>
    <s v="APERTURA"/>
    <s v="CB CRECIMIENTO - NUEVO"/>
    <s v="NARIÑO"/>
    <s v="PASTO"/>
    <s v="PAPELERIA CLIPS PASTO"/>
    <s v="AVAL"/>
    <s v="FO-25-1937673"/>
    <d v="2025-12-10T16:43:00"/>
    <d v="2025-12-10T15:50:00"/>
    <m/>
    <m/>
    <s v="EJECUTADO"/>
    <s v="05/12/2025 05-12-2025 SE REALIZA LLAMADA AL CLIENTE, SE HABLA CON LA SRA UBEIMAR DUBAN CRIOLLO CANCIMANCE  SE VALIDA DIRECCIÓN OK, CANAL OK, TARJETA DE SEMBRADO OK, DISPONIBILIDAD TOTAL, SE CONFIRMA 4 ULTIMOS DIGITOS DE LA TARJETA: OK, LLAMAR EL DÍA LA INSTALACIÓN PARA CONFIRMAR VISITA// CONTACTO REALIZADO POR LA APP // FECHA PROGRAMADA: 10/12/2025 | 10/12/2025 SE REALIZÓ LA INSTALACIÓN DE EQUIPOS Y ACCESORIOS PARA APERTURA CB BANCO DE BOGOTÁ SE SIEMBRA TARJETA SE EJECUTAN PRUEBAS DE COMERCIO EXITOSAS PERO AL REALIZAR PRUEBAS DE CB TELETON SALE RECHAZO GENERAL CLIENTE NO TENIA FACTURA O PAGO A LA MANO PARA REALIZAR PRUEBAS QUEDA OPERATIVO"/>
    <s v="VISITA TECNICA"/>
    <s v="OB003535"/>
    <s v="TIPO I"/>
    <s v="TERRESTRE"/>
    <s v="REMICIO AMADO JOHN HEBER"/>
    <m/>
    <n v="1"/>
    <n v="75096"/>
    <n v="75096"/>
  </r>
  <r>
    <s v="VILLAVICENCIO"/>
    <x v="1"/>
    <x v="1"/>
    <s v="50313"/>
    <s v="TA-25-1373405"/>
    <s v="91363524"/>
    <s v="APERTURA"/>
    <s v="CB CRECIMIENTO - NUEVO"/>
    <s v="META"/>
    <s v="GRANADA"/>
    <s v="MOVIACCES"/>
    <s v="AVAL"/>
    <s v="FO-25-1937677"/>
    <d v="2025-12-10T08:21:00"/>
    <d v="2025-12-11T12:59:00"/>
    <m/>
    <m/>
    <s v="EJECUTADO"/>
    <s v="05/12/2025 05-12-2025 SE REALIZA LLAMADA AL CLIENTE, SE HABLA CON LA SRA YUDY VIVIANA NUÑEZ TAFUR SE VALIDA DIRECCIÓN OK, CANAL OK, TARJETA DE SEMBRADO OK, DISPONIBILIDAD TOTAL, SE CONFIRMA 4 ULTIMOS DIGITOS DE LA TARJETA: OK, LLAMAR EL DÍA LA INSTALACIÓN PARA CONFIRMAR VISITA// CONTACTO REALIZADO POR LA APP // FECHA PROGRAMADA: 10/12/2025 | 11/12/2025 SE REALIZA INSTALACIÓN DE CORRESPONSAL AVAL, SE INSTALAN EQUIPOS, SEMBRADO DE TARJETA, CB QUEDA OPERATIVO. PRUEBA DE TELETÓN CON RECHAZO AÚN SE SIGUE PRESENTANDO LA NOVEDAD CON LA ENTIDAD, SE REALIZA PRUEBA CON OTRO CONVENIO QUEDANDO EXITOSA."/>
    <s v="VISITA TECNICA"/>
    <s v="OB003338"/>
    <s v="TIPO II"/>
    <s v="TERRESTRE"/>
    <s v="CASTRILLON URREA LONDIER LEANDRO"/>
    <m/>
    <n v="1"/>
    <n v="163814"/>
    <n v="163814"/>
  </r>
  <r>
    <s v="NEIVA"/>
    <x v="1"/>
    <x v="1"/>
    <s v="41298"/>
    <s v="TA-25-1373406"/>
    <s v="91366505"/>
    <s v="APERTURA"/>
    <s v="CB CRECIMIENTO - NUEVO"/>
    <s v="HUILA"/>
    <s v="GARZON"/>
    <s v="FARMACIA Y MINIMARKET EL BOQUERON"/>
    <s v="AVAL"/>
    <s v="FO-25-1937682"/>
    <d v="2025-12-10T08:22:00"/>
    <d v="2025-12-10T15:15:00"/>
    <m/>
    <m/>
    <s v="EJECUTADO"/>
    <s v="05/12/2025 05-12-2025 SE REALIZA LLAMADA AL CLIENTE, SE HABLA CON LA SRA YENY VEGA QUINTERO SE VALIDA DIRECCIÓN OK, CANAL OK, TARJETA DE SEMBRADO OK, DISPONIBILIDAD TOTAL, SE CONFIRMA 4 ULTIMOS DIGITOS DE LA TARJETA: OK, LLAMAR EL DÍA LA INSTALACIÓN PARA CONFIRMAR VISITA// CONTACTO REALIZADO POR LA APP // FECHA PROGRAMADA: 10/12/2025 | 10/12/2025 SE CONFIGURA DATAFONO CON SOPORTE, LECTOR DE BARRAS, CABLEADO PARA LOS EQUIPOS, SE ENTREGA 20 ROLLOS DE PAPEL RBM, SE SIEMBRA TARJETA XXXX-XXXX-XXXX-3006, SE CREA USUARIO Y CLAVE CON EL CLIENTE, PRUEBA DE TELETÓN CON RECHAZO AÚN SE SIGUE PRESENTANDO LA NOVEDAD CON LA ENTIDAD, SE REALIZA PRUEBA CON OTRO CONVENIO QUEDANDO EXITOSA."/>
    <s v="VISITA TECNICA"/>
    <m/>
    <s v="TIPO III"/>
    <s v="TERRESTRE"/>
    <s v="ANDRADE HERNANDEZ JUAN CARLOS"/>
    <m/>
    <n v="1"/>
    <n v="275729"/>
    <n v="275729"/>
  </r>
  <r>
    <s v="NEIVA"/>
    <x v="1"/>
    <x v="1"/>
    <s v="41298"/>
    <s v="TA-25-1373407"/>
    <s v="91365483"/>
    <s v="APERTURA"/>
    <s v="CB CRECIMIENTO - NUEVO"/>
    <s v="HUILA"/>
    <s v="GARZON"/>
    <s v="MINIMARKET LINA"/>
    <s v="AVAL"/>
    <s v="FO-25-1937686"/>
    <d v="2025-12-10T08:22:00"/>
    <d v="2025-12-10T13:11:00"/>
    <m/>
    <m/>
    <s v="EJECUTADO"/>
    <s v="05/12/2025 05-12-2025 SE REALIZA LLAMADA AL CLIENTE, SE HABLA CON LA SRA LINA MARCELA LOPEZ CUELLAR SE VALIDA DIRECCIÓN OK, CANAL OK, TARJETA DE SEMBRADO OK, DISPONIBILIDAD TOTAL, SE CONFIRMA 4 ULTIMOS DIGITOS DE LA TARJETA: OK, LLAMAR EL DÍA LA INSTALACIÓN PARA CONFIRMAR VISITA// CONTACTO REALIZADO POR LA APP // FECHA PROGRAMADA: 10/12/2025 | 10/12/2025 SE CONFIGURA DATAFONO CON SOPORTE, LECTOR DE BARRAS, CABLEADO PARA LOS EQUIPOS, SE ENTREGA 20 ROLLOS DE PAPEL RBM, SE SIEMBRA TARJETA XXXX-XXXX-XXXX-7920, SE CREA USUARIO Y CLAVE CON EL CLIENTE, SE REALIZA PRUEBAS DE BANCO Y COMERCIO, PRUEBA DE TELETÓN CON RECHAZO AÚN SE SIGUE PRESENTANDO LA NOVEDAD CON LA ENTIDAD, SE REALIZA PRUEBA CON OTRO CONVENIO QUEDANDO EXITOSA. DATAFONO YA SE ENCONTRABA EN EL COMERCIO"/>
    <s v="VISITA TECNICA"/>
    <m/>
    <s v="TIPO III"/>
    <s v="TERRESTRE"/>
    <s v="ANDRADE HERNANDEZ JUAN CARLOS"/>
    <m/>
    <n v="1"/>
    <n v="275729"/>
    <n v="275729"/>
  </r>
  <r>
    <s v="BOGOTA"/>
    <x v="2"/>
    <x v="2"/>
    <s v="25535"/>
    <s v="TA-25-1373408"/>
    <s v="91365089"/>
    <s v="APERTURA"/>
    <s v="CB CRECIMIENTO - NUEVO"/>
    <s v="CUNDINAMARCA"/>
    <s v="PASCA"/>
    <s v="AMY COMUNICACIONES C B"/>
    <s v="AVAL"/>
    <s v="FO-25-1937693"/>
    <d v="2025-12-10T17:33:00"/>
    <d v="2025-12-10T14:51:00"/>
    <m/>
    <m/>
    <s v="EJECUTADO"/>
    <s v="05/12/2025 05-12-2025 SE REALIZA LLAMADA AL CLIENTE, SE HABLA CON EL SR SEBASTIAN FERNANDO RAMIREZ ORDOÑEZ SE VALIDA DIRECCIÓN OK, CANAL OK, TARJETA DE SEMBRADO OK, DISPONIBILIDAD TOTAL, SE CONFIRMA 4 ULTIMOS DIGITOS DE LA TARJETA: OK, LLAMAR EL DÍA LA INSTALACIÓN PARA CONFIRMAR VISITA// CONTACTO REALIZADO POR LA APP // FECHA PROGRAMADA: 10/12/2025 | 10/12/2025 INSTALACIÓN AVAL CON DATAFONO LECTORA ROLLOS BASE FUENTE DATOS SERVICIO OPERATIVO PRUEBAS OK TRNA RBM SEMBRADO DE TARJETA CC MÓDULO COMPRA OK PRUEBA TELETÓN CON RECHAZO CONVENIO CAÍDO, SE REALIZA CONSIGNACIÓN A CUENTA DE AHORROS AUTORIZADOS POR CLIENTE"/>
    <s v="VISITA TECNICA"/>
    <s v="OB004890"/>
    <s v="TIPO II"/>
    <s v="TERRESTRE"/>
    <s v="BUSTOS MORA DIEGO MANUEL"/>
    <m/>
    <n v="1"/>
    <n v="163814"/>
    <n v="163814"/>
  </r>
  <r>
    <s v="BOGOTA"/>
    <x v="2"/>
    <x v="2"/>
    <s v="25269"/>
    <s v="TA-25-1373409"/>
    <s v="91366572"/>
    <s v="APERTURA"/>
    <s v="CB CRECIMIENTO - NUEVO"/>
    <s v="CUNDINAMARCA"/>
    <s v="FACATATIVA"/>
    <s v="PAPELERIA DANI LA CUARTA"/>
    <s v="AVAL"/>
    <s v="FO-25-1937699"/>
    <d v="2025-12-10T17:33:00"/>
    <d v="2025-12-10T12:10:00"/>
    <m/>
    <m/>
    <s v="EJECUTADO"/>
    <s v="05/12/2025 05-12-2025 SE REALIZA LLAMADA AL CLIENTE, SE HABLA CON LA SRA ERIKA DANIELA CASTILLO MEDINA SE VALIDA DIRECCIÓN OK, CANAL OK, TARJETA DE SEMBRADO OK, DISPONIBILIDAD TOTAL, SE CONFIRMA 4 ULTIMOS DIGITOS DE LA TARJETA: OK, LLAMAR EL DÍA LA INSTALACIÓN PARA CONFIRMAR VISITA// CONTACTO REALIZADO POR LA APP // FECHA PROGRAMADA: 10/12/2025 | 10/12/2025 APERTURA AVAL POS SI_x000a__x000a_INSTALACIÓN AVAL CON DATAFONO LECTORA, ROLLOS, BASE, FUENTE, DATOS SERVICIO OPERATIVO, PRUEBAS OK,TRNA RBM SEMBRADO DE TARJETA CC MÓDULO COMPRA OK, PRUEBA A CONVENIO TELETÓN NO EXITOSA CONVENIO SE ENCUENTRA INHABILITADO POR ENTIDAD EN ESPERA DE UNO NUEVO PARA PRUEBAS"/>
    <s v="VISITA TECNICA"/>
    <s v="AE005588"/>
    <s v="TIPO II"/>
    <s v="TERRESTRE"/>
    <s v="ORTIZ YARA FRANKLYN ISRAEL"/>
    <m/>
    <n v="1"/>
    <n v="163814"/>
    <n v="163814"/>
  </r>
  <r>
    <s v="BOGOTA"/>
    <x v="2"/>
    <x v="2"/>
    <s v="11001"/>
    <s v="TA-25-1373410"/>
    <s v="91361548"/>
    <s v="APERTURA"/>
    <s v="CB CRECIMIENTO - NUEVO"/>
    <s v="CUNDINAMARCA"/>
    <s v="BOGOTA"/>
    <s v="PAPELERIA MISCELANEA ESTEBINA"/>
    <s v="AVAL"/>
    <s v="FO-25-1937704"/>
    <d v="2025-12-10T17:33:00"/>
    <d v="2025-12-10T16:18:00"/>
    <m/>
    <m/>
    <s v="EJECUTADO"/>
    <s v="05/12/2025 05-12-2025 SE REALIZA LLAMADA AL CLIENTE, SE HABLA CON LA SRA ESTEBINA RAMIREZ DELG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COMERCIO, SE INSTALA CB AVAL, CLIENTE TE YA CONTABA CON EL DATAFONO, PERO ESTE GENERABA RG, SE CAMBIA Y SE DEJA UNO FUNCIONANDO, SE INSTALA LECTOR DE BARRAS Y BASE, SE SIEMBRA TARJETA #9080, SE REALIZAN PRUEBAS OK, SE BRINDA CAPACITACIÓN DE USO BÁSICO, SE HABILITAN CIERRES. PRUEBA DE TELETÓN CON RECHAZO AÚN SE SIGUE PRESENTANDO LA NOVEDAD CON LA ENTIDAD"/>
    <s v="VISITA TECNICA"/>
    <s v="OB001313"/>
    <s v="TIPO I"/>
    <s v="TERRESTRE"/>
    <s v="VEGA MANRIQUE JONATAN MAURICIO"/>
    <m/>
    <n v="1"/>
    <n v="75096"/>
    <n v="75096"/>
  </r>
  <r>
    <s v="BOGOTA"/>
    <x v="2"/>
    <x v="2"/>
    <s v="11001"/>
    <s v="TA-25-1373411"/>
    <s v="91363084"/>
    <s v="APERTURA"/>
    <s v="CB CRECIMIENTO - NUEVO"/>
    <s v="CUNDINAMARCA"/>
    <s v="BOGOTA"/>
    <s v="SOLUCIONES ADOQUINADA 2"/>
    <s v="AVAL"/>
    <s v="FO-25-1937708"/>
    <d v="2025-12-10T17:33:00"/>
    <d v="2025-12-10T14:39:00"/>
    <m/>
    <m/>
    <s v="EJECUTADO"/>
    <s v="05/12/2025 05-12-2025 SE REALIZA LLAMADA AL CLIENTE, SE HABLA CON LA SRA ESTEBINA RAMIREZ DELG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COMERCIO, SE INSTALA CB AVAL, EL CLIENTE YA CONTABA CON EL DATAFONO, SE INSTALA LECTOR DE BARRAS Y BASE, SE DEJAN USUARIOS DEL CLIENTE, SE REALIZAN PRUEBAS OK, SE SIEMBRA TARJETA #9197, SE HABILITAN CIERRES."/>
    <s v="VISITA TECNICA"/>
    <s v="OB002134"/>
    <s v="TIPO I"/>
    <s v="TERRESTRE"/>
    <s v="VEGA MANRIQUE JONATAN MAURICIO"/>
    <m/>
    <n v="1"/>
    <n v="75096"/>
    <n v="75096"/>
  </r>
  <r>
    <s v="BOGOTA"/>
    <x v="2"/>
    <x v="2"/>
    <s v="11001"/>
    <s v="TA-25-1373412"/>
    <s v="91363097"/>
    <s v="APERTURA"/>
    <s v="CB CRECIMIENTO - NUEVO"/>
    <s v="CUNDINAMARCA"/>
    <s v="BOGOTA"/>
    <s v="PAPELERIA VILLA CINDY"/>
    <s v="AVAL"/>
    <s v="FO-25-1937713"/>
    <d v="2025-12-10T17:33:00"/>
    <d v="2025-12-10T17:00:00"/>
    <m/>
    <m/>
    <s v="EJECUTADO"/>
    <s v="05/12/2025 05-12-2025 SE REALIZA LLAMADA AL CLIENTE, SE HABLA CON LA SRA ESTEBINA RAMIREZ DELG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VISITA COMERCIO, SE INSTALA CB AVAL, SE EVIDENCIA QUE EL EQUIPO NO CUENTA CON EL PERFIL DE CB AVAL, SE ESCALA EL CASO CON PAOLA GARZÓN DE RBM, LUEGO DEL IMPACTE SE DEJAN USUARIOS DEL CLIENTE, SE REALIZAN PRUEBAS, SE BRINDA CAPACITACIÓN BÁSICA DE USO, SE SIEMBRA TARJETA #2969, SE HABILITAN CIERRES. PRUEBA DE TELETÓN CON RECHAZO AÚN SE SIGUE PRESENTANDO LA NOVEDAD CON LA ENTIDAD"/>
    <s v="VISITA TECNICA"/>
    <s v="OB002911"/>
    <s v="TIPO I"/>
    <s v="TERRESTRE"/>
    <s v="VEGA MANRIQUE JONATAN MAURICIO"/>
    <m/>
    <n v="1"/>
    <n v="75096"/>
    <n v="75096"/>
  </r>
  <r>
    <s v="BOGOTA"/>
    <x v="2"/>
    <x v="2"/>
    <s v="11001"/>
    <s v="TA-25-1373413"/>
    <s v="91364906"/>
    <s v="APERTURA"/>
    <s v="CB CRECIMIENTO - NUEVO"/>
    <s v="CUNDINAMARCA"/>
    <s v="BOGOTA"/>
    <s v="MEGANET BRITALIA"/>
    <s v="AVAL"/>
    <s v="FO-25-1937715"/>
    <d v="2025-12-10T17:34:00"/>
    <d v="2025-12-10T16:45:00"/>
    <m/>
    <m/>
    <s v="EJECUTADO"/>
    <s v="05/12/2025 05-12-2025 SE REALIZA LLAMADA AL CLIENTE, SE HABLA CON LA SRA CARMELINA ARAUJO GAMBO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REALIZA RESEMBRADO DE TARJETA SE REALIZAN PRUEBAS OK YA TIENE DATAFONO Y LECTOR. PRUEBA DE TELETÓN CON RECHAZO AÚN SE SIGUE PRESENTANDO LA NOVEDAD CON LA ENTIDAD"/>
    <s v="VISITA TECNICA"/>
    <s v="OB003505"/>
    <s v="TIPO I"/>
    <s v="TERRESTRE"/>
    <s v="SOTO LONDOÑO FREDY ALEXANDER"/>
    <m/>
    <n v="1"/>
    <n v="75096"/>
    <n v="75096"/>
  </r>
  <r>
    <s v="BOGOTA"/>
    <x v="2"/>
    <x v="2"/>
    <s v="11001"/>
    <s v="TA-25-1373414"/>
    <s v="91364855"/>
    <s v="APERTURA"/>
    <s v="CB CRECIMIENTO - NUEVO"/>
    <s v="CUNDINAMARCA"/>
    <s v="BOGOTA"/>
    <s v="MARIA DEL CARMEN OCHOA MADERA"/>
    <s v="AVAL"/>
    <s v="FO-25-1937719"/>
    <d v="2025-12-10T17:34:00"/>
    <d v="2025-12-10T14:15:00"/>
    <m/>
    <m/>
    <s v="EJECUTADO"/>
    <s v="05/12/2025 05-12-2025 SE REALIZA LLAMADA AL CLIENTE, SE HABLA CON LA SRA MARIA DEL CARMEN OCHOA MAD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REALIZA INSTALACIÓN DE CB AVAL PRUEBA OK SE CREAN USUARIOS Y SE HABILITAN CIERRES OK SE REALIZA CAPACITACIÓN DE MANEJO DEL DATAFONO E INGRESO AL MÓDULO DE CB CON PRUEBA FÍSICAS OK. PRUEBA DE TELETÓN CON RECHAZO AÚN SE SIGUE PRESENTANDO LA NOVEDAD CON LA ENTIDAD"/>
    <s v="VISITA TECNICA"/>
    <s v="OB003619"/>
    <s v="TIPO I"/>
    <s v="TERRESTRE"/>
    <s v="ORTIZ MARTINEZ STIVEN"/>
    <m/>
    <n v="1"/>
    <n v="75096"/>
    <n v="75096"/>
  </r>
  <r>
    <s v="BOGOTA"/>
    <x v="2"/>
    <x v="2"/>
    <s v="11001"/>
    <s v="TA-25-1373415"/>
    <s v="91364816"/>
    <s v="APERTURA"/>
    <s v="CB CRECIMIENTO - NUEVO"/>
    <s v="CUNDINAMARCA"/>
    <s v="BOGOTA"/>
    <s v="VARIEDADES LOREN'SS III"/>
    <s v="AVAL"/>
    <s v="FO-25-1954581 | FO-25-1937722"/>
    <d v="2025-12-10T17:34:00"/>
    <d v="2025-12-11T14:35:00"/>
    <m/>
    <m/>
    <s v="EJECUTADO | EJECUTADO/CANCELADO"/>
    <s v="[FO-25-1954581] 11/12/2025 APERTURA AVAL OK SEMBRADO DE TARJETA OK USUARIOS OK SERVICIO OPERATIVO CONVENIO TELETÓN EN DAÑO SE REALIZAN PRUEBAS LOS DATOS QUE EL CLIENTE SUMINISTRO || [FO-25-1937722] 05/12/2025 05-12-2025 SE REALIZA LLAMADA AL CLIENTE, SE HABLA CON LA SRA NAYIBE LORENA CARRILLO PARDO SE VALIDA DIRECCIÓN OK, CANAL OK, TARJETA DE SEMBRADO OK, DISPONIBILIDAD TOTAL, SE CONFIRMA 4 ULTIMOS DIGITOS DE LA TARJETA: OK, LLAMAR EL DÍA LA INSTALACIÓN PARA CONFIRMAR VISITA// CONTACTO REALIZADO POR LA APP // FECHA PROGRAMADA: 10/12/2025 | 10/12/2025 SE LLEGA A COMERCIO EL CUAL SE ENCUENTRA CERRADO SE REALIZA COMUNICACIÓN CON CLIENTE NAYIBE LORENA A NÚMERO REGISTRADO 3192507659 LA CUAL INDICA QUE A ELLA LE INFORMARON QUE SE COMUNICABAN CON ANTERIORIDAD PARA REALIZAR LA ACTIVIDAD.  Y EL DÍA DE HOY DA APERTURA EN HORAS DE LA TARDE NO TIENE HORA ESTIMADA  .  SE ESCALA CON COORDINADOR DE ZONA Y SE REPOGRAMA"/>
    <s v="VISITA TECNICA"/>
    <s v="OB004730"/>
    <s v="TIPO I"/>
    <s v="TERRESTRE"/>
    <s v="HERNANDEZ NARANJO OSCAR EDUARDO"/>
    <m/>
    <n v="2"/>
    <n v="150192"/>
    <n v="150192"/>
  </r>
  <r>
    <s v="TUNJA"/>
    <x v="0"/>
    <x v="0"/>
    <s v="15238"/>
    <s v="TA-25-1373416"/>
    <s v="90759981"/>
    <s v="APERTURA"/>
    <s v="CB CRECIMIENTO - NUEVO"/>
    <s v="BOYACA"/>
    <s v="DUITAMA"/>
    <s v="INTERNET PAPELERIA JULXI"/>
    <s v="AVAL"/>
    <s v="FO-25-1980526 | FO-25-1937725"/>
    <d v="2025-12-10T20:48:00"/>
    <d v="2025-12-16T13:00:00"/>
    <m/>
    <m/>
    <s v="EJECUTADO"/>
    <s v="[FO-25-1980526] 16/12/2025 SE INTENTA COMUNICACIÓN AL NÚMERO CELULAR CELULAR 3017819452 A NOMBRE BDE LA SEÑORA NANXY EDITH ROJAS EL CUAL NO ES POSIBLE SE VA BUZON DE VOZ SE VISITARA EN FRIO PARA CONFIRMAR QUE YA SE ENCUENTRE OPERATIVO O SI LA FALLA DE RECHAZO PERSISTE | 16/12/2025 SE LLEGA A SITIO, SE E EVIDENCIA EL COMERCIO CERRADO , LLAMA AL NÚMERO REGISTRADO EN LA ORDEN DE TRABAJO CLIENTE NO RESPONDE , SE DEJA MENSAJES VIA WHATSAPP Y TAMPOCO HAY RESPUESTA , SE SEGUIRA INTENTANDO CONTACTAR AL USUARIO A LA SEÑORA NANCY EDITH ROJAS | 16/12/2025 SE REALIZA CAMBIO DE EQUIPO POR DAÑO REINICIO, NO CARGA SISTEMA OPERATIVO SE CAMBIA MAGIC BOX POR MANTENIMIENTO PREVENTIVO , SE REALIZA SEMBRADO TARJETA 0110 EL CONVENIO TELETON ESTA CON RECHAZO GENERAL , NO SE DEJAN PRUEBAS EXITOSAS RECHAZO GENERAL O LLAME AL EMISOR SE ENVIA INFORMACIÓN AL COORDINADOR DE ZONA PARA SU RESPECTIVO ESCALAMIENTO CON LA RED RBM REDEBAN. DONDE INDICAN QUE , NO NOS HA LLEGADO ACUSE RECIBIDO, EL DIA DE HOY  SE ACTIVA LA TARJETA , PARA QUE EL DIA DE MAÑANA REALICEN PRUEBAS._x000a_SE PROCEDE A CERRAR ORDEN || [FO-25-1937725] 05/12/2025 05-12-2025 SE REALIZA LLAMADA AL CLIENTE, SE HABLA CON LA SRA NANCY EDITH ROJAS MONTAÑEZ SE VALIDA DIRECCIÓN OK, CANAL OK, TARJETA DE SEMBRADO OK, DISPONIBILIDAD TOTAL, SE CONFIRMA 4 ULTIMOS DIGITOS DE LA TARJETA: OK, LLAMAR EL DÍA LA INSTALACIÓN PARA CONFIRMAR VISITA// CONTACTO REALIZADO POR LA APP // FECHA PROGRAMADA: 11/12/2025 | 11/12/2025 SE VISITA COMERCIO APERTURA DE CB INSTALACION EQUIPOS CAPACITACION MANEJO POS PRUEBAS CON RECHAZO GENERAL TELETON Y PAGO DE FACTURA... PRUEBA ADQUIRENCIA EXITOSA, SE ESCALA CON REDEBAN CASO DESPUÉS DE HORA DE ALMUERZO.. CLIENTE CONFIRMA VISITA DESPUÉS DE HORA DE ALMUERZO SE VUELVE A SITIO Y SE ENCUENTRA CERRADO... PENDIENTE PRUEBAS DE FUNCIONAMIENTO DE EQUIPO CON CLIENTE"/>
    <s v="VISITA TECNICA"/>
    <s v="SRZZZ304"/>
    <s v="TIPO II"/>
    <s v="TERRESTRE"/>
    <s v="ALVARADO MORENO CRISTHIAN"/>
    <m/>
    <n v="2"/>
    <n v="327628"/>
    <n v="327628"/>
  </r>
  <r>
    <s v="SANTA MARTA"/>
    <x v="5"/>
    <x v="5"/>
    <s v="47001"/>
    <s v="TA-25-1373417"/>
    <s v="90168038"/>
    <s v="APERTURA"/>
    <s v="CB CRECIMIENTO - NUEVO"/>
    <s v="MAGDALENA"/>
    <s v="SANTA MARTA"/>
    <s v="BIG PAPER GAIRA"/>
    <s v="AVAL"/>
    <s v="FO-25-1937727"/>
    <d v="2025-12-10T12:27:00"/>
    <d v="2025-12-10T12:37:00"/>
    <m/>
    <m/>
    <s v="EJECUTADO"/>
    <s v="05/12/2025 05-12-2025 SE REALIZA LLAMADA AL CLIENTE, SE HABLA CON LA SRA ERICA MARGARITA SEVERICHE LOPEZ SE VALIDA DIRECCIÓN OK, CANAL OK, TARJETA DE SEMBRADO OK, DISPONIBILIDAD TOTAL, SE CONFIRMA 4 ULTIMOS DIGITOS DE LA TARJETA: NO (CONFIRMO TODA LA INFORMACIÓN MENOS LOS DÍGITOS DE LA TARJETA, AHÍ ME CORTO LA CONVERSACIÓN Y ME DIJO QUE NO IBA A RESPONDER MÁS PORQUE NO LE HAN AVISADO NADA DEL BANCO, ASÍ QUE SE VA A COMUNICAR CON EL ASESOR PARA VALIDAR SOBRE MI LLAMADA ), LLAMAR EL DÍA LA INSTALACIÓN PARA CONFIRMAR VISITA// CONTACTO REALIZADO POR LA APP // FECHA PROGRAMADA: 10/12/2025 | 10/12/2025 SE REALIZA VISITA AL PUNTO, SE INSTALA CB AVAL, SE REALIZAN PRUEBAS, PRUEBA DE TELETÓN FALLIDA, SE REALIZA PRUEBA DE CONSIGNACIÓN AVAL EXITOSA, TODO OK"/>
    <s v="VISITA TECNICA"/>
    <s v="LLZZZ993"/>
    <s v="TIPO I"/>
    <s v="TERRESTRE"/>
    <s v="GUTIERREZ PEREZ LUIS ALBERTO"/>
    <m/>
    <n v="1"/>
    <n v="75096"/>
    <n v="75096"/>
  </r>
  <r>
    <s v="PASTO"/>
    <x v="3"/>
    <x v="6"/>
    <s v="52001"/>
    <s v="TA-25-1373418"/>
    <s v="90855683"/>
    <s v="APERTURA"/>
    <s v="CB CRECIMIENTO - NUEVO"/>
    <s v="NARIÑO"/>
    <s v="PASTO"/>
    <s v="FARMACIA HOME FARMA S.A.S"/>
    <s v="AVAL"/>
    <s v="FO-25-1937730"/>
    <d v="2025-12-10T16:43:00"/>
    <d v="2025-12-10T12:27:00"/>
    <m/>
    <m/>
    <s v="EJECUTADO"/>
    <s v="05/12/2025 05-12-2025 SE REALIZA LLAMADA AL CLIENTE, SE HABLA CON FARMACIA HOME FARMA S.A.S SE VALIDA DIRECCIÓN OK, CANAL OK, TARJETA DE SEMBRADO OK, DISPONIBILIDAD TOTAL, SE CONFIRMA 4 ULTIMOS DIGITOS DE LA TARJETA: OK, LLAMAR EL DÍA LA INSTALACIÓN PARA CONFIRMAR VISITA// CONTACTO REALIZADO POR LA APP // FECHA PROGRAMADA: 10/12/2025 | 10/12/2025 SE REALIZÓ LA INSTALACIÓN DE EQUIPOS Y ACCESORIOS PARA APERTURA CB BANCO DE BOGOTÁ SE SIEMBRA TARJETA SE EJECUTAN PRUEBAS TX DE COMERCIO EXITOSAS PERO AL REALIZAR PRUEBAS DE CB TELETON SALE TRANSACCIÓN RECHAZA, NO SE TIENE FACTURA DEL CLIENTE A LA MANO PARA REALIZAR PRUEBAS, QUEDA OPERATIVO."/>
    <s v="VISITA TECNICA"/>
    <s v="CA004995"/>
    <s v="TIPO I"/>
    <s v="TERRESTRE"/>
    <s v="REMICIO AMADO JOHN HEBER"/>
    <m/>
    <n v="1"/>
    <n v="75096"/>
    <n v="75096"/>
  </r>
  <r>
    <s v="BUCARAMANGA"/>
    <x v="0"/>
    <x v="0"/>
    <s v="13160"/>
    <s v="TA-25-1380990"/>
    <s v="91362555"/>
    <s v="APERTURA"/>
    <s v="CB CRECIMIENTO - NUEVO"/>
    <s v="BOLIVAR"/>
    <s v="CANTAGALLO"/>
    <s v="TIENDA LA NIÑA ELEN"/>
    <s v="AVAL"/>
    <s v="FO-25-1947808"/>
    <d v="2025-12-10T12:14:00"/>
    <d v="2025-12-18T17:00:00"/>
    <m/>
    <m/>
    <s v="EJECUTADO"/>
    <s v="09/12/2025 05-12-2025 SE REALIZA LLAMADA A LOS NUMEROS DE LA LISTA LOS CUALES TIMBRAN PERO NADIE CONTESTA, SE REALIZARA GESTION EN OTRA OCASION // 09-12-2025 SE REALIZA LLAMADA AL CLIENTE, SE HABLA CON LA SRA NOHEMI URBINA BELTRAN SE VALIDA DIRECCIÓN OK, CANAL OK, TARJETA DE SEMBRADO OK, DISPONIBILIDAD TOTAL, SE CONFIRMA 4 ULTIMOS DIGITOS DE LA TARJETA: OK, LLAMAR EL DÍA LA INSTALACIÓN PARA CONFIRMAR VISITA// CONTACTO REALIZADO POR LA APP // FECHA PROGRAMADA: | 15/12/2025 SE ESTABLECE CONTACTO VÍA WHATSAPP CON LA SEÑORA NOHEMÍ URBINA BELTRÁN, AL NÚMERO DE CONTACTO 317 819 4223. SE LE INFORMA QUE, UNA VEZ FINALIZADO EL PARO ARMADO, SE PROCEDERÁ A REALIZAR EL DESPLAZAMIENTO CORRESPONDIENTE PARA LA ATENCIÓN Y EJECUCIÓN DE LA APERTURA DEL CORRESPONSAL. | 18/12/2025 SE REALIZA INSTALACIÓN DE DATÁFONO, CAMBIO DE S.O Y VERSIÓN 10.6, INSTALACIÓN DE BASE CREACIÓN DE USUARIOS SEMBRADO DE TARJETA CAPACITACIÓN OPERATIVA PRUEBAS OK SE ENTREGA SERVICIO OPERATIVO"/>
    <s v="VISITA TECNICA"/>
    <s v="OB001047"/>
    <s v="TIPO V"/>
    <s v="TERRESTRE/FLUVIAL"/>
    <s v="REYES RAMIREZ DIEGO ALEXANDER"/>
    <m/>
    <n v="1"/>
    <n v="504833"/>
    <n v="504833"/>
  </r>
  <r>
    <s v="MANIZALES"/>
    <x v="3"/>
    <x v="3"/>
    <s v="17174"/>
    <s v="TA-25-1380992"/>
    <s v="91365348"/>
    <s v="APERTURA"/>
    <s v="CB CRECIMIENTO - NUEVO"/>
    <s v="CALDAS"/>
    <s v="CHINCHINA"/>
    <s v="PAPERIA THOMAS"/>
    <s v="AVAL"/>
    <s v="FO-25-1947811"/>
    <d v="2025-12-10T16:26:00"/>
    <d v="2025-12-11T14:21:00"/>
    <m/>
    <m/>
    <s v="EJECUTADO"/>
    <s v="09/12/2025 05-12-2025 SE REALIZA LLAMADA A LOS NUMEROS DE LA LISTA LOS CUALES TIMBRAN PERO NADIE CONTESTA, SE REALIZARA GESTION EN OTRA OCASION // 09-12-2025 SE REALIZA LLAMADA AL CLIENTE, SE HABLA CON EL SR DANIEL LOPEZ ARBOL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2/2025 | 11/12/2025 VISITAMOS COMERCIO INSTALAMOS LECTOR DE BARRAS CON BASE DATAFONO LO CONFIGURAMOS SEMBRAMOS TARJETA REALIZAMOS PRUEBAS PERO NO SON EXITOSAS CON EL CONVENIO DE TELETON YA QUE SALE RECHAZO GENERAL NO ES POSIBLE HACER PRUEBAS DE OTRA FORMA YA QUE EL CLIENTE NO TIENE COMO HACERLAS Y NO ES POSIBLE SACAR LOS CIERRES YA QUE NO SE PUEDEN HACER PRUEBAS Y NO IMPRIME NADA, ANEXAMOS EL RECHAZO DE LA TRANZACCION DE TELETON NO INSTALAMOS EL DATAFONO YA QUE EL COMERCIO TIENE EL DATAFONO."/>
    <s v="VISITA TECNICA"/>
    <s v="OB003780"/>
    <s v="TIPO II"/>
    <s v="TERRESTRE"/>
    <s v="ARROYAVE CANO MANUEL GUILLERMO"/>
    <m/>
    <n v="1"/>
    <n v="163814"/>
    <n v="163814"/>
  </r>
  <r>
    <s v="VILLAVICENCIO"/>
    <x v="1"/>
    <x v="1"/>
    <s v="50330"/>
    <s v="TA-25-1380995"/>
    <s v="90792886"/>
    <s v="APERTURA"/>
    <s v="CB CRECIMIENTO - NUEVO"/>
    <s v="META"/>
    <s v="MESETAS"/>
    <s v="AGROPECUARIA MESETAS F.B"/>
    <s v="AVAL"/>
    <s v="FO-25-1947815"/>
    <d v="2025-12-10T08:21:00"/>
    <d v="2025-12-11T18:54:33"/>
    <m/>
    <m/>
    <s v="EJECUTADO"/>
    <s v="09/12/2025 05-12-2025 SE REALIZA LLAMADA A LOS NUMEROS DE LA LISTA LOS CUALES TIMBRAN PERO NADIE CONTESTA, SE REALIZARA GESTION EN OTRA OCASION // 09-12-2025 SE REALIZA LLAMADA AL CLIENTE, SE HABLA CON EL SR LUIS FERNANDO BECERRA GUTIERREZ SE VALIDA DIRECCIÓN OK, CANAL OK, TARJETA DE SEMBRADO OK, DISPONIBILIDAD TOTAL, SE CONFIRMA 4 ULTIMOS DIGITOS DE LA TARJETA: OK, LLAMAR EL DÍA LA INSTALACIÓN PARA CONFIRMAR VISITA// CONTACTO REALIZADO POR LA APP // FECHA PROGRAMADA: 11/12/2025 | 11/12/2025 SE REALIZA INSTALACIÓN DE CORRESPONSAL AVAL, SE INSTALAN EQUIPOS, SEMBRADO DE TARJETA, CB QUEDA OPERATIVO. PRUEBA DE TELETÓN CON RECHAZO AÚN SE SIGUE PRESENTANDO LA NOVEDAD CON LA ENTIDAD, SE REALIZA PRUEBA CON OTRO CONVENIO QUEDANDO EXITOSA."/>
    <s v="VISITA TECNICA"/>
    <s v="VYZZZ341"/>
    <s v="TIPO III"/>
    <s v="TERRESTRE"/>
    <s v="CASTRILLON URREA LONDIER LEANDRO"/>
    <m/>
    <n v="1"/>
    <n v="275729"/>
    <n v="275729"/>
  </r>
  <r>
    <s v="APARTADO"/>
    <x v="4"/>
    <x v="4"/>
    <s v="27077"/>
    <s v="TA-25-1380996"/>
    <s v="90163660"/>
    <s v="APERTURA"/>
    <s v="CB CRECIMIENTO - NUEVO"/>
    <s v="CHOCO"/>
    <s v="BAJO BAUDO"/>
    <s v="TRASPORTES PLAYA MAR"/>
    <s v="AVAL"/>
    <s v="FO-25-1947823"/>
    <d v="2025-12-10T12:34:00"/>
    <d v="2025-12-23T16:02:00"/>
    <m/>
    <m/>
    <s v="EJECUTADO"/>
    <s v="09/12/2025 05-12-2025 SE REALIZA CONTACTO POR WHATSAPP COMO INDICA LAS OBSERVACIONES, SIN EMBARGO LOS MENSAJES NO LE LLEGAN, SE DEJA PENDIENTE EN ESPERA DE REPUESTA POR PARTE DEL CLIENTE // 9/12/2025 SE REALIZA GESTION POR MEDIO DE WHTASAPP CON EL SEÑOR JESUS Y LA SEÑORA LEYDA QUIEN CONFIRMA LA INFORMACION DEL PUNTO (DIRECCION, CIUDAD, DEPARTAMENTO Y TARJETA), SIN EMBARGO ME INDICAN QUE EL EQUIPO NO LES HA LLEGADO Y NO LO TIENEN EN NINGUNA SEDE ALTERNA. SE VALIDA CON EL TECNICO QUE REALIZO LA ULTIMA VISITA AL COMERCIO, CORROBORANDO LA INFORMACION DEL DATAFONO (COMERCIO SIN EQUIPO).SE DEJA PROGRAMADO PARA VALIDACION Y EJECUCION | 22/12/2025 PUNTO NO SE LOGRA VISITAR HOY DEBIDO A NOVEDAD DE ORDEN PUBLICO NACIONAL POR GRUPOS ARMADOS. SE CONFIRMÓ CON USUARIO QUE TRANSPORTE ESTÁ RESTRINGIDO EN TODA LA ZONA Y NO ES POSIBLE VISITAR HASTA QUE SE LEVANTE EL PARO. VISITA PENDIENTE. | 22/12/2025 SE PRESENTA TRANCON EN LA VIA HACIA ISTMINA PARA LLEGAR A LA TERMINAL DE ISTMINA | 23/12/2025 SE REALIZA INSTALACION DE CB CON AUTORIZACIÓN DEL COORDINADOR SEBASTIÁN RIOS. SE REALIZA INSTALACIÓN CB AVAL, DE DATÁFONO Y LECTOR + BASE Y SE ENTREGAN 20 ROLLOS. SE REALIZA SEMBRADO TARJETA, CONFIGURACIÓN Y VERSIONAMIENTO OK, USUARIO, Y SE HABILITAN CIERRES. SE CAPACITA AL CB EN EL MANEJO DEL DATAFONO: MENÚ OPERATIVO. PRUEBA DE TELETÓN CON RECHAZO AÚN SE SIGUE PRESENTANDO LA NOVEDAD CON LA ENTIDAD, SE REALIZA PRUEBA CON OTRO CONVENIO QUEDANDO EXITOSA."/>
    <s v="VISITA TECNICA"/>
    <s v="FLZZZ006"/>
    <s v="TIPO V"/>
    <s v="AEREO"/>
    <s v="ROBLEDO DIAZ ANDRES FELIPE"/>
    <m/>
    <n v="1"/>
    <n v="988463"/>
    <n v="988463"/>
  </r>
  <r>
    <s v="TUNJA"/>
    <x v="0"/>
    <x v="0"/>
    <s v="15763"/>
    <s v="TA-25-1380998"/>
    <s v="90847935"/>
    <s v="APERTURA"/>
    <s v="CB CRECIMIENTO - NUEVO"/>
    <s v="BOYACA"/>
    <s v="SOTAQUIRA"/>
    <s v="VARIEDADES FERCHO MEGA MODA SOTAQUIRA"/>
    <s v="AVAL"/>
    <s v="FO-25-1947827"/>
    <d v="2025-12-10T21:47:00"/>
    <d v="2025-12-10T12:19:00"/>
    <m/>
    <m/>
    <s v="EJECUTADO"/>
    <s v="09/12/2025 05-12-2025 SE REALIZA LLAMADA A LOS NUMEROS DE LA LISTA LOS CUALES TIMBRAN PERO NADIE CONTESTA, SE REALIZARA GESTION EN OTRA OCASION //  09-12-2025 SE REALIZA LLAMADA AL CLIENTE, SE HABLA CON LA SRA YEIMY PAOLA SALAMANCA PALACI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2/2025 | 10/12/2025 SE ESTABLECE COMUNICACIÓN CON LA SEÑORA YEIMY PAOLA SALAMANCA PALACIOS AL NÚMERO DE CONTACTO 3115563010 CLIENTE CONFIRMA TENER LISTO EL PUNTO DE INTERNET EN EL LUGAR DONDE VA QUEDAR INSTALADO EL DATÁFONO TARJETA DE SEMBRADO OK. | 10/12/2025 SE EJECUTA APERTURA AVAL EXITOSA INSTALANDO EQUIPOS PRUEBA TELETÓN NO EXITOSA TRANSACCIÓN DECLINADA PRUEBAS DE ADQUIRENCIA OK CLIENTE CONFORME."/>
    <s v="VISITA TECNICA"/>
    <s v="AE003490"/>
    <s v="TIPO II"/>
    <s v="TERRESTRE"/>
    <s v="RODRIGUEZ MURCIA YERSON IVAN"/>
    <m/>
    <n v="1"/>
    <n v="163814"/>
    <n v="163814"/>
  </r>
  <r>
    <s v="BUCARAMANGA"/>
    <x v="0"/>
    <x v="0"/>
    <s v="68001"/>
    <s v="TA-25-1384953"/>
    <s v="91362377"/>
    <s v="APERTURA"/>
    <s v="CB CRECIMIENTO - NUEVO"/>
    <s v="SANTANDER"/>
    <s v="BUCARAMANGA"/>
    <s v="TRANSPORTES COLOMBIA S.A TRANSCOLOMBIA S.A"/>
    <s v="AVAL"/>
    <s v="FO-25-1953354"/>
    <d v="2025-12-11T18:10:00"/>
    <d v="2025-12-12T11:14:00"/>
    <m/>
    <m/>
    <s v="EJECUTADO"/>
    <s v="09/12/2025 09-12-2025 SE REALIZA LLAMADA AL CLIENTE, SE HABLA CON  TRANSPORTES COLOMBIA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2/2025 | 12/12/2025 NO RESPONDE TELÉFONO DE CONTACTO 3165343307, PARA VALIDAR DISPONIBILIDAD Y TARJETA, SE REALIZA VISITA EN CALIENTE. | 12/12/2025 INSTALACIÓN DE CB AVAL, INSTALACION Y ADECUACION DE DATAFONO LECTORA FUENTE CABLE PACTHCORD Y BASE, INSTALACION DE CUBRE CLAVE OK, SEMBRADO DE TARJETA #4192, PRUEBAS OK, CONVENIO DE TELETON EN FALLA."/>
    <s v="VISITA TECNICA"/>
    <s v="OB000529"/>
    <s v="TIPO I"/>
    <s v="TERRESTRE"/>
    <s v="SANTOS GONZALEZ JOHAN FABIAN"/>
    <m/>
    <n v="1"/>
    <n v="75096"/>
    <n v="75096"/>
  </r>
  <r>
    <s v="CUCUTA"/>
    <x v="0"/>
    <x v="0"/>
    <s v="54001"/>
    <s v="TA-25-1384954"/>
    <s v="91362850"/>
    <s v="APERTURA"/>
    <s v="CB CRECIMIENTO - NUEVO"/>
    <s v="NORTE DE SANTANDER"/>
    <s v="CUCUTA"/>
    <s v="PAPELERIA Y VARIEDADES MUNDO MAGICO AGUACLARA"/>
    <s v="AVAL"/>
    <s v="FO-25-1953358"/>
    <d v="2025-12-11T20:56:00"/>
    <d v="2025-12-12T14:38:00"/>
    <m/>
    <m/>
    <s v="EJECUTADO"/>
    <s v="10/12/2025 09-12-2025 SE REALIZA LLAMADA AL NUMERO DE LA LISTA EL CUAL TIMBRA PERO NO CONTESTAN, SE DEJA MENSAJE DE WHATSAPP A LA ESPERA DE RESPUESTA  // 10-12-2025 SE REALIZA LLAMADA AL CLIENTE, SE HABLA CON EL SR LUIS ALEJANDRO MURILLO CRUZ SE VALIDA DIRECCIÓN OK, CANAL OK, TARJETA DE SEMBRADO OK, DISPONIBILIDAD TOTAL, SE CONFIRMA 4 ULTIMOS DIGITOS DE LA TARJETA: OK, LLAMAR EL DÍA LA INSTALACIÓN PARA CONFIRMAR VISITA// CONTACTO REALIZADO POR WHATSAPP // FECHA PROGRAMADA: 12/12/2025 | 12/12/2025 SE VISITA COMERCIO Y SE INSTALA LECTOR DE BARRAS, BASE, CUBRE CLAVE, SE REALIZA SEMBRADO, CIERRES Y PRUEBAS ÉXITOSAS. PRUEBA DE TELETÓN CON RECHAZO AÚN SE SIGUE PRESENTANDO LA NOVEDAD CON LA ENTIDAD, SE REALIZA PRUEBA CON OTRO CONVENIO QUEDANDO EXITOSA. ADQUIRENCIA EXITOSAS CLIENTE CONFORME"/>
    <s v="VISITA TECNICA"/>
    <s v="OB001286"/>
    <s v="TIPO I"/>
    <s v="TERRESTRE"/>
    <s v="TORRES MANTILLA JOSE DANIEL"/>
    <m/>
    <n v="1"/>
    <n v="75096"/>
    <n v="75096"/>
  </r>
  <r>
    <s v="TUNJA"/>
    <x v="0"/>
    <x v="0"/>
    <s v="15238"/>
    <s v="TA-25-1384955"/>
    <s v="91363143"/>
    <s v="APERTURA"/>
    <s v="CB CRECIMIENTO - NUEVO"/>
    <s v="BOYACA"/>
    <s v="DUITAMA"/>
    <s v="PAPELERIA Y VARIEDADES LIROS"/>
    <s v="AVAL"/>
    <s v="FO-25-1953361"/>
    <d v="2025-12-11T16:41:00"/>
    <d v="2025-12-12T14:11:00"/>
    <m/>
    <m/>
    <s v="EJECUTADO"/>
    <s v="09/12/2025 09-12-2025 SE REALIZA LLAMADA AL CLIENTE, SE HABLA CON LA SÑRA MARIA CAMILA BARAJAS ROJAS SE VALIDA DIRECCIÓN OK, CANAL OK, TARJETA DE SEMBRADO OK, DISPONIBILIDAD TOTAL, SE CONFIRMA 4 ULTIMOS DIGITOS DE LA TARJETA: OK, LLAMAR EL DÍA LA INSTALACIÓN PARA CONFIRMAR VISITA// CONTACTO REALIZADO POR WHATSAPP // FECHA PROGRAMADA: 12/12/2025 | 12/12/2025 SE ESTABLECE COMUNICACIÓN CON LA SEÑORA MARIA CAMILA BARAJAS ROJAS AL NÚMERO DE CONTACTO 3235246967 CLIENTE CONFIRMA TENER LA DISPONIBILIDAD PARA ATENDER LA VISITA EL DÍA DE HOY ROUTER DE INTERNET CERCA A DONDE VA QUEDAR INSTALADO EL DATÁFONO TARJETA DE SEMBRADO OK. | 12/12/2025 SE EJECUTA APERTURA AVAL EXITOSA INSTALANDO EQUIPOS PRUEBA TELETÓN NO EXITOSA TRANSACCIÓN DECLINADA PRUEBAS DE ADQUIRENCIA EXITOSAS CLIENTE CONFORME"/>
    <s v="VISITA TECNICA"/>
    <s v="OB002664"/>
    <s v="TIPO II"/>
    <s v="TERRESTRE"/>
    <s v="RODRIGUEZ MURCIA YERSON IVAN"/>
    <m/>
    <n v="1"/>
    <n v="163814"/>
    <n v="163814"/>
  </r>
  <r>
    <s v="MEDELLIN"/>
    <x v="4"/>
    <x v="4"/>
    <s v="5376"/>
    <s v="TA-25-1384956"/>
    <s v="91362043"/>
    <s v="APERTURA"/>
    <s v="CB CRECIMIENTO - NUEVO"/>
    <s v="ANTIOQUIA"/>
    <s v="LA CEJA"/>
    <s v="PAPELERIA 107"/>
    <s v="AVAL"/>
    <s v="FO-25-1953364"/>
    <d v="2025-12-11T11:39:00"/>
    <d v="2025-12-12T11:59:00"/>
    <m/>
    <m/>
    <s v="EJECUTADO"/>
    <s v="09/12/2025 09-12-2025 SE REALIZA LLAMADA AL CLIENTE, SE HABLA CON EL SÑR ESNEIDER GONZALEZ CARO SE VALIDA DIRECCIÓN OK, CANAL OK, TARJETA DE SEMBRADO OK, DISPONIBILIDAD TOTAL, SE CONFIRMA 4 ULTIMOS DIGITOS DE LA TARJETA: OK, LLAMAR EL DÍA LA INSTALACIÓN PARA CONFIRMAR VISITA// CONTACTO REALIZADO POR LA APP // FECHA PROGRAMADA: 12/12/2025 | 12/12/2025 INSTALACIÓN CB AVAL OK, SE CAMBIA EQUIPO POR ALERT IRUPTION"/>
    <s v="VISITA TECNICA"/>
    <s v="OB000431"/>
    <s v="TIPO II"/>
    <s v="TERRESTRE"/>
    <s v="BADEL ACUÑA LUIS ALBERTO"/>
    <m/>
    <n v="1"/>
    <n v="163814"/>
    <n v="163814"/>
  </r>
  <r>
    <s v="NEIVA"/>
    <x v="1"/>
    <x v="1"/>
    <s v="41359"/>
    <s v="TA-25-1384959"/>
    <s v="91366539"/>
    <s v="APERTURA"/>
    <s v="CB CRECIMIENTO - NUEVO"/>
    <s v="HUILA"/>
    <s v="ISNOS"/>
    <s v="PAPELERIA PAPEL Y COLOR HERMANOS"/>
    <s v="AVAL"/>
    <s v="FO-25-1953368"/>
    <d v="2025-12-11T20:04:00"/>
    <d v="2025-12-12T13:57:00"/>
    <m/>
    <m/>
    <s v="EJECUTADO"/>
    <s v="09/12/2025 09-12-2025 SE REALIZA LLAMADA AL CLIENTE, SE HABLA CON LA SÑRA VANESSA PABON MURCIA SE VALIDA DIRECCIÓN OK, CANAL OK, TARJETA DE SEMBRADO OK, DISPONIBILIDAD TOTAL, SE CONFIRMA 4 ULTIMOS DIGITOS DE LA TARJETA: OK, LLAMAR EL DÍA LA INSTALACIÓN PARA CONFIRMAR VISITA// CONTACTO REALIZADO POR LA APP // FECHA PROGRAMADA: 12/12/2025 | 12/12/2025 SE CONFIGURA DATAFONO CON SOPORTE, LECTOR DE BARRAS, CABLEADO PARA LOS EQUIPOS, SE ENTREGA 20 ROLLOS DE PAPEL RBM, SE SIEMBRA TARJETA XXXX-XXXX-XXXX-8195, SE CREA USUARIO Y CLAVE CON EL CLIENTE, SE REALIZA PRUEBAS DE BANCO Y COMERCIO OK. PRUEBA DE TELETÓN CON RECHAZO AÚN SE SIGUE PRESENTANDO LA NOVEDAD CON LA ENTIDAD, SE REALIZA PRUEBA CON OTRO CONVENIO QUEDANDO EXITOSA."/>
    <s v="VISITA TECNICA"/>
    <m/>
    <s v="TIPO IV"/>
    <s v="TERRESTRE"/>
    <s v="ANDRADE HERNANDEZ JUAN CARLOS"/>
    <m/>
    <n v="1"/>
    <n v="504833"/>
    <n v="504833"/>
  </r>
  <r>
    <s v="NEIVA"/>
    <x v="1"/>
    <x v="1"/>
    <s v="41668"/>
    <s v="TA-25-1384960"/>
    <s v="91366278"/>
    <s v="APERTURA"/>
    <s v="CB CRECIMIENTO - NUEVO"/>
    <s v="HUILA"/>
    <s v="SAN AGUSTIN"/>
    <s v="MANA PAPELERIA Y ALGO MAS"/>
    <s v="AVAL"/>
    <s v="FO-25-1953373"/>
    <d v="2025-12-11T20:04:00"/>
    <d v="2025-12-12T17:00:00"/>
    <m/>
    <m/>
    <s v="EJECUTADO"/>
    <s v="09/12/2025 09-12-2025 SE REALIZA LLAMADA AL CLIENTE, SE HABLA CON LA SÑRA MAGDA LILIANA ORDOÑEZ JIMENEZ SE VALIDA DIRECCIÓN OK, CANAL OK, TARJETA DE SEMBRADO OK, DISPONIBILIDAD TOTAL, SE CONFIRMA 4 ULTIMOS DIGITOS DE LA TARJETA: OK, LLAMAR EL DÍA LA INSTALACIÓN PARA CONFIRMAR VISITA// CONTACTO REALIZADO POR LA APP // FECHA PROGRAMADA: 12/12/2025 | 12/12/2025 SE CONFIGURA DATAFONO CON SOPORTE, LECTOR DE BARRAS, CABLEADO PARA LOS EQUIPOS, SE ENTREGA 20 ROLLOS DE PAPEL RBM, SE SIEMBRA TARJETA XXXX-XXXX-XXXX-5089, SE CREA USUARIO Y CLAVE CON EL CLIENTE, SE REALIZA PRUEBAS DE BANCO Y COMERCIO. PRUEBA DE TELETÓN CON RECHAZO AÚN SE SIGUE PRESENTANDO LA NOVEDAD CON LA ENTIDAD, SE REALIZA PRUEBA CON OTRO CONVENIO QUEDANDO EXITOSA."/>
    <s v="VISITA TECNICA"/>
    <m/>
    <s v="TIPO IV"/>
    <s v="TERRESTRE"/>
    <s v="ANDRADE HERNANDEZ JUAN CARLOS"/>
    <m/>
    <n v="1"/>
    <n v="504833"/>
    <n v="504833"/>
  </r>
  <r>
    <s v="VILLAVICENCIO"/>
    <x v="1"/>
    <x v="1"/>
    <s v="50313"/>
    <s v="TA-25-1384961"/>
    <s v="91364828"/>
    <s v="APERTURA"/>
    <s v="CB CRECIMIENTO - NUEVO"/>
    <s v="META"/>
    <s v="GRANADA"/>
    <s v="INMOBILIARIA N&amp;G SAS"/>
    <s v="AVAL"/>
    <s v="FO-25-1953377"/>
    <d v="2025-12-11T20:04:00"/>
    <d v="2025-12-11T12:22:00"/>
    <m/>
    <m/>
    <s v="EJECUTADO"/>
    <s v="09/12/2025 09-12-2025 SE REALIZA LLAMADA AL CLIENTE, SE HABLA CON INMOBILIARIA N&amp;G SAS SE VALIDA DIRECCIÓN OK, CANAL OK, TARJETA DE SEMBRADO OK, DISPONIBILIDAD TOTAL, SE CONFIRMA 4 ULTIMOS DIGITOS DE LA TARJETA: OK, LLAMAR EL DÍA LA INSTALACIÓN PARA CONFIRMAR VISITA// CONTACTO REALIZADO POR LA APP // FECHA PROGRAMADA: 12/12/2025 | 11/12/2025 SE REALIZA INSTALACIÓN DE CORRESPONSAL AVAL, SE INSTALAN EQUIPOS, SEMBRADO DE TARJETA, CB QUEDA OPERATIVO. PRUEBA DE TELETÓN CON RECHAZO AÚN SE SIGUE PRESENTANDO LA NOVEDAD CON LA ENTIDAD, SE REALIZA PRUEBA CON OTRO CONVENIO QUEDANDO EXITOSA."/>
    <s v="VISITA TECNICA"/>
    <s v="OB003396"/>
    <s v="TIPO II"/>
    <s v="TERRESTRE"/>
    <s v="CASTRILLON URREA LONDIER LEANDRO"/>
    <m/>
    <n v="1"/>
    <n v="163814"/>
    <n v="163814"/>
  </r>
  <r>
    <s v="BOGOTA"/>
    <x v="2"/>
    <x v="2"/>
    <s v="25899"/>
    <s v="TA-25-1384962"/>
    <s v="91366594"/>
    <s v="APERTURA"/>
    <s v="CB CRECIMIENTO - NUEVO"/>
    <s v="CUNDINAMARCA"/>
    <s v="ZIPAQUIRA"/>
    <s v="HAPPY, GO"/>
    <s v="AVAL"/>
    <s v="FO-25-1953383"/>
    <d v="2025-12-11T20:57:00"/>
    <d v="2025-12-11T15:38:00"/>
    <m/>
    <m/>
    <s v="EJECUTADO"/>
    <s v="10/12/2025 09-12-2025 SE REALIZA LLAMADA AL NUMERO DE LA LISTA EL CUAL TIMBRA PERO NO CONTESTAN, SE INTENTARA EN UNA NUEVA GESTION EN OTRO MOMENTO // 10/12/2025 SE REALIZA LLAMADA AL CLIENTE, SE HABLA CON LA SÑRA MARLY GALVIS ORTEGA SE VALIDA DIRECCIÓN OK, CANAL OK, TARJETA DE SEMBRADO OK, DISPONIBILIDAD TOTAL, SE CONFIRMA 4 ULTIMOS DIGITOS DE LA TARJETA: OK, LLAMAR EL DÍA LA INSTALACIÓN PARA CONFIRMAR VISITA// CONTACTO REALIZADO POR LA APP // FECHA PROGRAMADA: 11/12/2025 | 11/12/2025 SE VISITA COMERCIO, SE INSTALA CB AVAL, CLIENTE YA CONTABA CON EL DATAFONO, SE INSTALA BASE Y LECTOR DE BARRAS, SE CREAN USUARIOS DEL CLIENTE, SE REALIZAN PRUEBAS OK, SE BRINDA CAPACITACIÓN DE USO BÁSICO, SE HABILITAN CIERRES, SE SIEMBRA TARJETA #2201. PRUEBA DE TELETÓN CON RECHAZO AÚN SE SIGUE PRESENTANDO LA NOVEDAD CON LA ENTIDAD"/>
    <s v="VISITA TECNICA"/>
    <s v="AE005493"/>
    <s v="TIPO II"/>
    <s v="TERRESTRE"/>
    <s v="VEGA MANRIQUE JONATAN MAURICIO"/>
    <m/>
    <n v="1"/>
    <n v="163814"/>
    <n v="163814"/>
  </r>
  <r>
    <s v="BOGOTA"/>
    <x v="2"/>
    <x v="2"/>
    <s v="11001"/>
    <s v="TA-25-1384963"/>
    <s v="91364836"/>
    <s v="APERTURA"/>
    <s v="CB CRECIMIENTO - NUEVO"/>
    <s v="CUNDINAMARCA"/>
    <s v="BOGOTA"/>
    <s v="INTERWAS LA 56"/>
    <s v="AVAL"/>
    <s v="FO-25-1953388"/>
    <d v="2025-12-11T20:57:00"/>
    <d v="2025-12-11T14:57:00"/>
    <m/>
    <m/>
    <s v="EJECUTADO"/>
    <s v="10/12/2025 09-12-2025 SE REALIZA LLAMADA AL NUMERO DE LA LISTA EL CUAL TIMBRA PERO NO CONTESTAN, SE INTENTARA EN UNA NUEVA GESTION EN OTRO MOMENTO // 10-12-2025 SE REALIZA LLAMADA AL CLIENTE, SE HABLA CON EL SR WASHINGTON ROS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2/2025 | 11/12/2025 APERTURA AVAL OK SEMBRADO DE TARJETA OK USUARIOS OK SERVICIO OPERATIVO CONVENIO TELETÓN EN DAÑO SE REALIZAN PRUEBAS CON INFORMACIÓN QUE SUMINISTRA EL CLIENTE"/>
    <s v="VISITA TECNICA"/>
    <s v="OB003340"/>
    <s v="TIPO I"/>
    <s v="TERRESTRE"/>
    <s v="HERNANDEZ NARANJO OSCAR EDUARDO"/>
    <m/>
    <n v="1"/>
    <n v="75096"/>
    <n v="75096"/>
  </r>
  <r>
    <s v="BOGOTA"/>
    <x v="2"/>
    <x v="2"/>
    <s v="11001"/>
    <s v="TA-25-1384964"/>
    <s v="91364914"/>
    <s v="APERTURA"/>
    <s v="CB CRECIMIENTO - NUEVO"/>
    <s v="CUNDINAMARCA"/>
    <s v="BOGOTA"/>
    <s v="IMPRESIONES COPIAS MATIAS DE SAN PEDRO"/>
    <s v="AVAL"/>
    <s v="FO-25-1953391"/>
    <d v="2025-12-11T20:57:00"/>
    <d v="2025-12-11T14:50:00"/>
    <m/>
    <m/>
    <s v="EJECUTADO"/>
    <s v="10/12/2025 09-12-2025 SE REALIZA LLAMADA AL NUMERO DE LA LISTA EL CUAL TIMBRA PERO NO CONTESTAN, SE INTENTARA EN UNA NUEVA GESTION EN OTRO MOMENTO // 10/12/2025 SE REALIZA LLAMADA AL CLIENTE, SE HABLA CON EL SÑR JAIME LEONARDO SIERRA PEÑARANDA SE VALIDA DIRECCIÓN OK, CANAL OK, TARJETA DE SEMBRADO OK, DISPONIBILIDAD TOTAL, SE CONFIRMA 4 ULTIMOS DIGITOS DE LA TARJETA: OK, LLAMAR EL DÍA LA INSTALACIÓN PARA CONFIRMAR VISITA// CONTACTO REALIZADO POR LA APP // FECHA PROGRAMADA: 11/12/2025 | 11/12/2025 SE REALIZA INSHALACIONS DE BASE Y LECTOR DE BARRAS SE REALIZAN PRUEBAS SE CREAN USUARIOS OK"/>
    <s v="VISITA TECNICA"/>
    <s v="OB003346"/>
    <s v="TIPO I"/>
    <s v="TERRESTRE"/>
    <s v="SOTO LONDOÑO FREDY ALEXANDER"/>
    <m/>
    <n v="1"/>
    <n v="75096"/>
    <n v="75096"/>
  </r>
  <r>
    <s v="BOGOTA"/>
    <x v="2"/>
    <x v="2"/>
    <s v="11001"/>
    <s v="TA-25-1384965"/>
    <s v="91365813"/>
    <s v="APERTURA"/>
    <s v="CB CRECIMIENTO - NUEVO"/>
    <s v="CUNDINAMARCA"/>
    <s v="BOGOTA"/>
    <s v="M&amp;H DISTRIBUCIONES"/>
    <s v="AVAL"/>
    <s v="FO-25-1953396"/>
    <d v="2025-12-11T20:57:00"/>
    <d v="2025-12-11T14:15:00"/>
    <m/>
    <m/>
    <s v="EJECUTADO"/>
    <s v="10/12/2025 09-12-2025 SE REALIZA LLAMADA AL NUMERO DE LA LISTA EL CUAL TIMBRA PERO NO CONTESTAN, SE INTENTARA EN UNA NUEVA GESTION EN OTRO MOMENTO // 10-12-2025 SE REALIZA LLAMADA AL CLIENTE, SE HABLA CON LA SRA LEIDY YOHANA TOVAR MO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2/2025 | 29/12/2025 SE VISITA COMERCIO, SE INSTALA POS OK, PRUEBAS OK , LECTORA OK, PRUEBAS OK, CAPACITACIÓN OK,  + 20 ROLLOS RBM _x000a__x000a_PRUEBA A CONVENIO TELETÓN NO EXITOSA CONVENIO SE ENCUENTRA INHABILITADO POR ENTIDAD EN ESPERA DE UNO NUEVO PARA PRUEBAS"/>
    <s v="VISITA TECNICA"/>
    <s v="AE008552"/>
    <s v="TIPO I"/>
    <s v="TERRESTRE"/>
    <s v="ORTIZ YARA FRANKLYN ISRAEL"/>
    <m/>
    <n v="1"/>
    <n v="75096"/>
    <n v="75096"/>
  </r>
  <r>
    <s v="CALI"/>
    <x v="3"/>
    <x v="6"/>
    <s v="76001"/>
    <s v="TA-25-1384966"/>
    <s v="91366538"/>
    <s v="APERTURA"/>
    <s v="CB CRECIMIENTO - NUEVO"/>
    <s v="VALLE DEL CAUCA"/>
    <s v="CALI"/>
    <s v="MULTISERVICIOS D.R"/>
    <s v="AVAL"/>
    <s v="FO-25-1953398"/>
    <d v="2025-12-11T17:51:00"/>
    <d v="2025-12-11T14:43:00"/>
    <m/>
    <m/>
    <s v="EJECUTADO"/>
    <s v="10/12/2025 09-12-2025 SE REALIZA LLAMADA AL NUMERO DE LA LISTA EL CUAL TIMBRA PERO NO CONTESTAN, SE INTENTARA EN UNA NUEVA GESTION EN OTRO MOMENTO // 10-12-2025 SE REALIZA LLAMADA AL CLIENTE, SE HABLA CON LA SRA CAROLINA RODRIGUEZ SANCHEZ SE VALIDA DIRECCIÓN OK, CANAL OK, TARJETA DE SEMBRADO OK, DISPONIBILIDAD TOTAL, SE CONFIRMA 4 ULTIMOS DIGITOS DE LA TARJETA: OK, LLAMAR EL DÍA LA INSTALACIÓN PARA CONFIRMAR VISITA// CONTACTO REALIZADO POR LLAMADA DE WHATSAPP // FECHA PROGRAMADA: 11/12/2025 | 11/12/2025 SE INTALA DATAFONO LECTORA BASE SE ENTREGAN ROLLOS SE HACEN PRUEBAS DE TELETON PERO SALE RECHAZO CLIENTE HACE UNA TRANSFERENCIA Y QUEDA FUNCIONANDO CORRECTAMENTE"/>
    <s v="VISITA TECNICA"/>
    <s v="AE005584"/>
    <s v="TIPO I"/>
    <s v="TERRESTRE"/>
    <s v="CUERO RUIZ JHONNY"/>
    <m/>
    <n v="1"/>
    <n v="75096"/>
    <n v="75096"/>
  </r>
  <r>
    <s v="CALI"/>
    <x v="3"/>
    <x v="6"/>
    <s v="76130"/>
    <s v="TA-25-1384967"/>
    <s v="91368485"/>
    <s v="APERTURA"/>
    <s v="CB CRECIMIENTO - NUEVO"/>
    <s v="VALLE DEL CAUCA"/>
    <s v="CANDELARIA"/>
    <s v="INVERSIONES JYC 1919"/>
    <s v="AVAL"/>
    <s v="FO-25-1953402"/>
    <d v="2025-12-11T16:06:00"/>
    <d v="2025-12-12T17:00:00"/>
    <m/>
    <m/>
    <s v="EJECUTADO"/>
    <s v="10/12/2025 09-12-2025 SE REALIZA LLAMADA AL NUMERO DE LA LISTA EL CUAL TIMBRA PERO NO CONTESTAN, SE INTENTARA EN UNA NUEVA GESTION EN OTRO MOMENTO // 10/12/2025 SE REALIZA LLAMADA AL CLIENTE, SE HABLA CON EL SÑR ANDRES MAURICIO VALENCIA  GONZALEZ SE VALIDA DIRECCIÓN OK, CANAL OK, TARJETA DE SEMBRADO OK, DISPONIBILIDAD TOTAL, SE CONFIRMA 4 ULTIMOS DIGITOS DE LA TARJETA: OK, LLAMAR EL DÍA LA INSTALACIÓN PARA CONFIRMAR VISITA// CONTACTO REALIZADO POR LA APP // FECHA PROGRAMADA: 11/12/2025 | 12/12/2025 SE REALIZA APERTURA DE CB AVAL, SE INSTALA EQUIPO Y ACCESORIOS, SE INICIALIZA TERMINAL, SE REALIZA SEMBRADO DE TARJETA, SE HABILITA CIERRE, SE REALIZAN PRUEBAS DE MÓDULO DE ADQUIRENCIA OK, PRUEBA DE TELETÓN ARROJA RG Y SE REALIZA PRUEBA CON OTRA TRX. SE ENTREGAN 20 ROLLOS TERMICOS DE REDEBAN."/>
    <s v="VISITA TECNICA"/>
    <s v="AE007313"/>
    <s v="TIPO II"/>
    <s v="TERRESTRE"/>
    <s v="MONTERO MUESES GIAN CARLO"/>
    <m/>
    <n v="1"/>
    <n v="163814"/>
    <n v="163814"/>
  </r>
  <r>
    <s v="NEIVA"/>
    <x v="1"/>
    <x v="1"/>
    <s v="41668"/>
    <s v="TA-25-1393221"/>
    <s v="90858691"/>
    <s v="APERTURA"/>
    <s v="CB CRECIMIENTO - NUEVO"/>
    <s v="HUILA"/>
    <s v="SAN AGUSTIN"/>
    <s v="EXPANSION NASUR"/>
    <s v="AVAL"/>
    <s v="FO-25-1958774"/>
    <d v="2025-12-12T13:40:00"/>
    <d v="2025-12-12T15:30:00"/>
    <m/>
    <m/>
    <s v="EJECUTADO"/>
    <s v="10/12/2025 10-12-2025 SE REALIZA LLAMADA AL CLIENTE, SE HABLA CON LA SRA NATALI ESPINOSA URB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2/12/2025 SE CONFIGURA DATAFONO CON SOPORTE, LECTOR DE BARRAS, CABLEADO PARA LOS EQUIPOS, SE ENTREGA 20 ROLLOS DE PAPEL RBM, SE SIEMBRA TARJETA XXXX-XXXX-XXXX-9889, SE CREA USUARIO Y CLAVE CON EL CLIENTE, SE REALIZA PRUEBAS DE BANCO Y COMERCIO. PRUEBA DE TELETÓN CON RECHAZO AÚN SE SIGUE PRESENTANDO LA NOVEDAD CON LA ENTIDAD, SE REALIZA PRUEBA CON OTRO CONVENIO QUEDANDO EXITOSA. ADQUIRENCIA EXITOSAS CLIENTE CONFORME"/>
    <s v="VISITA TECNICA"/>
    <m/>
    <s v="TIPO IV"/>
    <s v="TERRESTRE"/>
    <s v="ANDRADE HERNANDEZ JUAN CARLOS"/>
    <m/>
    <n v="1"/>
    <n v="504833"/>
    <n v="504833"/>
  </r>
  <r>
    <s v="BOGOTA"/>
    <x v="6"/>
    <x v="2"/>
    <s v="91001"/>
    <s v="TA-25-1393223"/>
    <s v="91363661"/>
    <s v="APERTURA"/>
    <s v="CB CRECIMIENTO - NUEVO"/>
    <s v="AMAZONAS"/>
    <s v="LETICIA"/>
    <s v="GRUPO ITAPEMIRIN"/>
    <s v="AVAL"/>
    <s v="FO-25-1958775"/>
    <d v="2025-12-12T17:43:00"/>
    <d v="2025-12-22T11:13:00"/>
    <m/>
    <m/>
    <s v="EJECUTADO"/>
    <s v="10/12/2025 10-12-2025 SE REALIZA LLAMADA AL CLIENTE, SE HABLA CON LA SRA RANDY ROMERO SOU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2/12/2025 | 22/12/2025 SE REALIZA APERTURA DE CB AVAL, SE ENTREGA DATÁFONO, LECTORA, 20 ROLLOS, BASE, CABLE DE RED Y SE REALIZA CAPACITACIÓN BÁSICA DEL CORRESPONSAL"/>
    <s v="VISITA TECNICA"/>
    <s v="OB004977"/>
    <s v="TIPO V"/>
    <s v="AEREO"/>
    <s v="ALARCON AREVALO JOHAN STIVEN"/>
    <m/>
    <n v="1"/>
    <n v="988463"/>
    <n v="988463"/>
  </r>
  <r>
    <s v="MEDELLIN"/>
    <x v="4"/>
    <x v="4"/>
    <s v="5001"/>
    <s v="TA-25-1393224"/>
    <s v="91366791"/>
    <s v="APERTURA"/>
    <s v="CB CRECIMIENTO - NUEVO"/>
    <s v="ANTIOQUIA"/>
    <s v="MEDELLIN"/>
    <s v="VARIEDADES LUPES"/>
    <s v="AVAL"/>
    <s v="FO-25-1958778"/>
    <d v="2025-12-12T14:46:00"/>
    <d v="2025-12-13T12:00:00"/>
    <m/>
    <m/>
    <s v="EJECUTADO"/>
    <s v="10/12/2025 10-12-2025 SE LLAMA A EL NUMERO 3104759209 NO CONTESTAN // 10-12-2025 SE REALIZA LLAMADA AL CLIENTE, SE HABLA CON LA SRA LEIDY MARCELA PARRA LOPEZ SE VALIDA DIRECCIÓN OK, CANAL OK, TARJETA DE SEMBRADO OK, DISPONIBILIDAD TOTAL, SE CONFIRMA 4 ULTIMOS DIGITOS DE LA TARJETA: OK, LLAMAR EL DÍA LA INSTALACIÓN PARA CONFIRMAR VISITA// CONTACTO REALIZADO POR WHATSAPP // FECHA PROGRAMADA: 13/12/2025 | 13/12/2025 SE REALIZÓ VISITA TÉCNICA PARA INSTALACIÓN DEL CORRESPONSAL BANCO DE BOGOTÁ EL USUARIO CONFIRMA IDENTIFICACIÓN Y SEÑALA EL PUNTO DE INSTALACIÓN SE VALIDA LA INFORMACIÓN Y TODO ESTÁ EN ORDEN SE EFECTÚA CONFIGURACIÓN E INSTALACIÓN DEL EQUIPO QUEDANDO CORRECTAMENTE IMPLEMENTADO SE EJECUTAN PRUEBAS INICIALES CON TELETON LAS CUALES ARROJAN RECHAZO GENERAL POR INCONVENIENTES PROPIOS DEL SISTEMA SE SOLICITA AL CLIENTE REALIZAR PRUEBA OPERATIVA DIRECTAMENTE EN EL EQUIPO ESTA SE EJECUTA DE MANERA EXITOSA CONFIRMANDO CORRECTO FUNCIONAMIENTO EL EQUIPO QUEDA INSTALADO CONFIGURADO Y OPERATIVO"/>
    <s v="VISITA TECNICA"/>
    <s v="AE006308"/>
    <s v="TIPO I"/>
    <s v="TERRESTRE"/>
    <s v="MARTINEZ TOVAR OSCAR DAVID"/>
    <m/>
    <n v="1"/>
    <n v="75096"/>
    <n v="75096"/>
  </r>
  <r>
    <s v="BOGOTA"/>
    <x v="6"/>
    <x v="2"/>
    <s v="11001"/>
    <s v="TA-25-1393225"/>
    <s v="91366220"/>
    <s v="APERTURA"/>
    <s v="CB CRECIMIENTO - NUEVO"/>
    <s v="CUNDINAMARCA"/>
    <s v="BOGOTA"/>
    <s v="SPC COMERCIAL RESTREPO"/>
    <s v="AVAL"/>
    <s v="FO-25-1958783"/>
    <d v="2025-12-12T21:37:00"/>
    <d v="2025-12-12T14:31:00"/>
    <m/>
    <m/>
    <s v="EJECUTADO"/>
    <s v="10/12/2025 10-12-2025 SE REALIZA LLAMADA AL CLIENTE, SE HABLA CON SPC COMERCIAL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2/2025 | 12/12/2025 SE REALIZA INSTALACIÓN DE CORRESPONSAL AVAL, SE INSTALAN EQUIPOS, SEMBRADO DE TARJETA, CB QUEDA OPERATIVO. PRUEBA DE TELETÓN CON RECHAZO AÚN SE SIGUE PRESENTANDO LA NOVEDAD CON LA ENTIDAD, SE REALIZA PRUEBA CON OTRO CONVENIO QUEDANDO EXITOSA.ADQUIRENCIA EXITOSAS CLIENTE CONFORME"/>
    <s v="VISITA TECNICA"/>
    <s v="CA005718"/>
    <s v="TIPO I"/>
    <s v="TERRESTRE"/>
    <s v="GOMEZ VEGA DAVID SNEYDER"/>
    <m/>
    <n v="1"/>
    <n v="75096"/>
    <n v="75096"/>
  </r>
  <r>
    <s v="PASTO"/>
    <x v="7"/>
    <x v="6"/>
    <s v="52001"/>
    <s v="TA-25-1393226"/>
    <s v="91368518"/>
    <s v="APERTURA"/>
    <s v="CB CRECIMIENTO - NUEVO"/>
    <s v="NARIÑO"/>
    <s v="PASTO"/>
    <s v="TIENDA LA ESQUINA TATIS"/>
    <s v="AVAL"/>
    <s v="FO-25-1958785"/>
    <d v="2025-12-12T17:26:00"/>
    <d v="2025-12-12T17:00:00"/>
    <m/>
    <m/>
    <s v="EJECUTADO"/>
    <s v="10/12/2025 10-12-2025 SE REALIZA LLAMADA AL CLIENTE, SE HABLA CON EL SÑR YEIDER ALEXANDER PATIÑO PASCUM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2/2025 | 12/12/2025 SE REALIZÓ LA INSTALACIÓN DE EQUIPOS Y ACCESORIOS PARA APERTURA CB BANCO DE BOGOTÁ SE SIEMBRA TARJETA SE EJECUTAN PRUEBAS DE COMERCIO EXITOSAS PERO AL REALIZAR PRUEBAS DE CB SALE RECHAZO GENERAL EN TELETON, CLIENTE NO TIENE COMO REALIZAR PRUEBAS SE LEE SOLO UNA FACTURA DE PRUEBA PERO NO SE EJECUTA, QUEDA OPERATIVO."/>
    <s v="VISITA TECNICA"/>
    <s v="AE007487"/>
    <s v="TIPO I"/>
    <s v="TERRESTRE"/>
    <s v="REMICIO AMADO JOHN HEBER"/>
    <m/>
    <n v="1"/>
    <n v="75096"/>
    <n v="75096"/>
  </r>
  <r>
    <s v="MEDELLIN"/>
    <x v="4"/>
    <x v="4"/>
    <s v="5308"/>
    <s v="TA-25-1393227"/>
    <s v="90849099"/>
    <s v="APERTURA"/>
    <s v="CB CRECIMIENTO - NUEVO"/>
    <s v="ANTIOQUIA"/>
    <s v="GIRARDOTA"/>
    <s v="CMULTIOPERADOR"/>
    <s v="AVAL"/>
    <s v="FO-25-1958789"/>
    <d v="2025-12-12T14:46:00"/>
    <d v="2025-12-13T13:00:00"/>
    <m/>
    <m/>
    <s v="EJECUTADO"/>
    <s v="10/12/2025 10-12-2025 SE REALIZA LLAMADA AL CLIENTE, SE HABLA CON LA SRA VANESSA HENAO CASTAÑ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3/12/2025 | 13/12/2025 SE REALIZA VISITA TÉCNICA PARA LA INSTALACIÓN DEL CORRESPONSAL BANCO DE BOGOTÁ EL USUARIO INDICA EL LUGAR DESTINADO PARA LA INSTALACIÓN EL CUAL SE VALIDA Y SE ENCUENTRA EN CONDICIONES ADECUADAS SE PROCEDE CON LA CONFIGURACIÓN DEL EQUIPO Y LA INSTALACIÓN CORRESPONDIENTE DURANTE LA PRUEBA DE TELETON LA TRANSACCIÓN ARROJA RECHAZO GENERAL SE ADJUNTA TIRILLA COMO EVIDENCIA SE SOLICITA AL CLIENTE REALIZAR UNA PRUEBA ADICIONAL LA CUAL IGUALMENTE RESULTA EN RECHAZO GENERAL SE ADJUNTA LA TIRILLA RESPECTIVA EL RECHAZO SE ATRIBUYE A PROBLEMAS DE LA ENTIDAD FINALMENTE SE EJECUTA PRUEBA DEL MÓDULO DE COMERCIO LA CUAL SE COMPLETA DE MANERA EXITOSA"/>
    <s v="VISITA TECNICA"/>
    <s v="AE004949"/>
    <s v="TIPO I"/>
    <s v="TERRESTRE"/>
    <s v="MARTINEZ TOVAR OSCAR DAVID"/>
    <m/>
    <n v="1"/>
    <n v="75096"/>
    <n v="75096"/>
  </r>
  <r>
    <s v="TUNJA"/>
    <x v="0"/>
    <x v="0"/>
    <s v="15001"/>
    <s v="TA-25-1393228"/>
    <s v="90849732"/>
    <s v="APERTURA"/>
    <s v="CB CRECIMIENTO - NUEVO"/>
    <s v="BOYACA"/>
    <s v="TUNJA"/>
    <s v="DROGUERIA SION MC"/>
    <s v="AVAL"/>
    <s v="FO-25-1958792"/>
    <d v="2025-12-12T20:35:00"/>
    <d v="2025-12-15T16:02:00"/>
    <m/>
    <m/>
    <s v="EJECUTADO"/>
    <s v="10/12/2025 10-12-2025 SE REALIZA LLAMADA AL CLIENTE, SE HABLA CON LA SÑRA MAYRA LICETH CIFUENTES ROBL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5/12/2025 SE ESTABLECE COMUNICACIÓN CON LA SEÑORA MAYRA LICETH CIFUENTES ROBLES AL NÚMERO DE CONTACTO 3203597716 CLIENTE CONFIRMA TENER LA DISPONIBILIDAD PARA ATENDER LA VISITA EL DÍA DE HOY ROUTER DE INTERNET CERCA DEL LUGAR DONDE VA QUEDAR INSTALADO EL DATÁFONO TARJETA DE SEMBRADO OK | 15/12/2025 SE EJECUTA APERTURA AVAL EXITOSA INSTALANDO EQUIPOS PRUEBA TELETÓN NO EXITOSA TRANSACCIÓN DECLINADA PRUEBAS DE ADQUIRENCIA OK CLIENTE CONFORME"/>
    <s v="VISITA TECNICA"/>
    <s v="DA004441"/>
    <s v="TIPO I"/>
    <s v="TERRESTRE"/>
    <s v="RODRIGUEZ MURCIA YERSON IVAN"/>
    <m/>
    <n v="1"/>
    <n v="75096"/>
    <n v="75096"/>
  </r>
  <r>
    <s v="BUCARAMANGA"/>
    <x v="0"/>
    <x v="0"/>
    <s v="68276"/>
    <s v="TA-25-1402963"/>
    <s v="90175754"/>
    <s v="APERTURA"/>
    <s v="CB CRECIMIENTO - NUEVO"/>
    <s v="SANTANDER"/>
    <s v="FLORIDABLANCA"/>
    <s v="SURTIDORA SARU"/>
    <s v="AVAL"/>
    <s v="FO-25-1982392 | FO-25-1965610"/>
    <d v="2025-12-15T19:31:00"/>
    <d v="2025-12-16T17:00:00"/>
    <m/>
    <m/>
    <s v="EJECUTADO | EJECUTADO/CANCELADO"/>
    <s v="[FO-25-1982392] 16/12/2025 SE REALIZA APERTURA CB AVAL SE INSTALA DATAFONO LECTOR DE BARRAS BASE DE DATAFONO SEMBRADO DE TARJETA PRUEBAS OK CAPACITACIÓN OK ROLLOS. PRUEBA DE TELETÓN CON RECHAZO AÚN SE SIGUE PRESENTANDO LA NOVEDAD CON LA ENTIDAD, SE REALIZA PRUEBA CON OTRO CONVENIO QUEDANDO EXITOSA || [FO-25-1965610] 11/12/2025 11-12-2025 SE REALIZA LLAMADA AL CLIENTE, SE HABLA CON LA SRA GLORIA SILENIA RUEDA GUER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2/2025 | 16/12/2025 SE INTENTA LA COMUNICACIÓN CON EL CLIENTE 3187726236 PARA VALIDAR DISPONIBILIDAD PERO NO HA SIDO POSIBLE, SE ESPERA DE LO CONTRARIO DE VISITARÁ EN FRÍO | 16/12/2025 SE INTENTA LA COMUNICACIÓN CON EL CLIENTE AL NÚMERO DE TELÉFONO 3187726236 , NO FUE POSIBLE , SE VISITA EN FRÍO PERO COMERCIO SE ENCUENTRA CERRADO , SE LLAMA POR MEDIO DE WHATSAPP DONDE CLIENTE INDICA NO ESTAR EN EL COMERCIO , LA SEÑORITA GLORIA RUEDA SOLICITA QUE POR FAVOR PASAR EN LAS HORAS DE LA TARDE Y QUE YA CUENTA CON TARJETA DE SEMBRADO Y DATAFONO EN PUNTO  &quot; REPROGRAMAR&quot;"/>
    <s v="VISITA TECNICA"/>
    <s v="SMZZZ040"/>
    <s v="TIPO I"/>
    <s v="TERRESTRE"/>
    <s v="HERRERA LUQUE SAUL JAVIER"/>
    <m/>
    <n v="2"/>
    <n v="150192"/>
    <n v="150192"/>
  </r>
  <r>
    <s v="BOGOTA"/>
    <x v="6"/>
    <x v="2"/>
    <s v="25326"/>
    <s v="TA-25-1402966"/>
    <s v="90856750"/>
    <s v="APERTURA"/>
    <s v="CB CRECIMIENTO - NUEVO"/>
    <s v="CUNDINAMARCA"/>
    <s v="GUATAVITA"/>
    <s v="J.K FASHION"/>
    <s v="AVAL"/>
    <s v="FO-25-1965615"/>
    <d v="2025-12-15T16:56:00"/>
    <d v="2025-12-15T15:44:00"/>
    <m/>
    <m/>
    <s v="EJECUTADO"/>
    <s v="11/12/2025 11-12-2025 SE REALIZA LLAMADA AL CLIENTE, SE HABLA CON LA SRA WENDY JOHANNA VENTURA PINZON SE VALIDA DIRECCIÓN OK, CANAL OK, TARJETA DE SEMBRADO OK, DISPONIBILIDAD TOTAL, SE CONFIRMA 4 ULTIMOS DIGITOS DE LA TARJETA: OK, LLAMAR EL DÍA LA INSTALACIÓN PARA CONFIRMAR VISITA// CONTACTO REALIZADO POR LA APP // FECHA PROGRAMADA: 15/12/2025 // COMERCIO ABRE DESPUES DE LAS 9 | 15/12/2025 SE REALIZA INSTALACIÓN DE DATÁFONO, LECTORA, BASE, SE ENTREGAN 20 ROLLOS, SE SIEMBRA TARJETA, SE REALIZA PRUEBA AUTORIZADA DE TELETÓN LA CUAL SALE FALLIDA"/>
    <s v="VISITA TECNICA"/>
    <s v="AE005285"/>
    <s v="TIPO II"/>
    <s v="TERRESTRE"/>
    <s v="MICHELI LOPEZ MIGUEL ANGEL"/>
    <m/>
    <n v="1"/>
    <n v="163814"/>
    <n v="163814"/>
  </r>
  <r>
    <s v="MEDELLIN"/>
    <x v="4"/>
    <x v="4"/>
    <s v="5001"/>
    <s v="TA-25-1402967"/>
    <s v="91364622"/>
    <s v="APERTURA"/>
    <s v="CB CRECIMIENTO - NUEVO"/>
    <s v="ANTIOQUIA"/>
    <s v="MEDELLIN"/>
    <s v="MERCADOS LA GRAN ESQUINA LOS MONOS"/>
    <s v="AVAL"/>
    <s v="FO-25-1965619"/>
    <d v="2025-12-15T16:48:00"/>
    <d v="2025-12-15T14:05:00"/>
    <m/>
    <m/>
    <s v="EJECUTADO"/>
    <s v="11/12/2025 11-12-2025 SE REALIZA LLAMADA AL CLIENTE, SE HABLA CON EL SR JOHN FERNANDO ZULUAGA PAMPLO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5/12/2025 SE REALIZA INSTALACION DE CORRESPONSAL AVAL, SE INSTALAN EQUIPOS, SEMBRADO DE TARJETA, CB QUEDA OPERATIVO. PRUEBA DE TELETÓN CON RECHAZO AÚN SE SIGUE PRESENTANDO LA NOVEDAD CON LA ENTIDAD"/>
    <s v="VISITA TECNICA"/>
    <s v="OB003521"/>
    <s v="TIPO I"/>
    <s v="TERRESTRE"/>
    <s v="BARRIENTOS HERNANDEZ CRISTIAN HORACIO"/>
    <m/>
    <n v="1"/>
    <n v="75096"/>
    <n v="75096"/>
  </r>
  <r>
    <s v="BOGOTA"/>
    <x v="6"/>
    <x v="2"/>
    <s v="25899"/>
    <s v="TA-25-1402970"/>
    <s v="91365077"/>
    <s v="APERTURA"/>
    <s v="CB CRECIMIENTO - NUEVO"/>
    <s v="CUNDINAMARCA"/>
    <s v="ZIPAQUIRA"/>
    <s v="MISCELANEA ANGGY"/>
    <s v="AVAL"/>
    <s v="FO-25-1965629"/>
    <d v="2025-12-15T18:20:00"/>
    <d v="2025-12-16T17:00:00"/>
    <m/>
    <m/>
    <s v="EJECUTADO"/>
    <s v="11/12/2025 11-12-2025 SE REALIZA LLAMADA AL CLIENTE, SE HABLA CON LA SRA FLOR NELLY TORRES DIAZ SE VALIDA DIRECCIÓN OK, CANAL OK, TARJETA DE SEMBRADO OK, DISPONIBILIDAD TOTAL, SE CONFIRMA 4 ULTIMOS DIGITOS DE LA TARJETA: OK, LLAMAR EL DÍA LA INSTALACIÓN PARA CONFIRMAR VISITA// CONTACTO REALIZADO POR LA APP // FECHA PROGRAMADA: 16/12/2025 | 16/12/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0 PESOS A UNA CUENTA DE AHORROS AUTORIZADOS POR CLIENTE"/>
    <s v="VISITA TECNICA"/>
    <s v="OB004884"/>
    <s v="TIPO II"/>
    <s v="TERRESTRE"/>
    <s v="ARIAS QUILINDO JULIAN"/>
    <m/>
    <n v="1"/>
    <n v="163814"/>
    <n v="163814"/>
  </r>
  <r>
    <s v="VILLAVICENCIO"/>
    <x v="8"/>
    <x v="1"/>
    <s v="50001"/>
    <s v="TA-25-1402972"/>
    <s v="91366779"/>
    <s v="APERTURA"/>
    <s v="CB CRECIMIENTO - NUEVO"/>
    <s v="META"/>
    <s v="VILLAVICENCIO"/>
    <s v="TIENDA NATURISTA Y MISCELANEA BIONUTRICION"/>
    <s v="AVAL"/>
    <s v="FO-25-1965631"/>
    <d v="2025-12-15T17:17:00"/>
    <d v="2025-12-15T15:24:00"/>
    <m/>
    <m/>
    <s v="EJECUTADO"/>
    <s v="11/12/2025 11-12-2025 SE REALIZA LLAMADA AL CLIENTE, SE HABLA CON LA SRA LIDA ROCIO ZAMORA BALLE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2/2025 | 15/12/2025 SE REALIZA LA VISTA AL CB POR SOLICITUD DE CRECIMIENTO NUEVO AVAL, NOS ATIENDA LA VISITA LA SEÑORA LIDIA ZAMORA 3228740590, PROCEDEMOS A REALIZAR LA VERIFICACIÓN DE DIRECCIÓN Y PREGUNTÁNDOLE AL USUARIO EN QUÉ PARTE DESEA LA INSTALACIÓN DEL EQUIPO, SE PROCEDE A REALIZAR LA INSTALACIÓN SE TIENE NOVEDAD QUE NO SALE APARTADO MAGIC BOX 2600 SE VINCULA EN OPCIÓN HUB POR ÓRDENES DEL COORDINADOR. SE REALIZAN LAS PRUEBAS DONDE SE EVIDENCIA QUE SE DEJA FUNCIONAL EL PUNTO"/>
    <s v="VISITA TECNICA"/>
    <s v="AE006215"/>
    <s v="TIPO I"/>
    <s v="TERRESTRE"/>
    <s v="MOLINA CASTRO JAVIER ALBERTO"/>
    <m/>
    <n v="1"/>
    <n v="75096"/>
    <n v="75096"/>
  </r>
  <r>
    <s v="BOGOTA"/>
    <x v="6"/>
    <x v="2"/>
    <s v="11001"/>
    <s v="TA-25-1402977"/>
    <s v="91365986"/>
    <s v="APERTURA"/>
    <s v="CB CRECIMIENTO - NUEVO"/>
    <s v="CUNDINAMARCA"/>
    <s v="BOGOTA"/>
    <s v="OIN COMERCIAL 2"/>
    <s v="AVAL"/>
    <s v="FO-25-1965642"/>
    <d v="2025-12-15T17:06:00"/>
    <d v="2025-12-15T17:00:00"/>
    <m/>
    <m/>
    <s v="EJECUTADO/CANCELADO"/>
    <s v="11/12/2025 11-12-2025 SE REALIZA LLAMADA AL CLIENTE, SE HABLA CON EL SÑR RICARDO CARRANZ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5/12/2025 | 15/12/2025 SE VISITA COMERCIO, SE EVIDENCIA QUE LA DIRECCIÓN DADA EN LA ORDEN NO CORRESPONDE A LA DEL ESTABLECIMIENTO, SE LE INDICA AL CLIENTE QUE DEBE DE ACTUALIZAR LA DIRECCIÓN EN CÁMARA Y COMERCIO PARA QUE REGISTREN ESOS DATOS Y PODER REALIZAR LA IMPLEMENTACIÓN EN EL SITIO CORRECTO, SE TOMAN EVIDENCIAS DE LA VISITA Y SE ESCALA CON COORDINACIÓN Y CON JHON SAMBONY DE RBM QUIEN AUTORIZA A NO REALIZAR IMPLEMENTACIÓN HASTA NO TENER LOS DATOS CORRECTOS."/>
    <s v="VISITA TECNICA"/>
    <m/>
    <s v="TIPO I"/>
    <s v="TERRESTRE"/>
    <s v="VEGA MANRIQUE JONATAN MAURICIO"/>
    <m/>
    <n v="1"/>
    <n v="75096"/>
    <n v="75096"/>
  </r>
  <r>
    <s v="TUNJA"/>
    <x v="0"/>
    <x v="0"/>
    <s v="15176"/>
    <s v="TA-25-1402980"/>
    <s v="91366196"/>
    <s v="APERTURA"/>
    <s v="CB CRECIMIENTO - NUEVO"/>
    <s v="BOYACA"/>
    <s v="CHIQUINQUIRA"/>
    <s v="DROGUERIA EL BOSQUE SOFI"/>
    <s v="AVAL"/>
    <s v="FO-25-1965648"/>
    <d v="2025-12-15T20:43:00"/>
    <d v="2025-12-16T16:07:00"/>
    <m/>
    <m/>
    <s v="EJECUTADO"/>
    <s v="11/12/2025 11-12-2025 SE REALIZA LLAMADA AL CLIENTE, SE HABLA CON LA SRA MONICA PATRICIA MURCIA MU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2/2025 | 15/12/2025 COMUNICACION CON CLIENTE AL NÚMERO TELÉFONICO 3144328580 LA SEÑORA ANGELA MANIFIESTA QUE LE CONFIRMARON VISITA EL DIA MARTES Y EL DIA DE HOY NO PUEDE BRINDAR ATENCIÓN....INDICA ATENCIÓN DE VISITA EL DIA SABADO | 16/12/2025 SE VISITA COMERCIO APERTURA DE CB INSTALACIÓN EQUIPOS CAPACITACIÓN MANEJO DE POS PRUEBAS EXITOSAS. PRUEBA DE TELETÓN CON RECHAZO AÚN SE SIGUE PRESENTANDO LA NOVEDAD CON LA ENTIDAD, SE REALIZA PRUEBA CON OTRO CONVENIO QUEDANDO EXITOSA."/>
    <s v="VISITA TECNICA"/>
    <s v="AE005477"/>
    <s v="TIPO III"/>
    <s v="TERRESTRE"/>
    <s v="GONZALEZ GONZALEZ MARIO ALBERTO"/>
    <m/>
    <n v="1"/>
    <n v="275729"/>
    <n v="275729"/>
  </r>
  <r>
    <s v="NEIVA"/>
    <x v="1"/>
    <x v="1"/>
    <s v="18247"/>
    <s v="TA-25-1402990"/>
    <s v="90852952"/>
    <s v="APERTURA"/>
    <s v="CB CRECIMIENTO - NUEVO"/>
    <s v="CAQUETA"/>
    <s v="EL DONCELLO"/>
    <s v="INTERNET Y PAPELERIA QUIGUA"/>
    <s v="AVAL"/>
    <s v="FO-25-1965657"/>
    <d v="2025-12-15T17:17:00"/>
    <d v="2025-12-16T13:58:00"/>
    <m/>
    <m/>
    <s v="EJECUTADO"/>
    <s v="11/12/2025 11-12-2025 SE REALIZA LLAMADA AL CLIENTE, SE HABLA CON LA SRA NORALBA QUIGUA OROZ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2/2025 | 16/12/2025 SE CONFIGURA DATAFONO CON SOPORTE, LECTOR DE BARRAS , CABLEADO PARA LOS EQUIPOS, SE ENTREGA 20 ROLLOS DE PAPEL RBM, SE SIEMBRA TARJETA XXXX-XXXX-XXXX-0237, SE CREA USUARIO Y CLAVE CON EL CLIENTE, SE REALIZA PRUEBAS DE BANCO Y COMERCIO. PRUEBA DE TELETÓN CON RECHAZO AÚN SE SIGUE PRESENTANDO LA NOVEDAD CON LA ENTIDAD, SE REALIZA PRUEBA CON OTRO CONVENIO QUEDANDO EXITOSA."/>
    <s v="VISITA TECNICA"/>
    <m/>
    <s v="TIPO IV"/>
    <s v="TERRESTRE"/>
    <s v="ANDRADE HERNANDEZ JUAN CARLOS"/>
    <m/>
    <n v="1"/>
    <n v="504833"/>
    <n v="504833"/>
  </r>
  <r>
    <s v="MONTERIA"/>
    <x v="5"/>
    <x v="5"/>
    <s v="23001"/>
    <s v="TA-25-1402991"/>
    <s v="90858369"/>
    <s v="APERTURA"/>
    <s v="CB CRECIMIENTO - NUEVO"/>
    <s v="CORDOBA"/>
    <s v="MONTERIA"/>
    <s v="COFFEEMARK"/>
    <s v="AVAL"/>
    <s v="FO-25-1965660"/>
    <d v="2025-12-15T13:34:00"/>
    <d v="2025-12-15T14:59:00"/>
    <m/>
    <m/>
    <s v="EJECUTADO"/>
    <s v="11/12/2025 11-12-2025 SE REALIZA LLAMADA AL CLIENTE, SE HABLA CON EL SR KEVIN CONTRERAS GUTIER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5/12/2025 | 15/12/2025 SE REALIZA APERTURA DE CORRESPONSAL AVAL, SE CREAN USUARIOO(OPERADOR Y ADMINISTRADOR) SE REALIZA PRUEBA DE ADQUIRENCIA POR VALOR DE UN 1 PESO RESULTANDO EXITOSA, LA PRUEBA DE TELETON CON RECHAZO GENERAL POR TAL MOTIVO EL MODULO DE CB NO ARROJA CIERRE, SE INSTALA BASE, SE REALIZA PRUEBAS DE LECTORA DE BARRAS OK CB OPERANDO CON NORMALIDAD"/>
    <s v="VISITA TECNICA"/>
    <s v="FB000804"/>
    <s v="TIPO I"/>
    <s v="TERRESTRE"/>
    <s v="ARRAZOLA HERNANDEZ NICOLAS AUGUSTO"/>
    <m/>
    <n v="1"/>
    <n v="75096"/>
    <n v="75096"/>
  </r>
  <r>
    <s v="IBAGUE"/>
    <x v="8"/>
    <x v="1"/>
    <s v="73585"/>
    <s v="TA-25-1423520"/>
    <s v="91363481"/>
    <s v="APERTURA"/>
    <s v="CB CRECIMIENTO - NUEVO"/>
    <s v="TOLIMA"/>
    <s v="PURIFICACION"/>
    <s v="SOLUCIONES EN 123"/>
    <s v="AVAL"/>
    <s v="FO-25-1980725"/>
    <d v="2025-12-17T08:31:00"/>
    <d v="2025-12-17T17:00:00"/>
    <m/>
    <m/>
    <s v="EJECUTADO"/>
    <s v="15/12/2025 15-12-2025 SE REALIZA LLAMADA AL CLIENTE, SE HABLA CON LA SRA NENA YINETH RUIZ VILLAMIZA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17/12/2025 APERTURA AVAL _x000a_SE REALIZA VISITA AL PUNTO , SE IMPLEMENTA CON ÉXITO BASE DATÁFONO, LECTORA, SE ENTREGAN 20 ROLLOS PAPEL RBM, SE DEJA EQUIPO CON VR 10.5PRUEBAS MIXTAS OK, SE SIEMBRA TARJETA #7105 .SE INICIALIZA EQUIPO  , IMPLEMENTACIÓN EXITOSA"/>
    <s v="VISITA TECNICA"/>
    <s v="OB003367"/>
    <s v="TIPO II"/>
    <s v="TERRESTRE"/>
    <s v="DEVIA REINOSO JUAN CARLOS"/>
    <m/>
    <n v="1"/>
    <n v="163814"/>
    <n v="163814"/>
  </r>
  <r>
    <s v="MEDELLIN"/>
    <x v="4"/>
    <x v="4"/>
    <s v="5001"/>
    <s v="TA-25-1423524"/>
    <s v="91367101"/>
    <s v="APERTURA"/>
    <s v="CB CRECIMIENTO - NUEVO"/>
    <s v="ANTIOQUIA"/>
    <s v="MEDELLIN"/>
    <s v="DROGUERIA DINAMICA"/>
    <s v="AVAL"/>
    <s v="FO-25-1987356 | FO-25-1980726"/>
    <d v="2025-12-17T11:56:00"/>
    <d v="2025-12-19T17:00:00"/>
    <m/>
    <m/>
    <s v="EJECUTADO | EJECUTADO/CANCELADO"/>
    <s v="[FO-25-1987356] 19/12/2025 SE HACE IMPLEMENTACIÓN OK SE DA PEQUEÑA CAPACITACIÓN DEL MANEJO DEL EQUIPO COMO INGRESAR AL MENÚ, COMO SOLICITAR ROLLOS SE HACEN PRUEBAS LA DE TELETÓN SALE EN RECHAZO, PERO LAS DEMÁS COMO CÓDIGO DE BARRAS SALE OK PERO NO SE PUEDEN PAGAR POR INDICACIÓN DEL CLIENTE. SE ANEXA EVIDENCIA EQUIPOS OPERATIVO || [FO-25-1980726] 15/12/2025 15-12-2025 SE REALIZA LLAMADA AL CLIENTE, SE HABLA CON EL SR JUAN ALEJANDRO AYALA AYALA SE VALIDA DIRECCIÓN OK, CANAL OK, TARJETA DE SEMBRADO OK, DISPONIBILIDAD TOTAL, SE CONFIRMA 4 ULTIMOS DIGITOS DE LA TARJETA: OK, LLAMAR EL DÍA LA INSTALACIÓN PARA CONFIRMAR VISITA// CONTACTO REALIZADO POR LA APP // FECHA PROGRAMADA: 17/12/2025 | 17/12/2025 SE VISITA COMERCIO Y NO SE ENCUENTRA ENCARGADO, EL SEÑOR NELSON SE COMUNICA CON EL SEÑOR JUAN QUÉ IDICA QUÉ NO SE ENCUENTRA EN ESTE MOMENTO DISPONIBLE Y QUE EL DATAFONO ESTA EN EL COMERCIO PERO LA TARJETA DE SEMBRADO LA TIENE EL. EL SEÑOR JUAN NOS PIDE REPROGRAMAR LA VISTA PARA FINAL DE SEMANA"/>
    <s v="VISITA TECNICA"/>
    <s v="AE006363"/>
    <s v="TIPO I"/>
    <s v="TERRESTRE"/>
    <s v="DIAZ ZABALA FRANCIS DUBAN"/>
    <m/>
    <n v="2"/>
    <n v="150192"/>
    <n v="150192"/>
  </r>
  <r>
    <s v="PEREIRA"/>
    <x v="9"/>
    <x v="3"/>
    <s v="76100"/>
    <s v="TA-25-1423527"/>
    <s v="91368998"/>
    <s v="APERTURA"/>
    <s v="CB CRECIMIENTO - NUEVO"/>
    <s v="VALLE DEL CAUCA"/>
    <s v="BOLIVAR"/>
    <s v="VARIEDADES GC TIC TAC"/>
    <s v="AVAL"/>
    <s v="FO-25-1980729"/>
    <d v="2025-12-17T16:53:00"/>
    <d v="2025-12-17T12:35:00"/>
    <m/>
    <m/>
    <s v="EJECUTADO"/>
    <s v="15/12/2025 15-12-2025 SE REALIZA LLAMADA AL CLIENTE, SE HABLA CON LA SRA CLAUDIA XIMENA MUÑOZ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VISITAMOS COMERCIO REALIZAMOS INSTALACIÓN DE DATÁFONO, LECTOR DE BARRAS Y MAGIC BOX DESK 2600 CON BASE DATAFONO LO CONFIGURAMOS SEMBRAMOS TARJETA REALIZAMOS PRUEBAS PERO NO SON EXITOSAS CON EL CONVENIO DE TELETON NO ES POSIBLE HACER OTRAS PRUEBAS YA QUE EL CLIENTE NO TIENE COMO HACER UNA PRUEBA ANEXAMOS LA TRX DEL RECHAZO, NO ES POSIBLE HACER EL CIERRE YA QUE NO TIENE TRANSACCIONES."/>
    <s v="VISITA TECNICA"/>
    <s v="AE007888"/>
    <s v="TIPO II"/>
    <s v="TERRESTRE"/>
    <s v="ARROYAVE CANO MANUEL GUILLERMO"/>
    <m/>
    <n v="1"/>
    <n v="163814"/>
    <n v="163814"/>
  </r>
  <r>
    <s v="BUCARAMANGA"/>
    <x v="0"/>
    <x v="0"/>
    <s v="13670"/>
    <s v="TA-25-1423531"/>
    <s v="91366116"/>
    <s v="APERTURA"/>
    <s v="CB CRECIMIENTO - NUEVO"/>
    <s v="BOLIVAR"/>
    <s v="SAN PABLO"/>
    <s v="AUTOSERVICIO MANTILLA"/>
    <s v="AVAL"/>
    <s v="FO-25-1980734"/>
    <d v="2025-12-17T17:35:00"/>
    <d v="2025-12-18T14:58:00"/>
    <m/>
    <m/>
    <s v="EJECUTADO"/>
    <s v="15/12/2025 15-12-2025 SE REALIZA LLAMADA AL CLIENTE, SE HABLA CON LA SRA LUZ DARYS CACERES GALVI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2/2025 | 18/12/2025 SE ESTABLECE CONTACTO TELEFÓNICO Y VÍA WHATSAPP CON LA USUARIA LUZ DARYS CACERES GALVIS AL NÚMERO 3112590424 QUIEN NOS INDICA QUE SE ENCUENTRA DISPONIBLE PARA PODERNOS ATENDER | 18/12/2025 SE REALIZA CAMBIO DE DATAFONO EL CUAL NO RECONOCE IP SE HACE CAMBIO DE S.O Y VERSIÓN 10.6 CLIENTE POSEE CUBICULO ENCERRADO SE SOLICITÓ CON COORDINADOR DE ZONA AUTORIZACIÓN PARA IMPLEMENTACIÓN DE PIN PAD SE REALIZA SEMBRADO DE TARJETA , CREACIÓN DE USUARIOS Y PRUEBAS EXITOSAS SE LE INDICA AL USUARIO MANEJO DEL EQUIPO Y RECOMENDACIONES GENERALES PRUEBA TELETON CON RECHAZO GENERAL"/>
    <s v="VISITA TECNICA"/>
    <s v="AE005808"/>
    <s v="TIPO V"/>
    <s v="TERRESTRE/FLUVIAL"/>
    <s v="REYES RAMIREZ DIEGO ALEXANDER"/>
    <m/>
    <n v="1"/>
    <n v="504833"/>
    <n v="504833"/>
  </r>
  <r>
    <s v="CALI"/>
    <x v="7"/>
    <x v="6"/>
    <s v="76001"/>
    <s v="TA-25-1423543"/>
    <s v="91366113"/>
    <s v="APERTURA"/>
    <s v="CB CRECIMIENTO - NUEVO"/>
    <s v="VALLE DEL CAUCA"/>
    <s v="CALI"/>
    <s v="PUNTOCELL.COM"/>
    <s v="AVAL"/>
    <s v="FO-25-1980739"/>
    <d v="2025-12-17T17:34:00"/>
    <d v="2025-12-17T14:38:00"/>
    <m/>
    <m/>
    <s v="EJECUTADO"/>
    <s v="15/12/2025 15-12-2025 SE REALIZA LLAMADA AL CLIENTE, SE HABLA CON LA SRA YURI JOHANNA PASUY ERAZO SE VALIDA DIRECCIÓN OK, CANAL OK, TARJETA DE SEMBRADO OK, DISPONIBILIDAD TOTAL, SE CONFIRMA 4 ULTIMOS DIGITOS DE LA TARJETA: OK, LLAMAR EL DÍA LA INSTALACIÓN PARA CONFIRMAR VISITA// CONTACTO REALIZADO POR LA APP // FECHA PROGRAMADA: 17/12/2025 | 17/12/2025 SE INSTAKA DATÁFONO, LECTOR,PINPAD, HUD SE ENTREGAN 20 ROLLOS SE HACEN PRUEBAS DE TELETON SALE RECHAZÓ EN EL MOMENTO NO SE CUENTA CON MAS TRANSACCIONES PARA HACER PRUEBAS"/>
    <s v="VISITA TECNICA"/>
    <s v="AE005268"/>
    <s v="TIPO I"/>
    <s v="TERRESTRE"/>
    <s v="CUERO RUIZ JHONNY"/>
    <m/>
    <n v="1"/>
    <n v="75096"/>
    <n v="75096"/>
  </r>
  <r>
    <s v="BOGOTA"/>
    <x v="2"/>
    <x v="2"/>
    <s v="25754"/>
    <s v="TA-25-1423552"/>
    <s v="90762131"/>
    <s v="APERTURA"/>
    <s v="CB CRECIMIENTO - NUEVO"/>
    <s v="CUNDINAMARCA"/>
    <s v="SOACHA"/>
    <s v="PAPELERIA Y VARIEDADES IXEL"/>
    <s v="AVAL"/>
    <s v="FO-25-1980745"/>
    <d v="2025-12-17T18:46:00"/>
    <d v="2025-12-17T12:15:00"/>
    <m/>
    <m/>
    <s v="EJECUTADO"/>
    <s v="16/12/2025 15-12-2025 SE REALIZA LLAMADA A LOS NUMEROS DE LA LISTA LOS CUALES TIMBRAN PERO NADIE CONTESTA, SE DEJA MENSAJE DE WHATSAPP // 16-12-2025 SE REALIZA LLAMADA AL CLIENTE, SE HABLA CON EL SR JOSE ANGELINO VARGAS ARIAS SE VALIDA DIRECCIÓN OK, CANAL OK, TARJETA DE SEMBRADO OK, DISPONIBILIDAD TOTAL, SE CONFIRMA 4 ULTIMOS DIGITOS DE LA TARJETA: OK, LLAMAR EL DÍA LA INSTALACIÓN PARA CONFIRMAR VISITA// CONTACTO REALIZADO POR WHATSAPP // FECHA PROGRAMADA: 17/12/2025 | 17/12/2025 INSTALACIÓN AVAL CON DATAFONO LECTORA ROLLOS BASE FUENTE DATOS SERVICIO OPERATIVO PRUEBAS OK TRNA RBM SEMBRADO DE TARJETA CC MÓDULO COMPRA OK PRUEBAS CON CONSIGNACIÓN EN EFECTIVO NO HAY COMO REALIZAR RETIRO CON TARJETA O TRANFERENCIA"/>
    <s v="VISITA TECNICA"/>
    <s v="SSZZZ690"/>
    <s v="TIPO I"/>
    <s v="TERRESTRE"/>
    <s v="BUSTOS MORA DIEGO MANUEL"/>
    <m/>
    <n v="1"/>
    <n v="75096"/>
    <n v="75096"/>
  </r>
  <r>
    <s v="BOGOTA"/>
    <x v="6"/>
    <x v="2"/>
    <s v="11001"/>
    <s v="TA-25-1423562"/>
    <s v="90845089"/>
    <s v="APERTURA"/>
    <s v="CB CRECIMIENTO - NUEVO"/>
    <s v="CUNDINAMARCA"/>
    <s v="BOGOTA"/>
    <s v="PAPELERIA ALPES JAKN"/>
    <s v="AVAL"/>
    <s v="FO-25-1980753"/>
    <d v="2025-12-17T18:46:00"/>
    <d v="2025-12-17T12:52:00"/>
    <m/>
    <m/>
    <s v="EJECUTADO"/>
    <s v="15/12/2025 15-12-2025 SE REALIZA LLAMADA AL CLIENTE, SE HABLA CON LA SRA NENA YINETH RUIZ VILLAMIZAR SE VALIDA DIRECCIÓN OK, CANAL OK, TARJETA DE SEMBRADO OK, DISPONIBILIDAD TOTAL, SE CONFIRMA 4 ULTIMOS DIGITOS DE LA TARJETA: OK, LLAMAR EL DÍA LA INSTALACIÓN PARA CONFIRMAR VISITA// CONTACTO REALIZADO POR LA APP // FECHA PROGRAMADA: 17/12/2025 | 17/12/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 PESOS A UNA CUENTA DE AHORROS AUTORIZADOS POR CLIENTE"/>
    <s v="VISITA TECNICA"/>
    <s v="AE002874"/>
    <s v="TIPO I"/>
    <s v="TERRESTRE"/>
    <s v="ARIAS QUILINDO JULIAN"/>
    <m/>
    <n v="1"/>
    <n v="75096"/>
    <n v="75096"/>
  </r>
  <r>
    <s v="BOGOTA"/>
    <x v="6"/>
    <x v="2"/>
    <s v="25200"/>
    <s v="TA-25-1423569"/>
    <s v="91366492"/>
    <s v="APERTURA"/>
    <s v="CB CRECIMIENTO - NUEVO"/>
    <s v="CUNDINAMARCA"/>
    <s v="COGUA"/>
    <s v="VARIEDADES SAGU"/>
    <s v="AVAL"/>
    <s v="FO-25-1980757"/>
    <d v="2025-12-17T18:46:00"/>
    <d v="2025-12-17T14:00:00"/>
    <m/>
    <m/>
    <s v="EJECUTADO"/>
    <s v="16/12/2025 15-12-2025 SE REALIZA LLAMADA AL NUMERO FIJO DE LA LISTA &quot;NUMERO NO ESTA EN SERVICIO&quot;, SE ESCALA A REDEBAN PARA SOLICITAR MAS NUMEROS // 16-12-2025 SE REALIZA LLAMADA AL CLIENTE, SE HABLA CON EL SR GUSTAVO ADOLFO COLMENARES NIE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SE REALIZA INSTALACION DE CORRESPONSAL AVAL, SE INSTALAN EQUIPOS, SEMBRADO DE TARJETA, CB QUEDA OPERATIVO. PRUEBA DE TELETÓN CON RECHAZO AÚN SE SIGUE PRESENTANDO LA NOVEDAD CON LA ENTIDAD"/>
    <s v="VISITA TECNICA"/>
    <s v="AE005572"/>
    <s v="TIPO II"/>
    <s v="TERRESTRE"/>
    <s v="GONZALEZ FANDIÑO SANTIAGO ERNESTO"/>
    <m/>
    <n v="1"/>
    <n v="163814"/>
    <n v="163814"/>
  </r>
  <r>
    <s v="BOGOTA"/>
    <x v="6"/>
    <x v="2"/>
    <s v="25758"/>
    <s v="TA-25-1423570"/>
    <s v="91363609"/>
    <s v="APERTURA"/>
    <s v="CB CRECIMIENTO - NUEVO"/>
    <s v="CUNDINAMARCA"/>
    <s v="SOPO"/>
    <s v="PAPELERIA MISCELANIA JANG"/>
    <s v="AVAL"/>
    <s v="FO-25-1980759"/>
    <d v="2025-12-17T18:46:00"/>
    <d v="2025-12-17T12:20:00"/>
    <m/>
    <m/>
    <s v="EJECUTADO"/>
    <s v="15/12/2025 15-12-2025 SE REALIZA LLAMADA AL CLIENTE, SE HABLA CON LA SRA JEIMMY ASTRID NIÑO GALVIS SE VALIDA DIRECCIÓN OK, CANAL OK, TARJETA DE SEMBRADO OK, DISPONIBILIDAD TOTAL, SE CONFIRMA 4 ULTIMOS DIGITOS DE LA TARJETA: OK, LLAMAR EL DÍA LA INSTALACIÓN PARA CONFIRMAR VISITA// CONTACTO REALIZADO POR LA APP // FECHA PROGRAMADA: 17/12/2025 | 17/12/2025 SE REALIZA APERTURA AVAL, DONDE SE SIEMBRA TARJETA, SE INSTALA LECTORA, BASE, SE ENTREGAN 20 ROLLOS, SE REALIZA PRUEBAS DE TELETÓN QUE ES LA ÚNICA AUTORIDAD, QUE SALE FALLIDA POR CAÍDA DE CONVENIO"/>
    <s v="VISITA TECNICA"/>
    <s v="AE007869"/>
    <s v="TIPO II"/>
    <s v="TERRESTRE"/>
    <s v="MICHELI LOPEZ MIGUEL ANGEL"/>
    <m/>
    <n v="1"/>
    <n v="163814"/>
    <n v="163814"/>
  </r>
  <r>
    <s v="BOGOTA"/>
    <x v="6"/>
    <x v="2"/>
    <s v="25817"/>
    <s v="TA-25-1423573"/>
    <s v="91366136"/>
    <s v="APERTURA"/>
    <s v="CB CRECIMIENTO - NUEVO"/>
    <s v="CUNDINAMARCA"/>
    <s v="TOCANCIPA"/>
    <s v="PAPELERIA DEXE"/>
    <s v="AVAL"/>
    <s v="FO-25-1980763"/>
    <d v="2025-12-17T18:46:00"/>
    <d v="2025-12-17T15:04:00"/>
    <m/>
    <m/>
    <s v="EJECUTADO"/>
    <s v="15/12/2025 15-12-2025 SE REALIZA LLAMADA AL CLIENTE, SE HABLA CON LA SRA MARIA DEL SOCORRO QUINTERO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SE REALIZA APERTURA AVAL, DONDE SE SIEMBRA TARJETA, SE INSTALA LECTORA, BASE, SE ENTREGAN 20 ROLLOS, SE REALIZA PRUEBAS DE TELETÓN QUE ES LA ÚNICA AUTORIZADA, QUE SALE FALLIDA POR CAÍDA DE CONVENIO"/>
    <s v="VISITA TECNICA"/>
    <s v="AE005330"/>
    <s v="TIPO II"/>
    <s v="TERRESTRE"/>
    <s v="MICHELI LOPEZ MIGUEL ANGEL"/>
    <m/>
    <n v="1"/>
    <n v="163814"/>
    <n v="163814"/>
  </r>
  <r>
    <s v="CUCUTA"/>
    <x v="0"/>
    <x v="0"/>
    <s v="54001"/>
    <s v="TA-25-1423577"/>
    <s v="91367241"/>
    <s v="APERTURA"/>
    <s v="CB CRECIMIENTO - NUEVO"/>
    <s v="NORTE DE SANTANDER"/>
    <s v="CUCUTA"/>
    <s v="OFI PAGOS FABIAN"/>
    <s v="AVAL"/>
    <s v="FO-25-1980769"/>
    <d v="2025-12-17T17:35:00"/>
    <d v="2025-12-17T16:33:00"/>
    <m/>
    <m/>
    <s v="EJECUTADO"/>
    <s v="16/12/2025 15-12-2025 SE REALIZA LLAMADA A LOS NUMEROS DE LA LISTA LOS CUALES TIMBRAN PERO NADIE CONTESTA, SE DEJA MENSAJE DE WHATSAPP // 16-12-2025 SE REALIZA LLAMADA AL CLIENTE, SE HABLA CON LA SRA OLGA LUCIA PEÑARANDA CALDER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7/12/2025 | 17/12/2025 SE VISITA COMERCIO, SE REALIZA APARTURA AVAL, SE HACE SEMBRADO DE TARJETA # 0796, SE INSTALA LECTOR DE CODIGOS, BASE, SE HACEN PRUEBA TELETON, SALE RG, SE HACE PRUEBA CONVENIO DEL CLIENTE OK. CB OPERATIVO. SE CREAN USUARIOS OK."/>
    <s v="VISITA TECNICA"/>
    <s v="AE006498"/>
    <s v="TIPO I"/>
    <s v="TERRESTRE"/>
    <s v="NARANJO AFANADOR RUBEN JESUS"/>
    <m/>
    <n v="1"/>
    <n v="75096"/>
    <n v="75096"/>
  </r>
  <r>
    <s v="BOGOTA"/>
    <x v="6"/>
    <x v="2"/>
    <s v="11001"/>
    <s v="TA-25-1423579"/>
    <s v="91369748"/>
    <s v="APERTURA"/>
    <s v="CB CRECIMIENTO - NUEVO"/>
    <s v="CUNDINAMARCA"/>
    <s v="BOGOTA"/>
    <s v="CEL UNION QUIROGA"/>
    <s v="AVAL"/>
    <s v="FO-25-1980773"/>
    <d v="2025-12-17T18:46:00"/>
    <d v="2025-12-17T13:48:00"/>
    <m/>
    <m/>
    <s v="EJECUTADO"/>
    <s v="16/12/2025 15-12-2025 SE REALIZA LLAMADA A LOS NUMEROS 3667554 -2784948 LOS CUALES SE FINALIZA LA LLAMADA SIN NISIQUIERA TIMBRAR, NO HAY MAS NUMEROS DE CONTACTO // 16-12-2025 SE REALIZA LLAMADA AL CLIENTE, SE HABLA CON CEL UNION LT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2/2025 | 17/12/2025 SE REALIZA INSTALACIÓN DE DATAFONO Y LECTOR BASE SE CREAN USUARIOS SIN PRUEBAS YA QUE ARROJA RECHAZO GENERAL EL CONVENIO DE TELETÓN"/>
    <s v="VISITA TECNICA"/>
    <s v="CA005657"/>
    <s v="TIPO I"/>
    <s v="TERRESTRE"/>
    <s v="SOTO LONDOÑO FREDY ALEXANDER"/>
    <m/>
    <n v="1"/>
    <n v="75096"/>
    <n v="75096"/>
  </r>
  <r>
    <s v="IBAGUE"/>
    <x v="8"/>
    <x v="1"/>
    <s v="73001"/>
    <s v="TA-25-1423586"/>
    <s v="90164014"/>
    <s v="APERTURA"/>
    <s v="CB CRECIMIENTO - NUEVO"/>
    <s v="TOLIMA"/>
    <s v="IBAGUE"/>
    <s v="PORTAL GENESIS"/>
    <s v="AVAL"/>
    <s v="FO-25-1980775"/>
    <d v="2025-12-17T10:16:00"/>
    <d v="2025-12-18T15:13:00"/>
    <m/>
    <m/>
    <s v="EJECUTADO"/>
    <s v="15/12/2025 15-12-2025 SE REALIZA LLAMADA AL CLIENTE, SE HABLA CON EL SR WILLIAM LEONARDO AYALA TASCON SE VALIDA DIRECCIÓN OK, CANAL OK, TARJETA DE SEMBRADO OK, DISPONIBILIDAD TOTAL, SE CONFIRMA 4 ULTIMOS DIGITOS DE LA TARJETA: OK, LLAMAR EL DÍA LA INSTALACIÓN PARA CONFIRMAR VISITA// CONTACTO REALIZADO POR LA APP // FECHA PROGRAMADA: 18/12/2025 | 18/12/2025 SE REALIZA INSTALACIÓN DE CB AVAL, SE INSTALA LECTOR DE CÓDIGO DE BARRAS Y BASE PARA DATAFONO. NO SÉ REALIZA PRUEBA CON CONVENIO ASIGNADO POR LA ENTIDAD RECHAZO GENERAL. SE SIEMBRA TARJETA NÚMERO (1370). CLIENTE REALIZA PRUEBAS DE RECAUDO POR 1 PESO PARA VALIDAR FUNCIONAMIENTO DEL EQUIPO."/>
    <s v="VISITA TECNICA"/>
    <s v="FLZZZ156"/>
    <s v="TIPO I"/>
    <s v="TERRESTRE"/>
    <s v="BARRAGAN TAFUR EDWIN ESTEBAN"/>
    <m/>
    <n v="1"/>
    <n v="75096"/>
    <n v="75096"/>
  </r>
  <r>
    <s v="BOGOTA"/>
    <x v="6"/>
    <x v="2"/>
    <s v="25001"/>
    <s v="TA-25-1423589"/>
    <s v="91365481"/>
    <s v="APERTURA"/>
    <s v="CB CRECIMIENTO - NUEVO"/>
    <s v="CUNDINAMARCA"/>
    <s v="AGUA DE DIOS"/>
    <s v="MISCELANEA INTERRAPIDISIMO"/>
    <s v="AVAL"/>
    <s v="FO-25-1980781"/>
    <d v="2025-12-17T21:19:00"/>
    <d v="2025-12-18T15:38:00"/>
    <m/>
    <m/>
    <s v="EJECUTADO/CANCELADO"/>
    <s v="15/12/2025 15-12-2025 SE REALIZA LLAMADA AL CLIENTE, SE HABLA CON LA SRA HEIDY DAYANA PARRA SU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18/12/2025 NO HAY CONTACTO PREVIO AL NÚMERO 3202359023 TÉCNICO REALIZA VISITA EN FRÍO POR SER INSTALACIÓN AL LLEGAR A SITIO LA SEÑORITA HEIDI INDICA NO TENER LA TARJETA DE SEMBRADO NO LA HA PODIDO RECLAMAR Y NO SABE CUÁNDO PUEDA HACERLO, SOLICITARÁ AL BANCO QUE UN TERCERO PUEDA RECLAMARLA POR EL MOMENTO SE INFORMA QUE UNA VEZ TENGA LA TARJETA DE COMUNIQUE PARA VOLVER A PROGRAMAR LA VISITA ESTÁ TA SE CERRARÁ"/>
    <s v="VISITA TECNICA"/>
    <m/>
    <s v="TIPO III"/>
    <s v="TERRESTRE"/>
    <s v="BUSTOS MORA DIEGO MANUEL"/>
    <m/>
    <n v="1"/>
    <n v="275729"/>
    <n v="275729"/>
  </r>
  <r>
    <s v="MEDELLIN"/>
    <x v="4"/>
    <x v="4"/>
    <s v="5266"/>
    <s v="TA-25-1426838"/>
    <s v="90858222"/>
    <s v="APERTURA"/>
    <s v="CB CRECIMIENTO - NUEVO"/>
    <s v="ANTIOQUIA"/>
    <s v="ENVIGADO"/>
    <s v="EL PORTAL NO 2 SUR"/>
    <s v="AVAL"/>
    <s v="FO-25-1986781"/>
    <d v="2025-12-18T14:32:00"/>
    <d v="2025-12-18T15:45:00"/>
    <m/>
    <m/>
    <s v="EJECUTADO/CANCELADO"/>
    <s v="16/12/2025 16-12-2025 SE REALIZA LLAMADA AL CLIENTE, SE HABLA CON LA SRA LUZ MERY BETANCUR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CLIENTE REITERA Y DEJA COMO OBSERVACION IMPORTANTE QUE LA DISPONIBILIDAD DE ELLA ES DESPUES DE LAS 3, ANTES DE ESA HORA NO TIENE TIEMPO PARA RECIBIR AL TECNICO, POR FAVOR PROGRAMAR EN ESE HORARIO | 18/12/2025 SE VISITA PUNTO Y USUARIO MANIFISTA QUÉ NO DESEA INSTALAR EL CORRESPONSAL. PREVIAMENTE YA NOS HABÍA INFORMADO POR LLAMADA QUÉ IBA A CANCELAR LA IMPLEMENTACION"/>
    <s v="VISITA TECNICA"/>
    <m/>
    <s v="TIPO I"/>
    <s v="TERRESTRE"/>
    <s v="DIAZ ZABALA FRANCIS DUBAN"/>
    <m/>
    <n v="1"/>
    <n v="75096"/>
    <n v="75096"/>
  </r>
  <r>
    <s v="MEDELLIN"/>
    <x v="4"/>
    <x v="4"/>
    <s v="5001"/>
    <s v="TA-25-1426839"/>
    <s v="91366178"/>
    <s v="APERTURA"/>
    <s v="CB CRECIMIENTO - NUEVO"/>
    <s v="ANTIOQUIA"/>
    <s v="MEDELLIN"/>
    <s v="PAPELERIA Y VARIEDADES COPY COLORS"/>
    <s v="AVAL"/>
    <s v="FO-25-1986782"/>
    <d v="2025-12-18T14:32:00"/>
    <d v="2025-12-19T17:00:00"/>
    <m/>
    <m/>
    <s v="EJECUTADO"/>
    <s v="17/12/2025 16-12-2025 SE REALIZA LLAMADA AL NUMERO QUE ESTA EN LA LISTA,EL CONTACTO PERTENECE A OTRO CLIENTE, ME CONFIRMA QUE SI ESTA ESPERANDO POR UN CORRESPONSAL PERO LOS DATOS NO SON LOS DE SU COMERCIO, SE SOLICITA A REDEBAN OTROS NUMEROS // 17-12-2025 SE REALIZA LLAMADA AL CLIENTE, SE HABLA CON LA SRA LUISA FERNANDA CARO REND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2/2025 | 19/12/2025 SE INSTALA CB AVAL EXITOSAMENTE"/>
    <s v="VISITA TECNICA"/>
    <s v="AE005270"/>
    <s v="TIPO I"/>
    <s v="TERRESTRE"/>
    <s v="RUA ALVAREZ RICHARD ANDRES"/>
    <m/>
    <n v="1"/>
    <n v="75096"/>
    <n v="75096"/>
  </r>
  <r>
    <s v="BOGOTA"/>
    <x v="2"/>
    <x v="2"/>
    <s v="25269"/>
    <s v="TA-25-1432816"/>
    <s v="14251599"/>
    <s v="APERTURA"/>
    <s v="DATAFONO ADICIONAL"/>
    <s v="CUNDINAMARCA"/>
    <s v="FACATATIVA"/>
    <s v="GJ ASESORES CONSULTORES"/>
    <s v="AVAL"/>
    <s v="FO-25-1994371"/>
    <d v="2025-12-19T17:08:00"/>
    <d v="2025-12-19T17:00:00"/>
    <m/>
    <m/>
    <s v="EJECUTADO"/>
    <s v="17/12/2025 17-12-2025 SE REALIZA LLAMADA AL CLIENTE, SE HABLA CON LA SRA MERCEDES GONZALEZ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2/2025 | 22/12/2025 SE REALIZA RECONFIGURACIÓN DE EQUIPO SE REALIZA SEMBRADO DE TARJETA, SE REALIZA PRUEBA TELETÓN 4998 EN FALLA SE REALIZA PRUEBA DE PAGO EXITOSA NO SE REALIZA PRUEBA DE ADQUIERENCIA NO SE CUENTA CON TARJETA DE PRUEBAS SE INSTALA BASE Y LECTORA"/>
    <s v="VISITA TECNICA"/>
    <s v="FB009684"/>
    <s v="TIPO II"/>
    <s v="TERRESTRE"/>
    <s v="INFANTE SIERRA MANUEL FERNANDO"/>
    <m/>
    <n v="1"/>
    <n v="163814"/>
    <n v="163814"/>
  </r>
  <r>
    <s v="BOGOTA"/>
    <x v="2"/>
    <x v="2"/>
    <s v="11001"/>
    <s v="TA-25-1432817"/>
    <s v="73334187"/>
    <s v="APERTURA"/>
    <s v="CB CRECIMIENTO - NUEVO"/>
    <s v="CUNDINAMARCA"/>
    <s v="BOGOTA"/>
    <s v="VARIEDADES TECNOMOON NATSTAR"/>
    <s v="AVAL"/>
    <s v="FO-25-1994377"/>
    <d v="2025-12-19T08:39:00"/>
    <d v="2025-12-19T17:00:00"/>
    <m/>
    <m/>
    <s v="EJECUTADO"/>
    <s v="17/12/2025 17-12-2025 SE REALIZA LLAMADA AL CLIENTE, SE HABLA CON EL SR CRISTIAN CAMILO PENA CABALL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2/2025 | 19/12/2025 SE LLEGA A LA DIRECCIÓN INDICADA Y SE REALIZA APERTURA CB AVAL , SE INSTALA BASE , LECTOR Y DATAFONO YA EXISTENTE. SE ENTREGAN 20 ROLLOS RBM , CONFIGURACIÓN Y VERSIONAMIENTO OK, USURARIOS OK, CIERRES HABILITADOS. SE CAPACITA CON LAS FUNCIONES BÁSICAS Y SE PROMUEVE EL BUEN USO Y CUIDADO DEL EQUIPO.SE REALIZA PRUEBA CONVENIO 4998 AÚN CON NOVEDAD , PERO CONVENIO 4999 EXITOSA. Y SE REALIZA PRUEBA DE LECTOR DE BARRAS, NO SE TIENE TARJETA PARA PRUEBA LECTOR DE CHIPS."/>
    <s v="VISITA TECNICA"/>
    <s v="A17ZZ813"/>
    <s v="TIPO I"/>
    <s v="TERRESTRE"/>
    <s v="GARCIA PASTRANA KEVIN FERNANDO"/>
    <m/>
    <n v="1"/>
    <n v="75096"/>
    <n v="75096"/>
  </r>
  <r>
    <s v="TUNJA"/>
    <x v="0"/>
    <x v="0"/>
    <s v="68861"/>
    <s v="TA-25-1434114"/>
    <s v="18734079"/>
    <s v="APERTURA"/>
    <s v="DATAFONO ADICIONAL"/>
    <s v="SANTANDER"/>
    <s v="VELEZ"/>
    <s v="LEFCOM CYS VELEZ"/>
    <s v="AVAL"/>
    <s v="FO-25-1996966"/>
    <d v="2025-12-22T07:56:00"/>
    <d v="2025-12-23T12:09:00"/>
    <m/>
    <m/>
    <s v="EJECUTADO"/>
    <s v="18/12/2025 18-12-2025 SE REALIZA LLAMADA AL CLIENTE, SE HABLA CON LEFCOM S.A.S. SE VALIDA DIRECCIÓN OK, CANAL OK, TARJETA DE SEMBRADO OK, DISPONIBILIDAD TOTAL, SE CONFIRMA 4 ULTIMOS DIGITOS DE LA TARJETA: OK, LLAMAR EL DÍA LA INSTALACIÓN PARA CONFIRMAR VISITA// CONTACTO REALIZADO POR LA APP // FECHA PROGRAMADA: 22/12/2025 | 22/12/2025 SE COMUNICA CON EL CLIENTE AL NÚMERO DE TELÉFONO 3163166091 PARA VALIDAR DISPONIBILIDAD , CLIENTE JUAN SOLICITA QUE POR FAVOR VISITAR EL DÍA DE MAÑANA EN LAS HORAS DE LA MAÑANA PARA REALIZAR APERTURA, CLIENTE INDICA TENER LA TARJETA DE SEMBRADO EN SITIO | 23/12/2025 SE REALIZA APERTURA CB AVAL SE INSTALA DATAFONO LECTOR DE BARRAS , PINPAD, HUB , BASE DE DATAFONO , SEMBRADO DE TARJETA PRUEBAS OK CUBRE CLAVE OK , SE CAPACITA AL CB EN EL MANEJO DEL DATAFONO: MENÚ OPERATIVO. Y USUARIO OK"/>
    <s v="VISITA TECNICA"/>
    <s v="FB008811"/>
    <s v="TIPO II"/>
    <s v="TERRESTRE"/>
    <s v="HERRERA LUQUE SAUL JAVIER"/>
    <m/>
    <n v="1"/>
    <n v="163814"/>
    <n v="163814"/>
  </r>
  <r>
    <s v="BOGOTA"/>
    <x v="6"/>
    <x v="2"/>
    <s v="25430"/>
    <s v="TA-25-1434116"/>
    <s v="91366011"/>
    <s v="APERTURA"/>
    <s v="CB CRECIMIENTO - NUEVO"/>
    <s v="CUNDINAMARCA"/>
    <s v="MADRID"/>
    <s v="FERRELECTRICOS BYB"/>
    <s v="AVAL"/>
    <s v="FO-25-1996967"/>
    <d v="2025-12-22T18:15:00"/>
    <d v="2025-12-22T14:37:00"/>
    <m/>
    <m/>
    <s v="EJECUTADO"/>
    <s v="18/12/2025 18-12-2025 SE REALIZA LLAMADA AL CLIENTE, SE HABLA CON LA SRA MARTHA CECILIA GAVIRIA DE OCAMP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2/12/2025 | 22/12/2025 INSTALACIÓN DE CORRESPONSAL AVAL OK PRUEBAS OK CAPACITACIÓN DE MENU OK"/>
    <s v="VISITA TECNICA"/>
    <s v="FB008926"/>
    <s v="TIPO II"/>
    <s v="TERRESTRE"/>
    <s v="GOMEZ VEGA DAVID SNEYDER"/>
    <m/>
    <n v="1"/>
    <n v="163814"/>
    <n v="163814"/>
  </r>
  <r>
    <s v="BOGOTA"/>
    <x v="6"/>
    <x v="2"/>
    <s v="25269"/>
    <s v="TA-25-1434117"/>
    <s v="91364833"/>
    <s v="APERTURA"/>
    <s v="CB CRECIMIENTO - NUEVO"/>
    <s v="CUNDINAMARCA"/>
    <s v="FACATATIVA"/>
    <s v="SIQUIMA EXPRESS SA"/>
    <s v="AVAL"/>
    <s v="FO-25-2017557 | FO-25-1996971"/>
    <d v="2025-12-22T18:15:00"/>
    <d v="2025-12-23T14:14:00"/>
    <m/>
    <m/>
    <s v="EJECUTADO | EJECUTADO/CANCELADO"/>
    <s v="[FO-25-2017557] 23/12/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 SE EXPLICA A CLIENTE MANEJO BÁSICO DEL DATÁFONO OKAY SIN NOVEDAD || [FO-25-1996971] 18/12/2025 18-12-2025 SE REALIZA LLAMADA AL CLIENTE, SE HABLA CON SIQUIMA 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2/12/2025 | 22/12/2025 SE LLEGA COMERCIO PARA LA INSTALACIÓN DEL CORRESPONSAL AVAL EN EL PRIMER PISO TIENE LA SEÑORA DE LA CAFETERÍA INDICA NO TENER CONOCIMIENTO EN EL SEGUNDO PISO EN LAS OFICINAS NO SE ENCUENTRA LA RECEPCIONISTA SE ENCUENTRA UNA PERSONA LA CUAL INDICA QUE NO TIENE CONOCIMIENTO QUE LA RECEPCIONISTA LLEGA EN TRES O CUATRO HORAS. SE ECALA CASO SE REPROGRAMA VISITA"/>
    <s v="VISITA TECNICA"/>
    <s v="AE005564"/>
    <s v="TIPO II"/>
    <s v="TERRESTRE"/>
    <s v="ARIAS QUILINDO JULIAN"/>
    <m/>
    <n v="2"/>
    <n v="327628"/>
    <n v="327628"/>
  </r>
  <r>
    <s v="MEDELLIN"/>
    <x v="4"/>
    <x v="4"/>
    <s v="5376"/>
    <s v="TA-25-1439458"/>
    <s v="91362029"/>
    <s v="APERTURA"/>
    <s v="CB CRECIMIENTO - NUEVO"/>
    <s v="ANTIOQUIA"/>
    <s v="LA CEJA"/>
    <s v="CHARCUTERIA LA SOLITA"/>
    <s v="AVAL"/>
    <s v="FO-25-2014072"/>
    <d v="2025-12-23T15:35:00"/>
    <d v="2025-12-23T14:06:00"/>
    <m/>
    <m/>
    <s v="EJECUTADO/CANCELADO"/>
    <s v="19/12/2025 19-12-2025 SE REALIZA LLAMADA AL CLIENTE, SE HABLA CON EL SR GERARDO ALBERTO CASTAÑO CIRO SE VALIDA DIRECCIÓN OK, CANAL OK, TARJETA DE SEMBRADO OK, DISPONIBILIDAD TOTAL, SE CONFIRMA 4 ULTIMOS DIGITOS DE LA TARJETA: SI, LLAMAR EL DÍA LA INSTALACIÓN PARA CONFIRMAR VISITA// CONTACTO REALIZADO POR LA APP // FECHA PROGRAMADA: 23/12/2025 | 23/12/2025 SE LLEGÓ A SITIO EL SEÑOR GERARDO NOS INFORMA QUE EL DÍA DE HOY NO NOS PUEDE ATENDER PORQUE ESTÁ ESPERANDO MERCANCÍA Y NECESITO OCUPARSE DE LLENO EN ELLA ADICIONAL EN LISTA DE CHEQUEO LLEGÓ LA DIRECCIÓN ERRADA (CARRERA 20 NO 16-67) SE ADJUNTA CÁMARA DE COMERCIO CON DIRECCIÓN CORRECTA. LA DIRECCIÓN REAL DEL COMERCIO VALIDADA CON CÁMARA Y NOMENCLATURA FÍSICA ES: CARRERA 20 NO 16-57"/>
    <s v="VISITA TECNICA"/>
    <m/>
    <s v="TIPO II"/>
    <s v="TERRESTRE"/>
    <s v="CASTAÑEDA PALACIO CARLOS FELIPE"/>
    <m/>
    <n v="1"/>
    <n v="163814"/>
    <n v="163814"/>
  </r>
  <r>
    <s v="PEREIRA"/>
    <x v="9"/>
    <x v="3"/>
    <s v="76736"/>
    <s v="TA-25-1439459"/>
    <s v="91369509"/>
    <s v="APERTURA"/>
    <s v="CB CRECIMIENTO - NUEVO"/>
    <s v="VALLE DEL CAUCA"/>
    <s v="SEVILLA"/>
    <s v="SURTITIENDAS LA SIMPATIA"/>
    <s v="AVAL"/>
    <s v="FO-25-2014073"/>
    <d v="2025-12-23T15:56:00"/>
    <d v="2025-12-23T15:11:33"/>
    <m/>
    <m/>
    <s v="EJECUTADO"/>
    <s v="19/12/2025 19-12-2025 SE REALIZA LLAMADA AL CLIENTE, SE HABLA CON LA SRA MARTHA CECILIA LOPEZ TO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3/12/2025 | 23/12/2025 SE VISITA COMERCIO SE REALIZÓ APERTURA CB AVAL, SE INSTALÓ LECTOR, BASE, ROLLOS, SE CONFIGURA DATAFONO EXISTENTE EN COMERCIO.  PRUEBAS OK. SE CAPACITA AL CB EN EL MANEJO DEL DATAFONO: MENÚ OPERATIVO."/>
    <s v="VISITA TECNICA"/>
    <s v="AE009286"/>
    <s v="TIPO II"/>
    <s v="TERRESTRE"/>
    <s v="SANCHEZ SOLORZANO JUAN SEBASTIAN"/>
    <m/>
    <n v="1"/>
    <n v="163814"/>
    <n v="163814"/>
  </r>
  <r>
    <s v="BOGOTA"/>
    <x v="6"/>
    <x v="2"/>
    <s v="11001"/>
    <s v="TA-25-1439460"/>
    <s v="91366484"/>
    <s v="APERTURA"/>
    <s v="CB CRECIMIENTO - NUEVO"/>
    <s v="CUNDINAMARCA"/>
    <s v="BOGOTA"/>
    <s v="CORRESPONSAL MALEJA"/>
    <s v="AVAL"/>
    <s v="FO-25-2024788 | FO-25-2014077"/>
    <d v="2025-12-23T22:23:00"/>
    <d v="2025-12-26T14:49:00"/>
    <m/>
    <m/>
    <s v="EJECUTADO | EJECUTADO/CANCELADO"/>
    <s v="[FO-25-2024788] 26/12/2025 INSTALACIÓN AVAL CON DATAFONO,LECTORA, ROLLOS, BASE, FUENTE, DATOS, SERVICIO OPERATIVO PRUEBAS OK TRNA RBM SEMBRADO DE TARJETA CC MÓDULO COMPRA OK, SE REALIZA PAGO A UN CRÉDITO DE $1 EXITOSO, PRUEBA TELETÓN NO EXITOSA CONVENIO SE ENCUENTRA INHABILITADO POR ENTIDAD EN ESPERA DE UNO NUEVO PARA PRUEBAS, SE EXPLICA A CLIENTE MANEJO BÁSICO DEL DATÁFONO OKAY SIN NOVEDAD || [FO-25-2014077] 19/12/2025 19-12-2025 SE REALIZA LLAMADA AL CLIENTE, SE HABLA CON LA SRA ALISON VALENTINA RAMIREZ ARI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3/12/2025 | 23/12/2025 SE VISITA COMERCIO PARA ATENDER APERTURA CORRESPONSAL BANCARIO, PERO AL LLEGAR AL PUNTO SE ENCUENTRA CERRADO SE INTENTÓ COMUNICACIÓN CON ANTERIORIDAD SIN RESPUESTA 3223223629. SE LOGRA CONTACTO CON EL CLIENTE YA EN HORAS DE LA TARDE, SE REPROGRAMA ACTIVIDAD PARA EL VIERNES 26/12."/>
    <s v="VISITA TECNICA"/>
    <s v="AE009061"/>
    <s v="TIPO I"/>
    <s v="TERRESTRE"/>
    <s v="ARIAS QUILINDO JULIAN"/>
    <m/>
    <n v="2"/>
    <n v="150192"/>
    <n v="150192"/>
  </r>
  <r>
    <s v="BOGOTA"/>
    <x v="6"/>
    <x v="2"/>
    <s v="25126"/>
    <s v="TA-25-1439461"/>
    <s v="91372342"/>
    <s v="APERTURA"/>
    <s v="CB CRECIMIENTO - NUEVO"/>
    <s v="CUNDINAMARCA"/>
    <s v="CAJICA"/>
    <s v="PAPELERIA Y MISCELANEA MYJ 1"/>
    <s v="AVAL"/>
    <s v="FO-25-2014080"/>
    <d v="2025-12-23T22:23:00"/>
    <d v="2025-12-23T13:58:00"/>
    <m/>
    <m/>
    <s v="EJECUTADO"/>
    <s v="19/12/2025 19-12-2025 SE REALIZA LLAMADA AL CLIENTE, SE HABLA CON LA SRA CECILIA HERNANDEZ DE VARON SE VALIDA DIRECCIÓN OK, CANAL OK, TARJETA DE SEMBRADO OK, DISPONIBILIDAD TOTAL, SE CONFIRMA 4 ULTIMOS DIGITOS DE LA TARJETA: SI, LLAMAR EL DÍA LA INSTALACIÓN PARA CONFIRMAR VISITA// CONTACTO REALIZADO POR LA APP // FECHA PROGRAMADA: 23/12/2025 | 23/12/2025 INSTALACIÓN AVAL CON DATAFONO LECTORA ROLLOS BASE FUENTE DATOS SERVICIO OPERATIVO PRUEBAS OK TRNA RBM SEMBRADO DE TARJETA CC MÓDULO COMPRA OK PRUEBA A CONVENIO TELETÓN NO EXITOSA CONVENIO SE ENCUENTRA INHABILITADO POR ENTIDAD EN ESPERA DE UNO NUEVO PARA PRUEBAS, SE EXPLICA A CLIENTE MANEJO BÁSICO DEL DATÁFONO: MENÚ OPERATIVO. OKAY SIN NOVEDAD"/>
    <s v="VISITA TECNICA"/>
    <s v="DA008039"/>
    <s v="TIPO II"/>
    <s v="TERRESTRE"/>
    <s v="ORTIZ YARA FRANKLYN ISRAEL"/>
    <m/>
    <n v="1"/>
    <n v="163814"/>
    <n v="163814"/>
  </r>
  <r>
    <s v="BARRANQUILLA"/>
    <x v="5"/>
    <x v="5"/>
    <s v="8001"/>
    <s v="TA-25-1439466"/>
    <s v="91378320"/>
    <s v="APERTURA"/>
    <s v="CB CRECIMIENTO - NUEVO"/>
    <s v="ATLANTICO"/>
    <s v="BARRANQUILLA"/>
    <s v="J &amp; P ASESORIOS"/>
    <s v="AVAL"/>
    <s v="FO-25-2014092"/>
    <d v="2025-12-23T14:55:00"/>
    <d v="2025-12-23T12:23:00"/>
    <m/>
    <m/>
    <s v="EJECUTADO"/>
    <s v="22/12/2025 19-12-2025 SE REALIZA LLAMADA EN REPETIDAS OCASIONES, AL NUMERO DE LA LISTA DADO POR BANCO DE BOGOTA, NO CONTESTAN. SE DEJA MENSAJE POR WHATSAPP, EN ESPERA DE RESPUESTA // 22-12-2025 SE REALIZA LLAMADA AL CLIENTE, SE HABLA CON EL SR IRENARCO CASTILLO CORRE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3/12/2025 | 23/12/2025 SE REALIZA VISITA AL COMERCIO PARA REALIZAR LA INSTALACIÓN DEL CORRESPONSAL AVAL EXITOSO SE CREAN USUARIOS SE CAPACITA AL CB EN EL MANEJO DEL DATAFONO: MENÚ OPERATIVO. SE REALIZAN PRUEBAS EXITOSAS Y EL CB QUEDA OPERATIVO SE REALIZAN PRUEBAS CON TELETÓN Y SALE RECHAZO GENERAL LO CUAL EL CLIENTE REALIZA PRUEBAS CON OTRO CONVENIO"/>
    <s v="VISITA TECNICA"/>
    <s v="OB006718"/>
    <s v="TIPO I"/>
    <s v="TERRESTRE"/>
    <s v="PEÑALOZA GUTIERREZ RAFAEL GUSTAVO"/>
    <m/>
    <n v="1"/>
    <n v="75096"/>
    <n v="75096"/>
  </r>
  <r>
    <s v="BOGOTA"/>
    <x v="6"/>
    <x v="2"/>
    <s v="25312"/>
    <s v="TA-25-1439467"/>
    <s v="90852980"/>
    <s v="APERTURA"/>
    <s v="CB CRECIMIENTO - NUEVO"/>
    <s v="CUNDINAMARCA"/>
    <s v="GRANADA"/>
    <s v="FLORISTERIA Y VARIEDADES LUDY"/>
    <s v="AVAL"/>
    <s v="FO-25-2014093"/>
    <d v="2025-12-23T22:23:00"/>
    <d v="2025-12-23T12:36:00"/>
    <m/>
    <m/>
    <s v="EJECUTADO"/>
    <s v="19/12/2025 19-12-2025 SE REALIZA LLAMADA AL CLIENTE, SE HABLA CON LA SRA SANDRA MILENA CORTES MUÑOZ SE VALIDA DIRECCIÓN OK, CANAL OK, TARJETA DE SEMBRADO OK, DISPONIBILIDAD TOTAL, SE CONFIRMA 4 ULTIMOS DIGITOS DE LA TARJETA: SI, LLAMAR EL DÍA LA INSTALACIÓN PARA CONFIRMAR VISITA// CONTACTO REALIZADO POR LA APP // FECHA PROGRAMADA: 23/12/2025 | 23/12/2025 SE REALIZA APERTURA AVAL, DONDE SE SIEMBRA TARJETA, SE ENTREGAN ROLLOS, SE INSTALA BASE, SE CAPACITA AL CB EN EL MANEJO DEL DATAFONO: MENÚ OPERATIVO, SE REALIZA PRUEBA DE TELETÓN DONDE EL CONVENIO SE ENCUENTRA CAÍDO, SE ADJUNTA PRUEBAS FALLIDA."/>
    <s v="VISITA TECNICA"/>
    <s v="AE005680"/>
    <s v="TIPO II"/>
    <s v="TERRESTRE"/>
    <s v="MICHELI LOPEZ MIGUEL ANGEL"/>
    <m/>
    <n v="1"/>
    <n v="163814"/>
    <n v="163814"/>
  </r>
  <r>
    <s v="TUNJA"/>
    <x v="0"/>
    <x v="0"/>
    <s v="15238"/>
    <s v="TA-25-1439468"/>
    <s v="90851380"/>
    <s v="APERTURA"/>
    <s v="CB CRECIMIENTO - NUEVO"/>
    <s v="BOYACA"/>
    <s v="DUITAMA"/>
    <s v="LA MIRLA AZ"/>
    <s v="AVAL"/>
    <s v="FO-25-2014095"/>
    <d v="2025-12-23T09:57:00"/>
    <d v="2025-12-23T13:52:00"/>
    <m/>
    <m/>
    <s v="EJECUTADO"/>
    <s v="22/12/2025 19-12-2025 SE REALIZA LLAMADA EN REPETIDAS OCASIONES, AL NUMERO DE LA LISTA DADO POR BANCO DE BOGOTA, SE VA DIRECTO A BUZÓN DE VOZ. SE DEJA MENSAJE POR WHATSAPP, EN ESPERA DE RESPUESTA // 22-12-2025 SE REALIZA LLAMADA AL CLIENTE, SE HABLA CON EL SR TRINO URIEL CERON RAMIREZ SE VALIDA DIRECCIÓN OK, CANAL OK, TARJETA DE SEMBRADO OK, DISPONIBILIDAD TOTAL, SE CONFIRMA 4 ULTIMOS DIGITOS DE LA TARJETA: OK, LLAMAR EL DÍA LA INSTALACIÓN PARA CONFIRMAR VISITA// CONTACTO REALIZADO POR LA APP // FECHA PROGRAMADA: 23/12/2025 | 23/12/2025 SE REALIZA INSTALACIÓN APERTURA CB AVAL, INSTALADO EQUIPO DESK 2600-LECTOR CB - MAGIC BOX - BASE SOPORTE -FUENTE DE PODER 2600- CABLE DATÁFONO 2600- 20 ROLLOS REDEBAN CUBRE CLAVE, CLIENTE CUENTA CON CABLE TCP INTERNÉT PROPIO DISTANCIA MODEN,TARJETA SEMBRADA, PRUEBAS OK , SE EXPLICA INGRESO AL MODULO AVAL - ADQUIRENCIA - DUPLICADO -ANULACION, CIERRE PARCIAL Y TOTAL"/>
    <s v="VISITA TECNICA"/>
    <s v="CA001532"/>
    <s v="TIPO II"/>
    <s v="TERRESTRE"/>
    <s v="ALVARADO MORENO CRISTHIAN"/>
    <m/>
    <n v="1"/>
    <n v="163814"/>
    <n v="163814"/>
  </r>
  <r>
    <s v="VALLEDUPAR"/>
    <x v="5"/>
    <x v="5"/>
    <s v="20001"/>
    <s v="TA-25-1445377"/>
    <s v="90792615"/>
    <s v="APERTURA"/>
    <s v="CB CRECIMIENTO - NUEVO"/>
    <s v="CESAR"/>
    <s v="VALLEDUPAR"/>
    <s v="PAPELERIA GERALDINE"/>
    <s v="AVAL"/>
    <s v="FO-25-2022123"/>
    <d v="2025-12-24T10:44:00"/>
    <d v="2025-12-24T14:00:00"/>
    <m/>
    <m/>
    <s v="EJECUTADO"/>
    <s v="22/12/2025 22-12-2025 SE REALIZA LLAMADA AL CLIENTE, SE HABLA CON LA SRA GLORIA GERMILA BERROCAL CAUSIL SE VALIDA DIRECCIÓN OK, CANAL OK, TARJETA DE SEMBRADO OK, DISPONIBILIDAD TOTAL, SE CONFIRMA 4 ULTIMOS DIGITOS DE LA TARJETA: OK, LLAMAR EL DÍA LA INSTALACIÓN PARA CONFIRMAR VISITA// CONTACTO REALIZADO POR LA APP // FECHA PROGRAMADA: 24/12/2025 | 24/12/2025 BUENOS DÍAS SE VISITA COMERCIIO Y SE LE HACE APERTURA DE CORRESPONSAL._x000a_SE HACEN PRUEBAS DE TRANSACCIONES Y EL CONVENIO 4998 SALE RECHAZO GENERAL PERO LA DE ADQUIRENCIA SI SALE OK"/>
    <s v="VISITA TECNICA"/>
    <s v="VXZZZ308"/>
    <s v="TIPO I"/>
    <s v="TERRESTRE"/>
    <s v="BENITEZ CARVAJAL ALVARO JAVIER"/>
    <m/>
    <n v="1"/>
    <n v="75096"/>
    <n v="75096"/>
  </r>
  <r>
    <s v="BOGOTA"/>
    <x v="6"/>
    <x v="2"/>
    <s v="25599"/>
    <s v="TA-25-1445378"/>
    <s v="49371776"/>
    <s v="APERTURA"/>
    <s v="CB CRECIMIENTO - NUEVO"/>
    <s v="CUNDINAMARCA"/>
    <s v="APULO"/>
    <s v="SUPERMERCADO DUARTE"/>
    <s v="AVAL"/>
    <s v="FO-25-2022125"/>
    <d v="2025-12-24T21:30:00"/>
    <d v="2025-12-26T17:00:00"/>
    <m/>
    <m/>
    <s v="EJECUTADO"/>
    <s v="22/12/2025 22-12-2025 SE REALIZA LLAMADA AL CLIENTE, SE HABLA CON SUPERMERCADO DUARTE S.A.S. SE VALIDA DIRECCIÓN OK, CANAL OK, TARJETA DE SEMBRADO OK, DISPONIBILIDAD TOTAL, SE CONFIRMA 4 ULTIMOS DIGITOS DE LA TARJETA: OK, LLAMAR EL DÍA LA INSTALACIÓN PARA CONFIRMAR VISITA// CONTACTO REALIZADO POR LA APP // FECHA PROGRAMADA: 24/12/2025 | 27/12/2025 SE REALIZA INSTALACIÓN DE CORRESPONSAL BANCARIO CON DATAFONO, SE CREAN USUARIOS DE CB INDICADOS POR EL CLIENTE, SE CAPACITA AL CB EN EL MANEJO DEL DATAFONO: MENU OPERATIVO. SE REALIZA PRUEBAS DE TELETON CIN RG POR CAIDA DE CONVENIO DE CB. CIERRES OK A CONFORMIDAD DE CORRESPONSAL SIN NOVEDAD EN INSTALACIÓN"/>
    <s v="VISITA TECNICA"/>
    <s v="TV00U568"/>
    <s v="TIPO III"/>
    <s v="TERRESTRE"/>
    <s v="LOZADA ROJAS CHRISTIAN ANDRES"/>
    <m/>
    <n v="1"/>
    <n v="275729"/>
    <n v="275729"/>
  </r>
  <r>
    <s v="MEDELLIN"/>
    <x v="4"/>
    <x v="4"/>
    <s v="5266"/>
    <s v="TA-25-1445379"/>
    <s v="91367057"/>
    <s v="APERTURA"/>
    <s v="CB CRECIMIENTO - NUEVO"/>
    <s v="ANTIOQUIA"/>
    <s v="ENVIGADO"/>
    <s v="PUNTO JPG DIGITAL 4"/>
    <s v="AVAL"/>
    <s v="FO-25-2022130"/>
    <d v="2025-12-24T11:37:00"/>
    <d v="2025-12-24T14:00:00"/>
    <m/>
    <m/>
    <s v="EJECUTADO"/>
    <s v="22/12/2025 22-12-2025 SE REALIZA LLAMADA AL CLIENTE, SE HABLA CON EL SR JUAN MANUEL MESA POS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2/2025 | 24/12/2025 SE LLEGA A LA DIRECCIÓN INDICADA Y SE REALIZA INSTALACIÓN CB AVAL, DE DATÁFONO Y LECTOR + BASE Y SE ENTREGAN 20 ROLLOS. SE REALIZA SEMBRADO TARJETA, CONFIGURACIÓN Y VERSIONAMIENTO OK, USUARIO, Y SE HABILITAN CIERRES, SE CAPACITA AL CB EN EL MANEJO DEL DATAFONO: MENU OPERATIVO."/>
    <s v="VISITA TECNICA"/>
    <s v="AE006277"/>
    <s v="TIPO I"/>
    <s v="TERRESTRE"/>
    <s v="CASTAÑEDA PALACIO CARLOS FELIPE"/>
    <m/>
    <n v="1"/>
    <n v="75096"/>
    <n v="75096"/>
  </r>
  <r>
    <s v="BUCARAMANGA"/>
    <x v="0"/>
    <x v="0"/>
    <s v="68679"/>
    <s v="TA-25-1445381"/>
    <s v="91369767"/>
    <s v="APERTURA"/>
    <s v="CB CRECIMIENTO - NUEVO"/>
    <s v="SANTANDER"/>
    <s v="SAN GIL"/>
    <s v="PAPELERIA Y MISCELANEA OTI"/>
    <s v="AVAL"/>
    <s v="FO-25-2022131"/>
    <d v="2025-12-24T10:24:00"/>
    <d v="2025-12-26T16:10:00"/>
    <m/>
    <m/>
    <s v="EJECUTADO"/>
    <s v="23/12/2025 22-12-2025 SE REALIZA LLAMADA AL NUMERO DE LA LISTA EL CUAL TIMBRA PERO NADIE CONTESTA, SE DEJA MENSAJE DE WHATSAPP EN ESPERA DE RESPUESTA // 23-12-2025 SE REALIZA LLAMADA AL CLIENTE, SE HABLA CON LA SÑRA NICOLLE TATIANA BAEZ RANGE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2/2025 | 26/12/2025 SE REALIZA VISITA AL COMERCIO SE INSTALA DATAFONO Y LECTORA CON SUS RESPECTIVOS ACCESORIOS SE REALIZA SEMBRADO DE TARJETA #2166 SE REALIZAN PRUEBAS CON EL CONVENIO AUTORIZADO 4998 RECHAZO GENERAL EL CLIENTE NO TIENE TARJETA DEL GRUPO AVAL"/>
    <s v="VISITA TECNICA"/>
    <s v="CA005346"/>
    <s v="TIPO II"/>
    <s v="TERRESTRE"/>
    <s v="MARIÑO PABON JORGE ENRIQUE"/>
    <m/>
    <n v="1"/>
    <n v="163814"/>
    <n v="163814"/>
  </r>
  <r>
    <s v="BOGOTA"/>
    <x v="6"/>
    <x v="2"/>
    <s v="11001"/>
    <s v="TA-25-1445382"/>
    <s v="91369488"/>
    <s v="APERTURA"/>
    <s v="CB CRECIMIENTO - NUEVO"/>
    <s v="CUNDINAMARCA"/>
    <s v="BOGOTA"/>
    <s v="DON PAGO AVENIDA CALI"/>
    <s v="AVAL"/>
    <s v="FO-25-2022134"/>
    <d v="2025-12-24T19:30:00"/>
    <d v="2025-12-24T11:30:00"/>
    <m/>
    <m/>
    <s v="EJECUTADO"/>
    <s v="22/12/2025 22-12-2025 SE REALIZA LLAMADA AL CLIENTE, SE HABLA CON LA SRA LUNA SARAI VIASUS VASQ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2/2025 | 26/12/2025 SE VISITA COMERCIO, SE INSTALA CB AVAL, CLIENTE YA CONTABA CON EL DATAFONO, PINPAD Y HUB LOS CUALES INDICA PAOLA GARZÓN DE RBM QUE LOS DEJEMOS ALLI, SE DEJAN LECTOR DE BARRAS Y BASE, SE DEJAN USUARIOS DEL CLIENTE, SE REALIZAN PRUEBA DE TELETÓN CON RECHAZO AÚN SE SIGUE PRESENTANDO LA NOVEDAD CON LA ENTIDAD, SE BRINDA CAPACITACIÓN BÁSICA DE USO, NO UPS, SE SIEMBRA TARJETA #3784, SE HABILITAN CIERRES."/>
    <s v="VISITA TECNICA"/>
    <s v="CA005731"/>
    <s v="TIPO I"/>
    <s v="TERRESTRE"/>
    <s v="VEGA MANRIQUE JONATAN MAURICIO"/>
    <m/>
    <n v="1"/>
    <n v="75096"/>
    <n v="75096"/>
  </r>
  <r>
    <s v="SANTA MARTA"/>
    <x v="5"/>
    <x v="5"/>
    <s v="47001"/>
    <s v="TA-25-1445385"/>
    <s v="91372621"/>
    <s v="APERTURA"/>
    <s v="CB CRECIMIENTO - NUEVO"/>
    <s v="MAGDALENA"/>
    <s v="SANTA MARTA"/>
    <s v="INVERSIONES JJM TELECOMUNICACIONES 3"/>
    <s v="AVAL"/>
    <s v="FO-25-2029036 | FO-25-2022147"/>
    <d v="2025-12-24T10:45:00"/>
    <d v="2025-12-26T17:00:00"/>
    <m/>
    <m/>
    <s v="EJECUTADO/CANCELADO"/>
    <s v="[FO-25-2029036] 26/12/2025 SE REALIZA VISITA AL PUNTO, NO SE REALIZA INSTALACIÓN DE CB, SE INFORMA QUE EL COMERCIO SE ENCUENTRA EN CORRECCIÓN DE DIRECCIÓN DEBIDO A QUE HAY ERROR EN LA MISMA, YA SE ENCUENTRAN EN PROCESO DE CORRECCIÓN DE DIRECCIÓN || [FO-25-2022147] 23/12/2025 22-12-2025 SE INTENTA COMUNICACIÓN A EL NUMERO 3105639444 - 3118642618 - 3154445144  NO CONTESTAN // 23-12-2025 SE REALIZA LLAMADA AL CLIENTE, SE HABLA CON INVERSIONES JJM TELECOMUNICACIONES S.A.S SE VALIDA DIRECCIÓN OK, CANAL OK, TARJETA DE SEMBRADO OK, DISPONIBILIDAD TOTAL, SE CONFIRMA 4 ULTIMOS DIGITOS DE LA TARJETA: OK, LLAMAR EL DÍA LA INSTALACIÓN PARA CONFIRMAR VISITA// CONTACTO REALIZADO POR WHATSAPP // FECHA PROGRAMADA: 24/12/2025 | 24/12/2025 SE REALIZA VISITA AL PUNTO, NO SE PUEDE REALIZAR INSTALACIÓN EL LOCAL NO CUENTA CON INTERNET, SE REPROGRAMA VISITA PARA EL 26 DE DICIEMBRE EN LA TARDE | 24/12/2025 SE REALIZA VISITA AL SITIO NO SE PUEDE REALIZAR INSTALACIÓN DEL CORRESPONSAL DEBIDO A QUE EL COMERCIO EN EL MOMENTO NO CUENTA CON INTERNET SE REALIZA REPROGRAMACIÓN PARA EL DÍA 26"/>
    <s v="VISITA TECNICA"/>
    <m/>
    <s v="TIPO I"/>
    <s v="TERRESTRE"/>
    <m/>
    <m/>
    <n v="2"/>
    <n v="150192"/>
    <n v="150192"/>
  </r>
  <r>
    <s v="BOGOTA"/>
    <x v="6"/>
    <x v="2"/>
    <s v="11001"/>
    <s v="TA-25-1445386"/>
    <s v="91372736"/>
    <s v="APERTURA"/>
    <s v="CB CRECIMIENTO - NUEVO"/>
    <s v="CUNDINAMARCA"/>
    <s v="BOGOTA"/>
    <s v="MASIVOS MS"/>
    <s v="AVAL"/>
    <s v="FO-25-2022152"/>
    <d v="2025-12-24T19:04:00"/>
    <d v="2025-12-24T14:00:00"/>
    <m/>
    <m/>
    <s v="EJECUTADO"/>
    <s v="22/12/2025 22-12-2025 SE REALIZA LLAMADA AL CLIENTE, SE HABLA CON LA SRA ALISSON DALLAN RAMIREZ JIMENEZ SE VALIDA DIRECCIÓN OK, CANAL OK, TARJETA DE SEMBRADO OK, DISPONIBILIDAD TOTAL, SE CONFIRMA 4 ULTIMOS DIGITOS DE LA TARJETA, LLAMAR EL DÍA LA INSTALACIÓN PARA CONFIRMAR VISITA// CONTACTO REALIZADO POR LA APP // FECHA PROGRAMADA: 24/12/2025 | 26/12/2025 INSTALACIÓN AVAL CON DATAFONO,LECTORA, ROLLOS, BASE, FUENTE, DATOS, SERVICIO OPERATIVO PRUEBAS OK TRNA RBM SEMBRADO DE TARJETA CC MÓDULO COMPRA OK PRUEBA A CONVENIO TELETÓN NO EXITOSA CONVENIO SE ENCUENTRA INHABILITADO POR ENTIDAD EN ESPERA DE UNO NUEVO PARA PRUEBAS, SE EXPLICA A CLIENTE MANEJO BÁSICO DEL DATÁFONO OKAY SIN NOVEDAD, (CLIENTE REALIZA PAGO POR 100MIL PTM - PAGO OK)"/>
    <s v="VISITA TECNICA"/>
    <s v="DA005918"/>
    <s v="TIPO I"/>
    <s v="TERRESTRE"/>
    <s v="ORTIZ YARA FRANKLYN ISRAEL"/>
    <m/>
    <n v="1"/>
    <n v="75096"/>
    <n v="75096"/>
  </r>
  <r>
    <s v="MONTERIA"/>
    <x v="5"/>
    <x v="5"/>
    <s v="23417"/>
    <s v="TA-25-1445388"/>
    <s v="19986272"/>
    <s v="APERTURA"/>
    <s v="CB CRECIMIENTO - NUEVO"/>
    <s v="CORDOBA"/>
    <s v="LORICA"/>
    <s v="INVERSIONES HERNANDEZ HERMANO"/>
    <s v="AVAL"/>
    <s v="FO-25-2022154"/>
    <d v="2025-12-24T10:45:00"/>
    <d v="2025-12-26T14:30:00"/>
    <m/>
    <m/>
    <s v="EJECUTADO"/>
    <s v="22/12/2025 22-12-2025 SE REALIZA LLAMADA AL CLIENTE, SE HABLA CON EL SR SAIRO ANTONIO HERNANDEZ ORTIZ SE VALIDA DIRECCIÓN OK, CANAL OK, TARJETA DE SEMBRADO OK, DISPONIBILIDAD TOTAL, SE CONFIRMA 4 ULTIMOS DIGITOS DE LA TARJETA, LLAMAR EL DÍA LA INSTALACIÓN PARA CONFIRMAR VISITA// CONTACTO REALIZADO POR LA APP // FECHA PROGRAMADA: 26/12/2025 | 26/12/2025 SE REALIZA INSTALACIÓN DE CORRESPONSAL GRUPO AVAL BANCO DE BOGOTÁ OK, SEMBRADO DE TARJETA 6928 EXITOSAS, CIERRES HABILITADO OK,SE CAPACITA AL CLIENTE EN EL USO DEL DATAFONO, SE CREAN USUARIOS OK, CAPACITACIÓN EN EL MENÚ OPERATIVO DEL CB OK, SE REALIZAN PRUEBAS DE PAGO PRODUCTO EXITOSAS, PRUEBAS TELETÓN REZACHO, CB SE DEJA OPERATIVO OK, EQUIPOS INSTALADOS OPERATIVOS OK"/>
    <s v="VISITA TECNICA"/>
    <s v="TR09Z201"/>
    <s v="TIPO II"/>
    <s v="TERRESTRE"/>
    <s v="GONZALEZ FERRER JESUS ALEXANDER"/>
    <m/>
    <n v="1"/>
    <n v="163814"/>
    <n v="163814"/>
  </r>
  <r>
    <s v="NEIVA"/>
    <x v="8"/>
    <x v="1"/>
    <s v="18247"/>
    <s v="TA-25-1445389"/>
    <s v="91366555"/>
    <s v="APERTURA"/>
    <s v="CB CRECIMIENTO - NUEVO"/>
    <s v="CAQUETA"/>
    <s v="EL DONCELLO"/>
    <s v="IBARRA COMUNICACIONES"/>
    <s v="AVAL"/>
    <s v="FO-25-2022159"/>
    <d v="2025-12-24T17:17:00"/>
    <d v="2025-12-24T10:00:00"/>
    <m/>
    <m/>
    <s v="EJECUTADO"/>
    <s v="23/12/2025 22-12-2025 SE INTENTA COMUNICACIÓN A EL NUMERO 3193042009 NO CONTESTAN // 23-12-2025 SE REALIZA LLAMADA AL CLIENTE, SE HABLA CON LA SÑRA MARIA LIGIA IBARRA FAJARDO SE VALIDA DIRECCIÓN OK, CANAL OK, TARJETA DE SEMBRADO OK, DISPONIBILIDAD TOTAL, SE CONFIRMA 4 ULTIMOS DIGITOS DE LA TARJETA: OK, LLAMAR EL DÍA LA INSTALACIÓN PARA CONFIRMAR VISITA// CONTACTO REALIZADO POR LA APP // FECHA PROGRAMADA: 24/12/2025 | 26/12/2025 SE REALIZA VISITA AL PUNTO , SE IMPLEMENTA CON ÉXITO BASE DATÁFONO, LECTORA, SE ENTREGAN 20 ROLLOS PAPEL RBM, SE DEJA EQUIPO CON VR 10.6, PRUEBAS MIXTAS OK, SE SIEMBRA TARJETA #3607 SE INICIALIZA EQUIPO  , IMPLEMENTACIÓN EXITOSA"/>
    <s v="VISITA TECNICA"/>
    <s v="AE005538"/>
    <s v="TIPO IV"/>
    <s v="TERRESTRE"/>
    <s v="DEVIA REINOSO JUAN CARLOS"/>
    <m/>
    <n v="1"/>
    <n v="504833"/>
    <n v="504833"/>
  </r>
  <r>
    <s v="CARTAGENA"/>
    <x v="5"/>
    <x v="5"/>
    <s v="13001"/>
    <s v="TA-25-1445391"/>
    <s v="91369563"/>
    <s v="APERTURA"/>
    <s v="CB CRECIMIENTO - NUEVO"/>
    <s v="BOLIVAR"/>
    <s v="CARTAGENA"/>
    <s v="VARIEDAD CRISTAL"/>
    <s v="AVAL"/>
    <s v="FO-25-2022163"/>
    <d v="2025-12-24T10:46:00"/>
    <d v="2025-12-24T12:30:00"/>
    <m/>
    <m/>
    <s v="EJECUTADO"/>
    <s v="23/12/2025 22-12-2025 SE LLAMA A EL NUMERO SE VA A CORREO DE VOZ3014411744  SE LLAMA A EL NUMERO  312 6409395 SUENA OCUPADO // 23-12-2025 SE REALIZA LLAMADA AL CLIENTE, SE HABLA CON INVERSIONES Y MISCELANEA DEL CARIBE S.A.S SE VALIDA DIRECCIÓN OK, CANAL OK, TARJETA DE SEMBRADO OK, DISPONIBILIDAD TOTAL, SE CONFIRMA 4 ULTIMOS DIGITOS DE LA TARJETA: OK, LLAMAR EL DÍA LA INSTALACIÓN PARA CONFIRMAR VISITA// CONTACTO REALIZADO POR LA APP // FECHA PROGRAMADA: 24/12/2025 | 24/12/2025 SE REALIZA APERTURA AVAL, SE HACE ENTREGA DE LECTOR, BASE Y CABLES, TODO QUEDA FUNCIONANDO CORRECTAMENTE, SE ACTIVA EL CB AVAL, SE CAPACITA AL CB EN EL MANEJO DEL DATAFONO: MENU OPERATIVO. SE HACE PRUEBA DE TELETÓN SALE RECHAZADA, SE ANEXA TIRILLA Y SE CREAN LOS USUARIOS."/>
    <s v="VISITA TECNICA"/>
    <s v="AE009289"/>
    <s v="TIPO I"/>
    <s v="TERRESTRE"/>
    <s v="AVILA DE HORTA FERNANDO JOSE"/>
    <m/>
    <n v="1"/>
    <n v="75096"/>
    <n v="75096"/>
  </r>
  <r>
    <s v="BOGOTA"/>
    <x v="6"/>
    <x v="2"/>
    <s v="25592"/>
    <s v="TA-25-1445392"/>
    <s v="91366179"/>
    <s v="APERTURA"/>
    <s v="CB CRECIMIENTO - NUEVO"/>
    <s v="CUNDINAMARCA"/>
    <s v="QUEBRADANEGRA"/>
    <s v="TECNONICO"/>
    <s v="AVAL"/>
    <s v="FO-25-2022164"/>
    <d v="2025-12-24T21:41:00"/>
    <d v="2025-12-26T11:48:00"/>
    <m/>
    <m/>
    <s v="EJECUTADO"/>
    <s v="22/12/2025 22-12-2025 SE REALIZA LLAMADA AL CLIENTE, SE HABLA CON LA SRA DIANA MARCELA GOMEZ SANCHEZ SE VALIDA DIRECCIÓN OK, CANAL OK, TARJETA DE SEMBRADO OK, DISPONIBILIDAD TOTAL, SE CONFIRMA 4 ULTIMOS DIGITOS DE LA TARJETA, LLAMAR EL DÍA LA INSTALACIÓN PARA CONFIRMAR VISITA// CONTACTO REALIZADO POR LA APP // FECHA PROGRAMADA: 26/12/2025 | 26/12/2025 SE REALIZA INSTALACIÓN DE BASE LECTOR SE SIEMBRA TARJETA SE CREAN USUARIOS SE CAPACITA COMERCIO DE LA PARTE OPERATIVA SE HABILITAN CIERRES. NO ES POSIBLE REALIZAR PRUEBAS CON EL CONVENIO DE TELETÓN POR RECHAZO SE REALIZA PRUEBA CON AUTORIZACIÓN DEL CLIENTE"/>
    <s v="VISITA TECNICA"/>
    <s v="AE006352"/>
    <s v="TIPO III"/>
    <s v="TERRESTRE"/>
    <s v="SOTO LONDOÑO FREDY ALEXANDER"/>
    <m/>
    <n v="1"/>
    <n v="275729"/>
    <n v="275729"/>
  </r>
  <r>
    <s v="BARRANQUILLA"/>
    <x v="5"/>
    <x v="5"/>
    <s v="8001"/>
    <s v="TA-25-1445393"/>
    <s v="91370014"/>
    <s v="APERTURA"/>
    <s v="CB CRECIMIENTO - NUEVO"/>
    <s v="ATLANTICO"/>
    <s v="BARRANQUILLA"/>
    <s v="DROGUERIA Y VARIEDADES FARMACOSTA PLUS"/>
    <s v="AVAL"/>
    <s v="FO-25-2022167"/>
    <d v="2025-12-24T10:46:00"/>
    <d v="2025-12-26T14:10:00"/>
    <m/>
    <m/>
    <s v="EJECUTADO"/>
    <s v="23/12/2025 22-12-2025 SE LLAMA A EL NUMERO 3004944147 NO CONTESTAN SE LLAMA A EL NUMERO 3003169070 NO ESTA DISPONIBLE // 23-12-2025 SE REALIZA LLAMADA AL CLIENTE, SE HABLA CON EL SR RAFAEL ANGEL GARCIA CAÑ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2/2025 | 27/12/2025 SE REALIZA VISITA AL COMERCIO PARA REALIZAR LA INSTALACIÓN DEL CORRESPONSAL AVAL DE CREAN USUARIOS SE CAPACITA AL CLIENTE SOBRE EL MANEJO DEL DATÁFONO SE REALIZAN PRUEBAS EXITOSAS Y EL CB QUEDA OPERATIVO SE REALIZAN PRUEBAS CON TELÉTON PERO SALE RECHAZO GENERAL SE REALIZAN PRUEBAS CON UN CONVENIO QUE TIENE EL CLIENTE LO CUAL ES EXITOSO"/>
    <s v="VISITA TECNICA"/>
    <s v="OB008251"/>
    <s v="TIPO I"/>
    <s v="TERRESTRE"/>
    <s v="PEÑALOZA GUTIERREZ RAFAEL GUSTAVO"/>
    <m/>
    <n v="1"/>
    <n v="75096"/>
    <n v="75096"/>
  </r>
  <r>
    <s v="BOGOTA"/>
    <x v="6"/>
    <x v="2"/>
    <s v="11001"/>
    <s v="TA-25-1445394"/>
    <s v="91372329"/>
    <s v="APERTURA"/>
    <s v="CB CRECIMIENTO - NUEVO"/>
    <s v="CUNDINAMARCA"/>
    <s v="BOGOTA"/>
    <s v="EFECTY SAN PEDRO 2"/>
    <s v="AVAL"/>
    <s v="FO-25-2022170"/>
    <d v="2025-12-24T19:30:00"/>
    <d v="2025-12-24T13:00:00"/>
    <m/>
    <m/>
    <s v="EJECUTADO"/>
    <s v="22/12/2025 22-12-2025 SE REALIZA LLAMADA AL CLIENTE, SE HABLA CON LA SRA DALIA AMERICA VARGAS VARGAS SE VALIDA DIRECCIÓN OK, CANAL OK, TARJETA DE SEMBRADO OK, DISPONIBILIDAD TOTAL, SE CONFIRMA 4 ULTIMOS DIGITOS DE LA TARJETA, LLAMAR EL DÍA LA INSTALACIÓN PARA CONFIRMAR VISITA// CONTACTO REALIZADO POR LA APP // FECHA PROGRAMADA: 24/12/2025 | 24/12/2025 SE VISITA COMERCIO, SE INSTALA CB AVAL, SE INSTALA DATAFONO, LECTOR DE BARRAS, BASE Y CABLEADO, NO UPS, SE BRINDA CAPACITACIÓN DE USO BÁSICO, SE REALIZAN PRUEBA DE TELETÓN CON RECHAZO AÚN SE SIGUE PRESENTANDO LA NOVEDAD CON LA ENTIDAD, SIN MÁS MEDIOS PARA LAS PRUEBAS, SE HABILITAN CIERRES, SE SIEMBRA TARJETA #7699"/>
    <s v="VISITA TECNICA"/>
    <s v="DA008038"/>
    <s v="TIPO I"/>
    <s v="TERRESTRE"/>
    <s v="VEGA MANRIQUE JONATAN MAURICIO"/>
    <m/>
    <n v="1"/>
    <n v="75096"/>
    <n v="75096"/>
  </r>
  <r>
    <s v="BOGOTA"/>
    <x v="6"/>
    <x v="2"/>
    <s v="11001"/>
    <s v="TA-25-1445395"/>
    <s v="91376558"/>
    <s v="APERTURA"/>
    <s v="CB CRECIMIENTO - NUEVO"/>
    <s v="CUNDINAMARCA"/>
    <s v="BOGOTA"/>
    <s v="TECNODYLL - 4"/>
    <s v="AVAL"/>
    <s v="FO-25-2022173"/>
    <d v="2025-12-24T19:19:00"/>
    <d v="2025-12-24T12:22:00"/>
    <m/>
    <m/>
    <s v="EJECUTADO"/>
    <s v="22/12/2025 22-12-2025 SE REALIZA LLAMADA AL CLIENTE, SE HABLA CON LA SRA YOVANA CASTILLO FLOR SE VALIDA DIRECCIÓN OK, CANAL OK, TARJETA DE SEMBRADO OK, DISPONIBILIDAD TOTAL, SE CONFIRMA 4 ULTIMOS DIGITOS DE LA TARJETA, LLAMAR EL DÍA LA INSTALACIÓN PARA CONFIRMAR VISITA// CONTACTO REALIZADO POR LA APP // FECHA PROGRAMADA: 24/12/2025 | 24/12/2025 INSTALACIÓN DE CORRESPONSAL AVAL OK CAPACITACIÓN DE MENU Y USUARIOS OK PRUEBAS OK NO SE REALIZAN PRUEBAS DE ADQUIRENCIA YA QUE NO SE CUENTA CON TARJETA DE PRUEBA"/>
    <s v="VISITA TECNICA"/>
    <s v="FB005459"/>
    <s v="TIPO I"/>
    <s v="TERRESTRE"/>
    <s v="GOMEZ VEGA DAVID SNEYDER"/>
    <m/>
    <n v="1"/>
    <n v="75096"/>
    <n v="75096"/>
  </r>
  <r>
    <s v="BOGOTA"/>
    <x v="6"/>
    <x v="2"/>
    <s v="25754"/>
    <s v="TA-25-1445396"/>
    <s v="90780026"/>
    <s v="APERTURA"/>
    <s v="CB CRECIMIENTO - NUEVO"/>
    <s v="CUNDINAMARCA"/>
    <s v="SOACHA"/>
    <s v="MINI MARKET ALCAPARRO"/>
    <s v="AVAL"/>
    <s v="FO-25-2022179"/>
    <d v="2025-12-24T19:30:00"/>
    <d v="2025-12-24T12:30:00"/>
    <m/>
    <m/>
    <s v="EJECUTADO"/>
    <s v="23/12/2025 22-12-2025 SE LLAMA A EL NUMERO 3058136818 PERO NO SUENA NO SE LOGRA COMUNICACIÓN // 23-12-2025 SE REALIZA LLAMADA AL CLIENTE, SE HABLA CON LA SRA AMMY YULAND SALAMANCA SU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2/2025 | 24/12/2025 SE REALIZA APERTURA AVAL SE CONFIGURA EQUIPO, SE CAPACITA AL CB EN EL MANEJO DEL DATAFONO: MENÚ OPERATIVO. SE REALIZAN PRUEBAS DE TRANSACCIÓN SE REALIZA PRUEBA TELETÓN SALE FALLIDA POR CAÍDA DE CONVENIO SE REALIZA OTRA PRUEBA CLARO SALE OK"/>
    <s v="VISITA TECNICA"/>
    <s v="VSZZZ713"/>
    <s v="TIPO I"/>
    <s v="TERRESTRE"/>
    <s v="GONZALEZ FANDIÑO SANTIAGO ERNESTO"/>
    <m/>
    <n v="1"/>
    <n v="75096"/>
    <n v="75096"/>
  </r>
  <r>
    <s v="BOGOTA"/>
    <x v="6"/>
    <x v="2"/>
    <s v="25754"/>
    <s v="TA-25-1445412"/>
    <s v="91365339"/>
    <s v="APERTURA"/>
    <s v="CB CRECIMIENTO - NUEVO"/>
    <s v="CUNDINAMARCA"/>
    <s v="SOACHA"/>
    <s v="VARIEDADES DE TODO EN UNO SOLO"/>
    <s v="AVAL"/>
    <s v="FO-25-2022227"/>
    <d v="2025-12-24T19:31:00"/>
    <d v="2025-12-24T14:30:00"/>
    <m/>
    <m/>
    <s v="EJECUTADO"/>
    <s v="22/12/2025 22-12-2025 SE REALIZA LLAMADA AL CLIENTE, SE HABLA CON EL SR OMAR AUGUSTO LINARES BELTRAN SE VALIDA DIRECCIÓN OK, CANAL OK, TARJETA DE SEMBRADO OK, DISPONIBILIDAD TOTAL, SE CONFIRMA 4 ULTIMOS DIGITOS DE LA TARJETA: OK, LLAMAR EL DÍA LA INSTALACIÓN PARA CONFIRMAR VISITA// CONTACTO REALIZADO POR LA APP // FECHA PROGRAMADA: 24/12/2025 | 29/12/2025 SE REALIZA APERTURA AVAL SE CONFIGURA EQUIPO, SE CAPACITA AL CB EN EL MANEJO DEL DATAFONO: MENU OPERATIVO. SE REALIZAN PRUEBAS DE TRANSACCIÓN OK PRUEBA TELETÓN FALLIDA POR CAÍDA DE CONVENIO SE REALIZA OTRA PRUEBA SALE FACTURA YA PAGADA"/>
    <s v="VISITA TECNICA"/>
    <s v="OB003839"/>
    <s v="TIPO I"/>
    <s v="TERRESTRE"/>
    <s v="GONZALEZ FANDIÑO SANTIAGO ERNESTO"/>
    <m/>
    <n v="1"/>
    <n v="75096"/>
    <n v="75096"/>
  </r>
  <r>
    <s v="YOPAL"/>
    <x v="8"/>
    <x v="1"/>
    <s v="85400"/>
    <s v="TA-25-1445424"/>
    <s v="91366510"/>
    <s v="APERTURA"/>
    <s v="CB CRECIMIENTO - NUEVO"/>
    <s v="CASANARE"/>
    <s v="TAMARA"/>
    <s v="AGROVETERINARIA ESTANCIA LA TAMAREÑA"/>
    <s v="AVAL"/>
    <s v="FO-25-2022228"/>
    <d v="2025-12-24T17:17:00"/>
    <d v="2025-12-26T11:57:00"/>
    <m/>
    <m/>
    <s v="EJECUTADO"/>
    <s v="22/12/2025 22-12-2025 SE REALIZA LLAMADA AL CLIENTE, SE HABLA CON EL SR WILSON ARDILA SANABRIA SE VALIDA DIRECCIÓN OK, CANAL OK, TARJETA DE SEMBRADO OK, DISPONIBILIDAD TOTAL, SE CONFIRMA 4 ULTIMOS DIGITOS DE LA TARJETA: OK, LLAMAR EL DÍA LA INSTALACIÓN PARA CONFIRMAR VISITA// CONTACTO REALIZADO POR WHATSAPP // FECHA PROGRAMADA: 26/12/2025 | 26/12/2025 SE VISITA COMERCIO, SE INSTALA BASE LECTOR Y CUBRE TECLADO, DATAFONO YA SE ENCONTRABA EN EL COMERCIO. PRUEBA DE TELETÓN CON RECHAZO AÚN SE SIGUE PRESENTANDO LA NOVEDAD CON LA ENTIDAD, SE REALIZA PRUEBA CON OTRO CONVENIO QUEDANDO EXITOSA. SE CAPACITA AL CB EN EL MANEJO DEL DATAFONO: MENU OPERATIVO.SE REALIZA SEMBRADO DE TARJETA NUMERO 3113"/>
    <s v="VISITA TECNICA"/>
    <m/>
    <s v="TIPO III"/>
    <s v="TERRESTRE"/>
    <s v="BERNAL ELAICA EDGAR ALEXIS"/>
    <m/>
    <n v="1"/>
    <n v="275729"/>
    <n v="275729"/>
  </r>
  <r>
    <s v="VILLAVICENCIO"/>
    <x v="8"/>
    <x v="1"/>
    <s v="50006"/>
    <s v="TA-25-1446148"/>
    <s v="90852149"/>
    <s v="APERTURA"/>
    <s v="CB CRECIMIENTO - NUEVO"/>
    <s v="META"/>
    <s v="ACACIAS"/>
    <s v="V40 ACCESORIOS Y MAS"/>
    <s v="AVAL"/>
    <s v="FO-25-2023948"/>
    <d v="2025-12-26T08:47:00"/>
    <d v="2025-12-26T14:01:00"/>
    <m/>
    <m/>
    <s v="EJECUTADO"/>
    <s v="23/12/2025 23-12-2025 SE REALIZA LLAMADA AL CLIENTE, SE HABLA CON LA SÑRA YULIANA ALEJANDRA ROMERO GARC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9/12/2025 | 26/12/2025 SE REALIZA SEMBRADO DE TARJETA 8611, SE INSTALA BASE PARA DATAFONO, SE INSTALA LECTOR DE BARRAS, SE HABILITA CIERRES, PRUEBA TELETÓN RG, PRUEBA PAGO DE FACTURAS OK, SE EXPLICA MANEJO BÁSICO DE DATAFONO. DATAFONO YA SE ENCONTRABA EN EL COMERCIO."/>
    <s v="VISITA TECNICA"/>
    <m/>
    <s v="TIPO II"/>
    <s v="TERRESTRE"/>
    <s v="MURCIA HERNANDEZ HARVEY IGNACIO"/>
    <m/>
    <n v="1"/>
    <n v="163814"/>
    <n v="163814"/>
  </r>
  <r>
    <s v="IBAGUE"/>
    <x v="8"/>
    <x v="1"/>
    <s v="73873"/>
    <s v="TA-25-1446149"/>
    <s v="91370272"/>
    <s v="APERTURA"/>
    <s v="CB CRECIMIENTO - NUEVO"/>
    <s v="TOLIMA"/>
    <s v="VILLARRICA"/>
    <s v="PANADERIA Y CAFETERIA VILLAPAN"/>
    <s v="AVAL"/>
    <s v="FO-25-2023950"/>
    <d v="2025-12-26T08:48:00"/>
    <d v="2025-12-29T17:00:00"/>
    <m/>
    <m/>
    <s v="EJECUTADO"/>
    <s v="23/12/2025 23-12-2025 SE REALIZA LLAMADA AL CLIENTE, SE HABLA CON LA SÑRA MARTHA LILIANA CONTRERAS MARTINEZ SE VALIDA DIRECCIÓN OK, CANAL OK, TARJETA DE SEMBRADO OK, DISPONIBILIDAD TOTAL, SE CONFIRMA 4 ULTIMOS DIGITOS DE LA TARJETA: OK, LLAMAR EL DÍA LA INSTALACIÓN PARA CONFIRMAR VISITA// CONTACTO REALIZADO POR LA APP // FECHA PROGRAMADA: 29/12/2025 | 29/12/2025 INSTALACIÓN DE DATÁFONO, LECTOR, BASE, FUENTE DE PODER, CABLE PASCOR,CUBRE CLAVE,20 ROLLOS CAPACITACIÓN MENÚ DE CB Y ADQUIRENCIA, COMPARTE NÚMEROS TELEFÓNICO DE SOPORTE VÍA WHATSAPP, CAPACITACIÓN CREACIÓN, ELIMINACIÓN, DE USUARIO, TRANSACCIONES DE PRUEBA O.K   &quot; LA PRUEBA TELETÓN DE CONVENIO 4998 SALE RECHAZO."/>
    <s v="VISITA TECNICA"/>
    <s v="CA008116"/>
    <s v="TIPO III"/>
    <s v="TERRESTRE"/>
    <s v="GUTIERREZ  CAMILO ANDRES"/>
    <m/>
    <n v="1"/>
    <n v="275729"/>
    <n v="275729"/>
  </r>
  <r>
    <s v="PASTO"/>
    <x v="7"/>
    <x v="6"/>
    <s v="52001"/>
    <s v="TA-25-1446151"/>
    <s v="91363069"/>
    <s v="APERTURA"/>
    <s v="CB CRECIMIENTO - NUEVO"/>
    <s v="NARIÑO"/>
    <s v="PASTO"/>
    <s v="LIQUIX SAS"/>
    <s v="AVAL"/>
    <s v="FO-25-2023956"/>
    <d v="2025-12-26T07:28:00"/>
    <d v="2025-12-29T11:41:00"/>
    <m/>
    <m/>
    <s v="EJECUTADO"/>
    <s v="23/12/2025 23-12-2025 SE REALIZA LLAMADA AL CLIENTE, SE HABLA CON LIQUIX SAS SE VALIDA DIRECCIÓN OK, CANAL OK, TARJETA DE SEMBRADO OK, DISPONIBILIDAD TOTAL, SE CONFIRMA 4 ULTIMOS DIGITOS DE LA TARJETA: OK, LLAMAR EL DÍA LA INSTALACIÓN PARA CONFIRMAR VISITA// CONTACTO REALIZADO POR LA APP // FECHA PROGRAMADA: 29/12/2025 | 29/12/2025 SE REALIZÓ LA INSTALACIÓN DE EQUIPOS Y ACCESORIOS POR APERTURA CB BANCO DE BOGOTÁ SE SIEMBRA TARJETA, SE CAPACITA AL CB EN EL MANEJO DEL DATAFONO: MENU OPERATIVO. SE EJECUTAN PRUEBA DE TELETÓN CON RECHAZO AÚN SE SIGUE PRESENTANDO LA NOVEDAD CON LA ENTIDAD."/>
    <s v="VISITA TECNICA"/>
    <s v="OB001529"/>
    <s v="TIPO I"/>
    <s v="TERRESTRE"/>
    <s v="REMICIO AMADO JOHN HEBER"/>
    <m/>
    <n v="1"/>
    <n v="75096"/>
    <n v="75096"/>
  </r>
  <r>
    <s v="BUCARAMANGA"/>
    <x v="0"/>
    <x v="0"/>
    <s v="68547"/>
    <s v="TA-25-1446152"/>
    <s v="91372848"/>
    <s v="APERTURA"/>
    <s v="CB CRECIMIENTO - NUEVO"/>
    <s v="SANTANDER"/>
    <s v="PIEDECUESTA"/>
    <s v="PAPELERIA CUROS"/>
    <s v="AVAL"/>
    <s v="FO-25-2023960"/>
    <d v="2025-12-26T17:22:00"/>
    <d v="2025-12-26T15:50:00"/>
    <m/>
    <m/>
    <s v="EJECUTADO"/>
    <s v="23/12/2025 23-12-2025 SE REALIZA LLAMADA AL CLIENTE, SE HABLA CON EL SÑR JUAN DIEGO AMAYA RINCON SE VALIDA DIRECCIÓN OK, CANAL OK, TARJETA DE SEMBRADO OK, DISPONIBILIDAD TOTAL, SE CONFIRMA 4 ULTIMOS DIGITOS DE LA TARJETA: OK, LLAMAR EL DÍA LA INSTALACIÓN PARA CONFIRMAR VISITA// CONTACTO REALIZADO POR LA APP // FECHA PROGRAMADA: 26/12/2025 | 26/12/2025 SE ESTABLECE COMUNICACIÓN CON EL SEÑOR JUAN DIEGO AL NÚMERO DE CONTACTO 3124779761 INFORMA QUE TIENES DISPONIBILIDAD A PARTIR DE MEDIO DIA PARA RECIBIR LA VISITA | 26/12/2025 SE REALIZA APERTURA AVAL, SE INSTA BASE, LECTOR DE BARRAS, CUBRE CLAVES, SE HACE SEMBRADO DE TARJETA 2665, SE CREAN USUARIOS, SE CAPACITA AL CB EN EL MANEJO DEL DATAFONO: MENU OPERATIVO. PRUEBAS OK, NO SE PUDO HACER PRUEBA TELETÓN YA QUE EL CONVENIO ESTE CAIDO, SE HACE PRUEBA CON CONVENIO PROPORCIONADO POR EL CLIENTE, SE DEJA TODO OK, CLIENTE YA TENÍA EL DATÁFONO EN EL PUNTO"/>
    <s v="VISITA TECNICA"/>
    <m/>
    <s v="TIPO II"/>
    <s v="TERRESTRE"/>
    <s v="GONZALEZ ESTUPIÑAN YEISON WALTER ANTONIO"/>
    <m/>
    <n v="1"/>
    <n v="163814"/>
    <n v="163814"/>
  </r>
  <r>
    <s v="CALI"/>
    <x v="7"/>
    <x v="6"/>
    <s v="76520"/>
    <s v="TA-25-1447878"/>
    <s v="91369194"/>
    <s v="APERTURA"/>
    <s v="CB CRECIMIENTO - NUEVO"/>
    <s v="VALLE DEL CAUCA"/>
    <s v="PALMIRA"/>
    <s v="LOS PATRONES"/>
    <s v="AVAL"/>
    <s v="FO-25-2029062"/>
    <d v="2025-12-29T06:29:00"/>
    <d v="2025-12-29T14:38:00"/>
    <m/>
    <m/>
    <s v="EJECUTADO"/>
    <s v="24/12/2025 24-12-2025 SE REALIZA LLAMADA AL CLIENTE, SE HABLA CON EL SR JORGE ARMANDO CORAL CHAMOR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0/12/2025 | 29/12/2025 EN LA VISITA TÉCNICA SE REALIZÓ EL CAMBIO DE DATÁFONO POR TECNOLOGÍA,SE INSTALA LA BASE SOPORTE DE DATÁFONO, LECTOR DE CÓDIGO DE BARRAS,SE IMPLEMENTARON LOS ROLLOS DE REDEBAN,SE REALIZÓ EL SEMBRADO DE TARJETA,SE REALIZÓ LA CAPACITACIÓN SOBRE MENU OPERATIVO DEL DATÁFONO,Y LA CREACIÓN DE USUARIO OPERATIVO,SE REALIZA LA INSTALACIÓN DE CUBRE CLAVE,SE REALIZARON LAS PRUEBAS CON EL CLIENTE DEJANDO EL SERVICIO OPERANDO SIN FALLAS Y SIN NOVEDAD."/>
    <s v="VISITA TECNICA"/>
    <s v="AE008342"/>
    <s v="TIPO I"/>
    <s v="TERRESTRE"/>
    <s v="SANCHEZ URREGO ROBINSON DAVID"/>
    <m/>
    <n v="1"/>
    <n v="75096"/>
    <n v="75096"/>
  </r>
  <r>
    <s v="PASTO"/>
    <x v="7"/>
    <x v="6"/>
    <s v="52001"/>
    <s v="TA-25-1447879"/>
    <s v="91368648"/>
    <s v="APERTURA"/>
    <s v="CB CRECIMIENTO - NUEVO"/>
    <s v="NARIÑO"/>
    <s v="PASTO"/>
    <s v="SURTI - BRIELA"/>
    <s v="AVAL"/>
    <s v="FO-25-2029063"/>
    <d v="2025-12-29T07:31:00"/>
    <d v="2025-12-29T16:39:00"/>
    <m/>
    <m/>
    <s v="EJECUTADO"/>
    <s v="24/12/2025 24-12-2025 SE REALIZA LLAMADA AL CLIENTE, SE HABLA CON EL SR CARLOS ALBERTO RIVERA DIAZ SE VALIDA DIRECCIÓN OK, CANAL OK, TARJETA DE SEMBRADO OK, DISPONIBILIDAD TOTAL, SE CONFIRMA 4 ULTIMOS DIGITOS DE LA TARJETA: OK, LLAMAR EL DÍA LA INSTALACIÓN PARA CONFIRMAR VISITA// CONTACTO REALIZADO POR LA APP // FECHA PROGRAMADA: 30/12/2025 | 29/12/2025 SE REALIZÓ LA INSTALACIÓN DE EQUIPOS Y ACCESORIOS PARA APERTURA CB BANCO DE BOGOTÁ SE SIEMBRA TARJETA, SE DIO CAPACITACIÓN MANEJO DE DATÁFONO MENU DE ADQUIRENCIA, CREACIÓN DE USUARIO Y ACCESO A MÓDULO CB, SE EJECUTAN PRUEBAS TX DE COMERCIO EXITOSAS PERO DE CB SALE RECHAZO GENERAL EN TELETON, QUEDA OPERATIVO"/>
    <s v="VISITA TECNICA"/>
    <s v="AE007717"/>
    <s v="TIPO I"/>
    <s v="TERRESTRE"/>
    <s v="REMICIO AMADO JOHN HEBER"/>
    <m/>
    <n v="1"/>
    <n v="75096"/>
    <n v="75096"/>
  </r>
  <r>
    <s v="CALI"/>
    <x v="7"/>
    <x v="6"/>
    <s v="76001"/>
    <s v="TA-25-1459944"/>
    <s v="91364794"/>
    <s v="APERTURA"/>
    <s v="CB CRECIMIENTO - NUEVO"/>
    <s v="VALLE DEL CAUCA"/>
    <s v="CALI"/>
    <s v="TIENDA Y VARIEDADES LA VICTORIA"/>
    <s v="AVAL"/>
    <s v="FO-25-2037597"/>
    <d v="2025-12-29T16:56:00"/>
    <d v="2025-12-30T15:09:00"/>
    <m/>
    <m/>
    <s v="EJECUTADO"/>
    <s v="26/12/2025 26-12-2025 SE REALIZA LLAMADA AL CLIENTE, SE HABLA CON EL SR MARCO ANTONIO MORENO VICTORIA SE VALIDA DIRECCIÓN OK, CANAL OK, TARJETA DE SEMBRADO OK, DISPONIBILIDAD TOTAL, SE CONFIRMA 4 ULTIMOS DIGITOS DE LA TARJETA: OK, LLAMAR EL DÍA LA INSTALACIÓN PARA CONFIRMAR VISITA// CONTACTO REALIZADO POR LA APP // FECHA PROGRAMADA: 29/12/2025 | 30/12/2025 SE REALIZA INSTALACIÓN DE CORRESPONSAL AVAL, SE INSTALAN EQUIPOS, SEMBRADO DE TARJETA, CB QUEDA OPERATIVO. SE CAPACITA AL CB EN EL MANEJO DEL DATAFONO: MENÚ OPERATIVO. PRUEBA DE TELETÓN CON RECHAZO AÚN SE SIGUE PRESENTANDO LA NOVEDAD CON LA ENTIDAD"/>
    <s v="VISITA TECNICA"/>
    <s v="OB003395"/>
    <s v="TIPO I"/>
    <s v="TERRESTRE"/>
    <s v="BOLAÑOS TABORDA JORGE ENRIQUE"/>
    <m/>
    <n v="1"/>
    <n v="75096"/>
    <n v="75096"/>
  </r>
  <r>
    <s v="TUNJA"/>
    <x v="0"/>
    <x v="0"/>
    <s v="15759"/>
    <s v="TA-25-1459947"/>
    <s v="91377487"/>
    <s v="APERTURA"/>
    <s v="CB CRECIMIENTO - NUEVO"/>
    <s v="BOYACA"/>
    <s v="SOGAMOSO"/>
    <s v="DULCERIA PAPELERIA Y ALGO MAS"/>
    <s v="AVAL"/>
    <s v="FO-25-2037604"/>
    <d v="2025-12-29T15:38:00"/>
    <d v="2025-12-30T14:56:00"/>
    <m/>
    <m/>
    <s v="EJECUTADO"/>
    <s v="26/12/2025 26-12-2025 SE REALIZA LLAMADA AL CLIENTE, SE HABLA CON EL SR JORGE ARMANDO RIANO DIAZ SE VALIDA DIRECCIÓN OK, CANAL OK, TARJETA DE SEMBRADO OK, DISPONIBILIDAD TOTAL, SE CONFIRMA 4 ULTIMOS DIGITOS DE LA TARJETA: OK, LLAMAR EL DÍA LA INSTALACIÓN PARA CONFIRMAR VISITA// CONTACTO REALIZADO POR WHATSAPP // FECHA PROGRAMADA: 30/12/2025 | 30/12/2025 SE REALIZA INSTALACIÓN APERTURA CB AVAL, INSTALADO EQUIPO DESK 2600-LECTOR CB - MAGIC BOX - BASE SOPORTE -FUENTE DE PODER 2600- CABLE DATÁFONO 2600- 20 ROLLOS REDEBAN CUBRE CLAVE, CABLE PATCH CORD 3 METROS , TARJETA SEMBRADA 2920, PRUEBAS OK , SE EXPLICA INGRESO AL MODULO AVAL - ADQUIRENCIA - DUPLICADO -ANULACION, CIERRE PARCIAL Y TOTAL"/>
    <s v="VISITA TECNICA"/>
    <s v="FB006226"/>
    <s v="TIPO II"/>
    <s v="TERRESTRE"/>
    <s v="ALVARADO MORENO CRISTHIAN"/>
    <m/>
    <n v="1"/>
    <n v="163814"/>
    <n v="163814"/>
  </r>
  <r>
    <s v="APARTADO"/>
    <x v="4"/>
    <x v="4"/>
    <s v="5045"/>
    <s v="TA-25-1459948"/>
    <s v="91373385"/>
    <s v="APERTURA"/>
    <s v="CB CRECIMIENTO - NUEVO"/>
    <s v="ANTIOQUIA"/>
    <s v="APARTADO"/>
    <s v="A TINTIAR"/>
    <s v="AVAL"/>
    <s v="FO-25-2037607"/>
    <d v="2025-12-29T06:59:00"/>
    <d v="2025-12-29T15:45:00"/>
    <m/>
    <m/>
    <s v="EJECUTADO/CANCELADO"/>
    <s v="26/12/2025 26-12-2025 SE REALIZA LLAMADA AL CLIENTE, SE HABLA CON LA SRA STEPHANIE DAVID ZULUAGA SE VALIDA DIRECCIÓN OK, CANAL OK, TARJETA DE SEMBRADO OK, DISPONIBILIDAD TOTAL, SE CONFIRMA 4 ULTIMOS DIGITOS DE LA TARJETA: OK, LLAMAR EL DÍA LA INSTALACIÓN PARA CONFIRMAR VISITA// CONTACTO REALIZADO POR LLAMADA DE WHATSAPP (CLIENTE DEVUELVE LLAMADA)  // FECHA PROGRAMADA: 29/12/2025 | 29/12/2025 COMERCIO NO CUENTA CON MODEM DE INTERNET EN EL LOCAL. EL COMERCIO ESTÁ DENTRO DE UN CENTRO COMERCIAL Y SU MODEM ESTÁ EN UNA COLUMNA COMO A 20 METROS FIGURADO, Y PARA PODER HACER LA INSTALACIÓN DEL CABLEADO HAY QUE PEDIR PERMISO A LA ADMINISTRACIÓN DEL CENTRO COMERCIAL. SE LE INFORMA LA NOVEDAD A LA USUARIA Y NOS INFORMA QUE VA A LLAMAR AL OPERADOR DE RED (TIGO) PARA QUE LE AYUDEN CON EL TRASLADO DEL MODEM, LA USUARIO SE COMPROMETE  VOLVER A LLAMARBUNA VEZ SOLUCIONEN EL TEMA DEL INTERNET."/>
    <s v="VISITA TECNICA"/>
    <m/>
    <s v="TIPO I"/>
    <s v="TERRESTRE"/>
    <s v="SALDARRIAGA MIRANDA SANTIAGO"/>
    <m/>
    <n v="1"/>
    <n v="75096"/>
    <n v="75096"/>
  </r>
  <r>
    <s v="CALI"/>
    <x v="3"/>
    <x v="6"/>
    <s v="76364"/>
    <s v="TA-25-1462603"/>
    <s v="18376293"/>
    <s v="APERTURA"/>
    <s v="DATAFONO ADICIONAL"/>
    <s v="VALLE DEL CAUCA"/>
    <s v="JAMUNDI"/>
    <s v="RAPITIENDA CRISTINA"/>
    <s v="AVAL"/>
    <s v="FO-25-2046066"/>
    <d v="2025-12-30T16:51:00"/>
    <d v="2025-12-30T14:30:00"/>
    <m/>
    <m/>
    <s v="EJECUTADO"/>
    <s v="29/12/2025 29-12-2025 SE REALIZA LLAMADA AL CLIENTE, SE HABLA CON LA SRA MARIA CRISTINA RAMIREZ ESCOBAR SE VALIDA DIRECCIÓN OK, CANAL OK, TARJETA DE SEMBRADO OK, DISPONIBILIDAD TOTAL, SE CONFIRMA 4 ULTIMOS DIGITOS DE LA TARJETA: OK, LLAMAR EL DÍA LA INSTALACIÓN PARA CONFIRMAR VISITA// CONTACTO REALIZADO POR WHATSAPP // FECHA PROGRAMADA: 30/12/2025 | 30/12/2025 SE LLAMA AL CLIENTE, SE VÁLIDA LA INSTALACIÓN DE CB AVAL, DIRECCIÓN Y DISPONIBILIDAD, SE VISITA EL COMERCIO INSTALÓ DATAFONO, LECTORA, PINPAD, HUB EN ADICIONAL CB AVAL MIXTO, SE INICIALIZA TERMINALES EXITOSAMENTE, SE CAPACITA AL CB EN EL MANEJO DEL DATAFONO: MENU OPERATIVO. TARJETA DE SEMBRADO 1644, PRUEBAS OK, TELECARGA TRNA"/>
    <s v="VISITA TECNICA"/>
    <s v="AE00D109"/>
    <s v="TIPO II"/>
    <s v="TERRESTRE"/>
    <s v="HERRERA MONAR GEOVANNY"/>
    <m/>
    <n v="1"/>
    <n v="163814"/>
    <n v="163814"/>
  </r>
  <r>
    <s v="BOGOTA"/>
    <x v="6"/>
    <x v="2"/>
    <s v="11001"/>
    <s v="TA-25-1462605"/>
    <s v="91379726"/>
    <s v="APERTURA"/>
    <s v="CB CRECIMIENTO - NUEVO"/>
    <s v="CUNDINAMARCA"/>
    <s v="BOGOTA"/>
    <s v="INTERRAPIDISIMO CYM"/>
    <s v="AVAL"/>
    <s v="FO-25-2046069"/>
    <d v="2025-12-30T17:17:00"/>
    <d v="2025-12-30T14:18:00"/>
    <m/>
    <m/>
    <s v="EJECUTADO"/>
    <s v="29/12/2025 29-12-2025 SE REALIZA LLAMADA AL CLIENTE, SE HABLA CON LA SRA ANGIE LORENA LOPEZ LOPEZ SE VALIDA DIRECCIÓN OK, CANAL OK, TARJETA DE SEMBRADO OK, DISPONIBILIDAD TOTAL, SE CONFIRMA 4 ULTIMOS DIGITOS DE LA TARJETA: OK, LLAMAR EL DÍA LA INSTALACIÓN PARA CONFIRMAR VISITA// CONTACTO REALIZADO POR WHATSAPP // FECHA PROGRAMADA: 30/12/2025 // CLIENTE COMPLEMENTA DIRECCION: BOSA LA AMISTAD | 30/12/2025 SE REALIZA IMPLEMENTACIÓN  CB AVAL CLIENTE YA CUENTA CON DATAFONO  SE INSTALA BASE FUENTE DATOS Y LECTORA ,EL CABLEADO QUEDA POR DEBAJO DE LA MESA DEL CLIENTE, SE CREA USUARIO OPERATIVO Y SE CAPACITA SOBRE FUNCIONES BÁSICAS DEL EQUIPO,NO SE REALIZA PRUEBA CON TELETON  YA QUE ESTA PRESENTANDO FALLAS .SE REALIZAN PRUEBAS CON OTRA TRANSACCIÓN"/>
    <s v="VISITA TECNICA"/>
    <s v="FB008486"/>
    <s v="TIPO I"/>
    <s v="TERRESTRE"/>
    <s v="GALINDO ROJAS LUIS FELIPE"/>
    <m/>
    <n v="1"/>
    <n v="75096"/>
    <n v="75096"/>
  </r>
  <r>
    <s v="PEREIRA"/>
    <x v="9"/>
    <x v="3"/>
    <s v="63001"/>
    <s v="TA-25-1462606"/>
    <s v="91377525"/>
    <s v="APERTURA"/>
    <s v="CB CRECIMIENTO - NUEVO"/>
    <s v="QUINDIO"/>
    <s v="ARMENIA"/>
    <s v="FERRETERIA Y PAPELERIA BETY.COM"/>
    <s v="AVAL"/>
    <s v="FO-25-2046072"/>
    <d v="2025-12-30T17:50:00"/>
    <d v="2025-12-30T12:13:00"/>
    <m/>
    <m/>
    <s v="EJECUTADO"/>
    <s v="29/12/2025 29-12-2025 SE REALIZA LLAMADA AL CLIENTE, SE HABLA CON LA SRA BEATRIZ POSADA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30/12/2025 | 30/12/2025 VISITAMOS COMERCIO CLIENTE YA TIENE EL DATAFONO EN EL COMERCIO, INSTALAMOS LECTOR DE BARRAS CON BASE DATAFONO LO CONFIGURAMOS, SEMBRAMOS TARJETA REALIZAMOS PRUEBAS PERO NO SON EXITOSAS YA QUE NO FUNCIONA EL EL CONVENIO DE TELETON EL CLIENTE NO TIENE COMO HACER PRUEBAS, CAPACITAMOS AL CLIENTE EN EL MANEJO DEL DATAFONO COMO HACER LOS CIERRES, CREACIÓN DE USUARIOS, NO ES POSIBLE HACER CIERRE YA QUE NO TIENE TRANSACCIONES."/>
    <s v="VISITA TECNICA"/>
    <s v="FB006211"/>
    <s v="TIPO II"/>
    <s v="TERRESTRE"/>
    <s v="ARROYAVE CANO MANUEL GUILLERMO"/>
    <m/>
    <n v="1"/>
    <n v="163814"/>
    <n v="163814"/>
  </r>
  <r>
    <s v="CALI"/>
    <x v="7"/>
    <x v="6"/>
    <s v="76001"/>
    <s v="TA-25-1462607"/>
    <s v="91377897"/>
    <s v="APERTURA"/>
    <s v="CB CRECIMIENTO - NUEVO"/>
    <s v="VALLE DEL CAUCA"/>
    <s v="CALI"/>
    <s v="MINIMARKET FULL HOGAR"/>
    <s v="AVAL"/>
    <s v="FO-25-2046076"/>
    <d v="2025-12-30T16:56:00"/>
    <d v="2025-12-30T15:21:00"/>
    <m/>
    <m/>
    <s v="EJECUTADO"/>
    <s v="29/12/2025 29-12-2025 SE REALIZA LLAMADA AL CLIENTE, SE HABLA CON EL SR FRANCISCO JAVIER IRURI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0/12/2025 | 30/12/2025 SE VISTA ESTABLECIMIENTO, SE REALIZA INSTALACIÓN CORRESPONSAL AVAL. TRANSACCIONES DE PRUEBA EXITOSAS.SE CAPACITA PARA MANEJO OPERATIVO."/>
    <s v="VISITA TECNICA"/>
    <s v="FB006577"/>
    <s v="TIPO I"/>
    <s v="TERRESTRE"/>
    <s v="BOLAÑOS TABORDA JORGE ENRIQUE"/>
    <m/>
    <n v="1"/>
    <n v="75096"/>
    <n v="75096"/>
  </r>
  <r>
    <s v="BOGOTA"/>
    <x v="6"/>
    <x v="2"/>
    <s v="11001"/>
    <s v="TA-25-1468680"/>
    <s v="90847888"/>
    <s v="APERTURA"/>
    <s v="CB CRECIMIENTO - NUEVO"/>
    <s v="CUNDINAMARCA"/>
    <s v="BOGOTA"/>
    <s v="DROGUERIA HIPERFARMA RINCON"/>
    <s v="AVAL"/>
    <s v="FO-25-2052503"/>
    <d v="2025-12-31T21:06:00"/>
    <d v="2025-12-31T14:00:00"/>
    <m/>
    <m/>
    <s v="EJECUTADO"/>
    <s v="30/12/2025 30-12-2025 SE REALIZA LLAMADA AL CLIENTE, SE HABLA CON LA SRA DANIELA SOFIA GIRON HOYOS  SE VALIDA DIRECCIÓN OK, CANAL OK, TARJETA DE SEMBRADO OK, DISPONIBILIDAD TOTAL, SE CONFIRMA 4 ULTIMOS DIGITOS DE LA TARJETA: OK, LLAMAR EL DÍA LA INSTALACIÓN PARA CONFIRMAR VISITA// CONTACTO REALIZADO POR WHATSAPP // FECHA PROGRAMADA: 31/12/2025 | 02/01/2026 INSTALACIÓN AVAL CON DATAFONO LECTORA ROLLOS BASE FUENTE DATOS SERVICIO OPERATIVO PRUEBAS OK TRNA RBM CONVENIO TELETÓN CAÍDO SE REALIZA PRUEBA CON UNA CONSIGNACIÓN APROBADA POR CLIENTE NO HAY COMO HACER CONSULTA O RETIRO SEMBRADO DE TARJETA CC MÓDULO COMPRA OK"/>
    <s v="VISITA TECNICA"/>
    <s v="AE00D581"/>
    <s v="TIPO I"/>
    <s v="TERRESTRE"/>
    <s v="BUSTOS MORA DIEGO MANUEL"/>
    <m/>
    <n v="1"/>
    <n v="75096"/>
    <n v="75096"/>
  </r>
  <r>
    <s v="PASTO"/>
    <x v="7"/>
    <x v="6"/>
    <s v="52001"/>
    <s v="TA-25-1468683"/>
    <s v="91378317"/>
    <s v="APERTURA"/>
    <s v="CB CRECIMIENTO - NUEVO"/>
    <s v="NARIÑO"/>
    <s v="PASTO"/>
    <s v="TIENDA BOOM 131"/>
    <s v="AVAL"/>
    <s v="FO-25-2052517"/>
    <d v="2025-12-31T07:36:00"/>
    <d v="2025-12-31T11:21:00"/>
    <m/>
    <m/>
    <s v="EJECUTADO"/>
    <s v="30/12/2025 30-12-2025 SE REALIZA LLAMADA AL CLIENTE, SE HABLA CON LA SRA ISABEL CRISTINA CHAZATAR GUERRERO SE VALIDA DIRECCIÓN OK, CANAL OK, TARJETA DE SEMBRADO OK, DISPONIBILIDAD TOTAL, SE CONFIRMA 4 ULTIMOS DIGITOS DE LA TARJETA: OK, LLAMAR EL DÍA LA INSTALACIÓN PARA CONFIRMAR VISITA// CONTACTO REALIZADO POR LA APP // FECHA PROGRAMADA: 31/12/2025 | 31/12/2025 SE REALIZA INSTALACIÓN DE CORRESPONSAL BANCARIO GRUPO AVAL SE CONFIGURA PARÁMETROS SE INICIALIZA SE REALIZA SEMBRADO DE TARJETA CREACIÓN DE USUARIOS PRUEBAS DE FUNCIONAMIENTO EXITOSAS SE EXPLICA INGRESO A MÓDULO DE CB Y MENÚ OPERACIONAL INSTALACIÓN OK"/>
    <s v="VISITA TECNICA"/>
    <s v="FB007332"/>
    <s v="TIPO I"/>
    <s v="TERRESTRE"/>
    <s v="BRAVO MADROÑERO OSCAR ESTEBAN"/>
    <m/>
    <n v="1"/>
    <n v="75096"/>
    <n v="75096"/>
  </r>
  <r>
    <m/>
    <x v="10"/>
    <x v="7"/>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93050-863B-4305-9C1A-FF334A429925}" name="TablaDinámica13" cacheId="39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5:B41" firstHeaderRow="1" firstDataRow="1" firstDataCol="1"/>
  <pivotFields count="32">
    <pivotField showAll="0"/>
    <pivotField axis="axisRow" showAll="0">
      <items count="9">
        <item x="0"/>
        <item x="4"/>
        <item x="3"/>
        <item x="1"/>
        <item x="5"/>
        <item x="2"/>
        <item h="1" x="7"/>
        <item x="6"/>
        <item t="default"/>
      </items>
    </pivotField>
    <pivotField axis="axisRow" showAll="0">
      <items count="9">
        <item x="0"/>
        <item x="5"/>
        <item x="2"/>
        <item x="4"/>
        <item x="3"/>
        <item x="1"/>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6">
    <i>
      <x/>
    </i>
    <i r="1">
      <x/>
    </i>
    <i>
      <x v="1"/>
    </i>
    <i r="1">
      <x v="3"/>
    </i>
    <i>
      <x v="2"/>
    </i>
    <i r="1">
      <x v="4"/>
    </i>
    <i>
      <x v="3"/>
    </i>
    <i r="1">
      <x v="5"/>
    </i>
    <i>
      <x v="4"/>
    </i>
    <i r="1">
      <x v="6"/>
    </i>
    <i>
      <x v="5"/>
    </i>
    <i r="1">
      <x v="1"/>
    </i>
    <i r="1">
      <x v="2"/>
    </i>
    <i>
      <x v="7"/>
    </i>
    <i r="1">
      <x v="2"/>
    </i>
    <i t="grand">
      <x/>
    </i>
  </rowItems>
  <colItems count="1">
    <i/>
  </colItems>
  <dataFields count="1">
    <dataField name="Suma de VALOR TOTAL"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0A91D7-0CB2-4F71-B52E-AB3FD389EE49}" name="TablaDinámica18" cacheId="41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7:B144" firstHeaderRow="1" firstDataRow="1" firstDataCol="1"/>
  <pivotFields count="32">
    <pivotField showAll="0"/>
    <pivotField axis="axisRow" showAll="0">
      <items count="10">
        <item x="7"/>
        <item x="5"/>
        <item x="1"/>
        <item x="4"/>
        <item x="3"/>
        <item x="2"/>
        <item x="0"/>
        <item h="1" x="8"/>
        <item x="6"/>
        <item t="default"/>
      </items>
    </pivotField>
    <pivotField axis="axisRow" showAll="0">
      <items count="9">
        <item x="5"/>
        <item x="6"/>
        <item x="0"/>
        <item x="1"/>
        <item x="4"/>
        <item x="3"/>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7">
    <i>
      <x/>
    </i>
    <i r="1">
      <x v="1"/>
    </i>
    <i>
      <x v="1"/>
    </i>
    <i r="1">
      <x v="6"/>
    </i>
    <i>
      <x v="2"/>
    </i>
    <i r="1">
      <x v="6"/>
    </i>
    <i>
      <x v="3"/>
    </i>
    <i r="1">
      <x/>
    </i>
    <i r="1">
      <x v="2"/>
    </i>
    <i r="1">
      <x v="8"/>
    </i>
    <i>
      <x v="4"/>
    </i>
    <i r="1">
      <x v="3"/>
    </i>
    <i>
      <x v="5"/>
    </i>
    <i r="1">
      <x v="4"/>
    </i>
    <i>
      <x v="6"/>
    </i>
    <i r="1">
      <x v="5"/>
    </i>
    <i t="grand">
      <x/>
    </i>
  </rowItems>
  <colItems count="1">
    <i/>
  </colItems>
  <dataFields count="1">
    <dataField name="Suma de VALOR FACTURABLE A LA RED"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1EBBE-AA18-4F31-8CF7-8AA560CAD809}" name="TablaDinámica14" cacheId="40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5:B59" firstHeaderRow="1" firstDataRow="1" firstDataCol="1"/>
  <pivotFields count="32">
    <pivotField showAll="0"/>
    <pivotField axis="axisRow" showAll="0">
      <items count="8">
        <item x="4"/>
        <item x="3"/>
        <item x="0"/>
        <item x="2"/>
        <item x="5"/>
        <item x="1"/>
        <item h="1" x="6"/>
        <item t="default"/>
      </items>
    </pivotField>
    <pivotField axis="axisRow" showAll="0">
      <items count="9">
        <item x="5"/>
        <item x="4"/>
        <item x="1"/>
        <item x="3"/>
        <item x="0"/>
        <item x="2"/>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TOTAL "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F07F1-1B35-4999-9321-ECCE42A6B4E2}" name="TablaDinámica19" cacheId="42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49:B152" firstHeaderRow="1" firstDataRow="1" firstDataCol="1"/>
  <pivotFields count="29">
    <pivotField showAll="0"/>
    <pivotField axis="axisRow" showAll="0">
      <items count="3">
        <item h="1"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3">
    <i>
      <x v="1"/>
    </i>
    <i r="1">
      <x v="1"/>
    </i>
    <i t="grand">
      <x/>
    </i>
  </rowItems>
  <colItems count="1">
    <i/>
  </colItems>
  <dataFields count="1">
    <dataField name="Suma de VALOR TOTAL"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73FD5A-CDA3-4FDE-8A4B-EFA27E6112E2}" name="TablaDinámica20" cacheId="42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5:I13" firstHeaderRow="1" firstDataRow="1" firstDataCol="1"/>
  <pivotFields count="2">
    <pivotField axis="axisRow" showAll="0">
      <items count="9">
        <item x="0"/>
        <item x="4"/>
        <item x="5"/>
        <item x="6"/>
        <item x="2"/>
        <item x="7"/>
        <item x="3"/>
        <item h="1" x="1"/>
        <item t="default"/>
      </items>
    </pivotField>
    <pivotField dataField="1" showAll="0"/>
  </pivotFields>
  <rowFields count="1">
    <field x="0"/>
  </rowFields>
  <rowItems count="8">
    <i>
      <x/>
    </i>
    <i>
      <x v="1"/>
    </i>
    <i>
      <x v="2"/>
    </i>
    <i>
      <x v="3"/>
    </i>
    <i>
      <x v="4"/>
    </i>
    <i>
      <x v="5"/>
    </i>
    <i>
      <x v="6"/>
    </i>
    <i t="grand">
      <x/>
    </i>
  </rowItems>
  <colItems count="1">
    <i/>
  </colItems>
  <dataFields count="1">
    <dataField name="Suma de valo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76B39F-A12B-46D6-8991-51CD26F29240}" name="TablaDinámica15" cacheId="40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4:B78" firstHeaderRow="1" firstDataRow="1" firstDataCol="1"/>
  <pivotFields count="31">
    <pivotField showAll="0"/>
    <pivotField axis="axisRow" showAll="0">
      <items count="8">
        <item x="3"/>
        <item x="5"/>
        <item x="1"/>
        <item x="2"/>
        <item x="4"/>
        <item x="0"/>
        <item h="1" x="6"/>
        <item t="default"/>
      </items>
    </pivotField>
    <pivotField axis="axisRow" showAll="0">
      <items count="9">
        <item x="3"/>
        <item x="5"/>
        <item x="0"/>
        <item x="6"/>
        <item x="1"/>
        <item x="2"/>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TOTAL "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C2BACF-90A7-4C3F-B00F-726AA4C8FEFA}" name="TablaDinámica16" cacheId="43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82:B101" firstHeaderRow="1" firstDataRow="1" firstDataCol="1"/>
  <pivotFields count="28">
    <pivotField showAll="0"/>
    <pivotField axis="axisRow" showAll="0">
      <items count="12">
        <item x="5"/>
        <item x="2"/>
        <item x="4"/>
        <item x="1"/>
        <item x="0"/>
        <item x="3"/>
        <item h="1" x="10"/>
        <item x="6"/>
        <item x="7"/>
        <item x="8"/>
        <item x="9"/>
        <item t="default"/>
      </items>
    </pivotField>
    <pivotField axis="axisRow" showAll="0">
      <items count="9">
        <item x="5"/>
        <item x="3"/>
        <item x="6"/>
        <item x="2"/>
        <item x="4"/>
        <item x="1"/>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9">
    <i>
      <x/>
    </i>
    <i r="1">
      <x/>
    </i>
    <i>
      <x v="1"/>
    </i>
    <i r="1">
      <x v="5"/>
    </i>
    <i r="1">
      <x v="10"/>
    </i>
    <i>
      <x v="2"/>
    </i>
    <i r="1">
      <x v="5"/>
    </i>
    <i r="1">
      <x v="8"/>
    </i>
    <i>
      <x v="3"/>
    </i>
    <i r="1">
      <x v="1"/>
    </i>
    <i r="1">
      <x v="7"/>
    </i>
    <i>
      <x v="4"/>
    </i>
    <i r="1">
      <x v="2"/>
    </i>
    <i>
      <x v="5"/>
    </i>
    <i r="1">
      <x v="3"/>
    </i>
    <i r="1">
      <x v="9"/>
    </i>
    <i>
      <x v="6"/>
    </i>
    <i r="1">
      <x v="4"/>
    </i>
    <i t="grand">
      <x/>
    </i>
  </rowItems>
  <colItems count="1">
    <i/>
  </colItems>
  <dataFields count="1">
    <dataField name="Suma de VALOR FACTURABLE A LA RED"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13F6B7-FAFD-40A5-BA8D-268375FC7CF8}" name="TablaDinámica17" cacheId="4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05:B123" firstHeaderRow="1" firstDataRow="1" firstDataCol="1"/>
  <pivotFields count="30">
    <pivotField showAll="0"/>
    <pivotField axis="axisRow" showAll="0">
      <items count="11">
        <item x="6"/>
        <item x="3"/>
        <item x="2"/>
        <item x="4"/>
        <item x="0"/>
        <item x="5"/>
        <item x="1"/>
        <item x="9"/>
        <item x="7"/>
        <item x="8"/>
        <item t="default"/>
      </items>
    </pivotField>
    <pivotField axis="axisRow" showAll="0">
      <items count="9">
        <item x="3"/>
        <item x="6"/>
        <item x="1"/>
        <item x="2"/>
        <item x="4"/>
        <item x="0"/>
        <item x="5"/>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8">
    <i>
      <x/>
    </i>
    <i r="1">
      <x v="1"/>
    </i>
    <i>
      <x v="1"/>
    </i>
    <i r="1">
      <x v="6"/>
    </i>
    <i r="1">
      <x v="8"/>
    </i>
    <i>
      <x v="2"/>
    </i>
    <i r="1">
      <x v="6"/>
    </i>
    <i>
      <x v="3"/>
    </i>
    <i r="1">
      <x/>
    </i>
    <i r="1">
      <x v="2"/>
    </i>
    <i r="1">
      <x v="9"/>
    </i>
    <i>
      <x v="4"/>
    </i>
    <i r="1">
      <x v="3"/>
    </i>
    <i>
      <x v="5"/>
    </i>
    <i r="1">
      <x v="4"/>
    </i>
    <i>
      <x v="6"/>
    </i>
    <i r="1">
      <x v="5"/>
    </i>
    <i t="grand">
      <x/>
    </i>
  </rowItems>
  <colItems count="1">
    <i/>
  </colItems>
  <dataFields count="1">
    <dataField name="Suma de VALOR FACTURABLE A LA RED"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4BD8C7-5C54-4CF7-8235-B12FC0BAC590}" name="TablaDinámica12" cacheId="39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1" firstHeaderRow="1" firstDataRow="1" firstDataCol="1"/>
  <pivotFields count="29">
    <pivotField showAll="0"/>
    <pivotField axis="axisRow" showAll="0">
      <items count="10">
        <item x="2"/>
        <item x="3"/>
        <item x="0"/>
        <item x="1"/>
        <item h="1" x="8"/>
        <item x="4"/>
        <item x="5"/>
        <item x="6"/>
        <item x="7"/>
        <item t="default"/>
      </items>
    </pivotField>
    <pivotField axis="axisRow" showAll="0">
      <items count="9">
        <item x="2"/>
        <item x="3"/>
        <item x="1"/>
        <item x="5"/>
        <item x="4"/>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8">
    <i>
      <x/>
    </i>
    <i r="1">
      <x/>
    </i>
    <i>
      <x v="1"/>
    </i>
    <i r="1">
      <x v="4"/>
    </i>
    <i>
      <x v="2"/>
    </i>
    <i r="1">
      <x v="6"/>
    </i>
    <i>
      <x v="3"/>
    </i>
    <i r="1">
      <x v="1"/>
    </i>
    <i r="1">
      <x v="2"/>
    </i>
    <i>
      <x v="5"/>
    </i>
    <i r="1">
      <x v="3"/>
    </i>
    <i>
      <x v="6"/>
    </i>
    <i r="1">
      <x v="5"/>
    </i>
    <i>
      <x v="7"/>
    </i>
    <i r="1">
      <x v="2"/>
    </i>
    <i>
      <x v="8"/>
    </i>
    <i r="1">
      <x v="1"/>
    </i>
    <i t="grand">
      <x/>
    </i>
  </rowItems>
  <colItems count="1">
    <i/>
  </colItems>
  <dataFields count="1">
    <dataField name="Suma de VALOR TOTAL"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1EE3-1022-435B-A308-A8A4BC32D6F1}">
  <dimension ref="A2:I152"/>
  <sheetViews>
    <sheetView tabSelected="1" workbookViewId="0">
      <selection activeCell="F16" sqref="F16"/>
    </sheetView>
  </sheetViews>
  <sheetFormatPr baseColWidth="10" defaultRowHeight="14.4"/>
  <cols>
    <col min="1" max="1" width="32.109375" bestFit="1" customWidth="1"/>
    <col min="2" max="2" width="34.44140625" bestFit="1" customWidth="1"/>
    <col min="6" max="6" width="32.109375" bestFit="1" customWidth="1"/>
    <col min="7" max="7" width="34.44140625" bestFit="1" customWidth="1"/>
    <col min="8" max="8" width="17.109375" bestFit="1" customWidth="1"/>
    <col min="9" max="9" width="13" bestFit="1" customWidth="1"/>
  </cols>
  <sheetData>
    <row r="2" spans="1:9">
      <c r="A2" t="s">
        <v>16366</v>
      </c>
    </row>
    <row r="3" spans="1:9">
      <c r="A3" s="57" t="s">
        <v>16367</v>
      </c>
      <c r="B3" t="s">
        <v>16368</v>
      </c>
    </row>
    <row r="4" spans="1:9">
      <c r="A4" s="55" t="s">
        <v>124</v>
      </c>
      <c r="B4" s="58">
        <v>2291476</v>
      </c>
      <c r="C4" t="s">
        <v>16369</v>
      </c>
      <c r="D4" t="s">
        <v>16370</v>
      </c>
    </row>
    <row r="5" spans="1:9">
      <c r="A5" s="56" t="s">
        <v>125</v>
      </c>
      <c r="B5" s="58">
        <v>2291476</v>
      </c>
      <c r="C5" t="str">
        <f>A5</f>
        <v>0004-0001</v>
      </c>
      <c r="D5">
        <f>B5</f>
        <v>2291476</v>
      </c>
      <c r="H5" s="57" t="s">
        <v>16367</v>
      </c>
      <c r="I5" t="s">
        <v>16371</v>
      </c>
    </row>
    <row r="6" spans="1:9">
      <c r="A6" s="55" t="s">
        <v>190</v>
      </c>
      <c r="B6" s="58">
        <v>5027174</v>
      </c>
      <c r="G6" t="s">
        <v>16372</v>
      </c>
      <c r="H6" s="55" t="s">
        <v>125</v>
      </c>
      <c r="I6" s="58">
        <v>54060187</v>
      </c>
    </row>
    <row r="7" spans="1:9">
      <c r="A7" s="56" t="s">
        <v>191</v>
      </c>
      <c r="B7" s="58">
        <v>5027174</v>
      </c>
      <c r="C7" t="str">
        <f>A7</f>
        <v>0004-0005</v>
      </c>
      <c r="D7">
        <f>B7</f>
        <v>5027174</v>
      </c>
      <c r="G7" t="s">
        <v>16373</v>
      </c>
      <c r="H7" s="55" t="s">
        <v>160</v>
      </c>
      <c r="I7" s="58">
        <v>9675354</v>
      </c>
    </row>
    <row r="8" spans="1:9">
      <c r="A8" s="55" t="s">
        <v>86</v>
      </c>
      <c r="B8" s="58">
        <v>2466323</v>
      </c>
      <c r="G8" t="s">
        <v>16374</v>
      </c>
      <c r="H8" s="55" t="s">
        <v>110</v>
      </c>
      <c r="I8" s="58">
        <v>46546603</v>
      </c>
    </row>
    <row r="9" spans="1:9">
      <c r="A9" s="56" t="s">
        <v>87</v>
      </c>
      <c r="B9" s="58">
        <v>2466323</v>
      </c>
      <c r="C9" t="str">
        <f>A9</f>
        <v>0004-0008</v>
      </c>
      <c r="D9">
        <f>B9</f>
        <v>2466323</v>
      </c>
      <c r="G9" t="s">
        <v>16375</v>
      </c>
      <c r="H9" s="55" t="s">
        <v>244</v>
      </c>
      <c r="I9" s="58">
        <v>37256173</v>
      </c>
    </row>
    <row r="10" spans="1:9">
      <c r="A10" s="55" t="s">
        <v>109</v>
      </c>
      <c r="B10" s="58">
        <v>655025</v>
      </c>
      <c r="G10" t="s">
        <v>16376</v>
      </c>
      <c r="H10" s="55" t="s">
        <v>191</v>
      </c>
      <c r="I10" s="58">
        <v>81773717</v>
      </c>
    </row>
    <row r="11" spans="1:9">
      <c r="A11" s="56" t="s">
        <v>160</v>
      </c>
      <c r="B11" s="58">
        <v>75096</v>
      </c>
      <c r="C11" t="str">
        <f>A11</f>
        <v>0004-0002</v>
      </c>
      <c r="D11">
        <f>B11</f>
        <v>75096</v>
      </c>
      <c r="G11" t="s">
        <v>16377</v>
      </c>
      <c r="H11" s="55" t="s">
        <v>286</v>
      </c>
      <c r="I11" s="58">
        <v>41222756</v>
      </c>
    </row>
    <row r="12" spans="1:9">
      <c r="A12" s="56" t="s">
        <v>110</v>
      </c>
      <c r="B12" s="58">
        <v>579929</v>
      </c>
      <c r="C12" t="str">
        <f>A12</f>
        <v>0004-0003</v>
      </c>
      <c r="D12">
        <f>B12</f>
        <v>579929</v>
      </c>
      <c r="G12" t="s">
        <v>16378</v>
      </c>
      <c r="H12" s="55" t="s">
        <v>87</v>
      </c>
      <c r="I12" s="58">
        <v>58086348</v>
      </c>
    </row>
    <row r="13" spans="1:9">
      <c r="A13" s="55" t="s">
        <v>243</v>
      </c>
      <c r="B13" s="58">
        <v>903741</v>
      </c>
      <c r="H13" s="55" t="s">
        <v>16379</v>
      </c>
      <c r="I13" s="58">
        <v>328621138</v>
      </c>
    </row>
    <row r="14" spans="1:9">
      <c r="A14" s="56" t="s">
        <v>244</v>
      </c>
      <c r="B14" s="58">
        <v>903741</v>
      </c>
      <c r="C14" t="str">
        <f>A14</f>
        <v>0004-0004</v>
      </c>
      <c r="D14">
        <f>B14</f>
        <v>903741</v>
      </c>
    </row>
    <row r="15" spans="1:9">
      <c r="A15" s="55" t="s">
        <v>285</v>
      </c>
      <c r="B15" s="58">
        <v>1343284</v>
      </c>
    </row>
    <row r="16" spans="1:9">
      <c r="A16" s="56" t="s">
        <v>286</v>
      </c>
      <c r="B16" s="58">
        <v>1343284</v>
      </c>
      <c r="C16" t="str">
        <f>A16</f>
        <v>0004-0007</v>
      </c>
      <c r="D16">
        <f>B16</f>
        <v>1343284</v>
      </c>
    </row>
    <row r="17" spans="1:4">
      <c r="A17" s="55" t="s">
        <v>298</v>
      </c>
      <c r="B17" s="58">
        <v>2826954</v>
      </c>
    </row>
    <row r="18" spans="1:4">
      <c r="A18" s="56" t="s">
        <v>110</v>
      </c>
      <c r="B18" s="58">
        <v>2826954</v>
      </c>
      <c r="C18" t="str">
        <f>A18</f>
        <v>0004-0003</v>
      </c>
      <c r="D18">
        <f>B18</f>
        <v>2826954</v>
      </c>
    </row>
    <row r="19" spans="1:4">
      <c r="A19" s="55" t="s">
        <v>708</v>
      </c>
      <c r="B19" s="58">
        <v>477820</v>
      </c>
    </row>
    <row r="20" spans="1:4">
      <c r="A20" s="56" t="s">
        <v>160</v>
      </c>
      <c r="B20" s="58">
        <v>477820</v>
      </c>
      <c r="C20" t="str">
        <f>A20</f>
        <v>0004-0002</v>
      </c>
      <c r="D20">
        <f>B20</f>
        <v>477820</v>
      </c>
    </row>
    <row r="21" spans="1:4">
      <c r="A21" s="55" t="s">
        <v>16379</v>
      </c>
      <c r="B21" s="58">
        <v>15991797</v>
      </c>
    </row>
    <row r="24" spans="1:4">
      <c r="A24" t="s">
        <v>16380</v>
      </c>
    </row>
    <row r="25" spans="1:4">
      <c r="A25" s="57" t="s">
        <v>16367</v>
      </c>
      <c r="B25" t="s">
        <v>16368</v>
      </c>
    </row>
    <row r="26" spans="1:4">
      <c r="A26" s="55" t="s">
        <v>124</v>
      </c>
      <c r="B26" s="58">
        <v>27964716</v>
      </c>
    </row>
    <row r="27" spans="1:4">
      <c r="A27" s="56" t="s">
        <v>125</v>
      </c>
      <c r="B27" s="58">
        <v>27964716</v>
      </c>
      <c r="C27" t="str">
        <f>A27</f>
        <v>0004-0001</v>
      </c>
      <c r="D27">
        <f>B27</f>
        <v>27964716</v>
      </c>
    </row>
    <row r="28" spans="1:4">
      <c r="A28" s="55" t="s">
        <v>248</v>
      </c>
      <c r="B28" s="58">
        <v>9650846</v>
      </c>
    </row>
    <row r="29" spans="1:4">
      <c r="A29" s="56" t="s">
        <v>244</v>
      </c>
      <c r="B29" s="58">
        <v>9650846</v>
      </c>
      <c r="C29" t="str">
        <f>A29</f>
        <v>0004-0004</v>
      </c>
      <c r="D29">
        <f>B29</f>
        <v>9650846</v>
      </c>
    </row>
    <row r="30" spans="1:4">
      <c r="A30" s="55" t="s">
        <v>190</v>
      </c>
      <c r="B30" s="58">
        <v>38628762</v>
      </c>
    </row>
    <row r="31" spans="1:4">
      <c r="A31" s="56" t="s">
        <v>191</v>
      </c>
      <c r="B31" s="58">
        <v>38628762</v>
      </c>
      <c r="C31" t="str">
        <f>A31</f>
        <v>0004-0005</v>
      </c>
      <c r="D31">
        <f>B31</f>
        <v>38628762</v>
      </c>
    </row>
    <row r="32" spans="1:4">
      <c r="A32" s="55" t="s">
        <v>957</v>
      </c>
      <c r="B32" s="58">
        <v>12478601</v>
      </c>
    </row>
    <row r="33" spans="1:4">
      <c r="A33" s="56" t="s">
        <v>286</v>
      </c>
      <c r="B33" s="58">
        <v>12478601</v>
      </c>
      <c r="C33" t="str">
        <f>A33</f>
        <v>0004-0007</v>
      </c>
      <c r="D33">
        <f>B33</f>
        <v>12478601</v>
      </c>
    </row>
    <row r="34" spans="1:4">
      <c r="A34" s="55" t="s">
        <v>86</v>
      </c>
      <c r="B34" s="58">
        <v>17736345</v>
      </c>
    </row>
    <row r="35" spans="1:4">
      <c r="A35" s="56" t="s">
        <v>87</v>
      </c>
      <c r="B35" s="58">
        <v>17736345</v>
      </c>
      <c r="C35" t="str">
        <f>A35</f>
        <v>0004-0008</v>
      </c>
      <c r="D35">
        <f>B35</f>
        <v>17736345</v>
      </c>
    </row>
    <row r="36" spans="1:4">
      <c r="A36" s="55" t="s">
        <v>109</v>
      </c>
      <c r="B36" s="58">
        <v>23915193</v>
      </c>
    </row>
    <row r="37" spans="1:4">
      <c r="A37" s="56" t="s">
        <v>160</v>
      </c>
      <c r="B37" s="58">
        <v>4069894</v>
      </c>
      <c r="C37" t="str">
        <f>A37</f>
        <v>0004-0002</v>
      </c>
      <c r="D37">
        <f>B37</f>
        <v>4069894</v>
      </c>
    </row>
    <row r="38" spans="1:4">
      <c r="A38" s="56" t="s">
        <v>110</v>
      </c>
      <c r="B38" s="58">
        <v>19845299</v>
      </c>
      <c r="C38" t="str">
        <f>A38</f>
        <v>0004-0003</v>
      </c>
      <c r="D38">
        <f>B38</f>
        <v>19845299</v>
      </c>
    </row>
    <row r="39" spans="1:4">
      <c r="A39" s="55" t="s">
        <v>298</v>
      </c>
      <c r="B39" s="58">
        <v>144968</v>
      </c>
    </row>
    <row r="40" spans="1:4">
      <c r="A40" s="56" t="s">
        <v>110</v>
      </c>
      <c r="B40" s="58">
        <v>144968</v>
      </c>
      <c r="C40" t="str">
        <f>A40</f>
        <v>0004-0003</v>
      </c>
      <c r="D40">
        <f>B40</f>
        <v>144968</v>
      </c>
    </row>
    <row r="41" spans="1:4">
      <c r="A41" s="55" t="s">
        <v>16379</v>
      </c>
      <c r="B41" s="58">
        <v>130519431</v>
      </c>
    </row>
    <row r="42" spans="1:4">
      <c r="A42" s="55"/>
      <c r="B42" s="58"/>
    </row>
    <row r="43" spans="1:4">
      <c r="A43" s="55"/>
      <c r="B43" s="58"/>
    </row>
    <row r="44" spans="1:4">
      <c r="A44" t="s">
        <v>16381</v>
      </c>
    </row>
    <row r="45" spans="1:4">
      <c r="A45" s="57" t="s">
        <v>16367</v>
      </c>
      <c r="B45" t="s">
        <v>16382</v>
      </c>
    </row>
    <row r="46" spans="1:4">
      <c r="A46" s="55" t="s">
        <v>124</v>
      </c>
      <c r="B46" s="58">
        <v>7516537</v>
      </c>
    </row>
    <row r="47" spans="1:4">
      <c r="A47" s="56" t="s">
        <v>125</v>
      </c>
      <c r="B47" s="58">
        <v>7516537</v>
      </c>
      <c r="C47" t="str">
        <f>A47</f>
        <v>0004-0001</v>
      </c>
      <c r="D47">
        <f>B47</f>
        <v>7516537</v>
      </c>
    </row>
    <row r="48" spans="1:4">
      <c r="A48" s="55" t="s">
        <v>248</v>
      </c>
      <c r="B48" s="58">
        <v>3166017</v>
      </c>
    </row>
    <row r="49" spans="1:4">
      <c r="A49" s="56" t="s">
        <v>244</v>
      </c>
      <c r="B49" s="58">
        <v>3166017</v>
      </c>
      <c r="C49" t="str">
        <f>A49</f>
        <v>0004-0004</v>
      </c>
      <c r="D49">
        <f>B49</f>
        <v>3166017</v>
      </c>
    </row>
    <row r="50" spans="1:4">
      <c r="A50" s="55" t="s">
        <v>190</v>
      </c>
      <c r="B50" s="58">
        <v>11634196</v>
      </c>
    </row>
    <row r="51" spans="1:4">
      <c r="A51" s="56" t="s">
        <v>191</v>
      </c>
      <c r="B51" s="58">
        <v>11634196</v>
      </c>
      <c r="C51" t="str">
        <f>A51</f>
        <v>0004-0005</v>
      </c>
      <c r="D51">
        <f>B51</f>
        <v>11634196</v>
      </c>
    </row>
    <row r="52" spans="1:4">
      <c r="A52" s="55" t="s">
        <v>957</v>
      </c>
      <c r="B52" s="58">
        <v>7152414</v>
      </c>
    </row>
    <row r="53" spans="1:4">
      <c r="A53" s="56" t="s">
        <v>286</v>
      </c>
      <c r="B53" s="58">
        <v>7152414</v>
      </c>
      <c r="C53" t="str">
        <f>A53</f>
        <v>0004-0007</v>
      </c>
      <c r="D53">
        <f>B53</f>
        <v>7152414</v>
      </c>
    </row>
    <row r="54" spans="1:4">
      <c r="A54" s="55" t="s">
        <v>86</v>
      </c>
      <c r="B54" s="58">
        <v>11564692</v>
      </c>
    </row>
    <row r="55" spans="1:4">
      <c r="A55" s="56" t="s">
        <v>87</v>
      </c>
      <c r="B55" s="58">
        <v>11564692</v>
      </c>
      <c r="C55" t="str">
        <f>A55</f>
        <v>0004-0008</v>
      </c>
      <c r="D55">
        <f>B55</f>
        <v>11564692</v>
      </c>
    </row>
    <row r="56" spans="1:4">
      <c r="A56" s="55" t="s">
        <v>109</v>
      </c>
      <c r="B56" s="58">
        <v>6252240</v>
      </c>
    </row>
    <row r="57" spans="1:4">
      <c r="A57" s="56" t="s">
        <v>160</v>
      </c>
      <c r="B57" s="58">
        <v>1317321</v>
      </c>
      <c r="C57" t="str">
        <f>A57</f>
        <v>0004-0002</v>
      </c>
      <c r="D57">
        <f>B57</f>
        <v>1317321</v>
      </c>
    </row>
    <row r="58" spans="1:4">
      <c r="A58" s="56" t="s">
        <v>110</v>
      </c>
      <c r="B58" s="58">
        <v>4934919</v>
      </c>
      <c r="C58" t="str">
        <f>A58</f>
        <v>0004-0003</v>
      </c>
      <c r="D58">
        <f>B58</f>
        <v>4934919</v>
      </c>
    </row>
    <row r="59" spans="1:4">
      <c r="A59" s="55" t="s">
        <v>16379</v>
      </c>
      <c r="B59" s="58">
        <v>47286096</v>
      </c>
    </row>
    <row r="63" spans="1:4">
      <c r="A63" t="s">
        <v>16383</v>
      </c>
    </row>
    <row r="64" spans="1:4">
      <c r="A64" s="57" t="s">
        <v>16367</v>
      </c>
      <c r="B64" t="s">
        <v>16382</v>
      </c>
    </row>
    <row r="65" spans="1:4">
      <c r="A65" s="55" t="s">
        <v>124</v>
      </c>
      <c r="B65" s="58">
        <v>8567520</v>
      </c>
    </row>
    <row r="66" spans="1:4">
      <c r="A66" s="56" t="s">
        <v>125</v>
      </c>
      <c r="B66" s="58">
        <v>8567520</v>
      </c>
      <c r="C66" t="str">
        <f>A66</f>
        <v>0004-0001</v>
      </c>
      <c r="D66">
        <f>B66</f>
        <v>8567520</v>
      </c>
    </row>
    <row r="67" spans="1:4">
      <c r="A67" s="55" t="s">
        <v>248</v>
      </c>
      <c r="B67" s="58">
        <v>5632611</v>
      </c>
    </row>
    <row r="68" spans="1:4">
      <c r="A68" s="56" t="s">
        <v>244</v>
      </c>
      <c r="B68" s="58">
        <v>5632611</v>
      </c>
      <c r="C68" t="str">
        <f>A68</f>
        <v>0004-0004</v>
      </c>
      <c r="D68">
        <f>B68</f>
        <v>5632611</v>
      </c>
    </row>
    <row r="69" spans="1:4">
      <c r="A69" s="55" t="s">
        <v>190</v>
      </c>
      <c r="B69" s="58">
        <v>15247877</v>
      </c>
    </row>
    <row r="70" spans="1:4">
      <c r="A70" s="56" t="s">
        <v>191</v>
      </c>
      <c r="B70" s="58">
        <v>15247877</v>
      </c>
      <c r="C70" t="str">
        <f>A70</f>
        <v>0004-0005</v>
      </c>
      <c r="D70">
        <f>B70</f>
        <v>15247877</v>
      </c>
    </row>
    <row r="71" spans="1:4">
      <c r="A71" s="55" t="s">
        <v>957</v>
      </c>
      <c r="B71" s="58">
        <v>4523431</v>
      </c>
    </row>
    <row r="72" spans="1:4">
      <c r="A72" s="56" t="s">
        <v>286</v>
      </c>
      <c r="B72" s="58">
        <v>4523431</v>
      </c>
      <c r="C72" t="str">
        <f>A72</f>
        <v>0004-0007</v>
      </c>
      <c r="D72">
        <f>B72</f>
        <v>4523431</v>
      </c>
    </row>
    <row r="73" spans="1:4">
      <c r="A73" s="55" t="s">
        <v>86</v>
      </c>
      <c r="B73" s="58">
        <v>7303179</v>
      </c>
    </row>
    <row r="74" spans="1:4">
      <c r="A74" s="56" t="s">
        <v>87</v>
      </c>
      <c r="B74" s="58">
        <v>7303179</v>
      </c>
      <c r="C74" t="str">
        <f>A74</f>
        <v>0004-0008</v>
      </c>
      <c r="D74">
        <f>B74</f>
        <v>7303179</v>
      </c>
    </row>
    <row r="75" spans="1:4">
      <c r="A75" s="55" t="s">
        <v>109</v>
      </c>
      <c r="B75" s="58">
        <v>10029002</v>
      </c>
    </row>
    <row r="76" spans="1:4">
      <c r="A76" s="56" t="s">
        <v>160</v>
      </c>
      <c r="B76" s="58">
        <v>1734316</v>
      </c>
      <c r="C76" t="str">
        <f>A76</f>
        <v>0004-0002</v>
      </c>
      <c r="D76">
        <f>B76</f>
        <v>1734316</v>
      </c>
    </row>
    <row r="77" spans="1:4">
      <c r="A77" s="56" t="s">
        <v>110</v>
      </c>
      <c r="B77" s="58">
        <v>8294686</v>
      </c>
      <c r="C77" t="str">
        <f>A77</f>
        <v>0004-0003</v>
      </c>
      <c r="D77">
        <f>B77</f>
        <v>8294686</v>
      </c>
    </row>
    <row r="78" spans="1:4">
      <c r="A78" s="55" t="s">
        <v>16379</v>
      </c>
      <c r="B78" s="58">
        <v>51303620</v>
      </c>
    </row>
    <row r="81" spans="1:4">
      <c r="A81" s="59" t="s">
        <v>16384</v>
      </c>
    </row>
    <row r="82" spans="1:4">
      <c r="A82" s="57" t="s">
        <v>16367</v>
      </c>
      <c r="B82" t="s">
        <v>16385</v>
      </c>
    </row>
    <row r="83" spans="1:4">
      <c r="A83" s="55" t="s">
        <v>125</v>
      </c>
      <c r="B83" s="58">
        <v>1494934</v>
      </c>
      <c r="C83" t="str">
        <f>A83</f>
        <v>0004-0001</v>
      </c>
      <c r="D83">
        <f>B83</f>
        <v>1494934</v>
      </c>
    </row>
    <row r="84" spans="1:4">
      <c r="A84" s="56" t="s">
        <v>124</v>
      </c>
      <c r="B84" s="58">
        <v>1494934</v>
      </c>
    </row>
    <row r="85" spans="1:4">
      <c r="A85" s="55" t="s">
        <v>160</v>
      </c>
      <c r="B85" s="58">
        <v>819070</v>
      </c>
      <c r="C85" t="str">
        <f t="shared" ref="C84:C100" si="0">A85</f>
        <v>0004-0002</v>
      </c>
      <c r="D85">
        <f t="shared" ref="D84:D100" si="1">B85</f>
        <v>819070</v>
      </c>
    </row>
    <row r="86" spans="1:4">
      <c r="A86" s="56" t="s">
        <v>109</v>
      </c>
      <c r="B86" s="58">
        <v>327628</v>
      </c>
    </row>
    <row r="87" spans="1:4">
      <c r="A87" s="56" t="s">
        <v>708</v>
      </c>
      <c r="B87" s="58">
        <v>491442</v>
      </c>
    </row>
    <row r="88" spans="1:4">
      <c r="A88" s="55" t="s">
        <v>110</v>
      </c>
      <c r="B88" s="58">
        <v>2122946</v>
      </c>
      <c r="C88" t="str">
        <f t="shared" si="0"/>
        <v>0004-0003</v>
      </c>
      <c r="D88">
        <f t="shared" si="1"/>
        <v>2122946</v>
      </c>
    </row>
    <row r="89" spans="1:4">
      <c r="A89" s="56" t="s">
        <v>109</v>
      </c>
      <c r="B89" s="58">
        <v>1522178</v>
      </c>
    </row>
    <row r="90" spans="1:4">
      <c r="A90" s="56" t="s">
        <v>298</v>
      </c>
      <c r="B90" s="58">
        <v>600768</v>
      </c>
    </row>
    <row r="91" spans="1:4">
      <c r="A91" s="55" t="s">
        <v>244</v>
      </c>
      <c r="B91" s="58">
        <v>7733912</v>
      </c>
      <c r="C91" t="str">
        <f t="shared" si="0"/>
        <v>0004-0004</v>
      </c>
      <c r="D91">
        <f t="shared" si="1"/>
        <v>7733912</v>
      </c>
    </row>
    <row r="92" spans="1:4">
      <c r="A92" s="56" t="s">
        <v>248</v>
      </c>
      <c r="B92" s="58">
        <v>3228778</v>
      </c>
    </row>
    <row r="93" spans="1:4">
      <c r="A93" s="56" t="s">
        <v>243</v>
      </c>
      <c r="B93" s="58">
        <v>4505134</v>
      </c>
    </row>
    <row r="94" spans="1:4">
      <c r="A94" s="55" t="s">
        <v>191</v>
      </c>
      <c r="B94" s="58">
        <v>2722076</v>
      </c>
      <c r="C94" t="str">
        <f t="shared" si="0"/>
        <v>0004-0005</v>
      </c>
      <c r="D94">
        <f t="shared" si="1"/>
        <v>2722076</v>
      </c>
    </row>
    <row r="95" spans="1:4">
      <c r="A95" s="56" t="s">
        <v>190</v>
      </c>
      <c r="B95" s="58">
        <v>2722076</v>
      </c>
    </row>
    <row r="96" spans="1:4">
      <c r="A96" s="55" t="s">
        <v>286</v>
      </c>
      <c r="B96" s="58">
        <v>6427073</v>
      </c>
      <c r="C96" t="str">
        <f t="shared" si="0"/>
        <v>0004-0007</v>
      </c>
      <c r="D96">
        <f t="shared" si="1"/>
        <v>6427073</v>
      </c>
    </row>
    <row r="97" spans="1:7">
      <c r="A97" s="56" t="s">
        <v>957</v>
      </c>
      <c r="B97" s="58">
        <v>4892962</v>
      </c>
    </row>
    <row r="98" spans="1:7">
      <c r="A98" s="56" t="s">
        <v>285</v>
      </c>
      <c r="B98" s="58">
        <v>1534111</v>
      </c>
    </row>
    <row r="99" spans="1:7">
      <c r="A99" s="55" t="s">
        <v>87</v>
      </c>
      <c r="B99" s="58">
        <v>5516622</v>
      </c>
      <c r="C99" t="str">
        <f t="shared" si="0"/>
        <v>0004-0008</v>
      </c>
      <c r="D99">
        <f t="shared" si="1"/>
        <v>5516622</v>
      </c>
    </row>
    <row r="100" spans="1:7">
      <c r="A100" s="56" t="s">
        <v>86</v>
      </c>
      <c r="B100" s="58">
        <v>5516622</v>
      </c>
    </row>
    <row r="101" spans="1:7">
      <c r="A101" s="55" t="s">
        <v>16379</v>
      </c>
      <c r="B101" s="58">
        <v>26836633</v>
      </c>
    </row>
    <row r="102" spans="1:7">
      <c r="A102" s="55"/>
      <c r="B102" s="58"/>
      <c r="F102" s="55"/>
      <c r="G102" s="58"/>
    </row>
    <row r="103" spans="1:7">
      <c r="A103" s="55"/>
      <c r="B103" s="58"/>
      <c r="F103" s="55"/>
      <c r="G103" s="58"/>
    </row>
    <row r="104" spans="1:7">
      <c r="A104" t="s">
        <v>16386</v>
      </c>
    </row>
    <row r="105" spans="1:7">
      <c r="A105" s="57" t="s">
        <v>16367</v>
      </c>
      <c r="B105" t="s">
        <v>16385</v>
      </c>
    </row>
    <row r="106" spans="1:7">
      <c r="A106" s="55" t="s">
        <v>125</v>
      </c>
      <c r="B106" s="58">
        <v>4712121</v>
      </c>
      <c r="C106" t="str">
        <f t="shared" ref="C106:C113" si="2">A106</f>
        <v>0004-0001</v>
      </c>
      <c r="D106">
        <f t="shared" ref="D106:D113" si="3">B106</f>
        <v>4712121</v>
      </c>
    </row>
    <row r="107" spans="1:7">
      <c r="A107" s="56" t="s">
        <v>124</v>
      </c>
      <c r="B107" s="58">
        <v>4712121</v>
      </c>
    </row>
    <row r="108" spans="1:7">
      <c r="A108" s="55" t="s">
        <v>160</v>
      </c>
      <c r="B108" s="58">
        <v>891901</v>
      </c>
      <c r="C108" t="str">
        <f t="shared" si="2"/>
        <v>0004-0002</v>
      </c>
      <c r="D108">
        <f t="shared" si="3"/>
        <v>891901</v>
      </c>
    </row>
    <row r="109" spans="1:7">
      <c r="A109" s="56" t="s">
        <v>109</v>
      </c>
      <c r="B109" s="58">
        <v>718740</v>
      </c>
    </row>
    <row r="110" spans="1:7">
      <c r="A110" s="56" t="s">
        <v>708</v>
      </c>
      <c r="B110" s="58">
        <v>173161</v>
      </c>
    </row>
    <row r="111" spans="1:7">
      <c r="A111" s="55" t="s">
        <v>110</v>
      </c>
      <c r="B111" s="58">
        <v>5174989</v>
      </c>
      <c r="C111" t="str">
        <f t="shared" si="2"/>
        <v>0004-0003</v>
      </c>
      <c r="D111">
        <f t="shared" si="3"/>
        <v>5174989</v>
      </c>
    </row>
    <row r="112" spans="1:7">
      <c r="A112" s="56" t="s">
        <v>109</v>
      </c>
      <c r="B112" s="58">
        <v>5174989</v>
      </c>
    </row>
    <row r="113" spans="1:4">
      <c r="A113" s="55" t="s">
        <v>244</v>
      </c>
      <c r="B113" s="58">
        <v>7587755</v>
      </c>
      <c r="C113" t="str">
        <f t="shared" si="2"/>
        <v>0004-0004</v>
      </c>
      <c r="D113">
        <f t="shared" si="3"/>
        <v>7587755</v>
      </c>
    </row>
    <row r="114" spans="1:4">
      <c r="A114" s="56" t="s">
        <v>242</v>
      </c>
      <c r="B114" s="58">
        <v>107201</v>
      </c>
    </row>
    <row r="115" spans="1:4">
      <c r="A115" s="56" t="s">
        <v>248</v>
      </c>
      <c r="B115" s="58">
        <v>7335586</v>
      </c>
    </row>
    <row r="116" spans="1:4">
      <c r="A116" s="56" t="s">
        <v>243</v>
      </c>
      <c r="B116" s="58">
        <v>144968</v>
      </c>
    </row>
    <row r="117" spans="1:4">
      <c r="A117" s="55" t="s">
        <v>191</v>
      </c>
      <c r="B117" s="58">
        <v>4171821</v>
      </c>
      <c r="C117" t="str">
        <f>A117</f>
        <v>0004-0005</v>
      </c>
      <c r="D117">
        <f>B117</f>
        <v>4171821</v>
      </c>
    </row>
    <row r="118" spans="1:4">
      <c r="A118" s="56" t="s">
        <v>190</v>
      </c>
      <c r="B118" s="58">
        <v>4171821</v>
      </c>
    </row>
    <row r="119" spans="1:4">
      <c r="A119" s="55" t="s">
        <v>286</v>
      </c>
      <c r="B119" s="58">
        <v>6628012</v>
      </c>
      <c r="C119" t="str">
        <f t="shared" ref="C119:C121" si="4">A119</f>
        <v>0004-0007</v>
      </c>
      <c r="D119">
        <f t="shared" ref="D119:D121" si="5">B119</f>
        <v>6628012</v>
      </c>
    </row>
    <row r="120" spans="1:4">
      <c r="A120" s="56" t="s">
        <v>957</v>
      </c>
      <c r="B120" s="58">
        <v>6628012</v>
      </c>
    </row>
    <row r="121" spans="1:4">
      <c r="A121" s="55" t="s">
        <v>87</v>
      </c>
      <c r="B121" s="58">
        <v>8323263</v>
      </c>
      <c r="C121" t="str">
        <f t="shared" si="4"/>
        <v>0004-0008</v>
      </c>
      <c r="D121">
        <f t="shared" si="5"/>
        <v>8323263</v>
      </c>
    </row>
    <row r="122" spans="1:4">
      <c r="A122" s="56" t="s">
        <v>86</v>
      </c>
      <c r="B122" s="58">
        <v>8323263</v>
      </c>
    </row>
    <row r="123" spans="1:4">
      <c r="A123" s="55" t="s">
        <v>16379</v>
      </c>
      <c r="B123" s="58">
        <v>37489862</v>
      </c>
    </row>
    <row r="126" spans="1:4">
      <c r="A126" t="s">
        <v>16387</v>
      </c>
    </row>
    <row r="127" spans="1:4">
      <c r="A127" s="57" t="s">
        <v>16367</v>
      </c>
      <c r="B127" t="s">
        <v>16385</v>
      </c>
    </row>
    <row r="128" spans="1:4">
      <c r="A128" s="55" t="s">
        <v>125</v>
      </c>
      <c r="B128" s="58">
        <v>1512883</v>
      </c>
      <c r="C128" t="str">
        <f t="shared" ref="C128:C143" si="6">A128</f>
        <v>0004-0001</v>
      </c>
      <c r="D128">
        <f t="shared" ref="D128:D143" si="7">B128</f>
        <v>1512883</v>
      </c>
    </row>
    <row r="129" spans="1:4">
      <c r="A129" s="56" t="s">
        <v>124</v>
      </c>
      <c r="B129" s="58">
        <v>1512883</v>
      </c>
    </row>
    <row r="130" spans="1:4">
      <c r="A130" s="55" t="s">
        <v>160</v>
      </c>
      <c r="B130" s="58">
        <v>289936</v>
      </c>
      <c r="C130" t="str">
        <f t="shared" ref="C130:C142" si="8">A130</f>
        <v>0004-0002</v>
      </c>
      <c r="D130">
        <f t="shared" ref="D130:D142" si="9">B130</f>
        <v>289936</v>
      </c>
    </row>
    <row r="131" spans="1:4">
      <c r="A131" s="56" t="s">
        <v>109</v>
      </c>
      <c r="B131" s="58">
        <v>289936</v>
      </c>
    </row>
    <row r="132" spans="1:4">
      <c r="A132" s="55" t="s">
        <v>110</v>
      </c>
      <c r="B132" s="58">
        <v>2621913</v>
      </c>
      <c r="C132" t="str">
        <f t="shared" si="8"/>
        <v>0004-0003</v>
      </c>
      <c r="D132">
        <f t="shared" si="9"/>
        <v>2621913</v>
      </c>
    </row>
    <row r="133" spans="1:4">
      <c r="A133" s="56" t="s">
        <v>109</v>
      </c>
      <c r="B133" s="58">
        <v>2621913</v>
      </c>
    </row>
    <row r="134" spans="1:4">
      <c r="A134" s="55" t="s">
        <v>244</v>
      </c>
      <c r="B134" s="58">
        <v>2581291</v>
      </c>
      <c r="C134" t="str">
        <f t="shared" si="8"/>
        <v>0004-0004</v>
      </c>
      <c r="D134">
        <f t="shared" si="9"/>
        <v>2581291</v>
      </c>
    </row>
    <row r="135" spans="1:4">
      <c r="A135" s="56" t="s">
        <v>242</v>
      </c>
      <c r="B135" s="58">
        <v>65960</v>
      </c>
    </row>
    <row r="136" spans="1:4">
      <c r="A136" s="56" t="s">
        <v>248</v>
      </c>
      <c r="B136" s="58">
        <v>2383411</v>
      </c>
    </row>
    <row r="137" spans="1:4">
      <c r="A137" s="56" t="s">
        <v>243</v>
      </c>
      <c r="B137" s="58">
        <v>131920</v>
      </c>
    </row>
    <row r="138" spans="1:4">
      <c r="A138" s="55" t="s">
        <v>191</v>
      </c>
      <c r="B138" s="58">
        <v>2904459</v>
      </c>
      <c r="C138" t="str">
        <f t="shared" si="8"/>
        <v>0004-0005</v>
      </c>
      <c r="D138">
        <f t="shared" si="9"/>
        <v>2904459</v>
      </c>
    </row>
    <row r="139" spans="1:4">
      <c r="A139" s="56" t="s">
        <v>190</v>
      </c>
      <c r="B139" s="58">
        <v>2904459</v>
      </c>
    </row>
    <row r="140" spans="1:4">
      <c r="A140" s="55" t="s">
        <v>286</v>
      </c>
      <c r="B140" s="58">
        <v>2669941</v>
      </c>
      <c r="C140" t="str">
        <f t="shared" si="8"/>
        <v>0004-0007</v>
      </c>
      <c r="D140">
        <f t="shared" si="9"/>
        <v>2669941</v>
      </c>
    </row>
    <row r="141" spans="1:4">
      <c r="A141" s="56" t="s">
        <v>957</v>
      </c>
      <c r="B141" s="58">
        <v>2669941</v>
      </c>
    </row>
    <row r="142" spans="1:4">
      <c r="A142" s="55" t="s">
        <v>87</v>
      </c>
      <c r="B142" s="58">
        <v>5175924</v>
      </c>
      <c r="C142" t="str">
        <f t="shared" si="8"/>
        <v>0004-0008</v>
      </c>
      <c r="D142">
        <f t="shared" si="9"/>
        <v>5175924</v>
      </c>
    </row>
    <row r="143" spans="1:4">
      <c r="A143" s="56" t="s">
        <v>86</v>
      </c>
      <c r="B143" s="58">
        <v>5175924</v>
      </c>
    </row>
    <row r="144" spans="1:4">
      <c r="A144" s="55" t="s">
        <v>16379</v>
      </c>
      <c r="B144" s="58">
        <v>17756347</v>
      </c>
    </row>
    <row r="146" spans="1:4">
      <c r="A146" s="55"/>
      <c r="B146" s="58"/>
    </row>
    <row r="147" spans="1:4">
      <c r="A147" s="55"/>
      <c r="B147" s="58"/>
    </row>
    <row r="148" spans="1:4">
      <c r="A148" t="s">
        <v>16388</v>
      </c>
    </row>
    <row r="149" spans="1:4">
      <c r="A149" s="57" t="s">
        <v>16367</v>
      </c>
      <c r="B149" t="s">
        <v>16368</v>
      </c>
    </row>
    <row r="150" spans="1:4">
      <c r="A150" s="55" t="s">
        <v>190</v>
      </c>
      <c r="B150" s="58">
        <v>1437352</v>
      </c>
    </row>
    <row r="151" spans="1:4">
      <c r="A151" s="56" t="s">
        <v>191</v>
      </c>
      <c r="B151" s="58">
        <v>1437352</v>
      </c>
      <c r="C151" t="str">
        <f>A151</f>
        <v>0004-0005</v>
      </c>
      <c r="D151">
        <f>B151</f>
        <v>1437352</v>
      </c>
    </row>
    <row r="152" spans="1:4">
      <c r="A152" s="55" t="s">
        <v>16379</v>
      </c>
      <c r="B152" s="58">
        <v>1437352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2"/>
  <sheetViews>
    <sheetView workbookViewId="0">
      <selection activeCell="B1" sqref="B1"/>
    </sheetView>
  </sheetViews>
  <sheetFormatPr baseColWidth="10" defaultColWidth="11.44140625" defaultRowHeight="10.199999999999999"/>
  <cols>
    <col min="1" max="1" width="23.6640625" style="1" bestFit="1" customWidth="1"/>
    <col min="2" max="2" width="32.88671875" style="1" customWidth="1"/>
    <col min="3" max="3" width="20.44140625" style="1" bestFit="1" customWidth="1"/>
    <col min="4" max="4" width="28.33203125" style="2" bestFit="1" customWidth="1"/>
    <col min="5" max="5" width="16.5546875" style="1" bestFit="1" customWidth="1"/>
    <col min="6" max="6" width="4.109375" style="1" customWidth="1"/>
    <col min="7" max="7" width="22" style="1" customWidth="1"/>
    <col min="8" max="8" width="13.5546875" style="1" customWidth="1"/>
    <col min="9" max="9" width="17.6640625" style="1" customWidth="1"/>
    <col min="10" max="10" width="13.5546875" style="1" customWidth="1"/>
    <col min="11" max="11" width="17.6640625" style="1" customWidth="1"/>
    <col min="12" max="12" width="11.44140625" style="1" customWidth="1"/>
    <col min="13" max="16384" width="11.44140625" style="1"/>
  </cols>
  <sheetData>
    <row r="1" spans="1:27" s="4" customFormat="1" ht="49.5" customHeight="1">
      <c r="A1" s="7" t="s">
        <v>0</v>
      </c>
      <c r="B1" s="7" t="s">
        <v>1</v>
      </c>
      <c r="C1" s="7" t="s">
        <v>2</v>
      </c>
      <c r="D1" s="7" t="s">
        <v>3</v>
      </c>
      <c r="E1" s="6"/>
      <c r="F1" s="6"/>
      <c r="G1" s="40" t="s">
        <v>0</v>
      </c>
      <c r="H1" s="40" t="s">
        <v>4</v>
      </c>
      <c r="I1" s="48"/>
      <c r="J1" s="40" t="s">
        <v>5</v>
      </c>
      <c r="K1" s="48"/>
      <c r="L1" s="40" t="s">
        <v>6</v>
      </c>
      <c r="M1" s="6"/>
      <c r="N1" s="7" t="s">
        <v>7</v>
      </c>
      <c r="O1" s="6"/>
      <c r="P1" s="6"/>
      <c r="Q1" s="6"/>
      <c r="R1" s="6"/>
      <c r="V1" s="5"/>
      <c r="W1" s="5"/>
    </row>
    <row r="2" spans="1:27" s="4" customFormat="1" ht="51" customHeight="1">
      <c r="A2" s="21" t="s">
        <v>8</v>
      </c>
      <c r="B2" s="22">
        <f>71384.4052*(1+$N$2)</f>
        <v>75096.394270399993</v>
      </c>
      <c r="C2" s="22">
        <f>62699.6885*(1+$N$2)</f>
        <v>65960.072302</v>
      </c>
      <c r="D2" s="22">
        <f>35693.4343*(1+$N$2)</f>
        <v>37549.492883600004</v>
      </c>
      <c r="F2" s="6"/>
      <c r="G2" s="41"/>
      <c r="H2" s="7" t="s">
        <v>9</v>
      </c>
      <c r="I2" s="7" t="s">
        <v>10</v>
      </c>
      <c r="J2" s="7" t="s">
        <v>9</v>
      </c>
      <c r="K2" s="7" t="s">
        <v>10</v>
      </c>
      <c r="L2" s="41"/>
      <c r="M2" s="6"/>
      <c r="N2" s="19">
        <v>5.1999999999999998E-2</v>
      </c>
      <c r="O2" s="6"/>
      <c r="P2" s="6"/>
      <c r="Q2" s="6"/>
      <c r="R2" s="6"/>
      <c r="V2" s="5"/>
      <c r="W2" s="5"/>
    </row>
    <row r="3" spans="1:27" s="4" customFormat="1" ht="12.75" customHeight="1">
      <c r="A3" s="21" t="s">
        <v>11</v>
      </c>
      <c r="B3" s="22">
        <f>155716.4408*(1+$N$2)</f>
        <v>163813.69572160003</v>
      </c>
      <c r="C3" s="22">
        <f>137802.16*(1+$N$2)</f>
        <v>144967.87232000002</v>
      </c>
      <c r="D3" s="22">
        <f>117879.8485*(1+$N$2)</f>
        <v>124009.600622</v>
      </c>
      <c r="F3" s="6"/>
      <c r="G3" s="10" t="s">
        <v>12</v>
      </c>
      <c r="H3" s="20">
        <f>31819.23994686*(1+$N$2)</f>
        <v>33473.840424096721</v>
      </c>
      <c r="I3" s="20">
        <f>26222.67548178*(1+$N$2)</f>
        <v>27586.254606832561</v>
      </c>
      <c r="J3" s="20">
        <f>51196.46628516*(1+$N$2)</f>
        <v>53858.682531988321</v>
      </c>
      <c r="K3" s="20">
        <f>42157.66342524*(1+$N$2)</f>
        <v>44349.861923352488</v>
      </c>
      <c r="L3" s="20">
        <f>28948.10610808*(1+$N$2)</f>
        <v>30453.407625700162</v>
      </c>
      <c r="M3" s="18"/>
      <c r="N3" s="18"/>
      <c r="O3" s="18"/>
      <c r="P3" s="18"/>
      <c r="Q3" s="18"/>
      <c r="R3" s="18"/>
      <c r="S3" s="18"/>
      <c r="T3" s="18"/>
      <c r="V3" s="5"/>
      <c r="W3" s="5"/>
    </row>
    <row r="4" spans="1:27" s="4" customFormat="1" ht="12.75" customHeight="1">
      <c r="A4" s="21" t="s">
        <v>13</v>
      </c>
      <c r="B4" s="22">
        <f>262099.6015*(1+$N$2)</f>
        <v>275728.78077800001</v>
      </c>
      <c r="C4" s="22">
        <f>262099.6015*(1+$N$2)</f>
        <v>275728.78077800001</v>
      </c>
      <c r="D4" s="22">
        <f>262099.6015*(1+$N$2)</f>
        <v>275728.78077800001</v>
      </c>
      <c r="F4" s="6"/>
      <c r="G4" s="10" t="s">
        <v>14</v>
      </c>
      <c r="H4" s="20">
        <f>98014.03066668*(1+$N$2)</f>
        <v>103110.76026134737</v>
      </c>
      <c r="I4" s="20">
        <f>26222.67548178*(1+$N$2)</f>
        <v>27586.254606832561</v>
      </c>
      <c r="J4" s="20">
        <f>119562.49505524*(1+$N$2)</f>
        <v>125779.74479811249</v>
      </c>
      <c r="K4" s="20">
        <f>42157.66342524*(1+$N$2)</f>
        <v>44349.861923352488</v>
      </c>
      <c r="L4" s="20">
        <f>94765.6295813*(1+$N$2)</f>
        <v>99693.442319527603</v>
      </c>
      <c r="M4" s="18"/>
      <c r="N4" s="18"/>
      <c r="O4" s="18"/>
      <c r="P4" s="18"/>
      <c r="Q4" s="18"/>
      <c r="R4" s="18"/>
      <c r="S4" s="18"/>
      <c r="T4" s="18"/>
      <c r="V4" s="5"/>
      <c r="W4" s="5"/>
    </row>
    <row r="5" spans="1:27" s="4" customFormat="1" ht="12.75" customHeight="1">
      <c r="A5" s="21" t="s">
        <v>15</v>
      </c>
      <c r="B5" s="22">
        <f>479878.9419*(1+$N$2)</f>
        <v>504832.64687880001</v>
      </c>
      <c r="C5" s="22">
        <f>455882.9625*(1+$N$2)</f>
        <v>479588.87655000004</v>
      </c>
      <c r="D5" s="22">
        <f>370911.6746*(1+$N$2)</f>
        <v>390199.08167920006</v>
      </c>
      <c r="F5" s="6"/>
      <c r="G5" s="10" t="s">
        <v>16</v>
      </c>
      <c r="H5" s="20">
        <f>189140.9827006*(1+$N$2)</f>
        <v>198976.31380103121</v>
      </c>
      <c r="I5" s="20">
        <f>26222.67548178*(1+$N$2)</f>
        <v>27586.254606832561</v>
      </c>
      <c r="J5" s="20">
        <f>200461.60194168*(1+$N$2)</f>
        <v>210885.60524264738</v>
      </c>
      <c r="K5" s="20">
        <f>42157.66342524*(1+$N$2)</f>
        <v>44349.861923352488</v>
      </c>
      <c r="L5" s="20">
        <f>171492.68108896*(1+$N$2)</f>
        <v>180410.30050558594</v>
      </c>
      <c r="M5" s="18"/>
      <c r="N5" s="18"/>
      <c r="O5" s="18"/>
      <c r="P5" s="18"/>
      <c r="Q5" s="18"/>
      <c r="R5" s="18"/>
      <c r="S5" s="18"/>
      <c r="T5" s="18"/>
      <c r="V5" s="5"/>
      <c r="W5" s="5"/>
    </row>
    <row r="6" spans="1:27" s="4" customFormat="1" ht="12.75" customHeight="1">
      <c r="A6" s="21" t="s">
        <v>17</v>
      </c>
      <c r="B6" s="22">
        <f>939603.5767*(1+$N$2)</f>
        <v>988462.96268840006</v>
      </c>
      <c r="C6" s="23" t="s">
        <v>18</v>
      </c>
      <c r="D6" s="24"/>
      <c r="F6" s="6"/>
      <c r="G6" s="10" t="s">
        <v>19</v>
      </c>
      <c r="H6" s="20">
        <f>461621.60109668*(1+$N$2)</f>
        <v>485625.92435370735</v>
      </c>
      <c r="I6" s="20">
        <f>26222.67548178*(1+$N$2)</f>
        <v>27586.254606832561</v>
      </c>
      <c r="J6" s="20">
        <f>461621.60109668*(1+$N$2)</f>
        <v>485625.92435370735</v>
      </c>
      <c r="K6" s="20">
        <f>42157.66342524*(1+$N$2)</f>
        <v>44349.861923352488</v>
      </c>
      <c r="L6" s="20">
        <f>461621.60109668*(1+$N$2)</f>
        <v>485625.92435370735</v>
      </c>
      <c r="M6" s="18"/>
      <c r="N6" s="18"/>
      <c r="O6" s="18"/>
      <c r="P6" s="18"/>
      <c r="Q6" s="18"/>
      <c r="R6" s="18"/>
      <c r="S6" s="18"/>
      <c r="T6" s="18"/>
      <c r="W6" s="5"/>
      <c r="X6" s="5"/>
    </row>
    <row r="7" spans="1:27" s="4" customFormat="1" ht="13.5" customHeight="1">
      <c r="A7" s="6"/>
      <c r="B7" s="6"/>
      <c r="C7" s="6"/>
      <c r="D7" s="6"/>
      <c r="E7" s="6"/>
      <c r="F7" s="13"/>
      <c r="G7" s="49" t="s">
        <v>20</v>
      </c>
      <c r="H7" s="43"/>
      <c r="I7" s="43"/>
      <c r="J7" s="43"/>
      <c r="K7" s="43"/>
      <c r="L7" s="44"/>
      <c r="M7" s="6"/>
      <c r="N7" s="6"/>
      <c r="O7" s="6"/>
      <c r="P7" s="6"/>
      <c r="Q7" s="6"/>
      <c r="R7" s="6"/>
      <c r="Z7" s="5"/>
      <c r="AA7" s="5"/>
    </row>
    <row r="8" spans="1:27" s="4" customFormat="1" ht="15.75" customHeight="1">
      <c r="A8" s="38" t="s">
        <v>21</v>
      </c>
      <c r="B8" s="39"/>
      <c r="C8" s="39"/>
      <c r="D8" s="39"/>
      <c r="E8" s="6"/>
      <c r="F8" s="13"/>
      <c r="G8" s="45"/>
      <c r="H8" s="46"/>
      <c r="I8" s="46"/>
      <c r="J8" s="46"/>
      <c r="K8" s="46"/>
      <c r="L8" s="47"/>
      <c r="M8" s="6"/>
      <c r="N8" s="6"/>
      <c r="O8" s="6"/>
      <c r="P8" s="6"/>
      <c r="Q8" s="6"/>
      <c r="R8" s="6"/>
      <c r="W8" s="5"/>
      <c r="X8" s="5"/>
    </row>
    <row r="9" spans="1:27" s="4" customFormat="1" ht="12.75" customHeight="1">
      <c r="A9" s="7" t="s">
        <v>0</v>
      </c>
      <c r="B9" s="7" t="s">
        <v>22</v>
      </c>
      <c r="C9" s="14" t="s">
        <v>23</v>
      </c>
      <c r="D9" s="7" t="s">
        <v>24</v>
      </c>
      <c r="E9" s="6"/>
      <c r="F9" s="15"/>
      <c r="G9" s="6"/>
      <c r="H9" s="6"/>
      <c r="I9" s="6"/>
      <c r="J9" s="6"/>
      <c r="K9" s="6"/>
      <c r="L9" s="6"/>
      <c r="M9" s="6"/>
      <c r="N9" s="6"/>
      <c r="O9" s="6"/>
      <c r="P9" s="6"/>
      <c r="Q9" s="6"/>
      <c r="R9" s="6"/>
      <c r="U9" s="5"/>
      <c r="V9" s="5"/>
    </row>
    <row r="10" spans="1:27" s="4" customFormat="1" ht="12.75" customHeight="1">
      <c r="A10" s="8" t="s">
        <v>12</v>
      </c>
      <c r="B10" s="20">
        <f>71384.4052*(1+$N$2)</f>
        <v>75096.394270399993</v>
      </c>
      <c r="C10" s="20">
        <f>133455.9267*(1+$N$2)</f>
        <v>140395.6348884</v>
      </c>
      <c r="D10" s="20">
        <f>191225.1201*(1+$N$2)</f>
        <v>201168.82634520001</v>
      </c>
      <c r="E10" s="6"/>
      <c r="F10" s="13"/>
      <c r="G10" s="16" t="s">
        <v>25</v>
      </c>
      <c r="H10" s="7" t="s">
        <v>26</v>
      </c>
      <c r="I10" s="7" t="s">
        <v>27</v>
      </c>
      <c r="J10" s="6"/>
      <c r="K10" s="6"/>
      <c r="L10" s="6"/>
      <c r="M10" s="6"/>
      <c r="N10" s="6"/>
      <c r="O10" s="6"/>
      <c r="P10" s="6"/>
      <c r="Q10" s="6"/>
      <c r="R10" s="17"/>
      <c r="S10" s="5"/>
    </row>
    <row r="11" spans="1:27" s="4" customFormat="1" ht="25.5" customHeight="1">
      <c r="A11" s="8" t="s">
        <v>14</v>
      </c>
      <c r="B11" s="20">
        <f>133455.9267*(1+$N$2)</f>
        <v>140395.6348884</v>
      </c>
      <c r="C11" s="20">
        <f>191225.1201*(1+$N$2)</f>
        <v>201168.82634520001</v>
      </c>
      <c r="D11" s="20">
        <f>257740.6152*(1+$N$2)</f>
        <v>271143.12719040003</v>
      </c>
      <c r="E11" s="6"/>
      <c r="F11" s="6"/>
      <c r="G11" s="10" t="s">
        <v>28</v>
      </c>
      <c r="H11" s="10" t="s">
        <v>26</v>
      </c>
      <c r="I11" s="20">
        <f>17639.19516086*(1+$N$2)</f>
        <v>18556.433309224722</v>
      </c>
      <c r="J11" s="18"/>
      <c r="K11" s="6"/>
      <c r="L11" s="6"/>
      <c r="M11" s="6"/>
      <c r="N11" s="11"/>
      <c r="O11" s="11"/>
      <c r="P11" s="6"/>
      <c r="Q11" s="6"/>
      <c r="R11" s="17"/>
      <c r="S11" s="5"/>
    </row>
    <row r="12" spans="1:27" s="4" customFormat="1" ht="25.5" customHeight="1">
      <c r="A12" s="8" t="s">
        <v>16</v>
      </c>
      <c r="B12" s="20">
        <f>186821.7926*(1+$N$2)</f>
        <v>196536.5258152</v>
      </c>
      <c r="C12" s="20">
        <f>248892.0824*(1+$N$2)</f>
        <v>261834.47068480004</v>
      </c>
      <c r="D12" s="20">
        <f>306662.5075*(1+$N$2)</f>
        <v>322608.95789000002</v>
      </c>
      <c r="E12" s="6"/>
      <c r="F12" s="6"/>
      <c r="G12" s="10" t="s">
        <v>29</v>
      </c>
      <c r="H12" s="10" t="s">
        <v>26</v>
      </c>
      <c r="I12" s="20">
        <f>4810.80785492*(1+$N$2)</f>
        <v>5060.9698633758399</v>
      </c>
      <c r="J12" s="18"/>
      <c r="K12" s="6"/>
      <c r="L12" s="6"/>
      <c r="M12" s="6"/>
      <c r="N12" s="11"/>
      <c r="O12" s="11"/>
      <c r="P12" s="6"/>
      <c r="Q12" s="6"/>
      <c r="R12" s="17"/>
      <c r="S12" s="5"/>
    </row>
    <row r="13" spans="1:27" s="4" customFormat="1" ht="12.75" customHeight="1">
      <c r="A13" s="8" t="s">
        <v>19</v>
      </c>
      <c r="B13" s="20">
        <f>186821.7926*(1+$N$2)</f>
        <v>196536.5258152</v>
      </c>
      <c r="C13" s="20">
        <f>248892.0824*(1+$N$2)</f>
        <v>261834.47068480004</v>
      </c>
      <c r="D13" s="20">
        <f>306662.5075*(1+$N$2)</f>
        <v>322608.95789000002</v>
      </c>
      <c r="E13" s="6"/>
      <c r="F13" s="6"/>
      <c r="G13" s="6"/>
      <c r="H13" s="6"/>
      <c r="I13" s="6"/>
      <c r="J13" s="6"/>
      <c r="K13" s="6"/>
      <c r="L13" s="6"/>
      <c r="M13" s="6"/>
      <c r="N13" s="6"/>
      <c r="O13" s="6"/>
      <c r="P13" s="6"/>
      <c r="Q13" s="6"/>
      <c r="R13" s="6"/>
      <c r="T13" s="5"/>
      <c r="U13" s="5"/>
    </row>
    <row r="14" spans="1:27" s="4" customFormat="1" ht="12.75" customHeight="1">
      <c r="A14" s="6"/>
      <c r="B14" s="6"/>
      <c r="C14" s="6"/>
      <c r="D14" s="6"/>
      <c r="E14" s="6"/>
      <c r="F14" s="6"/>
      <c r="G14" s="6"/>
      <c r="H14" s="6"/>
      <c r="I14" s="6"/>
      <c r="J14" s="6"/>
      <c r="K14" s="6"/>
      <c r="L14" s="6"/>
      <c r="M14" s="6"/>
      <c r="N14" s="6"/>
      <c r="O14" s="6"/>
      <c r="P14" s="6"/>
      <c r="Q14" s="6"/>
      <c r="R14" s="6"/>
      <c r="Y14" s="5"/>
      <c r="Z14" s="5"/>
    </row>
    <row r="15" spans="1:27" s="4" customFormat="1" ht="13.5" customHeight="1">
      <c r="A15" s="6"/>
      <c r="B15" s="6"/>
      <c r="C15" s="6"/>
      <c r="D15" s="6"/>
      <c r="E15" s="6"/>
      <c r="F15" s="6"/>
      <c r="G15" s="6"/>
      <c r="H15" s="6"/>
      <c r="I15" s="6"/>
      <c r="J15" s="6"/>
      <c r="K15" s="6"/>
      <c r="L15" s="6"/>
      <c r="M15" s="6"/>
      <c r="N15" s="6"/>
      <c r="O15" s="6"/>
      <c r="P15" s="6"/>
      <c r="Q15" s="6"/>
      <c r="R15" s="6"/>
      <c r="Y15" s="5"/>
      <c r="Z15" s="5"/>
    </row>
    <row r="16" spans="1:27" s="4" customFormat="1" ht="38.25" customHeight="1">
      <c r="A16" s="7" t="s">
        <v>30</v>
      </c>
      <c r="B16" s="7" t="s">
        <v>31</v>
      </c>
      <c r="C16" s="6"/>
      <c r="D16" s="7" t="s">
        <v>32</v>
      </c>
      <c r="E16" s="7" t="s">
        <v>33</v>
      </c>
      <c r="F16" s="6"/>
      <c r="G16" s="6"/>
      <c r="H16" s="6"/>
      <c r="I16" s="6"/>
      <c r="J16" s="6"/>
      <c r="K16" s="6"/>
      <c r="L16" s="6"/>
      <c r="M16" s="6"/>
      <c r="N16" s="6"/>
      <c r="O16" s="6"/>
      <c r="P16" s="6"/>
      <c r="Q16" s="6"/>
      <c r="R16" s="6"/>
      <c r="Y16" s="5"/>
      <c r="Z16" s="5"/>
    </row>
    <row r="17" spans="1:27" s="4" customFormat="1" ht="12.75" customHeight="1">
      <c r="A17" s="8" t="s">
        <v>34</v>
      </c>
      <c r="B17" s="20">
        <f>34010.9321*(1+$N$2)</f>
        <v>35779.500569199998</v>
      </c>
      <c r="C17" s="18"/>
      <c r="D17" s="20">
        <f>20537.3658*(1+$N$2)</f>
        <v>21605.3088216</v>
      </c>
      <c r="E17" s="20">
        <f>10737.9606*(1+$N$2)</f>
        <v>11296.334551200001</v>
      </c>
      <c r="F17" s="6"/>
      <c r="G17" s="18"/>
      <c r="H17" s="6"/>
      <c r="I17" s="6"/>
      <c r="J17" s="6"/>
      <c r="K17" s="6"/>
      <c r="L17" s="6"/>
      <c r="M17" s="6"/>
      <c r="N17" s="6"/>
      <c r="O17" s="6"/>
      <c r="P17" s="6"/>
      <c r="Q17" s="6"/>
      <c r="R17" s="6"/>
      <c r="Z17" s="5"/>
      <c r="AA17" s="5"/>
    </row>
    <row r="18" spans="1:27" s="4" customFormat="1" ht="25.5" customHeight="1">
      <c r="A18" s="8" t="s">
        <v>35</v>
      </c>
      <c r="B18" s="20">
        <f>64310*(1+$N$2)</f>
        <v>67654.12000000001</v>
      </c>
      <c r="C18" s="18"/>
      <c r="D18" s="13"/>
      <c r="E18" s="13"/>
      <c r="F18" s="6"/>
      <c r="G18" s="6"/>
      <c r="H18" s="6"/>
      <c r="I18" s="6"/>
      <c r="J18" s="6"/>
      <c r="K18" s="6"/>
      <c r="L18" s="6"/>
      <c r="M18" s="6"/>
      <c r="N18" s="6"/>
      <c r="O18" s="6"/>
      <c r="P18" s="6"/>
      <c r="Q18" s="6"/>
      <c r="R18" s="6"/>
      <c r="Z18" s="5"/>
      <c r="AA18" s="5"/>
    </row>
    <row r="19" spans="1:27" s="4" customFormat="1" ht="12.75" customHeight="1">
      <c r="A19" s="8" t="s">
        <v>36</v>
      </c>
      <c r="B19" s="20">
        <f>39202.5476*(1+$N$2)</f>
        <v>41241.0800752</v>
      </c>
      <c r="C19" s="18"/>
      <c r="D19" s="6"/>
      <c r="E19" s="6"/>
      <c r="F19" s="6"/>
      <c r="G19" s="6"/>
      <c r="H19" s="6"/>
      <c r="I19" s="6"/>
      <c r="J19" s="6"/>
      <c r="K19" s="6"/>
      <c r="L19" s="6"/>
      <c r="M19" s="6"/>
      <c r="N19" s="6"/>
      <c r="O19" s="6"/>
      <c r="P19" s="6"/>
      <c r="Q19" s="6"/>
      <c r="R19" s="6"/>
      <c r="Z19" s="5"/>
      <c r="AA19" s="5"/>
    </row>
    <row r="20" spans="1:27" s="4" customFormat="1" ht="12.75" customHeight="1">
      <c r="A20" s="6"/>
      <c r="B20" s="6"/>
      <c r="C20" s="6"/>
      <c r="D20" s="15"/>
      <c r="E20" s="6"/>
      <c r="F20" s="6"/>
      <c r="G20" s="6"/>
      <c r="H20" s="6"/>
      <c r="I20" s="6"/>
      <c r="J20" s="6"/>
      <c r="K20" s="6"/>
      <c r="L20" s="6"/>
      <c r="M20" s="6"/>
      <c r="N20" s="6"/>
      <c r="O20" s="6"/>
      <c r="P20" s="6"/>
      <c r="Q20" s="6"/>
      <c r="R20" s="6"/>
      <c r="Z20" s="5"/>
      <c r="AA20" s="5"/>
    </row>
    <row r="21" spans="1:27" s="4" customFormat="1" ht="12.75" customHeight="1">
      <c r="A21" s="6"/>
      <c r="B21" s="6"/>
      <c r="C21" s="6"/>
      <c r="D21" s="15"/>
      <c r="E21" s="6"/>
      <c r="F21" s="6"/>
      <c r="G21" s="6"/>
      <c r="H21" s="6"/>
      <c r="I21" s="6"/>
      <c r="J21" s="6"/>
      <c r="K21" s="6"/>
      <c r="L21" s="6"/>
      <c r="M21" s="6"/>
      <c r="N21" s="6"/>
      <c r="O21" s="6"/>
      <c r="P21" s="6"/>
      <c r="Q21" s="6"/>
      <c r="R21" s="6"/>
      <c r="Z21" s="5"/>
      <c r="AA21" s="5"/>
    </row>
    <row r="22" spans="1:27" s="4" customFormat="1" ht="12.75" hidden="1" customHeight="1">
      <c r="A22" s="25" t="s">
        <v>37</v>
      </c>
      <c r="B22" s="6"/>
      <c r="C22" s="6"/>
      <c r="D22" s="15"/>
      <c r="E22" s="6"/>
      <c r="F22" s="6"/>
      <c r="G22" s="6"/>
      <c r="H22" s="6"/>
      <c r="I22" s="6"/>
      <c r="J22" s="6"/>
      <c r="K22" s="6"/>
      <c r="L22" s="6"/>
      <c r="M22" s="6"/>
      <c r="N22" s="6"/>
      <c r="O22" s="6"/>
      <c r="P22" s="6"/>
      <c r="Q22" s="6"/>
      <c r="R22" s="6"/>
      <c r="Z22" s="5"/>
      <c r="AA22" s="5"/>
    </row>
    <row r="23" spans="1:27" s="4" customFormat="1" ht="25.5" hidden="1" customHeight="1">
      <c r="A23" s="7" t="s">
        <v>0</v>
      </c>
      <c r="B23" s="7" t="s">
        <v>1</v>
      </c>
      <c r="C23" s="7" t="s">
        <v>2</v>
      </c>
      <c r="D23" s="7" t="s">
        <v>3</v>
      </c>
      <c r="E23" s="6"/>
      <c r="F23" s="6"/>
      <c r="G23" s="40" t="s">
        <v>0</v>
      </c>
      <c r="H23" s="40" t="s">
        <v>4</v>
      </c>
      <c r="I23" s="48"/>
      <c r="J23" s="40" t="s">
        <v>5</v>
      </c>
      <c r="K23" s="48"/>
      <c r="L23" s="40" t="s">
        <v>6</v>
      </c>
      <c r="Z23" s="5"/>
      <c r="AA23" s="5"/>
    </row>
    <row r="24" spans="1:27" s="4" customFormat="1" ht="51" hidden="1" customHeight="1">
      <c r="A24" s="8" t="s">
        <v>8</v>
      </c>
      <c r="B24" s="9">
        <v>71384.405200000008</v>
      </c>
      <c r="C24" s="9">
        <v>62699.688499999997</v>
      </c>
      <c r="D24" s="9">
        <v>35693.434300000001</v>
      </c>
      <c r="F24" s="6"/>
      <c r="G24" s="41"/>
      <c r="H24" s="7" t="s">
        <v>9</v>
      </c>
      <c r="I24" s="7" t="s">
        <v>10</v>
      </c>
      <c r="J24" s="7" t="s">
        <v>9</v>
      </c>
      <c r="K24" s="7" t="s">
        <v>10</v>
      </c>
      <c r="L24" s="41"/>
      <c r="Z24" s="5"/>
      <c r="AA24" s="5"/>
    </row>
    <row r="25" spans="1:27" s="4" customFormat="1" ht="12.75" hidden="1" customHeight="1">
      <c r="A25" s="8" t="s">
        <v>11</v>
      </c>
      <c r="B25" s="9">
        <v>155716.44080000001</v>
      </c>
      <c r="C25" s="9">
        <v>137802.16</v>
      </c>
      <c r="D25" s="9">
        <v>117879.84849999999</v>
      </c>
      <c r="F25" s="6"/>
      <c r="G25" s="10" t="s">
        <v>12</v>
      </c>
      <c r="H25" s="9">
        <v>31819.239946860002</v>
      </c>
      <c r="I25" s="9">
        <v>26222.675481779999</v>
      </c>
      <c r="J25" s="9">
        <v>51196.466285159993</v>
      </c>
      <c r="K25" s="9">
        <v>42157.663425240004</v>
      </c>
      <c r="L25" s="9">
        <v>28948.106108079999</v>
      </c>
      <c r="Z25" s="5"/>
      <c r="AA25" s="5"/>
    </row>
    <row r="26" spans="1:27" s="4" customFormat="1" ht="12.75" hidden="1" customHeight="1">
      <c r="A26" s="8" t="s">
        <v>13</v>
      </c>
      <c r="B26" s="9">
        <v>262099.60149999999</v>
      </c>
      <c r="C26" s="9">
        <v>262099.60149999999</v>
      </c>
      <c r="D26" s="9">
        <v>262099.60149999999</v>
      </c>
      <c r="F26" s="6"/>
      <c r="G26" s="10" t="s">
        <v>14</v>
      </c>
      <c r="H26" s="9">
        <v>98014.030666680017</v>
      </c>
      <c r="I26" s="9">
        <v>26222.675481779999</v>
      </c>
      <c r="J26" s="9">
        <v>119562.49505524</v>
      </c>
      <c r="K26" s="9">
        <v>42157.663425240004</v>
      </c>
      <c r="L26" s="9">
        <v>94765.629581300003</v>
      </c>
      <c r="Z26" s="5"/>
      <c r="AA26" s="5"/>
    </row>
    <row r="27" spans="1:27" s="4" customFormat="1" ht="12.75" hidden="1" customHeight="1">
      <c r="A27" s="8" t="s">
        <v>15</v>
      </c>
      <c r="B27" s="9">
        <v>479878.94190000009</v>
      </c>
      <c r="C27" s="9">
        <v>455882.96250000002</v>
      </c>
      <c r="D27" s="9">
        <v>370911.67460000003</v>
      </c>
      <c r="F27" s="6"/>
      <c r="G27" s="10" t="s">
        <v>16</v>
      </c>
      <c r="H27" s="9">
        <v>189140.9827006</v>
      </c>
      <c r="I27" s="9">
        <v>26222.675481779999</v>
      </c>
      <c r="J27" s="9">
        <v>200461.60194168001</v>
      </c>
      <c r="K27" s="9">
        <v>42157.663425240004</v>
      </c>
      <c r="L27" s="9">
        <v>171492.68108896</v>
      </c>
      <c r="Z27" s="5"/>
      <c r="AA27" s="5"/>
    </row>
    <row r="28" spans="1:27" s="4" customFormat="1" ht="12.75" hidden="1" customHeight="1">
      <c r="A28" s="8" t="s">
        <v>17</v>
      </c>
      <c r="B28" s="9">
        <v>939603.57669999998</v>
      </c>
      <c r="C28" s="8" t="s">
        <v>18</v>
      </c>
      <c r="D28" s="12"/>
      <c r="E28" s="18"/>
      <c r="F28" s="6"/>
      <c r="G28" s="10" t="s">
        <v>19</v>
      </c>
      <c r="H28" s="9">
        <v>461621.60109667998</v>
      </c>
      <c r="I28" s="9">
        <v>26222.675481779999</v>
      </c>
      <c r="J28" s="9">
        <v>461621.60109667998</v>
      </c>
      <c r="K28" s="9">
        <v>42157.663425240004</v>
      </c>
      <c r="L28" s="9">
        <v>461621.60109667998</v>
      </c>
      <c r="Z28" s="5"/>
      <c r="AA28" s="5"/>
    </row>
    <row r="29" spans="1:27" s="4" customFormat="1" ht="12.75" hidden="1" customHeight="1">
      <c r="A29" s="6"/>
      <c r="B29" s="6"/>
      <c r="C29" s="6"/>
      <c r="D29" s="6"/>
      <c r="E29" s="6"/>
      <c r="F29" s="13"/>
      <c r="G29" s="42" t="s">
        <v>38</v>
      </c>
      <c r="H29" s="43"/>
      <c r="I29" s="43"/>
      <c r="J29" s="43"/>
      <c r="K29" s="43"/>
      <c r="L29" s="44"/>
      <c r="Z29" s="5"/>
      <c r="AA29" s="5"/>
    </row>
    <row r="30" spans="1:27" s="4" customFormat="1" ht="12.75" hidden="1" customHeight="1">
      <c r="A30" s="38" t="s">
        <v>21</v>
      </c>
      <c r="B30" s="39"/>
      <c r="C30" s="39"/>
      <c r="D30" s="39"/>
      <c r="E30" s="6"/>
      <c r="F30" s="13"/>
      <c r="G30" s="45"/>
      <c r="H30" s="46"/>
      <c r="I30" s="46"/>
      <c r="J30" s="46"/>
      <c r="K30" s="46"/>
      <c r="L30" s="47"/>
      <c r="Z30" s="5"/>
      <c r="AA30" s="5"/>
    </row>
    <row r="31" spans="1:27" s="4" customFormat="1" ht="25.5" hidden="1" customHeight="1">
      <c r="A31" s="7" t="s">
        <v>0</v>
      </c>
      <c r="B31" s="7" t="s">
        <v>22</v>
      </c>
      <c r="C31" s="14" t="s">
        <v>23</v>
      </c>
      <c r="D31" s="7" t="s">
        <v>24</v>
      </c>
      <c r="E31" s="6"/>
      <c r="F31" s="15"/>
      <c r="G31" s="6"/>
      <c r="H31" s="6"/>
      <c r="I31" s="6"/>
      <c r="J31" s="6"/>
      <c r="K31" s="6"/>
      <c r="L31" s="6"/>
      <c r="Z31" s="5"/>
      <c r="AA31" s="5"/>
    </row>
    <row r="32" spans="1:27" s="4" customFormat="1" ht="12.75" hidden="1" customHeight="1">
      <c r="A32" s="8" t="s">
        <v>12</v>
      </c>
      <c r="B32" s="9">
        <v>71384.405200000008</v>
      </c>
      <c r="C32" s="9">
        <v>133455.92670000001</v>
      </c>
      <c r="D32" s="9">
        <v>191225.1201</v>
      </c>
      <c r="E32" s="18"/>
      <c r="F32" s="13"/>
      <c r="G32" s="16" t="s">
        <v>25</v>
      </c>
      <c r="H32" s="7" t="s">
        <v>26</v>
      </c>
      <c r="I32" s="7" t="s">
        <v>27</v>
      </c>
      <c r="J32" s="6"/>
      <c r="K32" s="6"/>
      <c r="L32" s="6"/>
      <c r="Z32" s="5"/>
      <c r="AA32" s="5"/>
    </row>
    <row r="33" spans="1:27" s="4" customFormat="1" ht="25.5" hidden="1" customHeight="1">
      <c r="A33" s="8" t="s">
        <v>14</v>
      </c>
      <c r="B33" s="9">
        <v>133455.92670000001</v>
      </c>
      <c r="C33" s="9">
        <v>191225.1201</v>
      </c>
      <c r="D33" s="9">
        <v>257740.6152</v>
      </c>
      <c r="E33" s="18"/>
      <c r="F33" s="6"/>
      <c r="G33" s="10" t="s">
        <v>28</v>
      </c>
      <c r="H33" s="10" t="s">
        <v>26</v>
      </c>
      <c r="I33" s="9">
        <v>17639.195160859999</v>
      </c>
      <c r="J33" s="18"/>
      <c r="K33" s="6"/>
      <c r="L33" s="6"/>
      <c r="Z33" s="5"/>
      <c r="AA33" s="5"/>
    </row>
    <row r="34" spans="1:27" s="4" customFormat="1" ht="25.5" hidden="1" customHeight="1">
      <c r="A34" s="8" t="s">
        <v>16</v>
      </c>
      <c r="B34" s="9">
        <v>186821.79259999999</v>
      </c>
      <c r="C34" s="9">
        <v>248892.08240000001</v>
      </c>
      <c r="D34" s="9">
        <v>306662.50750000001</v>
      </c>
      <c r="E34" s="18"/>
      <c r="F34" s="6"/>
      <c r="G34" s="10" t="s">
        <v>29</v>
      </c>
      <c r="H34" s="10" t="s">
        <v>26</v>
      </c>
      <c r="I34" s="9">
        <v>4810.80785492</v>
      </c>
      <c r="J34" s="18"/>
      <c r="K34" s="6"/>
      <c r="L34" s="6"/>
      <c r="Z34" s="5"/>
      <c r="AA34" s="5"/>
    </row>
    <row r="35" spans="1:27" s="4" customFormat="1" ht="12.75" hidden="1" customHeight="1">
      <c r="A35" s="8" t="s">
        <v>19</v>
      </c>
      <c r="B35" s="9">
        <v>186821.79259999999</v>
      </c>
      <c r="C35" s="9">
        <v>248892.08240000001</v>
      </c>
      <c r="D35" s="9">
        <v>306662.50750000001</v>
      </c>
      <c r="E35" s="18"/>
      <c r="F35" s="6"/>
      <c r="G35" s="6"/>
      <c r="H35" s="6"/>
      <c r="I35" s="6"/>
      <c r="J35" s="6"/>
      <c r="K35" s="6"/>
      <c r="L35" s="6"/>
      <c r="Z35" s="5"/>
      <c r="AA35" s="5"/>
    </row>
    <row r="36" spans="1:27" s="4" customFormat="1" ht="12.75" hidden="1" customHeight="1">
      <c r="A36" s="6"/>
      <c r="B36" s="6"/>
      <c r="C36" s="6"/>
      <c r="D36" s="6"/>
      <c r="E36" s="6"/>
      <c r="F36" s="6"/>
      <c r="G36" s="6"/>
      <c r="H36" s="6"/>
      <c r="I36" s="6"/>
      <c r="J36" s="6"/>
      <c r="K36" s="6"/>
      <c r="L36" s="6"/>
      <c r="Z36" s="5"/>
      <c r="AA36" s="5"/>
    </row>
    <row r="37" spans="1:27" ht="12.75" hidden="1" customHeight="1">
      <c r="A37" s="6"/>
      <c r="B37" s="6"/>
      <c r="C37" s="6"/>
      <c r="D37" s="6"/>
      <c r="E37" s="6"/>
      <c r="F37" s="6"/>
      <c r="G37" s="6"/>
      <c r="H37" s="6"/>
      <c r="I37" s="6"/>
      <c r="J37" s="6"/>
      <c r="K37" s="6"/>
      <c r="L37" s="6"/>
      <c r="Z37" s="3"/>
      <c r="AA37" s="3"/>
    </row>
    <row r="38" spans="1:27" ht="38.25" hidden="1" customHeight="1">
      <c r="A38" s="7" t="s">
        <v>30</v>
      </c>
      <c r="B38" s="7" t="s">
        <v>31</v>
      </c>
      <c r="C38" s="6"/>
      <c r="D38" s="7" t="s">
        <v>32</v>
      </c>
      <c r="E38" s="7" t="s">
        <v>33</v>
      </c>
      <c r="F38" s="6"/>
      <c r="G38" s="6"/>
      <c r="H38" s="6"/>
      <c r="I38" s="6"/>
      <c r="J38" s="6"/>
      <c r="K38" s="6"/>
      <c r="L38" s="6"/>
      <c r="Z38" s="3"/>
      <c r="AA38" s="3"/>
    </row>
    <row r="39" spans="1:27" ht="12.75" hidden="1" customHeight="1">
      <c r="A39" s="8" t="s">
        <v>34</v>
      </c>
      <c r="B39" s="9">
        <v>34010.932099999998</v>
      </c>
      <c r="C39" s="18"/>
      <c r="D39" s="9">
        <v>20537.3658</v>
      </c>
      <c r="E39" s="9">
        <v>10737.9606</v>
      </c>
      <c r="F39" s="6"/>
      <c r="G39" s="18"/>
      <c r="H39" s="6"/>
      <c r="I39" s="6"/>
      <c r="J39" s="6"/>
      <c r="K39" s="6"/>
      <c r="L39" s="6"/>
      <c r="Z39" s="3"/>
      <c r="AA39" s="3"/>
    </row>
    <row r="40" spans="1:27" ht="25.5" hidden="1" customHeight="1">
      <c r="A40" s="8" t="s">
        <v>35</v>
      </c>
      <c r="B40" s="9">
        <v>64310.000000000007</v>
      </c>
      <c r="C40" s="18"/>
      <c r="D40" s="13"/>
      <c r="E40" s="13"/>
      <c r="F40" s="6"/>
      <c r="G40" s="6"/>
      <c r="H40" s="6"/>
      <c r="I40" s="6"/>
      <c r="J40" s="6"/>
      <c r="K40" s="6"/>
      <c r="L40" s="6"/>
      <c r="Z40" s="3"/>
      <c r="AA40" s="3"/>
    </row>
    <row r="41" spans="1:27" ht="12.75" hidden="1" customHeight="1">
      <c r="A41" s="8" t="s">
        <v>36</v>
      </c>
      <c r="B41" s="9">
        <v>39202.547600000013</v>
      </c>
      <c r="C41" s="18"/>
      <c r="D41" s="6"/>
      <c r="E41" s="6"/>
      <c r="F41" s="6"/>
      <c r="G41" s="6"/>
      <c r="H41" s="6"/>
      <c r="I41" s="6"/>
      <c r="J41" s="6"/>
      <c r="K41" s="6"/>
      <c r="L41" s="6"/>
      <c r="Z41" s="3"/>
      <c r="AA41" s="3"/>
    </row>
    <row r="42" spans="1:27">
      <c r="Z42" s="3"/>
      <c r="AA42" s="3"/>
    </row>
    <row r="43" spans="1:27">
      <c r="Z43" s="3"/>
      <c r="AA43" s="3"/>
    </row>
    <row r="44" spans="1:27">
      <c r="Z44" s="3"/>
      <c r="AA44" s="3"/>
    </row>
    <row r="45" spans="1:27">
      <c r="Z45" s="3"/>
      <c r="AA45" s="3"/>
    </row>
    <row r="46" spans="1:27">
      <c r="Z46" s="3"/>
      <c r="AA46" s="3"/>
    </row>
    <row r="47" spans="1:27">
      <c r="Z47" s="3"/>
      <c r="AA47" s="3"/>
    </row>
    <row r="48" spans="1:27">
      <c r="Z48" s="3"/>
      <c r="AA48" s="3"/>
    </row>
    <row r="49" spans="26:27">
      <c r="Z49" s="3"/>
      <c r="AA49" s="3"/>
    </row>
    <row r="50" spans="26:27">
      <c r="Z50" s="3"/>
      <c r="AA50" s="3"/>
    </row>
    <row r="51" spans="26:27">
      <c r="Z51" s="3"/>
      <c r="AA51" s="3"/>
    </row>
    <row r="52" spans="26:27">
      <c r="Z52" s="3"/>
      <c r="AA52" s="3"/>
    </row>
    <row r="53" spans="26:27">
      <c r="Z53" s="3"/>
      <c r="AA53" s="3"/>
    </row>
    <row r="54" spans="26:27">
      <c r="Z54" s="3"/>
      <c r="AA54" s="3"/>
    </row>
    <row r="55" spans="26:27">
      <c r="Z55" s="3"/>
      <c r="AA55" s="3"/>
    </row>
    <row r="56" spans="26:27">
      <c r="Z56" s="3"/>
      <c r="AA56" s="3"/>
    </row>
    <row r="57" spans="26:27">
      <c r="Z57" s="3"/>
      <c r="AA57" s="3"/>
    </row>
    <row r="58" spans="26:27">
      <c r="Z58" s="3"/>
      <c r="AA58" s="3"/>
    </row>
    <row r="59" spans="26:27">
      <c r="Z59" s="3"/>
      <c r="AA59" s="3"/>
    </row>
    <row r="60" spans="26:27">
      <c r="Z60" s="3"/>
      <c r="AA60" s="3"/>
    </row>
    <row r="61" spans="26:27">
      <c r="Z61" s="3"/>
      <c r="AA61" s="3"/>
    </row>
    <row r="62" spans="26:27">
      <c r="Z62" s="3"/>
      <c r="AA62" s="3"/>
    </row>
    <row r="63" spans="26:27">
      <c r="Z63" s="3"/>
      <c r="AA63" s="3"/>
    </row>
    <row r="64" spans="26:27">
      <c r="Z64" s="3"/>
      <c r="AA64" s="3"/>
    </row>
    <row r="65" spans="26:27">
      <c r="Z65" s="3"/>
      <c r="AA65" s="3"/>
    </row>
    <row r="66" spans="26:27">
      <c r="Z66" s="3"/>
      <c r="AA66" s="3"/>
    </row>
    <row r="67" spans="26:27">
      <c r="Z67" s="3"/>
      <c r="AA67" s="3"/>
    </row>
    <row r="68" spans="26:27">
      <c r="Z68" s="3"/>
      <c r="AA68" s="3"/>
    </row>
    <row r="69" spans="26:27">
      <c r="Z69" s="3"/>
      <c r="AA69" s="3"/>
    </row>
    <row r="70" spans="26:27">
      <c r="Z70" s="3"/>
      <c r="AA70" s="3"/>
    </row>
    <row r="71" spans="26:27">
      <c r="Z71" s="3"/>
      <c r="AA71" s="3"/>
    </row>
    <row r="72" spans="26:27">
      <c r="Z72" s="3"/>
      <c r="AA72" s="3"/>
    </row>
    <row r="73" spans="26:27">
      <c r="Z73" s="3"/>
      <c r="AA73" s="3"/>
    </row>
    <row r="74" spans="26:27">
      <c r="Z74" s="3"/>
      <c r="AA74" s="3"/>
    </row>
    <row r="75" spans="26:27">
      <c r="Z75" s="3"/>
      <c r="AA75" s="3"/>
    </row>
    <row r="76" spans="26:27">
      <c r="Z76" s="3"/>
      <c r="AA76" s="3"/>
    </row>
    <row r="77" spans="26:27">
      <c r="Z77" s="3"/>
      <c r="AA77" s="3"/>
    </row>
    <row r="78" spans="26:27">
      <c r="Z78" s="3"/>
      <c r="AA78" s="3"/>
    </row>
    <row r="79" spans="26:27">
      <c r="Z79" s="3"/>
      <c r="AA79" s="3"/>
    </row>
    <row r="80" spans="26:27">
      <c r="Z80" s="3"/>
      <c r="AA80" s="3"/>
    </row>
    <row r="81" spans="26:27">
      <c r="Z81" s="3"/>
      <c r="AA81" s="3"/>
    </row>
    <row r="82" spans="26:27">
      <c r="Z82" s="3"/>
      <c r="AA82" s="3"/>
    </row>
    <row r="83" spans="26:27">
      <c r="Z83" s="3"/>
      <c r="AA83" s="3"/>
    </row>
    <row r="84" spans="26:27">
      <c r="Z84" s="3"/>
      <c r="AA84" s="3"/>
    </row>
    <row r="85" spans="26:27">
      <c r="Z85" s="3"/>
      <c r="AA85" s="3"/>
    </row>
    <row r="86" spans="26:27">
      <c r="Z86" s="3"/>
      <c r="AA86" s="3"/>
    </row>
    <row r="87" spans="26:27">
      <c r="Z87" s="3"/>
      <c r="AA87" s="3"/>
    </row>
    <row r="88" spans="26:27">
      <c r="Z88" s="3"/>
      <c r="AA88" s="3"/>
    </row>
    <row r="89" spans="26:27">
      <c r="Z89" s="3"/>
      <c r="AA89" s="3"/>
    </row>
    <row r="90" spans="26:27">
      <c r="Z90" s="3"/>
      <c r="AA90" s="3"/>
    </row>
    <row r="91" spans="26:27">
      <c r="Z91" s="3"/>
      <c r="AA91" s="3"/>
    </row>
    <row r="92" spans="26:27">
      <c r="Z92" s="3"/>
      <c r="AA92" s="3"/>
    </row>
    <row r="93" spans="26:27">
      <c r="Z93" s="3"/>
      <c r="AA93" s="3"/>
    </row>
    <row r="94" spans="26:27">
      <c r="Z94" s="3"/>
      <c r="AA94" s="3"/>
    </row>
    <row r="95" spans="26:27">
      <c r="Z95" s="3"/>
      <c r="AA95" s="3"/>
    </row>
    <row r="96" spans="26:27">
      <c r="Z96" s="3"/>
      <c r="AA96" s="3"/>
    </row>
    <row r="97" spans="26:27">
      <c r="Z97" s="3"/>
      <c r="AA97" s="3"/>
    </row>
    <row r="98" spans="26:27">
      <c r="Z98" s="3"/>
      <c r="AA98" s="3"/>
    </row>
    <row r="99" spans="26:27">
      <c r="Z99" s="3"/>
      <c r="AA99" s="3"/>
    </row>
    <row r="100" spans="26:27">
      <c r="Z100" s="3"/>
      <c r="AA100" s="3"/>
    </row>
    <row r="101" spans="26:27">
      <c r="Z101" s="3"/>
      <c r="AA101" s="3"/>
    </row>
    <row r="102" spans="26:27">
      <c r="Z102" s="3"/>
      <c r="AA102" s="3"/>
    </row>
    <row r="103" spans="26:27">
      <c r="Z103" s="3"/>
      <c r="AA103" s="3"/>
    </row>
    <row r="104" spans="26:27">
      <c r="Z104" s="3"/>
      <c r="AA104" s="3"/>
    </row>
    <row r="105" spans="26:27">
      <c r="Z105" s="3"/>
      <c r="AA105" s="3"/>
    </row>
    <row r="106" spans="26:27">
      <c r="Z106" s="3"/>
      <c r="AA106" s="3"/>
    </row>
    <row r="107" spans="26:27">
      <c r="Z107" s="3"/>
      <c r="AA107" s="3"/>
    </row>
    <row r="108" spans="26:27">
      <c r="Z108" s="3"/>
      <c r="AA108" s="3"/>
    </row>
    <row r="109" spans="26:27">
      <c r="Z109" s="3"/>
      <c r="AA109" s="3"/>
    </row>
    <row r="110" spans="26:27">
      <c r="Z110" s="3"/>
      <c r="AA110" s="3"/>
    </row>
    <row r="111" spans="26:27">
      <c r="Z111" s="3"/>
      <c r="AA111" s="3"/>
    </row>
    <row r="112" spans="26:27">
      <c r="Z112" s="3"/>
      <c r="AA112" s="3"/>
    </row>
    <row r="113" spans="26:27">
      <c r="Z113" s="3"/>
      <c r="AA113" s="3"/>
    </row>
    <row r="114" spans="26:27">
      <c r="Z114" s="3"/>
      <c r="AA114" s="3"/>
    </row>
    <row r="115" spans="26:27">
      <c r="Z115" s="3"/>
      <c r="AA115" s="3"/>
    </row>
    <row r="116" spans="26:27">
      <c r="Z116" s="3"/>
      <c r="AA116" s="3"/>
    </row>
    <row r="117" spans="26:27">
      <c r="Z117" s="3"/>
      <c r="AA117" s="3"/>
    </row>
    <row r="118" spans="26:27">
      <c r="Z118" s="3"/>
      <c r="AA118" s="3"/>
    </row>
    <row r="119" spans="26:27">
      <c r="Z119" s="3"/>
      <c r="AA119" s="3"/>
    </row>
    <row r="120" spans="26:27">
      <c r="Z120" s="3"/>
      <c r="AA120" s="3"/>
    </row>
    <row r="121" spans="26:27">
      <c r="Z121" s="3"/>
      <c r="AA121" s="3"/>
    </row>
    <row r="122" spans="26:27">
      <c r="Z122" s="3"/>
      <c r="AA122" s="3"/>
    </row>
    <row r="123" spans="26:27">
      <c r="Z123" s="3"/>
      <c r="AA123" s="3"/>
    </row>
    <row r="124" spans="26:27">
      <c r="Z124" s="3"/>
      <c r="AA124" s="3"/>
    </row>
    <row r="125" spans="26:27">
      <c r="Z125" s="3"/>
      <c r="AA125" s="3"/>
    </row>
    <row r="126" spans="26:27">
      <c r="Z126" s="3"/>
      <c r="AA126" s="3"/>
    </row>
    <row r="127" spans="26:27">
      <c r="Z127" s="3"/>
      <c r="AA127" s="3"/>
    </row>
    <row r="128" spans="26:27">
      <c r="Z128" s="3"/>
      <c r="AA128" s="3"/>
    </row>
    <row r="129" spans="26:27">
      <c r="Z129" s="3"/>
      <c r="AA129" s="3"/>
    </row>
    <row r="130" spans="26:27">
      <c r="Z130" s="3"/>
      <c r="AA130" s="3"/>
    </row>
    <row r="131" spans="26:27">
      <c r="Z131" s="3"/>
      <c r="AA131" s="3"/>
    </row>
    <row r="132" spans="26:27">
      <c r="Z132" s="3"/>
      <c r="AA132" s="3"/>
    </row>
    <row r="133" spans="26:27">
      <c r="Z133" s="3"/>
      <c r="AA133" s="3"/>
    </row>
    <row r="134" spans="26:27">
      <c r="Z134" s="3"/>
      <c r="AA134" s="3"/>
    </row>
    <row r="135" spans="26:27">
      <c r="Z135" s="3"/>
      <c r="AA135" s="3"/>
    </row>
    <row r="136" spans="26:27">
      <c r="Z136" s="3"/>
      <c r="AA136" s="3"/>
    </row>
    <row r="137" spans="26:27">
      <c r="Z137" s="3"/>
      <c r="AA137" s="3"/>
    </row>
    <row r="138" spans="26:27">
      <c r="Z138" s="3"/>
      <c r="AA138" s="3"/>
    </row>
    <row r="139" spans="26:27">
      <c r="Z139" s="3"/>
      <c r="AA139" s="3"/>
    </row>
    <row r="140" spans="26:27">
      <c r="Z140" s="3"/>
      <c r="AA140" s="3"/>
    </row>
    <row r="141" spans="26:27">
      <c r="Z141" s="3"/>
      <c r="AA141" s="3"/>
    </row>
    <row r="142" spans="26:27">
      <c r="Z142" s="3"/>
      <c r="AA142" s="3"/>
    </row>
    <row r="143" spans="26:27">
      <c r="Z143" s="3"/>
      <c r="AA143" s="3"/>
    </row>
    <row r="144" spans="26:27">
      <c r="Z144" s="3"/>
      <c r="AA144" s="3"/>
    </row>
    <row r="145" spans="26:27">
      <c r="Z145" s="3"/>
      <c r="AA145" s="3"/>
    </row>
    <row r="146" spans="26:27">
      <c r="Z146" s="3"/>
      <c r="AA146" s="3"/>
    </row>
    <row r="147" spans="26:27">
      <c r="Z147" s="3"/>
      <c r="AA147" s="3"/>
    </row>
    <row r="148" spans="26:27">
      <c r="Z148" s="3"/>
      <c r="AA148" s="3"/>
    </row>
    <row r="149" spans="26:27">
      <c r="Z149" s="3"/>
      <c r="AA149" s="3"/>
    </row>
    <row r="150" spans="26:27">
      <c r="Z150" s="3"/>
      <c r="AA150" s="3"/>
    </row>
    <row r="151" spans="26:27">
      <c r="Z151" s="3"/>
      <c r="AA151" s="3"/>
    </row>
    <row r="152" spans="26:27">
      <c r="Z152" s="3"/>
      <c r="AA152" s="3"/>
    </row>
    <row r="153" spans="26:27">
      <c r="Z153" s="3"/>
      <c r="AA153" s="3"/>
    </row>
    <row r="154" spans="26:27">
      <c r="Z154" s="3"/>
      <c r="AA154" s="3"/>
    </row>
    <row r="155" spans="26:27">
      <c r="Z155" s="3"/>
      <c r="AA155" s="3"/>
    </row>
    <row r="156" spans="26:27">
      <c r="Z156" s="3"/>
      <c r="AA156" s="3"/>
    </row>
    <row r="157" spans="26:27">
      <c r="Z157" s="3"/>
      <c r="AA157" s="3"/>
    </row>
    <row r="158" spans="26:27">
      <c r="Z158" s="3"/>
      <c r="AA158" s="3"/>
    </row>
    <row r="159" spans="26:27">
      <c r="Z159" s="3"/>
      <c r="AA159" s="3"/>
    </row>
    <row r="160" spans="26:27">
      <c r="Z160" s="3"/>
      <c r="AA160" s="3"/>
    </row>
    <row r="161" spans="26:27">
      <c r="Z161" s="3"/>
      <c r="AA161" s="3"/>
    </row>
    <row r="162" spans="26:27">
      <c r="Z162" s="3"/>
      <c r="AA162" s="3"/>
    </row>
    <row r="163" spans="26:27">
      <c r="Z163" s="3"/>
      <c r="AA163" s="3"/>
    </row>
    <row r="164" spans="26:27">
      <c r="Z164" s="3"/>
      <c r="AA164" s="3"/>
    </row>
    <row r="165" spans="26:27">
      <c r="Z165" s="3"/>
      <c r="AA165" s="3"/>
    </row>
    <row r="166" spans="26:27">
      <c r="Z166" s="3"/>
      <c r="AA166" s="3"/>
    </row>
    <row r="167" spans="26:27">
      <c r="Z167" s="3"/>
      <c r="AA167" s="3"/>
    </row>
    <row r="168" spans="26:27">
      <c r="Z168" s="3"/>
      <c r="AA168" s="3"/>
    </row>
    <row r="169" spans="26:27">
      <c r="Z169" s="3"/>
      <c r="AA169" s="3"/>
    </row>
    <row r="170" spans="26:27">
      <c r="Z170" s="3"/>
      <c r="AA170" s="3"/>
    </row>
    <row r="171" spans="26:27">
      <c r="Z171" s="3"/>
      <c r="AA171" s="3"/>
    </row>
    <row r="172" spans="26:27">
      <c r="Z172" s="3"/>
      <c r="AA172" s="3"/>
    </row>
    <row r="173" spans="26:27">
      <c r="Z173" s="3"/>
      <c r="AA173" s="3"/>
    </row>
    <row r="174" spans="26:27">
      <c r="Z174" s="3"/>
      <c r="AA174" s="3"/>
    </row>
    <row r="175" spans="26:27">
      <c r="Z175" s="3"/>
      <c r="AA175" s="3"/>
    </row>
    <row r="176" spans="26:27">
      <c r="Z176" s="3"/>
      <c r="AA176" s="3"/>
    </row>
    <row r="177" spans="26:27">
      <c r="Z177" s="3"/>
      <c r="AA177" s="3"/>
    </row>
    <row r="178" spans="26:27">
      <c r="Z178" s="3"/>
      <c r="AA178" s="3"/>
    </row>
    <row r="179" spans="26:27">
      <c r="Z179" s="3"/>
      <c r="AA179" s="3"/>
    </row>
    <row r="180" spans="26:27">
      <c r="Z180" s="3"/>
      <c r="AA180" s="3"/>
    </row>
    <row r="181" spans="26:27">
      <c r="Z181" s="3"/>
      <c r="AA181" s="3"/>
    </row>
    <row r="182" spans="26:27">
      <c r="Z182" s="3"/>
      <c r="AA182" s="3"/>
    </row>
    <row r="183" spans="26:27">
      <c r="Z183" s="3"/>
      <c r="AA183" s="3"/>
    </row>
    <row r="184" spans="26:27">
      <c r="Z184" s="3"/>
      <c r="AA184" s="3"/>
    </row>
    <row r="185" spans="26:27">
      <c r="Z185" s="3"/>
      <c r="AA185" s="3"/>
    </row>
    <row r="186" spans="26:27">
      <c r="Z186" s="3"/>
      <c r="AA186" s="3"/>
    </row>
    <row r="187" spans="26:27">
      <c r="Z187" s="3"/>
      <c r="AA187" s="3"/>
    </row>
    <row r="188" spans="26:27">
      <c r="Z188" s="3"/>
      <c r="AA188" s="3"/>
    </row>
    <row r="189" spans="26:27">
      <c r="Z189" s="3"/>
      <c r="AA189" s="3"/>
    </row>
    <row r="190" spans="26:27">
      <c r="Z190" s="3"/>
      <c r="AA190" s="3"/>
    </row>
    <row r="191" spans="26:27">
      <c r="Z191" s="3"/>
      <c r="AA191" s="3"/>
    </row>
    <row r="192" spans="26:27">
      <c r="Z192" s="3"/>
      <c r="AA192" s="3"/>
    </row>
    <row r="193" spans="26:27">
      <c r="Z193" s="3"/>
      <c r="AA193" s="3"/>
    </row>
    <row r="194" spans="26:27">
      <c r="Z194" s="3"/>
      <c r="AA194" s="3"/>
    </row>
    <row r="195" spans="26:27">
      <c r="Z195" s="3"/>
      <c r="AA195" s="3"/>
    </row>
    <row r="196" spans="26:27">
      <c r="Z196" s="3"/>
      <c r="AA196" s="3"/>
    </row>
    <row r="197" spans="26:27">
      <c r="Z197" s="3"/>
      <c r="AA197" s="3"/>
    </row>
    <row r="198" spans="26:27">
      <c r="Z198" s="3"/>
      <c r="AA198" s="3"/>
    </row>
    <row r="199" spans="26:27">
      <c r="Z199" s="3"/>
      <c r="AA199" s="3"/>
    </row>
    <row r="200" spans="26:27">
      <c r="Z200" s="3"/>
      <c r="AA200" s="3"/>
    </row>
    <row r="201" spans="26:27">
      <c r="Z201" s="3"/>
      <c r="AA201" s="3"/>
    </row>
    <row r="202" spans="26:27">
      <c r="Z202" s="3"/>
      <c r="AA202" s="3"/>
    </row>
    <row r="203" spans="26:27">
      <c r="Z203" s="3"/>
      <c r="AA203" s="3"/>
    </row>
    <row r="204" spans="26:27">
      <c r="Z204" s="3"/>
      <c r="AA204" s="3"/>
    </row>
    <row r="205" spans="26:27">
      <c r="Z205" s="3"/>
      <c r="AA205" s="3"/>
    </row>
    <row r="206" spans="26:27">
      <c r="Z206" s="3"/>
      <c r="AA206" s="3"/>
    </row>
    <row r="207" spans="26:27">
      <c r="Z207" s="3"/>
      <c r="AA207" s="3"/>
    </row>
    <row r="208" spans="26:27">
      <c r="Z208" s="3"/>
      <c r="AA208" s="3"/>
    </row>
    <row r="209" spans="26:27">
      <c r="Z209" s="3"/>
      <c r="AA209" s="3"/>
    </row>
    <row r="210" spans="26:27">
      <c r="Z210" s="3"/>
      <c r="AA210" s="3"/>
    </row>
    <row r="211" spans="26:27">
      <c r="Z211" s="3"/>
      <c r="AA211" s="3"/>
    </row>
    <row r="212" spans="26:27">
      <c r="Z212" s="3"/>
      <c r="AA212" s="3"/>
    </row>
    <row r="213" spans="26:27">
      <c r="Z213" s="3"/>
      <c r="AA213" s="3"/>
    </row>
    <row r="214" spans="26:27">
      <c r="Z214" s="3"/>
      <c r="AA214" s="3"/>
    </row>
    <row r="215" spans="26:27">
      <c r="Z215" s="3"/>
      <c r="AA215" s="3"/>
    </row>
    <row r="216" spans="26:27">
      <c r="Z216" s="3"/>
      <c r="AA216" s="3"/>
    </row>
    <row r="217" spans="26:27">
      <c r="Z217" s="3"/>
      <c r="AA217" s="3"/>
    </row>
    <row r="218" spans="26:27">
      <c r="Z218" s="3"/>
      <c r="AA218" s="3"/>
    </row>
    <row r="219" spans="26:27">
      <c r="Z219" s="3"/>
      <c r="AA219" s="3"/>
    </row>
    <row r="220" spans="26:27">
      <c r="Z220" s="3"/>
      <c r="AA220" s="3"/>
    </row>
    <row r="221" spans="26:27">
      <c r="Z221" s="3"/>
      <c r="AA221" s="3"/>
    </row>
    <row r="222" spans="26:27">
      <c r="Z222" s="3"/>
      <c r="AA222" s="3"/>
    </row>
    <row r="223" spans="26:27">
      <c r="Z223" s="3"/>
      <c r="AA223" s="3"/>
    </row>
    <row r="224" spans="26:27">
      <c r="Z224" s="3"/>
      <c r="AA224" s="3"/>
    </row>
    <row r="225" spans="26:27">
      <c r="Z225" s="3"/>
      <c r="AA225" s="3"/>
    </row>
    <row r="226" spans="26:27">
      <c r="Z226" s="3"/>
      <c r="AA226" s="3"/>
    </row>
    <row r="227" spans="26:27">
      <c r="Z227" s="3"/>
      <c r="AA227" s="3"/>
    </row>
    <row r="228" spans="26:27">
      <c r="Z228" s="3"/>
      <c r="AA228" s="3"/>
    </row>
    <row r="229" spans="26:27">
      <c r="Z229" s="3"/>
      <c r="AA229" s="3"/>
    </row>
    <row r="230" spans="26:27">
      <c r="Z230" s="3"/>
      <c r="AA230" s="3"/>
    </row>
    <row r="231" spans="26:27">
      <c r="Z231" s="3"/>
      <c r="AA231" s="3"/>
    </row>
    <row r="232" spans="26:27">
      <c r="Z232" s="3"/>
      <c r="AA232" s="3"/>
    </row>
    <row r="233" spans="26:27">
      <c r="Z233" s="3"/>
      <c r="AA233" s="3"/>
    </row>
    <row r="234" spans="26:27">
      <c r="Z234" s="3"/>
      <c r="AA234" s="3"/>
    </row>
    <row r="235" spans="26:27">
      <c r="Z235" s="3"/>
      <c r="AA235" s="3"/>
    </row>
    <row r="236" spans="26:27">
      <c r="Z236" s="3"/>
      <c r="AA236" s="3"/>
    </row>
    <row r="237" spans="26:27">
      <c r="Z237" s="3"/>
      <c r="AA237" s="3"/>
    </row>
    <row r="238" spans="26:27">
      <c r="Z238" s="3"/>
      <c r="AA238" s="3"/>
    </row>
    <row r="239" spans="26:27">
      <c r="Z239" s="3"/>
      <c r="AA239" s="3"/>
    </row>
    <row r="240" spans="26:27">
      <c r="Z240" s="3"/>
      <c r="AA240" s="3"/>
    </row>
    <row r="241" spans="26:27">
      <c r="Z241" s="3"/>
      <c r="AA241" s="3"/>
    </row>
    <row r="242" spans="26:27">
      <c r="Z242" s="3"/>
      <c r="AA242" s="3"/>
    </row>
    <row r="243" spans="26:27">
      <c r="Z243" s="3"/>
      <c r="AA243" s="3"/>
    </row>
    <row r="244" spans="26:27">
      <c r="Z244" s="3"/>
      <c r="AA244" s="3"/>
    </row>
    <row r="245" spans="26:27">
      <c r="Z245" s="3"/>
      <c r="AA245" s="3"/>
    </row>
    <row r="246" spans="26:27">
      <c r="Z246" s="3"/>
      <c r="AA246" s="3"/>
    </row>
    <row r="247" spans="26:27">
      <c r="Z247" s="3"/>
      <c r="AA247" s="3"/>
    </row>
    <row r="248" spans="26:27">
      <c r="Z248" s="3"/>
      <c r="AA248" s="3"/>
    </row>
    <row r="249" spans="26:27">
      <c r="Z249" s="3"/>
      <c r="AA249" s="3"/>
    </row>
    <row r="250" spans="26:27">
      <c r="Z250" s="3"/>
      <c r="AA250" s="3"/>
    </row>
    <row r="251" spans="26:27">
      <c r="Z251" s="3"/>
      <c r="AA251" s="3"/>
    </row>
    <row r="252" spans="26:27">
      <c r="Z252" s="3"/>
      <c r="AA252" s="3"/>
    </row>
    <row r="253" spans="26:27">
      <c r="Z253" s="3"/>
      <c r="AA253" s="3"/>
    </row>
    <row r="254" spans="26:27">
      <c r="Z254" s="3"/>
      <c r="AA254" s="3"/>
    </row>
    <row r="255" spans="26:27">
      <c r="Z255" s="3"/>
      <c r="AA255" s="3"/>
    </row>
    <row r="256" spans="26:27">
      <c r="Z256" s="3"/>
      <c r="AA256" s="3"/>
    </row>
    <row r="257" spans="26:27">
      <c r="Z257" s="3"/>
      <c r="AA257" s="3"/>
    </row>
    <row r="258" spans="26:27">
      <c r="Z258" s="3"/>
      <c r="AA258" s="3"/>
    </row>
    <row r="259" spans="26:27">
      <c r="Z259" s="3"/>
      <c r="AA259" s="3"/>
    </row>
    <row r="260" spans="26:27">
      <c r="Z260" s="3"/>
      <c r="AA260" s="3"/>
    </row>
    <row r="261" spans="26:27">
      <c r="Z261" s="3"/>
      <c r="AA261" s="3"/>
    </row>
    <row r="262" spans="26:27">
      <c r="Z262" s="3"/>
      <c r="AA262" s="3"/>
    </row>
    <row r="263" spans="26:27">
      <c r="Z263" s="3"/>
      <c r="AA263" s="3"/>
    </row>
    <row r="264" spans="26:27">
      <c r="Z264" s="3"/>
      <c r="AA264" s="3"/>
    </row>
    <row r="265" spans="26:27">
      <c r="Z265" s="3"/>
      <c r="AA265" s="3"/>
    </row>
    <row r="266" spans="26:27">
      <c r="Z266" s="3"/>
      <c r="AA266" s="3"/>
    </row>
    <row r="267" spans="26:27">
      <c r="Z267" s="3"/>
      <c r="AA267" s="3"/>
    </row>
    <row r="268" spans="26:27">
      <c r="Z268" s="3"/>
      <c r="AA268" s="3"/>
    </row>
    <row r="269" spans="26:27">
      <c r="Z269" s="3"/>
      <c r="AA269" s="3"/>
    </row>
    <row r="270" spans="26:27">
      <c r="Z270" s="3"/>
      <c r="AA270" s="3"/>
    </row>
    <row r="271" spans="26:27">
      <c r="Z271" s="3"/>
      <c r="AA271" s="3"/>
    </row>
    <row r="272" spans="26:27">
      <c r="Z272" s="3"/>
      <c r="AA272" s="3"/>
    </row>
    <row r="273" spans="26:27">
      <c r="Z273" s="3"/>
      <c r="AA273" s="3"/>
    </row>
    <row r="274" spans="26:27">
      <c r="Z274" s="3"/>
      <c r="AA274" s="3"/>
    </row>
    <row r="275" spans="26:27">
      <c r="Z275" s="3"/>
      <c r="AA275" s="3"/>
    </row>
    <row r="276" spans="26:27">
      <c r="Z276" s="3"/>
      <c r="AA276" s="3"/>
    </row>
    <row r="277" spans="26:27">
      <c r="Z277" s="3"/>
      <c r="AA277" s="3"/>
    </row>
    <row r="278" spans="26:27">
      <c r="Z278" s="3"/>
      <c r="AA278" s="3"/>
    </row>
    <row r="279" spans="26:27">
      <c r="Z279" s="3"/>
      <c r="AA279" s="3"/>
    </row>
    <row r="280" spans="26:27">
      <c r="Z280" s="3"/>
      <c r="AA280" s="3"/>
    </row>
    <row r="281" spans="26:27">
      <c r="Z281" s="3"/>
      <c r="AA281" s="3"/>
    </row>
    <row r="282" spans="26:27">
      <c r="Z282" s="3"/>
      <c r="AA282" s="3"/>
    </row>
    <row r="283" spans="26:27">
      <c r="Z283" s="3"/>
      <c r="AA283" s="3"/>
    </row>
    <row r="284" spans="26:27">
      <c r="Z284" s="3"/>
      <c r="AA284" s="3"/>
    </row>
    <row r="285" spans="26:27">
      <c r="Z285" s="3"/>
      <c r="AA285" s="3"/>
    </row>
    <row r="286" spans="26:27">
      <c r="Z286" s="3"/>
      <c r="AA286" s="3"/>
    </row>
    <row r="287" spans="26:27">
      <c r="Z287" s="3"/>
      <c r="AA287" s="3"/>
    </row>
    <row r="288" spans="26:27">
      <c r="Z288" s="3"/>
      <c r="AA288" s="3"/>
    </row>
    <row r="289" spans="26:27">
      <c r="Z289" s="3"/>
      <c r="AA289" s="3"/>
    </row>
    <row r="290" spans="26:27">
      <c r="Z290" s="3"/>
      <c r="AA290" s="3"/>
    </row>
    <row r="291" spans="26:27">
      <c r="Z291" s="3"/>
      <c r="AA291" s="3"/>
    </row>
    <row r="292" spans="26:27">
      <c r="Z292" s="3"/>
      <c r="AA292" s="3"/>
    </row>
    <row r="293" spans="26:27">
      <c r="Z293" s="3"/>
      <c r="AA293" s="3"/>
    </row>
    <row r="294" spans="26:27">
      <c r="Z294" s="3"/>
      <c r="AA294" s="3"/>
    </row>
    <row r="295" spans="26:27">
      <c r="Z295" s="3"/>
      <c r="AA295" s="3"/>
    </row>
    <row r="296" spans="26:27">
      <c r="Z296" s="3"/>
      <c r="AA296" s="3"/>
    </row>
    <row r="297" spans="26:27">
      <c r="Z297" s="3"/>
      <c r="AA297" s="3"/>
    </row>
    <row r="298" spans="26:27">
      <c r="Z298" s="3"/>
      <c r="AA298" s="3"/>
    </row>
    <row r="299" spans="26:27">
      <c r="Z299" s="3"/>
      <c r="AA299" s="3"/>
    </row>
    <row r="300" spans="26:27">
      <c r="Z300" s="3"/>
      <c r="AA300" s="3"/>
    </row>
    <row r="301" spans="26:27">
      <c r="Z301" s="3"/>
      <c r="AA301" s="3"/>
    </row>
    <row r="302" spans="26:27">
      <c r="Z302" s="3"/>
      <c r="AA302" s="3"/>
    </row>
    <row r="303" spans="26:27">
      <c r="Z303" s="3"/>
      <c r="AA303" s="3"/>
    </row>
    <row r="304" spans="26:27">
      <c r="Z304" s="3"/>
      <c r="AA304" s="3"/>
    </row>
    <row r="305" spans="26:27">
      <c r="Z305" s="3"/>
      <c r="AA305" s="3"/>
    </row>
    <row r="306" spans="26:27">
      <c r="Z306" s="3"/>
      <c r="AA306" s="3"/>
    </row>
    <row r="307" spans="26:27">
      <c r="Z307" s="3"/>
      <c r="AA307" s="3"/>
    </row>
    <row r="308" spans="26:27">
      <c r="Z308" s="3"/>
      <c r="AA308" s="3"/>
    </row>
    <row r="309" spans="26:27">
      <c r="Z309" s="3"/>
      <c r="AA309" s="3"/>
    </row>
    <row r="310" spans="26:27">
      <c r="Z310" s="3"/>
      <c r="AA310" s="3"/>
    </row>
    <row r="311" spans="26:27">
      <c r="Z311" s="3"/>
      <c r="AA311" s="3"/>
    </row>
    <row r="312" spans="26:27">
      <c r="Z312" s="3"/>
      <c r="AA312" s="3"/>
    </row>
    <row r="313" spans="26:27">
      <c r="Z313" s="3"/>
      <c r="AA313" s="3"/>
    </row>
    <row r="314" spans="26:27">
      <c r="Z314" s="3"/>
      <c r="AA314" s="3"/>
    </row>
    <row r="315" spans="26:27">
      <c r="Z315" s="3"/>
      <c r="AA315" s="3"/>
    </row>
    <row r="316" spans="26:27">
      <c r="Z316" s="3"/>
      <c r="AA316" s="3"/>
    </row>
    <row r="317" spans="26:27">
      <c r="Z317" s="3"/>
      <c r="AA317" s="3"/>
    </row>
    <row r="318" spans="26:27">
      <c r="Z318" s="3"/>
      <c r="AA318" s="3"/>
    </row>
    <row r="319" spans="26:27">
      <c r="Z319" s="3"/>
      <c r="AA319" s="3"/>
    </row>
    <row r="320" spans="26:27">
      <c r="Z320" s="3"/>
      <c r="AA320" s="3"/>
    </row>
    <row r="321" spans="26:27">
      <c r="Z321" s="3"/>
      <c r="AA321" s="3"/>
    </row>
    <row r="322" spans="26:27">
      <c r="Z322" s="3"/>
      <c r="AA322" s="3"/>
    </row>
    <row r="323" spans="26:27">
      <c r="Z323" s="3"/>
      <c r="AA323" s="3"/>
    </row>
    <row r="324" spans="26:27">
      <c r="Z324" s="3"/>
      <c r="AA324" s="3"/>
    </row>
    <row r="325" spans="26:27">
      <c r="Z325" s="3"/>
      <c r="AA325" s="3"/>
    </row>
    <row r="326" spans="26:27">
      <c r="Z326" s="3"/>
      <c r="AA326" s="3"/>
    </row>
    <row r="327" spans="26:27">
      <c r="Z327" s="3"/>
      <c r="AA327" s="3"/>
    </row>
    <row r="328" spans="26:27">
      <c r="Z328" s="3"/>
      <c r="AA328" s="3"/>
    </row>
    <row r="329" spans="26:27">
      <c r="Z329" s="3"/>
      <c r="AA329" s="3"/>
    </row>
    <row r="330" spans="26:27">
      <c r="Z330" s="3"/>
      <c r="AA330" s="3"/>
    </row>
    <row r="331" spans="26:27">
      <c r="Z331" s="3"/>
      <c r="AA331" s="3"/>
    </row>
    <row r="332" spans="26:27">
      <c r="Z332" s="3"/>
      <c r="AA332" s="3"/>
    </row>
    <row r="333" spans="26:27">
      <c r="Z333" s="3"/>
      <c r="AA333" s="3"/>
    </row>
    <row r="334" spans="26:27">
      <c r="Z334" s="3"/>
      <c r="AA334" s="3"/>
    </row>
    <row r="335" spans="26:27">
      <c r="Z335" s="3"/>
      <c r="AA335" s="3"/>
    </row>
    <row r="336" spans="26:27">
      <c r="Z336" s="3"/>
      <c r="AA336" s="3"/>
    </row>
    <row r="337" spans="26:27">
      <c r="Z337" s="3"/>
      <c r="AA337" s="3"/>
    </row>
    <row r="338" spans="26:27">
      <c r="Z338" s="3"/>
      <c r="AA338" s="3"/>
    </row>
    <row r="339" spans="26:27">
      <c r="Z339" s="3"/>
      <c r="AA339" s="3"/>
    </row>
    <row r="340" spans="26:27">
      <c r="Z340" s="3"/>
      <c r="AA340" s="3"/>
    </row>
    <row r="341" spans="26:27">
      <c r="Z341" s="3"/>
      <c r="AA341" s="3"/>
    </row>
    <row r="342" spans="26:27">
      <c r="Z342" s="3"/>
      <c r="AA342" s="3"/>
    </row>
    <row r="343" spans="26:27">
      <c r="Z343" s="3"/>
      <c r="AA343" s="3"/>
    </row>
    <row r="344" spans="26:27">
      <c r="Z344" s="3"/>
      <c r="AA344" s="3"/>
    </row>
    <row r="345" spans="26:27">
      <c r="Z345" s="3"/>
      <c r="AA345" s="3"/>
    </row>
    <row r="346" spans="26:27">
      <c r="Z346" s="3"/>
      <c r="AA346" s="3"/>
    </row>
    <row r="347" spans="26:27">
      <c r="Z347" s="3"/>
      <c r="AA347" s="3"/>
    </row>
    <row r="348" spans="26:27">
      <c r="Z348" s="3"/>
      <c r="AA348" s="3"/>
    </row>
    <row r="349" spans="26:27">
      <c r="Z349" s="3"/>
      <c r="AA349" s="3"/>
    </row>
    <row r="350" spans="26:27">
      <c r="Z350" s="3"/>
      <c r="AA350" s="3"/>
    </row>
    <row r="351" spans="26:27">
      <c r="Z351" s="3"/>
      <c r="AA351" s="3"/>
    </row>
    <row r="352" spans="26:27">
      <c r="Z352" s="3"/>
      <c r="AA352" s="3"/>
    </row>
    <row r="353" spans="26:27">
      <c r="Z353" s="3"/>
      <c r="AA353" s="3"/>
    </row>
    <row r="354" spans="26:27">
      <c r="Z354" s="3"/>
      <c r="AA354" s="3"/>
    </row>
    <row r="355" spans="26:27">
      <c r="Z355" s="3"/>
      <c r="AA355" s="3"/>
    </row>
    <row r="356" spans="26:27">
      <c r="Z356" s="3"/>
      <c r="AA356" s="3"/>
    </row>
    <row r="357" spans="26:27">
      <c r="Z357" s="3"/>
      <c r="AA357" s="3"/>
    </row>
    <row r="358" spans="26:27">
      <c r="Z358" s="3"/>
      <c r="AA358" s="3"/>
    </row>
    <row r="359" spans="26:27">
      <c r="Z359" s="3"/>
      <c r="AA359" s="3"/>
    </row>
    <row r="360" spans="26:27">
      <c r="Z360" s="3"/>
      <c r="AA360" s="3"/>
    </row>
    <row r="361" spans="26:27">
      <c r="Z361" s="3"/>
      <c r="AA361" s="3"/>
    </row>
    <row r="362" spans="26:27">
      <c r="Z362" s="3"/>
      <c r="AA362" s="3"/>
    </row>
    <row r="363" spans="26:27">
      <c r="Z363" s="3"/>
      <c r="AA363" s="3"/>
    </row>
    <row r="364" spans="26:27">
      <c r="Z364" s="3"/>
      <c r="AA364" s="3"/>
    </row>
    <row r="365" spans="26:27">
      <c r="Z365" s="3"/>
      <c r="AA365" s="3"/>
    </row>
    <row r="366" spans="26:27">
      <c r="Z366" s="3"/>
      <c r="AA366" s="3"/>
    </row>
    <row r="367" spans="26:27">
      <c r="Z367" s="3"/>
      <c r="AA367" s="3"/>
    </row>
    <row r="368" spans="26:27">
      <c r="Z368" s="3"/>
      <c r="AA368" s="3"/>
    </row>
    <row r="369" spans="26:27">
      <c r="Z369" s="3"/>
      <c r="AA369" s="3"/>
    </row>
    <row r="370" spans="26:27">
      <c r="Z370" s="3"/>
      <c r="AA370" s="3"/>
    </row>
    <row r="371" spans="26:27">
      <c r="Z371" s="3"/>
      <c r="AA371" s="3"/>
    </row>
    <row r="372" spans="26:27">
      <c r="Z372" s="3"/>
      <c r="AA372" s="3"/>
    </row>
    <row r="373" spans="26:27">
      <c r="Z373" s="3"/>
      <c r="AA373" s="3"/>
    </row>
    <row r="374" spans="26:27">
      <c r="Z374" s="3"/>
      <c r="AA374" s="3"/>
    </row>
    <row r="375" spans="26:27">
      <c r="Z375" s="3"/>
      <c r="AA375" s="3"/>
    </row>
    <row r="376" spans="26:27">
      <c r="Z376" s="3"/>
      <c r="AA376" s="3"/>
    </row>
    <row r="377" spans="26:27">
      <c r="Z377" s="3"/>
      <c r="AA377" s="3"/>
    </row>
    <row r="378" spans="26:27">
      <c r="Z378" s="3"/>
      <c r="AA378" s="3"/>
    </row>
    <row r="379" spans="26:27">
      <c r="Z379" s="3"/>
      <c r="AA379" s="3"/>
    </row>
    <row r="380" spans="26:27">
      <c r="Z380" s="3"/>
      <c r="AA380" s="3"/>
    </row>
    <row r="381" spans="26:27">
      <c r="Z381" s="3"/>
      <c r="AA381" s="3"/>
    </row>
    <row r="382" spans="26:27">
      <c r="Z382" s="3"/>
      <c r="AA382" s="3"/>
    </row>
  </sheetData>
  <mergeCells count="12">
    <mergeCell ref="L1:L2"/>
    <mergeCell ref="H1:I1"/>
    <mergeCell ref="J1:K1"/>
    <mergeCell ref="H23:I23"/>
    <mergeCell ref="G1:G2"/>
    <mergeCell ref="J23:K23"/>
    <mergeCell ref="G7:L8"/>
    <mergeCell ref="A8:D8"/>
    <mergeCell ref="G23:G24"/>
    <mergeCell ref="G29:L30"/>
    <mergeCell ref="A30:D30"/>
    <mergeCell ref="L23:L2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A3" sqref="A3:C19"/>
    </sheetView>
  </sheetViews>
  <sheetFormatPr baseColWidth="10" defaultRowHeight="14.4"/>
  <cols>
    <col min="1" max="1" width="44" customWidth="1"/>
    <col min="3" max="3" width="20" customWidth="1"/>
  </cols>
  <sheetData>
    <row r="1" spans="1:3">
      <c r="B1" t="s">
        <v>39</v>
      </c>
      <c r="C1" s="35">
        <v>46022</v>
      </c>
    </row>
    <row r="2" spans="1:3" ht="6.75" customHeight="1"/>
    <row r="3" spans="1:3">
      <c r="A3" s="52" t="s">
        <v>40</v>
      </c>
      <c r="B3" s="53"/>
      <c r="C3" s="53"/>
    </row>
    <row r="4" spans="1:3">
      <c r="A4" s="52" t="str">
        <f>UPPER("01" &amp; " al " &amp; TEXT(DAY(EOMONTH(C1,0)),"00") &amp; " de " &amp; TEXT(C1,"MMMM") &amp; " de " &amp; YEAR(C1))</f>
        <v>01 AL 31 DE DICIEMBRE DE 2025</v>
      </c>
      <c r="B4" s="53"/>
      <c r="C4" s="53"/>
    </row>
    <row r="5" spans="1:3">
      <c r="A5" s="26"/>
      <c r="B5" s="27"/>
      <c r="C5" s="28"/>
    </row>
    <row r="6" spans="1:3">
      <c r="A6" s="29" t="s">
        <v>41</v>
      </c>
      <c r="B6" s="30" t="s">
        <v>42</v>
      </c>
      <c r="C6" s="31" t="s">
        <v>43</v>
      </c>
    </row>
    <row r="7" spans="1:3">
      <c r="A7" s="26" t="s">
        <v>44</v>
      </c>
      <c r="B7" s="32">
        <f>(COUNTA(APERTURAS_BANCOLOMBIA!A:A)-1)</f>
        <v>87</v>
      </c>
      <c r="C7" s="33">
        <f>SUM(APERTURAS_BANCOLOMBIA!$AC$2:$AC$1048576)</f>
        <v>15991797</v>
      </c>
    </row>
    <row r="8" spans="1:3">
      <c r="A8" s="26" t="s">
        <v>45</v>
      </c>
      <c r="B8" s="32">
        <f>(COUNTA(INCIDENTES_BANCOLOMBIA!A:A)-1)</f>
        <v>786</v>
      </c>
      <c r="C8" s="33">
        <f>SUM(INCIDENTES_BANCOLOMBIA!$AF$2:$AF$1048576)</f>
        <v>130519431</v>
      </c>
    </row>
    <row r="9" spans="1:3">
      <c r="A9" s="26" t="s">
        <v>46</v>
      </c>
      <c r="B9" s="32">
        <f>(COUNTA(OC_BANCOLOMBIA!A:A)-1)</f>
        <v>258</v>
      </c>
      <c r="C9" s="33">
        <f>SUM(OC_BANCOLOMBIA!$AF$2:$AF$1048576)</f>
        <v>47286096</v>
      </c>
    </row>
    <row r="10" spans="1:3">
      <c r="A10" s="26" t="s">
        <v>47</v>
      </c>
      <c r="B10" s="32">
        <f>(COUNTA(PAPELERIA!A:A)-1)</f>
        <v>1151</v>
      </c>
      <c r="C10" s="33">
        <f>(SUM(PAPELERIA!$AE$2:$AE$1048576))</f>
        <v>51303620</v>
      </c>
    </row>
    <row r="11" spans="1:3">
      <c r="A11" s="26" t="s">
        <v>48</v>
      </c>
      <c r="B11" s="32">
        <f>(COUNTA(APERTURAS_AVAL!A:A)-1)</f>
        <v>154</v>
      </c>
      <c r="C11" s="33">
        <f>SUM(APERTURAS_AVAL!$AB$2:$AB$1048576)</f>
        <v>26836633</v>
      </c>
    </row>
    <row r="12" spans="1:3">
      <c r="A12" s="26" t="s">
        <v>49</v>
      </c>
      <c r="B12" s="32">
        <f>(COUNTA(INCIDENTES_AVAL!A:A)-1)</f>
        <v>309</v>
      </c>
      <c r="C12" s="33">
        <f>SUM(INCIDENTES_AVAL!$AD$2:$AD$1048576)</f>
        <v>37489862</v>
      </c>
    </row>
    <row r="13" spans="1:3">
      <c r="A13" s="34" t="s">
        <v>50</v>
      </c>
      <c r="B13" s="32">
        <f>(COUNTA(OC_AVAL!A:A)-1)</f>
        <v>117</v>
      </c>
      <c r="C13" s="33">
        <f>SUM(OC_AVAL!$AF$2:$AF$1048576)</f>
        <v>17756347</v>
      </c>
    </row>
    <row r="14" spans="1:3">
      <c r="A14" s="28" t="s">
        <v>51</v>
      </c>
      <c r="B14" s="32">
        <f>(COUNTA(APERTURAS_BBVA!A:A)-1)</f>
        <v>16</v>
      </c>
      <c r="C14" s="33">
        <f>SUM(APERTURAS_BBVA!$AC$2:$AC$1048576)</f>
        <v>1437352</v>
      </c>
    </row>
    <row r="15" spans="1:3">
      <c r="A15" s="26" t="s">
        <v>52</v>
      </c>
      <c r="B15" s="32">
        <v>0</v>
      </c>
      <c r="C15" s="33">
        <f>SUM(OC_BBVA!$AC$2:$AC$1048576)</f>
        <v>0</v>
      </c>
    </row>
    <row r="16" spans="1:3">
      <c r="A16" s="26" t="s">
        <v>53</v>
      </c>
      <c r="B16" s="32">
        <v>0</v>
      </c>
      <c r="C16" s="33">
        <f>SUM(INCIDENTES_BBVA!$AB$2:$AB$1048576)</f>
        <v>0</v>
      </c>
    </row>
    <row r="17" spans="1:3">
      <c r="A17" s="50" t="s">
        <v>54</v>
      </c>
      <c r="B17" s="51"/>
      <c r="C17" s="33">
        <f>SUM(C7:C16)</f>
        <v>328621138</v>
      </c>
    </row>
    <row r="18" spans="1:3">
      <c r="A18" s="54" t="s">
        <v>55</v>
      </c>
      <c r="B18" s="51"/>
      <c r="C18" s="33">
        <f>C17*0.19</f>
        <v>62438016.219999999</v>
      </c>
    </row>
    <row r="19" spans="1:3">
      <c r="A19" s="50" t="s">
        <v>43</v>
      </c>
      <c r="B19" s="51"/>
      <c r="C19" s="33">
        <f>SUM(C17:C18)</f>
        <v>391059154.22000003</v>
      </c>
    </row>
  </sheetData>
  <mergeCells count="5">
    <mergeCell ref="A19:B19"/>
    <mergeCell ref="A3:C3"/>
    <mergeCell ref="A17:B17"/>
    <mergeCell ref="A18:B18"/>
    <mergeCell ref="A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8"/>
  <sheetViews>
    <sheetView topLeftCell="T1" workbookViewId="0">
      <selection activeCell="AE1" sqref="AE1"/>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2" customWidth="1"/>
    <col min="11" max="11" width="33"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21" customWidth="1"/>
    <col min="22" max="22" width="14" customWidth="1"/>
    <col min="23" max="23" width="18" customWidth="1"/>
    <col min="24" max="24" width="42" customWidth="1"/>
    <col min="25" max="25" width="16" customWidth="1"/>
    <col min="26" max="26" width="15" customWidth="1"/>
    <col min="27" max="27" width="34" customWidth="1"/>
    <col min="28" max="28" width="39" customWidth="1"/>
    <col min="29" max="29" width="13" customWidth="1"/>
  </cols>
  <sheetData>
    <row r="1" spans="1:29" ht="28.8">
      <c r="A1" s="36" t="s">
        <v>56</v>
      </c>
      <c r="B1" s="36" t="s">
        <v>57</v>
      </c>
      <c r="C1" s="36" t="s">
        <v>58</v>
      </c>
      <c r="D1" s="36" t="s">
        <v>59</v>
      </c>
      <c r="E1" s="36" t="s">
        <v>60</v>
      </c>
      <c r="F1" s="36" t="s">
        <v>61</v>
      </c>
      <c r="G1" s="36" t="s">
        <v>62</v>
      </c>
      <c r="H1" s="36" t="s">
        <v>63</v>
      </c>
      <c r="I1" s="36" t="s">
        <v>64</v>
      </c>
      <c r="J1" s="36" t="s">
        <v>65</v>
      </c>
      <c r="K1" s="36" t="s">
        <v>66</v>
      </c>
      <c r="L1" s="36" t="s">
        <v>67</v>
      </c>
      <c r="M1" s="36" t="s">
        <v>68</v>
      </c>
      <c r="N1" s="36" t="s">
        <v>69</v>
      </c>
      <c r="O1" s="36" t="s">
        <v>70</v>
      </c>
      <c r="P1" s="36" t="s">
        <v>71</v>
      </c>
      <c r="Q1" s="36" t="s">
        <v>72</v>
      </c>
      <c r="R1" s="36" t="s">
        <v>73</v>
      </c>
      <c r="S1" s="36" t="s">
        <v>74</v>
      </c>
      <c r="T1" s="36" t="s">
        <v>75</v>
      </c>
      <c r="U1" s="36" t="s">
        <v>76</v>
      </c>
      <c r="V1" s="36" t="s">
        <v>77</v>
      </c>
      <c r="W1" s="36" t="s">
        <v>78</v>
      </c>
      <c r="X1" s="36" t="s">
        <v>79</v>
      </c>
      <c r="Y1" s="36" t="s">
        <v>80</v>
      </c>
      <c r="Z1" s="36" t="s">
        <v>81</v>
      </c>
      <c r="AA1" s="36" t="s">
        <v>82</v>
      </c>
      <c r="AB1" s="36" t="s">
        <v>83</v>
      </c>
      <c r="AC1" s="36" t="s">
        <v>84</v>
      </c>
    </row>
    <row r="2" spans="1:29">
      <c r="A2" t="s">
        <v>85</v>
      </c>
      <c r="B2" t="s">
        <v>86</v>
      </c>
      <c r="C2" t="s">
        <v>87</v>
      </c>
      <c r="D2" t="s">
        <v>88</v>
      </c>
      <c r="E2" t="s">
        <v>89</v>
      </c>
      <c r="F2" t="s">
        <v>90</v>
      </c>
      <c r="G2" t="s">
        <v>91</v>
      </c>
      <c r="H2" t="s">
        <v>92</v>
      </c>
      <c r="I2" t="s">
        <v>93</v>
      </c>
      <c r="J2" t="s">
        <v>94</v>
      </c>
      <c r="K2" t="s">
        <v>95</v>
      </c>
      <c r="L2" t="s">
        <v>96</v>
      </c>
      <c r="M2" t="s">
        <v>97</v>
      </c>
      <c r="N2" s="35">
        <v>45988.333333333343</v>
      </c>
      <c r="O2" s="35">
        <v>46009.444444444453</v>
      </c>
      <c r="P2" t="s">
        <v>98</v>
      </c>
      <c r="Q2" t="s">
        <v>99</v>
      </c>
      <c r="R2" t="s">
        <v>100</v>
      </c>
      <c r="S2" t="s">
        <v>101</v>
      </c>
      <c r="T2" t="s">
        <v>102</v>
      </c>
      <c r="U2" t="s">
        <v>103</v>
      </c>
      <c r="V2" t="s">
        <v>104</v>
      </c>
      <c r="W2" t="s">
        <v>105</v>
      </c>
      <c r="X2" t="s">
        <v>106</v>
      </c>
      <c r="Y2" s="37">
        <v>1</v>
      </c>
      <c r="Z2" t="s">
        <v>107</v>
      </c>
      <c r="AA2" s="37">
        <v>504833</v>
      </c>
      <c r="AB2" s="37">
        <v>196537</v>
      </c>
      <c r="AC2" s="37">
        <v>504833</v>
      </c>
    </row>
    <row r="3" spans="1:29">
      <c r="A3" t="s">
        <v>108</v>
      </c>
      <c r="B3" t="s">
        <v>109</v>
      </c>
      <c r="C3" t="s">
        <v>110</v>
      </c>
      <c r="D3" t="s">
        <v>111</v>
      </c>
      <c r="E3" t="s">
        <v>112</v>
      </c>
      <c r="F3" t="s">
        <v>113</v>
      </c>
      <c r="G3" t="s">
        <v>91</v>
      </c>
      <c r="H3" t="s">
        <v>114</v>
      </c>
      <c r="I3" t="s">
        <v>115</v>
      </c>
      <c r="J3" t="s">
        <v>116</v>
      </c>
      <c r="K3" t="s">
        <v>117</v>
      </c>
      <c r="L3" t="s">
        <v>96</v>
      </c>
      <c r="M3" t="s">
        <v>118</v>
      </c>
      <c r="N3" s="35">
        <v>45988.333333333343</v>
      </c>
      <c r="O3" s="35">
        <v>45993.772916666669</v>
      </c>
      <c r="P3" t="s">
        <v>98</v>
      </c>
      <c r="Q3" t="s">
        <v>119</v>
      </c>
      <c r="R3" t="s">
        <v>100</v>
      </c>
      <c r="S3" t="s">
        <v>120</v>
      </c>
      <c r="T3" t="s">
        <v>102</v>
      </c>
      <c r="U3" t="s">
        <v>121</v>
      </c>
      <c r="V3" t="s">
        <v>15</v>
      </c>
      <c r="W3" t="s">
        <v>105</v>
      </c>
      <c r="X3" t="s">
        <v>122</v>
      </c>
      <c r="Y3" s="37">
        <v>1</v>
      </c>
      <c r="Z3" t="s">
        <v>107</v>
      </c>
      <c r="AA3" s="37">
        <v>504833</v>
      </c>
      <c r="AB3" s="37">
        <v>196537</v>
      </c>
      <c r="AC3" s="37">
        <v>504833</v>
      </c>
    </row>
    <row r="4" spans="1:29">
      <c r="A4" t="s">
        <v>123</v>
      </c>
      <c r="B4" t="s">
        <v>124</v>
      </c>
      <c r="C4" t="s">
        <v>125</v>
      </c>
      <c r="D4" t="s">
        <v>126</v>
      </c>
      <c r="E4" t="s">
        <v>127</v>
      </c>
      <c r="F4" t="s">
        <v>128</v>
      </c>
      <c r="G4" t="s">
        <v>91</v>
      </c>
      <c r="H4" t="s">
        <v>92</v>
      </c>
      <c r="I4" t="s">
        <v>129</v>
      </c>
      <c r="J4" t="s">
        <v>130</v>
      </c>
      <c r="K4" t="s">
        <v>131</v>
      </c>
      <c r="L4" t="s">
        <v>96</v>
      </c>
      <c r="M4" t="s">
        <v>132</v>
      </c>
      <c r="N4" s="35">
        <v>45993.333333333343</v>
      </c>
      <c r="O4" s="35">
        <v>45993.989583333343</v>
      </c>
      <c r="P4" t="s">
        <v>98</v>
      </c>
      <c r="Q4" t="s">
        <v>119</v>
      </c>
      <c r="R4" t="s">
        <v>100</v>
      </c>
      <c r="S4" t="s">
        <v>133</v>
      </c>
      <c r="T4" t="s">
        <v>102</v>
      </c>
      <c r="U4" t="s">
        <v>134</v>
      </c>
      <c r="V4" t="s">
        <v>11</v>
      </c>
      <c r="W4" t="s">
        <v>105</v>
      </c>
      <c r="X4" t="s">
        <v>135</v>
      </c>
      <c r="Y4" s="37">
        <v>1</v>
      </c>
      <c r="Z4" t="s">
        <v>107</v>
      </c>
      <c r="AA4" s="37">
        <v>163814</v>
      </c>
      <c r="AB4" s="37">
        <v>140396</v>
      </c>
      <c r="AC4" s="37">
        <v>163814</v>
      </c>
    </row>
    <row r="5" spans="1:29">
      <c r="A5" t="s">
        <v>123</v>
      </c>
      <c r="B5" t="s">
        <v>124</v>
      </c>
      <c r="C5" t="s">
        <v>125</v>
      </c>
      <c r="D5" t="s">
        <v>136</v>
      </c>
      <c r="E5" t="s">
        <v>137</v>
      </c>
      <c r="F5" t="s">
        <v>138</v>
      </c>
      <c r="G5" t="s">
        <v>91</v>
      </c>
      <c r="H5" t="s">
        <v>92</v>
      </c>
      <c r="I5" t="s">
        <v>129</v>
      </c>
      <c r="J5" t="s">
        <v>139</v>
      </c>
      <c r="K5" t="s">
        <v>140</v>
      </c>
      <c r="L5" t="s">
        <v>96</v>
      </c>
      <c r="M5" t="s">
        <v>141</v>
      </c>
      <c r="N5" s="35">
        <v>45993.333333333343</v>
      </c>
      <c r="O5" s="35">
        <v>45997.454861111109</v>
      </c>
      <c r="P5" t="s">
        <v>142</v>
      </c>
      <c r="Q5" t="s">
        <v>143</v>
      </c>
      <c r="R5" t="s">
        <v>144</v>
      </c>
      <c r="S5" t="s">
        <v>145</v>
      </c>
      <c r="T5" t="s">
        <v>102</v>
      </c>
      <c r="U5" t="s">
        <v>146</v>
      </c>
      <c r="V5" t="s">
        <v>13</v>
      </c>
      <c r="W5" t="s">
        <v>105</v>
      </c>
      <c r="X5" t="s">
        <v>135</v>
      </c>
      <c r="Y5" s="37">
        <v>1</v>
      </c>
      <c r="Z5" t="s">
        <v>107</v>
      </c>
      <c r="AA5" s="37">
        <v>275729</v>
      </c>
      <c r="AB5" s="37">
        <v>196537</v>
      </c>
      <c r="AC5" s="37">
        <v>275729</v>
      </c>
    </row>
    <row r="6" spans="1:29">
      <c r="A6" t="s">
        <v>147</v>
      </c>
      <c r="B6" t="s">
        <v>124</v>
      </c>
      <c r="C6" t="s">
        <v>125</v>
      </c>
      <c r="D6" t="s">
        <v>148</v>
      </c>
      <c r="E6" t="s">
        <v>149</v>
      </c>
      <c r="F6" t="s">
        <v>150</v>
      </c>
      <c r="G6" t="s">
        <v>91</v>
      </c>
      <c r="H6" t="s">
        <v>92</v>
      </c>
      <c r="I6" t="s">
        <v>151</v>
      </c>
      <c r="J6" t="s">
        <v>152</v>
      </c>
      <c r="K6" t="s">
        <v>153</v>
      </c>
      <c r="L6" t="s">
        <v>96</v>
      </c>
      <c r="M6" t="s">
        <v>154</v>
      </c>
      <c r="N6" s="35">
        <v>45993.333333333343</v>
      </c>
      <c r="O6" s="35">
        <v>45994.629166666673</v>
      </c>
      <c r="P6" t="s">
        <v>142</v>
      </c>
      <c r="Q6" t="s">
        <v>155</v>
      </c>
      <c r="R6" t="s">
        <v>100</v>
      </c>
      <c r="S6" t="s">
        <v>156</v>
      </c>
      <c r="T6" t="s">
        <v>102</v>
      </c>
      <c r="U6" t="s">
        <v>157</v>
      </c>
      <c r="V6" t="s">
        <v>15</v>
      </c>
      <c r="W6" t="s">
        <v>105</v>
      </c>
      <c r="X6" t="s">
        <v>158</v>
      </c>
      <c r="Y6" s="37">
        <v>1</v>
      </c>
      <c r="Z6" t="s">
        <v>107</v>
      </c>
      <c r="AA6" s="37">
        <v>504833</v>
      </c>
      <c r="AB6" s="37">
        <v>196537</v>
      </c>
      <c r="AC6" s="37">
        <v>504833</v>
      </c>
    </row>
    <row r="7" spans="1:29">
      <c r="A7" t="s">
        <v>159</v>
      </c>
      <c r="B7" t="s">
        <v>109</v>
      </c>
      <c r="C7" t="s">
        <v>160</v>
      </c>
      <c r="D7" t="s">
        <v>161</v>
      </c>
      <c r="E7" t="s">
        <v>162</v>
      </c>
      <c r="F7" t="s">
        <v>163</v>
      </c>
      <c r="G7" t="s">
        <v>91</v>
      </c>
      <c r="H7" t="s">
        <v>164</v>
      </c>
      <c r="I7" t="s">
        <v>165</v>
      </c>
      <c r="J7" t="s">
        <v>159</v>
      </c>
      <c r="K7" t="s">
        <v>166</v>
      </c>
      <c r="L7" t="s">
        <v>96</v>
      </c>
      <c r="M7" t="s">
        <v>167</v>
      </c>
      <c r="N7" s="35">
        <v>46001.333333333343</v>
      </c>
      <c r="O7" s="35">
        <v>46002.708333333343</v>
      </c>
      <c r="R7" t="s">
        <v>100</v>
      </c>
      <c r="S7" t="s">
        <v>168</v>
      </c>
      <c r="T7" t="s">
        <v>102</v>
      </c>
      <c r="U7" t="s">
        <v>169</v>
      </c>
      <c r="V7" t="s">
        <v>8</v>
      </c>
      <c r="W7" t="s">
        <v>105</v>
      </c>
      <c r="X7" t="s">
        <v>170</v>
      </c>
      <c r="Y7" s="37">
        <v>1</v>
      </c>
      <c r="Z7" t="s">
        <v>107</v>
      </c>
      <c r="AA7" s="37">
        <v>75096</v>
      </c>
      <c r="AB7" s="37">
        <v>75096</v>
      </c>
      <c r="AC7" s="37">
        <v>75096</v>
      </c>
    </row>
    <row r="8" spans="1:29">
      <c r="A8" t="s">
        <v>123</v>
      </c>
      <c r="B8" t="s">
        <v>124</v>
      </c>
      <c r="C8" t="s">
        <v>125</v>
      </c>
      <c r="D8" t="s">
        <v>171</v>
      </c>
      <c r="E8" t="s">
        <v>172</v>
      </c>
      <c r="F8" t="s">
        <v>173</v>
      </c>
      <c r="G8" t="s">
        <v>91</v>
      </c>
      <c r="H8" t="s">
        <v>164</v>
      </c>
      <c r="I8" t="s">
        <v>174</v>
      </c>
      <c r="J8" t="s">
        <v>175</v>
      </c>
      <c r="K8" t="s">
        <v>176</v>
      </c>
      <c r="L8" t="s">
        <v>96</v>
      </c>
      <c r="M8" t="s">
        <v>177</v>
      </c>
      <c r="N8" s="35">
        <v>46001.333333333343</v>
      </c>
      <c r="O8" s="35">
        <v>46002.520833333343</v>
      </c>
      <c r="R8" t="s">
        <v>100</v>
      </c>
      <c r="S8" t="s">
        <v>178</v>
      </c>
      <c r="T8" t="s">
        <v>102</v>
      </c>
      <c r="U8" t="s">
        <v>179</v>
      </c>
      <c r="V8" t="s">
        <v>15</v>
      </c>
      <c r="W8" t="s">
        <v>105</v>
      </c>
      <c r="X8" t="s">
        <v>135</v>
      </c>
      <c r="Y8" s="37">
        <v>1</v>
      </c>
      <c r="Z8" t="s">
        <v>107</v>
      </c>
      <c r="AA8" s="37">
        <v>504833</v>
      </c>
      <c r="AB8" s="37">
        <v>196537</v>
      </c>
      <c r="AC8" s="37">
        <v>504833</v>
      </c>
    </row>
    <row r="9" spans="1:29">
      <c r="A9" t="s">
        <v>108</v>
      </c>
      <c r="B9" t="s">
        <v>109</v>
      </c>
      <c r="C9" t="s">
        <v>110</v>
      </c>
      <c r="D9" t="s">
        <v>180</v>
      </c>
      <c r="E9" t="s">
        <v>181</v>
      </c>
      <c r="F9" t="s">
        <v>182</v>
      </c>
      <c r="G9" t="s">
        <v>91</v>
      </c>
      <c r="H9" t="s">
        <v>164</v>
      </c>
      <c r="I9" t="s">
        <v>183</v>
      </c>
      <c r="J9" t="s">
        <v>108</v>
      </c>
      <c r="K9" t="s">
        <v>184</v>
      </c>
      <c r="L9" t="s">
        <v>96</v>
      </c>
      <c r="M9" t="s">
        <v>185</v>
      </c>
      <c r="N9" s="35">
        <v>46001.333333333343</v>
      </c>
      <c r="O9" s="35">
        <v>46002.62222222222</v>
      </c>
      <c r="R9" t="s">
        <v>100</v>
      </c>
      <c r="S9" t="s">
        <v>186</v>
      </c>
      <c r="T9" t="s">
        <v>102</v>
      </c>
      <c r="U9" t="s">
        <v>187</v>
      </c>
      <c r="V9" t="s">
        <v>8</v>
      </c>
      <c r="W9" t="s">
        <v>105</v>
      </c>
      <c r="X9" t="s">
        <v>188</v>
      </c>
      <c r="Y9" s="37">
        <v>1</v>
      </c>
      <c r="Z9" t="s">
        <v>107</v>
      </c>
      <c r="AA9" s="37">
        <v>75096</v>
      </c>
      <c r="AB9" s="37">
        <v>75096</v>
      </c>
      <c r="AC9" s="37">
        <v>75096</v>
      </c>
    </row>
    <row r="10" spans="1:29">
      <c r="A10" t="s">
        <v>189</v>
      </c>
      <c r="B10" t="s">
        <v>190</v>
      </c>
      <c r="C10" t="s">
        <v>191</v>
      </c>
      <c r="D10" t="s">
        <v>192</v>
      </c>
      <c r="E10" t="s">
        <v>193</v>
      </c>
      <c r="F10" t="s">
        <v>194</v>
      </c>
      <c r="G10" t="s">
        <v>91</v>
      </c>
      <c r="H10" t="s">
        <v>92</v>
      </c>
      <c r="I10" t="s">
        <v>195</v>
      </c>
      <c r="J10" t="s">
        <v>196</v>
      </c>
      <c r="K10" t="s">
        <v>197</v>
      </c>
      <c r="L10" t="s">
        <v>96</v>
      </c>
      <c r="M10" t="s">
        <v>198</v>
      </c>
      <c r="N10" s="35">
        <v>46001.333333333343</v>
      </c>
      <c r="O10" s="35">
        <v>46002.701388888891</v>
      </c>
      <c r="P10" t="s">
        <v>98</v>
      </c>
      <c r="Q10" t="s">
        <v>99</v>
      </c>
      <c r="R10" t="s">
        <v>100</v>
      </c>
      <c r="S10" t="s">
        <v>199</v>
      </c>
      <c r="T10" t="s">
        <v>102</v>
      </c>
      <c r="U10" t="s">
        <v>200</v>
      </c>
      <c r="V10" t="s">
        <v>13</v>
      </c>
      <c r="W10" t="s">
        <v>105</v>
      </c>
      <c r="X10" t="s">
        <v>201</v>
      </c>
      <c r="Y10" s="37">
        <v>1</v>
      </c>
      <c r="Z10" t="s">
        <v>107</v>
      </c>
      <c r="AA10" s="37">
        <v>275729</v>
      </c>
      <c r="AB10" s="37">
        <v>196537</v>
      </c>
      <c r="AC10" s="37">
        <v>275729</v>
      </c>
    </row>
    <row r="11" spans="1:29">
      <c r="A11" t="s">
        <v>85</v>
      </c>
      <c r="B11" t="s">
        <v>86</v>
      </c>
      <c r="C11" t="s">
        <v>87</v>
      </c>
      <c r="D11" t="s">
        <v>202</v>
      </c>
      <c r="E11" t="s">
        <v>203</v>
      </c>
      <c r="F11" t="s">
        <v>204</v>
      </c>
      <c r="G11" t="s">
        <v>91</v>
      </c>
      <c r="H11" t="s">
        <v>92</v>
      </c>
      <c r="I11" t="s">
        <v>93</v>
      </c>
      <c r="J11" t="s">
        <v>85</v>
      </c>
      <c r="K11" t="s">
        <v>205</v>
      </c>
      <c r="L11" t="s">
        <v>96</v>
      </c>
      <c r="M11" t="s">
        <v>206</v>
      </c>
      <c r="N11" s="35">
        <v>46001.333333333343</v>
      </c>
      <c r="O11" s="35">
        <v>46001.986111111109</v>
      </c>
      <c r="P11" t="s">
        <v>98</v>
      </c>
      <c r="Q11" t="s">
        <v>119</v>
      </c>
      <c r="R11" t="s">
        <v>100</v>
      </c>
      <c r="S11" t="s">
        <v>207</v>
      </c>
      <c r="T11" t="s">
        <v>102</v>
      </c>
      <c r="U11" t="s">
        <v>208</v>
      </c>
      <c r="V11" t="s">
        <v>8</v>
      </c>
      <c r="W11" t="s">
        <v>105</v>
      </c>
      <c r="X11" t="s">
        <v>209</v>
      </c>
      <c r="Y11" s="37">
        <v>1</v>
      </c>
      <c r="Z11" t="s">
        <v>107</v>
      </c>
      <c r="AA11" s="37">
        <v>75096</v>
      </c>
      <c r="AB11" s="37">
        <v>75096</v>
      </c>
      <c r="AC11" s="37">
        <v>75096</v>
      </c>
    </row>
    <row r="12" spans="1:29">
      <c r="A12" t="s">
        <v>189</v>
      </c>
      <c r="B12" t="s">
        <v>190</v>
      </c>
      <c r="C12" t="s">
        <v>191</v>
      </c>
      <c r="D12" t="s">
        <v>210</v>
      </c>
      <c r="E12" t="s">
        <v>211</v>
      </c>
      <c r="F12" t="s">
        <v>212</v>
      </c>
      <c r="G12" t="s">
        <v>91</v>
      </c>
      <c r="H12" t="s">
        <v>164</v>
      </c>
      <c r="I12" t="s">
        <v>195</v>
      </c>
      <c r="J12" t="s">
        <v>189</v>
      </c>
      <c r="K12" t="s">
        <v>213</v>
      </c>
      <c r="L12" t="s">
        <v>96</v>
      </c>
      <c r="M12" t="s">
        <v>214</v>
      </c>
      <c r="N12" s="35">
        <v>46003.333333333343</v>
      </c>
      <c r="O12" s="35">
        <v>46003.680555555547</v>
      </c>
      <c r="P12" t="s">
        <v>98</v>
      </c>
      <c r="Q12" t="s">
        <v>99</v>
      </c>
      <c r="R12" t="s">
        <v>100</v>
      </c>
      <c r="S12" t="s">
        <v>215</v>
      </c>
      <c r="T12" t="s">
        <v>102</v>
      </c>
      <c r="U12" t="s">
        <v>216</v>
      </c>
      <c r="V12" t="s">
        <v>8</v>
      </c>
      <c r="W12" t="s">
        <v>105</v>
      </c>
      <c r="X12" t="s">
        <v>217</v>
      </c>
      <c r="Y12" s="37">
        <v>1</v>
      </c>
      <c r="Z12" t="s">
        <v>107</v>
      </c>
      <c r="AA12" s="37">
        <v>75096</v>
      </c>
      <c r="AB12" s="37">
        <v>75096</v>
      </c>
      <c r="AC12" s="37">
        <v>75096</v>
      </c>
    </row>
    <row r="13" spans="1:29">
      <c r="A13" t="s">
        <v>189</v>
      </c>
      <c r="B13" t="s">
        <v>190</v>
      </c>
      <c r="C13" t="s">
        <v>191</v>
      </c>
      <c r="D13" t="s">
        <v>210</v>
      </c>
      <c r="E13" t="s">
        <v>218</v>
      </c>
      <c r="F13" t="s">
        <v>219</v>
      </c>
      <c r="G13" t="s">
        <v>91</v>
      </c>
      <c r="H13" t="s">
        <v>164</v>
      </c>
      <c r="I13" t="s">
        <v>195</v>
      </c>
      <c r="J13" t="s">
        <v>189</v>
      </c>
      <c r="K13" t="s">
        <v>220</v>
      </c>
      <c r="L13" t="s">
        <v>96</v>
      </c>
      <c r="M13" t="s">
        <v>221</v>
      </c>
      <c r="N13" s="35">
        <v>46003.333333333343</v>
      </c>
      <c r="O13" s="35">
        <v>46003.580555555563</v>
      </c>
      <c r="P13" t="s">
        <v>98</v>
      </c>
      <c r="Q13" t="s">
        <v>99</v>
      </c>
      <c r="R13" t="s">
        <v>100</v>
      </c>
      <c r="S13" t="s">
        <v>222</v>
      </c>
      <c r="T13" t="s">
        <v>102</v>
      </c>
      <c r="U13" t="s">
        <v>223</v>
      </c>
      <c r="V13" t="s">
        <v>8</v>
      </c>
      <c r="W13" t="s">
        <v>105</v>
      </c>
      <c r="X13" t="s">
        <v>217</v>
      </c>
      <c r="Y13" s="37">
        <v>1</v>
      </c>
      <c r="Z13" t="s">
        <v>107</v>
      </c>
      <c r="AA13" s="37">
        <v>75096</v>
      </c>
      <c r="AB13" s="37">
        <v>75096</v>
      </c>
      <c r="AC13" s="37">
        <v>75096</v>
      </c>
    </row>
    <row r="14" spans="1:29">
      <c r="A14" t="s">
        <v>189</v>
      </c>
      <c r="B14" t="s">
        <v>190</v>
      </c>
      <c r="C14" t="s">
        <v>191</v>
      </c>
      <c r="D14" t="s">
        <v>210</v>
      </c>
      <c r="E14" t="s">
        <v>224</v>
      </c>
      <c r="F14" t="s">
        <v>225</v>
      </c>
      <c r="G14" t="s">
        <v>91</v>
      </c>
      <c r="H14" t="s">
        <v>164</v>
      </c>
      <c r="I14" t="s">
        <v>195</v>
      </c>
      <c r="J14" t="s">
        <v>189</v>
      </c>
      <c r="K14" t="s">
        <v>226</v>
      </c>
      <c r="L14" t="s">
        <v>96</v>
      </c>
      <c r="M14" t="s">
        <v>227</v>
      </c>
      <c r="N14" s="35">
        <v>46003.333333333343</v>
      </c>
      <c r="O14" s="35">
        <v>46003.625694444447</v>
      </c>
      <c r="P14" t="s">
        <v>98</v>
      </c>
      <c r="Q14" t="s">
        <v>99</v>
      </c>
      <c r="R14" t="s">
        <v>100</v>
      </c>
      <c r="S14" t="s">
        <v>228</v>
      </c>
      <c r="T14" t="s">
        <v>102</v>
      </c>
      <c r="U14" t="s">
        <v>229</v>
      </c>
      <c r="V14" t="s">
        <v>8</v>
      </c>
      <c r="W14" t="s">
        <v>105</v>
      </c>
      <c r="X14" t="s">
        <v>230</v>
      </c>
      <c r="Y14" s="37">
        <v>1</v>
      </c>
      <c r="Z14" t="s">
        <v>107</v>
      </c>
      <c r="AA14" s="37">
        <v>75096</v>
      </c>
      <c r="AB14" s="37">
        <v>75096</v>
      </c>
      <c r="AC14" s="37">
        <v>75096</v>
      </c>
    </row>
    <row r="15" spans="1:29">
      <c r="A15" t="s">
        <v>231</v>
      </c>
      <c r="B15" t="s">
        <v>86</v>
      </c>
      <c r="C15" t="s">
        <v>87</v>
      </c>
      <c r="D15" t="s">
        <v>232</v>
      </c>
      <c r="E15" t="s">
        <v>233</v>
      </c>
      <c r="F15" t="s">
        <v>234</v>
      </c>
      <c r="G15" t="s">
        <v>91</v>
      </c>
      <c r="H15" t="s">
        <v>164</v>
      </c>
      <c r="I15" t="s">
        <v>235</v>
      </c>
      <c r="J15" t="s">
        <v>236</v>
      </c>
      <c r="K15" t="s">
        <v>237</v>
      </c>
      <c r="L15" t="s">
        <v>96</v>
      </c>
      <c r="M15" t="s">
        <v>238</v>
      </c>
      <c r="N15" s="35">
        <v>46003.333333333343</v>
      </c>
      <c r="O15" s="35">
        <v>46006.638194444437</v>
      </c>
      <c r="P15" t="s">
        <v>98</v>
      </c>
      <c r="Q15" t="s">
        <v>99</v>
      </c>
      <c r="R15" t="s">
        <v>100</v>
      </c>
      <c r="S15" t="s">
        <v>239</v>
      </c>
      <c r="T15" t="s">
        <v>102</v>
      </c>
      <c r="U15" t="s">
        <v>240</v>
      </c>
      <c r="V15" t="s">
        <v>11</v>
      </c>
      <c r="W15" t="s">
        <v>105</v>
      </c>
      <c r="X15" t="s">
        <v>241</v>
      </c>
      <c r="Y15" s="37">
        <v>1</v>
      </c>
      <c r="Z15" t="s">
        <v>107</v>
      </c>
      <c r="AA15" s="37">
        <v>163814</v>
      </c>
      <c r="AB15" s="37">
        <v>140396</v>
      </c>
      <c r="AC15" s="37">
        <v>163814</v>
      </c>
    </row>
    <row r="16" spans="1:29">
      <c r="A16" t="s">
        <v>242</v>
      </c>
      <c r="B16" t="s">
        <v>243</v>
      </c>
      <c r="C16" t="s">
        <v>244</v>
      </c>
      <c r="D16" t="s">
        <v>245</v>
      </c>
      <c r="E16" t="s">
        <v>246</v>
      </c>
      <c r="F16" t="s">
        <v>247</v>
      </c>
      <c r="G16" t="s">
        <v>91</v>
      </c>
      <c r="H16" t="s">
        <v>164</v>
      </c>
      <c r="I16" t="s">
        <v>248</v>
      </c>
      <c r="J16" t="s">
        <v>249</v>
      </c>
      <c r="K16" t="s">
        <v>250</v>
      </c>
      <c r="L16" t="s">
        <v>96</v>
      </c>
      <c r="M16" t="s">
        <v>251</v>
      </c>
      <c r="N16" s="35">
        <v>46003.333333333343</v>
      </c>
      <c r="O16" s="35">
        <v>46003.578472222223</v>
      </c>
      <c r="P16" t="s">
        <v>98</v>
      </c>
      <c r="Q16" t="s">
        <v>99</v>
      </c>
      <c r="R16" t="s">
        <v>100</v>
      </c>
      <c r="S16" t="s">
        <v>252</v>
      </c>
      <c r="T16" t="s">
        <v>102</v>
      </c>
      <c r="U16" t="s">
        <v>253</v>
      </c>
      <c r="V16" t="s">
        <v>11</v>
      </c>
      <c r="W16" t="s">
        <v>105</v>
      </c>
      <c r="X16" t="s">
        <v>254</v>
      </c>
      <c r="Y16" s="37">
        <v>1</v>
      </c>
      <c r="Z16" t="s">
        <v>107</v>
      </c>
      <c r="AA16" s="37">
        <v>163814</v>
      </c>
      <c r="AB16" s="37">
        <v>140396</v>
      </c>
      <c r="AC16" s="37">
        <v>163814</v>
      </c>
    </row>
    <row r="17" spans="1:29">
      <c r="A17" t="s">
        <v>242</v>
      </c>
      <c r="B17" t="s">
        <v>243</v>
      </c>
      <c r="C17" t="s">
        <v>244</v>
      </c>
      <c r="D17" t="s">
        <v>255</v>
      </c>
      <c r="E17" t="s">
        <v>256</v>
      </c>
      <c r="F17" t="s">
        <v>257</v>
      </c>
      <c r="G17" t="s">
        <v>91</v>
      </c>
      <c r="H17" t="s">
        <v>164</v>
      </c>
      <c r="I17" t="s">
        <v>248</v>
      </c>
      <c r="J17" t="s">
        <v>258</v>
      </c>
      <c r="K17" t="s">
        <v>259</v>
      </c>
      <c r="L17" t="s">
        <v>96</v>
      </c>
      <c r="M17" t="s">
        <v>260</v>
      </c>
      <c r="N17" s="35">
        <v>46003.333333333343</v>
      </c>
      <c r="O17" s="35">
        <v>46003.515972222223</v>
      </c>
      <c r="P17" t="s">
        <v>98</v>
      </c>
      <c r="Q17" t="s">
        <v>99</v>
      </c>
      <c r="R17" t="s">
        <v>100</v>
      </c>
      <c r="S17" t="s">
        <v>261</v>
      </c>
      <c r="T17" t="s">
        <v>102</v>
      </c>
      <c r="U17" t="s">
        <v>262</v>
      </c>
      <c r="V17" t="s">
        <v>8</v>
      </c>
      <c r="W17" t="s">
        <v>105</v>
      </c>
      <c r="X17" t="s">
        <v>263</v>
      </c>
      <c r="Y17" s="37">
        <v>1</v>
      </c>
      <c r="Z17" t="s">
        <v>107</v>
      </c>
      <c r="AA17" s="37">
        <v>75096</v>
      </c>
      <c r="AB17" s="37">
        <v>75096</v>
      </c>
      <c r="AC17" s="37">
        <v>75096</v>
      </c>
    </row>
    <row r="18" spans="1:29">
      <c r="A18" t="s">
        <v>242</v>
      </c>
      <c r="B18" t="s">
        <v>243</v>
      </c>
      <c r="C18" t="s">
        <v>244</v>
      </c>
      <c r="D18" t="s">
        <v>264</v>
      </c>
      <c r="E18" t="s">
        <v>265</v>
      </c>
      <c r="F18" t="s">
        <v>266</v>
      </c>
      <c r="G18" t="s">
        <v>91</v>
      </c>
      <c r="H18" t="s">
        <v>164</v>
      </c>
      <c r="I18" t="s">
        <v>248</v>
      </c>
      <c r="J18" t="s">
        <v>267</v>
      </c>
      <c r="K18" t="s">
        <v>268</v>
      </c>
      <c r="L18" t="s">
        <v>96</v>
      </c>
      <c r="M18" t="s">
        <v>269</v>
      </c>
      <c r="N18" s="35">
        <v>46003.333333333343</v>
      </c>
      <c r="O18" s="35">
        <v>46003.572222222218</v>
      </c>
      <c r="P18" t="s">
        <v>98</v>
      </c>
      <c r="Q18" t="s">
        <v>99</v>
      </c>
      <c r="R18" t="s">
        <v>100</v>
      </c>
      <c r="S18" t="s">
        <v>270</v>
      </c>
      <c r="T18" t="s">
        <v>102</v>
      </c>
      <c r="U18" t="s">
        <v>271</v>
      </c>
      <c r="V18" t="s">
        <v>11</v>
      </c>
      <c r="W18" t="s">
        <v>105</v>
      </c>
      <c r="X18" t="s">
        <v>272</v>
      </c>
      <c r="Y18" s="37">
        <v>1</v>
      </c>
      <c r="Z18" t="s">
        <v>107</v>
      </c>
      <c r="AA18" s="37">
        <v>163814</v>
      </c>
      <c r="AB18" s="37">
        <v>140396</v>
      </c>
      <c r="AC18" s="37">
        <v>163814</v>
      </c>
    </row>
    <row r="19" spans="1:29">
      <c r="A19" t="s">
        <v>189</v>
      </c>
      <c r="B19" t="s">
        <v>190</v>
      </c>
      <c r="C19" t="s">
        <v>191</v>
      </c>
      <c r="D19" t="s">
        <v>273</v>
      </c>
      <c r="E19" t="s">
        <v>274</v>
      </c>
      <c r="F19" t="s">
        <v>275</v>
      </c>
      <c r="G19" t="s">
        <v>91</v>
      </c>
      <c r="H19" t="s">
        <v>164</v>
      </c>
      <c r="I19" t="s">
        <v>276</v>
      </c>
      <c r="J19" t="s">
        <v>277</v>
      </c>
      <c r="K19" t="s">
        <v>278</v>
      </c>
      <c r="L19" t="s">
        <v>96</v>
      </c>
      <c r="M19" t="s">
        <v>279</v>
      </c>
      <c r="N19" s="35">
        <v>46003.333333333343</v>
      </c>
      <c r="O19" s="35">
        <v>46009.711111111108</v>
      </c>
      <c r="P19" t="s">
        <v>98</v>
      </c>
      <c r="Q19" t="s">
        <v>99</v>
      </c>
      <c r="R19" t="s">
        <v>100</v>
      </c>
      <c r="S19" t="s">
        <v>280</v>
      </c>
      <c r="T19" t="s">
        <v>102</v>
      </c>
      <c r="U19" t="s">
        <v>281</v>
      </c>
      <c r="V19" t="s">
        <v>104</v>
      </c>
      <c r="W19" t="s">
        <v>282</v>
      </c>
      <c r="X19" t="s">
        <v>283</v>
      </c>
      <c r="Y19" s="37">
        <v>1</v>
      </c>
      <c r="Z19" t="s">
        <v>107</v>
      </c>
      <c r="AA19" s="37">
        <v>988463</v>
      </c>
      <c r="AB19" s="37">
        <v>196537</v>
      </c>
      <c r="AC19" s="37">
        <v>988463</v>
      </c>
    </row>
    <row r="20" spans="1:29">
      <c r="A20" t="s">
        <v>284</v>
      </c>
      <c r="B20" t="s">
        <v>285</v>
      </c>
      <c r="C20" t="s">
        <v>286</v>
      </c>
      <c r="D20" t="s">
        <v>287</v>
      </c>
      <c r="E20" t="s">
        <v>288</v>
      </c>
      <c r="F20" t="s">
        <v>289</v>
      </c>
      <c r="G20" t="s">
        <v>91</v>
      </c>
      <c r="H20" t="s">
        <v>164</v>
      </c>
      <c r="I20" t="s">
        <v>290</v>
      </c>
      <c r="J20" t="s">
        <v>291</v>
      </c>
      <c r="K20" t="s">
        <v>292</v>
      </c>
      <c r="L20" t="s">
        <v>96</v>
      </c>
      <c r="M20" t="s">
        <v>293</v>
      </c>
      <c r="N20" s="35">
        <v>46003.333333333343</v>
      </c>
      <c r="O20" s="35">
        <v>46006.558333333327</v>
      </c>
      <c r="P20" t="s">
        <v>98</v>
      </c>
      <c r="Q20" t="s">
        <v>99</v>
      </c>
      <c r="R20" t="s">
        <v>100</v>
      </c>
      <c r="S20" t="s">
        <v>294</v>
      </c>
      <c r="T20" t="s">
        <v>102</v>
      </c>
      <c r="U20" t="s">
        <v>295</v>
      </c>
      <c r="V20" t="s">
        <v>11</v>
      </c>
      <c r="W20" t="s">
        <v>105</v>
      </c>
      <c r="X20" t="s">
        <v>296</v>
      </c>
      <c r="Y20" s="37">
        <v>1</v>
      </c>
      <c r="Z20" t="s">
        <v>107</v>
      </c>
      <c r="AA20" s="37">
        <v>163814</v>
      </c>
      <c r="AB20" s="37">
        <v>140396</v>
      </c>
      <c r="AC20" s="37">
        <v>163814</v>
      </c>
    </row>
    <row r="21" spans="1:29">
      <c r="A21" t="s">
        <v>297</v>
      </c>
      <c r="B21" t="s">
        <v>298</v>
      </c>
      <c r="C21" t="s">
        <v>110</v>
      </c>
      <c r="D21" t="s">
        <v>299</v>
      </c>
      <c r="E21" t="s">
        <v>300</v>
      </c>
      <c r="F21" t="s">
        <v>301</v>
      </c>
      <c r="G21" t="s">
        <v>91</v>
      </c>
      <c r="H21" t="s">
        <v>164</v>
      </c>
      <c r="I21" t="s">
        <v>302</v>
      </c>
      <c r="J21" t="s">
        <v>303</v>
      </c>
      <c r="K21" t="s">
        <v>304</v>
      </c>
      <c r="L21" t="s">
        <v>96</v>
      </c>
      <c r="M21" t="s">
        <v>305</v>
      </c>
      <c r="N21" s="35">
        <v>46003.333333333343</v>
      </c>
      <c r="O21" s="35">
        <v>46006.279861111107</v>
      </c>
      <c r="P21" t="s">
        <v>98</v>
      </c>
      <c r="Q21" t="s">
        <v>99</v>
      </c>
      <c r="R21" t="s">
        <v>100</v>
      </c>
      <c r="S21" t="s">
        <v>306</v>
      </c>
      <c r="T21" t="s">
        <v>102</v>
      </c>
      <c r="U21" t="s">
        <v>307</v>
      </c>
      <c r="V21" t="s">
        <v>8</v>
      </c>
      <c r="W21" t="s">
        <v>105</v>
      </c>
      <c r="X21" t="s">
        <v>308</v>
      </c>
      <c r="Y21" s="37">
        <v>1</v>
      </c>
      <c r="Z21" t="s">
        <v>107</v>
      </c>
      <c r="AA21" s="37">
        <v>75096</v>
      </c>
      <c r="AB21" s="37">
        <v>75096</v>
      </c>
      <c r="AC21" s="37">
        <v>75096</v>
      </c>
    </row>
    <row r="22" spans="1:29">
      <c r="A22" t="s">
        <v>242</v>
      </c>
      <c r="B22" t="s">
        <v>243</v>
      </c>
      <c r="C22" t="s">
        <v>244</v>
      </c>
      <c r="D22" t="s">
        <v>309</v>
      </c>
      <c r="E22" t="s">
        <v>310</v>
      </c>
      <c r="F22" t="s">
        <v>311</v>
      </c>
      <c r="G22" t="s">
        <v>91</v>
      </c>
      <c r="H22" t="s">
        <v>164</v>
      </c>
      <c r="I22" t="s">
        <v>248</v>
      </c>
      <c r="J22" t="s">
        <v>242</v>
      </c>
      <c r="K22" t="s">
        <v>312</v>
      </c>
      <c r="L22" t="s">
        <v>96</v>
      </c>
      <c r="M22" t="s">
        <v>313</v>
      </c>
      <c r="N22" s="35">
        <v>46003.333333333343</v>
      </c>
      <c r="O22" s="35">
        <v>46003.5</v>
      </c>
      <c r="P22" t="s">
        <v>98</v>
      </c>
      <c r="Q22" t="s">
        <v>99</v>
      </c>
      <c r="R22" t="s">
        <v>100</v>
      </c>
      <c r="S22" t="s">
        <v>314</v>
      </c>
      <c r="T22" t="s">
        <v>102</v>
      </c>
      <c r="U22" t="s">
        <v>315</v>
      </c>
      <c r="V22" t="s">
        <v>8</v>
      </c>
      <c r="W22" t="s">
        <v>105</v>
      </c>
      <c r="X22" t="s">
        <v>316</v>
      </c>
      <c r="Y22" s="37">
        <v>1</v>
      </c>
      <c r="Z22" t="s">
        <v>107</v>
      </c>
      <c r="AA22" s="37">
        <v>75096</v>
      </c>
      <c r="AB22" s="37">
        <v>75096</v>
      </c>
      <c r="AC22" s="37">
        <v>75096</v>
      </c>
    </row>
    <row r="23" spans="1:29">
      <c r="A23" t="s">
        <v>317</v>
      </c>
      <c r="B23" t="s">
        <v>124</v>
      </c>
      <c r="C23" t="s">
        <v>125</v>
      </c>
      <c r="D23" t="s">
        <v>318</v>
      </c>
      <c r="E23" t="s">
        <v>319</v>
      </c>
      <c r="F23" t="s">
        <v>320</v>
      </c>
      <c r="G23" t="s">
        <v>91</v>
      </c>
      <c r="H23" t="s">
        <v>164</v>
      </c>
      <c r="I23" t="s">
        <v>321</v>
      </c>
      <c r="J23" t="s">
        <v>322</v>
      </c>
      <c r="K23" t="s">
        <v>323</v>
      </c>
      <c r="L23" t="s">
        <v>96</v>
      </c>
      <c r="M23" t="s">
        <v>324</v>
      </c>
      <c r="N23" s="35">
        <v>46003.333333333343</v>
      </c>
      <c r="O23" s="35">
        <v>46003.592361111107</v>
      </c>
      <c r="P23" t="s">
        <v>98</v>
      </c>
      <c r="Q23" t="s">
        <v>119</v>
      </c>
      <c r="R23" t="s">
        <v>100</v>
      </c>
      <c r="S23" t="s">
        <v>325</v>
      </c>
      <c r="T23" t="s">
        <v>102</v>
      </c>
      <c r="U23" t="s">
        <v>326</v>
      </c>
      <c r="V23" t="s">
        <v>11</v>
      </c>
      <c r="W23" t="s">
        <v>105</v>
      </c>
      <c r="X23" t="s">
        <v>327</v>
      </c>
      <c r="Y23" s="37">
        <v>1</v>
      </c>
      <c r="Z23" t="s">
        <v>107</v>
      </c>
      <c r="AA23" s="37">
        <v>163814</v>
      </c>
      <c r="AB23" s="37">
        <v>140396</v>
      </c>
      <c r="AC23" s="37">
        <v>163814</v>
      </c>
    </row>
    <row r="24" spans="1:29">
      <c r="A24" t="s">
        <v>317</v>
      </c>
      <c r="B24" t="s">
        <v>124</v>
      </c>
      <c r="C24" t="s">
        <v>125</v>
      </c>
      <c r="D24" t="s">
        <v>328</v>
      </c>
      <c r="E24" t="s">
        <v>329</v>
      </c>
      <c r="F24" t="s">
        <v>330</v>
      </c>
      <c r="G24" t="s">
        <v>91</v>
      </c>
      <c r="H24" t="s">
        <v>164</v>
      </c>
      <c r="I24" t="s">
        <v>321</v>
      </c>
      <c r="J24" t="s">
        <v>331</v>
      </c>
      <c r="K24" t="s">
        <v>332</v>
      </c>
      <c r="L24" t="s">
        <v>96</v>
      </c>
      <c r="M24" t="s">
        <v>333</v>
      </c>
      <c r="N24" s="35">
        <v>46003.333333333343</v>
      </c>
      <c r="O24" s="35">
        <v>46006.633333333331</v>
      </c>
      <c r="P24" t="s">
        <v>98</v>
      </c>
      <c r="Q24" t="s">
        <v>119</v>
      </c>
      <c r="R24" t="s">
        <v>100</v>
      </c>
      <c r="S24" t="s">
        <v>334</v>
      </c>
      <c r="T24" t="s">
        <v>102</v>
      </c>
      <c r="U24" t="s">
        <v>335</v>
      </c>
      <c r="V24" t="s">
        <v>13</v>
      </c>
      <c r="W24" t="s">
        <v>105</v>
      </c>
      <c r="X24" t="s">
        <v>327</v>
      </c>
      <c r="Y24" s="37">
        <v>1</v>
      </c>
      <c r="Z24" t="s">
        <v>107</v>
      </c>
      <c r="AA24" s="37">
        <v>275729</v>
      </c>
      <c r="AB24" s="37">
        <v>196537</v>
      </c>
      <c r="AC24" s="37">
        <v>275729</v>
      </c>
    </row>
    <row r="25" spans="1:29">
      <c r="A25" t="s">
        <v>85</v>
      </c>
      <c r="B25" t="s">
        <v>86</v>
      </c>
      <c r="C25" t="s">
        <v>87</v>
      </c>
      <c r="D25" t="s">
        <v>202</v>
      </c>
      <c r="E25" t="s">
        <v>336</v>
      </c>
      <c r="F25" t="s">
        <v>337</v>
      </c>
      <c r="G25" t="s">
        <v>91</v>
      </c>
      <c r="H25" t="s">
        <v>164</v>
      </c>
      <c r="I25" t="s">
        <v>93</v>
      </c>
      <c r="J25" t="s">
        <v>85</v>
      </c>
      <c r="K25" t="s">
        <v>338</v>
      </c>
      <c r="L25" t="s">
        <v>96</v>
      </c>
      <c r="M25" t="s">
        <v>339</v>
      </c>
      <c r="N25" s="35">
        <v>46003.333333333343</v>
      </c>
      <c r="O25" s="35">
        <v>46006.556250000001</v>
      </c>
      <c r="P25" t="s">
        <v>98</v>
      </c>
      <c r="Q25" t="s">
        <v>119</v>
      </c>
      <c r="R25" t="s">
        <v>100</v>
      </c>
      <c r="S25" t="s">
        <v>340</v>
      </c>
      <c r="T25" t="s">
        <v>102</v>
      </c>
      <c r="U25" t="s">
        <v>341</v>
      </c>
      <c r="V25" t="s">
        <v>8</v>
      </c>
      <c r="W25" t="s">
        <v>105</v>
      </c>
      <c r="X25" t="s">
        <v>342</v>
      </c>
      <c r="Y25" s="37">
        <v>1</v>
      </c>
      <c r="Z25" t="s">
        <v>107</v>
      </c>
      <c r="AA25" s="37">
        <v>75096</v>
      </c>
      <c r="AB25" s="37">
        <v>75096</v>
      </c>
      <c r="AC25" s="37">
        <v>75096</v>
      </c>
    </row>
    <row r="26" spans="1:29">
      <c r="A26" t="s">
        <v>108</v>
      </c>
      <c r="B26" t="s">
        <v>298</v>
      </c>
      <c r="C26" t="s">
        <v>110</v>
      </c>
      <c r="D26" t="s">
        <v>343</v>
      </c>
      <c r="E26" t="s">
        <v>344</v>
      </c>
      <c r="F26" t="s">
        <v>345</v>
      </c>
      <c r="G26" t="s">
        <v>91</v>
      </c>
      <c r="H26" t="s">
        <v>164</v>
      </c>
      <c r="I26" t="s">
        <v>115</v>
      </c>
      <c r="J26" t="s">
        <v>346</v>
      </c>
      <c r="K26" t="s">
        <v>347</v>
      </c>
      <c r="L26" t="s">
        <v>96</v>
      </c>
      <c r="M26" t="s">
        <v>348</v>
      </c>
      <c r="N26" s="35">
        <v>46003.333333333343</v>
      </c>
      <c r="O26" s="35">
        <v>46007.645138888889</v>
      </c>
      <c r="P26" t="s">
        <v>98</v>
      </c>
      <c r="Q26" t="s">
        <v>119</v>
      </c>
      <c r="R26" t="s">
        <v>100</v>
      </c>
      <c r="S26" t="s">
        <v>349</v>
      </c>
      <c r="T26" t="s">
        <v>102</v>
      </c>
      <c r="U26" t="s">
        <v>350</v>
      </c>
      <c r="V26" t="s">
        <v>15</v>
      </c>
      <c r="W26" t="s">
        <v>105</v>
      </c>
      <c r="X26" t="s">
        <v>351</v>
      </c>
      <c r="Y26" s="37">
        <v>1</v>
      </c>
      <c r="Z26" t="s">
        <v>107</v>
      </c>
      <c r="AA26" s="37">
        <v>504833</v>
      </c>
      <c r="AB26" s="37">
        <v>196537</v>
      </c>
      <c r="AC26" s="37">
        <v>504833</v>
      </c>
    </row>
    <row r="27" spans="1:29">
      <c r="A27" t="s">
        <v>297</v>
      </c>
      <c r="B27" t="s">
        <v>298</v>
      </c>
      <c r="C27" t="s">
        <v>110</v>
      </c>
      <c r="D27" t="s">
        <v>352</v>
      </c>
      <c r="E27" t="s">
        <v>353</v>
      </c>
      <c r="F27" t="s">
        <v>354</v>
      </c>
      <c r="G27" t="s">
        <v>91</v>
      </c>
      <c r="H27" t="s">
        <v>92</v>
      </c>
      <c r="I27" t="s">
        <v>302</v>
      </c>
      <c r="J27" t="s">
        <v>297</v>
      </c>
      <c r="K27" t="s">
        <v>355</v>
      </c>
      <c r="L27" t="s">
        <v>96</v>
      </c>
      <c r="M27" t="s">
        <v>356</v>
      </c>
      <c r="N27" s="35">
        <v>46003.333333333343</v>
      </c>
      <c r="O27" s="35">
        <v>46003.722222222219</v>
      </c>
      <c r="P27" t="s">
        <v>98</v>
      </c>
      <c r="Q27" t="s">
        <v>119</v>
      </c>
      <c r="R27" t="s">
        <v>100</v>
      </c>
      <c r="S27" t="s">
        <v>357</v>
      </c>
      <c r="T27" t="s">
        <v>102</v>
      </c>
      <c r="U27" t="s">
        <v>358</v>
      </c>
      <c r="V27" t="s">
        <v>8</v>
      </c>
      <c r="W27" t="s">
        <v>105</v>
      </c>
      <c r="X27" t="s">
        <v>359</v>
      </c>
      <c r="Y27" s="37">
        <v>1</v>
      </c>
      <c r="Z27" t="s">
        <v>107</v>
      </c>
      <c r="AA27" s="37">
        <v>75096</v>
      </c>
      <c r="AB27" s="37">
        <v>75096</v>
      </c>
      <c r="AC27" s="37">
        <v>75096</v>
      </c>
    </row>
    <row r="28" spans="1:29">
      <c r="A28" t="s">
        <v>297</v>
      </c>
      <c r="B28" t="s">
        <v>298</v>
      </c>
      <c r="C28" t="s">
        <v>110</v>
      </c>
      <c r="D28" t="s">
        <v>360</v>
      </c>
      <c r="E28" t="s">
        <v>361</v>
      </c>
      <c r="F28" t="s">
        <v>362</v>
      </c>
      <c r="G28" t="s">
        <v>91</v>
      </c>
      <c r="H28" t="s">
        <v>92</v>
      </c>
      <c r="I28" t="s">
        <v>302</v>
      </c>
      <c r="J28" t="s">
        <v>363</v>
      </c>
      <c r="K28" t="s">
        <v>364</v>
      </c>
      <c r="L28" t="s">
        <v>96</v>
      </c>
      <c r="M28" t="s">
        <v>365</v>
      </c>
      <c r="N28" s="35">
        <v>46003.333333333343</v>
      </c>
      <c r="O28" s="35">
        <v>46003.645833333343</v>
      </c>
      <c r="P28" t="s">
        <v>98</v>
      </c>
      <c r="Q28" t="s">
        <v>119</v>
      </c>
      <c r="R28" t="s">
        <v>100</v>
      </c>
      <c r="S28" t="s">
        <v>366</v>
      </c>
      <c r="T28" t="s">
        <v>102</v>
      </c>
      <c r="U28" t="s">
        <v>367</v>
      </c>
      <c r="V28" t="s">
        <v>11</v>
      </c>
      <c r="W28" t="s">
        <v>105</v>
      </c>
      <c r="X28" t="s">
        <v>308</v>
      </c>
      <c r="Y28" s="37">
        <v>1</v>
      </c>
      <c r="Z28" t="s">
        <v>107</v>
      </c>
      <c r="AA28" s="37">
        <v>163814</v>
      </c>
      <c r="AB28" s="37">
        <v>140396</v>
      </c>
      <c r="AC28" s="37">
        <v>163814</v>
      </c>
    </row>
    <row r="29" spans="1:29">
      <c r="A29" t="s">
        <v>189</v>
      </c>
      <c r="B29" t="s">
        <v>190</v>
      </c>
      <c r="C29" t="s">
        <v>191</v>
      </c>
      <c r="D29" t="s">
        <v>210</v>
      </c>
      <c r="E29" t="s">
        <v>368</v>
      </c>
      <c r="F29" t="s">
        <v>369</v>
      </c>
      <c r="G29" t="s">
        <v>91</v>
      </c>
      <c r="H29" t="s">
        <v>164</v>
      </c>
      <c r="I29" t="s">
        <v>195</v>
      </c>
      <c r="J29" t="s">
        <v>189</v>
      </c>
      <c r="K29" t="s">
        <v>370</v>
      </c>
      <c r="L29" t="s">
        <v>96</v>
      </c>
      <c r="M29" t="s">
        <v>371</v>
      </c>
      <c r="N29" s="35">
        <v>46009.333333333343</v>
      </c>
      <c r="O29" s="35">
        <v>46010.515277777777</v>
      </c>
      <c r="P29" t="s">
        <v>98</v>
      </c>
      <c r="Q29" t="s">
        <v>119</v>
      </c>
      <c r="R29" t="s">
        <v>100</v>
      </c>
      <c r="S29" t="s">
        <v>372</v>
      </c>
      <c r="T29" t="s">
        <v>102</v>
      </c>
      <c r="U29" t="s">
        <v>373</v>
      </c>
      <c r="V29" t="s">
        <v>8</v>
      </c>
      <c r="W29" t="s">
        <v>105</v>
      </c>
      <c r="X29" t="s">
        <v>217</v>
      </c>
      <c r="Y29" s="37">
        <v>1</v>
      </c>
      <c r="Z29" t="s">
        <v>107</v>
      </c>
      <c r="AA29" s="37">
        <v>75096</v>
      </c>
      <c r="AB29" s="37">
        <v>75096</v>
      </c>
      <c r="AC29" s="37">
        <v>75096</v>
      </c>
    </row>
    <row r="30" spans="1:29">
      <c r="A30" t="s">
        <v>189</v>
      </c>
      <c r="B30" t="s">
        <v>190</v>
      </c>
      <c r="C30" t="s">
        <v>191</v>
      </c>
      <c r="D30" t="s">
        <v>374</v>
      </c>
      <c r="E30" t="s">
        <v>375</v>
      </c>
      <c r="F30" t="s">
        <v>376</v>
      </c>
      <c r="G30" t="s">
        <v>91</v>
      </c>
      <c r="H30" t="s">
        <v>164</v>
      </c>
      <c r="I30" t="s">
        <v>195</v>
      </c>
      <c r="J30" t="s">
        <v>377</v>
      </c>
      <c r="K30" t="s">
        <v>378</v>
      </c>
      <c r="L30" t="s">
        <v>96</v>
      </c>
      <c r="M30" t="s">
        <v>379</v>
      </c>
      <c r="N30" s="35">
        <v>46009.333333333343</v>
      </c>
      <c r="O30" s="35">
        <v>46010.586805555547</v>
      </c>
      <c r="P30" t="s">
        <v>98</v>
      </c>
      <c r="Q30" t="s">
        <v>99</v>
      </c>
      <c r="R30" t="s">
        <v>100</v>
      </c>
      <c r="S30" t="s">
        <v>380</v>
      </c>
      <c r="T30" t="s">
        <v>102</v>
      </c>
      <c r="U30" t="s">
        <v>381</v>
      </c>
      <c r="V30" t="s">
        <v>11</v>
      </c>
      <c r="W30" t="s">
        <v>105</v>
      </c>
      <c r="X30" t="s">
        <v>382</v>
      </c>
      <c r="Y30" s="37">
        <v>1</v>
      </c>
      <c r="Z30" t="s">
        <v>107</v>
      </c>
      <c r="AA30" s="37">
        <v>163814</v>
      </c>
      <c r="AB30" s="37">
        <v>140396</v>
      </c>
      <c r="AC30" s="37">
        <v>163814</v>
      </c>
    </row>
    <row r="31" spans="1:29">
      <c r="A31" t="s">
        <v>189</v>
      </c>
      <c r="B31" t="s">
        <v>190</v>
      </c>
      <c r="C31" t="s">
        <v>191</v>
      </c>
      <c r="D31" t="s">
        <v>383</v>
      </c>
      <c r="E31" t="s">
        <v>384</v>
      </c>
      <c r="F31" t="s">
        <v>385</v>
      </c>
      <c r="G31" t="s">
        <v>91</v>
      </c>
      <c r="H31" t="s">
        <v>164</v>
      </c>
      <c r="I31" t="s">
        <v>195</v>
      </c>
      <c r="J31" t="s">
        <v>386</v>
      </c>
      <c r="K31" t="s">
        <v>387</v>
      </c>
      <c r="L31" t="s">
        <v>96</v>
      </c>
      <c r="M31" t="s">
        <v>388</v>
      </c>
      <c r="N31" s="35">
        <v>46009.333333333343</v>
      </c>
      <c r="O31" s="35">
        <v>46009.624305555553</v>
      </c>
      <c r="P31" t="s">
        <v>98</v>
      </c>
      <c r="Q31" t="s">
        <v>119</v>
      </c>
      <c r="R31" t="s">
        <v>100</v>
      </c>
      <c r="S31" t="s">
        <v>389</v>
      </c>
      <c r="T31" t="s">
        <v>102</v>
      </c>
      <c r="U31" t="s">
        <v>390</v>
      </c>
      <c r="V31" t="s">
        <v>11</v>
      </c>
      <c r="W31" t="s">
        <v>105</v>
      </c>
      <c r="X31" t="s">
        <v>391</v>
      </c>
      <c r="Y31" s="37">
        <v>1</v>
      </c>
      <c r="Z31" t="s">
        <v>107</v>
      </c>
      <c r="AA31" s="37">
        <v>163814</v>
      </c>
      <c r="AB31" s="37">
        <v>140396</v>
      </c>
      <c r="AC31" s="37">
        <v>163814</v>
      </c>
    </row>
    <row r="32" spans="1:29">
      <c r="A32" t="s">
        <v>189</v>
      </c>
      <c r="B32" t="s">
        <v>190</v>
      </c>
      <c r="C32" t="s">
        <v>191</v>
      </c>
      <c r="D32" t="s">
        <v>392</v>
      </c>
      <c r="E32" t="s">
        <v>393</v>
      </c>
      <c r="F32" t="s">
        <v>394</v>
      </c>
      <c r="G32" t="s">
        <v>91</v>
      </c>
      <c r="H32" t="s">
        <v>164</v>
      </c>
      <c r="I32" t="s">
        <v>195</v>
      </c>
      <c r="J32" t="s">
        <v>395</v>
      </c>
      <c r="K32" t="s">
        <v>396</v>
      </c>
      <c r="L32" t="s">
        <v>96</v>
      </c>
      <c r="M32" t="s">
        <v>397</v>
      </c>
      <c r="N32" s="35">
        <v>46009.333333333343</v>
      </c>
      <c r="O32" s="35">
        <v>46010.629861111112</v>
      </c>
      <c r="P32" t="s">
        <v>98</v>
      </c>
      <c r="Q32" t="s">
        <v>119</v>
      </c>
      <c r="R32" t="s">
        <v>100</v>
      </c>
      <c r="S32" t="s">
        <v>398</v>
      </c>
      <c r="T32" t="s">
        <v>102</v>
      </c>
      <c r="U32" t="s">
        <v>399</v>
      </c>
      <c r="V32" t="s">
        <v>11</v>
      </c>
      <c r="W32" t="s">
        <v>105</v>
      </c>
      <c r="X32" t="s">
        <v>400</v>
      </c>
      <c r="Y32" s="37">
        <v>1</v>
      </c>
      <c r="Z32" t="s">
        <v>107</v>
      </c>
      <c r="AA32" s="37">
        <v>163814</v>
      </c>
      <c r="AB32" s="37">
        <v>140396</v>
      </c>
      <c r="AC32" s="37">
        <v>163814</v>
      </c>
    </row>
    <row r="33" spans="1:29">
      <c r="A33" t="s">
        <v>189</v>
      </c>
      <c r="B33" t="s">
        <v>190</v>
      </c>
      <c r="C33" t="s">
        <v>191</v>
      </c>
      <c r="D33" t="s">
        <v>401</v>
      </c>
      <c r="E33" t="s">
        <v>402</v>
      </c>
      <c r="F33" t="s">
        <v>403</v>
      </c>
      <c r="G33" t="s">
        <v>91</v>
      </c>
      <c r="H33" t="s">
        <v>164</v>
      </c>
      <c r="I33" t="s">
        <v>195</v>
      </c>
      <c r="J33" t="s">
        <v>404</v>
      </c>
      <c r="K33" t="s">
        <v>405</v>
      </c>
      <c r="L33" t="s">
        <v>96</v>
      </c>
      <c r="M33" t="s">
        <v>406</v>
      </c>
      <c r="N33" s="35">
        <v>46009.333333333343</v>
      </c>
      <c r="O33" s="35">
        <v>46010.586805555547</v>
      </c>
      <c r="P33" t="s">
        <v>98</v>
      </c>
      <c r="Q33" t="s">
        <v>99</v>
      </c>
      <c r="R33" t="s">
        <v>100</v>
      </c>
      <c r="S33" t="s">
        <v>407</v>
      </c>
      <c r="T33" t="s">
        <v>102</v>
      </c>
      <c r="U33" t="s">
        <v>408</v>
      </c>
      <c r="V33" t="s">
        <v>11</v>
      </c>
      <c r="W33" t="s">
        <v>105</v>
      </c>
      <c r="X33" t="s">
        <v>201</v>
      </c>
      <c r="Y33" s="37">
        <v>1</v>
      </c>
      <c r="Z33" t="s">
        <v>107</v>
      </c>
      <c r="AA33" s="37">
        <v>163814</v>
      </c>
      <c r="AB33" s="37">
        <v>140396</v>
      </c>
      <c r="AC33" s="37">
        <v>163814</v>
      </c>
    </row>
    <row r="34" spans="1:29">
      <c r="A34" t="s">
        <v>231</v>
      </c>
      <c r="B34" t="s">
        <v>86</v>
      </c>
      <c r="C34" t="s">
        <v>87</v>
      </c>
      <c r="D34" t="s">
        <v>409</v>
      </c>
      <c r="E34" t="s">
        <v>410</v>
      </c>
      <c r="F34" t="s">
        <v>411</v>
      </c>
      <c r="G34" t="s">
        <v>91</v>
      </c>
      <c r="H34" t="s">
        <v>164</v>
      </c>
      <c r="I34" t="s">
        <v>235</v>
      </c>
      <c r="J34" t="s">
        <v>412</v>
      </c>
      <c r="K34" t="s">
        <v>413</v>
      </c>
      <c r="L34" t="s">
        <v>96</v>
      </c>
      <c r="M34" t="s">
        <v>414</v>
      </c>
      <c r="N34" s="35">
        <v>46009.333333333343</v>
      </c>
      <c r="O34" s="35">
        <v>46009.619444444441</v>
      </c>
      <c r="P34" t="s">
        <v>98</v>
      </c>
      <c r="Q34" t="s">
        <v>119</v>
      </c>
      <c r="R34" t="s">
        <v>100</v>
      </c>
      <c r="S34" t="s">
        <v>415</v>
      </c>
      <c r="T34" t="s">
        <v>102</v>
      </c>
      <c r="U34" t="s">
        <v>416</v>
      </c>
      <c r="V34" t="s">
        <v>11</v>
      </c>
      <c r="W34" t="s">
        <v>105</v>
      </c>
      <c r="X34" t="s">
        <v>241</v>
      </c>
      <c r="Y34" s="37">
        <v>1</v>
      </c>
      <c r="Z34" t="s">
        <v>107</v>
      </c>
      <c r="AA34" s="37">
        <v>163814</v>
      </c>
      <c r="AB34" s="37">
        <v>140396</v>
      </c>
      <c r="AC34" s="37">
        <v>163814</v>
      </c>
    </row>
    <row r="35" spans="1:29">
      <c r="A35" t="s">
        <v>417</v>
      </c>
      <c r="B35" t="s">
        <v>86</v>
      </c>
      <c r="C35" t="s">
        <v>87</v>
      </c>
      <c r="D35" t="s">
        <v>418</v>
      </c>
      <c r="E35" t="s">
        <v>419</v>
      </c>
      <c r="F35" t="s">
        <v>420</v>
      </c>
      <c r="G35" t="s">
        <v>91</v>
      </c>
      <c r="H35" t="s">
        <v>164</v>
      </c>
      <c r="I35" t="s">
        <v>174</v>
      </c>
      <c r="J35" t="s">
        <v>421</v>
      </c>
      <c r="K35" t="s">
        <v>422</v>
      </c>
      <c r="L35" t="s">
        <v>96</v>
      </c>
      <c r="M35" t="s">
        <v>423</v>
      </c>
      <c r="N35" s="35">
        <v>46009.333333333343</v>
      </c>
      <c r="O35" s="35">
        <v>46009.792361111111</v>
      </c>
      <c r="P35" t="s">
        <v>98</v>
      </c>
      <c r="Q35" t="s">
        <v>99</v>
      </c>
      <c r="R35" t="s">
        <v>100</v>
      </c>
      <c r="S35" t="s">
        <v>424</v>
      </c>
      <c r="T35" t="s">
        <v>102</v>
      </c>
      <c r="U35" t="s">
        <v>425</v>
      </c>
      <c r="V35" t="s">
        <v>13</v>
      </c>
      <c r="W35" t="s">
        <v>105</v>
      </c>
      <c r="X35" t="s">
        <v>426</v>
      </c>
      <c r="Y35" s="37">
        <v>1</v>
      </c>
      <c r="Z35" t="s">
        <v>107</v>
      </c>
      <c r="AA35" s="37">
        <v>275729</v>
      </c>
      <c r="AB35" s="37">
        <v>196537</v>
      </c>
      <c r="AC35" s="37">
        <v>275729</v>
      </c>
    </row>
    <row r="36" spans="1:29">
      <c r="A36" t="s">
        <v>242</v>
      </c>
      <c r="B36" t="s">
        <v>243</v>
      </c>
      <c r="C36" t="s">
        <v>244</v>
      </c>
      <c r="D36" t="s">
        <v>427</v>
      </c>
      <c r="E36" t="s">
        <v>428</v>
      </c>
      <c r="F36" t="s">
        <v>429</v>
      </c>
      <c r="G36" t="s">
        <v>91</v>
      </c>
      <c r="H36" t="s">
        <v>164</v>
      </c>
      <c r="I36" t="s">
        <v>248</v>
      </c>
      <c r="J36" t="s">
        <v>430</v>
      </c>
      <c r="K36" t="s">
        <v>431</v>
      </c>
      <c r="L36" t="s">
        <v>96</v>
      </c>
      <c r="M36" t="s">
        <v>432</v>
      </c>
      <c r="N36" s="35">
        <v>46009.333333333343</v>
      </c>
      <c r="O36" s="35">
        <v>46010.618055555547</v>
      </c>
      <c r="P36" t="s">
        <v>98</v>
      </c>
      <c r="Q36" t="s">
        <v>99</v>
      </c>
      <c r="R36" t="s">
        <v>100</v>
      </c>
      <c r="S36" t="s">
        <v>433</v>
      </c>
      <c r="T36" t="s">
        <v>102</v>
      </c>
      <c r="U36" t="s">
        <v>434</v>
      </c>
      <c r="V36" t="s">
        <v>13</v>
      </c>
      <c r="W36" t="s">
        <v>105</v>
      </c>
      <c r="X36" t="s">
        <v>435</v>
      </c>
      <c r="Y36" s="37">
        <v>1</v>
      </c>
      <c r="Z36" t="s">
        <v>107</v>
      </c>
      <c r="AA36" s="37">
        <v>275729</v>
      </c>
      <c r="AB36" s="37">
        <v>196537</v>
      </c>
      <c r="AC36" s="37">
        <v>275729</v>
      </c>
    </row>
    <row r="37" spans="1:29">
      <c r="A37" t="s">
        <v>284</v>
      </c>
      <c r="B37" t="s">
        <v>285</v>
      </c>
      <c r="C37" t="s">
        <v>286</v>
      </c>
      <c r="D37" t="s">
        <v>436</v>
      </c>
      <c r="E37" t="s">
        <v>437</v>
      </c>
      <c r="F37" t="s">
        <v>438</v>
      </c>
      <c r="G37" t="s">
        <v>91</v>
      </c>
      <c r="H37" t="s">
        <v>164</v>
      </c>
      <c r="I37" t="s">
        <v>290</v>
      </c>
      <c r="J37" t="s">
        <v>439</v>
      </c>
      <c r="K37" t="s">
        <v>440</v>
      </c>
      <c r="L37" t="s">
        <v>96</v>
      </c>
      <c r="M37" t="s">
        <v>441</v>
      </c>
      <c r="N37" s="35">
        <v>46009.333333333343</v>
      </c>
      <c r="O37" s="35">
        <v>46009.587500000001</v>
      </c>
      <c r="P37" t="s">
        <v>98</v>
      </c>
      <c r="Q37" t="s">
        <v>119</v>
      </c>
      <c r="R37" t="s">
        <v>100</v>
      </c>
      <c r="S37" t="s">
        <v>442</v>
      </c>
      <c r="T37" t="s">
        <v>102</v>
      </c>
      <c r="U37" t="s">
        <v>443</v>
      </c>
      <c r="V37" t="s">
        <v>11</v>
      </c>
      <c r="W37" t="s">
        <v>105</v>
      </c>
      <c r="X37" t="s">
        <v>444</v>
      </c>
      <c r="Y37" s="37">
        <v>1</v>
      </c>
      <c r="Z37" t="s">
        <v>107</v>
      </c>
      <c r="AA37" s="37">
        <v>163814</v>
      </c>
      <c r="AB37" s="37">
        <v>140396</v>
      </c>
      <c r="AC37" s="37">
        <v>163814</v>
      </c>
    </row>
    <row r="38" spans="1:29">
      <c r="A38" t="s">
        <v>85</v>
      </c>
      <c r="B38" t="s">
        <v>86</v>
      </c>
      <c r="C38" t="s">
        <v>87</v>
      </c>
      <c r="D38" t="s">
        <v>202</v>
      </c>
      <c r="E38" t="s">
        <v>445</v>
      </c>
      <c r="F38" t="s">
        <v>446</v>
      </c>
      <c r="G38" t="s">
        <v>91</v>
      </c>
      <c r="H38" t="s">
        <v>164</v>
      </c>
      <c r="I38" t="s">
        <v>93</v>
      </c>
      <c r="J38" t="s">
        <v>85</v>
      </c>
      <c r="K38" t="s">
        <v>447</v>
      </c>
      <c r="L38" t="s">
        <v>96</v>
      </c>
      <c r="M38" t="s">
        <v>448</v>
      </c>
      <c r="N38" s="35">
        <v>46009.333333333343</v>
      </c>
      <c r="O38" s="35">
        <v>46010.564583333333</v>
      </c>
      <c r="P38" t="s">
        <v>98</v>
      </c>
      <c r="Q38" t="s">
        <v>119</v>
      </c>
      <c r="R38" t="s">
        <v>100</v>
      </c>
      <c r="S38" t="s">
        <v>449</v>
      </c>
      <c r="T38" t="s">
        <v>102</v>
      </c>
      <c r="U38" t="s">
        <v>450</v>
      </c>
      <c r="V38" t="s">
        <v>8</v>
      </c>
      <c r="W38" t="s">
        <v>105</v>
      </c>
      <c r="X38" t="s">
        <v>451</v>
      </c>
      <c r="Y38" s="37">
        <v>1</v>
      </c>
      <c r="Z38" t="s">
        <v>107</v>
      </c>
      <c r="AA38" s="37">
        <v>75096</v>
      </c>
      <c r="AB38" s="37">
        <v>75096</v>
      </c>
      <c r="AC38" s="37">
        <v>75096</v>
      </c>
    </row>
    <row r="39" spans="1:29">
      <c r="A39" t="s">
        <v>417</v>
      </c>
      <c r="B39" t="s">
        <v>86</v>
      </c>
      <c r="C39" t="s">
        <v>87</v>
      </c>
      <c r="D39" t="s">
        <v>452</v>
      </c>
      <c r="E39" t="s">
        <v>453</v>
      </c>
      <c r="F39" t="s">
        <v>454</v>
      </c>
      <c r="G39" t="s">
        <v>91</v>
      </c>
      <c r="H39" t="s">
        <v>164</v>
      </c>
      <c r="I39" t="s">
        <v>455</v>
      </c>
      <c r="J39" t="s">
        <v>417</v>
      </c>
      <c r="K39" t="s">
        <v>456</v>
      </c>
      <c r="L39" t="s">
        <v>96</v>
      </c>
      <c r="M39" t="s">
        <v>457</v>
      </c>
      <c r="N39" s="35">
        <v>46009.333333333343</v>
      </c>
      <c r="O39" s="35">
        <v>46009.713888888888</v>
      </c>
      <c r="P39" t="s">
        <v>98</v>
      </c>
      <c r="Q39" t="s">
        <v>119</v>
      </c>
      <c r="R39" t="s">
        <v>100</v>
      </c>
      <c r="S39" t="s">
        <v>458</v>
      </c>
      <c r="T39" t="s">
        <v>102</v>
      </c>
      <c r="U39" t="s">
        <v>459</v>
      </c>
      <c r="V39" t="s">
        <v>8</v>
      </c>
      <c r="W39" t="s">
        <v>105</v>
      </c>
      <c r="X39" t="s">
        <v>460</v>
      </c>
      <c r="Y39" s="37">
        <v>1</v>
      </c>
      <c r="Z39" t="s">
        <v>107</v>
      </c>
      <c r="AA39" s="37">
        <v>75096</v>
      </c>
      <c r="AB39" s="37">
        <v>75096</v>
      </c>
      <c r="AC39" s="37">
        <v>75096</v>
      </c>
    </row>
    <row r="40" spans="1:29">
      <c r="A40" t="s">
        <v>417</v>
      </c>
      <c r="B40" t="s">
        <v>86</v>
      </c>
      <c r="C40" t="s">
        <v>87</v>
      </c>
      <c r="D40" t="s">
        <v>461</v>
      </c>
      <c r="E40" t="s">
        <v>462</v>
      </c>
      <c r="F40" t="s">
        <v>463</v>
      </c>
      <c r="G40" t="s">
        <v>91</v>
      </c>
      <c r="H40" t="s">
        <v>164</v>
      </c>
      <c r="I40" t="s">
        <v>455</v>
      </c>
      <c r="J40" t="s">
        <v>464</v>
      </c>
      <c r="K40" t="s">
        <v>465</v>
      </c>
      <c r="L40" t="s">
        <v>96</v>
      </c>
      <c r="M40" t="s">
        <v>466</v>
      </c>
      <c r="N40" s="35">
        <v>46009.333333333343</v>
      </c>
      <c r="O40" s="35">
        <v>46009.613888888889</v>
      </c>
      <c r="P40" t="s">
        <v>98</v>
      </c>
      <c r="Q40" t="s">
        <v>119</v>
      </c>
      <c r="R40" t="s">
        <v>100</v>
      </c>
      <c r="S40" t="s">
        <v>467</v>
      </c>
      <c r="T40" t="s">
        <v>102</v>
      </c>
      <c r="U40" t="s">
        <v>468</v>
      </c>
      <c r="V40" t="s">
        <v>8</v>
      </c>
      <c r="W40" t="s">
        <v>105</v>
      </c>
      <c r="X40" t="s">
        <v>469</v>
      </c>
      <c r="Y40" s="37">
        <v>1</v>
      </c>
      <c r="Z40" t="s">
        <v>107</v>
      </c>
      <c r="AA40" s="37">
        <v>75096</v>
      </c>
      <c r="AB40" s="37">
        <v>75096</v>
      </c>
      <c r="AC40" s="37">
        <v>75096</v>
      </c>
    </row>
    <row r="41" spans="1:29">
      <c r="A41" t="s">
        <v>417</v>
      </c>
      <c r="B41" t="s">
        <v>86</v>
      </c>
      <c r="C41" t="s">
        <v>87</v>
      </c>
      <c r="D41" t="s">
        <v>470</v>
      </c>
      <c r="E41" t="s">
        <v>471</v>
      </c>
      <c r="F41" t="s">
        <v>472</v>
      </c>
      <c r="G41" t="s">
        <v>91</v>
      </c>
      <c r="H41" t="s">
        <v>164</v>
      </c>
      <c r="I41" t="s">
        <v>455</v>
      </c>
      <c r="J41" t="s">
        <v>473</v>
      </c>
      <c r="K41" t="s">
        <v>474</v>
      </c>
      <c r="L41" t="s">
        <v>96</v>
      </c>
      <c r="M41" t="s">
        <v>475</v>
      </c>
      <c r="N41" s="35">
        <v>46009.333333333343</v>
      </c>
      <c r="O41" s="35">
        <v>46009.644444444442</v>
      </c>
      <c r="P41" t="s">
        <v>98</v>
      </c>
      <c r="Q41" t="s">
        <v>99</v>
      </c>
      <c r="R41" t="s">
        <v>100</v>
      </c>
      <c r="S41" t="s">
        <v>476</v>
      </c>
      <c r="T41" t="s">
        <v>102</v>
      </c>
      <c r="U41" t="s">
        <v>477</v>
      </c>
      <c r="V41" t="s">
        <v>11</v>
      </c>
      <c r="W41" t="s">
        <v>105</v>
      </c>
      <c r="X41" t="s">
        <v>478</v>
      </c>
      <c r="Y41" s="37">
        <v>1</v>
      </c>
      <c r="Z41" t="s">
        <v>107</v>
      </c>
      <c r="AA41" s="37">
        <v>163814</v>
      </c>
      <c r="AB41" s="37">
        <v>140396</v>
      </c>
      <c r="AC41" s="37">
        <v>163814</v>
      </c>
    </row>
    <row r="42" spans="1:29">
      <c r="A42" t="s">
        <v>297</v>
      </c>
      <c r="B42" t="s">
        <v>298</v>
      </c>
      <c r="C42" t="s">
        <v>110</v>
      </c>
      <c r="D42" t="s">
        <v>352</v>
      </c>
      <c r="E42" t="s">
        <v>479</v>
      </c>
      <c r="F42" t="s">
        <v>480</v>
      </c>
      <c r="G42" t="s">
        <v>91</v>
      </c>
      <c r="H42" t="s">
        <v>164</v>
      </c>
      <c r="I42" t="s">
        <v>302</v>
      </c>
      <c r="J42" t="s">
        <v>297</v>
      </c>
      <c r="K42" t="s">
        <v>481</v>
      </c>
      <c r="L42" t="s">
        <v>96</v>
      </c>
      <c r="M42" t="s">
        <v>482</v>
      </c>
      <c r="N42" s="35">
        <v>46009.333333333343</v>
      </c>
      <c r="O42" s="35">
        <v>46009.590277777781</v>
      </c>
      <c r="P42" t="s">
        <v>98</v>
      </c>
      <c r="Q42" t="s">
        <v>99</v>
      </c>
      <c r="R42" t="s">
        <v>100</v>
      </c>
      <c r="S42" t="s">
        <v>483</v>
      </c>
      <c r="T42" t="s">
        <v>102</v>
      </c>
      <c r="U42" t="s">
        <v>484</v>
      </c>
      <c r="V42" t="s">
        <v>8</v>
      </c>
      <c r="W42" t="s">
        <v>105</v>
      </c>
      <c r="X42" t="s">
        <v>485</v>
      </c>
      <c r="Y42" s="37">
        <v>1</v>
      </c>
      <c r="Z42" t="s">
        <v>107</v>
      </c>
      <c r="AA42" s="37">
        <v>75096</v>
      </c>
      <c r="AB42" s="37">
        <v>75096</v>
      </c>
      <c r="AC42" s="37">
        <v>75096</v>
      </c>
    </row>
    <row r="43" spans="1:29">
      <c r="A43" t="s">
        <v>297</v>
      </c>
      <c r="B43" t="s">
        <v>298</v>
      </c>
      <c r="C43" t="s">
        <v>110</v>
      </c>
      <c r="D43" t="s">
        <v>360</v>
      </c>
      <c r="E43" t="s">
        <v>486</v>
      </c>
      <c r="F43" t="s">
        <v>487</v>
      </c>
      <c r="G43" t="s">
        <v>91</v>
      </c>
      <c r="H43" t="s">
        <v>164</v>
      </c>
      <c r="I43" t="s">
        <v>302</v>
      </c>
      <c r="J43" t="s">
        <v>363</v>
      </c>
      <c r="K43" t="s">
        <v>488</v>
      </c>
      <c r="L43" t="s">
        <v>96</v>
      </c>
      <c r="M43" t="s">
        <v>489</v>
      </c>
      <c r="N43" s="35">
        <v>46009.333333333343</v>
      </c>
      <c r="O43" s="35">
        <v>46010.438194444447</v>
      </c>
      <c r="P43" t="s">
        <v>98</v>
      </c>
      <c r="Q43" t="s">
        <v>99</v>
      </c>
      <c r="R43" t="s">
        <v>100</v>
      </c>
      <c r="S43" t="s">
        <v>490</v>
      </c>
      <c r="T43" t="s">
        <v>102</v>
      </c>
      <c r="V43" t="s">
        <v>11</v>
      </c>
      <c r="W43" t="s">
        <v>105</v>
      </c>
      <c r="X43" t="s">
        <v>491</v>
      </c>
      <c r="Y43" s="37">
        <v>2</v>
      </c>
      <c r="Z43" t="s">
        <v>107</v>
      </c>
      <c r="AA43" s="37">
        <v>327628</v>
      </c>
      <c r="AB43" s="37">
        <v>140396</v>
      </c>
      <c r="AC43" s="37">
        <v>327628</v>
      </c>
    </row>
    <row r="44" spans="1:29">
      <c r="A44" t="s">
        <v>492</v>
      </c>
      <c r="B44" t="s">
        <v>285</v>
      </c>
      <c r="C44" t="s">
        <v>286</v>
      </c>
      <c r="D44" t="s">
        <v>493</v>
      </c>
      <c r="E44" t="s">
        <v>494</v>
      </c>
      <c r="F44" t="s">
        <v>495</v>
      </c>
      <c r="G44" t="s">
        <v>91</v>
      </c>
      <c r="H44" t="s">
        <v>164</v>
      </c>
      <c r="I44" t="s">
        <v>496</v>
      </c>
      <c r="J44" t="s">
        <v>492</v>
      </c>
      <c r="K44" t="s">
        <v>497</v>
      </c>
      <c r="L44" t="s">
        <v>96</v>
      </c>
      <c r="M44" t="s">
        <v>498</v>
      </c>
      <c r="N44" s="35">
        <v>46009.333333333343</v>
      </c>
      <c r="O44" s="35">
        <v>46009.7</v>
      </c>
      <c r="P44" t="s">
        <v>98</v>
      </c>
      <c r="Q44" t="s">
        <v>119</v>
      </c>
      <c r="R44" t="s">
        <v>100</v>
      </c>
      <c r="S44" t="s">
        <v>499</v>
      </c>
      <c r="T44" t="s">
        <v>102</v>
      </c>
      <c r="U44" t="s">
        <v>500</v>
      </c>
      <c r="V44" t="s">
        <v>8</v>
      </c>
      <c r="W44" t="s">
        <v>105</v>
      </c>
      <c r="X44" t="s">
        <v>501</v>
      </c>
      <c r="Y44" s="37">
        <v>1</v>
      </c>
      <c r="Z44" t="s">
        <v>107</v>
      </c>
      <c r="AA44" s="37">
        <v>75096</v>
      </c>
      <c r="AB44" s="37">
        <v>75096</v>
      </c>
      <c r="AC44" s="37">
        <v>75096</v>
      </c>
    </row>
    <row r="45" spans="1:29">
      <c r="A45" t="s">
        <v>492</v>
      </c>
      <c r="B45" t="s">
        <v>285</v>
      </c>
      <c r="C45" t="s">
        <v>286</v>
      </c>
      <c r="D45" t="s">
        <v>493</v>
      </c>
      <c r="E45" t="s">
        <v>502</v>
      </c>
      <c r="F45" t="s">
        <v>503</v>
      </c>
      <c r="G45" t="s">
        <v>91</v>
      </c>
      <c r="H45" t="s">
        <v>164</v>
      </c>
      <c r="I45" t="s">
        <v>496</v>
      </c>
      <c r="J45" t="s">
        <v>492</v>
      </c>
      <c r="K45" t="s">
        <v>504</v>
      </c>
      <c r="L45" t="s">
        <v>96</v>
      </c>
      <c r="M45" t="s">
        <v>505</v>
      </c>
      <c r="N45" s="35">
        <v>46009.333333333343</v>
      </c>
      <c r="O45" s="35">
        <v>46010.604166666657</v>
      </c>
      <c r="P45" t="s">
        <v>98</v>
      </c>
      <c r="Q45" t="s">
        <v>119</v>
      </c>
      <c r="R45" t="s">
        <v>100</v>
      </c>
      <c r="S45" t="s">
        <v>506</v>
      </c>
      <c r="T45" t="s">
        <v>102</v>
      </c>
      <c r="U45" t="s">
        <v>507</v>
      </c>
      <c r="V45" t="s">
        <v>8</v>
      </c>
      <c r="W45" t="s">
        <v>105</v>
      </c>
      <c r="X45" t="s">
        <v>501</v>
      </c>
      <c r="Y45" s="37">
        <v>1</v>
      </c>
      <c r="Z45" t="s">
        <v>107</v>
      </c>
      <c r="AA45" s="37">
        <v>75096</v>
      </c>
      <c r="AB45" s="37">
        <v>75096</v>
      </c>
      <c r="AC45" s="37">
        <v>75096</v>
      </c>
    </row>
    <row r="46" spans="1:29">
      <c r="A46" t="s">
        <v>242</v>
      </c>
      <c r="B46" t="s">
        <v>243</v>
      </c>
      <c r="C46" t="s">
        <v>244</v>
      </c>
      <c r="D46" t="s">
        <v>309</v>
      </c>
      <c r="E46" t="s">
        <v>508</v>
      </c>
      <c r="F46" t="s">
        <v>509</v>
      </c>
      <c r="G46" t="s">
        <v>91</v>
      </c>
      <c r="H46" t="s">
        <v>164</v>
      </c>
      <c r="I46" t="s">
        <v>248</v>
      </c>
      <c r="J46" t="s">
        <v>242</v>
      </c>
      <c r="K46" t="s">
        <v>510</v>
      </c>
      <c r="L46" t="s">
        <v>96</v>
      </c>
      <c r="M46" t="s">
        <v>511</v>
      </c>
      <c r="N46" s="35">
        <v>46009.333333333343</v>
      </c>
      <c r="O46" s="35">
        <v>46010.503472222219</v>
      </c>
      <c r="P46" t="s">
        <v>98</v>
      </c>
      <c r="Q46" t="s">
        <v>99</v>
      </c>
      <c r="R46" t="s">
        <v>100</v>
      </c>
      <c r="S46" t="s">
        <v>512</v>
      </c>
      <c r="T46" t="s">
        <v>102</v>
      </c>
      <c r="U46" t="s">
        <v>513</v>
      </c>
      <c r="V46" t="s">
        <v>8</v>
      </c>
      <c r="W46" t="s">
        <v>105</v>
      </c>
      <c r="X46" t="s">
        <v>514</v>
      </c>
      <c r="Y46" s="37">
        <v>1</v>
      </c>
      <c r="Z46" t="s">
        <v>107</v>
      </c>
      <c r="AA46" s="37">
        <v>75096</v>
      </c>
      <c r="AB46" s="37">
        <v>75096</v>
      </c>
      <c r="AC46" s="37">
        <v>75096</v>
      </c>
    </row>
    <row r="47" spans="1:29">
      <c r="A47" t="s">
        <v>242</v>
      </c>
      <c r="B47" t="s">
        <v>243</v>
      </c>
      <c r="C47" t="s">
        <v>244</v>
      </c>
      <c r="D47" t="s">
        <v>309</v>
      </c>
      <c r="E47" t="s">
        <v>515</v>
      </c>
      <c r="F47" t="s">
        <v>516</v>
      </c>
      <c r="G47" t="s">
        <v>91</v>
      </c>
      <c r="H47" t="s">
        <v>164</v>
      </c>
      <c r="I47" t="s">
        <v>248</v>
      </c>
      <c r="J47" t="s">
        <v>242</v>
      </c>
      <c r="K47" t="s">
        <v>517</v>
      </c>
      <c r="L47" t="s">
        <v>96</v>
      </c>
      <c r="M47" t="s">
        <v>518</v>
      </c>
      <c r="N47" s="35">
        <v>46009.333333333343</v>
      </c>
      <c r="O47" s="35">
        <v>46010.55</v>
      </c>
      <c r="P47" t="s">
        <v>98</v>
      </c>
      <c r="Q47" t="s">
        <v>99</v>
      </c>
      <c r="R47" t="s">
        <v>100</v>
      </c>
      <c r="S47" t="s">
        <v>519</v>
      </c>
      <c r="T47" t="s">
        <v>102</v>
      </c>
      <c r="U47" t="s">
        <v>520</v>
      </c>
      <c r="V47" t="s">
        <v>8</v>
      </c>
      <c r="W47" t="s">
        <v>105</v>
      </c>
      <c r="X47" t="s">
        <v>254</v>
      </c>
      <c r="Y47" s="37">
        <v>1</v>
      </c>
      <c r="Z47" t="s">
        <v>107</v>
      </c>
      <c r="AA47" s="37">
        <v>75096</v>
      </c>
      <c r="AB47" s="37">
        <v>75096</v>
      </c>
      <c r="AC47" s="37">
        <v>75096</v>
      </c>
    </row>
    <row r="48" spans="1:29">
      <c r="A48" t="s">
        <v>189</v>
      </c>
      <c r="B48" t="s">
        <v>190</v>
      </c>
      <c r="C48" t="s">
        <v>191</v>
      </c>
      <c r="D48" t="s">
        <v>210</v>
      </c>
      <c r="E48" t="s">
        <v>521</v>
      </c>
      <c r="F48" t="s">
        <v>522</v>
      </c>
      <c r="G48" t="s">
        <v>91</v>
      </c>
      <c r="H48" t="s">
        <v>92</v>
      </c>
      <c r="I48" t="s">
        <v>195</v>
      </c>
      <c r="J48" t="s">
        <v>189</v>
      </c>
      <c r="K48" t="s">
        <v>523</v>
      </c>
      <c r="L48" t="s">
        <v>96</v>
      </c>
      <c r="M48" t="s">
        <v>524</v>
      </c>
      <c r="N48" s="35">
        <v>46009.333333333343</v>
      </c>
      <c r="O48" s="35">
        <v>46009.498611111107</v>
      </c>
      <c r="P48" t="s">
        <v>98</v>
      </c>
      <c r="Q48" t="s">
        <v>119</v>
      </c>
      <c r="R48" t="s">
        <v>100</v>
      </c>
      <c r="S48" t="s">
        <v>525</v>
      </c>
      <c r="T48" t="s">
        <v>102</v>
      </c>
      <c r="U48" t="s">
        <v>526</v>
      </c>
      <c r="V48" t="s">
        <v>8</v>
      </c>
      <c r="W48" t="s">
        <v>105</v>
      </c>
      <c r="X48" t="s">
        <v>230</v>
      </c>
      <c r="Y48" s="37">
        <v>1</v>
      </c>
      <c r="Z48" t="s">
        <v>107</v>
      </c>
      <c r="AA48" s="37">
        <v>75096</v>
      </c>
      <c r="AB48" s="37">
        <v>75096</v>
      </c>
      <c r="AC48" s="37">
        <v>75096</v>
      </c>
    </row>
    <row r="49" spans="1:29">
      <c r="A49" t="s">
        <v>189</v>
      </c>
      <c r="B49" t="s">
        <v>190</v>
      </c>
      <c r="C49" t="s">
        <v>191</v>
      </c>
      <c r="D49" t="s">
        <v>374</v>
      </c>
      <c r="E49" t="s">
        <v>527</v>
      </c>
      <c r="F49" t="s">
        <v>528</v>
      </c>
      <c r="G49" t="s">
        <v>91</v>
      </c>
      <c r="H49" t="s">
        <v>92</v>
      </c>
      <c r="I49" t="s">
        <v>195</v>
      </c>
      <c r="J49" t="s">
        <v>377</v>
      </c>
      <c r="K49" t="s">
        <v>529</v>
      </c>
      <c r="L49" t="s">
        <v>96</v>
      </c>
      <c r="M49" t="s">
        <v>530</v>
      </c>
      <c r="N49" s="35">
        <v>46009.333333333343</v>
      </c>
      <c r="O49" s="35">
        <v>46010.675000000003</v>
      </c>
      <c r="P49" t="s">
        <v>98</v>
      </c>
      <c r="Q49" t="s">
        <v>119</v>
      </c>
      <c r="R49" t="s">
        <v>100</v>
      </c>
      <c r="S49" t="s">
        <v>531</v>
      </c>
      <c r="T49" t="s">
        <v>102</v>
      </c>
      <c r="U49" t="s">
        <v>532</v>
      </c>
      <c r="V49" t="s">
        <v>11</v>
      </c>
      <c r="W49" t="s">
        <v>105</v>
      </c>
      <c r="X49" t="s">
        <v>382</v>
      </c>
      <c r="Y49" s="37">
        <v>1</v>
      </c>
      <c r="Z49" t="s">
        <v>107</v>
      </c>
      <c r="AA49" s="37">
        <v>163814</v>
      </c>
      <c r="AB49" s="37">
        <v>140396</v>
      </c>
      <c r="AC49" s="37">
        <v>163814</v>
      </c>
    </row>
    <row r="50" spans="1:29">
      <c r="A50" t="s">
        <v>317</v>
      </c>
      <c r="B50" t="s">
        <v>124</v>
      </c>
      <c r="C50" t="s">
        <v>125</v>
      </c>
      <c r="D50" t="s">
        <v>318</v>
      </c>
      <c r="E50" t="s">
        <v>533</v>
      </c>
      <c r="F50" t="s">
        <v>534</v>
      </c>
      <c r="G50" t="s">
        <v>91</v>
      </c>
      <c r="H50" t="s">
        <v>92</v>
      </c>
      <c r="I50" t="s">
        <v>321</v>
      </c>
      <c r="J50" t="s">
        <v>322</v>
      </c>
      <c r="K50" t="s">
        <v>535</v>
      </c>
      <c r="L50" t="s">
        <v>96</v>
      </c>
      <c r="M50" t="s">
        <v>536</v>
      </c>
      <c r="N50" s="35">
        <v>46009.333333333343</v>
      </c>
      <c r="O50" s="35">
        <v>46009.602083333331</v>
      </c>
      <c r="P50" t="s">
        <v>98</v>
      </c>
      <c r="Q50" t="s">
        <v>119</v>
      </c>
      <c r="R50" t="s">
        <v>100</v>
      </c>
      <c r="S50" t="s">
        <v>537</v>
      </c>
      <c r="T50" t="s">
        <v>102</v>
      </c>
      <c r="U50" t="s">
        <v>538</v>
      </c>
      <c r="V50" t="s">
        <v>11</v>
      </c>
      <c r="W50" t="s">
        <v>105</v>
      </c>
      <c r="X50" t="s">
        <v>327</v>
      </c>
      <c r="Y50" s="37">
        <v>1</v>
      </c>
      <c r="Z50" t="s">
        <v>107</v>
      </c>
      <c r="AA50" s="37">
        <v>163814</v>
      </c>
      <c r="AB50" s="37">
        <v>140396</v>
      </c>
      <c r="AC50" s="37">
        <v>163814</v>
      </c>
    </row>
    <row r="51" spans="1:29">
      <c r="A51" t="s">
        <v>492</v>
      </c>
      <c r="B51" t="s">
        <v>285</v>
      </c>
      <c r="C51" t="s">
        <v>286</v>
      </c>
      <c r="D51" t="s">
        <v>493</v>
      </c>
      <c r="E51" t="s">
        <v>539</v>
      </c>
      <c r="F51" t="s">
        <v>540</v>
      </c>
      <c r="G51" t="s">
        <v>91</v>
      </c>
      <c r="H51" t="s">
        <v>92</v>
      </c>
      <c r="I51" t="s">
        <v>496</v>
      </c>
      <c r="J51" t="s">
        <v>492</v>
      </c>
      <c r="K51" t="s">
        <v>541</v>
      </c>
      <c r="L51" t="s">
        <v>96</v>
      </c>
      <c r="M51" t="s">
        <v>542</v>
      </c>
      <c r="N51" s="35">
        <v>46009.333333333343</v>
      </c>
      <c r="O51" s="35">
        <v>46009.467361111107</v>
      </c>
      <c r="P51" t="s">
        <v>142</v>
      </c>
      <c r="Q51" t="s">
        <v>143</v>
      </c>
      <c r="R51" t="s">
        <v>100</v>
      </c>
      <c r="S51" t="s">
        <v>543</v>
      </c>
      <c r="T51" t="s">
        <v>102</v>
      </c>
      <c r="U51" t="s">
        <v>544</v>
      </c>
      <c r="V51" t="s">
        <v>8</v>
      </c>
      <c r="W51" t="s">
        <v>105</v>
      </c>
      <c r="X51" t="s">
        <v>501</v>
      </c>
      <c r="Y51" s="37">
        <v>1</v>
      </c>
      <c r="Z51" t="s">
        <v>107</v>
      </c>
      <c r="AA51" s="37">
        <v>75096</v>
      </c>
      <c r="AB51" s="37">
        <v>75096</v>
      </c>
      <c r="AC51" s="37">
        <v>75096</v>
      </c>
    </row>
    <row r="52" spans="1:29">
      <c r="A52" t="s">
        <v>189</v>
      </c>
      <c r="B52" t="s">
        <v>190</v>
      </c>
      <c r="C52" t="s">
        <v>191</v>
      </c>
      <c r="D52" t="s">
        <v>545</v>
      </c>
      <c r="E52" t="s">
        <v>546</v>
      </c>
      <c r="F52" t="s">
        <v>547</v>
      </c>
      <c r="G52" t="s">
        <v>91</v>
      </c>
      <c r="H52" t="s">
        <v>114</v>
      </c>
      <c r="I52" t="s">
        <v>195</v>
      </c>
      <c r="J52" t="s">
        <v>548</v>
      </c>
      <c r="K52" t="s">
        <v>549</v>
      </c>
      <c r="L52" t="s">
        <v>96</v>
      </c>
      <c r="M52" t="s">
        <v>550</v>
      </c>
      <c r="N52" s="35">
        <v>46009.333333333343</v>
      </c>
      <c r="O52" s="35">
        <v>46009.595138888893</v>
      </c>
      <c r="P52" t="s">
        <v>98</v>
      </c>
      <c r="Q52" t="s">
        <v>119</v>
      </c>
      <c r="R52" t="s">
        <v>100</v>
      </c>
      <c r="S52" t="s">
        <v>551</v>
      </c>
      <c r="T52" t="s">
        <v>102</v>
      </c>
      <c r="U52" t="s">
        <v>552</v>
      </c>
      <c r="V52" t="s">
        <v>8</v>
      </c>
      <c r="W52" t="s">
        <v>105</v>
      </c>
      <c r="X52" t="s">
        <v>553</v>
      </c>
      <c r="Y52" s="37">
        <v>1</v>
      </c>
      <c r="Z52" t="s">
        <v>107</v>
      </c>
      <c r="AA52" s="37">
        <v>75096</v>
      </c>
      <c r="AB52" s="37">
        <v>75096</v>
      </c>
      <c r="AC52" s="37">
        <v>75096</v>
      </c>
    </row>
    <row r="53" spans="1:29">
      <c r="A53" t="s">
        <v>189</v>
      </c>
      <c r="B53" t="s">
        <v>190</v>
      </c>
      <c r="C53" t="s">
        <v>191</v>
      </c>
      <c r="D53" t="s">
        <v>210</v>
      </c>
      <c r="E53" t="s">
        <v>554</v>
      </c>
      <c r="F53" t="s">
        <v>555</v>
      </c>
      <c r="G53" t="s">
        <v>91</v>
      </c>
      <c r="H53" t="s">
        <v>164</v>
      </c>
      <c r="I53" t="s">
        <v>195</v>
      </c>
      <c r="J53" t="s">
        <v>189</v>
      </c>
      <c r="K53" t="s">
        <v>556</v>
      </c>
      <c r="L53" t="s">
        <v>96</v>
      </c>
      <c r="M53" t="s">
        <v>557</v>
      </c>
      <c r="N53" s="35">
        <v>46015.333333333343</v>
      </c>
      <c r="O53" s="35">
        <v>46015.463194444441</v>
      </c>
      <c r="P53" t="s">
        <v>98</v>
      </c>
      <c r="Q53" t="s">
        <v>119</v>
      </c>
      <c r="R53" t="s">
        <v>100</v>
      </c>
      <c r="S53" t="s">
        <v>558</v>
      </c>
      <c r="T53" t="s">
        <v>102</v>
      </c>
      <c r="U53" t="s">
        <v>559</v>
      </c>
      <c r="V53" t="s">
        <v>8</v>
      </c>
      <c r="W53" t="s">
        <v>105</v>
      </c>
      <c r="X53" t="s">
        <v>217</v>
      </c>
      <c r="Y53" s="37">
        <v>1</v>
      </c>
      <c r="Z53" t="s">
        <v>107</v>
      </c>
      <c r="AA53" s="37">
        <v>75096</v>
      </c>
      <c r="AB53" s="37">
        <v>75096</v>
      </c>
      <c r="AC53" s="37">
        <v>75096</v>
      </c>
    </row>
    <row r="54" spans="1:29">
      <c r="A54" t="s">
        <v>189</v>
      </c>
      <c r="B54" t="s">
        <v>190</v>
      </c>
      <c r="C54" t="s">
        <v>191</v>
      </c>
      <c r="D54" t="s">
        <v>210</v>
      </c>
      <c r="E54" t="s">
        <v>560</v>
      </c>
      <c r="F54" t="s">
        <v>561</v>
      </c>
      <c r="G54" t="s">
        <v>91</v>
      </c>
      <c r="H54" t="s">
        <v>164</v>
      </c>
      <c r="I54" t="s">
        <v>195</v>
      </c>
      <c r="J54" t="s">
        <v>189</v>
      </c>
      <c r="K54" t="s">
        <v>562</v>
      </c>
      <c r="L54" t="s">
        <v>96</v>
      </c>
      <c r="M54" t="s">
        <v>563</v>
      </c>
      <c r="N54" s="35">
        <v>46015.333333333343</v>
      </c>
      <c r="O54" s="35">
        <v>46015.571527777778</v>
      </c>
      <c r="P54" t="s">
        <v>98</v>
      </c>
      <c r="Q54" t="s">
        <v>119</v>
      </c>
      <c r="R54" t="s">
        <v>100</v>
      </c>
      <c r="S54" t="s">
        <v>564</v>
      </c>
      <c r="T54" t="s">
        <v>102</v>
      </c>
      <c r="U54" t="s">
        <v>565</v>
      </c>
      <c r="V54" t="s">
        <v>8</v>
      </c>
      <c r="W54" t="s">
        <v>105</v>
      </c>
      <c r="X54" t="s">
        <v>201</v>
      </c>
      <c r="Y54" s="37">
        <v>1</v>
      </c>
      <c r="Z54" t="s">
        <v>107</v>
      </c>
      <c r="AA54" s="37">
        <v>75096</v>
      </c>
      <c r="AB54" s="37">
        <v>75096</v>
      </c>
      <c r="AC54" s="37">
        <v>75096</v>
      </c>
    </row>
    <row r="55" spans="1:29">
      <c r="A55" t="s">
        <v>189</v>
      </c>
      <c r="B55" t="s">
        <v>190</v>
      </c>
      <c r="C55" t="s">
        <v>191</v>
      </c>
      <c r="D55" t="s">
        <v>210</v>
      </c>
      <c r="E55" t="s">
        <v>566</v>
      </c>
      <c r="F55" t="s">
        <v>567</v>
      </c>
      <c r="G55" t="s">
        <v>91</v>
      </c>
      <c r="H55" t="s">
        <v>164</v>
      </c>
      <c r="I55" t="s">
        <v>195</v>
      </c>
      <c r="J55" t="s">
        <v>189</v>
      </c>
      <c r="K55" t="s">
        <v>568</v>
      </c>
      <c r="L55" t="s">
        <v>96</v>
      </c>
      <c r="M55" t="s">
        <v>569</v>
      </c>
      <c r="N55" s="35">
        <v>46015.333333333343</v>
      </c>
      <c r="O55" s="35">
        <v>46015.540277777778</v>
      </c>
      <c r="P55" t="s">
        <v>98</v>
      </c>
      <c r="Q55" t="s">
        <v>119</v>
      </c>
      <c r="R55" t="s">
        <v>100</v>
      </c>
      <c r="S55" t="s">
        <v>570</v>
      </c>
      <c r="T55" t="s">
        <v>102</v>
      </c>
      <c r="U55" t="s">
        <v>571</v>
      </c>
      <c r="V55" t="s">
        <v>8</v>
      </c>
      <c r="W55" t="s">
        <v>105</v>
      </c>
      <c r="X55" t="s">
        <v>382</v>
      </c>
      <c r="Y55" s="37">
        <v>1</v>
      </c>
      <c r="Z55" t="s">
        <v>107</v>
      </c>
      <c r="AA55" s="37">
        <v>75096</v>
      </c>
      <c r="AB55" s="37">
        <v>75096</v>
      </c>
      <c r="AC55" s="37">
        <v>75096</v>
      </c>
    </row>
    <row r="56" spans="1:29">
      <c r="A56" t="s">
        <v>189</v>
      </c>
      <c r="B56" t="s">
        <v>190</v>
      </c>
      <c r="C56" t="s">
        <v>191</v>
      </c>
      <c r="D56" t="s">
        <v>572</v>
      </c>
      <c r="E56" t="s">
        <v>573</v>
      </c>
      <c r="F56" t="s">
        <v>574</v>
      </c>
      <c r="G56" t="s">
        <v>91</v>
      </c>
      <c r="H56" t="s">
        <v>164</v>
      </c>
      <c r="I56" t="s">
        <v>195</v>
      </c>
      <c r="J56" t="s">
        <v>575</v>
      </c>
      <c r="K56" t="s">
        <v>576</v>
      </c>
      <c r="L56" t="s">
        <v>96</v>
      </c>
      <c r="M56" t="s">
        <v>577</v>
      </c>
      <c r="N56" s="35">
        <v>46015.333333333343</v>
      </c>
      <c r="O56" s="35">
        <v>46017.665972222218</v>
      </c>
      <c r="P56" t="s">
        <v>98</v>
      </c>
      <c r="Q56" t="s">
        <v>119</v>
      </c>
      <c r="R56" t="s">
        <v>100</v>
      </c>
      <c r="S56" t="s">
        <v>578</v>
      </c>
      <c r="T56" t="s">
        <v>102</v>
      </c>
      <c r="U56" t="s">
        <v>579</v>
      </c>
      <c r="V56" t="s">
        <v>11</v>
      </c>
      <c r="W56" t="s">
        <v>105</v>
      </c>
      <c r="X56" t="s">
        <v>201</v>
      </c>
      <c r="Y56" s="37">
        <v>1</v>
      </c>
      <c r="Z56" t="s">
        <v>107</v>
      </c>
      <c r="AA56" s="37">
        <v>163814</v>
      </c>
      <c r="AB56" s="37">
        <v>140396</v>
      </c>
      <c r="AC56" s="37">
        <v>163814</v>
      </c>
    </row>
    <row r="57" spans="1:29">
      <c r="A57" t="s">
        <v>189</v>
      </c>
      <c r="B57" t="s">
        <v>190</v>
      </c>
      <c r="C57" t="s">
        <v>191</v>
      </c>
      <c r="D57" t="s">
        <v>580</v>
      </c>
      <c r="E57" t="s">
        <v>581</v>
      </c>
      <c r="F57" t="s">
        <v>582</v>
      </c>
      <c r="G57" t="s">
        <v>91</v>
      </c>
      <c r="H57" t="s">
        <v>164</v>
      </c>
      <c r="I57" t="s">
        <v>195</v>
      </c>
      <c r="J57" t="s">
        <v>583</v>
      </c>
      <c r="K57" t="s">
        <v>584</v>
      </c>
      <c r="L57" t="s">
        <v>96</v>
      </c>
      <c r="M57" t="s">
        <v>585</v>
      </c>
      <c r="N57" s="35">
        <v>46015.333333333343</v>
      </c>
      <c r="O57" s="35">
        <v>46015.580555555563</v>
      </c>
      <c r="P57" t="s">
        <v>98</v>
      </c>
      <c r="Q57" t="s">
        <v>119</v>
      </c>
      <c r="R57" t="s">
        <v>100</v>
      </c>
      <c r="S57" t="s">
        <v>586</v>
      </c>
      <c r="T57" t="s">
        <v>102</v>
      </c>
      <c r="U57" t="s">
        <v>587</v>
      </c>
      <c r="V57" t="s">
        <v>8</v>
      </c>
      <c r="W57" t="s">
        <v>105</v>
      </c>
      <c r="X57" t="s">
        <v>400</v>
      </c>
      <c r="Y57" s="37">
        <v>1</v>
      </c>
      <c r="Z57" t="s">
        <v>107</v>
      </c>
      <c r="AA57" s="37">
        <v>75096</v>
      </c>
      <c r="AB57" s="37">
        <v>75096</v>
      </c>
      <c r="AC57" s="37">
        <v>75096</v>
      </c>
    </row>
    <row r="58" spans="1:29">
      <c r="A58" t="s">
        <v>189</v>
      </c>
      <c r="B58" t="s">
        <v>190</v>
      </c>
      <c r="C58" t="s">
        <v>191</v>
      </c>
      <c r="D58" t="s">
        <v>588</v>
      </c>
      <c r="E58" t="s">
        <v>589</v>
      </c>
      <c r="F58" t="s">
        <v>590</v>
      </c>
      <c r="G58" t="s">
        <v>91</v>
      </c>
      <c r="H58" t="s">
        <v>164</v>
      </c>
      <c r="I58" t="s">
        <v>195</v>
      </c>
      <c r="J58" t="s">
        <v>591</v>
      </c>
      <c r="K58" t="s">
        <v>592</v>
      </c>
      <c r="L58" t="s">
        <v>96</v>
      </c>
      <c r="M58" t="s">
        <v>593</v>
      </c>
      <c r="N58" s="35">
        <v>46015.333333333343</v>
      </c>
      <c r="O58" s="35">
        <v>46015.527083333327</v>
      </c>
      <c r="P58" t="s">
        <v>98</v>
      </c>
      <c r="Q58" t="s">
        <v>119</v>
      </c>
      <c r="R58" t="s">
        <v>100</v>
      </c>
      <c r="S58" t="s">
        <v>594</v>
      </c>
      <c r="T58" t="s">
        <v>102</v>
      </c>
      <c r="U58" t="s">
        <v>595</v>
      </c>
      <c r="V58" t="s">
        <v>8</v>
      </c>
      <c r="W58" t="s">
        <v>105</v>
      </c>
      <c r="X58" t="s">
        <v>391</v>
      </c>
      <c r="Y58" s="37">
        <v>1</v>
      </c>
      <c r="Z58" t="s">
        <v>107</v>
      </c>
      <c r="AA58" s="37">
        <v>75096</v>
      </c>
      <c r="AB58" s="37">
        <v>75096</v>
      </c>
      <c r="AC58" s="37">
        <v>75096</v>
      </c>
    </row>
    <row r="59" spans="1:29">
      <c r="A59" t="s">
        <v>189</v>
      </c>
      <c r="B59" t="s">
        <v>190</v>
      </c>
      <c r="C59" t="s">
        <v>191</v>
      </c>
      <c r="D59" t="s">
        <v>596</v>
      </c>
      <c r="E59" t="s">
        <v>597</v>
      </c>
      <c r="F59" t="s">
        <v>598</v>
      </c>
      <c r="G59" t="s">
        <v>91</v>
      </c>
      <c r="H59" t="s">
        <v>164</v>
      </c>
      <c r="I59" t="s">
        <v>195</v>
      </c>
      <c r="J59" t="s">
        <v>599</v>
      </c>
      <c r="K59" t="s">
        <v>600</v>
      </c>
      <c r="L59" t="s">
        <v>96</v>
      </c>
      <c r="M59" t="s">
        <v>601</v>
      </c>
      <c r="N59" s="35">
        <v>46015.333333333343</v>
      </c>
      <c r="O59" s="35">
        <v>46017.661805555559</v>
      </c>
      <c r="P59" t="s">
        <v>98</v>
      </c>
      <c r="Q59" t="s">
        <v>119</v>
      </c>
      <c r="R59" t="s">
        <v>100</v>
      </c>
      <c r="S59" t="s">
        <v>602</v>
      </c>
      <c r="T59" t="s">
        <v>102</v>
      </c>
      <c r="U59" t="s">
        <v>603</v>
      </c>
      <c r="V59" t="s">
        <v>11</v>
      </c>
      <c r="W59" t="s">
        <v>105</v>
      </c>
      <c r="X59" t="s">
        <v>400</v>
      </c>
      <c r="Y59" s="37">
        <v>1</v>
      </c>
      <c r="Z59" t="s">
        <v>107</v>
      </c>
      <c r="AA59" s="37">
        <v>163814</v>
      </c>
      <c r="AB59" s="37">
        <v>140396</v>
      </c>
      <c r="AC59" s="37">
        <v>163814</v>
      </c>
    </row>
    <row r="60" spans="1:29">
      <c r="A60" t="s">
        <v>189</v>
      </c>
      <c r="B60" t="s">
        <v>190</v>
      </c>
      <c r="C60" t="s">
        <v>191</v>
      </c>
      <c r="D60" t="s">
        <v>604</v>
      </c>
      <c r="E60" t="s">
        <v>605</v>
      </c>
      <c r="F60" t="s">
        <v>606</v>
      </c>
      <c r="G60" t="s">
        <v>91</v>
      </c>
      <c r="H60" t="s">
        <v>164</v>
      </c>
      <c r="I60" t="s">
        <v>195</v>
      </c>
      <c r="J60" t="s">
        <v>607</v>
      </c>
      <c r="K60" t="s">
        <v>608</v>
      </c>
      <c r="L60" t="s">
        <v>96</v>
      </c>
      <c r="M60" t="s">
        <v>609</v>
      </c>
      <c r="N60" s="35">
        <v>46015.333333333343</v>
      </c>
      <c r="O60" s="35">
        <v>46021.472916666673</v>
      </c>
      <c r="P60" t="s">
        <v>98</v>
      </c>
      <c r="Q60" t="s">
        <v>119</v>
      </c>
      <c r="R60" t="s">
        <v>144</v>
      </c>
      <c r="S60" t="s">
        <v>610</v>
      </c>
      <c r="T60" t="s">
        <v>102</v>
      </c>
      <c r="U60" t="s">
        <v>611</v>
      </c>
      <c r="V60" t="s">
        <v>15</v>
      </c>
      <c r="W60" t="s">
        <v>105</v>
      </c>
      <c r="X60" t="s">
        <v>553</v>
      </c>
      <c r="Y60" s="37">
        <v>1</v>
      </c>
      <c r="Z60" t="s">
        <v>107</v>
      </c>
      <c r="AA60" s="37">
        <v>504833</v>
      </c>
      <c r="AB60" s="37">
        <v>196537</v>
      </c>
      <c r="AC60" s="37">
        <v>504833</v>
      </c>
    </row>
    <row r="61" spans="1:29">
      <c r="A61" t="s">
        <v>189</v>
      </c>
      <c r="B61" t="s">
        <v>190</v>
      </c>
      <c r="C61" t="s">
        <v>191</v>
      </c>
      <c r="D61" t="s">
        <v>604</v>
      </c>
      <c r="E61" t="s">
        <v>612</v>
      </c>
      <c r="F61" t="s">
        <v>613</v>
      </c>
      <c r="G61" t="s">
        <v>91</v>
      </c>
      <c r="H61" t="s">
        <v>164</v>
      </c>
      <c r="I61" t="s">
        <v>195</v>
      </c>
      <c r="J61" t="s">
        <v>607</v>
      </c>
      <c r="K61" t="s">
        <v>614</v>
      </c>
      <c r="L61" t="s">
        <v>96</v>
      </c>
      <c r="M61" t="s">
        <v>615</v>
      </c>
      <c r="N61" s="35">
        <v>46015.333333333343</v>
      </c>
      <c r="O61" s="35">
        <v>46021.61041666667</v>
      </c>
      <c r="P61" t="s">
        <v>98</v>
      </c>
      <c r="Q61" t="s">
        <v>119</v>
      </c>
      <c r="R61" t="s">
        <v>100</v>
      </c>
      <c r="S61" t="s">
        <v>616</v>
      </c>
      <c r="T61" t="s">
        <v>102</v>
      </c>
      <c r="U61" t="s">
        <v>617</v>
      </c>
      <c r="V61" t="s">
        <v>15</v>
      </c>
      <c r="W61" t="s">
        <v>105</v>
      </c>
      <c r="X61" t="s">
        <v>553</v>
      </c>
      <c r="Y61" s="37">
        <v>1</v>
      </c>
      <c r="Z61" t="s">
        <v>107</v>
      </c>
      <c r="AA61" s="37">
        <v>504833</v>
      </c>
      <c r="AB61" s="37">
        <v>196537</v>
      </c>
      <c r="AC61" s="37">
        <v>504833</v>
      </c>
    </row>
    <row r="62" spans="1:29">
      <c r="A62" t="s">
        <v>189</v>
      </c>
      <c r="B62" t="s">
        <v>190</v>
      </c>
      <c r="C62" t="s">
        <v>191</v>
      </c>
      <c r="D62" t="s">
        <v>618</v>
      </c>
      <c r="E62" t="s">
        <v>619</v>
      </c>
      <c r="F62" t="s">
        <v>620</v>
      </c>
      <c r="G62" t="s">
        <v>91</v>
      </c>
      <c r="H62" t="s">
        <v>164</v>
      </c>
      <c r="I62" t="s">
        <v>195</v>
      </c>
      <c r="J62" t="s">
        <v>621</v>
      </c>
      <c r="K62" t="s">
        <v>622</v>
      </c>
      <c r="L62" t="s">
        <v>96</v>
      </c>
      <c r="M62" t="s">
        <v>623</v>
      </c>
      <c r="N62" s="35">
        <v>46015.333333333343</v>
      </c>
      <c r="O62" s="35">
        <v>46020.78402777778</v>
      </c>
      <c r="P62" t="s">
        <v>98</v>
      </c>
      <c r="Q62" t="s">
        <v>119</v>
      </c>
      <c r="R62" t="s">
        <v>100</v>
      </c>
      <c r="S62" t="s">
        <v>624</v>
      </c>
      <c r="T62" t="s">
        <v>102</v>
      </c>
      <c r="U62" t="s">
        <v>625</v>
      </c>
      <c r="V62" t="s">
        <v>15</v>
      </c>
      <c r="W62" t="s">
        <v>105</v>
      </c>
      <c r="X62" t="s">
        <v>382</v>
      </c>
      <c r="Y62" s="37">
        <v>1</v>
      </c>
      <c r="Z62" t="s">
        <v>107</v>
      </c>
      <c r="AA62" s="37">
        <v>504833</v>
      </c>
      <c r="AB62" s="37">
        <v>196537</v>
      </c>
      <c r="AC62" s="37">
        <v>504833</v>
      </c>
    </row>
    <row r="63" spans="1:29">
      <c r="A63" t="s">
        <v>626</v>
      </c>
      <c r="B63" t="s">
        <v>124</v>
      </c>
      <c r="C63" t="s">
        <v>125</v>
      </c>
      <c r="D63" t="s">
        <v>627</v>
      </c>
      <c r="E63" t="s">
        <v>628</v>
      </c>
      <c r="F63" t="s">
        <v>629</v>
      </c>
      <c r="G63" t="s">
        <v>91</v>
      </c>
      <c r="H63" t="s">
        <v>164</v>
      </c>
      <c r="I63" t="s">
        <v>630</v>
      </c>
      <c r="J63" t="s">
        <v>626</v>
      </c>
      <c r="K63" t="s">
        <v>631</v>
      </c>
      <c r="L63" t="s">
        <v>96</v>
      </c>
      <c r="M63" t="s">
        <v>632</v>
      </c>
      <c r="N63" s="35">
        <v>46015.333333333343</v>
      </c>
      <c r="O63" s="35">
        <v>46017.571527777778</v>
      </c>
      <c r="P63" t="s">
        <v>98</v>
      </c>
      <c r="Q63" t="s">
        <v>119</v>
      </c>
      <c r="R63" t="s">
        <v>100</v>
      </c>
      <c r="S63" t="s">
        <v>633</v>
      </c>
      <c r="T63" t="s">
        <v>102</v>
      </c>
      <c r="U63" t="s">
        <v>634</v>
      </c>
      <c r="V63" t="s">
        <v>8</v>
      </c>
      <c r="W63" t="s">
        <v>105</v>
      </c>
      <c r="X63" t="s">
        <v>635</v>
      </c>
      <c r="Y63" s="37">
        <v>1</v>
      </c>
      <c r="Z63" t="s">
        <v>107</v>
      </c>
      <c r="AA63" s="37">
        <v>75096</v>
      </c>
      <c r="AB63" s="37">
        <v>75096</v>
      </c>
      <c r="AC63" s="37">
        <v>75096</v>
      </c>
    </row>
    <row r="64" spans="1:29">
      <c r="A64" t="s">
        <v>626</v>
      </c>
      <c r="B64" t="s">
        <v>124</v>
      </c>
      <c r="C64" t="s">
        <v>125</v>
      </c>
      <c r="D64" t="s">
        <v>636</v>
      </c>
      <c r="E64" t="s">
        <v>637</v>
      </c>
      <c r="F64" t="s">
        <v>638</v>
      </c>
      <c r="G64" t="s">
        <v>91</v>
      </c>
      <c r="H64" t="s">
        <v>164</v>
      </c>
      <c r="I64" t="s">
        <v>630</v>
      </c>
      <c r="J64" t="s">
        <v>639</v>
      </c>
      <c r="K64" t="s">
        <v>640</v>
      </c>
      <c r="L64" t="s">
        <v>96</v>
      </c>
      <c r="M64" t="s">
        <v>641</v>
      </c>
      <c r="N64" s="35">
        <v>46015.333333333343</v>
      </c>
      <c r="O64" s="35">
        <v>46020.606249999997</v>
      </c>
      <c r="P64" t="s">
        <v>98</v>
      </c>
      <c r="Q64" t="s">
        <v>119</v>
      </c>
      <c r="R64" t="s">
        <v>100</v>
      </c>
      <c r="S64" t="s">
        <v>642</v>
      </c>
      <c r="T64" t="s">
        <v>102</v>
      </c>
      <c r="U64" t="s">
        <v>643</v>
      </c>
      <c r="V64" t="s">
        <v>11</v>
      </c>
      <c r="W64" t="s">
        <v>105</v>
      </c>
      <c r="X64" t="s">
        <v>635</v>
      </c>
      <c r="Y64" s="37">
        <v>1</v>
      </c>
      <c r="Z64" t="s">
        <v>107</v>
      </c>
      <c r="AA64" s="37">
        <v>163814</v>
      </c>
      <c r="AB64" s="37">
        <v>140396</v>
      </c>
      <c r="AC64" s="37">
        <v>163814</v>
      </c>
    </row>
    <row r="65" spans="1:29">
      <c r="A65" t="s">
        <v>492</v>
      </c>
      <c r="B65" t="s">
        <v>285</v>
      </c>
      <c r="C65" t="s">
        <v>286</v>
      </c>
      <c r="D65" t="s">
        <v>644</v>
      </c>
      <c r="E65" t="s">
        <v>645</v>
      </c>
      <c r="F65" t="s">
        <v>646</v>
      </c>
      <c r="G65" t="s">
        <v>91</v>
      </c>
      <c r="H65" t="s">
        <v>164</v>
      </c>
      <c r="I65" t="s">
        <v>235</v>
      </c>
      <c r="J65" t="s">
        <v>647</v>
      </c>
      <c r="K65" t="s">
        <v>648</v>
      </c>
      <c r="L65" t="s">
        <v>96</v>
      </c>
      <c r="M65" t="s">
        <v>649</v>
      </c>
      <c r="N65" s="35">
        <v>46015.333333333343</v>
      </c>
      <c r="O65" s="35">
        <v>46020.597916666673</v>
      </c>
      <c r="P65" t="s">
        <v>98</v>
      </c>
      <c r="Q65" t="s">
        <v>119</v>
      </c>
      <c r="R65" t="s">
        <v>100</v>
      </c>
      <c r="S65" t="s">
        <v>650</v>
      </c>
      <c r="T65" t="s">
        <v>102</v>
      </c>
      <c r="U65" t="s">
        <v>651</v>
      </c>
      <c r="V65" t="s">
        <v>13</v>
      </c>
      <c r="W65" t="s">
        <v>105</v>
      </c>
      <c r="X65" t="s">
        <v>501</v>
      </c>
      <c r="Y65" s="37">
        <v>1</v>
      </c>
      <c r="Z65" t="s">
        <v>107</v>
      </c>
      <c r="AA65" s="37">
        <v>275729</v>
      </c>
      <c r="AB65" s="37">
        <v>196537</v>
      </c>
      <c r="AC65" s="37">
        <v>275729</v>
      </c>
    </row>
    <row r="66" spans="1:29">
      <c r="A66" t="s">
        <v>297</v>
      </c>
      <c r="B66" t="s">
        <v>298</v>
      </c>
      <c r="C66" t="s">
        <v>110</v>
      </c>
      <c r="D66" t="s">
        <v>652</v>
      </c>
      <c r="E66" t="s">
        <v>653</v>
      </c>
      <c r="F66" t="s">
        <v>654</v>
      </c>
      <c r="G66" t="s">
        <v>91</v>
      </c>
      <c r="H66" t="s">
        <v>164</v>
      </c>
      <c r="I66" t="s">
        <v>655</v>
      </c>
      <c r="J66" t="s">
        <v>656</v>
      </c>
      <c r="K66" t="s">
        <v>657</v>
      </c>
      <c r="L66" t="s">
        <v>96</v>
      </c>
      <c r="M66" t="s">
        <v>658</v>
      </c>
      <c r="N66" s="35">
        <v>46015.333333333343</v>
      </c>
      <c r="O66" s="35">
        <v>46017.495138888888</v>
      </c>
      <c r="P66" t="s">
        <v>98</v>
      </c>
      <c r="Q66" t="s">
        <v>119</v>
      </c>
      <c r="R66" t="s">
        <v>100</v>
      </c>
      <c r="S66" t="s">
        <v>659</v>
      </c>
      <c r="T66" t="s">
        <v>102</v>
      </c>
      <c r="U66" t="s">
        <v>660</v>
      </c>
      <c r="V66" t="s">
        <v>13</v>
      </c>
      <c r="W66" t="s">
        <v>105</v>
      </c>
      <c r="X66" t="s">
        <v>661</v>
      </c>
      <c r="Y66" s="37">
        <v>1</v>
      </c>
      <c r="Z66" t="s">
        <v>107</v>
      </c>
      <c r="AA66" s="37">
        <v>275729</v>
      </c>
      <c r="AB66" s="37">
        <v>196537</v>
      </c>
      <c r="AC66" s="37">
        <v>275729</v>
      </c>
    </row>
    <row r="67" spans="1:29">
      <c r="A67" t="s">
        <v>297</v>
      </c>
      <c r="B67" t="s">
        <v>298</v>
      </c>
      <c r="C67" t="s">
        <v>110</v>
      </c>
      <c r="D67" t="s">
        <v>652</v>
      </c>
      <c r="E67" t="s">
        <v>662</v>
      </c>
      <c r="F67" t="s">
        <v>663</v>
      </c>
      <c r="G67" t="s">
        <v>91</v>
      </c>
      <c r="H67" t="s">
        <v>164</v>
      </c>
      <c r="I67" t="s">
        <v>655</v>
      </c>
      <c r="J67" t="s">
        <v>656</v>
      </c>
      <c r="K67" t="s">
        <v>664</v>
      </c>
      <c r="L67" t="s">
        <v>96</v>
      </c>
      <c r="M67" t="s">
        <v>665</v>
      </c>
      <c r="N67" s="35">
        <v>46015.333333333343</v>
      </c>
      <c r="O67" s="35">
        <v>46017.710416666669</v>
      </c>
      <c r="P67" t="s">
        <v>98</v>
      </c>
      <c r="Q67" t="s">
        <v>119</v>
      </c>
      <c r="R67" t="s">
        <v>100</v>
      </c>
      <c r="S67" t="s">
        <v>666</v>
      </c>
      <c r="T67" t="s">
        <v>102</v>
      </c>
      <c r="U67" t="s">
        <v>667</v>
      </c>
      <c r="V67" t="s">
        <v>13</v>
      </c>
      <c r="W67" t="s">
        <v>105</v>
      </c>
      <c r="X67" t="s">
        <v>661</v>
      </c>
      <c r="Y67" s="37">
        <v>1</v>
      </c>
      <c r="Z67" t="s">
        <v>107</v>
      </c>
      <c r="AA67" s="37">
        <v>275729</v>
      </c>
      <c r="AB67" s="37">
        <v>196537</v>
      </c>
      <c r="AC67" s="37">
        <v>275729</v>
      </c>
    </row>
    <row r="68" spans="1:29">
      <c r="A68" t="s">
        <v>297</v>
      </c>
      <c r="B68" t="s">
        <v>298</v>
      </c>
      <c r="C68" t="s">
        <v>110</v>
      </c>
      <c r="D68" t="s">
        <v>668</v>
      </c>
      <c r="E68" t="s">
        <v>669</v>
      </c>
      <c r="F68" t="s">
        <v>670</v>
      </c>
      <c r="G68" t="s">
        <v>91</v>
      </c>
      <c r="H68" t="s">
        <v>164</v>
      </c>
      <c r="I68" t="s">
        <v>655</v>
      </c>
      <c r="J68" t="s">
        <v>671</v>
      </c>
      <c r="K68" t="s">
        <v>672</v>
      </c>
      <c r="L68" t="s">
        <v>96</v>
      </c>
      <c r="M68" t="s">
        <v>673</v>
      </c>
      <c r="N68" s="35">
        <v>46015.333333333343</v>
      </c>
      <c r="O68" s="35">
        <v>46020.506944444453</v>
      </c>
      <c r="P68" t="s">
        <v>98</v>
      </c>
      <c r="Q68" t="s">
        <v>119</v>
      </c>
      <c r="R68" t="s">
        <v>100</v>
      </c>
      <c r="S68" t="s">
        <v>674</v>
      </c>
      <c r="T68" t="s">
        <v>102</v>
      </c>
      <c r="U68" t="s">
        <v>675</v>
      </c>
      <c r="V68" t="s">
        <v>13</v>
      </c>
      <c r="W68" t="s">
        <v>105</v>
      </c>
      <c r="X68" t="s">
        <v>661</v>
      </c>
      <c r="Y68" s="37">
        <v>1</v>
      </c>
      <c r="Z68" t="s">
        <v>107</v>
      </c>
      <c r="AA68" s="37">
        <v>275729</v>
      </c>
      <c r="AB68" s="37">
        <v>196537</v>
      </c>
      <c r="AC68" s="37">
        <v>275729</v>
      </c>
    </row>
    <row r="69" spans="1:29">
      <c r="A69" t="s">
        <v>108</v>
      </c>
      <c r="B69" t="s">
        <v>298</v>
      </c>
      <c r="C69" t="s">
        <v>110</v>
      </c>
      <c r="D69" t="s">
        <v>180</v>
      </c>
      <c r="E69" t="s">
        <v>676</v>
      </c>
      <c r="F69" t="s">
        <v>677</v>
      </c>
      <c r="G69" t="s">
        <v>91</v>
      </c>
      <c r="H69" t="s">
        <v>164</v>
      </c>
      <c r="I69" t="s">
        <v>183</v>
      </c>
      <c r="J69" t="s">
        <v>108</v>
      </c>
      <c r="K69" t="s">
        <v>678</v>
      </c>
      <c r="L69" t="s">
        <v>96</v>
      </c>
      <c r="M69" t="s">
        <v>679</v>
      </c>
      <c r="N69" s="35">
        <v>46015.333333333343</v>
      </c>
      <c r="O69" s="35">
        <v>46017.691666666673</v>
      </c>
      <c r="P69" t="s">
        <v>98</v>
      </c>
      <c r="Q69" t="s">
        <v>119</v>
      </c>
      <c r="R69" t="s">
        <v>100</v>
      </c>
      <c r="S69" t="s">
        <v>680</v>
      </c>
      <c r="T69" t="s">
        <v>102</v>
      </c>
      <c r="U69" t="s">
        <v>681</v>
      </c>
      <c r="V69" t="s">
        <v>8</v>
      </c>
      <c r="W69" t="s">
        <v>105</v>
      </c>
      <c r="X69" t="s">
        <v>351</v>
      </c>
      <c r="Y69" s="37">
        <v>1</v>
      </c>
      <c r="Z69" t="s">
        <v>107</v>
      </c>
      <c r="AA69" s="37">
        <v>75096</v>
      </c>
      <c r="AB69" s="37">
        <v>75096</v>
      </c>
      <c r="AC69" s="37">
        <v>75096</v>
      </c>
    </row>
    <row r="70" spans="1:29">
      <c r="A70" t="s">
        <v>108</v>
      </c>
      <c r="B70" t="s">
        <v>298</v>
      </c>
      <c r="C70" t="s">
        <v>110</v>
      </c>
      <c r="D70" t="s">
        <v>180</v>
      </c>
      <c r="E70" t="s">
        <v>682</v>
      </c>
      <c r="F70" t="s">
        <v>683</v>
      </c>
      <c r="G70" t="s">
        <v>91</v>
      </c>
      <c r="H70" t="s">
        <v>164</v>
      </c>
      <c r="I70" t="s">
        <v>183</v>
      </c>
      <c r="J70" t="s">
        <v>108</v>
      </c>
      <c r="K70" t="s">
        <v>684</v>
      </c>
      <c r="L70" t="s">
        <v>96</v>
      </c>
      <c r="M70" t="s">
        <v>685</v>
      </c>
      <c r="N70" s="35">
        <v>46015.333333333343</v>
      </c>
      <c r="O70" s="35">
        <v>46015.586111111108</v>
      </c>
      <c r="P70" t="s">
        <v>98</v>
      </c>
      <c r="Q70" t="s">
        <v>119</v>
      </c>
      <c r="R70" t="s">
        <v>100</v>
      </c>
      <c r="S70" t="s">
        <v>686</v>
      </c>
      <c r="T70" t="s">
        <v>102</v>
      </c>
      <c r="U70" t="s">
        <v>687</v>
      </c>
      <c r="V70" t="s">
        <v>8</v>
      </c>
      <c r="W70" t="s">
        <v>105</v>
      </c>
      <c r="X70" t="s">
        <v>188</v>
      </c>
      <c r="Y70" s="37">
        <v>1</v>
      </c>
      <c r="Z70" t="s">
        <v>107</v>
      </c>
      <c r="AA70" s="37">
        <v>75096</v>
      </c>
      <c r="AB70" s="37">
        <v>75096</v>
      </c>
      <c r="AC70" s="37">
        <v>75096</v>
      </c>
    </row>
    <row r="71" spans="1:29">
      <c r="A71" t="s">
        <v>108</v>
      </c>
      <c r="B71" t="s">
        <v>298</v>
      </c>
      <c r="C71" t="s">
        <v>110</v>
      </c>
      <c r="D71" t="s">
        <v>180</v>
      </c>
      <c r="E71" t="s">
        <v>688</v>
      </c>
      <c r="F71" t="s">
        <v>689</v>
      </c>
      <c r="G71" t="s">
        <v>91</v>
      </c>
      <c r="H71" t="s">
        <v>164</v>
      </c>
      <c r="I71" t="s">
        <v>183</v>
      </c>
      <c r="J71" t="s">
        <v>108</v>
      </c>
      <c r="K71" t="s">
        <v>690</v>
      </c>
      <c r="L71" t="s">
        <v>96</v>
      </c>
      <c r="M71" t="s">
        <v>691</v>
      </c>
      <c r="N71" s="35">
        <v>46015.333333333343</v>
      </c>
      <c r="O71" s="35">
        <v>46017.490277777782</v>
      </c>
      <c r="P71" t="s">
        <v>98</v>
      </c>
      <c r="Q71" t="s">
        <v>119</v>
      </c>
      <c r="R71" t="s">
        <v>100</v>
      </c>
      <c r="S71" t="s">
        <v>680</v>
      </c>
      <c r="T71" t="s">
        <v>102</v>
      </c>
      <c r="U71" t="s">
        <v>692</v>
      </c>
      <c r="V71" t="s">
        <v>8</v>
      </c>
      <c r="W71" t="s">
        <v>105</v>
      </c>
      <c r="X71" t="s">
        <v>351</v>
      </c>
      <c r="Y71" s="37">
        <v>1</v>
      </c>
      <c r="Z71" t="s">
        <v>107</v>
      </c>
      <c r="AA71" s="37">
        <v>75096</v>
      </c>
      <c r="AB71" s="37">
        <v>75096</v>
      </c>
      <c r="AC71" s="37">
        <v>75096</v>
      </c>
    </row>
    <row r="72" spans="1:29">
      <c r="A72" t="s">
        <v>85</v>
      </c>
      <c r="B72" t="s">
        <v>86</v>
      </c>
      <c r="C72" t="s">
        <v>87</v>
      </c>
      <c r="D72" t="s">
        <v>202</v>
      </c>
      <c r="E72" t="s">
        <v>693</v>
      </c>
      <c r="F72" t="s">
        <v>694</v>
      </c>
      <c r="G72" t="s">
        <v>91</v>
      </c>
      <c r="H72" t="s">
        <v>164</v>
      </c>
      <c r="I72" t="s">
        <v>93</v>
      </c>
      <c r="J72" t="s">
        <v>85</v>
      </c>
      <c r="K72" t="s">
        <v>695</v>
      </c>
      <c r="L72" t="s">
        <v>96</v>
      </c>
      <c r="M72" t="s">
        <v>696</v>
      </c>
      <c r="N72" s="35">
        <v>46015.333333333343</v>
      </c>
      <c r="O72" s="35">
        <v>46017.659722222219</v>
      </c>
      <c r="P72" t="s">
        <v>98</v>
      </c>
      <c r="Q72" t="s">
        <v>119</v>
      </c>
      <c r="R72" t="s">
        <v>100</v>
      </c>
      <c r="S72" t="s">
        <v>697</v>
      </c>
      <c r="T72" t="s">
        <v>102</v>
      </c>
      <c r="U72" t="s">
        <v>698</v>
      </c>
      <c r="V72" t="s">
        <v>8</v>
      </c>
      <c r="W72" t="s">
        <v>105</v>
      </c>
      <c r="X72" t="s">
        <v>342</v>
      </c>
      <c r="Y72" s="37">
        <v>1</v>
      </c>
      <c r="Z72" t="s">
        <v>107</v>
      </c>
      <c r="AA72" s="37">
        <v>75096</v>
      </c>
      <c r="AB72" s="37">
        <v>75096</v>
      </c>
      <c r="AC72" s="37">
        <v>75096</v>
      </c>
    </row>
    <row r="73" spans="1:29">
      <c r="A73" t="s">
        <v>85</v>
      </c>
      <c r="B73" t="s">
        <v>86</v>
      </c>
      <c r="C73" t="s">
        <v>87</v>
      </c>
      <c r="D73" t="s">
        <v>699</v>
      </c>
      <c r="E73" t="s">
        <v>700</v>
      </c>
      <c r="F73" t="s">
        <v>701</v>
      </c>
      <c r="G73" t="s">
        <v>91</v>
      </c>
      <c r="H73" t="s">
        <v>164</v>
      </c>
      <c r="I73" t="s">
        <v>93</v>
      </c>
      <c r="J73" t="s">
        <v>702</v>
      </c>
      <c r="K73" t="s">
        <v>703</v>
      </c>
      <c r="L73" t="s">
        <v>96</v>
      </c>
      <c r="M73" t="s">
        <v>704</v>
      </c>
      <c r="N73" s="35">
        <v>46015.333333333343</v>
      </c>
      <c r="O73" s="35">
        <v>46021.479861111111</v>
      </c>
      <c r="P73" t="s">
        <v>98</v>
      </c>
      <c r="Q73" t="s">
        <v>119</v>
      </c>
      <c r="R73" t="s">
        <v>100</v>
      </c>
      <c r="S73" t="s">
        <v>705</v>
      </c>
      <c r="T73" t="s">
        <v>102</v>
      </c>
      <c r="U73" t="s">
        <v>706</v>
      </c>
      <c r="V73" t="s">
        <v>15</v>
      </c>
      <c r="W73" t="s">
        <v>105</v>
      </c>
      <c r="X73" t="s">
        <v>106</v>
      </c>
      <c r="Y73" s="37">
        <v>1</v>
      </c>
      <c r="Z73" t="s">
        <v>107</v>
      </c>
      <c r="AA73" s="37">
        <v>504833</v>
      </c>
      <c r="AB73" s="37">
        <v>196537</v>
      </c>
      <c r="AC73" s="37">
        <v>504833</v>
      </c>
    </row>
    <row r="74" spans="1:29">
      <c r="A74" t="s">
        <v>707</v>
      </c>
      <c r="B74" t="s">
        <v>708</v>
      </c>
      <c r="C74" t="s">
        <v>160</v>
      </c>
      <c r="D74" t="s">
        <v>709</v>
      </c>
      <c r="E74" t="s">
        <v>710</v>
      </c>
      <c r="F74" t="s">
        <v>711</v>
      </c>
      <c r="G74" t="s">
        <v>91</v>
      </c>
      <c r="H74" t="s">
        <v>164</v>
      </c>
      <c r="I74" t="s">
        <v>712</v>
      </c>
      <c r="J74" t="s">
        <v>713</v>
      </c>
      <c r="K74" t="s">
        <v>714</v>
      </c>
      <c r="L74" t="s">
        <v>96</v>
      </c>
      <c r="M74" t="s">
        <v>715</v>
      </c>
      <c r="N74" s="35">
        <v>46015.333333333343</v>
      </c>
      <c r="O74" s="35">
        <v>46017.598611111112</v>
      </c>
      <c r="P74" t="s">
        <v>98</v>
      </c>
      <c r="Q74" t="s">
        <v>119</v>
      </c>
      <c r="R74" t="s">
        <v>100</v>
      </c>
      <c r="S74" t="s">
        <v>716</v>
      </c>
      <c r="T74" t="s">
        <v>102</v>
      </c>
      <c r="U74" t="s">
        <v>717</v>
      </c>
      <c r="V74" t="s">
        <v>11</v>
      </c>
      <c r="W74" t="s">
        <v>105</v>
      </c>
      <c r="X74" t="s">
        <v>718</v>
      </c>
      <c r="Y74" s="37">
        <v>1</v>
      </c>
      <c r="Z74" t="s">
        <v>107</v>
      </c>
      <c r="AA74" s="37">
        <v>163814</v>
      </c>
      <c r="AB74" s="37">
        <v>140396</v>
      </c>
      <c r="AC74" s="37">
        <v>163814</v>
      </c>
    </row>
    <row r="75" spans="1:29">
      <c r="A75" t="s">
        <v>707</v>
      </c>
      <c r="B75" t="s">
        <v>708</v>
      </c>
      <c r="C75" t="s">
        <v>160</v>
      </c>
      <c r="D75" t="s">
        <v>719</v>
      </c>
      <c r="E75" t="s">
        <v>720</v>
      </c>
      <c r="F75" t="s">
        <v>721</v>
      </c>
      <c r="G75" t="s">
        <v>91</v>
      </c>
      <c r="H75" t="s">
        <v>164</v>
      </c>
      <c r="I75" t="s">
        <v>722</v>
      </c>
      <c r="J75" t="s">
        <v>707</v>
      </c>
      <c r="K75" t="s">
        <v>723</v>
      </c>
      <c r="L75" t="s">
        <v>96</v>
      </c>
      <c r="M75" t="s">
        <v>724</v>
      </c>
      <c r="N75" s="35">
        <v>46015.333333333343</v>
      </c>
      <c r="O75" s="35">
        <v>46015.552777777782</v>
      </c>
      <c r="P75" t="s">
        <v>98</v>
      </c>
      <c r="Q75" t="s">
        <v>119</v>
      </c>
      <c r="R75" t="s">
        <v>100</v>
      </c>
      <c r="S75" t="s">
        <v>725</v>
      </c>
      <c r="T75" t="s">
        <v>102</v>
      </c>
      <c r="U75" t="s">
        <v>726</v>
      </c>
      <c r="V75" t="s">
        <v>8</v>
      </c>
      <c r="W75" t="s">
        <v>105</v>
      </c>
      <c r="X75" t="s">
        <v>727</v>
      </c>
      <c r="Y75" s="37">
        <v>1</v>
      </c>
      <c r="Z75" t="s">
        <v>107</v>
      </c>
      <c r="AA75" s="37">
        <v>75096</v>
      </c>
      <c r="AB75" s="37">
        <v>75096</v>
      </c>
      <c r="AC75" s="37">
        <v>75096</v>
      </c>
    </row>
    <row r="76" spans="1:29">
      <c r="A76" t="s">
        <v>707</v>
      </c>
      <c r="B76" t="s">
        <v>708</v>
      </c>
      <c r="C76" t="s">
        <v>160</v>
      </c>
      <c r="D76" t="s">
        <v>719</v>
      </c>
      <c r="E76" t="s">
        <v>728</v>
      </c>
      <c r="F76" t="s">
        <v>729</v>
      </c>
      <c r="G76" t="s">
        <v>91</v>
      </c>
      <c r="H76" t="s">
        <v>164</v>
      </c>
      <c r="I76" t="s">
        <v>722</v>
      </c>
      <c r="J76" t="s">
        <v>707</v>
      </c>
      <c r="K76" t="s">
        <v>730</v>
      </c>
      <c r="L76" t="s">
        <v>96</v>
      </c>
      <c r="M76" t="s">
        <v>731</v>
      </c>
      <c r="N76" s="35">
        <v>46015.333333333343</v>
      </c>
      <c r="O76" s="35">
        <v>46017.505555555559</v>
      </c>
      <c r="P76" t="s">
        <v>98</v>
      </c>
      <c r="Q76" t="s">
        <v>119</v>
      </c>
      <c r="R76" t="s">
        <v>100</v>
      </c>
      <c r="S76" t="s">
        <v>732</v>
      </c>
      <c r="T76" t="s">
        <v>102</v>
      </c>
      <c r="U76" t="s">
        <v>733</v>
      </c>
      <c r="V76" t="s">
        <v>8</v>
      </c>
      <c r="W76" t="s">
        <v>105</v>
      </c>
      <c r="X76" t="s">
        <v>727</v>
      </c>
      <c r="Y76" s="37">
        <v>1</v>
      </c>
      <c r="Z76" t="s">
        <v>107</v>
      </c>
      <c r="AA76" s="37">
        <v>75096</v>
      </c>
      <c r="AB76" s="37">
        <v>75096</v>
      </c>
      <c r="AC76" s="37">
        <v>75096</v>
      </c>
    </row>
    <row r="77" spans="1:29">
      <c r="A77" t="s">
        <v>417</v>
      </c>
      <c r="B77" t="s">
        <v>86</v>
      </c>
      <c r="C77" t="s">
        <v>87</v>
      </c>
      <c r="D77" t="s">
        <v>734</v>
      </c>
      <c r="E77" t="s">
        <v>735</v>
      </c>
      <c r="F77" t="s">
        <v>736</v>
      </c>
      <c r="G77" t="s">
        <v>91</v>
      </c>
      <c r="H77" t="s">
        <v>164</v>
      </c>
      <c r="I77" t="s">
        <v>455</v>
      </c>
      <c r="J77" t="s">
        <v>737</v>
      </c>
      <c r="K77" t="s">
        <v>738</v>
      </c>
      <c r="L77" t="s">
        <v>96</v>
      </c>
      <c r="M77" t="s">
        <v>739</v>
      </c>
      <c r="N77" s="35">
        <v>46015.333333333343</v>
      </c>
      <c r="O77" s="35">
        <v>46017.708333333343</v>
      </c>
      <c r="P77" t="s">
        <v>98</v>
      </c>
      <c r="Q77" t="s">
        <v>119</v>
      </c>
      <c r="R77" t="s">
        <v>100</v>
      </c>
      <c r="S77" t="s">
        <v>740</v>
      </c>
      <c r="T77" t="s">
        <v>102</v>
      </c>
      <c r="U77" t="s">
        <v>741</v>
      </c>
      <c r="V77" t="s">
        <v>8</v>
      </c>
      <c r="W77" t="s">
        <v>105</v>
      </c>
      <c r="X77" t="s">
        <v>742</v>
      </c>
      <c r="Y77" s="37">
        <v>1</v>
      </c>
      <c r="Z77" t="s">
        <v>107</v>
      </c>
      <c r="AA77" s="37">
        <v>75096</v>
      </c>
      <c r="AB77" s="37">
        <v>75096</v>
      </c>
      <c r="AC77" s="37">
        <v>75096</v>
      </c>
    </row>
    <row r="78" spans="1:29">
      <c r="A78" t="s">
        <v>417</v>
      </c>
      <c r="B78" t="s">
        <v>86</v>
      </c>
      <c r="C78" t="s">
        <v>87</v>
      </c>
      <c r="D78" t="s">
        <v>470</v>
      </c>
      <c r="E78" t="s">
        <v>743</v>
      </c>
      <c r="F78" t="s">
        <v>744</v>
      </c>
      <c r="G78" t="s">
        <v>91</v>
      </c>
      <c r="H78" t="s">
        <v>164</v>
      </c>
      <c r="I78" t="s">
        <v>455</v>
      </c>
      <c r="J78" t="s">
        <v>473</v>
      </c>
      <c r="K78" t="s">
        <v>745</v>
      </c>
      <c r="L78" t="s">
        <v>96</v>
      </c>
      <c r="M78" t="s">
        <v>746</v>
      </c>
      <c r="N78" s="35">
        <v>46015.333333333343</v>
      </c>
      <c r="O78" s="35">
        <v>46017.56527777778</v>
      </c>
      <c r="P78" t="s">
        <v>98</v>
      </c>
      <c r="Q78" t="s">
        <v>119</v>
      </c>
      <c r="R78" t="s">
        <v>100</v>
      </c>
      <c r="S78" t="s">
        <v>747</v>
      </c>
      <c r="T78" t="s">
        <v>102</v>
      </c>
      <c r="U78" t="s">
        <v>748</v>
      </c>
      <c r="V78" t="s">
        <v>11</v>
      </c>
      <c r="W78" t="s">
        <v>105</v>
      </c>
      <c r="X78" t="s">
        <v>749</v>
      </c>
      <c r="Y78" s="37">
        <v>1</v>
      </c>
      <c r="Z78" t="s">
        <v>107</v>
      </c>
      <c r="AA78" s="37">
        <v>163814</v>
      </c>
      <c r="AB78" s="37">
        <v>140396</v>
      </c>
      <c r="AC78" s="37">
        <v>163814</v>
      </c>
    </row>
    <row r="79" spans="1:29">
      <c r="A79" t="s">
        <v>750</v>
      </c>
      <c r="B79" t="s">
        <v>285</v>
      </c>
      <c r="C79" t="s">
        <v>286</v>
      </c>
      <c r="D79" t="s">
        <v>751</v>
      </c>
      <c r="E79" t="s">
        <v>752</v>
      </c>
      <c r="F79" t="s">
        <v>753</v>
      </c>
      <c r="G79" t="s">
        <v>91</v>
      </c>
      <c r="H79" t="s">
        <v>164</v>
      </c>
      <c r="I79" t="s">
        <v>754</v>
      </c>
      <c r="J79" t="s">
        <v>755</v>
      </c>
      <c r="K79" t="s">
        <v>756</v>
      </c>
      <c r="L79" t="s">
        <v>96</v>
      </c>
      <c r="M79" t="s">
        <v>757</v>
      </c>
      <c r="N79" s="35">
        <v>46015.333333333343</v>
      </c>
      <c r="O79" s="35">
        <v>46017.686111111107</v>
      </c>
      <c r="P79" t="s">
        <v>98</v>
      </c>
      <c r="Q79" t="s">
        <v>119</v>
      </c>
      <c r="R79" t="s">
        <v>100</v>
      </c>
      <c r="S79" t="s">
        <v>758</v>
      </c>
      <c r="T79" t="s">
        <v>102</v>
      </c>
      <c r="U79" t="s">
        <v>759</v>
      </c>
      <c r="V79" t="s">
        <v>13</v>
      </c>
      <c r="W79" t="s">
        <v>105</v>
      </c>
      <c r="X79" t="s">
        <v>760</v>
      </c>
      <c r="Y79" s="37">
        <v>1</v>
      </c>
      <c r="Z79" t="s">
        <v>107</v>
      </c>
      <c r="AA79" s="37">
        <v>275729</v>
      </c>
      <c r="AB79" s="37">
        <v>196537</v>
      </c>
      <c r="AC79" s="37">
        <v>275729</v>
      </c>
    </row>
    <row r="80" spans="1:29">
      <c r="A80" t="s">
        <v>297</v>
      </c>
      <c r="B80" t="s">
        <v>298</v>
      </c>
      <c r="C80" t="s">
        <v>110</v>
      </c>
      <c r="D80" t="s">
        <v>352</v>
      </c>
      <c r="E80" t="s">
        <v>761</v>
      </c>
      <c r="F80" t="s">
        <v>762</v>
      </c>
      <c r="G80" t="s">
        <v>91</v>
      </c>
      <c r="H80" t="s">
        <v>164</v>
      </c>
      <c r="I80" t="s">
        <v>302</v>
      </c>
      <c r="J80" t="s">
        <v>297</v>
      </c>
      <c r="K80" t="s">
        <v>763</v>
      </c>
      <c r="L80" t="s">
        <v>96</v>
      </c>
      <c r="M80" t="s">
        <v>764</v>
      </c>
      <c r="N80" s="35">
        <v>46015.333333333343</v>
      </c>
      <c r="O80" s="35">
        <v>46015.536111111112</v>
      </c>
      <c r="P80" t="s">
        <v>98</v>
      </c>
      <c r="Q80" t="s">
        <v>119</v>
      </c>
      <c r="R80" t="s">
        <v>100</v>
      </c>
      <c r="S80" t="s">
        <v>765</v>
      </c>
      <c r="T80" t="s">
        <v>102</v>
      </c>
      <c r="U80" t="s">
        <v>766</v>
      </c>
      <c r="V80" t="s">
        <v>8</v>
      </c>
      <c r="W80" t="s">
        <v>105</v>
      </c>
      <c r="X80" t="s">
        <v>485</v>
      </c>
      <c r="Y80" s="37">
        <v>1</v>
      </c>
      <c r="Z80" t="s">
        <v>107</v>
      </c>
      <c r="AA80" s="37">
        <v>75096</v>
      </c>
      <c r="AB80" s="37">
        <v>75096</v>
      </c>
      <c r="AC80" s="37">
        <v>75096</v>
      </c>
    </row>
    <row r="81" spans="1:29">
      <c r="A81" t="s">
        <v>297</v>
      </c>
      <c r="B81" t="s">
        <v>298</v>
      </c>
      <c r="C81" t="s">
        <v>110</v>
      </c>
      <c r="D81" t="s">
        <v>299</v>
      </c>
      <c r="E81" t="s">
        <v>767</v>
      </c>
      <c r="F81" t="s">
        <v>768</v>
      </c>
      <c r="G81" t="s">
        <v>91</v>
      </c>
      <c r="H81" t="s">
        <v>164</v>
      </c>
      <c r="I81" t="s">
        <v>302</v>
      </c>
      <c r="J81" t="s">
        <v>303</v>
      </c>
      <c r="K81" t="s">
        <v>769</v>
      </c>
      <c r="L81" t="s">
        <v>96</v>
      </c>
      <c r="M81" t="s">
        <v>770</v>
      </c>
      <c r="N81" s="35">
        <v>46015.333333333343</v>
      </c>
      <c r="O81" s="35">
        <v>46015.556944444441</v>
      </c>
      <c r="P81" t="s">
        <v>98</v>
      </c>
      <c r="Q81" t="s">
        <v>119</v>
      </c>
      <c r="R81" t="s">
        <v>100</v>
      </c>
      <c r="S81" t="s">
        <v>771</v>
      </c>
      <c r="T81" t="s">
        <v>102</v>
      </c>
      <c r="U81" t="s">
        <v>772</v>
      </c>
      <c r="V81" t="s">
        <v>8</v>
      </c>
      <c r="W81" t="s">
        <v>105</v>
      </c>
      <c r="X81" t="s">
        <v>308</v>
      </c>
      <c r="Y81" s="37">
        <v>1</v>
      </c>
      <c r="Z81" t="s">
        <v>107</v>
      </c>
      <c r="AA81" s="37">
        <v>75096</v>
      </c>
      <c r="AB81" s="37">
        <v>75096</v>
      </c>
      <c r="AC81" s="37">
        <v>75096</v>
      </c>
    </row>
    <row r="82" spans="1:29">
      <c r="A82" t="s">
        <v>297</v>
      </c>
      <c r="B82" t="s">
        <v>298</v>
      </c>
      <c r="C82" t="s">
        <v>110</v>
      </c>
      <c r="D82" t="s">
        <v>299</v>
      </c>
      <c r="E82" t="s">
        <v>773</v>
      </c>
      <c r="F82" t="s">
        <v>774</v>
      </c>
      <c r="G82" t="s">
        <v>91</v>
      </c>
      <c r="H82" t="s">
        <v>164</v>
      </c>
      <c r="I82" t="s">
        <v>302</v>
      </c>
      <c r="J82" t="s">
        <v>303</v>
      </c>
      <c r="K82" t="s">
        <v>775</v>
      </c>
      <c r="L82" t="s">
        <v>96</v>
      </c>
      <c r="M82" t="s">
        <v>776</v>
      </c>
      <c r="N82" s="35">
        <v>46015.333333333343</v>
      </c>
      <c r="O82" s="35">
        <v>46017.681944444441</v>
      </c>
      <c r="P82" t="s">
        <v>98</v>
      </c>
      <c r="Q82" t="s">
        <v>119</v>
      </c>
      <c r="R82" t="s">
        <v>100</v>
      </c>
      <c r="S82" t="s">
        <v>777</v>
      </c>
      <c r="T82" t="s">
        <v>102</v>
      </c>
      <c r="U82" t="s">
        <v>778</v>
      </c>
      <c r="V82" t="s">
        <v>8</v>
      </c>
      <c r="W82" t="s">
        <v>105</v>
      </c>
      <c r="X82" t="s">
        <v>491</v>
      </c>
      <c r="Y82" s="37">
        <v>1</v>
      </c>
      <c r="Z82" t="s">
        <v>107</v>
      </c>
      <c r="AA82" s="37">
        <v>75096</v>
      </c>
      <c r="AB82" s="37">
        <v>75096</v>
      </c>
      <c r="AC82" s="37">
        <v>75096</v>
      </c>
    </row>
    <row r="83" spans="1:29">
      <c r="A83" t="s">
        <v>297</v>
      </c>
      <c r="B83" t="s">
        <v>298</v>
      </c>
      <c r="C83" t="s">
        <v>110</v>
      </c>
      <c r="D83" t="s">
        <v>779</v>
      </c>
      <c r="E83" t="s">
        <v>780</v>
      </c>
      <c r="F83" t="s">
        <v>781</v>
      </c>
      <c r="G83" t="s">
        <v>91</v>
      </c>
      <c r="H83" t="s">
        <v>164</v>
      </c>
      <c r="I83" t="s">
        <v>302</v>
      </c>
      <c r="J83" t="s">
        <v>782</v>
      </c>
      <c r="K83" t="s">
        <v>783</v>
      </c>
      <c r="L83" t="s">
        <v>96</v>
      </c>
      <c r="M83" t="s">
        <v>784</v>
      </c>
      <c r="N83" s="35">
        <v>46015.333333333343</v>
      </c>
      <c r="O83" s="35">
        <v>46017.6875</v>
      </c>
      <c r="P83" t="s">
        <v>98</v>
      </c>
      <c r="Q83" t="s">
        <v>119</v>
      </c>
      <c r="R83" t="s">
        <v>100</v>
      </c>
      <c r="S83" t="s">
        <v>785</v>
      </c>
      <c r="T83" t="s">
        <v>102</v>
      </c>
      <c r="U83" t="s">
        <v>786</v>
      </c>
      <c r="V83" t="s">
        <v>11</v>
      </c>
      <c r="W83" t="s">
        <v>105</v>
      </c>
      <c r="X83" t="s">
        <v>787</v>
      </c>
      <c r="Y83" s="37">
        <v>1</v>
      </c>
      <c r="Z83" t="s">
        <v>107</v>
      </c>
      <c r="AA83" s="37">
        <v>163814</v>
      </c>
      <c r="AB83" s="37">
        <v>140396</v>
      </c>
      <c r="AC83" s="37">
        <v>163814</v>
      </c>
    </row>
    <row r="84" spans="1:29">
      <c r="A84" t="s">
        <v>707</v>
      </c>
      <c r="B84" t="s">
        <v>708</v>
      </c>
      <c r="C84" t="s">
        <v>160</v>
      </c>
      <c r="D84" t="s">
        <v>788</v>
      </c>
      <c r="E84" t="s">
        <v>789</v>
      </c>
      <c r="F84" t="s">
        <v>790</v>
      </c>
      <c r="G84" t="s">
        <v>91</v>
      </c>
      <c r="H84" t="s">
        <v>164</v>
      </c>
      <c r="I84" t="s">
        <v>302</v>
      </c>
      <c r="J84" t="s">
        <v>791</v>
      </c>
      <c r="K84" t="s">
        <v>792</v>
      </c>
      <c r="L84" t="s">
        <v>96</v>
      </c>
      <c r="M84" t="s">
        <v>793</v>
      </c>
      <c r="N84" s="35">
        <v>46015.333333333343</v>
      </c>
      <c r="O84" s="35">
        <v>46017.944444444453</v>
      </c>
      <c r="P84" t="s">
        <v>98</v>
      </c>
      <c r="Q84" t="s">
        <v>119</v>
      </c>
      <c r="R84" t="s">
        <v>100</v>
      </c>
      <c r="S84" t="s">
        <v>794</v>
      </c>
      <c r="T84" t="s">
        <v>102</v>
      </c>
      <c r="U84" t="s">
        <v>795</v>
      </c>
      <c r="V84" t="s">
        <v>11</v>
      </c>
      <c r="W84" t="s">
        <v>105</v>
      </c>
      <c r="X84" t="s">
        <v>359</v>
      </c>
      <c r="Y84" s="37">
        <v>1</v>
      </c>
      <c r="Z84" t="s">
        <v>107</v>
      </c>
      <c r="AA84" s="37">
        <v>163814</v>
      </c>
      <c r="AB84" s="37">
        <v>140396</v>
      </c>
      <c r="AC84" s="37">
        <v>163814</v>
      </c>
    </row>
    <row r="85" spans="1:29">
      <c r="A85" t="s">
        <v>297</v>
      </c>
      <c r="B85" t="s">
        <v>298</v>
      </c>
      <c r="C85" t="s">
        <v>110</v>
      </c>
      <c r="D85" t="s">
        <v>360</v>
      </c>
      <c r="E85" t="s">
        <v>796</v>
      </c>
      <c r="F85" t="s">
        <v>797</v>
      </c>
      <c r="G85" t="s">
        <v>91</v>
      </c>
      <c r="H85" t="s">
        <v>164</v>
      </c>
      <c r="I85" t="s">
        <v>302</v>
      </c>
      <c r="J85" t="s">
        <v>363</v>
      </c>
      <c r="K85" t="s">
        <v>798</v>
      </c>
      <c r="L85" t="s">
        <v>96</v>
      </c>
      <c r="M85" t="s">
        <v>799</v>
      </c>
      <c r="N85" s="35">
        <v>46015.333333333343</v>
      </c>
      <c r="O85" s="35">
        <v>46017.729166666657</v>
      </c>
      <c r="P85" t="s">
        <v>98</v>
      </c>
      <c r="Q85" t="s">
        <v>119</v>
      </c>
      <c r="R85" t="s">
        <v>100</v>
      </c>
      <c r="S85" t="s">
        <v>800</v>
      </c>
      <c r="T85" t="s">
        <v>102</v>
      </c>
      <c r="U85" t="s">
        <v>801</v>
      </c>
      <c r="V85" t="s">
        <v>11</v>
      </c>
      <c r="W85" t="s">
        <v>105</v>
      </c>
      <c r="X85" t="s">
        <v>308</v>
      </c>
      <c r="Y85" s="37">
        <v>1</v>
      </c>
      <c r="Z85" t="s">
        <v>107</v>
      </c>
      <c r="AA85" s="37">
        <v>163814</v>
      </c>
      <c r="AB85" s="37">
        <v>140396</v>
      </c>
      <c r="AC85" s="37">
        <v>163814</v>
      </c>
    </row>
    <row r="86" spans="1:29">
      <c r="A86" t="s">
        <v>492</v>
      </c>
      <c r="B86" t="s">
        <v>285</v>
      </c>
      <c r="C86" t="s">
        <v>286</v>
      </c>
      <c r="D86" t="s">
        <v>802</v>
      </c>
      <c r="E86" t="s">
        <v>803</v>
      </c>
      <c r="F86" t="s">
        <v>804</v>
      </c>
      <c r="G86" t="s">
        <v>91</v>
      </c>
      <c r="H86" t="s">
        <v>164</v>
      </c>
      <c r="I86" t="s">
        <v>496</v>
      </c>
      <c r="J86" t="s">
        <v>805</v>
      </c>
      <c r="K86" t="s">
        <v>806</v>
      </c>
      <c r="L86" t="s">
        <v>96</v>
      </c>
      <c r="M86" t="s">
        <v>807</v>
      </c>
      <c r="N86" s="35">
        <v>46015.333333333343</v>
      </c>
      <c r="O86" s="35">
        <v>46017.738888888889</v>
      </c>
      <c r="P86" t="s">
        <v>98</v>
      </c>
      <c r="Q86" t="s">
        <v>119</v>
      </c>
      <c r="R86" t="s">
        <v>100</v>
      </c>
      <c r="S86" t="s">
        <v>808</v>
      </c>
      <c r="T86" t="s">
        <v>102</v>
      </c>
      <c r="U86" t="s">
        <v>809</v>
      </c>
      <c r="V86" t="s">
        <v>11</v>
      </c>
      <c r="W86" t="s">
        <v>105</v>
      </c>
      <c r="X86" t="s">
        <v>810</v>
      </c>
      <c r="Y86" s="37">
        <v>1</v>
      </c>
      <c r="Z86" t="s">
        <v>107</v>
      </c>
      <c r="AA86" s="37">
        <v>163814</v>
      </c>
      <c r="AB86" s="37">
        <v>140396</v>
      </c>
      <c r="AC86" s="37">
        <v>163814</v>
      </c>
    </row>
    <row r="87" spans="1:29">
      <c r="A87" t="s">
        <v>492</v>
      </c>
      <c r="B87" t="s">
        <v>285</v>
      </c>
      <c r="C87" t="s">
        <v>286</v>
      </c>
      <c r="D87" t="s">
        <v>493</v>
      </c>
      <c r="E87" t="s">
        <v>811</v>
      </c>
      <c r="F87" t="s">
        <v>540</v>
      </c>
      <c r="G87" t="s">
        <v>91</v>
      </c>
      <c r="H87" t="s">
        <v>92</v>
      </c>
      <c r="I87" t="s">
        <v>496</v>
      </c>
      <c r="J87" t="s">
        <v>492</v>
      </c>
      <c r="K87" t="s">
        <v>541</v>
      </c>
      <c r="L87" t="s">
        <v>96</v>
      </c>
      <c r="M87" t="s">
        <v>812</v>
      </c>
      <c r="N87" s="35">
        <v>46015.333333333343</v>
      </c>
      <c r="O87" s="35">
        <v>46015.510416666657</v>
      </c>
      <c r="P87" t="s">
        <v>142</v>
      </c>
      <c r="Q87" t="s">
        <v>143</v>
      </c>
      <c r="R87" t="s">
        <v>100</v>
      </c>
      <c r="S87" t="s">
        <v>813</v>
      </c>
      <c r="T87" t="s">
        <v>102</v>
      </c>
      <c r="U87" t="s">
        <v>814</v>
      </c>
      <c r="V87" t="s">
        <v>8</v>
      </c>
      <c r="W87" t="s">
        <v>105</v>
      </c>
      <c r="X87" t="s">
        <v>501</v>
      </c>
      <c r="Y87" s="37">
        <v>1</v>
      </c>
      <c r="Z87" t="s">
        <v>107</v>
      </c>
      <c r="AA87" s="37">
        <v>75096</v>
      </c>
      <c r="AB87" s="37">
        <v>75096</v>
      </c>
      <c r="AC87" s="37">
        <v>75096</v>
      </c>
    </row>
    <row r="88" spans="1:29">
      <c r="A88" t="s">
        <v>189</v>
      </c>
      <c r="B88" t="s">
        <v>190</v>
      </c>
      <c r="C88" t="s">
        <v>191</v>
      </c>
      <c r="D88" t="s">
        <v>815</v>
      </c>
      <c r="E88" t="s">
        <v>816</v>
      </c>
      <c r="F88" t="s">
        <v>817</v>
      </c>
      <c r="G88" t="s">
        <v>91</v>
      </c>
      <c r="H88" t="s">
        <v>92</v>
      </c>
      <c r="I88" t="s">
        <v>195</v>
      </c>
      <c r="J88" t="s">
        <v>818</v>
      </c>
      <c r="K88" t="s">
        <v>819</v>
      </c>
      <c r="L88" t="s">
        <v>96</v>
      </c>
      <c r="M88" t="s">
        <v>820</v>
      </c>
      <c r="N88" s="35">
        <v>46020.333333333343</v>
      </c>
      <c r="O88" s="35">
        <v>46021.574999999997</v>
      </c>
      <c r="P88" t="s">
        <v>98</v>
      </c>
      <c r="Q88" t="s">
        <v>99</v>
      </c>
      <c r="R88" t="s">
        <v>100</v>
      </c>
      <c r="S88" t="s">
        <v>821</v>
      </c>
      <c r="T88" t="s">
        <v>102</v>
      </c>
      <c r="U88" t="s">
        <v>822</v>
      </c>
      <c r="V88" t="s">
        <v>13</v>
      </c>
      <c r="W88" t="s">
        <v>105</v>
      </c>
      <c r="X88" t="s">
        <v>823</v>
      </c>
      <c r="Y88" s="37">
        <v>1</v>
      </c>
      <c r="Z88" t="s">
        <v>107</v>
      </c>
      <c r="AA88" s="37">
        <v>275729</v>
      </c>
      <c r="AB88" s="37">
        <v>196537</v>
      </c>
      <c r="AC88" s="37">
        <v>275729</v>
      </c>
    </row>
  </sheetData>
  <autoFilter ref="A1:AC88"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787"/>
  <sheetViews>
    <sheetView topLeftCell="W1" workbookViewId="0">
      <selection activeCell="AF1" sqref="AF1:AF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9" customWidth="1"/>
    <col min="10" max="10" width="50" customWidth="1"/>
    <col min="11" max="11" width="10" customWidth="1"/>
    <col min="12" max="12" width="31" customWidth="1"/>
    <col min="13" max="13" width="41" customWidth="1"/>
    <col min="14" max="14" width="44" customWidth="1"/>
    <col min="15" max="15" width="11" customWidth="1"/>
    <col min="16" max="16" width="13" customWidth="1"/>
    <col min="17" max="17" width="25" customWidth="1"/>
    <col min="18" max="18" width="36" customWidth="1"/>
    <col min="19" max="19" width="14" customWidth="1"/>
    <col min="20" max="20" width="21" customWidth="1"/>
    <col min="21" max="21" width="35" customWidth="1"/>
    <col min="22" max="22" width="50" customWidth="1"/>
    <col min="23" max="23" width="20" customWidth="1"/>
    <col min="24" max="24" width="46" customWidth="1"/>
    <col min="25" max="25" width="14" customWidth="1"/>
    <col min="26" max="26" width="19" customWidth="1"/>
    <col min="27" max="27" width="36" customWidth="1"/>
    <col min="28" max="28" width="16" customWidth="1"/>
    <col min="29" max="29" width="15" customWidth="1"/>
    <col min="30" max="30" width="34" customWidth="1"/>
    <col min="31" max="31" width="39" customWidth="1"/>
    <col min="32" max="32" width="13" customWidth="1"/>
  </cols>
  <sheetData>
    <row r="1" spans="1:32" ht="28.8">
      <c r="A1" s="36" t="s">
        <v>56</v>
      </c>
      <c r="B1" s="36" t="s">
        <v>57</v>
      </c>
      <c r="C1" s="36" t="s">
        <v>58</v>
      </c>
      <c r="D1" s="36" t="s">
        <v>59</v>
      </c>
      <c r="E1" s="36" t="s">
        <v>60</v>
      </c>
      <c r="F1" s="36" t="s">
        <v>61</v>
      </c>
      <c r="G1" s="36" t="s">
        <v>62</v>
      </c>
      <c r="H1" s="36" t="s">
        <v>64</v>
      </c>
      <c r="I1" s="36" t="s">
        <v>65</v>
      </c>
      <c r="J1" s="36" t="s">
        <v>66</v>
      </c>
      <c r="K1" s="36" t="s">
        <v>67</v>
      </c>
      <c r="L1" s="36" t="s">
        <v>68</v>
      </c>
      <c r="M1" s="36" t="s">
        <v>937</v>
      </c>
      <c r="N1" s="36" t="s">
        <v>938</v>
      </c>
      <c r="O1" s="36" t="s">
        <v>939</v>
      </c>
      <c r="P1" s="36" t="s">
        <v>940</v>
      </c>
      <c r="Q1" s="36" t="s">
        <v>941</v>
      </c>
      <c r="R1" s="36" t="s">
        <v>942</v>
      </c>
      <c r="S1" s="36" t="s">
        <v>71</v>
      </c>
      <c r="T1" s="36" t="s">
        <v>72</v>
      </c>
      <c r="U1" s="36" t="s">
        <v>73</v>
      </c>
      <c r="V1" s="36" t="s">
        <v>943</v>
      </c>
      <c r="W1" s="36" t="s">
        <v>75</v>
      </c>
      <c r="X1" s="36" t="s">
        <v>76</v>
      </c>
      <c r="Y1" s="36" t="s">
        <v>77</v>
      </c>
      <c r="Z1" s="36" t="s">
        <v>78</v>
      </c>
      <c r="AA1" s="36" t="s">
        <v>79</v>
      </c>
      <c r="AB1" s="36" t="s">
        <v>80</v>
      </c>
      <c r="AC1" s="36" t="s">
        <v>81</v>
      </c>
      <c r="AD1" s="36" t="s">
        <v>82</v>
      </c>
      <c r="AE1" s="36" t="s">
        <v>83</v>
      </c>
      <c r="AF1" s="36" t="s">
        <v>84</v>
      </c>
    </row>
    <row r="2" spans="1:32">
      <c r="A2" t="s">
        <v>317</v>
      </c>
      <c r="B2" t="s">
        <v>124</v>
      </c>
      <c r="C2" t="s">
        <v>125</v>
      </c>
      <c r="D2" t="s">
        <v>944</v>
      </c>
      <c r="E2" t="s">
        <v>945</v>
      </c>
      <c r="F2" t="s">
        <v>946</v>
      </c>
      <c r="G2" t="s">
        <v>947</v>
      </c>
      <c r="H2" t="s">
        <v>195</v>
      </c>
      <c r="I2" t="s">
        <v>948</v>
      </c>
      <c r="J2" t="s">
        <v>949</v>
      </c>
      <c r="K2" t="s">
        <v>96</v>
      </c>
      <c r="L2" t="s">
        <v>950</v>
      </c>
      <c r="M2" s="35">
        <v>45981.481990740736</v>
      </c>
      <c r="N2" s="35">
        <v>45993.361805555563</v>
      </c>
      <c r="P2" t="s">
        <v>951</v>
      </c>
      <c r="Q2" t="s">
        <v>952</v>
      </c>
      <c r="R2" t="s">
        <v>953</v>
      </c>
      <c r="S2" t="s">
        <v>98</v>
      </c>
      <c r="T2" t="s">
        <v>119</v>
      </c>
      <c r="V2" t="s">
        <v>954</v>
      </c>
      <c r="W2" t="s">
        <v>955</v>
      </c>
      <c r="Y2" t="s">
        <v>13</v>
      </c>
      <c r="Z2" t="s">
        <v>105</v>
      </c>
      <c r="AA2" t="s">
        <v>956</v>
      </c>
      <c r="AB2" s="37">
        <v>0</v>
      </c>
      <c r="AC2" t="s">
        <v>107</v>
      </c>
      <c r="AD2" s="37">
        <v>41241</v>
      </c>
      <c r="AE2" s="37">
        <v>0</v>
      </c>
      <c r="AF2" s="37">
        <v>41241</v>
      </c>
    </row>
    <row r="3" spans="1:32">
      <c r="A3" t="s">
        <v>492</v>
      </c>
      <c r="B3" t="s">
        <v>957</v>
      </c>
      <c r="C3" t="s">
        <v>286</v>
      </c>
      <c r="D3" t="s">
        <v>493</v>
      </c>
      <c r="E3" t="s">
        <v>958</v>
      </c>
      <c r="F3" t="s">
        <v>959</v>
      </c>
      <c r="G3" t="s">
        <v>947</v>
      </c>
      <c r="H3" t="s">
        <v>496</v>
      </c>
      <c r="I3" t="s">
        <v>492</v>
      </c>
      <c r="J3" t="s">
        <v>960</v>
      </c>
      <c r="K3" t="s">
        <v>96</v>
      </c>
      <c r="L3" t="s">
        <v>961</v>
      </c>
      <c r="M3" s="35">
        <v>45988.668113425927</v>
      </c>
      <c r="N3" s="35">
        <v>45993.65</v>
      </c>
      <c r="P3" t="s">
        <v>951</v>
      </c>
      <c r="Q3" t="s">
        <v>962</v>
      </c>
      <c r="R3" t="s">
        <v>962</v>
      </c>
      <c r="S3" t="s">
        <v>963</v>
      </c>
      <c r="T3" t="s">
        <v>964</v>
      </c>
      <c r="V3" t="s">
        <v>965</v>
      </c>
      <c r="W3" t="s">
        <v>955</v>
      </c>
      <c r="Y3" t="s">
        <v>8</v>
      </c>
      <c r="Z3" t="s">
        <v>105</v>
      </c>
      <c r="AA3" t="s">
        <v>501</v>
      </c>
      <c r="AB3" s="37">
        <v>0</v>
      </c>
      <c r="AC3" t="s">
        <v>107</v>
      </c>
      <c r="AD3" s="37">
        <v>41241</v>
      </c>
      <c r="AE3" s="37">
        <v>0</v>
      </c>
      <c r="AF3" s="37">
        <v>41241</v>
      </c>
    </row>
    <row r="4" spans="1:32">
      <c r="A4" t="s">
        <v>108</v>
      </c>
      <c r="B4" t="s">
        <v>109</v>
      </c>
      <c r="C4" t="s">
        <v>110</v>
      </c>
      <c r="D4" t="s">
        <v>966</v>
      </c>
      <c r="E4" t="s">
        <v>967</v>
      </c>
      <c r="F4" t="s">
        <v>968</v>
      </c>
      <c r="G4" t="s">
        <v>947</v>
      </c>
      <c r="H4" t="s">
        <v>183</v>
      </c>
      <c r="I4" t="s">
        <v>969</v>
      </c>
      <c r="J4" t="s">
        <v>970</v>
      </c>
      <c r="K4" t="s">
        <v>96</v>
      </c>
      <c r="L4" t="s">
        <v>971</v>
      </c>
      <c r="M4" s="35">
        <v>45988.671226851853</v>
      </c>
      <c r="N4" s="35">
        <v>45994.387499999997</v>
      </c>
      <c r="O4" t="s">
        <v>972</v>
      </c>
      <c r="P4" t="s">
        <v>951</v>
      </c>
      <c r="Q4" t="s">
        <v>952</v>
      </c>
      <c r="R4" t="s">
        <v>973</v>
      </c>
      <c r="S4" t="s">
        <v>964</v>
      </c>
      <c r="T4" t="s">
        <v>964</v>
      </c>
      <c r="U4" t="s">
        <v>100</v>
      </c>
      <c r="V4" t="s">
        <v>974</v>
      </c>
      <c r="W4" t="s">
        <v>102</v>
      </c>
      <c r="X4" t="s">
        <v>975</v>
      </c>
      <c r="Y4" t="s">
        <v>15</v>
      </c>
      <c r="Z4" t="s">
        <v>105</v>
      </c>
      <c r="AA4" t="s">
        <v>976</v>
      </c>
      <c r="AB4" s="37">
        <v>1</v>
      </c>
      <c r="AC4" t="s">
        <v>107</v>
      </c>
      <c r="AD4" s="37">
        <v>479589</v>
      </c>
      <c r="AE4" s="37">
        <v>196537</v>
      </c>
      <c r="AF4" s="37">
        <v>479589</v>
      </c>
    </row>
    <row r="5" spans="1:32">
      <c r="A5" t="s">
        <v>297</v>
      </c>
      <c r="B5" t="s">
        <v>109</v>
      </c>
      <c r="C5" t="s">
        <v>110</v>
      </c>
      <c r="D5" t="s">
        <v>977</v>
      </c>
      <c r="E5" t="s">
        <v>978</v>
      </c>
      <c r="F5" t="s">
        <v>979</v>
      </c>
      <c r="G5" t="s">
        <v>947</v>
      </c>
      <c r="H5" t="s">
        <v>655</v>
      </c>
      <c r="I5" t="s">
        <v>980</v>
      </c>
      <c r="J5" t="s">
        <v>981</v>
      </c>
      <c r="K5" t="s">
        <v>96</v>
      </c>
      <c r="L5" t="s">
        <v>982</v>
      </c>
      <c r="M5" s="35">
        <v>45988.669166666667</v>
      </c>
      <c r="N5" s="35">
        <v>45992.416666666657</v>
      </c>
      <c r="P5" t="s">
        <v>951</v>
      </c>
      <c r="Q5" t="s">
        <v>983</v>
      </c>
      <c r="R5" t="s">
        <v>984</v>
      </c>
      <c r="S5" t="s">
        <v>964</v>
      </c>
      <c r="T5" t="s">
        <v>964</v>
      </c>
      <c r="V5" t="s">
        <v>985</v>
      </c>
      <c r="W5" t="s">
        <v>955</v>
      </c>
      <c r="Y5" t="s">
        <v>15</v>
      </c>
      <c r="Z5" t="s">
        <v>105</v>
      </c>
      <c r="AA5" t="s">
        <v>661</v>
      </c>
      <c r="AB5" s="37">
        <v>0</v>
      </c>
      <c r="AC5" t="s">
        <v>107</v>
      </c>
      <c r="AD5" s="37">
        <v>41241</v>
      </c>
      <c r="AE5" s="37">
        <v>0</v>
      </c>
      <c r="AF5" s="37">
        <v>41241</v>
      </c>
    </row>
    <row r="6" spans="1:32">
      <c r="A6" t="s">
        <v>317</v>
      </c>
      <c r="B6" t="s">
        <v>124</v>
      </c>
      <c r="C6" t="s">
        <v>125</v>
      </c>
      <c r="D6" t="s">
        <v>986</v>
      </c>
      <c r="E6" t="s">
        <v>987</v>
      </c>
      <c r="F6" t="s">
        <v>988</v>
      </c>
      <c r="G6" t="s">
        <v>947</v>
      </c>
      <c r="H6" t="s">
        <v>195</v>
      </c>
      <c r="I6" t="s">
        <v>989</v>
      </c>
      <c r="J6" t="s">
        <v>990</v>
      </c>
      <c r="K6" t="s">
        <v>96</v>
      </c>
      <c r="L6" t="s">
        <v>991</v>
      </c>
      <c r="M6" s="35">
        <v>45988.681944444441</v>
      </c>
      <c r="N6" s="35">
        <v>45993.646527777782</v>
      </c>
      <c r="O6" t="s">
        <v>972</v>
      </c>
      <c r="P6" t="s">
        <v>951</v>
      </c>
      <c r="Q6" t="s">
        <v>992</v>
      </c>
      <c r="R6" t="s">
        <v>993</v>
      </c>
      <c r="S6" t="s">
        <v>964</v>
      </c>
      <c r="T6" t="s">
        <v>964</v>
      </c>
      <c r="U6" t="s">
        <v>100</v>
      </c>
      <c r="V6" t="s">
        <v>994</v>
      </c>
      <c r="W6" t="s">
        <v>102</v>
      </c>
      <c r="X6" t="s">
        <v>995</v>
      </c>
      <c r="Y6" t="s">
        <v>15</v>
      </c>
      <c r="Z6" t="s">
        <v>105</v>
      </c>
      <c r="AA6" t="s">
        <v>956</v>
      </c>
      <c r="AB6" s="37">
        <v>1</v>
      </c>
      <c r="AC6" t="s">
        <v>107</v>
      </c>
      <c r="AD6" s="37">
        <v>479589</v>
      </c>
      <c r="AE6" s="37">
        <v>196537</v>
      </c>
      <c r="AF6" s="37">
        <v>479589</v>
      </c>
    </row>
    <row r="7" spans="1:32">
      <c r="A7" t="s">
        <v>297</v>
      </c>
      <c r="B7" t="s">
        <v>109</v>
      </c>
      <c r="C7" t="s">
        <v>110</v>
      </c>
      <c r="D7" t="s">
        <v>352</v>
      </c>
      <c r="E7" t="s">
        <v>996</v>
      </c>
      <c r="F7" t="s">
        <v>997</v>
      </c>
      <c r="G7" t="s">
        <v>947</v>
      </c>
      <c r="H7" t="s">
        <v>302</v>
      </c>
      <c r="I7" t="s">
        <v>297</v>
      </c>
      <c r="J7" t="s">
        <v>998</v>
      </c>
      <c r="K7" t="s">
        <v>96</v>
      </c>
      <c r="L7" t="s">
        <v>999</v>
      </c>
      <c r="M7" s="35">
        <v>45989.344687500001</v>
      </c>
      <c r="N7" s="35">
        <v>45993.54791666667</v>
      </c>
      <c r="O7" t="s">
        <v>972</v>
      </c>
      <c r="P7" t="s">
        <v>1000</v>
      </c>
      <c r="Q7" t="s">
        <v>1001</v>
      </c>
      <c r="R7" t="s">
        <v>1002</v>
      </c>
      <c r="S7" t="s">
        <v>964</v>
      </c>
      <c r="T7" t="s">
        <v>964</v>
      </c>
      <c r="U7" t="s">
        <v>100</v>
      </c>
      <c r="V7" t="s">
        <v>1003</v>
      </c>
      <c r="W7" t="s">
        <v>102</v>
      </c>
      <c r="X7" t="s">
        <v>1004</v>
      </c>
      <c r="Y7" t="s">
        <v>8</v>
      </c>
      <c r="Z7" t="s">
        <v>105</v>
      </c>
      <c r="AA7" t="s">
        <v>1005</v>
      </c>
      <c r="AB7" s="37">
        <v>1</v>
      </c>
      <c r="AC7" t="s">
        <v>107</v>
      </c>
      <c r="AD7" s="37">
        <v>65960</v>
      </c>
      <c r="AE7" s="37">
        <v>75096</v>
      </c>
      <c r="AF7" s="37">
        <v>65960</v>
      </c>
    </row>
    <row r="8" spans="1:32">
      <c r="A8" t="s">
        <v>750</v>
      </c>
      <c r="B8" t="s">
        <v>957</v>
      </c>
      <c r="C8" t="s">
        <v>286</v>
      </c>
      <c r="D8" t="s">
        <v>1006</v>
      </c>
      <c r="E8" t="s">
        <v>1007</v>
      </c>
      <c r="F8" t="s">
        <v>1008</v>
      </c>
      <c r="G8" t="s">
        <v>947</v>
      </c>
      <c r="H8" t="s">
        <v>754</v>
      </c>
      <c r="I8" t="s">
        <v>1009</v>
      </c>
      <c r="J8" t="s">
        <v>1010</v>
      </c>
      <c r="K8" t="s">
        <v>96</v>
      </c>
      <c r="L8" t="s">
        <v>1011</v>
      </c>
      <c r="M8" s="35">
        <v>45989.359525462962</v>
      </c>
      <c r="N8" s="35">
        <v>45993.401388888888</v>
      </c>
      <c r="O8" t="s">
        <v>972</v>
      </c>
      <c r="P8" t="s">
        <v>951</v>
      </c>
      <c r="Q8" t="s">
        <v>962</v>
      </c>
      <c r="R8" t="s">
        <v>962</v>
      </c>
      <c r="S8" t="s">
        <v>964</v>
      </c>
      <c r="T8" t="s">
        <v>964</v>
      </c>
      <c r="U8" t="s">
        <v>100</v>
      </c>
      <c r="V8" t="s">
        <v>1012</v>
      </c>
      <c r="W8" t="s">
        <v>102</v>
      </c>
      <c r="X8" t="s">
        <v>1013</v>
      </c>
      <c r="Y8" t="s">
        <v>15</v>
      </c>
      <c r="Z8" t="s">
        <v>105</v>
      </c>
      <c r="AA8" t="s">
        <v>1014</v>
      </c>
      <c r="AB8" s="37">
        <v>1</v>
      </c>
      <c r="AC8" t="s">
        <v>107</v>
      </c>
      <c r="AD8" s="37">
        <v>479589</v>
      </c>
      <c r="AE8" s="37">
        <v>196537</v>
      </c>
      <c r="AF8" s="37">
        <v>479589</v>
      </c>
    </row>
    <row r="9" spans="1:32">
      <c r="A9" t="s">
        <v>189</v>
      </c>
      <c r="B9" t="s">
        <v>190</v>
      </c>
      <c r="C9" t="s">
        <v>191</v>
      </c>
      <c r="D9" t="s">
        <v>604</v>
      </c>
      <c r="E9" t="s">
        <v>1015</v>
      </c>
      <c r="F9" t="s">
        <v>1016</v>
      </c>
      <c r="G9" t="s">
        <v>947</v>
      </c>
      <c r="H9" t="s">
        <v>195</v>
      </c>
      <c r="I9" t="s">
        <v>607</v>
      </c>
      <c r="J9" t="s">
        <v>1017</v>
      </c>
      <c r="K9" t="s">
        <v>96</v>
      </c>
      <c r="L9" t="s">
        <v>1018</v>
      </c>
      <c r="M9" s="35">
        <v>45989.398831018523</v>
      </c>
      <c r="N9" s="35">
        <v>45992.414583333331</v>
      </c>
      <c r="P9" t="s">
        <v>951</v>
      </c>
      <c r="Q9" t="s">
        <v>1019</v>
      </c>
      <c r="R9" t="s">
        <v>993</v>
      </c>
      <c r="S9" t="s">
        <v>964</v>
      </c>
      <c r="T9" t="s">
        <v>964</v>
      </c>
      <c r="V9" t="s">
        <v>1020</v>
      </c>
      <c r="W9" t="s">
        <v>955</v>
      </c>
      <c r="Y9" t="s">
        <v>15</v>
      </c>
      <c r="Z9" t="s">
        <v>105</v>
      </c>
      <c r="AA9" t="s">
        <v>201</v>
      </c>
      <c r="AB9" s="37">
        <v>0</v>
      </c>
      <c r="AC9" t="s">
        <v>107</v>
      </c>
      <c r="AD9" s="37">
        <v>82482</v>
      </c>
      <c r="AE9" s="37">
        <v>0</v>
      </c>
      <c r="AF9" s="37">
        <v>82482</v>
      </c>
    </row>
    <row r="10" spans="1:32">
      <c r="A10" t="s">
        <v>242</v>
      </c>
      <c r="B10" t="s">
        <v>248</v>
      </c>
      <c r="C10" t="s">
        <v>244</v>
      </c>
      <c r="D10" t="s">
        <v>1021</v>
      </c>
      <c r="E10" t="s">
        <v>1022</v>
      </c>
      <c r="F10" t="s">
        <v>1023</v>
      </c>
      <c r="G10" t="s">
        <v>947</v>
      </c>
      <c r="H10" t="s">
        <v>248</v>
      </c>
      <c r="I10" t="s">
        <v>1024</v>
      </c>
      <c r="J10" t="s">
        <v>1025</v>
      </c>
      <c r="K10" t="s">
        <v>96</v>
      </c>
      <c r="L10" t="s">
        <v>1026</v>
      </c>
      <c r="M10" s="35">
        <v>45989.430104166669</v>
      </c>
      <c r="N10" s="35">
        <v>45992.629166666673</v>
      </c>
      <c r="O10" t="s">
        <v>972</v>
      </c>
      <c r="P10" t="s">
        <v>951</v>
      </c>
      <c r="Q10" t="s">
        <v>1027</v>
      </c>
      <c r="R10" t="s">
        <v>1028</v>
      </c>
      <c r="S10" t="s">
        <v>963</v>
      </c>
      <c r="T10" t="s">
        <v>963</v>
      </c>
      <c r="U10" t="s">
        <v>100</v>
      </c>
      <c r="V10" t="s">
        <v>1029</v>
      </c>
      <c r="W10" t="s">
        <v>102</v>
      </c>
      <c r="X10" t="s">
        <v>1030</v>
      </c>
      <c r="Y10" t="s">
        <v>11</v>
      </c>
      <c r="Z10" t="s">
        <v>105</v>
      </c>
      <c r="AA10" t="s">
        <v>1031</v>
      </c>
      <c r="AB10" s="37">
        <v>1</v>
      </c>
      <c r="AC10" t="s">
        <v>107</v>
      </c>
      <c r="AD10" s="37">
        <v>144968</v>
      </c>
      <c r="AE10" s="37">
        <v>140396</v>
      </c>
      <c r="AF10" s="37">
        <v>144968</v>
      </c>
    </row>
    <row r="11" spans="1:32">
      <c r="A11" t="s">
        <v>284</v>
      </c>
      <c r="B11" t="s">
        <v>957</v>
      </c>
      <c r="C11" t="s">
        <v>286</v>
      </c>
      <c r="D11" t="s">
        <v>1032</v>
      </c>
      <c r="E11" t="s">
        <v>1033</v>
      </c>
      <c r="F11" t="s">
        <v>1034</v>
      </c>
      <c r="G11" t="s">
        <v>947</v>
      </c>
      <c r="H11" t="s">
        <v>290</v>
      </c>
      <c r="I11" t="s">
        <v>1035</v>
      </c>
      <c r="J11" t="s">
        <v>1036</v>
      </c>
      <c r="K11" t="s">
        <v>96</v>
      </c>
      <c r="L11" t="s">
        <v>1037</v>
      </c>
      <c r="M11" s="35">
        <v>45989.538310185177</v>
      </c>
      <c r="N11" s="35">
        <v>45992.72152777778</v>
      </c>
      <c r="O11" t="s">
        <v>972</v>
      </c>
      <c r="P11" t="s">
        <v>951</v>
      </c>
      <c r="Q11" t="s">
        <v>962</v>
      </c>
      <c r="R11" t="s">
        <v>962</v>
      </c>
      <c r="S11" t="s">
        <v>98</v>
      </c>
      <c r="T11" t="s">
        <v>99</v>
      </c>
      <c r="U11" t="s">
        <v>100</v>
      </c>
      <c r="V11" t="s">
        <v>1038</v>
      </c>
      <c r="W11" t="s">
        <v>102</v>
      </c>
      <c r="X11" t="s">
        <v>1039</v>
      </c>
      <c r="Y11" t="s">
        <v>13</v>
      </c>
      <c r="Z11" t="s">
        <v>105</v>
      </c>
      <c r="AA11" t="s">
        <v>444</v>
      </c>
      <c r="AB11" s="37">
        <v>1</v>
      </c>
      <c r="AC11" t="s">
        <v>107</v>
      </c>
      <c r="AD11" s="37">
        <v>275729</v>
      </c>
      <c r="AE11" s="37">
        <v>196537</v>
      </c>
      <c r="AF11" s="37">
        <v>275729</v>
      </c>
    </row>
    <row r="12" spans="1:32">
      <c r="A12" t="s">
        <v>242</v>
      </c>
      <c r="B12" t="s">
        <v>248</v>
      </c>
      <c r="C12" t="s">
        <v>244</v>
      </c>
      <c r="D12" t="s">
        <v>309</v>
      </c>
      <c r="E12" t="s">
        <v>1040</v>
      </c>
      <c r="F12" t="s">
        <v>1041</v>
      </c>
      <c r="G12" t="s">
        <v>947</v>
      </c>
      <c r="H12" t="s">
        <v>248</v>
      </c>
      <c r="I12" t="s">
        <v>242</v>
      </c>
      <c r="J12" t="s">
        <v>1042</v>
      </c>
      <c r="K12" t="s">
        <v>96</v>
      </c>
      <c r="L12" t="s">
        <v>1043</v>
      </c>
      <c r="M12" s="35">
        <v>45989.65184027778</v>
      </c>
      <c r="N12" s="35">
        <v>45992.548611111109</v>
      </c>
      <c r="O12" t="s">
        <v>972</v>
      </c>
      <c r="P12" t="s">
        <v>1000</v>
      </c>
      <c r="Q12" t="s">
        <v>1044</v>
      </c>
      <c r="R12" t="s">
        <v>1045</v>
      </c>
      <c r="S12" t="s">
        <v>142</v>
      </c>
      <c r="T12" t="s">
        <v>1046</v>
      </c>
      <c r="U12" t="s">
        <v>1047</v>
      </c>
      <c r="V12" t="s">
        <v>1048</v>
      </c>
      <c r="W12" t="s">
        <v>102</v>
      </c>
      <c r="X12" t="s">
        <v>1049</v>
      </c>
      <c r="Y12" t="s">
        <v>8</v>
      </c>
      <c r="Z12" t="s">
        <v>105</v>
      </c>
      <c r="AA12" t="s">
        <v>514</v>
      </c>
      <c r="AB12" s="37">
        <v>2</v>
      </c>
      <c r="AC12" t="s">
        <v>107</v>
      </c>
      <c r="AD12" s="37">
        <v>131920</v>
      </c>
      <c r="AE12" s="37">
        <v>75096</v>
      </c>
      <c r="AF12" s="37">
        <v>131920</v>
      </c>
    </row>
    <row r="13" spans="1:32">
      <c r="A13" t="s">
        <v>317</v>
      </c>
      <c r="B13" t="s">
        <v>124</v>
      </c>
      <c r="C13" t="s">
        <v>125</v>
      </c>
      <c r="D13" t="s">
        <v>1050</v>
      </c>
      <c r="E13" t="s">
        <v>1051</v>
      </c>
      <c r="F13" t="s">
        <v>1052</v>
      </c>
      <c r="G13" t="s">
        <v>947</v>
      </c>
      <c r="H13" t="s">
        <v>321</v>
      </c>
      <c r="I13" t="s">
        <v>1053</v>
      </c>
      <c r="J13" t="s">
        <v>1054</v>
      </c>
      <c r="K13" t="s">
        <v>96</v>
      </c>
      <c r="L13" t="s">
        <v>1055</v>
      </c>
      <c r="M13" s="35">
        <v>45989.718159722222</v>
      </c>
      <c r="N13" s="35">
        <v>45992.734722222223</v>
      </c>
      <c r="O13" t="s">
        <v>972</v>
      </c>
      <c r="P13" t="s">
        <v>951</v>
      </c>
      <c r="Q13" t="s">
        <v>1056</v>
      </c>
      <c r="R13" t="s">
        <v>993</v>
      </c>
      <c r="S13" t="s">
        <v>98</v>
      </c>
      <c r="T13" t="s">
        <v>119</v>
      </c>
      <c r="U13" t="s">
        <v>100</v>
      </c>
      <c r="V13" t="s">
        <v>1057</v>
      </c>
      <c r="W13" t="s">
        <v>102</v>
      </c>
      <c r="X13" t="s">
        <v>1058</v>
      </c>
      <c r="Y13" t="s">
        <v>13</v>
      </c>
      <c r="Z13" t="s">
        <v>105</v>
      </c>
      <c r="AA13" t="s">
        <v>327</v>
      </c>
      <c r="AB13" s="37">
        <v>1</v>
      </c>
      <c r="AC13" t="s">
        <v>107</v>
      </c>
      <c r="AD13" s="37">
        <v>275729</v>
      </c>
      <c r="AE13" s="37">
        <v>196537</v>
      </c>
      <c r="AF13" s="37">
        <v>275729</v>
      </c>
    </row>
    <row r="14" spans="1:32">
      <c r="A14" t="s">
        <v>297</v>
      </c>
      <c r="B14" t="s">
        <v>109</v>
      </c>
      <c r="C14" t="s">
        <v>110</v>
      </c>
      <c r="D14" t="s">
        <v>1059</v>
      </c>
      <c r="E14" t="s">
        <v>1060</v>
      </c>
      <c r="F14" t="s">
        <v>1061</v>
      </c>
      <c r="G14" t="s">
        <v>947</v>
      </c>
      <c r="H14" t="s">
        <v>655</v>
      </c>
      <c r="I14" t="s">
        <v>630</v>
      </c>
      <c r="J14" t="s">
        <v>1062</v>
      </c>
      <c r="K14" t="s">
        <v>96</v>
      </c>
      <c r="L14" t="s">
        <v>1063</v>
      </c>
      <c r="M14" s="35">
        <v>45990.383599537039</v>
      </c>
      <c r="N14" s="35">
        <v>45993.604166666657</v>
      </c>
      <c r="O14" t="s">
        <v>972</v>
      </c>
      <c r="P14" t="s">
        <v>951</v>
      </c>
      <c r="Q14" t="s">
        <v>1056</v>
      </c>
      <c r="R14" t="s">
        <v>993</v>
      </c>
      <c r="S14" t="s">
        <v>964</v>
      </c>
      <c r="T14" t="s">
        <v>964</v>
      </c>
      <c r="U14" t="s">
        <v>100</v>
      </c>
      <c r="V14" t="s">
        <v>1064</v>
      </c>
      <c r="W14" t="s">
        <v>102</v>
      </c>
      <c r="X14" t="s">
        <v>1065</v>
      </c>
      <c r="Y14" t="s">
        <v>15</v>
      </c>
      <c r="Z14" t="s">
        <v>105</v>
      </c>
      <c r="AA14" t="s">
        <v>661</v>
      </c>
      <c r="AB14" s="37">
        <v>1</v>
      </c>
      <c r="AC14" t="s">
        <v>107</v>
      </c>
      <c r="AD14" s="37">
        <v>479589</v>
      </c>
      <c r="AE14" s="37">
        <v>196537</v>
      </c>
      <c r="AF14" s="37">
        <v>479589</v>
      </c>
    </row>
    <row r="15" spans="1:32">
      <c r="A15" t="s">
        <v>1066</v>
      </c>
      <c r="B15" t="s">
        <v>190</v>
      </c>
      <c r="C15" t="s">
        <v>191</v>
      </c>
      <c r="D15" t="s">
        <v>1067</v>
      </c>
      <c r="E15" t="s">
        <v>1068</v>
      </c>
      <c r="F15" t="s">
        <v>1069</v>
      </c>
      <c r="G15" t="s">
        <v>947</v>
      </c>
      <c r="H15" t="s">
        <v>195</v>
      </c>
      <c r="I15" t="s">
        <v>1070</v>
      </c>
      <c r="J15" t="s">
        <v>1071</v>
      </c>
      <c r="K15" t="s">
        <v>96</v>
      </c>
      <c r="L15" t="s">
        <v>1072</v>
      </c>
      <c r="M15" s="35">
        <v>45990.409780092603</v>
      </c>
      <c r="N15" s="35">
        <v>45992.531944444447</v>
      </c>
      <c r="O15" t="s">
        <v>972</v>
      </c>
      <c r="P15" t="s">
        <v>951</v>
      </c>
      <c r="Q15" t="s">
        <v>1027</v>
      </c>
      <c r="R15" t="s">
        <v>1028</v>
      </c>
      <c r="S15" t="s">
        <v>964</v>
      </c>
      <c r="T15" t="s">
        <v>964</v>
      </c>
      <c r="U15" t="s">
        <v>100</v>
      </c>
      <c r="V15" t="s">
        <v>1073</v>
      </c>
      <c r="W15" t="s">
        <v>102</v>
      </c>
      <c r="X15" t="s">
        <v>1074</v>
      </c>
      <c r="Y15" t="s">
        <v>11</v>
      </c>
      <c r="Z15" t="s">
        <v>105</v>
      </c>
      <c r="AA15" t="s">
        <v>1075</v>
      </c>
      <c r="AB15" s="37">
        <v>1</v>
      </c>
      <c r="AC15" t="s">
        <v>107</v>
      </c>
      <c r="AD15" s="37">
        <v>144968</v>
      </c>
      <c r="AE15" s="37">
        <v>140396</v>
      </c>
      <c r="AF15" s="37">
        <v>144968</v>
      </c>
    </row>
    <row r="16" spans="1:32">
      <c r="A16" t="s">
        <v>159</v>
      </c>
      <c r="B16" t="s">
        <v>109</v>
      </c>
      <c r="C16" t="s">
        <v>160</v>
      </c>
      <c r="D16" t="s">
        <v>1076</v>
      </c>
      <c r="E16" t="s">
        <v>1077</v>
      </c>
      <c r="F16" t="s">
        <v>1078</v>
      </c>
      <c r="G16" t="s">
        <v>947</v>
      </c>
      <c r="H16" t="s">
        <v>165</v>
      </c>
      <c r="I16" t="s">
        <v>1079</v>
      </c>
      <c r="J16" t="s">
        <v>1080</v>
      </c>
      <c r="K16" t="s">
        <v>96</v>
      </c>
      <c r="L16" t="s">
        <v>1081</v>
      </c>
      <c r="M16" s="35">
        <v>45989.738668981481</v>
      </c>
      <c r="N16" s="35">
        <v>45992.535416666673</v>
      </c>
      <c r="O16" t="s">
        <v>972</v>
      </c>
      <c r="P16" t="s">
        <v>951</v>
      </c>
      <c r="Q16" t="s">
        <v>952</v>
      </c>
      <c r="R16" t="s">
        <v>973</v>
      </c>
      <c r="S16" t="s">
        <v>98</v>
      </c>
      <c r="T16" t="s">
        <v>99</v>
      </c>
      <c r="U16" t="s">
        <v>100</v>
      </c>
      <c r="V16" t="s">
        <v>1082</v>
      </c>
      <c r="W16" t="s">
        <v>102</v>
      </c>
      <c r="X16" t="s">
        <v>1083</v>
      </c>
      <c r="Y16" t="s">
        <v>11</v>
      </c>
      <c r="Z16" t="s">
        <v>105</v>
      </c>
      <c r="AA16" t="s">
        <v>718</v>
      </c>
      <c r="AB16" s="37">
        <v>1</v>
      </c>
      <c r="AC16" t="s">
        <v>107</v>
      </c>
      <c r="AD16" s="37">
        <v>144968</v>
      </c>
      <c r="AE16" s="37">
        <v>140396</v>
      </c>
      <c r="AF16" s="37">
        <v>144968</v>
      </c>
    </row>
    <row r="17" spans="1:32">
      <c r="A17" t="s">
        <v>1084</v>
      </c>
      <c r="B17" t="s">
        <v>957</v>
      </c>
      <c r="C17" t="s">
        <v>286</v>
      </c>
      <c r="D17" t="s">
        <v>1085</v>
      </c>
      <c r="E17" t="s">
        <v>1086</v>
      </c>
      <c r="F17" t="s">
        <v>1087</v>
      </c>
      <c r="G17" t="s">
        <v>947</v>
      </c>
      <c r="H17" t="s">
        <v>1088</v>
      </c>
      <c r="I17" t="s">
        <v>1089</v>
      </c>
      <c r="J17" t="s">
        <v>1090</v>
      </c>
      <c r="K17" t="s">
        <v>96</v>
      </c>
      <c r="L17" t="s">
        <v>1091</v>
      </c>
      <c r="M17" s="35">
        <v>45990.333333333343</v>
      </c>
      <c r="N17" s="35">
        <v>45994.479861111111</v>
      </c>
      <c r="O17" t="s">
        <v>972</v>
      </c>
      <c r="P17" t="s">
        <v>951</v>
      </c>
      <c r="Q17" t="s">
        <v>1027</v>
      </c>
      <c r="R17" t="s">
        <v>1028</v>
      </c>
      <c r="S17" t="s">
        <v>98</v>
      </c>
      <c r="T17" t="s">
        <v>99</v>
      </c>
      <c r="U17" t="s">
        <v>100</v>
      </c>
      <c r="V17" t="s">
        <v>1092</v>
      </c>
      <c r="W17" t="s">
        <v>102</v>
      </c>
      <c r="X17" t="s">
        <v>1093</v>
      </c>
      <c r="Y17" t="s">
        <v>11</v>
      </c>
      <c r="Z17" t="s">
        <v>105</v>
      </c>
      <c r="AA17" t="s">
        <v>1094</v>
      </c>
      <c r="AB17" s="37">
        <v>1</v>
      </c>
      <c r="AC17" t="s">
        <v>107</v>
      </c>
      <c r="AD17" s="37">
        <v>144968</v>
      </c>
      <c r="AE17" s="37">
        <v>140396</v>
      </c>
      <c r="AF17" s="37">
        <v>144968</v>
      </c>
    </row>
    <row r="18" spans="1:32">
      <c r="A18" t="s">
        <v>284</v>
      </c>
      <c r="B18" t="s">
        <v>957</v>
      </c>
      <c r="C18" t="s">
        <v>286</v>
      </c>
      <c r="D18" t="s">
        <v>1095</v>
      </c>
      <c r="E18" t="s">
        <v>1096</v>
      </c>
      <c r="F18" t="s">
        <v>1097</v>
      </c>
      <c r="G18" t="s">
        <v>947</v>
      </c>
      <c r="H18" t="s">
        <v>290</v>
      </c>
      <c r="I18" t="s">
        <v>421</v>
      </c>
      <c r="J18" t="s">
        <v>1098</v>
      </c>
      <c r="K18" t="s">
        <v>96</v>
      </c>
      <c r="L18" t="s">
        <v>1099</v>
      </c>
      <c r="M18" s="35">
        <v>45990.333333333343</v>
      </c>
      <c r="N18" s="35">
        <v>45992.620138888888</v>
      </c>
      <c r="O18" t="s">
        <v>972</v>
      </c>
      <c r="P18" t="s">
        <v>951</v>
      </c>
      <c r="Q18" t="s">
        <v>1100</v>
      </c>
      <c r="R18" t="s">
        <v>993</v>
      </c>
      <c r="S18" t="s">
        <v>98</v>
      </c>
      <c r="T18" t="s">
        <v>99</v>
      </c>
      <c r="U18" t="s">
        <v>100</v>
      </c>
      <c r="V18" t="s">
        <v>1101</v>
      </c>
      <c r="W18" t="s">
        <v>102</v>
      </c>
      <c r="X18" t="s">
        <v>1102</v>
      </c>
      <c r="Y18" t="s">
        <v>11</v>
      </c>
      <c r="Z18" t="s">
        <v>105</v>
      </c>
      <c r="AA18" t="s">
        <v>810</v>
      </c>
      <c r="AB18" s="37">
        <v>1</v>
      </c>
      <c r="AC18" t="s">
        <v>107</v>
      </c>
      <c r="AD18" s="37">
        <v>144968</v>
      </c>
      <c r="AE18" s="37">
        <v>140396</v>
      </c>
      <c r="AF18" s="37">
        <v>144968</v>
      </c>
    </row>
    <row r="19" spans="1:32">
      <c r="A19" t="s">
        <v>189</v>
      </c>
      <c r="B19" t="s">
        <v>190</v>
      </c>
      <c r="C19" t="s">
        <v>191</v>
      </c>
      <c r="D19" t="s">
        <v>905</v>
      </c>
      <c r="E19" t="s">
        <v>1103</v>
      </c>
      <c r="F19" t="s">
        <v>1104</v>
      </c>
      <c r="G19" t="s">
        <v>947</v>
      </c>
      <c r="H19" t="s">
        <v>195</v>
      </c>
      <c r="I19" t="s">
        <v>908</v>
      </c>
      <c r="J19" t="s">
        <v>1105</v>
      </c>
      <c r="K19" t="s">
        <v>96</v>
      </c>
      <c r="L19" t="s">
        <v>1106</v>
      </c>
      <c r="M19" s="35">
        <v>45989.747141203698</v>
      </c>
      <c r="N19" s="35">
        <v>45992.37222222222</v>
      </c>
      <c r="O19" t="s">
        <v>972</v>
      </c>
      <c r="P19" t="s">
        <v>1000</v>
      </c>
      <c r="Q19" t="s">
        <v>1001</v>
      </c>
      <c r="R19" t="s">
        <v>1002</v>
      </c>
      <c r="S19" t="s">
        <v>98</v>
      </c>
      <c r="T19" t="s">
        <v>99</v>
      </c>
      <c r="U19" t="s">
        <v>100</v>
      </c>
      <c r="V19" t="s">
        <v>1107</v>
      </c>
      <c r="W19" t="s">
        <v>102</v>
      </c>
      <c r="X19" t="s">
        <v>1108</v>
      </c>
      <c r="Y19" t="s">
        <v>8</v>
      </c>
      <c r="Z19" t="s">
        <v>105</v>
      </c>
      <c r="AA19" t="s">
        <v>823</v>
      </c>
      <c r="AB19" s="37">
        <v>1</v>
      </c>
      <c r="AC19" t="s">
        <v>107</v>
      </c>
      <c r="AD19" s="37">
        <v>65960</v>
      </c>
      <c r="AE19" s="37">
        <v>75096</v>
      </c>
      <c r="AF19" s="37">
        <v>65960</v>
      </c>
    </row>
    <row r="20" spans="1:32">
      <c r="A20" t="s">
        <v>147</v>
      </c>
      <c r="B20" t="s">
        <v>124</v>
      </c>
      <c r="C20" t="s">
        <v>125</v>
      </c>
      <c r="D20" t="s">
        <v>1109</v>
      </c>
      <c r="E20" t="s">
        <v>1110</v>
      </c>
      <c r="F20" t="s">
        <v>1111</v>
      </c>
      <c r="G20" t="s">
        <v>947</v>
      </c>
      <c r="H20" t="s">
        <v>151</v>
      </c>
      <c r="I20" t="s">
        <v>1112</v>
      </c>
      <c r="J20" t="s">
        <v>1113</v>
      </c>
      <c r="K20" t="s">
        <v>96</v>
      </c>
      <c r="L20" t="s">
        <v>1114</v>
      </c>
      <c r="M20" s="35">
        <v>45990.378252314818</v>
      </c>
      <c r="N20" s="35">
        <v>45992.62222222222</v>
      </c>
      <c r="O20" t="s">
        <v>972</v>
      </c>
      <c r="P20" t="s">
        <v>1000</v>
      </c>
      <c r="Q20" t="s">
        <v>1115</v>
      </c>
      <c r="R20" t="s">
        <v>1115</v>
      </c>
      <c r="S20" t="s">
        <v>964</v>
      </c>
      <c r="T20" t="s">
        <v>964</v>
      </c>
      <c r="U20" t="s">
        <v>100</v>
      </c>
      <c r="V20" t="s">
        <v>1116</v>
      </c>
      <c r="W20" t="s">
        <v>102</v>
      </c>
      <c r="X20" t="s">
        <v>1117</v>
      </c>
      <c r="Y20" t="s">
        <v>13</v>
      </c>
      <c r="Z20" t="s">
        <v>105</v>
      </c>
      <c r="AA20" t="s">
        <v>1118</v>
      </c>
      <c r="AB20" s="37">
        <v>1</v>
      </c>
      <c r="AC20" t="s">
        <v>107</v>
      </c>
      <c r="AD20" s="37">
        <v>275729</v>
      </c>
      <c r="AE20" s="37">
        <v>196537</v>
      </c>
      <c r="AF20" s="37">
        <v>275729</v>
      </c>
    </row>
    <row r="21" spans="1:32">
      <c r="A21" t="s">
        <v>1066</v>
      </c>
      <c r="B21" t="s">
        <v>190</v>
      </c>
      <c r="C21" t="s">
        <v>191</v>
      </c>
      <c r="D21" t="s">
        <v>1119</v>
      </c>
      <c r="E21" t="s">
        <v>1120</v>
      </c>
      <c r="F21" t="s">
        <v>1121</v>
      </c>
      <c r="G21" t="s">
        <v>947</v>
      </c>
      <c r="H21" t="s">
        <v>195</v>
      </c>
      <c r="I21" t="s">
        <v>1122</v>
      </c>
      <c r="J21" t="s">
        <v>1123</v>
      </c>
      <c r="K21" t="s">
        <v>96</v>
      </c>
      <c r="L21" t="s">
        <v>1124</v>
      </c>
      <c r="M21" s="35">
        <v>45990.381354166668</v>
      </c>
      <c r="N21" s="35">
        <v>45992.372916666667</v>
      </c>
      <c r="O21" t="s">
        <v>972</v>
      </c>
      <c r="P21" t="s">
        <v>951</v>
      </c>
      <c r="Q21" t="s">
        <v>952</v>
      </c>
      <c r="R21" t="s">
        <v>1125</v>
      </c>
      <c r="S21" t="s">
        <v>98</v>
      </c>
      <c r="T21" t="s">
        <v>99</v>
      </c>
      <c r="U21" t="s">
        <v>100</v>
      </c>
      <c r="V21" t="s">
        <v>1126</v>
      </c>
      <c r="W21" t="s">
        <v>102</v>
      </c>
      <c r="X21" t="s">
        <v>1127</v>
      </c>
      <c r="Y21" t="s">
        <v>11</v>
      </c>
      <c r="Z21" t="s">
        <v>105</v>
      </c>
      <c r="AA21" t="s">
        <v>1075</v>
      </c>
      <c r="AB21" s="37">
        <v>1</v>
      </c>
      <c r="AC21" t="s">
        <v>107</v>
      </c>
      <c r="AD21" s="37">
        <v>144968</v>
      </c>
      <c r="AE21" s="37">
        <v>140396</v>
      </c>
      <c r="AF21" s="37">
        <v>144968</v>
      </c>
    </row>
    <row r="22" spans="1:32">
      <c r="A22" t="s">
        <v>297</v>
      </c>
      <c r="B22" t="s">
        <v>109</v>
      </c>
      <c r="C22" t="s">
        <v>110</v>
      </c>
      <c r="D22" t="s">
        <v>1128</v>
      </c>
      <c r="E22" t="s">
        <v>1129</v>
      </c>
      <c r="F22" t="s">
        <v>1130</v>
      </c>
      <c r="G22" t="s">
        <v>947</v>
      </c>
      <c r="H22" t="s">
        <v>655</v>
      </c>
      <c r="I22" t="s">
        <v>1131</v>
      </c>
      <c r="J22" t="s">
        <v>1132</v>
      </c>
      <c r="K22" t="s">
        <v>96</v>
      </c>
      <c r="L22" t="s">
        <v>1133</v>
      </c>
      <c r="M22" s="35">
        <v>45990.550925925927</v>
      </c>
      <c r="N22" s="35">
        <v>45993.595833333333</v>
      </c>
      <c r="O22" t="s">
        <v>972</v>
      </c>
      <c r="P22" t="s">
        <v>951</v>
      </c>
      <c r="Q22" t="s">
        <v>1134</v>
      </c>
      <c r="R22" t="s">
        <v>1135</v>
      </c>
      <c r="S22" t="s">
        <v>964</v>
      </c>
      <c r="T22" t="s">
        <v>964</v>
      </c>
      <c r="U22" t="s">
        <v>100</v>
      </c>
      <c r="V22" t="s">
        <v>1136</v>
      </c>
      <c r="W22" t="s">
        <v>102</v>
      </c>
      <c r="X22" t="s">
        <v>1137</v>
      </c>
      <c r="Y22" t="s">
        <v>15</v>
      </c>
      <c r="Z22" t="s">
        <v>105</v>
      </c>
      <c r="AA22" t="s">
        <v>661</v>
      </c>
      <c r="AB22" s="37">
        <v>1</v>
      </c>
      <c r="AC22" t="s">
        <v>107</v>
      </c>
      <c r="AD22" s="37">
        <v>479589</v>
      </c>
      <c r="AE22" s="37">
        <v>196537</v>
      </c>
      <c r="AF22" s="37">
        <v>479589</v>
      </c>
    </row>
    <row r="23" spans="1:32">
      <c r="A23" t="s">
        <v>626</v>
      </c>
      <c r="B23" t="s">
        <v>124</v>
      </c>
      <c r="C23" t="s">
        <v>125</v>
      </c>
      <c r="D23" t="s">
        <v>1138</v>
      </c>
      <c r="E23" t="s">
        <v>1139</v>
      </c>
      <c r="F23" t="s">
        <v>1140</v>
      </c>
      <c r="G23" t="s">
        <v>947</v>
      </c>
      <c r="H23" t="s">
        <v>630</v>
      </c>
      <c r="I23" t="s">
        <v>1141</v>
      </c>
      <c r="J23" t="s">
        <v>1142</v>
      </c>
      <c r="K23" t="s">
        <v>96</v>
      </c>
      <c r="L23" t="s">
        <v>1143</v>
      </c>
      <c r="M23" s="35">
        <v>45990.479907407411</v>
      </c>
      <c r="N23" s="35">
        <v>45993.625694444447</v>
      </c>
      <c r="O23" t="s">
        <v>972</v>
      </c>
      <c r="P23" t="s">
        <v>951</v>
      </c>
      <c r="Q23" t="s">
        <v>952</v>
      </c>
      <c r="R23" t="s">
        <v>953</v>
      </c>
      <c r="S23" t="s">
        <v>964</v>
      </c>
      <c r="T23" t="s">
        <v>964</v>
      </c>
      <c r="U23" t="s">
        <v>100</v>
      </c>
      <c r="V23" t="s">
        <v>1144</v>
      </c>
      <c r="W23" t="s">
        <v>102</v>
      </c>
      <c r="X23" t="s">
        <v>1145</v>
      </c>
      <c r="Y23" t="s">
        <v>15</v>
      </c>
      <c r="Z23" t="s">
        <v>105</v>
      </c>
      <c r="AA23" t="s">
        <v>1146</v>
      </c>
      <c r="AB23" s="37">
        <v>1</v>
      </c>
      <c r="AC23" t="s">
        <v>107</v>
      </c>
      <c r="AD23" s="37">
        <v>479589</v>
      </c>
      <c r="AE23" s="37">
        <v>196537</v>
      </c>
      <c r="AF23" s="37">
        <v>479589</v>
      </c>
    </row>
    <row r="24" spans="1:32">
      <c r="A24" t="s">
        <v>417</v>
      </c>
      <c r="B24" t="s">
        <v>86</v>
      </c>
      <c r="C24" t="s">
        <v>87</v>
      </c>
      <c r="D24" t="s">
        <v>734</v>
      </c>
      <c r="E24" t="s">
        <v>1147</v>
      </c>
      <c r="F24" t="s">
        <v>1148</v>
      </c>
      <c r="G24" t="s">
        <v>947</v>
      </c>
      <c r="H24" t="s">
        <v>455</v>
      </c>
      <c r="I24" t="s">
        <v>737</v>
      </c>
      <c r="J24" t="s">
        <v>1149</v>
      </c>
      <c r="K24" t="s">
        <v>96</v>
      </c>
      <c r="L24" t="s">
        <v>1150</v>
      </c>
      <c r="M24" s="35">
        <v>45990.498043981483</v>
      </c>
      <c r="N24" s="35">
        <v>45992.448611111111</v>
      </c>
      <c r="O24" t="s">
        <v>972</v>
      </c>
      <c r="P24" t="s">
        <v>951</v>
      </c>
      <c r="Q24" t="s">
        <v>952</v>
      </c>
      <c r="R24" t="s">
        <v>1125</v>
      </c>
      <c r="S24" t="s">
        <v>98</v>
      </c>
      <c r="T24" t="s">
        <v>99</v>
      </c>
      <c r="U24" t="s">
        <v>100</v>
      </c>
      <c r="V24" t="s">
        <v>1151</v>
      </c>
      <c r="W24" t="s">
        <v>102</v>
      </c>
      <c r="X24" t="s">
        <v>1152</v>
      </c>
      <c r="Y24" t="s">
        <v>8</v>
      </c>
      <c r="Z24" t="s">
        <v>105</v>
      </c>
      <c r="AA24" t="s">
        <v>469</v>
      </c>
      <c r="AB24" s="37">
        <v>1</v>
      </c>
      <c r="AC24" t="s">
        <v>107</v>
      </c>
      <c r="AD24" s="37">
        <v>65960</v>
      </c>
      <c r="AE24" s="37">
        <v>75096</v>
      </c>
      <c r="AF24" s="37">
        <v>65960</v>
      </c>
    </row>
    <row r="25" spans="1:32">
      <c r="A25" t="s">
        <v>189</v>
      </c>
      <c r="B25" t="s">
        <v>190</v>
      </c>
      <c r="C25" t="s">
        <v>191</v>
      </c>
      <c r="D25" t="s">
        <v>210</v>
      </c>
      <c r="E25" t="s">
        <v>1153</v>
      </c>
      <c r="F25" t="s">
        <v>1154</v>
      </c>
      <c r="G25" t="s">
        <v>947</v>
      </c>
      <c r="H25" t="s">
        <v>195</v>
      </c>
      <c r="I25" t="s">
        <v>189</v>
      </c>
      <c r="J25" t="s">
        <v>1155</v>
      </c>
      <c r="K25" t="s">
        <v>96</v>
      </c>
      <c r="L25" t="s">
        <v>1156</v>
      </c>
      <c r="M25" s="35">
        <v>45990.584641203714</v>
      </c>
      <c r="N25" s="35">
        <v>45992.563888888893</v>
      </c>
      <c r="O25" t="s">
        <v>972</v>
      </c>
      <c r="P25" t="s">
        <v>951</v>
      </c>
      <c r="Q25" t="s">
        <v>952</v>
      </c>
      <c r="R25" t="s">
        <v>973</v>
      </c>
      <c r="S25" t="s">
        <v>98</v>
      </c>
      <c r="T25" t="s">
        <v>99</v>
      </c>
      <c r="U25" t="s">
        <v>100</v>
      </c>
      <c r="V25" t="s">
        <v>1157</v>
      </c>
      <c r="W25" t="s">
        <v>102</v>
      </c>
      <c r="X25" t="s">
        <v>1158</v>
      </c>
      <c r="Y25" t="s">
        <v>8</v>
      </c>
      <c r="Z25" t="s">
        <v>105</v>
      </c>
      <c r="AA25" t="s">
        <v>201</v>
      </c>
      <c r="AB25" s="37">
        <v>1</v>
      </c>
      <c r="AC25" t="s">
        <v>107</v>
      </c>
      <c r="AD25" s="37">
        <v>65960</v>
      </c>
      <c r="AE25" s="37">
        <v>75096</v>
      </c>
      <c r="AF25" s="37">
        <v>65960</v>
      </c>
    </row>
    <row r="26" spans="1:32">
      <c r="A26" t="s">
        <v>417</v>
      </c>
      <c r="B26" t="s">
        <v>86</v>
      </c>
      <c r="C26" t="s">
        <v>87</v>
      </c>
      <c r="D26" t="s">
        <v>1159</v>
      </c>
      <c r="E26" t="s">
        <v>1160</v>
      </c>
      <c r="F26" t="s">
        <v>1161</v>
      </c>
      <c r="G26" t="s">
        <v>947</v>
      </c>
      <c r="H26" t="s">
        <v>630</v>
      </c>
      <c r="I26" t="s">
        <v>1162</v>
      </c>
      <c r="J26" t="s">
        <v>1163</v>
      </c>
      <c r="K26" t="s">
        <v>96</v>
      </c>
      <c r="L26" t="s">
        <v>1164</v>
      </c>
      <c r="M26" s="35">
        <v>45990.653483796297</v>
      </c>
      <c r="N26" s="35">
        <v>45992.757638888892</v>
      </c>
      <c r="O26" t="s">
        <v>972</v>
      </c>
      <c r="P26" t="s">
        <v>951</v>
      </c>
      <c r="Q26" t="s">
        <v>1134</v>
      </c>
      <c r="R26" t="s">
        <v>1135</v>
      </c>
      <c r="S26" t="s">
        <v>98</v>
      </c>
      <c r="T26" t="s">
        <v>119</v>
      </c>
      <c r="U26" t="s">
        <v>100</v>
      </c>
      <c r="V26" t="s">
        <v>1165</v>
      </c>
      <c r="W26" t="s">
        <v>102</v>
      </c>
      <c r="X26" t="s">
        <v>1166</v>
      </c>
      <c r="Y26" t="s">
        <v>104</v>
      </c>
      <c r="Z26" t="s">
        <v>1167</v>
      </c>
      <c r="AA26" t="s">
        <v>478</v>
      </c>
      <c r="AB26" s="37">
        <v>1</v>
      </c>
      <c r="AC26" t="s">
        <v>107</v>
      </c>
      <c r="AD26" s="37">
        <v>479589</v>
      </c>
      <c r="AE26" s="37">
        <v>196537</v>
      </c>
      <c r="AF26" s="37">
        <v>479589</v>
      </c>
    </row>
    <row r="27" spans="1:32">
      <c r="A27" t="s">
        <v>1168</v>
      </c>
      <c r="B27" t="s">
        <v>124</v>
      </c>
      <c r="C27" t="s">
        <v>125</v>
      </c>
      <c r="D27" t="s">
        <v>1169</v>
      </c>
      <c r="E27" t="s">
        <v>1170</v>
      </c>
      <c r="F27" t="s">
        <v>1171</v>
      </c>
      <c r="G27" t="s">
        <v>947</v>
      </c>
      <c r="H27" t="s">
        <v>1172</v>
      </c>
      <c r="I27" t="s">
        <v>1173</v>
      </c>
      <c r="J27" t="s">
        <v>1174</v>
      </c>
      <c r="K27" t="s">
        <v>96</v>
      </c>
      <c r="L27" t="s">
        <v>1175</v>
      </c>
      <c r="M27" s="35">
        <v>45990.423055555562</v>
      </c>
      <c r="N27" s="35">
        <v>45992.459722222222</v>
      </c>
      <c r="O27" t="s">
        <v>972</v>
      </c>
      <c r="P27" t="s">
        <v>951</v>
      </c>
      <c r="Q27" t="s">
        <v>1056</v>
      </c>
      <c r="R27" t="s">
        <v>993</v>
      </c>
      <c r="S27" t="s">
        <v>98</v>
      </c>
      <c r="T27" t="s">
        <v>119</v>
      </c>
      <c r="U27" t="s">
        <v>100</v>
      </c>
      <c r="V27" t="s">
        <v>1176</v>
      </c>
      <c r="W27" t="s">
        <v>102</v>
      </c>
      <c r="X27" t="s">
        <v>1177</v>
      </c>
      <c r="Y27" t="s">
        <v>11</v>
      </c>
      <c r="Z27" t="s">
        <v>105</v>
      </c>
      <c r="AA27" t="s">
        <v>1146</v>
      </c>
      <c r="AB27" s="37">
        <v>1</v>
      </c>
      <c r="AC27" t="s">
        <v>107</v>
      </c>
      <c r="AD27" s="37">
        <v>144968</v>
      </c>
      <c r="AE27" s="37">
        <v>140396</v>
      </c>
      <c r="AF27" s="37">
        <v>144968</v>
      </c>
    </row>
    <row r="28" spans="1:32">
      <c r="A28" t="s">
        <v>297</v>
      </c>
      <c r="B28" t="s">
        <v>109</v>
      </c>
      <c r="C28" t="s">
        <v>110</v>
      </c>
      <c r="D28" t="s">
        <v>352</v>
      </c>
      <c r="E28" t="s">
        <v>1178</v>
      </c>
      <c r="F28" t="s">
        <v>1179</v>
      </c>
      <c r="G28" t="s">
        <v>947</v>
      </c>
      <c r="H28" t="s">
        <v>302</v>
      </c>
      <c r="I28" t="s">
        <v>297</v>
      </c>
      <c r="J28" t="s">
        <v>1180</v>
      </c>
      <c r="K28" t="s">
        <v>96</v>
      </c>
      <c r="L28" t="s">
        <v>1181</v>
      </c>
      <c r="M28" s="35">
        <v>45991.333333333343</v>
      </c>
      <c r="N28" s="35">
        <v>45992.686111111107</v>
      </c>
      <c r="O28" t="s">
        <v>972</v>
      </c>
      <c r="P28" t="s">
        <v>951</v>
      </c>
      <c r="Q28" t="s">
        <v>983</v>
      </c>
      <c r="R28" t="s">
        <v>984</v>
      </c>
      <c r="S28" t="s">
        <v>963</v>
      </c>
      <c r="T28" t="s">
        <v>963</v>
      </c>
      <c r="U28" t="s">
        <v>100</v>
      </c>
      <c r="V28" t="s">
        <v>1182</v>
      </c>
      <c r="W28" t="s">
        <v>102</v>
      </c>
      <c r="X28" t="s">
        <v>1183</v>
      </c>
      <c r="Y28" t="s">
        <v>8</v>
      </c>
      <c r="Z28" t="s">
        <v>105</v>
      </c>
      <c r="AA28" t="s">
        <v>787</v>
      </c>
      <c r="AB28" s="37">
        <v>1</v>
      </c>
      <c r="AC28" t="s">
        <v>107</v>
      </c>
      <c r="AD28" s="37">
        <v>65960</v>
      </c>
      <c r="AE28" s="37">
        <v>75096</v>
      </c>
      <c r="AF28" s="37">
        <v>65960</v>
      </c>
    </row>
    <row r="29" spans="1:32">
      <c r="A29" t="s">
        <v>707</v>
      </c>
      <c r="B29" t="s">
        <v>109</v>
      </c>
      <c r="C29" t="s">
        <v>160</v>
      </c>
      <c r="D29" t="s">
        <v>1184</v>
      </c>
      <c r="E29" t="s">
        <v>1185</v>
      </c>
      <c r="F29" t="s">
        <v>1186</v>
      </c>
      <c r="G29" t="s">
        <v>947</v>
      </c>
      <c r="H29" t="s">
        <v>302</v>
      </c>
      <c r="I29" t="s">
        <v>1187</v>
      </c>
      <c r="J29" t="s">
        <v>1188</v>
      </c>
      <c r="K29" t="s">
        <v>96</v>
      </c>
      <c r="L29" t="s">
        <v>1189</v>
      </c>
      <c r="M29" s="35">
        <v>45990.71670138889</v>
      </c>
      <c r="N29" s="35">
        <v>45992.69027777778</v>
      </c>
      <c r="O29" t="s">
        <v>972</v>
      </c>
      <c r="P29" t="s">
        <v>951</v>
      </c>
      <c r="Q29" t="s">
        <v>952</v>
      </c>
      <c r="R29" t="s">
        <v>1190</v>
      </c>
      <c r="S29" t="s">
        <v>964</v>
      </c>
      <c r="T29" t="s">
        <v>964</v>
      </c>
      <c r="U29" t="s">
        <v>100</v>
      </c>
      <c r="V29" t="s">
        <v>1191</v>
      </c>
      <c r="W29" t="s">
        <v>102</v>
      </c>
      <c r="X29" t="s">
        <v>1192</v>
      </c>
      <c r="Y29" t="s">
        <v>8</v>
      </c>
      <c r="Z29" t="s">
        <v>105</v>
      </c>
      <c r="AA29" t="s">
        <v>727</v>
      </c>
      <c r="AB29" s="37">
        <v>1</v>
      </c>
      <c r="AC29" t="s">
        <v>107</v>
      </c>
      <c r="AD29" s="37">
        <v>65960</v>
      </c>
      <c r="AE29" s="37">
        <v>75096</v>
      </c>
      <c r="AF29" s="37">
        <v>65960</v>
      </c>
    </row>
    <row r="30" spans="1:32">
      <c r="A30" t="s">
        <v>147</v>
      </c>
      <c r="B30" t="s">
        <v>124</v>
      </c>
      <c r="C30" t="s">
        <v>125</v>
      </c>
      <c r="D30" t="s">
        <v>1193</v>
      </c>
      <c r="E30" t="s">
        <v>1194</v>
      </c>
      <c r="F30" t="s">
        <v>1195</v>
      </c>
      <c r="G30" t="s">
        <v>947</v>
      </c>
      <c r="H30" t="s">
        <v>151</v>
      </c>
      <c r="I30" t="s">
        <v>1196</v>
      </c>
      <c r="J30" t="s">
        <v>1197</v>
      </c>
      <c r="K30" t="s">
        <v>96</v>
      </c>
      <c r="L30" t="s">
        <v>1198</v>
      </c>
      <c r="M30" s="35">
        <v>45991.432766203703</v>
      </c>
      <c r="N30" s="35">
        <v>45994.625694444447</v>
      </c>
      <c r="O30" t="s">
        <v>972</v>
      </c>
      <c r="P30" t="s">
        <v>951</v>
      </c>
      <c r="Q30" t="s">
        <v>952</v>
      </c>
      <c r="R30" t="s">
        <v>973</v>
      </c>
      <c r="S30" t="s">
        <v>964</v>
      </c>
      <c r="T30" t="s">
        <v>964</v>
      </c>
      <c r="U30" t="s">
        <v>100</v>
      </c>
      <c r="V30" t="s">
        <v>1199</v>
      </c>
      <c r="W30" t="s">
        <v>102</v>
      </c>
      <c r="X30" t="s">
        <v>1200</v>
      </c>
      <c r="Y30" t="s">
        <v>15</v>
      </c>
      <c r="Z30" t="s">
        <v>105</v>
      </c>
      <c r="AA30" t="s">
        <v>1118</v>
      </c>
      <c r="AB30" s="37">
        <v>1</v>
      </c>
      <c r="AC30" t="s">
        <v>107</v>
      </c>
      <c r="AD30" s="37">
        <v>479589</v>
      </c>
      <c r="AE30" s="37">
        <v>196537</v>
      </c>
      <c r="AF30" s="37">
        <v>479589</v>
      </c>
    </row>
    <row r="31" spans="1:32">
      <c r="A31" t="s">
        <v>1168</v>
      </c>
      <c r="B31" t="s">
        <v>124</v>
      </c>
      <c r="C31" t="s">
        <v>125</v>
      </c>
      <c r="D31" t="s">
        <v>1201</v>
      </c>
      <c r="E31" t="s">
        <v>1202</v>
      </c>
      <c r="F31" t="s">
        <v>1203</v>
      </c>
      <c r="G31" t="s">
        <v>947</v>
      </c>
      <c r="H31" t="s">
        <v>1172</v>
      </c>
      <c r="I31" t="s">
        <v>1204</v>
      </c>
      <c r="J31" t="s">
        <v>1205</v>
      </c>
      <c r="K31" t="s">
        <v>96</v>
      </c>
      <c r="L31" t="s">
        <v>1206</v>
      </c>
      <c r="M31" s="35">
        <v>45991.514085648138</v>
      </c>
      <c r="N31" s="35">
        <v>45992.616666666669</v>
      </c>
      <c r="O31" t="s">
        <v>972</v>
      </c>
      <c r="P31" t="s">
        <v>951</v>
      </c>
      <c r="Q31" t="s">
        <v>962</v>
      </c>
      <c r="R31" t="s">
        <v>962</v>
      </c>
      <c r="S31" t="s">
        <v>964</v>
      </c>
      <c r="T31" t="s">
        <v>964</v>
      </c>
      <c r="U31" t="s">
        <v>100</v>
      </c>
      <c r="V31" t="s">
        <v>1207</v>
      </c>
      <c r="W31" t="s">
        <v>102</v>
      </c>
      <c r="X31" t="s">
        <v>1208</v>
      </c>
      <c r="Y31" t="s">
        <v>11</v>
      </c>
      <c r="Z31" t="s">
        <v>105</v>
      </c>
      <c r="AA31" t="s">
        <v>158</v>
      </c>
      <c r="AB31" s="37">
        <v>1</v>
      </c>
      <c r="AC31" t="s">
        <v>107</v>
      </c>
      <c r="AD31" s="37">
        <v>144968</v>
      </c>
      <c r="AE31" s="37">
        <v>140396</v>
      </c>
      <c r="AF31" s="37">
        <v>144968</v>
      </c>
    </row>
    <row r="32" spans="1:32">
      <c r="A32" t="s">
        <v>297</v>
      </c>
      <c r="B32" t="s">
        <v>109</v>
      </c>
      <c r="C32" t="s">
        <v>110</v>
      </c>
      <c r="D32" t="s">
        <v>352</v>
      </c>
      <c r="E32" t="s">
        <v>1209</v>
      </c>
      <c r="F32" t="s">
        <v>1210</v>
      </c>
      <c r="G32" t="s">
        <v>947</v>
      </c>
      <c r="H32" t="s">
        <v>302</v>
      </c>
      <c r="I32" t="s">
        <v>297</v>
      </c>
      <c r="J32" t="s">
        <v>1211</v>
      </c>
      <c r="K32" t="s">
        <v>96</v>
      </c>
      <c r="L32" t="s">
        <v>1212</v>
      </c>
      <c r="M32" s="35">
        <v>45992.333333333343</v>
      </c>
      <c r="N32" s="35">
        <v>45992.418749999997</v>
      </c>
      <c r="O32" t="s">
        <v>972</v>
      </c>
      <c r="P32" t="s">
        <v>951</v>
      </c>
      <c r="Q32" t="s">
        <v>952</v>
      </c>
      <c r="R32" t="s">
        <v>973</v>
      </c>
      <c r="S32" t="s">
        <v>98</v>
      </c>
      <c r="T32" t="s">
        <v>99</v>
      </c>
      <c r="U32" t="s">
        <v>100</v>
      </c>
      <c r="V32" t="s">
        <v>1213</v>
      </c>
      <c r="W32" t="s">
        <v>102</v>
      </c>
      <c r="X32" t="s">
        <v>1214</v>
      </c>
      <c r="Y32" t="s">
        <v>8</v>
      </c>
      <c r="Z32" t="s">
        <v>105</v>
      </c>
      <c r="AA32" t="s">
        <v>1215</v>
      </c>
      <c r="AB32" s="37">
        <v>1</v>
      </c>
      <c r="AC32" t="s">
        <v>107</v>
      </c>
      <c r="AD32" s="37">
        <v>65960</v>
      </c>
      <c r="AE32" s="37">
        <v>75096</v>
      </c>
      <c r="AF32" s="37">
        <v>65960</v>
      </c>
    </row>
    <row r="33" spans="1:32">
      <c r="A33" t="s">
        <v>189</v>
      </c>
      <c r="B33" t="s">
        <v>190</v>
      </c>
      <c r="C33" t="s">
        <v>191</v>
      </c>
      <c r="D33" t="s">
        <v>210</v>
      </c>
      <c r="E33" t="s">
        <v>1216</v>
      </c>
      <c r="F33" t="s">
        <v>1217</v>
      </c>
      <c r="G33" t="s">
        <v>947</v>
      </c>
      <c r="H33" t="s">
        <v>195</v>
      </c>
      <c r="I33" t="s">
        <v>189</v>
      </c>
      <c r="J33" t="s">
        <v>1218</v>
      </c>
      <c r="K33" t="s">
        <v>96</v>
      </c>
      <c r="L33" t="s">
        <v>1219</v>
      </c>
      <c r="M33" s="35">
        <v>45992.343553240738</v>
      </c>
      <c r="N33" s="35">
        <v>45992.570138888892</v>
      </c>
      <c r="P33" t="s">
        <v>951</v>
      </c>
      <c r="Q33" t="s">
        <v>1044</v>
      </c>
      <c r="R33" t="s">
        <v>993</v>
      </c>
      <c r="S33" t="s">
        <v>964</v>
      </c>
      <c r="T33" t="s">
        <v>964</v>
      </c>
      <c r="V33" t="s">
        <v>1220</v>
      </c>
      <c r="W33" t="s">
        <v>955</v>
      </c>
      <c r="Y33" t="s">
        <v>8</v>
      </c>
      <c r="Z33" t="s">
        <v>105</v>
      </c>
      <c r="AA33" t="s">
        <v>400</v>
      </c>
      <c r="AB33" s="37">
        <v>0</v>
      </c>
      <c r="AC33" t="s">
        <v>107</v>
      </c>
      <c r="AD33" s="37">
        <v>41241</v>
      </c>
      <c r="AE33" s="37">
        <v>0</v>
      </c>
      <c r="AF33" s="37">
        <v>41241</v>
      </c>
    </row>
    <row r="34" spans="1:32">
      <c r="A34" t="s">
        <v>189</v>
      </c>
      <c r="B34" t="s">
        <v>190</v>
      </c>
      <c r="C34" t="s">
        <v>191</v>
      </c>
      <c r="D34" t="s">
        <v>210</v>
      </c>
      <c r="E34" t="s">
        <v>1221</v>
      </c>
      <c r="F34" t="s">
        <v>1222</v>
      </c>
      <c r="G34" t="s">
        <v>947</v>
      </c>
      <c r="H34" t="s">
        <v>195</v>
      </c>
      <c r="I34" t="s">
        <v>189</v>
      </c>
      <c r="J34" t="s">
        <v>1223</v>
      </c>
      <c r="K34" t="s">
        <v>96</v>
      </c>
      <c r="L34" t="s">
        <v>1224</v>
      </c>
      <c r="M34" s="35">
        <v>45992.347083333327</v>
      </c>
      <c r="N34" s="35">
        <v>45992.542361111111</v>
      </c>
      <c r="O34" t="s">
        <v>972</v>
      </c>
      <c r="P34" t="s">
        <v>951</v>
      </c>
      <c r="Q34" t="s">
        <v>952</v>
      </c>
      <c r="R34" t="s">
        <v>953</v>
      </c>
      <c r="S34" t="s">
        <v>98</v>
      </c>
      <c r="T34" t="s">
        <v>119</v>
      </c>
      <c r="U34" t="s">
        <v>100</v>
      </c>
      <c r="V34" t="s">
        <v>1225</v>
      </c>
      <c r="W34" t="s">
        <v>102</v>
      </c>
      <c r="X34" t="s">
        <v>1226</v>
      </c>
      <c r="Y34" t="s">
        <v>8</v>
      </c>
      <c r="Z34" t="s">
        <v>105</v>
      </c>
      <c r="AA34" t="s">
        <v>400</v>
      </c>
      <c r="AB34" s="37">
        <v>1</v>
      </c>
      <c r="AC34" t="s">
        <v>107</v>
      </c>
      <c r="AD34" s="37">
        <v>65960</v>
      </c>
      <c r="AE34" s="37">
        <v>75096</v>
      </c>
      <c r="AF34" s="37">
        <v>65960</v>
      </c>
    </row>
    <row r="35" spans="1:32">
      <c r="A35" t="s">
        <v>317</v>
      </c>
      <c r="B35" t="s">
        <v>124</v>
      </c>
      <c r="C35" t="s">
        <v>125</v>
      </c>
      <c r="D35" t="s">
        <v>1227</v>
      </c>
      <c r="E35" t="s">
        <v>1228</v>
      </c>
      <c r="F35" t="s">
        <v>1229</v>
      </c>
      <c r="G35" t="s">
        <v>947</v>
      </c>
      <c r="H35" t="s">
        <v>321</v>
      </c>
      <c r="I35" t="s">
        <v>1230</v>
      </c>
      <c r="J35" t="s">
        <v>1231</v>
      </c>
      <c r="K35" t="s">
        <v>96</v>
      </c>
      <c r="L35" t="s">
        <v>1232</v>
      </c>
      <c r="M35" s="35">
        <v>45992.360682870371</v>
      </c>
      <c r="N35" s="35">
        <v>45992.663194444453</v>
      </c>
      <c r="O35" t="s">
        <v>972</v>
      </c>
      <c r="P35" t="s">
        <v>951</v>
      </c>
      <c r="Q35" t="s">
        <v>952</v>
      </c>
      <c r="R35" t="s">
        <v>1125</v>
      </c>
      <c r="S35" t="s">
        <v>98</v>
      </c>
      <c r="T35" t="s">
        <v>119</v>
      </c>
      <c r="U35" t="s">
        <v>100</v>
      </c>
      <c r="V35" t="s">
        <v>1233</v>
      </c>
      <c r="W35" t="s">
        <v>102</v>
      </c>
      <c r="X35" t="s">
        <v>1234</v>
      </c>
      <c r="Y35" t="s">
        <v>11</v>
      </c>
      <c r="Z35" t="s">
        <v>105</v>
      </c>
      <c r="AA35" t="s">
        <v>327</v>
      </c>
      <c r="AB35" s="37">
        <v>1</v>
      </c>
      <c r="AC35" t="s">
        <v>107</v>
      </c>
      <c r="AD35" s="37">
        <v>144968</v>
      </c>
      <c r="AE35" s="37">
        <v>140396</v>
      </c>
      <c r="AF35" s="37">
        <v>144968</v>
      </c>
    </row>
    <row r="36" spans="1:32">
      <c r="A36" t="s">
        <v>242</v>
      </c>
      <c r="B36" t="s">
        <v>248</v>
      </c>
      <c r="C36" t="s">
        <v>244</v>
      </c>
      <c r="D36" t="s">
        <v>1235</v>
      </c>
      <c r="E36" t="s">
        <v>1236</v>
      </c>
      <c r="F36" t="s">
        <v>1237</v>
      </c>
      <c r="G36" t="s">
        <v>947</v>
      </c>
      <c r="H36" t="s">
        <v>1238</v>
      </c>
      <c r="I36" t="s">
        <v>1239</v>
      </c>
      <c r="J36" t="s">
        <v>1240</v>
      </c>
      <c r="K36" t="s">
        <v>96</v>
      </c>
      <c r="L36" t="s">
        <v>1241</v>
      </c>
      <c r="M36" s="35">
        <v>45992.378912037027</v>
      </c>
      <c r="N36" s="35">
        <v>46002.414583333331</v>
      </c>
      <c r="O36" t="s">
        <v>972</v>
      </c>
      <c r="P36" t="s">
        <v>951</v>
      </c>
      <c r="Q36" t="s">
        <v>962</v>
      </c>
      <c r="R36" t="s">
        <v>962</v>
      </c>
      <c r="S36" t="s">
        <v>964</v>
      </c>
      <c r="T36" t="s">
        <v>964</v>
      </c>
      <c r="U36" t="s">
        <v>100</v>
      </c>
      <c r="V36" t="s">
        <v>1242</v>
      </c>
      <c r="W36" t="s">
        <v>102</v>
      </c>
      <c r="X36" t="s">
        <v>1243</v>
      </c>
      <c r="Y36" t="s">
        <v>104</v>
      </c>
      <c r="Z36" t="s">
        <v>282</v>
      </c>
      <c r="AA36" t="s">
        <v>435</v>
      </c>
      <c r="AB36" s="37">
        <v>1</v>
      </c>
      <c r="AC36" t="s">
        <v>107</v>
      </c>
      <c r="AD36" s="37">
        <v>988463</v>
      </c>
      <c r="AE36" s="37">
        <v>196537</v>
      </c>
      <c r="AF36" s="37">
        <v>988463</v>
      </c>
    </row>
    <row r="37" spans="1:32">
      <c r="A37" t="s">
        <v>707</v>
      </c>
      <c r="B37" t="s">
        <v>109</v>
      </c>
      <c r="C37" t="s">
        <v>160</v>
      </c>
      <c r="D37" t="s">
        <v>1244</v>
      </c>
      <c r="E37" t="s">
        <v>1245</v>
      </c>
      <c r="F37" t="s">
        <v>1246</v>
      </c>
      <c r="G37" t="s">
        <v>947</v>
      </c>
      <c r="H37" t="s">
        <v>722</v>
      </c>
      <c r="I37" t="s">
        <v>1247</v>
      </c>
      <c r="J37" t="s">
        <v>1248</v>
      </c>
      <c r="K37" t="s">
        <v>96</v>
      </c>
      <c r="L37" t="s">
        <v>1249</v>
      </c>
      <c r="M37" s="35">
        <v>45992.405092592591</v>
      </c>
      <c r="N37" s="35">
        <v>45992.732638888891</v>
      </c>
      <c r="O37" t="s">
        <v>972</v>
      </c>
      <c r="P37" t="s">
        <v>951</v>
      </c>
      <c r="Q37" t="s">
        <v>1027</v>
      </c>
      <c r="R37" t="s">
        <v>1028</v>
      </c>
      <c r="S37" t="s">
        <v>98</v>
      </c>
      <c r="T37" t="s">
        <v>99</v>
      </c>
      <c r="U37" t="s">
        <v>100</v>
      </c>
      <c r="V37" t="s">
        <v>1250</v>
      </c>
      <c r="W37" t="s">
        <v>102</v>
      </c>
      <c r="X37" t="s">
        <v>1251</v>
      </c>
      <c r="Y37" t="s">
        <v>8</v>
      </c>
      <c r="Z37" t="s">
        <v>105</v>
      </c>
      <c r="AA37" t="s">
        <v>1252</v>
      </c>
      <c r="AB37" s="37">
        <v>1</v>
      </c>
      <c r="AC37" t="s">
        <v>107</v>
      </c>
      <c r="AD37" s="37">
        <v>65960</v>
      </c>
      <c r="AE37" s="37">
        <v>75096</v>
      </c>
      <c r="AF37" s="37">
        <v>65960</v>
      </c>
    </row>
    <row r="38" spans="1:32">
      <c r="A38" t="s">
        <v>317</v>
      </c>
      <c r="B38" t="s">
        <v>124</v>
      </c>
      <c r="C38" t="s">
        <v>125</v>
      </c>
      <c r="D38" t="s">
        <v>1253</v>
      </c>
      <c r="E38" t="s">
        <v>1254</v>
      </c>
      <c r="F38" t="s">
        <v>1255</v>
      </c>
      <c r="G38" t="s">
        <v>947</v>
      </c>
      <c r="H38" t="s">
        <v>195</v>
      </c>
      <c r="I38" t="s">
        <v>1256</v>
      </c>
      <c r="J38" t="s">
        <v>1257</v>
      </c>
      <c r="K38" t="s">
        <v>96</v>
      </c>
      <c r="L38" t="s">
        <v>1258</v>
      </c>
      <c r="M38" s="35">
        <v>45992.411597222221</v>
      </c>
      <c r="N38" s="35">
        <v>45993.51666666667</v>
      </c>
      <c r="O38" t="s">
        <v>972</v>
      </c>
      <c r="P38" t="s">
        <v>951</v>
      </c>
      <c r="Q38" t="s">
        <v>1056</v>
      </c>
      <c r="R38" t="s">
        <v>993</v>
      </c>
      <c r="S38" t="s">
        <v>98</v>
      </c>
      <c r="T38" t="s">
        <v>119</v>
      </c>
      <c r="U38" t="s">
        <v>100</v>
      </c>
      <c r="V38" t="s">
        <v>1259</v>
      </c>
      <c r="W38" t="s">
        <v>102</v>
      </c>
      <c r="X38" t="s">
        <v>1260</v>
      </c>
      <c r="Y38" t="s">
        <v>11</v>
      </c>
      <c r="Z38" t="s">
        <v>105</v>
      </c>
      <c r="AA38" t="s">
        <v>956</v>
      </c>
      <c r="AB38" s="37">
        <v>1</v>
      </c>
      <c r="AC38" t="s">
        <v>107</v>
      </c>
      <c r="AD38" s="37">
        <v>144968</v>
      </c>
      <c r="AE38" s="37">
        <v>140396</v>
      </c>
      <c r="AF38" s="37">
        <v>144968</v>
      </c>
    </row>
    <row r="39" spans="1:32">
      <c r="A39" t="s">
        <v>1261</v>
      </c>
      <c r="B39" t="s">
        <v>124</v>
      </c>
      <c r="C39" t="s">
        <v>125</v>
      </c>
      <c r="D39" t="s">
        <v>1262</v>
      </c>
      <c r="E39" t="s">
        <v>1263</v>
      </c>
      <c r="F39" t="s">
        <v>1264</v>
      </c>
      <c r="G39" t="s">
        <v>947</v>
      </c>
      <c r="H39" t="s">
        <v>1265</v>
      </c>
      <c r="I39" t="s">
        <v>1261</v>
      </c>
      <c r="J39" t="s">
        <v>1266</v>
      </c>
      <c r="K39" t="s">
        <v>96</v>
      </c>
      <c r="L39" t="s">
        <v>1267</v>
      </c>
      <c r="M39" s="35">
        <v>45992.443819444437</v>
      </c>
      <c r="N39" s="35">
        <v>45992.744444444441</v>
      </c>
      <c r="O39" t="s">
        <v>972</v>
      </c>
      <c r="P39" t="s">
        <v>951</v>
      </c>
      <c r="Q39" t="s">
        <v>1268</v>
      </c>
      <c r="R39" t="s">
        <v>993</v>
      </c>
      <c r="S39" t="s">
        <v>964</v>
      </c>
      <c r="T39" t="s">
        <v>964</v>
      </c>
      <c r="U39" t="s">
        <v>100</v>
      </c>
      <c r="V39" t="s">
        <v>1269</v>
      </c>
      <c r="W39" t="s">
        <v>102</v>
      </c>
      <c r="X39" t="s">
        <v>1270</v>
      </c>
      <c r="Y39" t="s">
        <v>8</v>
      </c>
      <c r="Z39" t="s">
        <v>105</v>
      </c>
      <c r="AA39" t="s">
        <v>1271</v>
      </c>
      <c r="AB39" s="37">
        <v>1</v>
      </c>
      <c r="AC39" t="s">
        <v>107</v>
      </c>
      <c r="AD39" s="37">
        <v>65960</v>
      </c>
      <c r="AE39" s="37">
        <v>75096</v>
      </c>
      <c r="AF39" s="37">
        <v>65960</v>
      </c>
    </row>
    <row r="40" spans="1:32">
      <c r="A40" t="s">
        <v>750</v>
      </c>
      <c r="B40" t="s">
        <v>957</v>
      </c>
      <c r="C40" t="s">
        <v>286</v>
      </c>
      <c r="D40" t="s">
        <v>1272</v>
      </c>
      <c r="E40" t="s">
        <v>1273</v>
      </c>
      <c r="F40" t="s">
        <v>1274</v>
      </c>
      <c r="G40" t="s">
        <v>947</v>
      </c>
      <c r="H40" t="s">
        <v>165</v>
      </c>
      <c r="I40" t="s">
        <v>1275</v>
      </c>
      <c r="J40" t="s">
        <v>1276</v>
      </c>
      <c r="K40" t="s">
        <v>96</v>
      </c>
      <c r="L40" t="s">
        <v>1277</v>
      </c>
      <c r="M40" s="35">
        <v>45992.453379629631</v>
      </c>
      <c r="N40" s="35">
        <v>45993.606249999997</v>
      </c>
      <c r="O40" t="s">
        <v>972</v>
      </c>
      <c r="P40" t="s">
        <v>951</v>
      </c>
      <c r="Q40" t="s">
        <v>962</v>
      </c>
      <c r="R40" t="s">
        <v>962</v>
      </c>
      <c r="S40" t="s">
        <v>964</v>
      </c>
      <c r="T40" t="s">
        <v>964</v>
      </c>
      <c r="U40" t="s">
        <v>100</v>
      </c>
      <c r="V40" t="s">
        <v>1278</v>
      </c>
      <c r="W40" t="s">
        <v>102</v>
      </c>
      <c r="X40" t="s">
        <v>1279</v>
      </c>
      <c r="Y40" t="s">
        <v>13</v>
      </c>
      <c r="Z40" t="s">
        <v>105</v>
      </c>
      <c r="AA40" t="s">
        <v>760</v>
      </c>
      <c r="AB40" s="37">
        <v>1</v>
      </c>
      <c r="AC40" t="s">
        <v>107</v>
      </c>
      <c r="AD40" s="37">
        <v>275729</v>
      </c>
      <c r="AE40" s="37">
        <v>196537</v>
      </c>
      <c r="AF40" s="37">
        <v>275729</v>
      </c>
    </row>
    <row r="41" spans="1:32">
      <c r="A41" t="s">
        <v>189</v>
      </c>
      <c r="B41" t="s">
        <v>190</v>
      </c>
      <c r="C41" t="s">
        <v>191</v>
      </c>
      <c r="D41" t="s">
        <v>210</v>
      </c>
      <c r="E41" t="s">
        <v>1280</v>
      </c>
      <c r="F41" t="s">
        <v>1281</v>
      </c>
      <c r="G41" t="s">
        <v>947</v>
      </c>
      <c r="H41" t="s">
        <v>195</v>
      </c>
      <c r="I41" t="s">
        <v>189</v>
      </c>
      <c r="J41" t="s">
        <v>1282</v>
      </c>
      <c r="K41" t="s">
        <v>96</v>
      </c>
      <c r="L41" t="s">
        <v>1283</v>
      </c>
      <c r="M41" s="35">
        <v>45992.457476851851</v>
      </c>
      <c r="N41" s="35">
        <v>45992.664583333331</v>
      </c>
      <c r="O41" t="s">
        <v>972</v>
      </c>
      <c r="P41" t="s">
        <v>951</v>
      </c>
      <c r="Q41" t="s">
        <v>1268</v>
      </c>
      <c r="R41" t="s">
        <v>993</v>
      </c>
      <c r="S41" t="s">
        <v>98</v>
      </c>
      <c r="T41" t="s">
        <v>119</v>
      </c>
      <c r="U41" t="s">
        <v>100</v>
      </c>
      <c r="V41" t="s">
        <v>1284</v>
      </c>
      <c r="W41" t="s">
        <v>102</v>
      </c>
      <c r="X41" t="s">
        <v>1285</v>
      </c>
      <c r="Y41" t="s">
        <v>8</v>
      </c>
      <c r="Z41" t="s">
        <v>105</v>
      </c>
      <c r="AA41" t="s">
        <v>836</v>
      </c>
      <c r="AB41" s="37">
        <v>1</v>
      </c>
      <c r="AC41" t="s">
        <v>107</v>
      </c>
      <c r="AD41" s="37">
        <v>65960</v>
      </c>
      <c r="AE41" s="37">
        <v>75096</v>
      </c>
      <c r="AF41" s="37">
        <v>65960</v>
      </c>
    </row>
    <row r="42" spans="1:32">
      <c r="A42" t="s">
        <v>85</v>
      </c>
      <c r="B42" t="s">
        <v>86</v>
      </c>
      <c r="C42" t="s">
        <v>87</v>
      </c>
      <c r="D42" t="s">
        <v>202</v>
      </c>
      <c r="E42" t="s">
        <v>1286</v>
      </c>
      <c r="F42" t="s">
        <v>1287</v>
      </c>
      <c r="G42" t="s">
        <v>947</v>
      </c>
      <c r="H42" t="s">
        <v>93</v>
      </c>
      <c r="I42" t="s">
        <v>85</v>
      </c>
      <c r="J42" t="s">
        <v>1288</v>
      </c>
      <c r="K42" t="s">
        <v>96</v>
      </c>
      <c r="L42" t="s">
        <v>1289</v>
      </c>
      <c r="M42" s="35">
        <v>45992.45988425926</v>
      </c>
      <c r="N42" s="35">
        <v>45993.435416666667</v>
      </c>
      <c r="O42" t="s">
        <v>972</v>
      </c>
      <c r="P42" t="s">
        <v>951</v>
      </c>
      <c r="Q42" t="s">
        <v>1044</v>
      </c>
      <c r="R42" t="s">
        <v>993</v>
      </c>
      <c r="S42" t="s">
        <v>98</v>
      </c>
      <c r="T42" t="s">
        <v>99</v>
      </c>
      <c r="U42" t="s">
        <v>100</v>
      </c>
      <c r="V42" t="s">
        <v>1290</v>
      </c>
      <c r="W42" t="s">
        <v>102</v>
      </c>
      <c r="X42" t="s">
        <v>1291</v>
      </c>
      <c r="Y42" t="s">
        <v>8</v>
      </c>
      <c r="Z42" t="s">
        <v>105</v>
      </c>
      <c r="AA42" t="s">
        <v>342</v>
      </c>
      <c r="AB42" s="37">
        <v>1</v>
      </c>
      <c r="AC42" t="s">
        <v>107</v>
      </c>
      <c r="AD42" s="37">
        <v>65960</v>
      </c>
      <c r="AE42" s="37">
        <v>75096</v>
      </c>
      <c r="AF42" s="37">
        <v>65960</v>
      </c>
    </row>
    <row r="43" spans="1:32">
      <c r="A43" t="s">
        <v>189</v>
      </c>
      <c r="B43" t="s">
        <v>190</v>
      </c>
      <c r="C43" t="s">
        <v>191</v>
      </c>
      <c r="D43" t="s">
        <v>374</v>
      </c>
      <c r="E43" t="s">
        <v>1292</v>
      </c>
      <c r="F43" t="s">
        <v>1293</v>
      </c>
      <c r="G43" t="s">
        <v>947</v>
      </c>
      <c r="H43" t="s">
        <v>195</v>
      </c>
      <c r="I43" t="s">
        <v>377</v>
      </c>
      <c r="J43" t="s">
        <v>1294</v>
      </c>
      <c r="K43" t="s">
        <v>96</v>
      </c>
      <c r="L43" t="s">
        <v>1295</v>
      </c>
      <c r="M43" s="35">
        <v>45992.460648148153</v>
      </c>
      <c r="N43" s="35">
        <v>45992.559027777781</v>
      </c>
      <c r="O43" t="s">
        <v>972</v>
      </c>
      <c r="P43" t="s">
        <v>951</v>
      </c>
      <c r="Q43" t="s">
        <v>1134</v>
      </c>
      <c r="R43" t="s">
        <v>1135</v>
      </c>
      <c r="S43" t="s">
        <v>98</v>
      </c>
      <c r="T43" t="s">
        <v>99</v>
      </c>
      <c r="U43" t="s">
        <v>100</v>
      </c>
      <c r="V43" t="s">
        <v>1296</v>
      </c>
      <c r="W43" t="s">
        <v>102</v>
      </c>
      <c r="X43" t="s">
        <v>1297</v>
      </c>
      <c r="Y43" t="s">
        <v>11</v>
      </c>
      <c r="Z43" t="s">
        <v>105</v>
      </c>
      <c r="AA43" t="s">
        <v>553</v>
      </c>
      <c r="AB43" s="37">
        <v>1</v>
      </c>
      <c r="AC43" t="s">
        <v>107</v>
      </c>
      <c r="AD43" s="37">
        <v>144968</v>
      </c>
      <c r="AE43" s="37">
        <v>140396</v>
      </c>
      <c r="AF43" s="37">
        <v>144968</v>
      </c>
    </row>
    <row r="44" spans="1:32">
      <c r="A44" t="s">
        <v>231</v>
      </c>
      <c r="B44" t="s">
        <v>86</v>
      </c>
      <c r="C44" t="s">
        <v>87</v>
      </c>
      <c r="D44" t="s">
        <v>1298</v>
      </c>
      <c r="E44" t="s">
        <v>1299</v>
      </c>
      <c r="F44" t="s">
        <v>1300</v>
      </c>
      <c r="G44" t="s">
        <v>947</v>
      </c>
      <c r="H44" t="s">
        <v>235</v>
      </c>
      <c r="I44" t="s">
        <v>1301</v>
      </c>
      <c r="J44" t="s">
        <v>1302</v>
      </c>
      <c r="K44" t="s">
        <v>96</v>
      </c>
      <c r="L44" t="s">
        <v>1303</v>
      </c>
      <c r="M44" s="35">
        <v>45992.487361111111</v>
      </c>
      <c r="N44" s="35">
        <v>45993.543749999997</v>
      </c>
      <c r="O44" t="s">
        <v>972</v>
      </c>
      <c r="P44" t="s">
        <v>951</v>
      </c>
      <c r="Q44" t="s">
        <v>983</v>
      </c>
      <c r="R44" t="s">
        <v>984</v>
      </c>
      <c r="S44" t="s">
        <v>964</v>
      </c>
      <c r="T44" t="s">
        <v>964</v>
      </c>
      <c r="U44" t="s">
        <v>100</v>
      </c>
      <c r="V44" t="s">
        <v>1304</v>
      </c>
      <c r="W44" t="s">
        <v>102</v>
      </c>
      <c r="X44" t="s">
        <v>1305</v>
      </c>
      <c r="Y44" t="s">
        <v>11</v>
      </c>
      <c r="Z44" t="s">
        <v>105</v>
      </c>
      <c r="AA44" t="s">
        <v>241</v>
      </c>
      <c r="AB44" s="37">
        <v>1</v>
      </c>
      <c r="AC44" t="s">
        <v>107</v>
      </c>
      <c r="AD44" s="37">
        <v>144968</v>
      </c>
      <c r="AE44" s="37">
        <v>140396</v>
      </c>
      <c r="AF44" s="37">
        <v>144968</v>
      </c>
    </row>
    <row r="45" spans="1:32">
      <c r="A45" t="s">
        <v>108</v>
      </c>
      <c r="B45" t="s">
        <v>109</v>
      </c>
      <c r="C45" t="s">
        <v>110</v>
      </c>
      <c r="D45" t="s">
        <v>343</v>
      </c>
      <c r="E45" t="s">
        <v>1306</v>
      </c>
      <c r="F45" t="s">
        <v>1307</v>
      </c>
      <c r="G45" t="s">
        <v>947</v>
      </c>
      <c r="H45" t="s">
        <v>115</v>
      </c>
      <c r="I45" t="s">
        <v>346</v>
      </c>
      <c r="J45" t="s">
        <v>1308</v>
      </c>
      <c r="K45" t="s">
        <v>96</v>
      </c>
      <c r="L45" t="s">
        <v>1309</v>
      </c>
      <c r="M45" s="35">
        <v>45992.488726851851</v>
      </c>
      <c r="N45" s="35">
        <v>45994.613194444442</v>
      </c>
      <c r="O45" t="s">
        <v>972</v>
      </c>
      <c r="P45" t="s">
        <v>951</v>
      </c>
      <c r="Q45" t="s">
        <v>952</v>
      </c>
      <c r="R45" t="s">
        <v>1190</v>
      </c>
      <c r="S45" t="s">
        <v>964</v>
      </c>
      <c r="T45" t="s">
        <v>964</v>
      </c>
      <c r="U45" t="s">
        <v>100</v>
      </c>
      <c r="V45" t="s">
        <v>1310</v>
      </c>
      <c r="W45" t="s">
        <v>102</v>
      </c>
      <c r="X45" t="s">
        <v>1311</v>
      </c>
      <c r="Y45" t="s">
        <v>15</v>
      </c>
      <c r="Z45" t="s">
        <v>105</v>
      </c>
      <c r="AA45" t="s">
        <v>122</v>
      </c>
      <c r="AB45" s="37">
        <v>1</v>
      </c>
      <c r="AC45" t="s">
        <v>107</v>
      </c>
      <c r="AD45" s="37">
        <v>479589</v>
      </c>
      <c r="AE45" s="37">
        <v>196537</v>
      </c>
      <c r="AF45" s="37">
        <v>479589</v>
      </c>
    </row>
    <row r="46" spans="1:32">
      <c r="A46" t="s">
        <v>417</v>
      </c>
      <c r="B46" t="s">
        <v>86</v>
      </c>
      <c r="C46" t="s">
        <v>87</v>
      </c>
      <c r="D46" t="s">
        <v>470</v>
      </c>
      <c r="E46" t="s">
        <v>1312</v>
      </c>
      <c r="F46" t="s">
        <v>1313</v>
      </c>
      <c r="G46" t="s">
        <v>947</v>
      </c>
      <c r="H46" t="s">
        <v>455</v>
      </c>
      <c r="I46" t="s">
        <v>473</v>
      </c>
      <c r="J46" t="s">
        <v>1314</v>
      </c>
      <c r="K46" t="s">
        <v>96</v>
      </c>
      <c r="L46" t="s">
        <v>1315</v>
      </c>
      <c r="M46" s="35">
        <v>45992.492534722223</v>
      </c>
      <c r="N46" s="35">
        <v>45992.624305555553</v>
      </c>
      <c r="O46" t="s">
        <v>972</v>
      </c>
      <c r="P46" t="s">
        <v>951</v>
      </c>
      <c r="Q46" t="s">
        <v>983</v>
      </c>
      <c r="R46" t="s">
        <v>984</v>
      </c>
      <c r="S46" t="s">
        <v>142</v>
      </c>
      <c r="T46" t="s">
        <v>143</v>
      </c>
      <c r="U46" t="s">
        <v>100</v>
      </c>
      <c r="V46" t="s">
        <v>1316</v>
      </c>
      <c r="W46" t="s">
        <v>102</v>
      </c>
      <c r="X46" t="s">
        <v>1317</v>
      </c>
      <c r="Y46" t="s">
        <v>11</v>
      </c>
      <c r="Z46" t="s">
        <v>105</v>
      </c>
      <c r="AA46" t="s">
        <v>1318</v>
      </c>
      <c r="AB46" s="37">
        <v>1</v>
      </c>
      <c r="AC46" t="s">
        <v>107</v>
      </c>
      <c r="AD46" s="37">
        <v>144968</v>
      </c>
      <c r="AE46" s="37">
        <v>140396</v>
      </c>
      <c r="AF46" s="37">
        <v>144968</v>
      </c>
    </row>
    <row r="47" spans="1:32">
      <c r="A47" t="s">
        <v>297</v>
      </c>
      <c r="B47" t="s">
        <v>109</v>
      </c>
      <c r="C47" t="s">
        <v>110</v>
      </c>
      <c r="D47" t="s">
        <v>652</v>
      </c>
      <c r="E47" t="s">
        <v>1319</v>
      </c>
      <c r="F47" t="s">
        <v>1320</v>
      </c>
      <c r="G47" t="s">
        <v>947</v>
      </c>
      <c r="H47" t="s">
        <v>655</v>
      </c>
      <c r="I47" t="s">
        <v>656</v>
      </c>
      <c r="J47" t="s">
        <v>1321</v>
      </c>
      <c r="K47" t="s">
        <v>96</v>
      </c>
      <c r="L47" t="s">
        <v>1322</v>
      </c>
      <c r="M47" s="35">
        <v>45992.514201388891</v>
      </c>
      <c r="N47" s="35">
        <v>45995.486111111109</v>
      </c>
      <c r="O47" t="s">
        <v>972</v>
      </c>
      <c r="P47" t="s">
        <v>951</v>
      </c>
      <c r="Q47" t="s">
        <v>1323</v>
      </c>
      <c r="R47" t="s">
        <v>993</v>
      </c>
      <c r="S47" t="s">
        <v>98</v>
      </c>
      <c r="T47" t="s">
        <v>119</v>
      </c>
      <c r="U47" t="s">
        <v>100</v>
      </c>
      <c r="V47" t="s">
        <v>1324</v>
      </c>
      <c r="W47" t="s">
        <v>102</v>
      </c>
      <c r="X47" t="s">
        <v>1325</v>
      </c>
      <c r="Y47" t="s">
        <v>13</v>
      </c>
      <c r="Z47" t="s">
        <v>105</v>
      </c>
      <c r="AA47" t="s">
        <v>661</v>
      </c>
      <c r="AB47" s="37">
        <v>1</v>
      </c>
      <c r="AC47" t="s">
        <v>107</v>
      </c>
      <c r="AD47" s="37">
        <v>275729</v>
      </c>
      <c r="AE47" s="37">
        <v>196537</v>
      </c>
      <c r="AF47" s="37">
        <v>275729</v>
      </c>
    </row>
    <row r="48" spans="1:32">
      <c r="A48" t="s">
        <v>189</v>
      </c>
      <c r="B48" t="s">
        <v>190</v>
      </c>
      <c r="C48" t="s">
        <v>191</v>
      </c>
      <c r="D48" t="s">
        <v>837</v>
      </c>
      <c r="E48" t="s">
        <v>1326</v>
      </c>
      <c r="F48" t="s">
        <v>1327</v>
      </c>
      <c r="G48" t="s">
        <v>947</v>
      </c>
      <c r="H48" t="s">
        <v>195</v>
      </c>
      <c r="I48" t="s">
        <v>840</v>
      </c>
      <c r="J48" t="s">
        <v>1328</v>
      </c>
      <c r="K48" t="s">
        <v>96</v>
      </c>
      <c r="L48" t="s">
        <v>1329</v>
      </c>
      <c r="M48" s="35">
        <v>45992.55976851852</v>
      </c>
      <c r="N48" s="35">
        <v>45993.642361111109</v>
      </c>
      <c r="O48" t="s">
        <v>972</v>
      </c>
      <c r="P48" t="s">
        <v>951</v>
      </c>
      <c r="Q48" t="s">
        <v>1056</v>
      </c>
      <c r="R48" t="s">
        <v>993</v>
      </c>
      <c r="S48" t="s">
        <v>98</v>
      </c>
      <c r="T48" t="s">
        <v>99</v>
      </c>
      <c r="U48" t="s">
        <v>100</v>
      </c>
      <c r="V48" t="s">
        <v>1330</v>
      </c>
      <c r="W48" t="s">
        <v>102</v>
      </c>
      <c r="X48" t="s">
        <v>1331</v>
      </c>
      <c r="Y48" t="s">
        <v>8</v>
      </c>
      <c r="Z48" t="s">
        <v>105</v>
      </c>
      <c r="AA48" t="s">
        <v>400</v>
      </c>
      <c r="AB48" s="37">
        <v>1</v>
      </c>
      <c r="AC48" t="s">
        <v>107</v>
      </c>
      <c r="AD48" s="37">
        <v>65960</v>
      </c>
      <c r="AE48" s="37">
        <v>75096</v>
      </c>
      <c r="AF48" s="37">
        <v>65960</v>
      </c>
    </row>
    <row r="49" spans="1:32">
      <c r="A49" t="s">
        <v>417</v>
      </c>
      <c r="B49" t="s">
        <v>86</v>
      </c>
      <c r="C49" t="s">
        <v>87</v>
      </c>
      <c r="D49" t="s">
        <v>1332</v>
      </c>
      <c r="E49" t="s">
        <v>1333</v>
      </c>
      <c r="F49" t="s">
        <v>1334</v>
      </c>
      <c r="G49" t="s">
        <v>947</v>
      </c>
      <c r="H49" t="s">
        <v>630</v>
      </c>
      <c r="I49" t="s">
        <v>1335</v>
      </c>
      <c r="J49" t="s">
        <v>1336</v>
      </c>
      <c r="K49" t="s">
        <v>96</v>
      </c>
      <c r="L49" t="s">
        <v>1337</v>
      </c>
      <c r="M49" s="35">
        <v>45992.517743055563</v>
      </c>
      <c r="N49" s="35">
        <v>45993.511805555558</v>
      </c>
      <c r="O49" t="s">
        <v>972</v>
      </c>
      <c r="P49" t="s">
        <v>951</v>
      </c>
      <c r="Q49" t="s">
        <v>983</v>
      </c>
      <c r="R49" t="s">
        <v>993</v>
      </c>
      <c r="S49" t="s">
        <v>963</v>
      </c>
      <c r="T49" t="s">
        <v>964</v>
      </c>
      <c r="U49" t="s">
        <v>100</v>
      </c>
      <c r="V49" t="s">
        <v>1338</v>
      </c>
      <c r="W49" t="s">
        <v>102</v>
      </c>
      <c r="X49" t="s">
        <v>1339</v>
      </c>
      <c r="Y49" t="s">
        <v>104</v>
      </c>
      <c r="Z49" t="s">
        <v>1167</v>
      </c>
      <c r="AA49" t="s">
        <v>478</v>
      </c>
      <c r="AB49" s="37">
        <v>1</v>
      </c>
      <c r="AC49" t="s">
        <v>107</v>
      </c>
      <c r="AD49" s="37">
        <v>479589</v>
      </c>
      <c r="AE49" s="37">
        <v>196537</v>
      </c>
      <c r="AF49" s="37">
        <v>479589</v>
      </c>
    </row>
    <row r="50" spans="1:32">
      <c r="A50" t="s">
        <v>1066</v>
      </c>
      <c r="B50" t="s">
        <v>190</v>
      </c>
      <c r="C50" t="s">
        <v>191</v>
      </c>
      <c r="D50" t="s">
        <v>1340</v>
      </c>
      <c r="E50" t="s">
        <v>1341</v>
      </c>
      <c r="F50" t="s">
        <v>1342</v>
      </c>
      <c r="G50" t="s">
        <v>947</v>
      </c>
      <c r="H50" t="s">
        <v>195</v>
      </c>
      <c r="I50" t="s">
        <v>1343</v>
      </c>
      <c r="J50" t="s">
        <v>1344</v>
      </c>
      <c r="K50" t="s">
        <v>96</v>
      </c>
      <c r="L50" t="s">
        <v>1345</v>
      </c>
      <c r="M50" s="35">
        <v>45992.524861111109</v>
      </c>
      <c r="N50" s="35">
        <v>45993.503472222219</v>
      </c>
      <c r="O50" t="s">
        <v>972</v>
      </c>
      <c r="P50" t="s">
        <v>951</v>
      </c>
      <c r="Q50" t="s">
        <v>1100</v>
      </c>
      <c r="R50" t="s">
        <v>1346</v>
      </c>
      <c r="S50" t="s">
        <v>142</v>
      </c>
      <c r="T50" t="s">
        <v>1046</v>
      </c>
      <c r="U50" t="s">
        <v>1347</v>
      </c>
      <c r="V50" t="s">
        <v>1348</v>
      </c>
      <c r="W50" t="s">
        <v>102</v>
      </c>
      <c r="X50" t="s">
        <v>1349</v>
      </c>
      <c r="Y50" t="s">
        <v>8</v>
      </c>
      <c r="Z50" t="s">
        <v>105</v>
      </c>
      <c r="AA50" t="s">
        <v>1075</v>
      </c>
      <c r="AB50" s="37">
        <v>1</v>
      </c>
      <c r="AC50" t="s">
        <v>107</v>
      </c>
      <c r="AD50" s="37">
        <v>65960</v>
      </c>
      <c r="AE50" s="37">
        <v>75096</v>
      </c>
      <c r="AF50" s="37">
        <v>65960</v>
      </c>
    </row>
    <row r="51" spans="1:32">
      <c r="A51" t="s">
        <v>1066</v>
      </c>
      <c r="B51" t="s">
        <v>190</v>
      </c>
      <c r="C51" t="s">
        <v>191</v>
      </c>
      <c r="D51" t="s">
        <v>1350</v>
      </c>
      <c r="E51" t="s">
        <v>1351</v>
      </c>
      <c r="F51" t="s">
        <v>1352</v>
      </c>
      <c r="G51" t="s">
        <v>947</v>
      </c>
      <c r="H51" t="s">
        <v>195</v>
      </c>
      <c r="I51" t="s">
        <v>1353</v>
      </c>
      <c r="J51" t="s">
        <v>1354</v>
      </c>
      <c r="K51" t="s">
        <v>96</v>
      </c>
      <c r="L51" t="s">
        <v>1355</v>
      </c>
      <c r="M51" s="35">
        <v>45992.574016203696</v>
      </c>
      <c r="N51" s="35">
        <v>45994.707638888889</v>
      </c>
      <c r="O51" t="s">
        <v>972</v>
      </c>
      <c r="P51" t="s">
        <v>1000</v>
      </c>
      <c r="Q51" t="s">
        <v>1356</v>
      </c>
      <c r="R51" t="s">
        <v>1357</v>
      </c>
      <c r="S51" t="s">
        <v>98</v>
      </c>
      <c r="T51" t="s">
        <v>99</v>
      </c>
      <c r="U51" t="s">
        <v>100</v>
      </c>
      <c r="V51" t="s">
        <v>1358</v>
      </c>
      <c r="W51" t="s">
        <v>102</v>
      </c>
      <c r="X51" t="s">
        <v>1359</v>
      </c>
      <c r="Y51" t="s">
        <v>13</v>
      </c>
      <c r="Z51" t="s">
        <v>105</v>
      </c>
      <c r="AA51" t="s">
        <v>1075</v>
      </c>
      <c r="AB51" s="37">
        <v>1</v>
      </c>
      <c r="AC51" t="s">
        <v>107</v>
      </c>
      <c r="AD51" s="37">
        <v>275729</v>
      </c>
      <c r="AE51" s="37">
        <v>196537</v>
      </c>
      <c r="AF51" s="37">
        <v>275729</v>
      </c>
    </row>
    <row r="52" spans="1:32">
      <c r="A52" t="s">
        <v>417</v>
      </c>
      <c r="B52" t="s">
        <v>86</v>
      </c>
      <c r="C52" t="s">
        <v>87</v>
      </c>
      <c r="D52" t="s">
        <v>734</v>
      </c>
      <c r="E52" t="s">
        <v>1360</v>
      </c>
      <c r="F52" t="s">
        <v>1361</v>
      </c>
      <c r="G52" t="s">
        <v>947</v>
      </c>
      <c r="H52" t="s">
        <v>455</v>
      </c>
      <c r="I52" t="s">
        <v>737</v>
      </c>
      <c r="J52" t="s">
        <v>1362</v>
      </c>
      <c r="K52" t="s">
        <v>96</v>
      </c>
      <c r="L52" t="s">
        <v>1363</v>
      </c>
      <c r="M52" s="35">
        <v>45992.557812500003</v>
      </c>
      <c r="N52" s="35">
        <v>45993.472916666673</v>
      </c>
      <c r="O52" t="s">
        <v>972</v>
      </c>
      <c r="P52" t="s">
        <v>951</v>
      </c>
      <c r="Q52" t="s">
        <v>1364</v>
      </c>
      <c r="R52" t="s">
        <v>1323</v>
      </c>
      <c r="S52" t="s">
        <v>142</v>
      </c>
      <c r="T52" t="s">
        <v>143</v>
      </c>
      <c r="U52" t="s">
        <v>100</v>
      </c>
      <c r="V52" t="s">
        <v>1365</v>
      </c>
      <c r="W52" t="s">
        <v>102</v>
      </c>
      <c r="X52" t="s">
        <v>1366</v>
      </c>
      <c r="Y52" t="s">
        <v>8</v>
      </c>
      <c r="Z52" t="s">
        <v>105</v>
      </c>
      <c r="AA52" t="s">
        <v>1367</v>
      </c>
      <c r="AB52" s="37">
        <v>1</v>
      </c>
      <c r="AC52" t="s">
        <v>107</v>
      </c>
      <c r="AD52" s="37">
        <v>65960</v>
      </c>
      <c r="AE52" s="37">
        <v>75096</v>
      </c>
      <c r="AF52" s="37">
        <v>65960</v>
      </c>
    </row>
    <row r="53" spans="1:32">
      <c r="A53" t="s">
        <v>242</v>
      </c>
      <c r="B53" t="s">
        <v>248</v>
      </c>
      <c r="C53" t="s">
        <v>244</v>
      </c>
      <c r="D53" t="s">
        <v>1368</v>
      </c>
      <c r="E53" t="s">
        <v>1369</v>
      </c>
      <c r="F53" t="s">
        <v>1370</v>
      </c>
      <c r="G53" t="s">
        <v>947</v>
      </c>
      <c r="H53" t="s">
        <v>248</v>
      </c>
      <c r="I53" t="s">
        <v>1371</v>
      </c>
      <c r="J53" t="s">
        <v>1372</v>
      </c>
      <c r="K53" t="s">
        <v>96</v>
      </c>
      <c r="L53" t="s">
        <v>1373</v>
      </c>
      <c r="M53" s="35">
        <v>45992.588067129633</v>
      </c>
      <c r="N53" s="35">
        <v>45993.508333333331</v>
      </c>
      <c r="O53" t="s">
        <v>972</v>
      </c>
      <c r="P53" t="s">
        <v>951</v>
      </c>
      <c r="Q53" t="s">
        <v>1056</v>
      </c>
      <c r="R53" t="s">
        <v>993</v>
      </c>
      <c r="S53" t="s">
        <v>98</v>
      </c>
      <c r="T53" t="s">
        <v>99</v>
      </c>
      <c r="U53" t="s">
        <v>100</v>
      </c>
      <c r="V53" t="s">
        <v>1374</v>
      </c>
      <c r="W53" t="s">
        <v>102</v>
      </c>
      <c r="X53" t="s">
        <v>1375</v>
      </c>
      <c r="Y53" t="s">
        <v>11</v>
      </c>
      <c r="Z53" t="s">
        <v>105</v>
      </c>
      <c r="AA53" t="s">
        <v>435</v>
      </c>
      <c r="AB53" s="37">
        <v>1</v>
      </c>
      <c r="AC53" t="s">
        <v>107</v>
      </c>
      <c r="AD53" s="37">
        <v>144968</v>
      </c>
      <c r="AE53" s="37">
        <v>140396</v>
      </c>
      <c r="AF53" s="37">
        <v>144968</v>
      </c>
    </row>
    <row r="54" spans="1:32">
      <c r="A54" t="s">
        <v>1066</v>
      </c>
      <c r="B54" t="s">
        <v>190</v>
      </c>
      <c r="C54" t="s">
        <v>191</v>
      </c>
      <c r="D54" t="s">
        <v>1119</v>
      </c>
      <c r="E54" t="s">
        <v>1376</v>
      </c>
      <c r="F54" t="s">
        <v>1377</v>
      </c>
      <c r="G54" t="s">
        <v>947</v>
      </c>
      <c r="H54" t="s">
        <v>195</v>
      </c>
      <c r="I54" t="s">
        <v>1122</v>
      </c>
      <c r="J54" t="s">
        <v>1378</v>
      </c>
      <c r="K54" t="s">
        <v>96</v>
      </c>
      <c r="L54" t="s">
        <v>1379</v>
      </c>
      <c r="M54" s="35">
        <v>45992.602256944447</v>
      </c>
      <c r="N54" s="35">
        <v>45993.556250000001</v>
      </c>
      <c r="O54" t="s">
        <v>972</v>
      </c>
      <c r="P54" t="s">
        <v>951</v>
      </c>
      <c r="Q54" t="s">
        <v>952</v>
      </c>
      <c r="R54" t="s">
        <v>1125</v>
      </c>
      <c r="S54" t="s">
        <v>98</v>
      </c>
      <c r="T54" t="s">
        <v>119</v>
      </c>
      <c r="U54" t="s">
        <v>100</v>
      </c>
      <c r="V54" t="s">
        <v>1380</v>
      </c>
      <c r="W54" t="s">
        <v>102</v>
      </c>
      <c r="X54" t="s">
        <v>1381</v>
      </c>
      <c r="Y54" t="s">
        <v>11</v>
      </c>
      <c r="Z54" t="s">
        <v>105</v>
      </c>
      <c r="AA54" t="s">
        <v>1075</v>
      </c>
      <c r="AB54" s="37">
        <v>1</v>
      </c>
      <c r="AC54" t="s">
        <v>107</v>
      </c>
      <c r="AD54" s="37">
        <v>144968</v>
      </c>
      <c r="AE54" s="37">
        <v>140396</v>
      </c>
      <c r="AF54" s="37">
        <v>144968</v>
      </c>
    </row>
    <row r="55" spans="1:32">
      <c r="A55" t="s">
        <v>417</v>
      </c>
      <c r="B55" t="s">
        <v>86</v>
      </c>
      <c r="C55" t="s">
        <v>87</v>
      </c>
      <c r="D55" t="s">
        <v>1382</v>
      </c>
      <c r="E55" t="s">
        <v>1383</v>
      </c>
      <c r="F55" t="s">
        <v>1384</v>
      </c>
      <c r="G55" t="s">
        <v>947</v>
      </c>
      <c r="H55" t="s">
        <v>455</v>
      </c>
      <c r="I55" t="s">
        <v>1385</v>
      </c>
      <c r="J55" t="s">
        <v>1386</v>
      </c>
      <c r="K55" t="s">
        <v>96</v>
      </c>
      <c r="L55" t="s">
        <v>1387</v>
      </c>
      <c r="M55" s="35">
        <v>45992.622291666667</v>
      </c>
      <c r="N55" s="35">
        <v>45993.427083333343</v>
      </c>
      <c r="O55" t="s">
        <v>972</v>
      </c>
      <c r="P55" t="s">
        <v>951</v>
      </c>
      <c r="Q55" t="s">
        <v>1323</v>
      </c>
      <c r="R55" t="s">
        <v>993</v>
      </c>
      <c r="S55" t="s">
        <v>964</v>
      </c>
      <c r="T55" t="s">
        <v>964</v>
      </c>
      <c r="U55" t="s">
        <v>100</v>
      </c>
      <c r="V55" t="s">
        <v>1388</v>
      </c>
      <c r="W55" t="s">
        <v>102</v>
      </c>
      <c r="X55" t="s">
        <v>1389</v>
      </c>
      <c r="Y55" t="s">
        <v>11</v>
      </c>
      <c r="Z55" t="s">
        <v>105</v>
      </c>
      <c r="AA55" t="s">
        <v>1390</v>
      </c>
      <c r="AB55" s="37">
        <v>1</v>
      </c>
      <c r="AC55" t="s">
        <v>107</v>
      </c>
      <c r="AD55" s="37">
        <v>144968</v>
      </c>
      <c r="AE55" s="37">
        <v>140396</v>
      </c>
      <c r="AF55" s="37">
        <v>144968</v>
      </c>
    </row>
    <row r="56" spans="1:32">
      <c r="A56" t="s">
        <v>189</v>
      </c>
      <c r="B56" t="s">
        <v>190</v>
      </c>
      <c r="C56" t="s">
        <v>191</v>
      </c>
      <c r="D56" t="s">
        <v>210</v>
      </c>
      <c r="E56" t="s">
        <v>1391</v>
      </c>
      <c r="F56" t="s">
        <v>1392</v>
      </c>
      <c r="G56" t="s">
        <v>947</v>
      </c>
      <c r="H56" t="s">
        <v>195</v>
      </c>
      <c r="I56" t="s">
        <v>189</v>
      </c>
      <c r="J56" t="s">
        <v>1393</v>
      </c>
      <c r="K56" t="s">
        <v>96</v>
      </c>
      <c r="L56" t="s">
        <v>1394</v>
      </c>
      <c r="M56" s="35">
        <v>45992.65556712963</v>
      </c>
      <c r="N56" s="35">
        <v>45993.609722222223</v>
      </c>
      <c r="O56" t="s">
        <v>972</v>
      </c>
      <c r="P56" t="s">
        <v>951</v>
      </c>
      <c r="Q56" t="s">
        <v>1134</v>
      </c>
      <c r="R56" t="s">
        <v>993</v>
      </c>
      <c r="S56" t="s">
        <v>98</v>
      </c>
      <c r="T56" t="s">
        <v>99</v>
      </c>
      <c r="U56" t="s">
        <v>100</v>
      </c>
      <c r="V56" t="s">
        <v>1395</v>
      </c>
      <c r="W56" t="s">
        <v>102</v>
      </c>
      <c r="X56" t="s">
        <v>1396</v>
      </c>
      <c r="Y56" t="s">
        <v>8</v>
      </c>
      <c r="Z56" t="s">
        <v>105</v>
      </c>
      <c r="AA56" t="s">
        <v>201</v>
      </c>
      <c r="AB56" s="37">
        <v>1</v>
      </c>
      <c r="AC56" t="s">
        <v>107</v>
      </c>
      <c r="AD56" s="37">
        <v>65960</v>
      </c>
      <c r="AE56" s="37">
        <v>75096</v>
      </c>
      <c r="AF56" s="37">
        <v>65960</v>
      </c>
    </row>
    <row r="57" spans="1:32">
      <c r="A57" t="s">
        <v>1261</v>
      </c>
      <c r="B57" t="s">
        <v>124</v>
      </c>
      <c r="C57" t="s">
        <v>125</v>
      </c>
      <c r="D57" t="s">
        <v>1262</v>
      </c>
      <c r="E57" t="s">
        <v>1397</v>
      </c>
      <c r="F57" t="s">
        <v>1398</v>
      </c>
      <c r="G57" t="s">
        <v>947</v>
      </c>
      <c r="H57" t="s">
        <v>1265</v>
      </c>
      <c r="I57" t="s">
        <v>1261</v>
      </c>
      <c r="J57" t="s">
        <v>1399</v>
      </c>
      <c r="K57" t="s">
        <v>96</v>
      </c>
      <c r="L57" t="s">
        <v>1400</v>
      </c>
      <c r="M57" s="35">
        <v>45992.650416666656</v>
      </c>
      <c r="N57" s="35">
        <v>45993.527777777781</v>
      </c>
      <c r="O57" t="s">
        <v>972</v>
      </c>
      <c r="P57" t="s">
        <v>951</v>
      </c>
      <c r="Q57" t="s">
        <v>1100</v>
      </c>
      <c r="R57" t="s">
        <v>1346</v>
      </c>
      <c r="S57" t="s">
        <v>964</v>
      </c>
      <c r="T57" t="s">
        <v>964</v>
      </c>
      <c r="U57" t="s">
        <v>100</v>
      </c>
      <c r="V57" t="s">
        <v>1401</v>
      </c>
      <c r="W57" t="s">
        <v>102</v>
      </c>
      <c r="X57" t="s">
        <v>1402</v>
      </c>
      <c r="Y57" t="s">
        <v>8</v>
      </c>
      <c r="Z57" t="s">
        <v>105</v>
      </c>
      <c r="AA57" t="s">
        <v>1271</v>
      </c>
      <c r="AB57" s="37">
        <v>1</v>
      </c>
      <c r="AC57" t="s">
        <v>107</v>
      </c>
      <c r="AD57" s="37">
        <v>65960</v>
      </c>
      <c r="AE57" s="37">
        <v>75096</v>
      </c>
      <c r="AF57" s="37">
        <v>65960</v>
      </c>
    </row>
    <row r="58" spans="1:32">
      <c r="A58" t="s">
        <v>626</v>
      </c>
      <c r="B58" t="s">
        <v>124</v>
      </c>
      <c r="C58" t="s">
        <v>125</v>
      </c>
      <c r="D58" t="s">
        <v>627</v>
      </c>
      <c r="E58" t="s">
        <v>1403</v>
      </c>
      <c r="F58" t="s">
        <v>1404</v>
      </c>
      <c r="G58" t="s">
        <v>947</v>
      </c>
      <c r="H58" t="s">
        <v>630</v>
      </c>
      <c r="I58" t="s">
        <v>626</v>
      </c>
      <c r="J58" t="s">
        <v>1405</v>
      </c>
      <c r="K58" t="s">
        <v>96</v>
      </c>
      <c r="L58" t="s">
        <v>1406</v>
      </c>
      <c r="M58" s="35">
        <v>45992.656099537038</v>
      </c>
      <c r="N58" s="35">
        <v>45992.688194444447</v>
      </c>
      <c r="P58" t="s">
        <v>1000</v>
      </c>
      <c r="Q58" t="s">
        <v>1001</v>
      </c>
      <c r="R58" t="s">
        <v>1002</v>
      </c>
      <c r="S58" t="s">
        <v>1407</v>
      </c>
      <c r="T58" t="s">
        <v>1408</v>
      </c>
      <c r="V58" t="s">
        <v>1409</v>
      </c>
      <c r="W58" t="s">
        <v>955</v>
      </c>
      <c r="Y58" t="s">
        <v>8</v>
      </c>
      <c r="Z58" t="s">
        <v>105</v>
      </c>
      <c r="AA58" t="s">
        <v>1410</v>
      </c>
      <c r="AB58" s="37">
        <v>0</v>
      </c>
      <c r="AC58" t="s">
        <v>107</v>
      </c>
      <c r="AD58" s="37">
        <v>41241</v>
      </c>
      <c r="AE58" s="37">
        <v>0</v>
      </c>
      <c r="AF58" s="37">
        <v>41241</v>
      </c>
    </row>
    <row r="59" spans="1:32">
      <c r="A59" t="s">
        <v>189</v>
      </c>
      <c r="B59" t="s">
        <v>190</v>
      </c>
      <c r="C59" t="s">
        <v>191</v>
      </c>
      <c r="D59" t="s">
        <v>210</v>
      </c>
      <c r="E59" t="s">
        <v>1411</v>
      </c>
      <c r="F59" t="s">
        <v>1412</v>
      </c>
      <c r="G59" t="s">
        <v>947</v>
      </c>
      <c r="H59" t="s">
        <v>195</v>
      </c>
      <c r="I59" t="s">
        <v>189</v>
      </c>
      <c r="J59" t="s">
        <v>1413</v>
      </c>
      <c r="K59" t="s">
        <v>96</v>
      </c>
      <c r="L59" t="s">
        <v>1414</v>
      </c>
      <c r="M59" s="35">
        <v>45992.672997685193</v>
      </c>
      <c r="N59" s="35">
        <v>45993.703472222223</v>
      </c>
      <c r="O59" t="s">
        <v>972</v>
      </c>
      <c r="P59" t="s">
        <v>951</v>
      </c>
      <c r="Q59" t="s">
        <v>1100</v>
      </c>
      <c r="R59" t="s">
        <v>993</v>
      </c>
      <c r="S59" t="s">
        <v>142</v>
      </c>
      <c r="T59" t="s">
        <v>1415</v>
      </c>
      <c r="U59" t="s">
        <v>100</v>
      </c>
      <c r="V59" t="s">
        <v>1416</v>
      </c>
      <c r="W59" t="s">
        <v>102</v>
      </c>
      <c r="X59" t="s">
        <v>1417</v>
      </c>
      <c r="Y59" t="s">
        <v>8</v>
      </c>
      <c r="Z59" t="s">
        <v>105</v>
      </c>
      <c r="AA59" t="s">
        <v>201</v>
      </c>
      <c r="AB59" s="37">
        <v>1</v>
      </c>
      <c r="AC59" t="s">
        <v>107</v>
      </c>
      <c r="AD59" s="37">
        <v>65960</v>
      </c>
      <c r="AE59" s="37">
        <v>75096</v>
      </c>
      <c r="AF59" s="37">
        <v>65960</v>
      </c>
    </row>
    <row r="60" spans="1:32">
      <c r="A60" t="s">
        <v>123</v>
      </c>
      <c r="B60" t="s">
        <v>124</v>
      </c>
      <c r="C60" t="s">
        <v>125</v>
      </c>
      <c r="D60" t="s">
        <v>1418</v>
      </c>
      <c r="E60" t="s">
        <v>1419</v>
      </c>
      <c r="F60" t="s">
        <v>1420</v>
      </c>
      <c r="G60" t="s">
        <v>947</v>
      </c>
      <c r="H60" t="s">
        <v>174</v>
      </c>
      <c r="I60" t="s">
        <v>1421</v>
      </c>
      <c r="J60" t="s">
        <v>1422</v>
      </c>
      <c r="K60" t="s">
        <v>96</v>
      </c>
      <c r="L60" t="s">
        <v>1423</v>
      </c>
      <c r="M60" s="35">
        <v>45992.673784722218</v>
      </c>
      <c r="N60" s="35">
        <v>45994.529861111107</v>
      </c>
      <c r="O60" t="s">
        <v>972</v>
      </c>
      <c r="P60" t="s">
        <v>951</v>
      </c>
      <c r="Q60" t="s">
        <v>1056</v>
      </c>
      <c r="R60" t="s">
        <v>993</v>
      </c>
      <c r="S60" t="s">
        <v>964</v>
      </c>
      <c r="T60" t="s">
        <v>964</v>
      </c>
      <c r="U60" t="s">
        <v>100</v>
      </c>
      <c r="V60" t="s">
        <v>1424</v>
      </c>
      <c r="W60" t="s">
        <v>102</v>
      </c>
      <c r="X60" t="s">
        <v>1425</v>
      </c>
      <c r="Y60" t="s">
        <v>11</v>
      </c>
      <c r="Z60" t="s">
        <v>105</v>
      </c>
      <c r="AA60" t="s">
        <v>135</v>
      </c>
      <c r="AB60" s="37">
        <v>1</v>
      </c>
      <c r="AC60" t="s">
        <v>107</v>
      </c>
      <c r="AD60" s="37">
        <v>144968</v>
      </c>
      <c r="AE60" s="37">
        <v>140396</v>
      </c>
      <c r="AF60" s="37">
        <v>144968</v>
      </c>
    </row>
    <row r="61" spans="1:32">
      <c r="A61" t="s">
        <v>1066</v>
      </c>
      <c r="B61" t="s">
        <v>190</v>
      </c>
      <c r="C61" t="s">
        <v>191</v>
      </c>
      <c r="D61" t="s">
        <v>1426</v>
      </c>
      <c r="E61" t="s">
        <v>1427</v>
      </c>
      <c r="F61" t="s">
        <v>1428</v>
      </c>
      <c r="G61" t="s">
        <v>947</v>
      </c>
      <c r="H61" t="s">
        <v>195</v>
      </c>
      <c r="I61" t="s">
        <v>1066</v>
      </c>
      <c r="J61" t="s">
        <v>1429</v>
      </c>
      <c r="K61" t="s">
        <v>96</v>
      </c>
      <c r="L61" t="s">
        <v>1430</v>
      </c>
      <c r="M61" s="35">
        <v>45992.681215277778</v>
      </c>
      <c r="N61" s="35">
        <v>45993.432638888888</v>
      </c>
      <c r="O61" t="s">
        <v>972</v>
      </c>
      <c r="P61" t="s">
        <v>951</v>
      </c>
      <c r="Q61" t="s">
        <v>952</v>
      </c>
      <c r="R61" t="s">
        <v>973</v>
      </c>
      <c r="S61" t="s">
        <v>98</v>
      </c>
      <c r="T61" t="s">
        <v>119</v>
      </c>
      <c r="U61" t="s">
        <v>100</v>
      </c>
      <c r="V61" t="s">
        <v>1431</v>
      </c>
      <c r="W61" t="s">
        <v>102</v>
      </c>
      <c r="X61" t="s">
        <v>1432</v>
      </c>
      <c r="Y61" t="s">
        <v>8</v>
      </c>
      <c r="Z61" t="s">
        <v>105</v>
      </c>
      <c r="AA61" t="s">
        <v>1075</v>
      </c>
      <c r="AB61" s="37">
        <v>1</v>
      </c>
      <c r="AC61" t="s">
        <v>107</v>
      </c>
      <c r="AD61" s="37">
        <v>65960</v>
      </c>
      <c r="AE61" s="37">
        <v>75096</v>
      </c>
      <c r="AF61" s="37">
        <v>65960</v>
      </c>
    </row>
    <row r="62" spans="1:32">
      <c r="A62" t="s">
        <v>1066</v>
      </c>
      <c r="B62" t="s">
        <v>190</v>
      </c>
      <c r="C62" t="s">
        <v>191</v>
      </c>
      <c r="D62" t="s">
        <v>1433</v>
      </c>
      <c r="E62" t="s">
        <v>1434</v>
      </c>
      <c r="F62" t="s">
        <v>1435</v>
      </c>
      <c r="G62" t="s">
        <v>947</v>
      </c>
      <c r="H62" t="s">
        <v>195</v>
      </c>
      <c r="I62" t="s">
        <v>1436</v>
      </c>
      <c r="J62" t="s">
        <v>1437</v>
      </c>
      <c r="K62" t="s">
        <v>96</v>
      </c>
      <c r="L62" t="s">
        <v>1438</v>
      </c>
      <c r="M62" s="35">
        <v>45992.711377314823</v>
      </c>
      <c r="N62" s="35">
        <v>45994.602083333331</v>
      </c>
      <c r="O62" t="s">
        <v>972</v>
      </c>
      <c r="P62" t="s">
        <v>951</v>
      </c>
      <c r="Q62" t="s">
        <v>952</v>
      </c>
      <c r="R62" t="s">
        <v>953</v>
      </c>
      <c r="S62" t="s">
        <v>964</v>
      </c>
      <c r="T62" t="s">
        <v>964</v>
      </c>
      <c r="U62" t="s">
        <v>100</v>
      </c>
      <c r="V62" t="s">
        <v>1439</v>
      </c>
      <c r="W62" t="s">
        <v>102</v>
      </c>
      <c r="X62" t="s">
        <v>1440</v>
      </c>
      <c r="Y62" t="s">
        <v>11</v>
      </c>
      <c r="Z62" t="s">
        <v>105</v>
      </c>
      <c r="AA62" t="s">
        <v>1075</v>
      </c>
      <c r="AB62" s="37">
        <v>1</v>
      </c>
      <c r="AC62" t="s">
        <v>107</v>
      </c>
      <c r="AD62" s="37">
        <v>144968</v>
      </c>
      <c r="AE62" s="37">
        <v>140396</v>
      </c>
      <c r="AF62" s="37">
        <v>144968</v>
      </c>
    </row>
    <row r="63" spans="1:32">
      <c r="A63" t="s">
        <v>317</v>
      </c>
      <c r="B63" t="s">
        <v>124</v>
      </c>
      <c r="C63" t="s">
        <v>125</v>
      </c>
      <c r="D63" t="s">
        <v>1441</v>
      </c>
      <c r="E63" t="s">
        <v>1442</v>
      </c>
      <c r="F63" t="s">
        <v>1443</v>
      </c>
      <c r="G63" t="s">
        <v>947</v>
      </c>
      <c r="H63" t="s">
        <v>321</v>
      </c>
      <c r="I63" t="s">
        <v>317</v>
      </c>
      <c r="J63" t="s">
        <v>1444</v>
      </c>
      <c r="K63" t="s">
        <v>96</v>
      </c>
      <c r="L63" t="s">
        <v>1445</v>
      </c>
      <c r="M63" s="35">
        <v>45992.736331018517</v>
      </c>
      <c r="N63" s="35">
        <v>45993.522916666669</v>
      </c>
      <c r="O63" t="s">
        <v>972</v>
      </c>
      <c r="P63" t="s">
        <v>951</v>
      </c>
      <c r="Q63" t="s">
        <v>1134</v>
      </c>
      <c r="R63" t="s">
        <v>993</v>
      </c>
      <c r="S63" t="s">
        <v>98</v>
      </c>
      <c r="T63" t="s">
        <v>119</v>
      </c>
      <c r="U63" t="s">
        <v>100</v>
      </c>
      <c r="V63" t="s">
        <v>1446</v>
      </c>
      <c r="W63" t="s">
        <v>102</v>
      </c>
      <c r="X63" t="s">
        <v>1447</v>
      </c>
      <c r="Y63" t="s">
        <v>8</v>
      </c>
      <c r="Z63" t="s">
        <v>105</v>
      </c>
      <c r="AA63" t="s">
        <v>1448</v>
      </c>
      <c r="AB63" s="37">
        <v>1</v>
      </c>
      <c r="AC63" t="s">
        <v>107</v>
      </c>
      <c r="AD63" s="37">
        <v>65960</v>
      </c>
      <c r="AE63" s="37">
        <v>75096</v>
      </c>
      <c r="AF63" s="37">
        <v>65960</v>
      </c>
    </row>
    <row r="64" spans="1:32">
      <c r="A64" t="s">
        <v>297</v>
      </c>
      <c r="B64" t="s">
        <v>109</v>
      </c>
      <c r="C64" t="s">
        <v>110</v>
      </c>
      <c r="D64" t="s">
        <v>1449</v>
      </c>
      <c r="E64" t="s">
        <v>1450</v>
      </c>
      <c r="F64" t="s">
        <v>1451</v>
      </c>
      <c r="G64" t="s">
        <v>947</v>
      </c>
      <c r="H64" t="s">
        <v>302</v>
      </c>
      <c r="I64" t="s">
        <v>1452</v>
      </c>
      <c r="J64" t="s">
        <v>1453</v>
      </c>
      <c r="K64" t="s">
        <v>96</v>
      </c>
      <c r="L64" t="s">
        <v>1454</v>
      </c>
      <c r="M64" s="35">
        <v>45993.333333333343</v>
      </c>
      <c r="N64" s="35">
        <v>45994.510416666657</v>
      </c>
      <c r="O64" t="s">
        <v>972</v>
      </c>
      <c r="P64" t="s">
        <v>1000</v>
      </c>
      <c r="Q64" t="s">
        <v>1455</v>
      </c>
      <c r="R64" t="s">
        <v>1456</v>
      </c>
      <c r="S64" t="s">
        <v>963</v>
      </c>
      <c r="T64" t="s">
        <v>964</v>
      </c>
      <c r="U64" t="s">
        <v>1347</v>
      </c>
      <c r="V64" t="s">
        <v>1457</v>
      </c>
      <c r="W64" t="s">
        <v>102</v>
      </c>
      <c r="X64" t="s">
        <v>1458</v>
      </c>
      <c r="Y64" t="s">
        <v>11</v>
      </c>
      <c r="Z64" t="s">
        <v>105</v>
      </c>
      <c r="AA64" t="s">
        <v>1459</v>
      </c>
      <c r="AB64" s="37">
        <v>1</v>
      </c>
      <c r="AC64" t="s">
        <v>107</v>
      </c>
      <c r="AD64" s="37">
        <v>144968</v>
      </c>
      <c r="AE64" s="37">
        <v>140396</v>
      </c>
      <c r="AF64" s="37">
        <v>144968</v>
      </c>
    </row>
    <row r="65" spans="1:32">
      <c r="A65" t="s">
        <v>317</v>
      </c>
      <c r="B65" t="s">
        <v>124</v>
      </c>
      <c r="C65" t="s">
        <v>125</v>
      </c>
      <c r="D65" t="s">
        <v>1253</v>
      </c>
      <c r="E65" t="s">
        <v>1460</v>
      </c>
      <c r="F65" t="s">
        <v>1461</v>
      </c>
      <c r="G65" t="s">
        <v>947</v>
      </c>
      <c r="H65" t="s">
        <v>195</v>
      </c>
      <c r="I65" t="s">
        <v>1256</v>
      </c>
      <c r="J65" t="s">
        <v>1462</v>
      </c>
      <c r="K65" t="s">
        <v>96</v>
      </c>
      <c r="L65" t="s">
        <v>1463</v>
      </c>
      <c r="M65" s="35">
        <v>45993.333333333343</v>
      </c>
      <c r="N65" s="35">
        <v>45994.402777777781</v>
      </c>
      <c r="O65" t="s">
        <v>972</v>
      </c>
      <c r="P65" t="s">
        <v>1000</v>
      </c>
      <c r="Q65" t="s">
        <v>1464</v>
      </c>
      <c r="R65" t="s">
        <v>1465</v>
      </c>
      <c r="S65" t="s">
        <v>98</v>
      </c>
      <c r="T65" t="s">
        <v>99</v>
      </c>
      <c r="U65" t="s">
        <v>100</v>
      </c>
      <c r="V65" t="s">
        <v>1466</v>
      </c>
      <c r="W65" t="s">
        <v>102</v>
      </c>
      <c r="X65" t="s">
        <v>1467</v>
      </c>
      <c r="Y65" t="s">
        <v>11</v>
      </c>
      <c r="Z65" t="s">
        <v>105</v>
      </c>
      <c r="AA65" t="s">
        <v>956</v>
      </c>
      <c r="AB65" s="37">
        <v>1</v>
      </c>
      <c r="AC65" t="s">
        <v>107</v>
      </c>
      <c r="AD65" s="37">
        <v>144968</v>
      </c>
      <c r="AE65" s="37">
        <v>140396</v>
      </c>
      <c r="AF65" s="37">
        <v>144968</v>
      </c>
    </row>
    <row r="66" spans="1:32">
      <c r="A66" t="s">
        <v>189</v>
      </c>
      <c r="B66" t="s">
        <v>190</v>
      </c>
      <c r="C66" t="s">
        <v>191</v>
      </c>
      <c r="D66" t="s">
        <v>905</v>
      </c>
      <c r="E66" t="s">
        <v>1468</v>
      </c>
      <c r="F66" t="s">
        <v>1104</v>
      </c>
      <c r="G66" t="s">
        <v>947</v>
      </c>
      <c r="H66" t="s">
        <v>195</v>
      </c>
      <c r="I66" t="s">
        <v>908</v>
      </c>
      <c r="J66" t="s">
        <v>1105</v>
      </c>
      <c r="K66" t="s">
        <v>96</v>
      </c>
      <c r="L66" t="s">
        <v>1469</v>
      </c>
      <c r="M66" s="35">
        <v>45993.333333333343</v>
      </c>
      <c r="N66" s="35">
        <v>45993.520138888889</v>
      </c>
      <c r="O66" t="s">
        <v>972</v>
      </c>
      <c r="P66" t="s">
        <v>951</v>
      </c>
      <c r="Q66" t="s">
        <v>983</v>
      </c>
      <c r="R66" t="s">
        <v>993</v>
      </c>
      <c r="S66" t="s">
        <v>98</v>
      </c>
      <c r="T66" t="s">
        <v>99</v>
      </c>
      <c r="U66" t="s">
        <v>100</v>
      </c>
      <c r="V66" t="s">
        <v>1470</v>
      </c>
      <c r="W66" t="s">
        <v>102</v>
      </c>
      <c r="X66" t="s">
        <v>1108</v>
      </c>
      <c r="Y66" t="s">
        <v>8</v>
      </c>
      <c r="Z66" t="s">
        <v>105</v>
      </c>
      <c r="AA66" t="s">
        <v>823</v>
      </c>
      <c r="AB66" s="37">
        <v>1</v>
      </c>
      <c r="AC66" t="s">
        <v>107</v>
      </c>
      <c r="AD66" s="37">
        <v>65960</v>
      </c>
      <c r="AE66" s="37">
        <v>75096</v>
      </c>
      <c r="AF66" s="37">
        <v>65960</v>
      </c>
    </row>
    <row r="67" spans="1:32">
      <c r="A67" t="s">
        <v>417</v>
      </c>
      <c r="B67" t="s">
        <v>86</v>
      </c>
      <c r="C67" t="s">
        <v>87</v>
      </c>
      <c r="D67" t="s">
        <v>1471</v>
      </c>
      <c r="E67" t="s">
        <v>1472</v>
      </c>
      <c r="F67" t="s">
        <v>1473</v>
      </c>
      <c r="G67" t="s">
        <v>947</v>
      </c>
      <c r="H67" t="s">
        <v>455</v>
      </c>
      <c r="I67" t="s">
        <v>1474</v>
      </c>
      <c r="J67" t="s">
        <v>1475</v>
      </c>
      <c r="K67" t="s">
        <v>96</v>
      </c>
      <c r="L67" t="s">
        <v>1476</v>
      </c>
      <c r="M67" s="35">
        <v>45993.375150462962</v>
      </c>
      <c r="N67" s="35">
        <v>45994.572222222218</v>
      </c>
      <c r="O67" t="s">
        <v>972</v>
      </c>
      <c r="P67" t="s">
        <v>951</v>
      </c>
      <c r="Q67" t="s">
        <v>1056</v>
      </c>
      <c r="R67" t="s">
        <v>993</v>
      </c>
      <c r="S67" t="s">
        <v>98</v>
      </c>
      <c r="T67" t="s">
        <v>99</v>
      </c>
      <c r="U67" t="s">
        <v>100</v>
      </c>
      <c r="V67" t="s">
        <v>1477</v>
      </c>
      <c r="W67" t="s">
        <v>102</v>
      </c>
      <c r="X67" t="s">
        <v>1478</v>
      </c>
      <c r="Y67" t="s">
        <v>13</v>
      </c>
      <c r="Z67" t="s">
        <v>105</v>
      </c>
      <c r="AA67" t="s">
        <v>478</v>
      </c>
      <c r="AB67" s="37">
        <v>1</v>
      </c>
      <c r="AC67" t="s">
        <v>107</v>
      </c>
      <c r="AD67" s="37">
        <v>275729</v>
      </c>
      <c r="AE67" s="37">
        <v>196537</v>
      </c>
      <c r="AF67" s="37">
        <v>275729</v>
      </c>
    </row>
    <row r="68" spans="1:32">
      <c r="A68" t="s">
        <v>242</v>
      </c>
      <c r="B68" t="s">
        <v>248</v>
      </c>
      <c r="C68" t="s">
        <v>244</v>
      </c>
      <c r="D68" t="s">
        <v>309</v>
      </c>
      <c r="E68" t="s">
        <v>1479</v>
      </c>
      <c r="F68" t="s">
        <v>1480</v>
      </c>
      <c r="G68" t="s">
        <v>947</v>
      </c>
      <c r="H68" t="s">
        <v>248</v>
      </c>
      <c r="I68" t="s">
        <v>242</v>
      </c>
      <c r="J68" t="s">
        <v>1481</v>
      </c>
      <c r="K68" t="s">
        <v>96</v>
      </c>
      <c r="L68" t="s">
        <v>1482</v>
      </c>
      <c r="M68" s="35">
        <v>45993.378206018519</v>
      </c>
      <c r="N68" s="35">
        <v>45994.35833333333</v>
      </c>
      <c r="O68" t="s">
        <v>972</v>
      </c>
      <c r="P68" t="s">
        <v>951</v>
      </c>
      <c r="Q68" t="s">
        <v>962</v>
      </c>
      <c r="R68" t="s">
        <v>962</v>
      </c>
      <c r="S68" t="s">
        <v>98</v>
      </c>
      <c r="T68" t="s">
        <v>99</v>
      </c>
      <c r="U68" t="s">
        <v>1483</v>
      </c>
      <c r="V68" t="s">
        <v>1484</v>
      </c>
      <c r="W68" t="s">
        <v>102</v>
      </c>
      <c r="Y68" t="s">
        <v>8</v>
      </c>
      <c r="Z68" t="s">
        <v>105</v>
      </c>
      <c r="AA68" t="s">
        <v>1485</v>
      </c>
      <c r="AB68" s="37">
        <v>1</v>
      </c>
      <c r="AC68" t="s">
        <v>107</v>
      </c>
      <c r="AD68" s="37">
        <v>65960</v>
      </c>
      <c r="AE68" s="37">
        <v>75096</v>
      </c>
      <c r="AF68" s="37">
        <v>65960</v>
      </c>
    </row>
    <row r="69" spans="1:32">
      <c r="A69" t="s">
        <v>189</v>
      </c>
      <c r="B69" t="s">
        <v>190</v>
      </c>
      <c r="C69" t="s">
        <v>191</v>
      </c>
      <c r="D69" t="s">
        <v>905</v>
      </c>
      <c r="E69" t="s">
        <v>1486</v>
      </c>
      <c r="F69" t="s">
        <v>1487</v>
      </c>
      <c r="G69" t="s">
        <v>947</v>
      </c>
      <c r="H69" t="s">
        <v>195</v>
      </c>
      <c r="I69" t="s">
        <v>908</v>
      </c>
      <c r="J69" t="s">
        <v>1488</v>
      </c>
      <c r="K69" t="s">
        <v>96</v>
      </c>
      <c r="L69" t="s">
        <v>1489</v>
      </c>
      <c r="M69" s="35">
        <v>45993.395578703698</v>
      </c>
      <c r="N69" s="35">
        <v>45993.564583333333</v>
      </c>
      <c r="O69" t="s">
        <v>972</v>
      </c>
      <c r="P69" t="s">
        <v>951</v>
      </c>
      <c r="Q69" t="s">
        <v>952</v>
      </c>
      <c r="R69" t="s">
        <v>973</v>
      </c>
      <c r="S69" t="s">
        <v>98</v>
      </c>
      <c r="T69" t="s">
        <v>119</v>
      </c>
      <c r="U69" t="s">
        <v>100</v>
      </c>
      <c r="V69" t="s">
        <v>1490</v>
      </c>
      <c r="W69" t="s">
        <v>102</v>
      </c>
      <c r="X69" t="s">
        <v>1491</v>
      </c>
      <c r="Y69" t="s">
        <v>8</v>
      </c>
      <c r="Z69" t="s">
        <v>105</v>
      </c>
      <c r="AA69" t="s">
        <v>823</v>
      </c>
      <c r="AB69" s="37">
        <v>1</v>
      </c>
      <c r="AC69" t="s">
        <v>107</v>
      </c>
      <c r="AD69" s="37">
        <v>65960</v>
      </c>
      <c r="AE69" s="37">
        <v>75096</v>
      </c>
      <c r="AF69" s="37">
        <v>65960</v>
      </c>
    </row>
    <row r="70" spans="1:32">
      <c r="A70" t="s">
        <v>189</v>
      </c>
      <c r="B70" t="s">
        <v>190</v>
      </c>
      <c r="C70" t="s">
        <v>191</v>
      </c>
      <c r="D70" t="s">
        <v>210</v>
      </c>
      <c r="E70" t="s">
        <v>1492</v>
      </c>
      <c r="F70" t="s">
        <v>1493</v>
      </c>
      <c r="G70" t="s">
        <v>947</v>
      </c>
      <c r="H70" t="s">
        <v>195</v>
      </c>
      <c r="I70" t="s">
        <v>189</v>
      </c>
      <c r="J70" t="s">
        <v>1494</v>
      </c>
      <c r="K70" t="s">
        <v>96</v>
      </c>
      <c r="L70" t="s">
        <v>1495</v>
      </c>
      <c r="M70" s="35">
        <v>45993.414421296293</v>
      </c>
      <c r="N70" s="35">
        <v>45993.54583333333</v>
      </c>
      <c r="O70" t="s">
        <v>972</v>
      </c>
      <c r="P70" t="s">
        <v>951</v>
      </c>
      <c r="Q70" t="s">
        <v>1019</v>
      </c>
      <c r="R70" t="s">
        <v>993</v>
      </c>
      <c r="S70" t="s">
        <v>98</v>
      </c>
      <c r="T70" t="s">
        <v>99</v>
      </c>
      <c r="U70" t="s">
        <v>100</v>
      </c>
      <c r="V70" t="s">
        <v>1496</v>
      </c>
      <c r="W70" t="s">
        <v>102</v>
      </c>
      <c r="X70" t="s">
        <v>1497</v>
      </c>
      <c r="Y70" t="s">
        <v>8</v>
      </c>
      <c r="Z70" t="s">
        <v>105</v>
      </c>
      <c r="AA70" t="s">
        <v>382</v>
      </c>
      <c r="AB70" s="37">
        <v>1</v>
      </c>
      <c r="AC70" t="s">
        <v>107</v>
      </c>
      <c r="AD70" s="37">
        <v>65960</v>
      </c>
      <c r="AE70" s="37">
        <v>75096</v>
      </c>
      <c r="AF70" s="37">
        <v>65960</v>
      </c>
    </row>
    <row r="71" spans="1:32">
      <c r="A71" t="s">
        <v>1084</v>
      </c>
      <c r="B71" t="s">
        <v>957</v>
      </c>
      <c r="C71" t="s">
        <v>286</v>
      </c>
      <c r="D71" t="s">
        <v>1498</v>
      </c>
      <c r="E71" t="s">
        <v>1499</v>
      </c>
      <c r="F71" t="s">
        <v>1500</v>
      </c>
      <c r="G71" t="s">
        <v>947</v>
      </c>
      <c r="H71" t="s">
        <v>1088</v>
      </c>
      <c r="I71" t="s">
        <v>1501</v>
      </c>
      <c r="J71" t="s">
        <v>1502</v>
      </c>
      <c r="K71" t="s">
        <v>96</v>
      </c>
      <c r="L71" t="s">
        <v>1503</v>
      </c>
      <c r="M71" s="35">
        <v>45993.485902777778</v>
      </c>
      <c r="N71" s="35">
        <v>45994.6875</v>
      </c>
      <c r="O71" t="s">
        <v>972</v>
      </c>
      <c r="P71" t="s">
        <v>951</v>
      </c>
      <c r="Q71" t="s">
        <v>952</v>
      </c>
      <c r="R71" t="s">
        <v>953</v>
      </c>
      <c r="S71" t="s">
        <v>98</v>
      </c>
      <c r="T71" t="s">
        <v>119</v>
      </c>
      <c r="U71" t="s">
        <v>100</v>
      </c>
      <c r="V71" t="s">
        <v>1504</v>
      </c>
      <c r="W71" t="s">
        <v>102</v>
      </c>
      <c r="X71" t="s">
        <v>1505</v>
      </c>
      <c r="Y71" t="s">
        <v>13</v>
      </c>
      <c r="Z71" t="s">
        <v>105</v>
      </c>
      <c r="AA71" t="s">
        <v>1506</v>
      </c>
      <c r="AB71" s="37">
        <v>1</v>
      </c>
      <c r="AC71" t="s">
        <v>107</v>
      </c>
      <c r="AD71" s="37">
        <v>275729</v>
      </c>
      <c r="AE71" s="37">
        <v>196537</v>
      </c>
      <c r="AF71" s="37">
        <v>275729</v>
      </c>
    </row>
    <row r="72" spans="1:32">
      <c r="A72" t="s">
        <v>123</v>
      </c>
      <c r="B72" t="s">
        <v>124</v>
      </c>
      <c r="C72" t="s">
        <v>125</v>
      </c>
      <c r="D72" t="s">
        <v>1507</v>
      </c>
      <c r="E72" t="s">
        <v>1508</v>
      </c>
      <c r="F72" t="s">
        <v>1509</v>
      </c>
      <c r="G72" t="s">
        <v>947</v>
      </c>
      <c r="H72" t="s">
        <v>174</v>
      </c>
      <c r="I72" t="s">
        <v>123</v>
      </c>
      <c r="J72" t="s">
        <v>1510</v>
      </c>
      <c r="K72" t="s">
        <v>96</v>
      </c>
      <c r="L72" t="s">
        <v>1511</v>
      </c>
      <c r="M72" s="35">
        <v>45993.486446759263</v>
      </c>
      <c r="N72" s="35">
        <v>45993.727083333331</v>
      </c>
      <c r="O72" t="s">
        <v>972</v>
      </c>
      <c r="P72" t="s">
        <v>951</v>
      </c>
      <c r="Q72" t="s">
        <v>962</v>
      </c>
      <c r="R72" t="s">
        <v>962</v>
      </c>
      <c r="S72" t="s">
        <v>98</v>
      </c>
      <c r="T72" t="s">
        <v>99</v>
      </c>
      <c r="U72" t="s">
        <v>100</v>
      </c>
      <c r="V72" t="s">
        <v>1512</v>
      </c>
      <c r="W72" t="s">
        <v>102</v>
      </c>
      <c r="X72" t="s">
        <v>1513</v>
      </c>
      <c r="Y72" t="s">
        <v>8</v>
      </c>
      <c r="Z72" t="s">
        <v>105</v>
      </c>
      <c r="AA72" t="s">
        <v>1514</v>
      </c>
      <c r="AB72" s="37">
        <v>1</v>
      </c>
      <c r="AC72" t="s">
        <v>107</v>
      </c>
      <c r="AD72" s="37">
        <v>65960</v>
      </c>
      <c r="AE72" s="37">
        <v>75096</v>
      </c>
      <c r="AF72" s="37">
        <v>65960</v>
      </c>
    </row>
    <row r="73" spans="1:32">
      <c r="A73" t="s">
        <v>189</v>
      </c>
      <c r="B73" t="s">
        <v>190</v>
      </c>
      <c r="C73" t="s">
        <v>191</v>
      </c>
      <c r="D73" t="s">
        <v>1515</v>
      </c>
      <c r="E73" t="s">
        <v>1516</v>
      </c>
      <c r="F73" t="s">
        <v>1517</v>
      </c>
      <c r="G73" t="s">
        <v>947</v>
      </c>
      <c r="H73" t="s">
        <v>195</v>
      </c>
      <c r="I73" t="s">
        <v>1518</v>
      </c>
      <c r="J73" t="s">
        <v>1519</v>
      </c>
      <c r="K73" t="s">
        <v>96</v>
      </c>
      <c r="L73" t="s">
        <v>1520</v>
      </c>
      <c r="M73" s="35">
        <v>45993.514687499999</v>
      </c>
      <c r="N73" s="35">
        <v>45994.413194444453</v>
      </c>
      <c r="O73" t="s">
        <v>972</v>
      </c>
      <c r="P73" t="s">
        <v>951</v>
      </c>
      <c r="Q73" t="s">
        <v>962</v>
      </c>
      <c r="R73" t="s">
        <v>962</v>
      </c>
      <c r="S73" t="s">
        <v>98</v>
      </c>
      <c r="T73" t="s">
        <v>119</v>
      </c>
      <c r="U73" t="s">
        <v>100</v>
      </c>
      <c r="V73" t="s">
        <v>1521</v>
      </c>
      <c r="W73" t="s">
        <v>102</v>
      </c>
      <c r="X73" t="s">
        <v>1522</v>
      </c>
      <c r="Y73" t="s">
        <v>15</v>
      </c>
      <c r="Z73" t="s">
        <v>105</v>
      </c>
      <c r="AA73" t="s">
        <v>836</v>
      </c>
      <c r="AB73" s="37">
        <v>1</v>
      </c>
      <c r="AC73" t="s">
        <v>107</v>
      </c>
      <c r="AD73" s="37">
        <v>479589</v>
      </c>
      <c r="AE73" s="37">
        <v>196537</v>
      </c>
      <c r="AF73" s="37">
        <v>479589</v>
      </c>
    </row>
    <row r="74" spans="1:32">
      <c r="A74" t="s">
        <v>159</v>
      </c>
      <c r="B74" t="s">
        <v>109</v>
      </c>
      <c r="C74" t="s">
        <v>160</v>
      </c>
      <c r="D74" t="s">
        <v>161</v>
      </c>
      <c r="E74" t="s">
        <v>1523</v>
      </c>
      <c r="F74" t="s">
        <v>1524</v>
      </c>
      <c r="G74" t="s">
        <v>947</v>
      </c>
      <c r="H74" t="s">
        <v>165</v>
      </c>
      <c r="I74" t="s">
        <v>159</v>
      </c>
      <c r="J74" t="s">
        <v>1525</v>
      </c>
      <c r="K74" t="s">
        <v>96</v>
      </c>
      <c r="L74" t="s">
        <v>1526</v>
      </c>
      <c r="M74" s="35">
        <v>45993.560393518521</v>
      </c>
      <c r="N74" s="35">
        <v>45994.42291666667</v>
      </c>
      <c r="O74" t="s">
        <v>972</v>
      </c>
      <c r="P74" t="s">
        <v>951</v>
      </c>
      <c r="Q74" t="s">
        <v>1527</v>
      </c>
      <c r="R74" t="s">
        <v>1528</v>
      </c>
      <c r="S74" t="s">
        <v>98</v>
      </c>
      <c r="T74" t="s">
        <v>119</v>
      </c>
      <c r="U74" t="s">
        <v>100</v>
      </c>
      <c r="V74" t="s">
        <v>1529</v>
      </c>
      <c r="W74" t="s">
        <v>102</v>
      </c>
      <c r="X74" t="s">
        <v>1530</v>
      </c>
      <c r="Y74" t="s">
        <v>8</v>
      </c>
      <c r="Z74" t="s">
        <v>105</v>
      </c>
      <c r="AA74" t="s">
        <v>170</v>
      </c>
      <c r="AB74" s="37">
        <v>1</v>
      </c>
      <c r="AC74" t="s">
        <v>107</v>
      </c>
      <c r="AD74" s="37">
        <v>65960</v>
      </c>
      <c r="AE74" s="37">
        <v>75096</v>
      </c>
      <c r="AF74" s="37">
        <v>65960</v>
      </c>
    </row>
    <row r="75" spans="1:32">
      <c r="A75" t="s">
        <v>417</v>
      </c>
      <c r="B75" t="s">
        <v>86</v>
      </c>
      <c r="C75" t="s">
        <v>87</v>
      </c>
      <c r="D75" t="s">
        <v>1531</v>
      </c>
      <c r="E75" t="s">
        <v>1532</v>
      </c>
      <c r="F75" t="s">
        <v>1533</v>
      </c>
      <c r="G75" t="s">
        <v>947</v>
      </c>
      <c r="H75" t="s">
        <v>1534</v>
      </c>
      <c r="I75" t="s">
        <v>1534</v>
      </c>
      <c r="J75" t="s">
        <v>1535</v>
      </c>
      <c r="K75" t="s">
        <v>96</v>
      </c>
      <c r="L75" t="s">
        <v>1536</v>
      </c>
      <c r="M75" s="35">
        <v>45993.674745370372</v>
      </c>
      <c r="N75" s="35">
        <v>45995.394444444442</v>
      </c>
      <c r="O75" t="s">
        <v>972</v>
      </c>
      <c r="P75" t="s">
        <v>951</v>
      </c>
      <c r="Q75" t="s">
        <v>1056</v>
      </c>
      <c r="R75" t="s">
        <v>993</v>
      </c>
      <c r="S75" t="s">
        <v>98</v>
      </c>
      <c r="T75" t="s">
        <v>99</v>
      </c>
      <c r="U75" t="s">
        <v>100</v>
      </c>
      <c r="V75" t="s">
        <v>1537</v>
      </c>
      <c r="W75" t="s">
        <v>102</v>
      </c>
      <c r="X75" t="s">
        <v>1538</v>
      </c>
      <c r="Y75" t="s">
        <v>104</v>
      </c>
      <c r="Z75" t="s">
        <v>282</v>
      </c>
      <c r="AA75" t="s">
        <v>426</v>
      </c>
      <c r="AB75" s="37">
        <v>1</v>
      </c>
      <c r="AC75" t="s">
        <v>107</v>
      </c>
      <c r="AD75" s="37">
        <v>988463</v>
      </c>
      <c r="AE75" s="37">
        <v>196537</v>
      </c>
      <c r="AF75" s="37">
        <v>988463</v>
      </c>
    </row>
    <row r="76" spans="1:32">
      <c r="A76" t="s">
        <v>492</v>
      </c>
      <c r="B76" t="s">
        <v>957</v>
      </c>
      <c r="C76" t="s">
        <v>286</v>
      </c>
      <c r="D76" t="s">
        <v>493</v>
      </c>
      <c r="E76" t="s">
        <v>1539</v>
      </c>
      <c r="F76" t="s">
        <v>1540</v>
      </c>
      <c r="G76" t="s">
        <v>947</v>
      </c>
      <c r="H76" t="s">
        <v>496</v>
      </c>
      <c r="I76" t="s">
        <v>492</v>
      </c>
      <c r="J76" t="s">
        <v>1541</v>
      </c>
      <c r="K76" t="s">
        <v>96</v>
      </c>
      <c r="L76" t="s">
        <v>1542</v>
      </c>
      <c r="M76" s="35">
        <v>45993.684525462973</v>
      </c>
      <c r="N76" s="35">
        <v>45995.488194444442</v>
      </c>
      <c r="O76" t="s">
        <v>972</v>
      </c>
      <c r="P76" t="s">
        <v>951</v>
      </c>
      <c r="Q76" t="s">
        <v>1027</v>
      </c>
      <c r="R76" t="s">
        <v>1028</v>
      </c>
      <c r="S76" t="s">
        <v>98</v>
      </c>
      <c r="T76" t="s">
        <v>119</v>
      </c>
      <c r="U76" t="s">
        <v>100</v>
      </c>
      <c r="V76" t="s">
        <v>1543</v>
      </c>
      <c r="W76" t="s">
        <v>102</v>
      </c>
      <c r="X76" t="s">
        <v>1544</v>
      </c>
      <c r="Y76" t="s">
        <v>8</v>
      </c>
      <c r="Z76" t="s">
        <v>105</v>
      </c>
      <c r="AA76" t="s">
        <v>501</v>
      </c>
      <c r="AB76" s="37">
        <v>1</v>
      </c>
      <c r="AC76" t="s">
        <v>107</v>
      </c>
      <c r="AD76" s="37">
        <v>65960</v>
      </c>
      <c r="AE76" s="37">
        <v>75096</v>
      </c>
      <c r="AF76" s="37">
        <v>65960</v>
      </c>
    </row>
    <row r="77" spans="1:32">
      <c r="A77" t="s">
        <v>159</v>
      </c>
      <c r="B77" t="s">
        <v>109</v>
      </c>
      <c r="C77" t="s">
        <v>160</v>
      </c>
      <c r="D77" t="s">
        <v>161</v>
      </c>
      <c r="E77" t="s">
        <v>1545</v>
      </c>
      <c r="F77" t="s">
        <v>1546</v>
      </c>
      <c r="G77" t="s">
        <v>947</v>
      </c>
      <c r="H77" t="s">
        <v>165</v>
      </c>
      <c r="I77" t="s">
        <v>159</v>
      </c>
      <c r="J77" t="s">
        <v>1547</v>
      </c>
      <c r="K77" t="s">
        <v>96</v>
      </c>
      <c r="L77" t="s">
        <v>1548</v>
      </c>
      <c r="M77" s="35">
        <v>45993.723275462973</v>
      </c>
      <c r="N77" s="35">
        <v>45994.508333333331</v>
      </c>
      <c r="O77" t="s">
        <v>972</v>
      </c>
      <c r="P77" t="s">
        <v>951</v>
      </c>
      <c r="Q77" t="s">
        <v>962</v>
      </c>
      <c r="R77" t="s">
        <v>962</v>
      </c>
      <c r="U77" t="s">
        <v>100</v>
      </c>
      <c r="V77" t="s">
        <v>1549</v>
      </c>
      <c r="W77" t="s">
        <v>102</v>
      </c>
      <c r="X77" t="s">
        <v>1550</v>
      </c>
      <c r="Y77" t="s">
        <v>8</v>
      </c>
      <c r="Z77" t="s">
        <v>105</v>
      </c>
      <c r="AA77" t="s">
        <v>170</v>
      </c>
      <c r="AB77" s="37">
        <v>1</v>
      </c>
      <c r="AC77" t="s">
        <v>107</v>
      </c>
      <c r="AD77" s="37">
        <v>65960</v>
      </c>
      <c r="AE77" s="37">
        <v>75096</v>
      </c>
      <c r="AF77" s="37">
        <v>65960</v>
      </c>
    </row>
    <row r="78" spans="1:32">
      <c r="A78" t="s">
        <v>417</v>
      </c>
      <c r="B78" t="s">
        <v>86</v>
      </c>
      <c r="C78" t="s">
        <v>87</v>
      </c>
      <c r="D78" t="s">
        <v>452</v>
      </c>
      <c r="E78" t="s">
        <v>1551</v>
      </c>
      <c r="F78" t="s">
        <v>1552</v>
      </c>
      <c r="G78" t="s">
        <v>947</v>
      </c>
      <c r="H78" t="s">
        <v>455</v>
      </c>
      <c r="I78" t="s">
        <v>417</v>
      </c>
      <c r="J78" t="s">
        <v>1553</v>
      </c>
      <c r="K78" t="s">
        <v>96</v>
      </c>
      <c r="L78" t="s">
        <v>1554</v>
      </c>
      <c r="M78" s="35">
        <v>45994.333333333343</v>
      </c>
      <c r="N78" s="35">
        <v>45994.594444444447</v>
      </c>
      <c r="O78" t="s">
        <v>972</v>
      </c>
      <c r="P78" t="s">
        <v>1000</v>
      </c>
      <c r="Q78" t="s">
        <v>1001</v>
      </c>
      <c r="R78" t="s">
        <v>1002</v>
      </c>
      <c r="S78" t="s">
        <v>1407</v>
      </c>
      <c r="T78" t="s">
        <v>1555</v>
      </c>
      <c r="U78" t="s">
        <v>100</v>
      </c>
      <c r="V78" t="s">
        <v>1556</v>
      </c>
      <c r="W78" t="s">
        <v>102</v>
      </c>
      <c r="X78" t="s">
        <v>1557</v>
      </c>
      <c r="Y78" t="s">
        <v>8</v>
      </c>
      <c r="Z78" t="s">
        <v>105</v>
      </c>
      <c r="AA78" t="s">
        <v>469</v>
      </c>
      <c r="AB78" s="37">
        <v>1</v>
      </c>
      <c r="AC78" t="s">
        <v>107</v>
      </c>
      <c r="AD78" s="37">
        <v>65960</v>
      </c>
      <c r="AE78" s="37">
        <v>75096</v>
      </c>
      <c r="AF78" s="37">
        <v>65960</v>
      </c>
    </row>
    <row r="79" spans="1:32">
      <c r="A79" t="s">
        <v>189</v>
      </c>
      <c r="B79" t="s">
        <v>190</v>
      </c>
      <c r="C79" t="s">
        <v>191</v>
      </c>
      <c r="D79" t="s">
        <v>837</v>
      </c>
      <c r="E79" t="s">
        <v>1558</v>
      </c>
      <c r="F79" t="s">
        <v>1559</v>
      </c>
      <c r="G79" t="s">
        <v>947</v>
      </c>
      <c r="H79" t="s">
        <v>195</v>
      </c>
      <c r="I79" t="s">
        <v>840</v>
      </c>
      <c r="J79" t="s">
        <v>1560</v>
      </c>
      <c r="K79" t="s">
        <v>96</v>
      </c>
      <c r="L79" t="s">
        <v>1561</v>
      </c>
      <c r="M79" s="35">
        <v>45994.333333333343</v>
      </c>
      <c r="N79" s="35">
        <v>45994.564583333333</v>
      </c>
      <c r="P79" t="s">
        <v>951</v>
      </c>
      <c r="Q79" t="s">
        <v>952</v>
      </c>
      <c r="R79" t="s">
        <v>973</v>
      </c>
      <c r="S79" t="s">
        <v>98</v>
      </c>
      <c r="T79" t="s">
        <v>119</v>
      </c>
      <c r="V79" t="s">
        <v>1562</v>
      </c>
      <c r="W79" t="s">
        <v>955</v>
      </c>
      <c r="Y79" t="s">
        <v>8</v>
      </c>
      <c r="Z79" t="s">
        <v>105</v>
      </c>
      <c r="AA79" t="s">
        <v>400</v>
      </c>
      <c r="AB79" s="37">
        <v>0</v>
      </c>
      <c r="AC79" t="s">
        <v>107</v>
      </c>
      <c r="AD79" s="37">
        <v>41241</v>
      </c>
      <c r="AE79" s="37">
        <v>0</v>
      </c>
      <c r="AF79" s="37">
        <v>41241</v>
      </c>
    </row>
    <row r="80" spans="1:32">
      <c r="A80" t="s">
        <v>297</v>
      </c>
      <c r="B80" t="s">
        <v>109</v>
      </c>
      <c r="C80" t="s">
        <v>110</v>
      </c>
      <c r="D80" t="s">
        <v>352</v>
      </c>
      <c r="E80" t="s">
        <v>1563</v>
      </c>
      <c r="F80" t="s">
        <v>1564</v>
      </c>
      <c r="G80" t="s">
        <v>947</v>
      </c>
      <c r="H80" t="s">
        <v>302</v>
      </c>
      <c r="I80" t="s">
        <v>297</v>
      </c>
      <c r="J80" t="s">
        <v>1565</v>
      </c>
      <c r="K80" t="s">
        <v>96</v>
      </c>
      <c r="L80" t="s">
        <v>1566</v>
      </c>
      <c r="M80" s="35">
        <v>45994.333333333343</v>
      </c>
      <c r="N80" s="35">
        <v>45994.52847222222</v>
      </c>
      <c r="O80" t="s">
        <v>972</v>
      </c>
      <c r="P80" t="s">
        <v>951</v>
      </c>
      <c r="Q80" t="s">
        <v>1100</v>
      </c>
      <c r="R80" t="s">
        <v>993</v>
      </c>
      <c r="S80" t="s">
        <v>98</v>
      </c>
      <c r="T80" t="s">
        <v>99</v>
      </c>
      <c r="U80" t="s">
        <v>100</v>
      </c>
      <c r="V80" t="s">
        <v>1567</v>
      </c>
      <c r="W80" t="s">
        <v>102</v>
      </c>
      <c r="X80" t="s">
        <v>1568</v>
      </c>
      <c r="Y80" t="s">
        <v>8</v>
      </c>
      <c r="Z80" t="s">
        <v>105</v>
      </c>
      <c r="AA80" t="s">
        <v>787</v>
      </c>
      <c r="AB80" s="37">
        <v>1</v>
      </c>
      <c r="AC80" t="s">
        <v>107</v>
      </c>
      <c r="AD80" s="37">
        <v>65960</v>
      </c>
      <c r="AE80" s="37">
        <v>75096</v>
      </c>
      <c r="AF80" s="37">
        <v>65960</v>
      </c>
    </row>
    <row r="81" spans="1:32">
      <c r="A81" t="s">
        <v>242</v>
      </c>
      <c r="B81" t="s">
        <v>248</v>
      </c>
      <c r="C81" t="s">
        <v>244</v>
      </c>
      <c r="D81" t="s">
        <v>1569</v>
      </c>
      <c r="E81" t="s">
        <v>1570</v>
      </c>
      <c r="F81" t="s">
        <v>1571</v>
      </c>
      <c r="G81" t="s">
        <v>947</v>
      </c>
      <c r="H81" t="s">
        <v>248</v>
      </c>
      <c r="I81" t="s">
        <v>1572</v>
      </c>
      <c r="J81" t="s">
        <v>1573</v>
      </c>
      <c r="K81" t="s">
        <v>96</v>
      </c>
      <c r="L81" t="s">
        <v>1574</v>
      </c>
      <c r="M81" s="35">
        <v>45994.333333333343</v>
      </c>
      <c r="N81" s="35">
        <v>45995.365972222222</v>
      </c>
      <c r="O81" t="s">
        <v>972</v>
      </c>
      <c r="P81" t="s">
        <v>951</v>
      </c>
      <c r="Q81" t="s">
        <v>1100</v>
      </c>
      <c r="R81" t="s">
        <v>1346</v>
      </c>
      <c r="S81" t="s">
        <v>964</v>
      </c>
      <c r="T81" t="s">
        <v>964</v>
      </c>
      <c r="U81" t="s">
        <v>100</v>
      </c>
      <c r="V81" t="s">
        <v>1575</v>
      </c>
      <c r="W81" t="s">
        <v>102</v>
      </c>
      <c r="X81" t="s">
        <v>1576</v>
      </c>
      <c r="Y81" t="s">
        <v>11</v>
      </c>
      <c r="Z81" t="s">
        <v>105</v>
      </c>
      <c r="AA81" t="s">
        <v>435</v>
      </c>
      <c r="AB81" s="37">
        <v>1</v>
      </c>
      <c r="AC81" t="s">
        <v>107</v>
      </c>
      <c r="AD81" s="37">
        <v>144968</v>
      </c>
      <c r="AE81" s="37">
        <v>140396</v>
      </c>
      <c r="AF81" s="37">
        <v>144968</v>
      </c>
    </row>
    <row r="82" spans="1:32">
      <c r="A82" t="s">
        <v>707</v>
      </c>
      <c r="B82" t="s">
        <v>109</v>
      </c>
      <c r="C82" t="s">
        <v>160</v>
      </c>
      <c r="D82" t="s">
        <v>1577</v>
      </c>
      <c r="E82" t="s">
        <v>1578</v>
      </c>
      <c r="F82" t="s">
        <v>1579</v>
      </c>
      <c r="G82" t="s">
        <v>947</v>
      </c>
      <c r="H82" t="s">
        <v>722</v>
      </c>
      <c r="I82" t="s">
        <v>1580</v>
      </c>
      <c r="J82" t="s">
        <v>1581</v>
      </c>
      <c r="K82" t="s">
        <v>96</v>
      </c>
      <c r="L82" t="s">
        <v>1582</v>
      </c>
      <c r="M82" s="35">
        <v>45994.333333333343</v>
      </c>
      <c r="N82" s="35">
        <v>45994.511805555558</v>
      </c>
      <c r="O82" t="s">
        <v>972</v>
      </c>
      <c r="P82" t="s">
        <v>951</v>
      </c>
      <c r="Q82" t="s">
        <v>1100</v>
      </c>
      <c r="R82" t="s">
        <v>1346</v>
      </c>
      <c r="S82" t="s">
        <v>98</v>
      </c>
      <c r="T82" t="s">
        <v>119</v>
      </c>
      <c r="U82" t="s">
        <v>100</v>
      </c>
      <c r="V82" t="s">
        <v>1583</v>
      </c>
      <c r="W82" t="s">
        <v>102</v>
      </c>
      <c r="X82" t="s">
        <v>1584</v>
      </c>
      <c r="Y82" t="s">
        <v>8</v>
      </c>
      <c r="Z82" t="s">
        <v>105</v>
      </c>
      <c r="AA82" t="s">
        <v>727</v>
      </c>
      <c r="AB82" s="37">
        <v>1</v>
      </c>
      <c r="AC82" t="s">
        <v>107</v>
      </c>
      <c r="AD82" s="37">
        <v>65960</v>
      </c>
      <c r="AE82" s="37">
        <v>75096</v>
      </c>
      <c r="AF82" s="37">
        <v>65960</v>
      </c>
    </row>
    <row r="83" spans="1:32">
      <c r="A83" t="s">
        <v>242</v>
      </c>
      <c r="B83" t="s">
        <v>248</v>
      </c>
      <c r="C83" t="s">
        <v>244</v>
      </c>
      <c r="D83" t="s">
        <v>1368</v>
      </c>
      <c r="E83" t="s">
        <v>1585</v>
      </c>
      <c r="F83" t="s">
        <v>1370</v>
      </c>
      <c r="G83" t="s">
        <v>947</v>
      </c>
      <c r="H83" t="s">
        <v>248</v>
      </c>
      <c r="I83" t="s">
        <v>1371</v>
      </c>
      <c r="J83" t="s">
        <v>1372</v>
      </c>
      <c r="K83" t="s">
        <v>96</v>
      </c>
      <c r="L83" t="s">
        <v>1586</v>
      </c>
      <c r="M83" s="35">
        <v>45994.345034722217</v>
      </c>
      <c r="N83" s="35">
        <v>45995.647222222222</v>
      </c>
      <c r="O83" t="s">
        <v>972</v>
      </c>
      <c r="P83" t="s">
        <v>951</v>
      </c>
      <c r="Q83" t="s">
        <v>1056</v>
      </c>
      <c r="R83" t="s">
        <v>993</v>
      </c>
      <c r="S83" t="s">
        <v>98</v>
      </c>
      <c r="T83" t="s">
        <v>99</v>
      </c>
      <c r="U83" t="s">
        <v>100</v>
      </c>
      <c r="V83" t="s">
        <v>1587</v>
      </c>
      <c r="W83" t="s">
        <v>102</v>
      </c>
      <c r="X83" t="s">
        <v>1375</v>
      </c>
      <c r="Y83" t="s">
        <v>11</v>
      </c>
      <c r="Z83" t="s">
        <v>105</v>
      </c>
      <c r="AA83" t="s">
        <v>1588</v>
      </c>
      <c r="AB83" s="37">
        <v>1</v>
      </c>
      <c r="AC83" t="s">
        <v>107</v>
      </c>
      <c r="AD83" s="37">
        <v>144968</v>
      </c>
      <c r="AE83" s="37">
        <v>140396</v>
      </c>
      <c r="AF83" s="37">
        <v>144968</v>
      </c>
    </row>
    <row r="84" spans="1:32">
      <c r="A84" t="s">
        <v>417</v>
      </c>
      <c r="B84" t="s">
        <v>86</v>
      </c>
      <c r="C84" t="s">
        <v>87</v>
      </c>
      <c r="D84" t="s">
        <v>452</v>
      </c>
      <c r="E84" t="s">
        <v>1589</v>
      </c>
      <c r="F84" t="s">
        <v>1590</v>
      </c>
      <c r="G84" t="s">
        <v>947</v>
      </c>
      <c r="H84" t="s">
        <v>455</v>
      </c>
      <c r="I84" t="s">
        <v>417</v>
      </c>
      <c r="J84" t="s">
        <v>1591</v>
      </c>
      <c r="K84" t="s">
        <v>96</v>
      </c>
      <c r="L84" t="s">
        <v>1592</v>
      </c>
      <c r="M84" s="35">
        <v>45994.347442129627</v>
      </c>
      <c r="N84" s="35">
        <v>45994.676388888889</v>
      </c>
      <c r="O84" t="s">
        <v>972</v>
      </c>
      <c r="P84" t="s">
        <v>951</v>
      </c>
      <c r="Q84" t="s">
        <v>1100</v>
      </c>
      <c r="R84" t="s">
        <v>993</v>
      </c>
      <c r="S84" t="s">
        <v>98</v>
      </c>
      <c r="T84" t="s">
        <v>99</v>
      </c>
      <c r="U84" t="s">
        <v>100</v>
      </c>
      <c r="V84" t="s">
        <v>1593</v>
      </c>
      <c r="W84" t="s">
        <v>102</v>
      </c>
      <c r="X84" t="s">
        <v>1594</v>
      </c>
      <c r="Y84" t="s">
        <v>8</v>
      </c>
      <c r="Z84" t="s">
        <v>105</v>
      </c>
      <c r="AA84" t="s">
        <v>469</v>
      </c>
      <c r="AB84" s="37">
        <v>1</v>
      </c>
      <c r="AC84" t="s">
        <v>107</v>
      </c>
      <c r="AD84" s="37">
        <v>65960</v>
      </c>
      <c r="AE84" s="37">
        <v>75096</v>
      </c>
      <c r="AF84" s="37">
        <v>65960</v>
      </c>
    </row>
    <row r="85" spans="1:32">
      <c r="A85" t="s">
        <v>242</v>
      </c>
      <c r="B85" t="s">
        <v>248</v>
      </c>
      <c r="C85" t="s">
        <v>244</v>
      </c>
      <c r="D85" t="s">
        <v>309</v>
      </c>
      <c r="E85" t="s">
        <v>1595</v>
      </c>
      <c r="F85" t="s">
        <v>1596</v>
      </c>
      <c r="G85" t="s">
        <v>947</v>
      </c>
      <c r="H85" t="s">
        <v>248</v>
      </c>
      <c r="I85" t="s">
        <v>242</v>
      </c>
      <c r="J85" t="s">
        <v>1597</v>
      </c>
      <c r="K85" t="s">
        <v>96</v>
      </c>
      <c r="L85" t="s">
        <v>1598</v>
      </c>
      <c r="M85" s="35">
        <v>45994.362488425933</v>
      </c>
      <c r="N85" s="35">
        <v>45994.597222222219</v>
      </c>
      <c r="O85" t="s">
        <v>972</v>
      </c>
      <c r="P85" t="s">
        <v>951</v>
      </c>
      <c r="Q85" t="s">
        <v>992</v>
      </c>
      <c r="R85" t="s">
        <v>993</v>
      </c>
      <c r="S85" t="s">
        <v>98</v>
      </c>
      <c r="T85" t="s">
        <v>99</v>
      </c>
      <c r="U85" t="s">
        <v>100</v>
      </c>
      <c r="V85" t="s">
        <v>1599</v>
      </c>
      <c r="W85" t="s">
        <v>102</v>
      </c>
      <c r="X85" t="s">
        <v>1600</v>
      </c>
      <c r="Y85" t="s">
        <v>8</v>
      </c>
      <c r="Z85" t="s">
        <v>105</v>
      </c>
      <c r="AA85" t="s">
        <v>1601</v>
      </c>
      <c r="AB85" s="37">
        <v>1</v>
      </c>
      <c r="AC85" t="s">
        <v>107</v>
      </c>
      <c r="AD85" s="37">
        <v>65960</v>
      </c>
      <c r="AE85" s="37">
        <v>75096</v>
      </c>
      <c r="AF85" s="37">
        <v>65960</v>
      </c>
    </row>
    <row r="86" spans="1:32">
      <c r="A86" t="s">
        <v>123</v>
      </c>
      <c r="B86" t="s">
        <v>124</v>
      </c>
      <c r="C86" t="s">
        <v>125</v>
      </c>
      <c r="D86" t="s">
        <v>1602</v>
      </c>
      <c r="E86" t="s">
        <v>1603</v>
      </c>
      <c r="F86" t="s">
        <v>1604</v>
      </c>
      <c r="G86" t="s">
        <v>947</v>
      </c>
      <c r="H86" t="s">
        <v>174</v>
      </c>
      <c r="I86" t="s">
        <v>1605</v>
      </c>
      <c r="J86" t="s">
        <v>1606</v>
      </c>
      <c r="K86" t="s">
        <v>96</v>
      </c>
      <c r="L86" t="s">
        <v>1607</v>
      </c>
      <c r="M86" s="35">
        <v>45994.385995370372</v>
      </c>
      <c r="N86" s="35">
        <v>45994.544444444437</v>
      </c>
      <c r="O86" t="s">
        <v>972</v>
      </c>
      <c r="P86" t="s">
        <v>1000</v>
      </c>
      <c r="Q86" t="s">
        <v>1455</v>
      </c>
      <c r="R86" t="s">
        <v>1456</v>
      </c>
      <c r="S86" t="s">
        <v>98</v>
      </c>
      <c r="T86" t="s">
        <v>99</v>
      </c>
      <c r="U86" t="s">
        <v>100</v>
      </c>
      <c r="V86" t="s">
        <v>1608</v>
      </c>
      <c r="W86" t="s">
        <v>102</v>
      </c>
      <c r="X86" t="s">
        <v>1609</v>
      </c>
      <c r="Y86" t="s">
        <v>13</v>
      </c>
      <c r="Z86" t="s">
        <v>105</v>
      </c>
      <c r="AA86" t="s">
        <v>1514</v>
      </c>
      <c r="AB86" s="37">
        <v>1</v>
      </c>
      <c r="AC86" t="s">
        <v>107</v>
      </c>
      <c r="AD86" s="37">
        <v>275729</v>
      </c>
      <c r="AE86" s="37">
        <v>196537</v>
      </c>
      <c r="AF86" s="37">
        <v>275729</v>
      </c>
    </row>
    <row r="87" spans="1:32">
      <c r="A87" t="s">
        <v>297</v>
      </c>
      <c r="B87" t="s">
        <v>109</v>
      </c>
      <c r="C87" t="s">
        <v>110</v>
      </c>
      <c r="D87" t="s">
        <v>1610</v>
      </c>
      <c r="E87" t="s">
        <v>1611</v>
      </c>
      <c r="F87" t="s">
        <v>1612</v>
      </c>
      <c r="G87" t="s">
        <v>947</v>
      </c>
      <c r="H87" t="s">
        <v>302</v>
      </c>
      <c r="I87" t="s">
        <v>1613</v>
      </c>
      <c r="J87" t="s">
        <v>1614</v>
      </c>
      <c r="K87" t="s">
        <v>96</v>
      </c>
      <c r="L87" t="s">
        <v>1615</v>
      </c>
      <c r="M87" s="35">
        <v>45994.398159722223</v>
      </c>
      <c r="N87" s="35">
        <v>45995.734722222223</v>
      </c>
      <c r="O87" t="s">
        <v>972</v>
      </c>
      <c r="P87" t="s">
        <v>1000</v>
      </c>
      <c r="Q87" t="s">
        <v>1001</v>
      </c>
      <c r="R87" t="s">
        <v>1002</v>
      </c>
      <c r="S87" t="s">
        <v>142</v>
      </c>
      <c r="T87" t="s">
        <v>1046</v>
      </c>
      <c r="U87" t="s">
        <v>1347</v>
      </c>
      <c r="V87" t="s">
        <v>1616</v>
      </c>
      <c r="W87" t="s">
        <v>102</v>
      </c>
      <c r="X87" t="s">
        <v>1617</v>
      </c>
      <c r="Y87" t="s">
        <v>13</v>
      </c>
      <c r="Z87" t="s">
        <v>105</v>
      </c>
      <c r="AA87" t="s">
        <v>359</v>
      </c>
      <c r="AB87" s="37">
        <v>1</v>
      </c>
      <c r="AC87" t="s">
        <v>107</v>
      </c>
      <c r="AD87" s="37">
        <v>275729</v>
      </c>
      <c r="AE87" s="37">
        <v>196537</v>
      </c>
      <c r="AF87" s="37">
        <v>275729</v>
      </c>
    </row>
    <row r="88" spans="1:32">
      <c r="A88" t="s">
        <v>123</v>
      </c>
      <c r="B88" t="s">
        <v>124</v>
      </c>
      <c r="C88" t="s">
        <v>125</v>
      </c>
      <c r="D88" t="s">
        <v>1618</v>
      </c>
      <c r="E88" t="s">
        <v>1619</v>
      </c>
      <c r="F88" t="s">
        <v>1620</v>
      </c>
      <c r="G88" t="s">
        <v>947</v>
      </c>
      <c r="H88" t="s">
        <v>174</v>
      </c>
      <c r="I88" t="s">
        <v>1621</v>
      </c>
      <c r="J88" t="s">
        <v>1622</v>
      </c>
      <c r="K88" t="s">
        <v>96</v>
      </c>
      <c r="L88" t="s">
        <v>1623</v>
      </c>
      <c r="M88" s="35">
        <v>45994.409270833326</v>
      </c>
      <c r="N88" s="35">
        <v>45995.663888888892</v>
      </c>
      <c r="O88" t="s">
        <v>972</v>
      </c>
      <c r="P88" t="s">
        <v>951</v>
      </c>
      <c r="Q88" t="s">
        <v>1134</v>
      </c>
      <c r="R88" t="s">
        <v>993</v>
      </c>
      <c r="S88" t="s">
        <v>964</v>
      </c>
      <c r="T88" t="s">
        <v>964</v>
      </c>
      <c r="U88" t="s">
        <v>100</v>
      </c>
      <c r="V88" t="s">
        <v>1624</v>
      </c>
      <c r="W88" t="s">
        <v>102</v>
      </c>
      <c r="X88" t="s">
        <v>1625</v>
      </c>
      <c r="Y88" t="s">
        <v>15</v>
      </c>
      <c r="Z88" t="s">
        <v>105</v>
      </c>
      <c r="AA88" t="s">
        <v>1514</v>
      </c>
      <c r="AB88" s="37">
        <v>1</v>
      </c>
      <c r="AC88" t="s">
        <v>107</v>
      </c>
      <c r="AD88" s="37">
        <v>479589</v>
      </c>
      <c r="AE88" s="37">
        <v>196537</v>
      </c>
      <c r="AF88" s="37">
        <v>479589</v>
      </c>
    </row>
    <row r="89" spans="1:32">
      <c r="A89" t="s">
        <v>189</v>
      </c>
      <c r="B89" t="s">
        <v>190</v>
      </c>
      <c r="C89" t="s">
        <v>191</v>
      </c>
      <c r="D89" t="s">
        <v>596</v>
      </c>
      <c r="E89" t="s">
        <v>1626</v>
      </c>
      <c r="F89" t="s">
        <v>1627</v>
      </c>
      <c r="G89" t="s">
        <v>947</v>
      </c>
      <c r="H89" t="s">
        <v>195</v>
      </c>
      <c r="I89" t="s">
        <v>599</v>
      </c>
      <c r="J89" t="s">
        <v>1628</v>
      </c>
      <c r="K89" t="s">
        <v>96</v>
      </c>
      <c r="L89" t="s">
        <v>1629</v>
      </c>
      <c r="M89" s="35">
        <v>45994.401782407411</v>
      </c>
      <c r="N89" s="35">
        <v>45995.736111111109</v>
      </c>
      <c r="O89" t="s">
        <v>972</v>
      </c>
      <c r="P89" t="s">
        <v>951</v>
      </c>
      <c r="Q89" t="s">
        <v>1100</v>
      </c>
      <c r="R89" t="s">
        <v>993</v>
      </c>
      <c r="S89" t="s">
        <v>98</v>
      </c>
      <c r="T89" t="s">
        <v>119</v>
      </c>
      <c r="U89" t="s">
        <v>100</v>
      </c>
      <c r="V89" t="s">
        <v>1630</v>
      </c>
      <c r="W89" t="s">
        <v>102</v>
      </c>
      <c r="X89" t="s">
        <v>1631</v>
      </c>
      <c r="Y89" t="s">
        <v>11</v>
      </c>
      <c r="Z89" t="s">
        <v>105</v>
      </c>
      <c r="AA89" t="s">
        <v>553</v>
      </c>
      <c r="AB89" s="37">
        <v>1</v>
      </c>
      <c r="AC89" t="s">
        <v>107</v>
      </c>
      <c r="AD89" s="37">
        <v>144968</v>
      </c>
      <c r="AE89" s="37">
        <v>140396</v>
      </c>
      <c r="AF89" s="37">
        <v>144968</v>
      </c>
    </row>
    <row r="90" spans="1:32">
      <c r="A90" t="s">
        <v>242</v>
      </c>
      <c r="B90" t="s">
        <v>248</v>
      </c>
      <c r="C90" t="s">
        <v>244</v>
      </c>
      <c r="D90" t="s">
        <v>309</v>
      </c>
      <c r="E90" t="s">
        <v>1632</v>
      </c>
      <c r="F90" t="s">
        <v>1633</v>
      </c>
      <c r="G90" t="s">
        <v>947</v>
      </c>
      <c r="H90" t="s">
        <v>248</v>
      </c>
      <c r="I90" t="s">
        <v>242</v>
      </c>
      <c r="J90" t="s">
        <v>1634</v>
      </c>
      <c r="K90" t="s">
        <v>96</v>
      </c>
      <c r="L90" t="s">
        <v>1635</v>
      </c>
      <c r="M90" s="35">
        <v>45994.422268518523</v>
      </c>
      <c r="N90" s="35">
        <v>45994.599305555559</v>
      </c>
      <c r="O90" t="s">
        <v>972</v>
      </c>
      <c r="P90" t="s">
        <v>951</v>
      </c>
      <c r="Q90" t="s">
        <v>1044</v>
      </c>
      <c r="R90" t="s">
        <v>1636</v>
      </c>
      <c r="S90" t="s">
        <v>98</v>
      </c>
      <c r="T90" t="s">
        <v>99</v>
      </c>
      <c r="U90" t="s">
        <v>100</v>
      </c>
      <c r="V90" t="s">
        <v>1637</v>
      </c>
      <c r="W90" t="s">
        <v>102</v>
      </c>
      <c r="X90" t="s">
        <v>1638</v>
      </c>
      <c r="Y90" t="s">
        <v>8</v>
      </c>
      <c r="Z90" t="s">
        <v>105</v>
      </c>
      <c r="AA90" t="s">
        <v>316</v>
      </c>
      <c r="AB90" s="37">
        <v>1</v>
      </c>
      <c r="AC90" t="s">
        <v>107</v>
      </c>
      <c r="AD90" s="37">
        <v>65960</v>
      </c>
      <c r="AE90" s="37">
        <v>75096</v>
      </c>
      <c r="AF90" s="37">
        <v>65960</v>
      </c>
    </row>
    <row r="91" spans="1:32">
      <c r="A91" t="s">
        <v>242</v>
      </c>
      <c r="B91" t="s">
        <v>248</v>
      </c>
      <c r="C91" t="s">
        <v>244</v>
      </c>
      <c r="D91" t="s">
        <v>309</v>
      </c>
      <c r="E91" t="s">
        <v>1639</v>
      </c>
      <c r="F91" t="s">
        <v>1480</v>
      </c>
      <c r="G91" t="s">
        <v>947</v>
      </c>
      <c r="H91" t="s">
        <v>248</v>
      </c>
      <c r="I91" t="s">
        <v>242</v>
      </c>
      <c r="J91" t="s">
        <v>1481</v>
      </c>
      <c r="K91" t="s">
        <v>96</v>
      </c>
      <c r="L91" t="s">
        <v>1640</v>
      </c>
      <c r="M91" s="35">
        <v>45994.446539351848</v>
      </c>
      <c r="N91" s="35">
        <v>45994.546527777777</v>
      </c>
      <c r="O91" t="s">
        <v>972</v>
      </c>
      <c r="P91" t="s">
        <v>951</v>
      </c>
      <c r="Q91" t="s">
        <v>962</v>
      </c>
      <c r="R91" t="s">
        <v>962</v>
      </c>
      <c r="S91" t="s">
        <v>98</v>
      </c>
      <c r="T91" t="s">
        <v>99</v>
      </c>
      <c r="U91" t="s">
        <v>100</v>
      </c>
      <c r="V91" t="s">
        <v>1641</v>
      </c>
      <c r="W91" t="s">
        <v>102</v>
      </c>
      <c r="X91" t="s">
        <v>1642</v>
      </c>
      <c r="Y91" t="s">
        <v>8</v>
      </c>
      <c r="Z91" t="s">
        <v>105</v>
      </c>
      <c r="AA91" t="s">
        <v>1601</v>
      </c>
      <c r="AB91" s="37">
        <v>1</v>
      </c>
      <c r="AC91" t="s">
        <v>107</v>
      </c>
      <c r="AD91" s="37">
        <v>65960</v>
      </c>
      <c r="AE91" s="37">
        <v>75096</v>
      </c>
      <c r="AF91" s="37">
        <v>65960</v>
      </c>
    </row>
    <row r="92" spans="1:32">
      <c r="A92" t="s">
        <v>242</v>
      </c>
      <c r="B92" t="s">
        <v>248</v>
      </c>
      <c r="C92" t="s">
        <v>244</v>
      </c>
      <c r="D92" t="s">
        <v>1643</v>
      </c>
      <c r="E92" t="s">
        <v>1644</v>
      </c>
      <c r="F92" t="s">
        <v>1645</v>
      </c>
      <c r="G92" t="s">
        <v>947</v>
      </c>
      <c r="H92" t="s">
        <v>248</v>
      </c>
      <c r="I92" t="s">
        <v>1646</v>
      </c>
      <c r="J92" t="s">
        <v>1647</v>
      </c>
      <c r="K92" t="s">
        <v>96</v>
      </c>
      <c r="L92" t="s">
        <v>1648</v>
      </c>
      <c r="M92" s="35">
        <v>45994.473182870373</v>
      </c>
      <c r="N92" s="35">
        <v>45995.45</v>
      </c>
      <c r="O92" t="s">
        <v>972</v>
      </c>
      <c r="P92" t="s">
        <v>951</v>
      </c>
      <c r="Q92" t="s">
        <v>962</v>
      </c>
      <c r="R92" t="s">
        <v>962</v>
      </c>
      <c r="S92" t="s">
        <v>964</v>
      </c>
      <c r="T92" t="s">
        <v>964</v>
      </c>
      <c r="U92" t="s">
        <v>100</v>
      </c>
      <c r="V92" t="s">
        <v>1649</v>
      </c>
      <c r="W92" t="s">
        <v>102</v>
      </c>
      <c r="X92" t="s">
        <v>107</v>
      </c>
      <c r="Y92" t="s">
        <v>8</v>
      </c>
      <c r="Z92" t="s">
        <v>105</v>
      </c>
      <c r="AA92" t="s">
        <v>1650</v>
      </c>
      <c r="AB92" s="37">
        <v>1</v>
      </c>
      <c r="AC92" t="s">
        <v>107</v>
      </c>
      <c r="AD92" s="37">
        <v>65960</v>
      </c>
      <c r="AE92" s="37">
        <v>75096</v>
      </c>
      <c r="AF92" s="37">
        <v>65960</v>
      </c>
    </row>
    <row r="93" spans="1:32">
      <c r="A93" t="s">
        <v>242</v>
      </c>
      <c r="B93" t="s">
        <v>248</v>
      </c>
      <c r="C93" t="s">
        <v>244</v>
      </c>
      <c r="D93" t="s">
        <v>309</v>
      </c>
      <c r="E93" t="s">
        <v>1651</v>
      </c>
      <c r="F93" t="s">
        <v>1652</v>
      </c>
      <c r="G93" t="s">
        <v>947</v>
      </c>
      <c r="H93" t="s">
        <v>248</v>
      </c>
      <c r="I93" t="s">
        <v>242</v>
      </c>
      <c r="J93" t="s">
        <v>1653</v>
      </c>
      <c r="K93" t="s">
        <v>96</v>
      </c>
      <c r="L93" t="s">
        <v>1654</v>
      </c>
      <c r="M93" s="35">
        <v>45994.476782407408</v>
      </c>
      <c r="N93" s="35">
        <v>45995.45208333333</v>
      </c>
      <c r="O93" t="s">
        <v>972</v>
      </c>
      <c r="P93" t="s">
        <v>951</v>
      </c>
      <c r="Q93" t="s">
        <v>1027</v>
      </c>
      <c r="R93" t="s">
        <v>1655</v>
      </c>
      <c r="S93" t="s">
        <v>142</v>
      </c>
      <c r="T93" t="s">
        <v>143</v>
      </c>
      <c r="U93" t="s">
        <v>100</v>
      </c>
      <c r="V93" t="s">
        <v>1656</v>
      </c>
      <c r="W93" t="s">
        <v>102</v>
      </c>
      <c r="X93" t="s">
        <v>1657</v>
      </c>
      <c r="Y93" t="s">
        <v>8</v>
      </c>
      <c r="Z93" t="s">
        <v>105</v>
      </c>
      <c r="AA93" t="s">
        <v>1658</v>
      </c>
      <c r="AB93" s="37">
        <v>1</v>
      </c>
      <c r="AC93" t="s">
        <v>107</v>
      </c>
      <c r="AD93" s="37">
        <v>65960</v>
      </c>
      <c r="AE93" s="37">
        <v>75096</v>
      </c>
      <c r="AF93" s="37">
        <v>65960</v>
      </c>
    </row>
    <row r="94" spans="1:32">
      <c r="A94" t="s">
        <v>297</v>
      </c>
      <c r="B94" t="s">
        <v>109</v>
      </c>
      <c r="C94" t="s">
        <v>110</v>
      </c>
      <c r="D94" t="s">
        <v>352</v>
      </c>
      <c r="E94" t="s">
        <v>1659</v>
      </c>
      <c r="F94" t="s">
        <v>1660</v>
      </c>
      <c r="G94" t="s">
        <v>947</v>
      </c>
      <c r="H94" t="s">
        <v>302</v>
      </c>
      <c r="I94" t="s">
        <v>297</v>
      </c>
      <c r="J94" t="s">
        <v>1661</v>
      </c>
      <c r="K94" t="s">
        <v>96</v>
      </c>
      <c r="L94" t="s">
        <v>1662</v>
      </c>
      <c r="M94" s="35">
        <v>45994.477233796293</v>
      </c>
      <c r="N94" s="35">
        <v>45994.605555555558</v>
      </c>
      <c r="O94" t="s">
        <v>972</v>
      </c>
      <c r="P94" t="s">
        <v>951</v>
      </c>
      <c r="Q94" t="s">
        <v>952</v>
      </c>
      <c r="R94" t="s">
        <v>953</v>
      </c>
      <c r="S94" t="s">
        <v>98</v>
      </c>
      <c r="T94" t="s">
        <v>119</v>
      </c>
      <c r="U94" t="s">
        <v>100</v>
      </c>
      <c r="V94" t="s">
        <v>1663</v>
      </c>
      <c r="W94" t="s">
        <v>102</v>
      </c>
      <c r="X94" t="s">
        <v>1664</v>
      </c>
      <c r="Y94" t="s">
        <v>8</v>
      </c>
      <c r="Z94" t="s">
        <v>105</v>
      </c>
      <c r="AA94" t="s">
        <v>787</v>
      </c>
      <c r="AB94" s="37">
        <v>1</v>
      </c>
      <c r="AC94" t="s">
        <v>107</v>
      </c>
      <c r="AD94" s="37">
        <v>65960</v>
      </c>
      <c r="AE94" s="37">
        <v>75096</v>
      </c>
      <c r="AF94" s="37">
        <v>65960</v>
      </c>
    </row>
    <row r="95" spans="1:32">
      <c r="A95" t="s">
        <v>1066</v>
      </c>
      <c r="B95" t="s">
        <v>190</v>
      </c>
      <c r="C95" t="s">
        <v>191</v>
      </c>
      <c r="D95" t="s">
        <v>1665</v>
      </c>
      <c r="E95" t="s">
        <v>1666</v>
      </c>
      <c r="F95" t="s">
        <v>1667</v>
      </c>
      <c r="G95" t="s">
        <v>947</v>
      </c>
      <c r="H95" t="s">
        <v>276</v>
      </c>
      <c r="I95" t="s">
        <v>1668</v>
      </c>
      <c r="J95" t="s">
        <v>1669</v>
      </c>
      <c r="K95" t="s">
        <v>96</v>
      </c>
      <c r="L95" t="s">
        <v>1670</v>
      </c>
      <c r="M95" s="35">
        <v>45994.487430555557</v>
      </c>
      <c r="N95" s="35">
        <v>45994.633333333331</v>
      </c>
      <c r="P95" t="s">
        <v>951</v>
      </c>
      <c r="Q95" t="s">
        <v>952</v>
      </c>
      <c r="R95" t="s">
        <v>953</v>
      </c>
      <c r="S95" t="s">
        <v>964</v>
      </c>
      <c r="T95" t="s">
        <v>964</v>
      </c>
      <c r="V95" t="s">
        <v>1671</v>
      </c>
      <c r="W95" t="s">
        <v>955</v>
      </c>
      <c r="Y95" t="s">
        <v>104</v>
      </c>
      <c r="Z95" t="s">
        <v>1672</v>
      </c>
      <c r="AA95" t="s">
        <v>1673</v>
      </c>
      <c r="AB95" s="37">
        <v>0</v>
      </c>
      <c r="AC95" t="s">
        <v>107</v>
      </c>
      <c r="AD95" s="37">
        <v>41241</v>
      </c>
      <c r="AE95" s="37">
        <v>0</v>
      </c>
      <c r="AF95" s="37">
        <v>41241</v>
      </c>
    </row>
    <row r="96" spans="1:32">
      <c r="A96" t="s">
        <v>85</v>
      </c>
      <c r="B96" t="s">
        <v>86</v>
      </c>
      <c r="C96" t="s">
        <v>87</v>
      </c>
      <c r="D96" t="s">
        <v>202</v>
      </c>
      <c r="E96" t="s">
        <v>1674</v>
      </c>
      <c r="F96" t="s">
        <v>1675</v>
      </c>
      <c r="G96" t="s">
        <v>947</v>
      </c>
      <c r="H96" t="s">
        <v>93</v>
      </c>
      <c r="I96" t="s">
        <v>85</v>
      </c>
      <c r="J96" t="s">
        <v>1676</v>
      </c>
      <c r="K96" t="s">
        <v>96</v>
      </c>
      <c r="L96" t="s">
        <v>1677</v>
      </c>
      <c r="M96" s="35">
        <v>45994.488298611112</v>
      </c>
      <c r="N96" s="35">
        <v>45995.45416666667</v>
      </c>
      <c r="O96" t="s">
        <v>972</v>
      </c>
      <c r="P96" t="s">
        <v>951</v>
      </c>
      <c r="Q96" t="s">
        <v>962</v>
      </c>
      <c r="R96" t="s">
        <v>962</v>
      </c>
      <c r="S96" t="s">
        <v>98</v>
      </c>
      <c r="T96" t="s">
        <v>99</v>
      </c>
      <c r="U96" t="s">
        <v>100</v>
      </c>
      <c r="V96" t="s">
        <v>1678</v>
      </c>
      <c r="W96" t="s">
        <v>102</v>
      </c>
      <c r="X96" t="s">
        <v>1679</v>
      </c>
      <c r="Y96" t="s">
        <v>8</v>
      </c>
      <c r="Z96" t="s">
        <v>105</v>
      </c>
      <c r="AA96" t="s">
        <v>342</v>
      </c>
      <c r="AB96" s="37">
        <v>1</v>
      </c>
      <c r="AC96" t="s">
        <v>107</v>
      </c>
      <c r="AD96" s="37">
        <v>65960</v>
      </c>
      <c r="AE96" s="37">
        <v>75096</v>
      </c>
      <c r="AF96" s="37">
        <v>65960</v>
      </c>
    </row>
    <row r="97" spans="1:32">
      <c r="A97" t="s">
        <v>85</v>
      </c>
      <c r="B97" t="s">
        <v>86</v>
      </c>
      <c r="C97" t="s">
        <v>87</v>
      </c>
      <c r="D97" t="s">
        <v>1680</v>
      </c>
      <c r="E97" t="s">
        <v>1681</v>
      </c>
      <c r="F97" t="s">
        <v>1682</v>
      </c>
      <c r="G97" t="s">
        <v>947</v>
      </c>
      <c r="H97" t="s">
        <v>93</v>
      </c>
      <c r="I97" t="s">
        <v>1683</v>
      </c>
      <c r="J97" t="s">
        <v>1684</v>
      </c>
      <c r="K97" t="s">
        <v>96</v>
      </c>
      <c r="L97" t="s">
        <v>1685</v>
      </c>
      <c r="M97" s="35">
        <v>45994.491655092592</v>
      </c>
      <c r="N97" s="35">
        <v>45995.482638888891</v>
      </c>
      <c r="O97" t="s">
        <v>972</v>
      </c>
      <c r="P97" t="s">
        <v>951</v>
      </c>
      <c r="Q97" t="s">
        <v>1100</v>
      </c>
      <c r="R97" t="s">
        <v>1346</v>
      </c>
      <c r="S97" t="s">
        <v>98</v>
      </c>
      <c r="T97" t="s">
        <v>119</v>
      </c>
      <c r="U97" t="s">
        <v>100</v>
      </c>
      <c r="V97" t="s">
        <v>1686</v>
      </c>
      <c r="W97" t="s">
        <v>102</v>
      </c>
      <c r="X97" t="s">
        <v>1687</v>
      </c>
      <c r="Y97" t="s">
        <v>8</v>
      </c>
      <c r="Z97" t="s">
        <v>105</v>
      </c>
      <c r="AA97" t="s">
        <v>106</v>
      </c>
      <c r="AB97" s="37">
        <v>1</v>
      </c>
      <c r="AC97" t="s">
        <v>107</v>
      </c>
      <c r="AD97" s="37">
        <v>65960</v>
      </c>
      <c r="AE97" s="37">
        <v>75096</v>
      </c>
      <c r="AF97" s="37">
        <v>65960</v>
      </c>
    </row>
    <row r="98" spans="1:32">
      <c r="A98" t="s">
        <v>147</v>
      </c>
      <c r="B98" t="s">
        <v>124</v>
      </c>
      <c r="C98" t="s">
        <v>125</v>
      </c>
      <c r="D98" t="s">
        <v>1688</v>
      </c>
      <c r="E98" t="s">
        <v>1689</v>
      </c>
      <c r="F98" t="s">
        <v>1690</v>
      </c>
      <c r="G98" t="s">
        <v>947</v>
      </c>
      <c r="H98" t="s">
        <v>151</v>
      </c>
      <c r="I98" t="s">
        <v>1691</v>
      </c>
      <c r="J98" t="s">
        <v>1692</v>
      </c>
      <c r="K98" t="s">
        <v>96</v>
      </c>
      <c r="L98" t="s">
        <v>1693</v>
      </c>
      <c r="M98" s="35">
        <v>45994.502256944441</v>
      </c>
      <c r="N98" s="35">
        <v>45995.665277777778</v>
      </c>
      <c r="O98" t="s">
        <v>972</v>
      </c>
      <c r="P98" t="s">
        <v>951</v>
      </c>
      <c r="Q98" t="s">
        <v>1056</v>
      </c>
      <c r="R98" t="s">
        <v>993</v>
      </c>
      <c r="S98" t="s">
        <v>98</v>
      </c>
      <c r="T98" t="s">
        <v>99</v>
      </c>
      <c r="U98" t="s">
        <v>100</v>
      </c>
      <c r="V98" t="s">
        <v>1694</v>
      </c>
      <c r="W98" t="s">
        <v>102</v>
      </c>
      <c r="X98" t="s">
        <v>1695</v>
      </c>
      <c r="Y98" t="s">
        <v>15</v>
      </c>
      <c r="Z98" t="s">
        <v>105</v>
      </c>
      <c r="AA98" t="s">
        <v>135</v>
      </c>
      <c r="AB98" s="37">
        <v>1</v>
      </c>
      <c r="AC98" t="s">
        <v>107</v>
      </c>
      <c r="AD98" s="37">
        <v>479589</v>
      </c>
      <c r="AE98" s="37">
        <v>196537</v>
      </c>
      <c r="AF98" s="37">
        <v>479589</v>
      </c>
    </row>
    <row r="99" spans="1:32">
      <c r="A99" t="s">
        <v>189</v>
      </c>
      <c r="B99" t="s">
        <v>190</v>
      </c>
      <c r="C99" t="s">
        <v>191</v>
      </c>
      <c r="D99" t="s">
        <v>374</v>
      </c>
      <c r="E99" t="s">
        <v>1696</v>
      </c>
      <c r="F99" t="s">
        <v>1697</v>
      </c>
      <c r="G99" t="s">
        <v>947</v>
      </c>
      <c r="H99" t="s">
        <v>195</v>
      </c>
      <c r="I99" t="s">
        <v>377</v>
      </c>
      <c r="J99" t="s">
        <v>1698</v>
      </c>
      <c r="K99" t="s">
        <v>96</v>
      </c>
      <c r="L99" t="s">
        <v>1699</v>
      </c>
      <c r="M99" s="35">
        <v>45994.525034722217</v>
      </c>
      <c r="N99" s="35">
        <v>45995.706944444442</v>
      </c>
      <c r="O99" t="s">
        <v>972</v>
      </c>
      <c r="P99" t="s">
        <v>951</v>
      </c>
      <c r="Q99" t="s">
        <v>1134</v>
      </c>
      <c r="R99" t="s">
        <v>993</v>
      </c>
      <c r="S99" t="s">
        <v>98</v>
      </c>
      <c r="T99" t="s">
        <v>99</v>
      </c>
      <c r="U99" t="s">
        <v>100</v>
      </c>
      <c r="V99" t="s">
        <v>1700</v>
      </c>
      <c r="W99" t="s">
        <v>102</v>
      </c>
      <c r="X99" t="s">
        <v>1701</v>
      </c>
      <c r="Y99" t="s">
        <v>11</v>
      </c>
      <c r="Z99" t="s">
        <v>105</v>
      </c>
      <c r="AA99" t="s">
        <v>836</v>
      </c>
      <c r="AB99" s="37">
        <v>1</v>
      </c>
      <c r="AC99" t="s">
        <v>107</v>
      </c>
      <c r="AD99" s="37">
        <v>144968</v>
      </c>
      <c r="AE99" s="37">
        <v>140396</v>
      </c>
      <c r="AF99" s="37">
        <v>144968</v>
      </c>
    </row>
    <row r="100" spans="1:32">
      <c r="A100" t="s">
        <v>189</v>
      </c>
      <c r="B100" t="s">
        <v>190</v>
      </c>
      <c r="C100" t="s">
        <v>191</v>
      </c>
      <c r="D100" t="s">
        <v>273</v>
      </c>
      <c r="E100" t="s">
        <v>1702</v>
      </c>
      <c r="F100" t="s">
        <v>1703</v>
      </c>
      <c r="G100" t="s">
        <v>947</v>
      </c>
      <c r="H100" t="s">
        <v>276</v>
      </c>
      <c r="I100" t="s">
        <v>277</v>
      </c>
      <c r="J100" t="s">
        <v>1704</v>
      </c>
      <c r="K100" t="s">
        <v>96</v>
      </c>
      <c r="L100" t="s">
        <v>1705</v>
      </c>
      <c r="M100" s="35">
        <v>45994.54173611111</v>
      </c>
      <c r="N100" s="35">
        <v>45996.399305555547</v>
      </c>
      <c r="O100" t="s">
        <v>972</v>
      </c>
      <c r="P100" t="s">
        <v>951</v>
      </c>
      <c r="Q100" t="s">
        <v>1134</v>
      </c>
      <c r="R100" t="s">
        <v>993</v>
      </c>
      <c r="S100" t="s">
        <v>964</v>
      </c>
      <c r="T100" t="s">
        <v>964</v>
      </c>
      <c r="U100" t="s">
        <v>100</v>
      </c>
      <c r="V100" t="s">
        <v>1706</v>
      </c>
      <c r="W100" t="s">
        <v>102</v>
      </c>
      <c r="X100" t="s">
        <v>1707</v>
      </c>
      <c r="Y100" t="s">
        <v>104</v>
      </c>
      <c r="Z100" t="s">
        <v>282</v>
      </c>
      <c r="AA100" t="s">
        <v>283</v>
      </c>
      <c r="AB100" s="37">
        <v>1</v>
      </c>
      <c r="AC100" t="s">
        <v>107</v>
      </c>
      <c r="AD100" s="37">
        <v>988463</v>
      </c>
      <c r="AE100" s="37">
        <v>196537</v>
      </c>
      <c r="AF100" s="37">
        <v>988463</v>
      </c>
    </row>
    <row r="101" spans="1:32">
      <c r="A101" t="s">
        <v>147</v>
      </c>
      <c r="B101" t="s">
        <v>124</v>
      </c>
      <c r="C101" t="s">
        <v>125</v>
      </c>
      <c r="D101" t="s">
        <v>1708</v>
      </c>
      <c r="E101" t="s">
        <v>1709</v>
      </c>
      <c r="F101" t="s">
        <v>1710</v>
      </c>
      <c r="G101" t="s">
        <v>947</v>
      </c>
      <c r="H101" t="s">
        <v>151</v>
      </c>
      <c r="I101" t="s">
        <v>1711</v>
      </c>
      <c r="J101" t="s">
        <v>1712</v>
      </c>
      <c r="K101" t="s">
        <v>96</v>
      </c>
      <c r="L101" t="s">
        <v>1713</v>
      </c>
      <c r="M101" s="35">
        <v>45994.569212962961</v>
      </c>
      <c r="N101" s="35">
        <v>45995.75277777778</v>
      </c>
      <c r="O101" t="s">
        <v>972</v>
      </c>
      <c r="P101" t="s">
        <v>951</v>
      </c>
      <c r="Q101" t="s">
        <v>952</v>
      </c>
      <c r="R101" t="s">
        <v>953</v>
      </c>
      <c r="S101" t="s">
        <v>963</v>
      </c>
      <c r="T101" t="s">
        <v>963</v>
      </c>
      <c r="U101" t="s">
        <v>100</v>
      </c>
      <c r="V101" t="s">
        <v>1714</v>
      </c>
      <c r="W101" t="s">
        <v>102</v>
      </c>
      <c r="X101" t="s">
        <v>1715</v>
      </c>
      <c r="Y101" t="s">
        <v>15</v>
      </c>
      <c r="Z101" t="s">
        <v>105</v>
      </c>
      <c r="AA101" t="s">
        <v>135</v>
      </c>
      <c r="AB101" s="37">
        <v>1</v>
      </c>
      <c r="AC101" t="s">
        <v>107</v>
      </c>
      <c r="AD101" s="37">
        <v>479589</v>
      </c>
      <c r="AE101" s="37">
        <v>196537</v>
      </c>
      <c r="AF101" s="37">
        <v>479589</v>
      </c>
    </row>
    <row r="102" spans="1:32">
      <c r="A102" t="s">
        <v>147</v>
      </c>
      <c r="B102" t="s">
        <v>124</v>
      </c>
      <c r="C102" t="s">
        <v>125</v>
      </c>
      <c r="D102" t="s">
        <v>1716</v>
      </c>
      <c r="E102" t="s">
        <v>1717</v>
      </c>
      <c r="F102" t="s">
        <v>1718</v>
      </c>
      <c r="G102" t="s">
        <v>947</v>
      </c>
      <c r="H102" t="s">
        <v>129</v>
      </c>
      <c r="I102" t="s">
        <v>1719</v>
      </c>
      <c r="J102" t="s">
        <v>1720</v>
      </c>
      <c r="K102" t="s">
        <v>96</v>
      </c>
      <c r="L102" t="s">
        <v>1721</v>
      </c>
      <c r="M102" s="35">
        <v>45994.513680555552</v>
      </c>
      <c r="N102" s="35">
        <v>45996.512499999997</v>
      </c>
      <c r="O102" t="s">
        <v>972</v>
      </c>
      <c r="P102" t="s">
        <v>951</v>
      </c>
      <c r="Q102" t="s">
        <v>1100</v>
      </c>
      <c r="R102" t="s">
        <v>1346</v>
      </c>
      <c r="S102" t="s">
        <v>98</v>
      </c>
      <c r="T102" t="s">
        <v>99</v>
      </c>
      <c r="U102" t="s">
        <v>100</v>
      </c>
      <c r="V102" t="s">
        <v>1722</v>
      </c>
      <c r="W102" t="s">
        <v>102</v>
      </c>
      <c r="X102" t="s">
        <v>1723</v>
      </c>
      <c r="Y102" t="s">
        <v>15</v>
      </c>
      <c r="Z102" t="s">
        <v>105</v>
      </c>
      <c r="AA102" t="s">
        <v>1118</v>
      </c>
      <c r="AB102" s="37">
        <v>1</v>
      </c>
      <c r="AC102" t="s">
        <v>107</v>
      </c>
      <c r="AD102" s="37">
        <v>479589</v>
      </c>
      <c r="AE102" s="37">
        <v>196537</v>
      </c>
      <c r="AF102" s="37">
        <v>479589</v>
      </c>
    </row>
    <row r="103" spans="1:32">
      <c r="A103" t="s">
        <v>297</v>
      </c>
      <c r="B103" t="s">
        <v>109</v>
      </c>
      <c r="C103" t="s">
        <v>110</v>
      </c>
      <c r="D103" t="s">
        <v>1128</v>
      </c>
      <c r="E103" t="s">
        <v>1724</v>
      </c>
      <c r="F103" t="s">
        <v>1725</v>
      </c>
      <c r="G103" t="s">
        <v>947</v>
      </c>
      <c r="H103" t="s">
        <v>655</v>
      </c>
      <c r="I103" t="s">
        <v>1131</v>
      </c>
      <c r="J103" t="s">
        <v>1726</v>
      </c>
      <c r="K103" t="s">
        <v>96</v>
      </c>
      <c r="L103" t="s">
        <v>1727</v>
      </c>
      <c r="M103" s="35">
        <v>45994.527037037027</v>
      </c>
      <c r="N103" s="35">
        <v>46000.681944444441</v>
      </c>
      <c r="O103" t="s">
        <v>972</v>
      </c>
      <c r="P103" t="s">
        <v>951</v>
      </c>
      <c r="Q103" t="s">
        <v>1323</v>
      </c>
      <c r="R103" t="s">
        <v>993</v>
      </c>
      <c r="S103" t="s">
        <v>98</v>
      </c>
      <c r="T103" t="s">
        <v>119</v>
      </c>
      <c r="U103" t="s">
        <v>100</v>
      </c>
      <c r="V103" t="s">
        <v>1728</v>
      </c>
      <c r="W103" t="s">
        <v>102</v>
      </c>
      <c r="X103" t="s">
        <v>1729</v>
      </c>
      <c r="Y103" t="s">
        <v>15</v>
      </c>
      <c r="Z103" t="s">
        <v>105</v>
      </c>
      <c r="AA103" t="s">
        <v>661</v>
      </c>
      <c r="AB103" s="37">
        <v>1</v>
      </c>
      <c r="AC103" t="s">
        <v>107</v>
      </c>
      <c r="AD103" s="37">
        <v>479589</v>
      </c>
      <c r="AE103" s="37">
        <v>196537</v>
      </c>
      <c r="AF103" s="37">
        <v>479589</v>
      </c>
    </row>
    <row r="104" spans="1:32">
      <c r="A104" t="s">
        <v>189</v>
      </c>
      <c r="B104" t="s">
        <v>190</v>
      </c>
      <c r="C104" t="s">
        <v>191</v>
      </c>
      <c r="D104" t="s">
        <v>545</v>
      </c>
      <c r="E104" t="s">
        <v>1730</v>
      </c>
      <c r="F104" t="s">
        <v>1731</v>
      </c>
      <c r="G104" t="s">
        <v>947</v>
      </c>
      <c r="H104" t="s">
        <v>195</v>
      </c>
      <c r="I104" t="s">
        <v>548</v>
      </c>
      <c r="J104" t="s">
        <v>1732</v>
      </c>
      <c r="K104" t="s">
        <v>96</v>
      </c>
      <c r="L104" t="s">
        <v>1733</v>
      </c>
      <c r="M104" s="35">
        <v>45994.527604166673</v>
      </c>
      <c r="N104" s="35">
        <v>45994.689583333333</v>
      </c>
      <c r="O104" t="s">
        <v>972</v>
      </c>
      <c r="P104" t="s">
        <v>951</v>
      </c>
      <c r="Q104" t="s">
        <v>983</v>
      </c>
      <c r="R104" t="s">
        <v>993</v>
      </c>
      <c r="S104" t="s">
        <v>1407</v>
      </c>
      <c r="T104" t="s">
        <v>1555</v>
      </c>
      <c r="U104" t="s">
        <v>100</v>
      </c>
      <c r="V104" t="s">
        <v>1734</v>
      </c>
      <c r="W104" t="s">
        <v>102</v>
      </c>
      <c r="X104" t="s">
        <v>1735</v>
      </c>
      <c r="Y104" t="s">
        <v>8</v>
      </c>
      <c r="Z104" t="s">
        <v>105</v>
      </c>
      <c r="AA104" t="s">
        <v>230</v>
      </c>
      <c r="AB104" s="37">
        <v>1</v>
      </c>
      <c r="AC104" t="s">
        <v>107</v>
      </c>
      <c r="AD104" s="37">
        <v>65960</v>
      </c>
      <c r="AE104" s="37">
        <v>75096</v>
      </c>
      <c r="AF104" s="37">
        <v>65960</v>
      </c>
    </row>
    <row r="105" spans="1:32">
      <c r="A105" t="s">
        <v>297</v>
      </c>
      <c r="B105" t="s">
        <v>109</v>
      </c>
      <c r="C105" t="s">
        <v>110</v>
      </c>
      <c r="D105" t="s">
        <v>652</v>
      </c>
      <c r="E105" t="s">
        <v>1736</v>
      </c>
      <c r="F105" t="s">
        <v>1737</v>
      </c>
      <c r="G105" t="s">
        <v>947</v>
      </c>
      <c r="H105" t="s">
        <v>655</v>
      </c>
      <c r="I105" t="s">
        <v>656</v>
      </c>
      <c r="J105" t="s">
        <v>1738</v>
      </c>
      <c r="K105" t="s">
        <v>96</v>
      </c>
      <c r="L105" t="s">
        <v>1739</v>
      </c>
      <c r="M105" s="35">
        <v>45994.58148148148</v>
      </c>
      <c r="N105" s="35">
        <v>45996.698611111111</v>
      </c>
      <c r="O105" t="s">
        <v>972</v>
      </c>
      <c r="P105" t="s">
        <v>1000</v>
      </c>
      <c r="Q105" t="s">
        <v>1356</v>
      </c>
      <c r="R105" t="s">
        <v>1357</v>
      </c>
      <c r="S105" t="s">
        <v>98</v>
      </c>
      <c r="T105" t="s">
        <v>99</v>
      </c>
      <c r="U105" t="s">
        <v>100</v>
      </c>
      <c r="V105" t="s">
        <v>1740</v>
      </c>
      <c r="W105" t="s">
        <v>102</v>
      </c>
      <c r="X105" t="s">
        <v>1741</v>
      </c>
      <c r="Y105" t="s">
        <v>13</v>
      </c>
      <c r="Z105" t="s">
        <v>105</v>
      </c>
      <c r="AA105" t="s">
        <v>661</v>
      </c>
      <c r="AB105" s="37">
        <v>2</v>
      </c>
      <c r="AC105" t="s">
        <v>107</v>
      </c>
      <c r="AD105" s="37">
        <v>551458</v>
      </c>
      <c r="AE105" s="37">
        <v>196537</v>
      </c>
      <c r="AF105" s="37">
        <v>551458</v>
      </c>
    </row>
    <row r="106" spans="1:32">
      <c r="A106" t="s">
        <v>242</v>
      </c>
      <c r="B106" t="s">
        <v>248</v>
      </c>
      <c r="C106" t="s">
        <v>244</v>
      </c>
      <c r="D106" t="s">
        <v>309</v>
      </c>
      <c r="E106" t="s">
        <v>1742</v>
      </c>
      <c r="F106" t="s">
        <v>1743</v>
      </c>
      <c r="G106" t="s">
        <v>947</v>
      </c>
      <c r="H106" t="s">
        <v>248</v>
      </c>
      <c r="I106" t="s">
        <v>242</v>
      </c>
      <c r="J106" t="s">
        <v>1744</v>
      </c>
      <c r="K106" t="s">
        <v>96</v>
      </c>
      <c r="L106" t="s">
        <v>1745</v>
      </c>
      <c r="M106" s="35">
        <v>45994.587060185193</v>
      </c>
      <c r="N106" s="35">
        <v>45995.57916666667</v>
      </c>
      <c r="O106" t="s">
        <v>972</v>
      </c>
      <c r="P106" t="s">
        <v>951</v>
      </c>
      <c r="Q106" t="s">
        <v>1100</v>
      </c>
      <c r="R106" t="s">
        <v>1346</v>
      </c>
      <c r="S106" t="s">
        <v>142</v>
      </c>
      <c r="T106" t="s">
        <v>155</v>
      </c>
      <c r="U106" t="s">
        <v>100</v>
      </c>
      <c r="V106" t="s">
        <v>1746</v>
      </c>
      <c r="W106" t="s">
        <v>102</v>
      </c>
      <c r="X106" t="s">
        <v>1747</v>
      </c>
      <c r="Y106" t="s">
        <v>8</v>
      </c>
      <c r="Z106" t="s">
        <v>105</v>
      </c>
      <c r="AA106" t="s">
        <v>263</v>
      </c>
      <c r="AB106" s="37">
        <v>1</v>
      </c>
      <c r="AC106" t="s">
        <v>107</v>
      </c>
      <c r="AD106" s="37">
        <v>65960</v>
      </c>
      <c r="AE106" s="37">
        <v>75096</v>
      </c>
      <c r="AF106" s="37">
        <v>65960</v>
      </c>
    </row>
    <row r="107" spans="1:32">
      <c r="A107" t="s">
        <v>417</v>
      </c>
      <c r="B107" t="s">
        <v>86</v>
      </c>
      <c r="C107" t="s">
        <v>87</v>
      </c>
      <c r="D107" t="s">
        <v>1471</v>
      </c>
      <c r="E107" t="s">
        <v>1748</v>
      </c>
      <c r="F107" t="s">
        <v>1749</v>
      </c>
      <c r="G107" t="s">
        <v>947</v>
      </c>
      <c r="H107" t="s">
        <v>455</v>
      </c>
      <c r="I107" t="s">
        <v>1474</v>
      </c>
      <c r="J107" t="s">
        <v>1750</v>
      </c>
      <c r="K107" t="s">
        <v>96</v>
      </c>
      <c r="L107" t="s">
        <v>1751</v>
      </c>
      <c r="M107" s="35">
        <v>45994.551134259258</v>
      </c>
      <c r="N107" s="35">
        <v>45995.443055555559</v>
      </c>
      <c r="O107" t="s">
        <v>972</v>
      </c>
      <c r="P107" t="s">
        <v>951</v>
      </c>
      <c r="Q107" t="s">
        <v>983</v>
      </c>
      <c r="R107" t="s">
        <v>984</v>
      </c>
      <c r="S107" t="s">
        <v>98</v>
      </c>
      <c r="T107" t="s">
        <v>119</v>
      </c>
      <c r="U107" t="s">
        <v>100</v>
      </c>
      <c r="V107" t="s">
        <v>1752</v>
      </c>
      <c r="W107" t="s">
        <v>102</v>
      </c>
      <c r="X107" t="s">
        <v>1753</v>
      </c>
      <c r="Y107" t="s">
        <v>13</v>
      </c>
      <c r="Z107" t="s">
        <v>105</v>
      </c>
      <c r="AA107" t="s">
        <v>478</v>
      </c>
      <c r="AB107" s="37">
        <v>1</v>
      </c>
      <c r="AC107" t="s">
        <v>107</v>
      </c>
      <c r="AD107" s="37">
        <v>275729</v>
      </c>
      <c r="AE107" s="37">
        <v>196537</v>
      </c>
      <c r="AF107" s="37">
        <v>275729</v>
      </c>
    </row>
    <row r="108" spans="1:32">
      <c r="A108" t="s">
        <v>189</v>
      </c>
      <c r="B108" t="s">
        <v>190</v>
      </c>
      <c r="C108" t="s">
        <v>191</v>
      </c>
      <c r="D108" t="s">
        <v>392</v>
      </c>
      <c r="E108" t="s">
        <v>1754</v>
      </c>
      <c r="F108" t="s">
        <v>1755</v>
      </c>
      <c r="G108" t="s">
        <v>947</v>
      </c>
      <c r="H108" t="s">
        <v>195</v>
      </c>
      <c r="I108" t="s">
        <v>395</v>
      </c>
      <c r="J108" t="s">
        <v>1756</v>
      </c>
      <c r="K108" t="s">
        <v>96</v>
      </c>
      <c r="L108" t="s">
        <v>1757</v>
      </c>
      <c r="M108" s="35">
        <v>45994.553402777783</v>
      </c>
      <c r="N108" s="35">
        <v>45995.461111111108</v>
      </c>
      <c r="O108" t="s">
        <v>972</v>
      </c>
      <c r="P108" t="s">
        <v>951</v>
      </c>
      <c r="Q108" t="s">
        <v>962</v>
      </c>
      <c r="R108" t="s">
        <v>962</v>
      </c>
      <c r="S108" t="s">
        <v>964</v>
      </c>
      <c r="T108" t="s">
        <v>964</v>
      </c>
      <c r="U108" t="s">
        <v>100</v>
      </c>
      <c r="V108" t="s">
        <v>1758</v>
      </c>
      <c r="W108" t="s">
        <v>102</v>
      </c>
      <c r="X108" t="s">
        <v>1759</v>
      </c>
      <c r="Y108" t="s">
        <v>11</v>
      </c>
      <c r="Z108" t="s">
        <v>105</v>
      </c>
      <c r="AA108" t="s">
        <v>836</v>
      </c>
      <c r="AB108" s="37">
        <v>1</v>
      </c>
      <c r="AC108" t="s">
        <v>107</v>
      </c>
      <c r="AD108" s="37">
        <v>144968</v>
      </c>
      <c r="AE108" s="37">
        <v>140396</v>
      </c>
      <c r="AF108" s="37">
        <v>144968</v>
      </c>
    </row>
    <row r="109" spans="1:32">
      <c r="A109" t="s">
        <v>297</v>
      </c>
      <c r="B109" t="s">
        <v>109</v>
      </c>
      <c r="C109" t="s">
        <v>110</v>
      </c>
      <c r="D109" t="s">
        <v>1760</v>
      </c>
      <c r="E109" t="s">
        <v>1761</v>
      </c>
      <c r="F109" t="s">
        <v>1762</v>
      </c>
      <c r="G109" t="s">
        <v>947</v>
      </c>
      <c r="H109" t="s">
        <v>302</v>
      </c>
      <c r="I109" t="s">
        <v>1763</v>
      </c>
      <c r="J109" t="s">
        <v>1764</v>
      </c>
      <c r="K109" t="s">
        <v>96</v>
      </c>
      <c r="L109" t="s">
        <v>1765</v>
      </c>
      <c r="M109" s="35">
        <v>45994.584305555552</v>
      </c>
      <c r="N109" s="35">
        <v>45995.478472222218</v>
      </c>
      <c r="O109" t="s">
        <v>972</v>
      </c>
      <c r="P109" t="s">
        <v>951</v>
      </c>
      <c r="Q109" t="s">
        <v>1044</v>
      </c>
      <c r="R109" t="s">
        <v>1323</v>
      </c>
      <c r="S109" t="s">
        <v>964</v>
      </c>
      <c r="T109" t="s">
        <v>964</v>
      </c>
      <c r="U109" t="s">
        <v>100</v>
      </c>
      <c r="V109" t="s">
        <v>1766</v>
      </c>
      <c r="W109" t="s">
        <v>102</v>
      </c>
      <c r="X109" t="s">
        <v>1767</v>
      </c>
      <c r="Y109" t="s">
        <v>11</v>
      </c>
      <c r="Z109" t="s">
        <v>105</v>
      </c>
      <c r="AA109" t="s">
        <v>1005</v>
      </c>
      <c r="AB109" s="37">
        <v>1</v>
      </c>
      <c r="AC109" t="s">
        <v>107</v>
      </c>
      <c r="AD109" s="37">
        <v>144968</v>
      </c>
      <c r="AE109" s="37">
        <v>140396</v>
      </c>
      <c r="AF109" s="37">
        <v>144968</v>
      </c>
    </row>
    <row r="110" spans="1:32">
      <c r="A110" t="s">
        <v>242</v>
      </c>
      <c r="B110" t="s">
        <v>248</v>
      </c>
      <c r="C110" t="s">
        <v>244</v>
      </c>
      <c r="D110" t="s">
        <v>309</v>
      </c>
      <c r="E110" t="s">
        <v>1768</v>
      </c>
      <c r="F110" t="s">
        <v>1769</v>
      </c>
      <c r="G110" t="s">
        <v>947</v>
      </c>
      <c r="H110" t="s">
        <v>248</v>
      </c>
      <c r="I110" t="s">
        <v>242</v>
      </c>
      <c r="J110" t="s">
        <v>1770</v>
      </c>
      <c r="K110" t="s">
        <v>96</v>
      </c>
      <c r="L110" t="s">
        <v>1771</v>
      </c>
      <c r="M110" s="35">
        <v>45994.59884259259</v>
      </c>
      <c r="N110" s="35">
        <v>45995.5625</v>
      </c>
      <c r="O110" t="s">
        <v>972</v>
      </c>
      <c r="P110" t="s">
        <v>951</v>
      </c>
      <c r="Q110" t="s">
        <v>1056</v>
      </c>
      <c r="R110" t="s">
        <v>993</v>
      </c>
      <c r="S110" t="s">
        <v>964</v>
      </c>
      <c r="T110" t="s">
        <v>964</v>
      </c>
      <c r="U110" t="s">
        <v>100</v>
      </c>
      <c r="V110" t="s">
        <v>1772</v>
      </c>
      <c r="W110" t="s">
        <v>102</v>
      </c>
      <c r="X110" t="s">
        <v>1773</v>
      </c>
      <c r="Y110" t="s">
        <v>8</v>
      </c>
      <c r="Z110" t="s">
        <v>105</v>
      </c>
      <c r="AA110" t="s">
        <v>263</v>
      </c>
      <c r="AB110" s="37">
        <v>1</v>
      </c>
      <c r="AC110" t="s">
        <v>107</v>
      </c>
      <c r="AD110" s="37">
        <v>65960</v>
      </c>
      <c r="AE110" s="37">
        <v>75096</v>
      </c>
      <c r="AF110" s="37">
        <v>65960</v>
      </c>
    </row>
    <row r="111" spans="1:32">
      <c r="A111" t="s">
        <v>297</v>
      </c>
      <c r="B111" t="s">
        <v>109</v>
      </c>
      <c r="C111" t="s">
        <v>110</v>
      </c>
      <c r="D111" t="s">
        <v>652</v>
      </c>
      <c r="E111" t="s">
        <v>1774</v>
      </c>
      <c r="F111" t="s">
        <v>1775</v>
      </c>
      <c r="G111" t="s">
        <v>947</v>
      </c>
      <c r="H111" t="s">
        <v>655</v>
      </c>
      <c r="I111" t="s">
        <v>656</v>
      </c>
      <c r="J111" t="s">
        <v>1776</v>
      </c>
      <c r="K111" t="s">
        <v>96</v>
      </c>
      <c r="L111" t="s">
        <v>1777</v>
      </c>
      <c r="M111" s="35">
        <v>45994.612719907411</v>
      </c>
      <c r="N111" s="35">
        <v>45995.661111111112</v>
      </c>
      <c r="O111" t="s">
        <v>972</v>
      </c>
      <c r="P111" t="s">
        <v>951</v>
      </c>
      <c r="Q111" t="s">
        <v>1464</v>
      </c>
      <c r="R111" t="s">
        <v>1323</v>
      </c>
      <c r="S111" t="s">
        <v>98</v>
      </c>
      <c r="T111" t="s">
        <v>119</v>
      </c>
      <c r="U111" t="s">
        <v>100</v>
      </c>
      <c r="V111" t="s">
        <v>1778</v>
      </c>
      <c r="W111" t="s">
        <v>102</v>
      </c>
      <c r="X111" t="s">
        <v>1779</v>
      </c>
      <c r="Y111" t="s">
        <v>13</v>
      </c>
      <c r="Z111" t="s">
        <v>105</v>
      </c>
      <c r="AA111" t="s">
        <v>661</v>
      </c>
      <c r="AB111" s="37">
        <v>1</v>
      </c>
      <c r="AC111" t="s">
        <v>107</v>
      </c>
      <c r="AD111" s="37">
        <v>275729</v>
      </c>
      <c r="AE111" s="37">
        <v>196537</v>
      </c>
      <c r="AF111" s="37">
        <v>275729</v>
      </c>
    </row>
    <row r="112" spans="1:32">
      <c r="A112" t="s">
        <v>297</v>
      </c>
      <c r="B112" t="s">
        <v>109</v>
      </c>
      <c r="C112" t="s">
        <v>110</v>
      </c>
      <c r="D112" t="s">
        <v>352</v>
      </c>
      <c r="E112" t="s">
        <v>1780</v>
      </c>
      <c r="F112" t="s">
        <v>1781</v>
      </c>
      <c r="G112" t="s">
        <v>947</v>
      </c>
      <c r="H112" t="s">
        <v>302</v>
      </c>
      <c r="I112" t="s">
        <v>297</v>
      </c>
      <c r="J112" t="s">
        <v>1782</v>
      </c>
      <c r="K112" t="s">
        <v>96</v>
      </c>
      <c r="L112" t="s">
        <v>1783</v>
      </c>
      <c r="M112" s="35">
        <v>45994.622800925928</v>
      </c>
      <c r="N112" s="35">
        <v>45995.459027777782</v>
      </c>
      <c r="O112" t="s">
        <v>972</v>
      </c>
      <c r="P112" t="s">
        <v>951</v>
      </c>
      <c r="Q112" t="s">
        <v>952</v>
      </c>
      <c r="R112" t="s">
        <v>973</v>
      </c>
      <c r="S112" t="s">
        <v>142</v>
      </c>
      <c r="T112" t="s">
        <v>1046</v>
      </c>
      <c r="U112" t="s">
        <v>100</v>
      </c>
      <c r="V112" t="s">
        <v>1784</v>
      </c>
      <c r="W112" t="s">
        <v>102</v>
      </c>
      <c r="X112" t="s">
        <v>1785</v>
      </c>
      <c r="Y112" t="s">
        <v>8</v>
      </c>
      <c r="Z112" t="s">
        <v>105</v>
      </c>
      <c r="AA112" t="s">
        <v>1215</v>
      </c>
      <c r="AB112" s="37">
        <v>1</v>
      </c>
      <c r="AC112" t="s">
        <v>107</v>
      </c>
      <c r="AD112" s="37">
        <v>65960</v>
      </c>
      <c r="AE112" s="37">
        <v>75096</v>
      </c>
      <c r="AF112" s="37">
        <v>65960</v>
      </c>
    </row>
    <row r="113" spans="1:32">
      <c r="A113" t="s">
        <v>108</v>
      </c>
      <c r="B113" t="s">
        <v>109</v>
      </c>
      <c r="C113" t="s">
        <v>110</v>
      </c>
      <c r="D113" t="s">
        <v>343</v>
      </c>
      <c r="E113" t="s">
        <v>1786</v>
      </c>
      <c r="F113" t="s">
        <v>1787</v>
      </c>
      <c r="G113" t="s">
        <v>947</v>
      </c>
      <c r="H113" t="s">
        <v>115</v>
      </c>
      <c r="I113" t="s">
        <v>346</v>
      </c>
      <c r="J113" t="s">
        <v>1788</v>
      </c>
      <c r="K113" t="s">
        <v>96</v>
      </c>
      <c r="L113" t="s">
        <v>1789</v>
      </c>
      <c r="M113" s="35">
        <v>45994.604641203703</v>
      </c>
      <c r="N113" s="35">
        <v>45995.465277777781</v>
      </c>
      <c r="O113" t="s">
        <v>972</v>
      </c>
      <c r="P113" t="s">
        <v>1000</v>
      </c>
      <c r="Q113" t="s">
        <v>1356</v>
      </c>
      <c r="R113" t="s">
        <v>1357</v>
      </c>
      <c r="S113" t="s">
        <v>964</v>
      </c>
      <c r="T113" t="s">
        <v>964</v>
      </c>
      <c r="U113" t="s">
        <v>100</v>
      </c>
      <c r="V113" t="s">
        <v>1790</v>
      </c>
      <c r="W113" t="s">
        <v>102</v>
      </c>
      <c r="X113" t="s">
        <v>1791</v>
      </c>
      <c r="Y113" t="s">
        <v>15</v>
      </c>
      <c r="Z113" t="s">
        <v>105</v>
      </c>
      <c r="AA113" t="s">
        <v>122</v>
      </c>
      <c r="AB113" s="37">
        <v>1</v>
      </c>
      <c r="AC113" t="s">
        <v>107</v>
      </c>
      <c r="AD113" s="37">
        <v>479589</v>
      </c>
      <c r="AE113" s="37">
        <v>196537</v>
      </c>
      <c r="AF113" s="37">
        <v>479589</v>
      </c>
    </row>
    <row r="114" spans="1:32">
      <c r="A114" t="s">
        <v>242</v>
      </c>
      <c r="B114" t="s">
        <v>248</v>
      </c>
      <c r="C114" t="s">
        <v>244</v>
      </c>
      <c r="D114" t="s">
        <v>1792</v>
      </c>
      <c r="E114" t="s">
        <v>1793</v>
      </c>
      <c r="F114" t="s">
        <v>1794</v>
      </c>
      <c r="G114" t="s">
        <v>947</v>
      </c>
      <c r="H114" t="s">
        <v>248</v>
      </c>
      <c r="I114" t="s">
        <v>1795</v>
      </c>
      <c r="J114" t="s">
        <v>1796</v>
      </c>
      <c r="K114" t="s">
        <v>96</v>
      </c>
      <c r="L114" t="s">
        <v>1797</v>
      </c>
      <c r="M114" s="35">
        <v>45994.618993055563</v>
      </c>
      <c r="N114" s="35">
        <v>45995.654166666667</v>
      </c>
      <c r="O114" t="s">
        <v>972</v>
      </c>
      <c r="P114" t="s">
        <v>951</v>
      </c>
      <c r="Q114" t="s">
        <v>1019</v>
      </c>
      <c r="R114" t="s">
        <v>993</v>
      </c>
      <c r="S114" t="s">
        <v>964</v>
      </c>
      <c r="T114" t="s">
        <v>964</v>
      </c>
      <c r="U114" t="s">
        <v>100</v>
      </c>
      <c r="V114" t="s">
        <v>1798</v>
      </c>
      <c r="W114" t="s">
        <v>102</v>
      </c>
      <c r="X114" t="s">
        <v>1799</v>
      </c>
      <c r="Y114" t="s">
        <v>11</v>
      </c>
      <c r="Z114" t="s">
        <v>105</v>
      </c>
      <c r="AA114" t="s">
        <v>514</v>
      </c>
      <c r="AB114" s="37">
        <v>1</v>
      </c>
      <c r="AC114" t="s">
        <v>107</v>
      </c>
      <c r="AD114" s="37">
        <v>144968</v>
      </c>
      <c r="AE114" s="37">
        <v>140396</v>
      </c>
      <c r="AF114" s="37">
        <v>144968</v>
      </c>
    </row>
    <row r="115" spans="1:32">
      <c r="A115" t="s">
        <v>417</v>
      </c>
      <c r="B115" t="s">
        <v>86</v>
      </c>
      <c r="C115" t="s">
        <v>87</v>
      </c>
      <c r="D115" t="s">
        <v>452</v>
      </c>
      <c r="E115" t="s">
        <v>1800</v>
      </c>
      <c r="F115" t="s">
        <v>1801</v>
      </c>
      <c r="G115" t="s">
        <v>947</v>
      </c>
      <c r="H115" t="s">
        <v>455</v>
      </c>
      <c r="I115" t="s">
        <v>417</v>
      </c>
      <c r="J115" t="s">
        <v>1802</v>
      </c>
      <c r="K115" t="s">
        <v>96</v>
      </c>
      <c r="L115" t="s">
        <v>1803</v>
      </c>
      <c r="M115" s="35">
        <v>45994.631053240737</v>
      </c>
      <c r="N115" s="35">
        <v>45995.445833333331</v>
      </c>
      <c r="O115" t="s">
        <v>972</v>
      </c>
      <c r="P115" t="s">
        <v>951</v>
      </c>
      <c r="Q115" t="s">
        <v>952</v>
      </c>
      <c r="R115" t="s">
        <v>953</v>
      </c>
      <c r="S115" t="s">
        <v>964</v>
      </c>
      <c r="T115" t="s">
        <v>964</v>
      </c>
      <c r="U115" t="s">
        <v>100</v>
      </c>
      <c r="V115" t="s">
        <v>1804</v>
      </c>
      <c r="W115" t="s">
        <v>102</v>
      </c>
      <c r="X115" t="s">
        <v>1805</v>
      </c>
      <c r="Y115" t="s">
        <v>8</v>
      </c>
      <c r="Z115" t="s">
        <v>105</v>
      </c>
      <c r="AA115" t="s">
        <v>742</v>
      </c>
      <c r="AB115" s="37">
        <v>1</v>
      </c>
      <c r="AC115" t="s">
        <v>107</v>
      </c>
      <c r="AD115" s="37">
        <v>65960</v>
      </c>
      <c r="AE115" s="37">
        <v>75096</v>
      </c>
      <c r="AF115" s="37">
        <v>65960</v>
      </c>
    </row>
    <row r="116" spans="1:32">
      <c r="A116" t="s">
        <v>147</v>
      </c>
      <c r="B116" t="s">
        <v>124</v>
      </c>
      <c r="C116" t="s">
        <v>125</v>
      </c>
      <c r="D116" t="s">
        <v>1806</v>
      </c>
      <c r="E116" t="s">
        <v>1807</v>
      </c>
      <c r="F116" t="s">
        <v>1808</v>
      </c>
      <c r="G116" t="s">
        <v>947</v>
      </c>
      <c r="H116" t="s">
        <v>151</v>
      </c>
      <c r="I116" t="s">
        <v>147</v>
      </c>
      <c r="J116" t="s">
        <v>1809</v>
      </c>
      <c r="K116" t="s">
        <v>96</v>
      </c>
      <c r="L116" t="s">
        <v>1810</v>
      </c>
      <c r="M116" s="35">
        <v>45994.632002314807</v>
      </c>
      <c r="N116" s="35">
        <v>45995.507638888892</v>
      </c>
      <c r="O116" t="s">
        <v>972</v>
      </c>
      <c r="P116" t="s">
        <v>951</v>
      </c>
      <c r="Q116" t="s">
        <v>1100</v>
      </c>
      <c r="R116" t="s">
        <v>1346</v>
      </c>
      <c r="S116" t="s">
        <v>98</v>
      </c>
      <c r="T116" t="s">
        <v>119</v>
      </c>
      <c r="U116" t="s">
        <v>100</v>
      </c>
      <c r="V116" t="s">
        <v>1811</v>
      </c>
      <c r="W116" t="s">
        <v>102</v>
      </c>
      <c r="X116" t="s">
        <v>1812</v>
      </c>
      <c r="Y116" t="s">
        <v>8</v>
      </c>
      <c r="Z116" t="s">
        <v>105</v>
      </c>
      <c r="AA116" t="s">
        <v>1118</v>
      </c>
      <c r="AB116" s="37">
        <v>1</v>
      </c>
      <c r="AC116" t="s">
        <v>107</v>
      </c>
      <c r="AD116" s="37">
        <v>65960</v>
      </c>
      <c r="AE116" s="37">
        <v>75096</v>
      </c>
      <c r="AF116" s="37">
        <v>65960</v>
      </c>
    </row>
    <row r="117" spans="1:32">
      <c r="A117" t="s">
        <v>317</v>
      </c>
      <c r="B117" t="s">
        <v>124</v>
      </c>
      <c r="C117" t="s">
        <v>125</v>
      </c>
      <c r="D117" t="s">
        <v>1253</v>
      </c>
      <c r="E117" t="s">
        <v>1813</v>
      </c>
      <c r="F117" t="s">
        <v>1814</v>
      </c>
      <c r="G117" t="s">
        <v>947</v>
      </c>
      <c r="H117" t="s">
        <v>195</v>
      </c>
      <c r="I117" t="s">
        <v>1256</v>
      </c>
      <c r="J117" t="s">
        <v>1815</v>
      </c>
      <c r="K117" t="s">
        <v>96</v>
      </c>
      <c r="L117" t="s">
        <v>1816</v>
      </c>
      <c r="M117" s="35">
        <v>45994.664664351847</v>
      </c>
      <c r="N117" s="35">
        <v>45995.534722222219</v>
      </c>
      <c r="O117" t="s">
        <v>972</v>
      </c>
      <c r="P117" t="s">
        <v>951</v>
      </c>
      <c r="Q117" t="s">
        <v>962</v>
      </c>
      <c r="R117" t="s">
        <v>962</v>
      </c>
      <c r="S117" t="s">
        <v>98</v>
      </c>
      <c r="T117" t="s">
        <v>99</v>
      </c>
      <c r="U117" t="s">
        <v>100</v>
      </c>
      <c r="V117" t="s">
        <v>1817</v>
      </c>
      <c r="W117" t="s">
        <v>102</v>
      </c>
      <c r="X117" t="s">
        <v>1818</v>
      </c>
      <c r="Y117" t="s">
        <v>11</v>
      </c>
      <c r="Z117" t="s">
        <v>105</v>
      </c>
      <c r="AA117" t="s">
        <v>1819</v>
      </c>
      <c r="AB117" s="37">
        <v>1</v>
      </c>
      <c r="AC117" t="s">
        <v>107</v>
      </c>
      <c r="AD117" s="37">
        <v>144968</v>
      </c>
      <c r="AE117" s="37">
        <v>140396</v>
      </c>
      <c r="AF117" s="37">
        <v>144968</v>
      </c>
    </row>
    <row r="118" spans="1:32">
      <c r="A118" t="s">
        <v>1066</v>
      </c>
      <c r="B118" t="s">
        <v>190</v>
      </c>
      <c r="C118" t="s">
        <v>191</v>
      </c>
      <c r="D118" t="s">
        <v>1119</v>
      </c>
      <c r="E118" t="s">
        <v>1820</v>
      </c>
      <c r="F118" t="s">
        <v>1821</v>
      </c>
      <c r="G118" t="s">
        <v>947</v>
      </c>
      <c r="H118" t="s">
        <v>195</v>
      </c>
      <c r="I118" t="s">
        <v>1122</v>
      </c>
      <c r="J118" t="s">
        <v>1822</v>
      </c>
      <c r="K118" t="s">
        <v>96</v>
      </c>
      <c r="L118" t="s">
        <v>1823</v>
      </c>
      <c r="M118" s="35">
        <v>45994.689849537041</v>
      </c>
      <c r="N118" s="35">
        <v>45996.647916666669</v>
      </c>
      <c r="O118" t="s">
        <v>972</v>
      </c>
      <c r="P118" t="s">
        <v>1000</v>
      </c>
      <c r="Q118" t="s">
        <v>1356</v>
      </c>
      <c r="R118" t="s">
        <v>1357</v>
      </c>
      <c r="S118" t="s">
        <v>964</v>
      </c>
      <c r="T118" t="s">
        <v>964</v>
      </c>
      <c r="U118" t="s">
        <v>100</v>
      </c>
      <c r="V118" t="s">
        <v>1824</v>
      </c>
      <c r="W118" t="s">
        <v>102</v>
      </c>
      <c r="X118" t="s">
        <v>1825</v>
      </c>
      <c r="Y118" t="s">
        <v>11</v>
      </c>
      <c r="Z118" t="s">
        <v>105</v>
      </c>
      <c r="AA118" t="s">
        <v>1075</v>
      </c>
      <c r="AB118" s="37">
        <v>1</v>
      </c>
      <c r="AC118" t="s">
        <v>107</v>
      </c>
      <c r="AD118" s="37">
        <v>144968</v>
      </c>
      <c r="AE118" s="37">
        <v>140396</v>
      </c>
      <c r="AF118" s="37">
        <v>144968</v>
      </c>
    </row>
    <row r="119" spans="1:32">
      <c r="A119" t="s">
        <v>189</v>
      </c>
      <c r="B119" t="s">
        <v>190</v>
      </c>
      <c r="C119" t="s">
        <v>191</v>
      </c>
      <c r="D119" t="s">
        <v>1826</v>
      </c>
      <c r="E119" t="s">
        <v>1827</v>
      </c>
      <c r="F119" t="s">
        <v>1828</v>
      </c>
      <c r="G119" t="s">
        <v>947</v>
      </c>
      <c r="H119" t="s">
        <v>195</v>
      </c>
      <c r="I119" t="s">
        <v>1829</v>
      </c>
      <c r="J119" t="s">
        <v>1830</v>
      </c>
      <c r="K119" t="s">
        <v>96</v>
      </c>
      <c r="L119" t="s">
        <v>1831</v>
      </c>
      <c r="M119" s="35">
        <v>45994.674803240741</v>
      </c>
      <c r="N119" s="35">
        <v>45995.474999999999</v>
      </c>
      <c r="O119" t="s">
        <v>972</v>
      </c>
      <c r="P119" t="s">
        <v>951</v>
      </c>
      <c r="Q119" t="s">
        <v>1134</v>
      </c>
      <c r="R119" t="s">
        <v>993</v>
      </c>
      <c r="S119" t="s">
        <v>964</v>
      </c>
      <c r="T119" t="s">
        <v>964</v>
      </c>
      <c r="U119" t="s">
        <v>100</v>
      </c>
      <c r="V119" t="s">
        <v>1832</v>
      </c>
      <c r="W119" t="s">
        <v>102</v>
      </c>
      <c r="X119" t="s">
        <v>1833</v>
      </c>
      <c r="Y119" t="s">
        <v>15</v>
      </c>
      <c r="Z119" t="s">
        <v>105</v>
      </c>
      <c r="AA119" t="s">
        <v>553</v>
      </c>
      <c r="AB119" s="37">
        <v>1</v>
      </c>
      <c r="AC119" t="s">
        <v>107</v>
      </c>
      <c r="AD119" s="37">
        <v>479589</v>
      </c>
      <c r="AE119" s="37">
        <v>196537</v>
      </c>
      <c r="AF119" s="37">
        <v>479589</v>
      </c>
    </row>
    <row r="120" spans="1:32">
      <c r="A120" t="s">
        <v>284</v>
      </c>
      <c r="B120" t="s">
        <v>957</v>
      </c>
      <c r="C120" t="s">
        <v>286</v>
      </c>
      <c r="D120" t="s">
        <v>1834</v>
      </c>
      <c r="E120" t="s">
        <v>1835</v>
      </c>
      <c r="F120" t="s">
        <v>1836</v>
      </c>
      <c r="G120" t="s">
        <v>947</v>
      </c>
      <c r="H120" t="s">
        <v>290</v>
      </c>
      <c r="I120" t="s">
        <v>1837</v>
      </c>
      <c r="J120" t="s">
        <v>1838</v>
      </c>
      <c r="K120" t="s">
        <v>96</v>
      </c>
      <c r="L120" t="s">
        <v>1839</v>
      </c>
      <c r="M120" s="35">
        <v>45994.730138888888</v>
      </c>
      <c r="N120" s="35">
        <v>45995.655555555553</v>
      </c>
      <c r="O120" t="s">
        <v>972</v>
      </c>
      <c r="P120" t="s">
        <v>951</v>
      </c>
      <c r="Q120" t="s">
        <v>1268</v>
      </c>
      <c r="R120" t="s">
        <v>993</v>
      </c>
      <c r="S120" t="s">
        <v>963</v>
      </c>
      <c r="T120" t="s">
        <v>964</v>
      </c>
      <c r="U120" t="s">
        <v>100</v>
      </c>
      <c r="V120" t="s">
        <v>1840</v>
      </c>
      <c r="W120" t="s">
        <v>102</v>
      </c>
      <c r="X120" t="s">
        <v>1841</v>
      </c>
      <c r="Y120" t="s">
        <v>11</v>
      </c>
      <c r="Z120" t="s">
        <v>105</v>
      </c>
      <c r="AA120" t="s">
        <v>1842</v>
      </c>
      <c r="AB120" s="37">
        <v>1</v>
      </c>
      <c r="AC120" t="s">
        <v>107</v>
      </c>
      <c r="AD120" s="37">
        <v>144968</v>
      </c>
      <c r="AE120" s="37">
        <v>140396</v>
      </c>
      <c r="AF120" s="37">
        <v>144968</v>
      </c>
    </row>
    <row r="121" spans="1:32">
      <c r="A121" t="s">
        <v>231</v>
      </c>
      <c r="B121" t="s">
        <v>86</v>
      </c>
      <c r="C121" t="s">
        <v>87</v>
      </c>
      <c r="D121" t="s">
        <v>1843</v>
      </c>
      <c r="E121" t="s">
        <v>1844</v>
      </c>
      <c r="F121" t="s">
        <v>1845</v>
      </c>
      <c r="G121" t="s">
        <v>947</v>
      </c>
      <c r="H121" t="s">
        <v>235</v>
      </c>
      <c r="I121" t="s">
        <v>1846</v>
      </c>
      <c r="J121" t="s">
        <v>1847</v>
      </c>
      <c r="K121" t="s">
        <v>96</v>
      </c>
      <c r="L121" t="s">
        <v>1848</v>
      </c>
      <c r="M121" s="35">
        <v>45994.731874999998</v>
      </c>
      <c r="N121" s="35">
        <v>45995.537499999999</v>
      </c>
      <c r="P121" t="s">
        <v>1000</v>
      </c>
      <c r="Q121" t="s">
        <v>1323</v>
      </c>
      <c r="R121" t="s">
        <v>1849</v>
      </c>
      <c r="S121" t="s">
        <v>964</v>
      </c>
      <c r="T121" t="s">
        <v>964</v>
      </c>
      <c r="V121" t="s">
        <v>1850</v>
      </c>
      <c r="W121" t="s">
        <v>955</v>
      </c>
      <c r="Y121" t="s">
        <v>11</v>
      </c>
      <c r="Z121" t="s">
        <v>105</v>
      </c>
      <c r="AA121" t="s">
        <v>1851</v>
      </c>
      <c r="AB121" s="37">
        <v>0</v>
      </c>
      <c r="AC121" t="s">
        <v>107</v>
      </c>
      <c r="AD121" s="37">
        <v>41241</v>
      </c>
      <c r="AE121" s="37">
        <v>0</v>
      </c>
      <c r="AF121" s="37">
        <v>41241</v>
      </c>
    </row>
    <row r="122" spans="1:32">
      <c r="A122" t="s">
        <v>108</v>
      </c>
      <c r="B122" t="s">
        <v>109</v>
      </c>
      <c r="C122" t="s">
        <v>110</v>
      </c>
      <c r="D122" t="s">
        <v>1852</v>
      </c>
      <c r="E122" t="s">
        <v>1853</v>
      </c>
      <c r="F122" t="s">
        <v>1854</v>
      </c>
      <c r="G122" t="s">
        <v>947</v>
      </c>
      <c r="H122" t="s">
        <v>183</v>
      </c>
      <c r="I122" t="s">
        <v>1162</v>
      </c>
      <c r="J122" t="s">
        <v>1855</v>
      </c>
      <c r="K122" t="s">
        <v>96</v>
      </c>
      <c r="L122" t="s">
        <v>1856</v>
      </c>
      <c r="M122" s="35">
        <v>45994.743472222217</v>
      </c>
      <c r="N122" s="35">
        <v>45997.487500000003</v>
      </c>
      <c r="P122" t="s">
        <v>1000</v>
      </c>
      <c r="Q122" t="s">
        <v>1464</v>
      </c>
      <c r="R122" t="s">
        <v>1465</v>
      </c>
      <c r="S122" t="s">
        <v>964</v>
      </c>
      <c r="T122" t="s">
        <v>964</v>
      </c>
      <c r="V122" t="s">
        <v>1857</v>
      </c>
      <c r="W122" t="s">
        <v>955</v>
      </c>
      <c r="Y122" t="s">
        <v>15</v>
      </c>
      <c r="Z122" t="s">
        <v>105</v>
      </c>
      <c r="AA122" t="s">
        <v>1858</v>
      </c>
      <c r="AB122" s="37">
        <v>0</v>
      </c>
      <c r="AC122" t="s">
        <v>107</v>
      </c>
      <c r="AD122" s="37">
        <v>41241</v>
      </c>
      <c r="AE122" s="37">
        <v>0</v>
      </c>
      <c r="AF122" s="37">
        <v>41241</v>
      </c>
    </row>
    <row r="123" spans="1:32">
      <c r="A123" t="s">
        <v>317</v>
      </c>
      <c r="B123" t="s">
        <v>124</v>
      </c>
      <c r="C123" t="s">
        <v>125</v>
      </c>
      <c r="D123" t="s">
        <v>328</v>
      </c>
      <c r="E123" t="s">
        <v>1859</v>
      </c>
      <c r="F123" t="s">
        <v>1860</v>
      </c>
      <c r="G123" t="s">
        <v>947</v>
      </c>
      <c r="H123" t="s">
        <v>321</v>
      </c>
      <c r="I123" t="s">
        <v>331</v>
      </c>
      <c r="J123" t="s">
        <v>1861</v>
      </c>
      <c r="K123" t="s">
        <v>96</v>
      </c>
      <c r="L123" t="s">
        <v>1862</v>
      </c>
      <c r="M123" s="35">
        <v>45995.333333333343</v>
      </c>
      <c r="N123" s="35">
        <v>45996.565972222219</v>
      </c>
      <c r="O123" t="s">
        <v>972</v>
      </c>
      <c r="P123" t="s">
        <v>951</v>
      </c>
      <c r="Q123" t="s">
        <v>952</v>
      </c>
      <c r="R123" t="s">
        <v>953</v>
      </c>
      <c r="S123" t="s">
        <v>98</v>
      </c>
      <c r="T123" t="s">
        <v>119</v>
      </c>
      <c r="U123" t="s">
        <v>100</v>
      </c>
      <c r="V123" t="s">
        <v>1863</v>
      </c>
      <c r="W123" t="s">
        <v>102</v>
      </c>
      <c r="X123" t="s">
        <v>1864</v>
      </c>
      <c r="Y123" t="s">
        <v>13</v>
      </c>
      <c r="Z123" t="s">
        <v>105</v>
      </c>
      <c r="AA123" t="s">
        <v>1865</v>
      </c>
      <c r="AB123" s="37">
        <v>1</v>
      </c>
      <c r="AC123" t="s">
        <v>107</v>
      </c>
      <c r="AD123" s="37">
        <v>275729</v>
      </c>
      <c r="AE123" s="37">
        <v>196537</v>
      </c>
      <c r="AF123" s="37">
        <v>275729</v>
      </c>
    </row>
    <row r="124" spans="1:32">
      <c r="A124" t="s">
        <v>189</v>
      </c>
      <c r="B124" t="s">
        <v>190</v>
      </c>
      <c r="C124" t="s">
        <v>191</v>
      </c>
      <c r="D124" t="s">
        <v>210</v>
      </c>
      <c r="E124" t="s">
        <v>1866</v>
      </c>
      <c r="F124" t="s">
        <v>1867</v>
      </c>
      <c r="G124" t="s">
        <v>947</v>
      </c>
      <c r="H124" t="s">
        <v>195</v>
      </c>
      <c r="I124" t="s">
        <v>189</v>
      </c>
      <c r="J124" t="s">
        <v>1868</v>
      </c>
      <c r="K124" t="s">
        <v>96</v>
      </c>
      <c r="L124" t="s">
        <v>1869</v>
      </c>
      <c r="M124" s="35">
        <v>45995.333333333343</v>
      </c>
      <c r="N124" s="35">
        <v>45995.52847222222</v>
      </c>
      <c r="O124" t="s">
        <v>972</v>
      </c>
      <c r="P124" t="s">
        <v>951</v>
      </c>
      <c r="Q124" t="s">
        <v>1364</v>
      </c>
      <c r="R124" t="s">
        <v>1870</v>
      </c>
      <c r="S124" t="s">
        <v>98</v>
      </c>
      <c r="T124" t="s">
        <v>99</v>
      </c>
      <c r="U124" t="s">
        <v>100</v>
      </c>
      <c r="V124" t="s">
        <v>1871</v>
      </c>
      <c r="W124" t="s">
        <v>102</v>
      </c>
      <c r="X124" t="s">
        <v>1872</v>
      </c>
      <c r="Y124" t="s">
        <v>8</v>
      </c>
      <c r="Z124" t="s">
        <v>105</v>
      </c>
      <c r="AA124" t="s">
        <v>400</v>
      </c>
      <c r="AB124" s="37">
        <v>1</v>
      </c>
      <c r="AC124" t="s">
        <v>107</v>
      </c>
      <c r="AD124" s="37">
        <v>65960</v>
      </c>
      <c r="AE124" s="37">
        <v>75096</v>
      </c>
      <c r="AF124" s="37">
        <v>65960</v>
      </c>
    </row>
    <row r="125" spans="1:32">
      <c r="A125" t="s">
        <v>189</v>
      </c>
      <c r="B125" t="s">
        <v>190</v>
      </c>
      <c r="C125" t="s">
        <v>191</v>
      </c>
      <c r="D125" t="s">
        <v>210</v>
      </c>
      <c r="E125" t="s">
        <v>1873</v>
      </c>
      <c r="F125" t="s">
        <v>1874</v>
      </c>
      <c r="G125" t="s">
        <v>947</v>
      </c>
      <c r="H125" t="s">
        <v>195</v>
      </c>
      <c r="I125" t="s">
        <v>189</v>
      </c>
      <c r="J125" t="s">
        <v>1875</v>
      </c>
      <c r="K125" t="s">
        <v>96</v>
      </c>
      <c r="L125" t="s">
        <v>1876</v>
      </c>
      <c r="M125" s="35">
        <v>45995.333333333343</v>
      </c>
      <c r="N125" s="35">
        <v>45995.470833333333</v>
      </c>
      <c r="O125" t="s">
        <v>972</v>
      </c>
      <c r="P125" t="s">
        <v>951</v>
      </c>
      <c r="Q125" t="s">
        <v>1056</v>
      </c>
      <c r="R125" t="s">
        <v>993</v>
      </c>
      <c r="S125" t="s">
        <v>98</v>
      </c>
      <c r="T125" t="s">
        <v>99</v>
      </c>
      <c r="U125" t="s">
        <v>100</v>
      </c>
      <c r="V125" t="s">
        <v>1877</v>
      </c>
      <c r="W125" t="s">
        <v>102</v>
      </c>
      <c r="X125" t="s">
        <v>1878</v>
      </c>
      <c r="Y125" t="s">
        <v>8</v>
      </c>
      <c r="Z125" t="s">
        <v>105</v>
      </c>
      <c r="AA125" t="s">
        <v>230</v>
      </c>
      <c r="AB125" s="37">
        <v>1</v>
      </c>
      <c r="AC125" t="s">
        <v>107</v>
      </c>
      <c r="AD125" s="37">
        <v>65960</v>
      </c>
      <c r="AE125" s="37">
        <v>75096</v>
      </c>
      <c r="AF125" s="37">
        <v>65960</v>
      </c>
    </row>
    <row r="126" spans="1:32">
      <c r="A126" t="s">
        <v>85</v>
      </c>
      <c r="B126" t="s">
        <v>86</v>
      </c>
      <c r="C126" t="s">
        <v>87</v>
      </c>
      <c r="D126" t="s">
        <v>202</v>
      </c>
      <c r="E126" t="s">
        <v>1879</v>
      </c>
      <c r="F126" t="s">
        <v>1880</v>
      </c>
      <c r="G126" t="s">
        <v>947</v>
      </c>
      <c r="H126" t="s">
        <v>93</v>
      </c>
      <c r="I126" t="s">
        <v>85</v>
      </c>
      <c r="J126" t="s">
        <v>1881</v>
      </c>
      <c r="K126" t="s">
        <v>96</v>
      </c>
      <c r="L126" t="s">
        <v>1882</v>
      </c>
      <c r="M126" s="35">
        <v>45995.384826388887</v>
      </c>
      <c r="N126" s="35">
        <v>45995.702777777777</v>
      </c>
      <c r="O126" t="s">
        <v>972</v>
      </c>
      <c r="P126" t="s">
        <v>1000</v>
      </c>
      <c r="Q126" t="s">
        <v>983</v>
      </c>
      <c r="R126" t="s">
        <v>1883</v>
      </c>
      <c r="S126" t="s">
        <v>142</v>
      </c>
      <c r="T126" t="s">
        <v>1046</v>
      </c>
      <c r="U126" t="s">
        <v>100</v>
      </c>
      <c r="V126" t="s">
        <v>1884</v>
      </c>
      <c r="W126" t="s">
        <v>102</v>
      </c>
      <c r="X126" t="s">
        <v>1885</v>
      </c>
      <c r="Y126" t="s">
        <v>8</v>
      </c>
      <c r="Z126" t="s">
        <v>105</v>
      </c>
      <c r="AA126" t="s">
        <v>342</v>
      </c>
      <c r="AB126" s="37">
        <v>1</v>
      </c>
      <c r="AC126" t="s">
        <v>107</v>
      </c>
      <c r="AD126" s="37">
        <v>65960</v>
      </c>
      <c r="AE126" s="37">
        <v>75096</v>
      </c>
      <c r="AF126" s="37">
        <v>65960</v>
      </c>
    </row>
    <row r="127" spans="1:32">
      <c r="A127" t="s">
        <v>189</v>
      </c>
      <c r="B127" t="s">
        <v>190</v>
      </c>
      <c r="C127" t="s">
        <v>191</v>
      </c>
      <c r="D127" t="s">
        <v>837</v>
      </c>
      <c r="E127" t="s">
        <v>1886</v>
      </c>
      <c r="F127" t="s">
        <v>1887</v>
      </c>
      <c r="G127" t="s">
        <v>947</v>
      </c>
      <c r="H127" t="s">
        <v>195</v>
      </c>
      <c r="I127" t="s">
        <v>840</v>
      </c>
      <c r="J127" t="s">
        <v>1888</v>
      </c>
      <c r="K127" t="s">
        <v>96</v>
      </c>
      <c r="L127" t="s">
        <v>1889</v>
      </c>
      <c r="M127" s="35">
        <v>45995.426724537043</v>
      </c>
      <c r="N127" s="35">
        <v>45996.424305555563</v>
      </c>
      <c r="O127" t="s">
        <v>972</v>
      </c>
      <c r="P127" t="s">
        <v>951</v>
      </c>
      <c r="Q127" t="s">
        <v>962</v>
      </c>
      <c r="R127" t="s">
        <v>962</v>
      </c>
      <c r="S127" t="s">
        <v>98</v>
      </c>
      <c r="T127" t="s">
        <v>119</v>
      </c>
      <c r="U127" t="s">
        <v>100</v>
      </c>
      <c r="V127" t="s">
        <v>1890</v>
      </c>
      <c r="W127" t="s">
        <v>102</v>
      </c>
      <c r="X127" t="s">
        <v>1891</v>
      </c>
      <c r="Y127" t="s">
        <v>8</v>
      </c>
      <c r="Z127" t="s">
        <v>105</v>
      </c>
      <c r="AA127" t="s">
        <v>553</v>
      </c>
      <c r="AB127" s="37">
        <v>1</v>
      </c>
      <c r="AC127" t="s">
        <v>107</v>
      </c>
      <c r="AD127" s="37">
        <v>65960</v>
      </c>
      <c r="AE127" s="37">
        <v>75096</v>
      </c>
      <c r="AF127" s="37">
        <v>65960</v>
      </c>
    </row>
    <row r="128" spans="1:32">
      <c r="A128" t="s">
        <v>231</v>
      </c>
      <c r="B128" t="s">
        <v>86</v>
      </c>
      <c r="C128" t="s">
        <v>87</v>
      </c>
      <c r="D128" t="s">
        <v>1892</v>
      </c>
      <c r="E128" t="s">
        <v>1893</v>
      </c>
      <c r="F128" t="s">
        <v>1894</v>
      </c>
      <c r="G128" t="s">
        <v>947</v>
      </c>
      <c r="H128" t="s">
        <v>235</v>
      </c>
      <c r="I128" t="s">
        <v>231</v>
      </c>
      <c r="J128" t="s">
        <v>1895</v>
      </c>
      <c r="K128" t="s">
        <v>96</v>
      </c>
      <c r="L128" t="s">
        <v>1896</v>
      </c>
      <c r="M128" s="35">
        <v>45995.436527777783</v>
      </c>
      <c r="N128" s="35">
        <v>45995.510416666657</v>
      </c>
      <c r="O128" t="s">
        <v>972</v>
      </c>
      <c r="P128" t="s">
        <v>951</v>
      </c>
      <c r="Q128" t="s">
        <v>1100</v>
      </c>
      <c r="R128" t="s">
        <v>1346</v>
      </c>
      <c r="S128" t="s">
        <v>98</v>
      </c>
      <c r="T128" t="s">
        <v>119</v>
      </c>
      <c r="U128" t="s">
        <v>100</v>
      </c>
      <c r="V128" t="s">
        <v>1897</v>
      </c>
      <c r="W128" t="s">
        <v>102</v>
      </c>
      <c r="X128" t="s">
        <v>1898</v>
      </c>
      <c r="Y128" t="s">
        <v>8</v>
      </c>
      <c r="Z128" t="s">
        <v>105</v>
      </c>
      <c r="AA128" t="s">
        <v>1851</v>
      </c>
      <c r="AB128" s="37">
        <v>1</v>
      </c>
      <c r="AC128" t="s">
        <v>107</v>
      </c>
      <c r="AD128" s="37">
        <v>65960</v>
      </c>
      <c r="AE128" s="37">
        <v>75096</v>
      </c>
      <c r="AF128" s="37">
        <v>65960</v>
      </c>
    </row>
    <row r="129" spans="1:32">
      <c r="A129" t="s">
        <v>108</v>
      </c>
      <c r="B129" t="s">
        <v>109</v>
      </c>
      <c r="C129" t="s">
        <v>110</v>
      </c>
      <c r="D129" t="s">
        <v>1899</v>
      </c>
      <c r="E129" t="s">
        <v>1900</v>
      </c>
      <c r="F129" t="s">
        <v>1901</v>
      </c>
      <c r="G129" t="s">
        <v>947</v>
      </c>
      <c r="H129" t="s">
        <v>183</v>
      </c>
      <c r="I129" t="s">
        <v>321</v>
      </c>
      <c r="J129" t="s">
        <v>1902</v>
      </c>
      <c r="K129" t="s">
        <v>96</v>
      </c>
      <c r="L129" t="s">
        <v>1903</v>
      </c>
      <c r="M129" s="35">
        <v>45995.431886574072</v>
      </c>
      <c r="N129" s="35">
        <v>45996.551388888889</v>
      </c>
      <c r="O129" t="s">
        <v>972</v>
      </c>
      <c r="P129" t="s">
        <v>951</v>
      </c>
      <c r="Q129" t="s">
        <v>952</v>
      </c>
      <c r="R129" t="s">
        <v>973</v>
      </c>
      <c r="S129" t="s">
        <v>98</v>
      </c>
      <c r="T129" t="s">
        <v>119</v>
      </c>
      <c r="U129" t="s">
        <v>100</v>
      </c>
      <c r="V129" t="s">
        <v>1904</v>
      </c>
      <c r="W129" t="s">
        <v>102</v>
      </c>
      <c r="X129" t="s">
        <v>1905</v>
      </c>
      <c r="Y129" t="s">
        <v>11</v>
      </c>
      <c r="Z129" t="s">
        <v>105</v>
      </c>
      <c r="AA129" t="s">
        <v>351</v>
      </c>
      <c r="AB129" s="37">
        <v>1</v>
      </c>
      <c r="AC129" t="s">
        <v>107</v>
      </c>
      <c r="AD129" s="37">
        <v>144968</v>
      </c>
      <c r="AE129" s="37">
        <v>140396</v>
      </c>
      <c r="AF129" s="37">
        <v>144968</v>
      </c>
    </row>
    <row r="130" spans="1:32">
      <c r="A130" t="s">
        <v>231</v>
      </c>
      <c r="B130" t="s">
        <v>86</v>
      </c>
      <c r="C130" t="s">
        <v>87</v>
      </c>
      <c r="D130" t="s">
        <v>1906</v>
      </c>
      <c r="E130" t="s">
        <v>1907</v>
      </c>
      <c r="F130" t="s">
        <v>1908</v>
      </c>
      <c r="G130" t="s">
        <v>947</v>
      </c>
      <c r="H130" t="s">
        <v>235</v>
      </c>
      <c r="I130" t="s">
        <v>1909</v>
      </c>
      <c r="J130" t="s">
        <v>1910</v>
      </c>
      <c r="K130" t="s">
        <v>96</v>
      </c>
      <c r="L130" t="s">
        <v>1911</v>
      </c>
      <c r="M130" s="35">
        <v>45995.435671296298</v>
      </c>
      <c r="N130" s="35">
        <v>45996.650694444441</v>
      </c>
      <c r="O130" t="s">
        <v>972</v>
      </c>
      <c r="P130" t="s">
        <v>951</v>
      </c>
      <c r="Q130" t="s">
        <v>1100</v>
      </c>
      <c r="R130" t="s">
        <v>993</v>
      </c>
      <c r="S130" t="s">
        <v>98</v>
      </c>
      <c r="T130" t="s">
        <v>119</v>
      </c>
      <c r="U130" t="s">
        <v>100</v>
      </c>
      <c r="V130" t="s">
        <v>1912</v>
      </c>
      <c r="W130" t="s">
        <v>102</v>
      </c>
      <c r="X130" t="s">
        <v>1913</v>
      </c>
      <c r="Y130" t="s">
        <v>11</v>
      </c>
      <c r="Z130" t="s">
        <v>105</v>
      </c>
      <c r="AA130" t="s">
        <v>1914</v>
      </c>
      <c r="AB130" s="37">
        <v>1</v>
      </c>
      <c r="AC130" t="s">
        <v>107</v>
      </c>
      <c r="AD130" s="37">
        <v>144968</v>
      </c>
      <c r="AE130" s="37">
        <v>140396</v>
      </c>
      <c r="AF130" s="37">
        <v>144968</v>
      </c>
    </row>
    <row r="131" spans="1:32">
      <c r="A131" t="s">
        <v>189</v>
      </c>
      <c r="B131" t="s">
        <v>190</v>
      </c>
      <c r="C131" t="s">
        <v>191</v>
      </c>
      <c r="D131" t="s">
        <v>1915</v>
      </c>
      <c r="E131" t="s">
        <v>1916</v>
      </c>
      <c r="F131" t="s">
        <v>1917</v>
      </c>
      <c r="G131" t="s">
        <v>947</v>
      </c>
      <c r="H131" t="s">
        <v>195</v>
      </c>
      <c r="I131" t="s">
        <v>1918</v>
      </c>
      <c r="J131" t="s">
        <v>1919</v>
      </c>
      <c r="K131" t="s">
        <v>96</v>
      </c>
      <c r="L131" t="s">
        <v>1920</v>
      </c>
      <c r="M131" s="35">
        <v>45995.457673611112</v>
      </c>
      <c r="N131" s="35">
        <v>45996.65902777778</v>
      </c>
      <c r="O131" t="s">
        <v>972</v>
      </c>
      <c r="P131" t="s">
        <v>951</v>
      </c>
      <c r="Q131" t="s">
        <v>952</v>
      </c>
      <c r="R131" t="s">
        <v>973</v>
      </c>
      <c r="S131" t="s">
        <v>98</v>
      </c>
      <c r="T131" t="s">
        <v>119</v>
      </c>
      <c r="U131" t="s">
        <v>100</v>
      </c>
      <c r="V131" t="s">
        <v>1921</v>
      </c>
      <c r="W131" t="s">
        <v>102</v>
      </c>
      <c r="X131" t="s">
        <v>1922</v>
      </c>
      <c r="Y131" t="s">
        <v>15</v>
      </c>
      <c r="Z131" t="s">
        <v>105</v>
      </c>
      <c r="AA131" t="s">
        <v>382</v>
      </c>
      <c r="AB131" s="37">
        <v>1</v>
      </c>
      <c r="AC131" t="s">
        <v>107</v>
      </c>
      <c r="AD131" s="37">
        <v>479589</v>
      </c>
      <c r="AE131" s="37">
        <v>196537</v>
      </c>
      <c r="AF131" s="37">
        <v>479589</v>
      </c>
    </row>
    <row r="132" spans="1:32">
      <c r="A132" t="s">
        <v>242</v>
      </c>
      <c r="B132" t="s">
        <v>248</v>
      </c>
      <c r="C132" t="s">
        <v>244</v>
      </c>
      <c r="D132" t="s">
        <v>309</v>
      </c>
      <c r="E132" t="s">
        <v>1923</v>
      </c>
      <c r="F132" t="s">
        <v>1924</v>
      </c>
      <c r="G132" t="s">
        <v>947</v>
      </c>
      <c r="H132" t="s">
        <v>248</v>
      </c>
      <c r="I132" t="s">
        <v>242</v>
      </c>
      <c r="J132" t="s">
        <v>1925</v>
      </c>
      <c r="K132" t="s">
        <v>96</v>
      </c>
      <c r="L132" t="s">
        <v>1926</v>
      </c>
      <c r="M132" s="35">
        <v>45995.449224537027</v>
      </c>
      <c r="N132" s="35">
        <v>45996.394444444442</v>
      </c>
      <c r="O132" t="s">
        <v>972</v>
      </c>
      <c r="P132" t="s">
        <v>1000</v>
      </c>
      <c r="Q132" t="s">
        <v>1001</v>
      </c>
      <c r="R132" t="s">
        <v>1927</v>
      </c>
      <c r="S132" t="s">
        <v>142</v>
      </c>
      <c r="T132" t="s">
        <v>155</v>
      </c>
      <c r="U132" t="s">
        <v>1347</v>
      </c>
      <c r="V132" t="s">
        <v>1928</v>
      </c>
      <c r="W132" t="s">
        <v>102</v>
      </c>
      <c r="Y132" t="s">
        <v>8</v>
      </c>
      <c r="Z132" t="s">
        <v>105</v>
      </c>
      <c r="AA132" t="s">
        <v>1929</v>
      </c>
      <c r="AB132" s="37">
        <v>1</v>
      </c>
      <c r="AC132" t="s">
        <v>107</v>
      </c>
      <c r="AD132" s="37">
        <v>65960</v>
      </c>
      <c r="AE132" s="37">
        <v>75096</v>
      </c>
      <c r="AF132" s="37">
        <v>65960</v>
      </c>
    </row>
    <row r="133" spans="1:32">
      <c r="A133" t="s">
        <v>1261</v>
      </c>
      <c r="B133" t="s">
        <v>124</v>
      </c>
      <c r="C133" t="s">
        <v>125</v>
      </c>
      <c r="D133" t="s">
        <v>1262</v>
      </c>
      <c r="E133" t="s">
        <v>1930</v>
      </c>
      <c r="F133" t="s">
        <v>1931</v>
      </c>
      <c r="G133" t="s">
        <v>947</v>
      </c>
      <c r="H133" t="s">
        <v>1265</v>
      </c>
      <c r="I133" t="s">
        <v>1261</v>
      </c>
      <c r="J133" t="s">
        <v>1932</v>
      </c>
      <c r="K133" t="s">
        <v>96</v>
      </c>
      <c r="L133" t="s">
        <v>1933</v>
      </c>
      <c r="M133" s="35">
        <v>45995.462060185193</v>
      </c>
      <c r="N133" s="35">
        <v>45995.566666666673</v>
      </c>
      <c r="O133" t="s">
        <v>972</v>
      </c>
      <c r="P133" t="s">
        <v>951</v>
      </c>
      <c r="Q133" t="s">
        <v>1044</v>
      </c>
      <c r="R133" t="s">
        <v>993</v>
      </c>
      <c r="S133" t="s">
        <v>98</v>
      </c>
      <c r="T133" t="s">
        <v>99</v>
      </c>
      <c r="U133" t="s">
        <v>100</v>
      </c>
      <c r="V133" t="s">
        <v>1934</v>
      </c>
      <c r="W133" t="s">
        <v>102</v>
      </c>
      <c r="X133" t="s">
        <v>1935</v>
      </c>
      <c r="Y133" t="s">
        <v>8</v>
      </c>
      <c r="Z133" t="s">
        <v>105</v>
      </c>
      <c r="AA133" t="s">
        <v>1936</v>
      </c>
      <c r="AB133" s="37">
        <v>1</v>
      </c>
      <c r="AC133" t="s">
        <v>107</v>
      </c>
      <c r="AD133" s="37">
        <v>65960</v>
      </c>
      <c r="AE133" s="37">
        <v>75096</v>
      </c>
      <c r="AF133" s="37">
        <v>65960</v>
      </c>
    </row>
    <row r="134" spans="1:32">
      <c r="A134" t="s">
        <v>626</v>
      </c>
      <c r="B134" t="s">
        <v>124</v>
      </c>
      <c r="C134" t="s">
        <v>125</v>
      </c>
      <c r="D134" t="s">
        <v>627</v>
      </c>
      <c r="E134" t="s">
        <v>1937</v>
      </c>
      <c r="F134" t="s">
        <v>1938</v>
      </c>
      <c r="G134" t="s">
        <v>947</v>
      </c>
      <c r="H134" t="s">
        <v>630</v>
      </c>
      <c r="I134" t="s">
        <v>626</v>
      </c>
      <c r="J134" t="s">
        <v>1939</v>
      </c>
      <c r="K134" t="s">
        <v>96</v>
      </c>
      <c r="L134" t="s">
        <v>1940</v>
      </c>
      <c r="M134" s="35">
        <v>45995.462118055562</v>
      </c>
      <c r="N134" s="35">
        <v>45995.70416666667</v>
      </c>
      <c r="O134" t="s">
        <v>972</v>
      </c>
      <c r="P134" t="s">
        <v>951</v>
      </c>
      <c r="Q134" t="s">
        <v>1527</v>
      </c>
      <c r="R134" t="s">
        <v>1528</v>
      </c>
      <c r="S134" t="s">
        <v>142</v>
      </c>
      <c r="T134" t="s">
        <v>1046</v>
      </c>
      <c r="U134" t="s">
        <v>100</v>
      </c>
      <c r="V134" t="s">
        <v>1941</v>
      </c>
      <c r="W134" t="s">
        <v>102</v>
      </c>
      <c r="X134" t="s">
        <v>1942</v>
      </c>
      <c r="Y134" t="s">
        <v>8</v>
      </c>
      <c r="Z134" t="s">
        <v>105</v>
      </c>
      <c r="AA134" t="s">
        <v>635</v>
      </c>
      <c r="AB134" s="37">
        <v>1</v>
      </c>
      <c r="AC134" t="s">
        <v>107</v>
      </c>
      <c r="AD134" s="37">
        <v>65960</v>
      </c>
      <c r="AE134" s="37">
        <v>75096</v>
      </c>
      <c r="AF134" s="37">
        <v>65960</v>
      </c>
    </row>
    <row r="135" spans="1:32">
      <c r="A135" t="s">
        <v>189</v>
      </c>
      <c r="B135" t="s">
        <v>190</v>
      </c>
      <c r="C135" t="s">
        <v>191</v>
      </c>
      <c r="D135" t="s">
        <v>837</v>
      </c>
      <c r="E135" t="s">
        <v>1943</v>
      </c>
      <c r="F135" t="s">
        <v>1944</v>
      </c>
      <c r="G135" t="s">
        <v>947</v>
      </c>
      <c r="H135" t="s">
        <v>195</v>
      </c>
      <c r="I135" t="s">
        <v>840</v>
      </c>
      <c r="J135" t="s">
        <v>1945</v>
      </c>
      <c r="K135" t="s">
        <v>96</v>
      </c>
      <c r="L135" t="s">
        <v>1946</v>
      </c>
      <c r="M135" s="35">
        <v>45995.483101851853</v>
      </c>
      <c r="N135" s="35">
        <v>45995.650694444441</v>
      </c>
      <c r="O135" t="s">
        <v>972</v>
      </c>
      <c r="P135" t="s">
        <v>951</v>
      </c>
      <c r="Q135" t="s">
        <v>952</v>
      </c>
      <c r="R135" t="s">
        <v>953</v>
      </c>
      <c r="S135" t="s">
        <v>98</v>
      </c>
      <c r="T135" t="s">
        <v>99</v>
      </c>
      <c r="U135" t="s">
        <v>100</v>
      </c>
      <c r="V135" t="s">
        <v>1947</v>
      </c>
      <c r="W135" t="s">
        <v>102</v>
      </c>
      <c r="X135" t="s">
        <v>1948</v>
      </c>
      <c r="Y135" t="s">
        <v>8</v>
      </c>
      <c r="Z135" t="s">
        <v>105</v>
      </c>
      <c r="AA135" t="s">
        <v>391</v>
      </c>
      <c r="AB135" s="37">
        <v>1</v>
      </c>
      <c r="AC135" t="s">
        <v>107</v>
      </c>
      <c r="AD135" s="37">
        <v>65960</v>
      </c>
      <c r="AE135" s="37">
        <v>75096</v>
      </c>
      <c r="AF135" s="37">
        <v>65960</v>
      </c>
    </row>
    <row r="136" spans="1:32">
      <c r="A136" t="s">
        <v>297</v>
      </c>
      <c r="B136" t="s">
        <v>109</v>
      </c>
      <c r="C136" t="s">
        <v>110</v>
      </c>
      <c r="D136" t="s">
        <v>352</v>
      </c>
      <c r="E136" t="s">
        <v>1949</v>
      </c>
      <c r="F136" t="s">
        <v>1950</v>
      </c>
      <c r="G136" t="s">
        <v>947</v>
      </c>
      <c r="H136" t="s">
        <v>302</v>
      </c>
      <c r="I136" t="s">
        <v>297</v>
      </c>
      <c r="J136" t="s">
        <v>1951</v>
      </c>
      <c r="K136" t="s">
        <v>96</v>
      </c>
      <c r="L136" t="s">
        <v>1952</v>
      </c>
      <c r="M136" s="35">
        <v>45995.488125000003</v>
      </c>
      <c r="N136" s="35">
        <v>45995.747916666667</v>
      </c>
      <c r="O136" t="s">
        <v>972</v>
      </c>
      <c r="P136" t="s">
        <v>951</v>
      </c>
      <c r="Q136" t="s">
        <v>1323</v>
      </c>
      <c r="R136" t="s">
        <v>993</v>
      </c>
      <c r="S136" t="s">
        <v>142</v>
      </c>
      <c r="T136" t="s">
        <v>1415</v>
      </c>
      <c r="U136" t="s">
        <v>100</v>
      </c>
      <c r="V136" t="s">
        <v>1953</v>
      </c>
      <c r="W136" t="s">
        <v>102</v>
      </c>
      <c r="X136" t="s">
        <v>1954</v>
      </c>
      <c r="Y136" t="s">
        <v>8</v>
      </c>
      <c r="Z136" t="s">
        <v>105</v>
      </c>
      <c r="AA136" t="s">
        <v>485</v>
      </c>
      <c r="AB136" s="37">
        <v>1</v>
      </c>
      <c r="AC136" t="s">
        <v>107</v>
      </c>
      <c r="AD136" s="37">
        <v>65960</v>
      </c>
      <c r="AE136" s="37">
        <v>75096</v>
      </c>
      <c r="AF136" s="37">
        <v>65960</v>
      </c>
    </row>
    <row r="137" spans="1:32">
      <c r="A137" t="s">
        <v>707</v>
      </c>
      <c r="B137" t="s">
        <v>109</v>
      </c>
      <c r="C137" t="s">
        <v>160</v>
      </c>
      <c r="D137" t="s">
        <v>1955</v>
      </c>
      <c r="E137" t="s">
        <v>1956</v>
      </c>
      <c r="F137" t="s">
        <v>1957</v>
      </c>
      <c r="G137" t="s">
        <v>947</v>
      </c>
      <c r="H137" t="s">
        <v>302</v>
      </c>
      <c r="I137" t="s">
        <v>1958</v>
      </c>
      <c r="J137" t="s">
        <v>1959</v>
      </c>
      <c r="K137" t="s">
        <v>96</v>
      </c>
      <c r="L137" t="s">
        <v>1960</v>
      </c>
      <c r="M137" s="35">
        <v>45995.461168981477</v>
      </c>
      <c r="N137" s="35">
        <v>45996.65347222222</v>
      </c>
      <c r="O137" t="s">
        <v>972</v>
      </c>
      <c r="P137" t="s">
        <v>951</v>
      </c>
      <c r="Q137" t="s">
        <v>1100</v>
      </c>
      <c r="R137" t="s">
        <v>1346</v>
      </c>
      <c r="S137" t="s">
        <v>964</v>
      </c>
      <c r="T137" t="s">
        <v>964</v>
      </c>
      <c r="U137" t="s">
        <v>100</v>
      </c>
      <c r="V137" t="s">
        <v>1961</v>
      </c>
      <c r="W137" t="s">
        <v>102</v>
      </c>
      <c r="X137" t="s">
        <v>1962</v>
      </c>
      <c r="Y137" t="s">
        <v>13</v>
      </c>
      <c r="Z137" t="s">
        <v>105</v>
      </c>
      <c r="AA137" t="s">
        <v>1252</v>
      </c>
      <c r="AB137" s="37">
        <v>1</v>
      </c>
      <c r="AC137" t="s">
        <v>107</v>
      </c>
      <c r="AD137" s="37">
        <v>275729</v>
      </c>
      <c r="AE137" s="37">
        <v>196537</v>
      </c>
      <c r="AF137" s="37">
        <v>275729</v>
      </c>
    </row>
    <row r="138" spans="1:32">
      <c r="A138" t="s">
        <v>159</v>
      </c>
      <c r="B138" t="s">
        <v>109</v>
      </c>
      <c r="C138" t="s">
        <v>160</v>
      </c>
      <c r="D138" t="s">
        <v>1963</v>
      </c>
      <c r="E138" t="s">
        <v>1964</v>
      </c>
      <c r="F138" t="s">
        <v>1965</v>
      </c>
      <c r="G138" t="s">
        <v>947</v>
      </c>
      <c r="H138" t="s">
        <v>165</v>
      </c>
      <c r="I138" t="s">
        <v>1966</v>
      </c>
      <c r="J138" t="s">
        <v>1967</v>
      </c>
      <c r="K138" t="s">
        <v>96</v>
      </c>
      <c r="L138" t="s">
        <v>1968</v>
      </c>
      <c r="M138" s="35">
        <v>45995.48133101852</v>
      </c>
      <c r="N138" s="35">
        <v>46001.534722222219</v>
      </c>
      <c r="O138" t="s">
        <v>972</v>
      </c>
      <c r="P138" t="s">
        <v>951</v>
      </c>
      <c r="Q138" t="s">
        <v>952</v>
      </c>
      <c r="R138" t="s">
        <v>1125</v>
      </c>
      <c r="S138" t="s">
        <v>98</v>
      </c>
      <c r="T138" t="s">
        <v>119</v>
      </c>
      <c r="U138" t="s">
        <v>100</v>
      </c>
      <c r="V138" t="s">
        <v>1969</v>
      </c>
      <c r="W138" t="s">
        <v>102</v>
      </c>
      <c r="X138" t="s">
        <v>1970</v>
      </c>
      <c r="Y138" t="s">
        <v>13</v>
      </c>
      <c r="Z138" t="s">
        <v>105</v>
      </c>
      <c r="AA138" t="s">
        <v>170</v>
      </c>
      <c r="AB138" s="37">
        <v>1</v>
      </c>
      <c r="AC138" t="s">
        <v>107</v>
      </c>
      <c r="AD138" s="37">
        <v>275729</v>
      </c>
      <c r="AE138" s="37">
        <v>196537</v>
      </c>
      <c r="AF138" s="37">
        <v>275729</v>
      </c>
    </row>
    <row r="139" spans="1:32">
      <c r="A139" t="s">
        <v>1084</v>
      </c>
      <c r="B139" t="s">
        <v>957</v>
      </c>
      <c r="C139" t="s">
        <v>286</v>
      </c>
      <c r="D139" t="s">
        <v>1971</v>
      </c>
      <c r="E139" t="s">
        <v>1972</v>
      </c>
      <c r="F139" t="s">
        <v>1973</v>
      </c>
      <c r="G139" t="s">
        <v>947</v>
      </c>
      <c r="H139" t="s">
        <v>1088</v>
      </c>
      <c r="I139" t="s">
        <v>1974</v>
      </c>
      <c r="J139" t="s">
        <v>1975</v>
      </c>
      <c r="K139" t="s">
        <v>96</v>
      </c>
      <c r="L139" t="s">
        <v>1976</v>
      </c>
      <c r="M139" s="35">
        <v>45995.497499999998</v>
      </c>
      <c r="N139" s="35">
        <v>45996.655555555553</v>
      </c>
      <c r="O139" t="s">
        <v>972</v>
      </c>
      <c r="P139" t="s">
        <v>951</v>
      </c>
      <c r="Q139" t="s">
        <v>983</v>
      </c>
      <c r="R139" t="s">
        <v>984</v>
      </c>
      <c r="S139" t="s">
        <v>98</v>
      </c>
      <c r="T139" t="s">
        <v>119</v>
      </c>
      <c r="U139" t="s">
        <v>100</v>
      </c>
      <c r="V139" t="s">
        <v>1977</v>
      </c>
      <c r="W139" t="s">
        <v>102</v>
      </c>
      <c r="X139" t="s">
        <v>1978</v>
      </c>
      <c r="Y139" t="s">
        <v>13</v>
      </c>
      <c r="Z139" t="s">
        <v>105</v>
      </c>
      <c r="AA139" t="s">
        <v>1506</v>
      </c>
      <c r="AB139" s="37">
        <v>1</v>
      </c>
      <c r="AC139" t="s">
        <v>107</v>
      </c>
      <c r="AD139" s="37">
        <v>275729</v>
      </c>
      <c r="AE139" s="37">
        <v>196537</v>
      </c>
      <c r="AF139" s="37">
        <v>275729</v>
      </c>
    </row>
    <row r="140" spans="1:32">
      <c r="A140" t="s">
        <v>189</v>
      </c>
      <c r="B140" t="s">
        <v>190</v>
      </c>
      <c r="C140" t="s">
        <v>191</v>
      </c>
      <c r="D140" t="s">
        <v>1979</v>
      </c>
      <c r="E140" t="s">
        <v>1980</v>
      </c>
      <c r="F140" t="s">
        <v>1981</v>
      </c>
      <c r="G140" t="s">
        <v>947</v>
      </c>
      <c r="H140" t="s">
        <v>195</v>
      </c>
      <c r="I140" t="s">
        <v>1982</v>
      </c>
      <c r="J140" t="s">
        <v>1983</v>
      </c>
      <c r="K140" t="s">
        <v>96</v>
      </c>
      <c r="L140" t="s">
        <v>1984</v>
      </c>
      <c r="M140" s="35">
        <v>45995.504918981482</v>
      </c>
      <c r="N140" s="35">
        <v>45996.631944444453</v>
      </c>
      <c r="O140" t="s">
        <v>972</v>
      </c>
      <c r="P140" t="s">
        <v>951</v>
      </c>
      <c r="Q140" t="s">
        <v>1134</v>
      </c>
      <c r="R140" t="s">
        <v>993</v>
      </c>
      <c r="S140" t="s">
        <v>964</v>
      </c>
      <c r="T140" t="s">
        <v>964</v>
      </c>
      <c r="U140" t="s">
        <v>100</v>
      </c>
      <c r="V140" t="s">
        <v>1985</v>
      </c>
      <c r="W140" t="s">
        <v>102</v>
      </c>
      <c r="X140" t="s">
        <v>1986</v>
      </c>
      <c r="Y140" t="s">
        <v>13</v>
      </c>
      <c r="Z140" t="s">
        <v>105</v>
      </c>
      <c r="AA140" t="s">
        <v>845</v>
      </c>
      <c r="AB140" s="37">
        <v>1</v>
      </c>
      <c r="AC140" t="s">
        <v>107</v>
      </c>
      <c r="AD140" s="37">
        <v>275729</v>
      </c>
      <c r="AE140" s="37">
        <v>196537</v>
      </c>
      <c r="AF140" s="37">
        <v>275729</v>
      </c>
    </row>
    <row r="141" spans="1:32">
      <c r="A141" t="s">
        <v>123</v>
      </c>
      <c r="B141" t="s">
        <v>124</v>
      </c>
      <c r="C141" t="s">
        <v>125</v>
      </c>
      <c r="D141" t="s">
        <v>1507</v>
      </c>
      <c r="E141" t="s">
        <v>1987</v>
      </c>
      <c r="F141" t="s">
        <v>1988</v>
      </c>
      <c r="G141" t="s">
        <v>947</v>
      </c>
      <c r="H141" t="s">
        <v>174</v>
      </c>
      <c r="I141" t="s">
        <v>123</v>
      </c>
      <c r="J141" t="s">
        <v>1989</v>
      </c>
      <c r="K141" t="s">
        <v>96</v>
      </c>
      <c r="L141" t="s">
        <v>1990</v>
      </c>
      <c r="M141" s="35">
        <v>45995.51017361111</v>
      </c>
      <c r="N141" s="35">
        <v>45996.548611111109</v>
      </c>
      <c r="O141" t="s">
        <v>972</v>
      </c>
      <c r="P141" t="s">
        <v>951</v>
      </c>
      <c r="Q141" t="s">
        <v>952</v>
      </c>
      <c r="R141" t="s">
        <v>953</v>
      </c>
      <c r="S141" t="s">
        <v>964</v>
      </c>
      <c r="T141" t="s">
        <v>964</v>
      </c>
      <c r="U141" t="s">
        <v>100</v>
      </c>
      <c r="V141" t="s">
        <v>1991</v>
      </c>
      <c r="W141" t="s">
        <v>102</v>
      </c>
      <c r="X141" t="s">
        <v>1992</v>
      </c>
      <c r="Y141" t="s">
        <v>8</v>
      </c>
      <c r="Z141" t="s">
        <v>105</v>
      </c>
      <c r="AA141" t="s">
        <v>1514</v>
      </c>
      <c r="AB141" s="37">
        <v>1</v>
      </c>
      <c r="AC141" t="s">
        <v>107</v>
      </c>
      <c r="AD141" s="37">
        <v>65960</v>
      </c>
      <c r="AE141" s="37">
        <v>75096</v>
      </c>
      <c r="AF141" s="37">
        <v>65960</v>
      </c>
    </row>
    <row r="142" spans="1:32">
      <c r="A142" t="s">
        <v>85</v>
      </c>
      <c r="B142" t="s">
        <v>86</v>
      </c>
      <c r="C142" t="s">
        <v>87</v>
      </c>
      <c r="D142" t="s">
        <v>202</v>
      </c>
      <c r="E142" t="s">
        <v>1993</v>
      </c>
      <c r="F142" t="s">
        <v>1994</v>
      </c>
      <c r="G142" t="s">
        <v>947</v>
      </c>
      <c r="H142" t="s">
        <v>93</v>
      </c>
      <c r="I142" t="s">
        <v>85</v>
      </c>
      <c r="J142" t="s">
        <v>1995</v>
      </c>
      <c r="K142" t="s">
        <v>96</v>
      </c>
      <c r="L142" t="s">
        <v>1996</v>
      </c>
      <c r="M142" s="35">
        <v>45995.513275462959</v>
      </c>
      <c r="N142" s="35">
        <v>45996.456250000003</v>
      </c>
      <c r="O142" t="s">
        <v>972</v>
      </c>
      <c r="P142" t="s">
        <v>951</v>
      </c>
      <c r="Q142" t="s">
        <v>1100</v>
      </c>
      <c r="R142" t="s">
        <v>993</v>
      </c>
      <c r="S142" t="s">
        <v>964</v>
      </c>
      <c r="T142" t="s">
        <v>964</v>
      </c>
      <c r="U142" t="s">
        <v>1347</v>
      </c>
      <c r="V142" t="s">
        <v>1997</v>
      </c>
      <c r="W142" t="s">
        <v>102</v>
      </c>
      <c r="Y142" t="s">
        <v>8</v>
      </c>
      <c r="Z142" t="s">
        <v>105</v>
      </c>
      <c r="AA142" t="s">
        <v>106</v>
      </c>
      <c r="AB142" s="37">
        <v>1</v>
      </c>
      <c r="AC142" t="s">
        <v>107</v>
      </c>
      <c r="AD142" s="37">
        <v>65960</v>
      </c>
      <c r="AE142" s="37">
        <v>75096</v>
      </c>
      <c r="AF142" s="37">
        <v>65960</v>
      </c>
    </row>
    <row r="143" spans="1:32">
      <c r="A143" t="s">
        <v>626</v>
      </c>
      <c r="B143" t="s">
        <v>124</v>
      </c>
      <c r="C143" t="s">
        <v>125</v>
      </c>
      <c r="D143" t="s">
        <v>1998</v>
      </c>
      <c r="E143" t="s">
        <v>1999</v>
      </c>
      <c r="F143" t="s">
        <v>2000</v>
      </c>
      <c r="G143" t="s">
        <v>947</v>
      </c>
      <c r="H143" t="s">
        <v>630</v>
      </c>
      <c r="I143" t="s">
        <v>2001</v>
      </c>
      <c r="J143" t="s">
        <v>2002</v>
      </c>
      <c r="K143" t="s">
        <v>96</v>
      </c>
      <c r="L143" t="s">
        <v>2003</v>
      </c>
      <c r="M143" s="35">
        <v>45995.649351851847</v>
      </c>
      <c r="N143" s="35">
        <v>45996.686805555553</v>
      </c>
      <c r="O143" t="s">
        <v>972</v>
      </c>
      <c r="P143" t="s">
        <v>951</v>
      </c>
      <c r="Q143" t="s">
        <v>952</v>
      </c>
      <c r="R143" t="s">
        <v>973</v>
      </c>
      <c r="S143" t="s">
        <v>98</v>
      </c>
      <c r="T143" t="s">
        <v>119</v>
      </c>
      <c r="U143" t="s">
        <v>100</v>
      </c>
      <c r="V143" t="s">
        <v>2004</v>
      </c>
      <c r="W143" t="s">
        <v>102</v>
      </c>
      <c r="X143" t="s">
        <v>2005</v>
      </c>
      <c r="Y143" t="s">
        <v>11</v>
      </c>
      <c r="Z143" t="s">
        <v>105</v>
      </c>
      <c r="AA143" t="s">
        <v>635</v>
      </c>
      <c r="AB143" s="37">
        <v>1</v>
      </c>
      <c r="AC143" t="s">
        <v>107</v>
      </c>
      <c r="AD143" s="37">
        <v>144968</v>
      </c>
      <c r="AE143" s="37">
        <v>140396</v>
      </c>
      <c r="AF143" s="37">
        <v>144968</v>
      </c>
    </row>
    <row r="144" spans="1:32">
      <c r="A144" t="s">
        <v>242</v>
      </c>
      <c r="B144" t="s">
        <v>248</v>
      </c>
      <c r="C144" t="s">
        <v>244</v>
      </c>
      <c r="D144" t="s">
        <v>309</v>
      </c>
      <c r="E144" t="s">
        <v>2006</v>
      </c>
      <c r="F144" t="s">
        <v>2007</v>
      </c>
      <c r="G144" t="s">
        <v>947</v>
      </c>
      <c r="H144" t="s">
        <v>248</v>
      </c>
      <c r="I144" t="s">
        <v>242</v>
      </c>
      <c r="J144" t="s">
        <v>2008</v>
      </c>
      <c r="K144" t="s">
        <v>96</v>
      </c>
      <c r="L144" t="s">
        <v>2009</v>
      </c>
      <c r="M144" s="35">
        <v>45995.645416666674</v>
      </c>
      <c r="N144" s="35">
        <v>45996.497916666667</v>
      </c>
      <c r="O144" t="s">
        <v>972</v>
      </c>
      <c r="P144" t="s">
        <v>951</v>
      </c>
      <c r="Q144" t="s">
        <v>1027</v>
      </c>
      <c r="R144" t="s">
        <v>1028</v>
      </c>
      <c r="S144" t="s">
        <v>142</v>
      </c>
      <c r="T144" t="s">
        <v>155</v>
      </c>
      <c r="U144" t="s">
        <v>100</v>
      </c>
      <c r="V144" t="s">
        <v>2010</v>
      </c>
      <c r="W144" t="s">
        <v>102</v>
      </c>
      <c r="X144" t="s">
        <v>2011</v>
      </c>
      <c r="Y144" t="s">
        <v>8</v>
      </c>
      <c r="Z144" t="s">
        <v>105</v>
      </c>
      <c r="AA144" t="s">
        <v>2012</v>
      </c>
      <c r="AB144" s="37">
        <v>1</v>
      </c>
      <c r="AC144" t="s">
        <v>107</v>
      </c>
      <c r="AD144" s="37">
        <v>65960</v>
      </c>
      <c r="AE144" s="37">
        <v>75096</v>
      </c>
      <c r="AF144" s="37">
        <v>65960</v>
      </c>
    </row>
    <row r="145" spans="1:32">
      <c r="A145" t="s">
        <v>297</v>
      </c>
      <c r="B145" t="s">
        <v>109</v>
      </c>
      <c r="C145" t="s">
        <v>110</v>
      </c>
      <c r="D145" t="s">
        <v>2013</v>
      </c>
      <c r="E145" t="s">
        <v>2014</v>
      </c>
      <c r="F145" t="s">
        <v>2015</v>
      </c>
      <c r="G145" t="s">
        <v>947</v>
      </c>
      <c r="H145" t="s">
        <v>302</v>
      </c>
      <c r="I145" t="s">
        <v>2016</v>
      </c>
      <c r="J145" t="s">
        <v>2017</v>
      </c>
      <c r="K145" t="s">
        <v>96</v>
      </c>
      <c r="L145" t="s">
        <v>2018</v>
      </c>
      <c r="M145" s="35">
        <v>45995.657986111109</v>
      </c>
      <c r="N145" s="35">
        <v>45996.556944444441</v>
      </c>
      <c r="O145" t="s">
        <v>972</v>
      </c>
      <c r="P145" t="s">
        <v>951</v>
      </c>
      <c r="Q145" t="s">
        <v>952</v>
      </c>
      <c r="R145" t="s">
        <v>953</v>
      </c>
      <c r="S145" t="s">
        <v>98</v>
      </c>
      <c r="T145" t="s">
        <v>99</v>
      </c>
      <c r="U145" t="s">
        <v>100</v>
      </c>
      <c r="V145" t="s">
        <v>2019</v>
      </c>
      <c r="W145" t="s">
        <v>102</v>
      </c>
      <c r="X145" t="s">
        <v>2020</v>
      </c>
      <c r="Y145" t="s">
        <v>11</v>
      </c>
      <c r="Z145" t="s">
        <v>105</v>
      </c>
      <c r="AA145" t="s">
        <v>308</v>
      </c>
      <c r="AB145" s="37">
        <v>1</v>
      </c>
      <c r="AC145" t="s">
        <v>107</v>
      </c>
      <c r="AD145" s="37">
        <v>144968</v>
      </c>
      <c r="AE145" s="37">
        <v>140396</v>
      </c>
      <c r="AF145" s="37">
        <v>144968</v>
      </c>
    </row>
    <row r="146" spans="1:32">
      <c r="A146" t="s">
        <v>189</v>
      </c>
      <c r="B146" t="s">
        <v>190</v>
      </c>
      <c r="C146" t="s">
        <v>191</v>
      </c>
      <c r="D146" t="s">
        <v>210</v>
      </c>
      <c r="E146" t="s">
        <v>2021</v>
      </c>
      <c r="F146" t="s">
        <v>2022</v>
      </c>
      <c r="G146" t="s">
        <v>947</v>
      </c>
      <c r="H146" t="s">
        <v>195</v>
      </c>
      <c r="I146" t="s">
        <v>189</v>
      </c>
      <c r="J146" t="s">
        <v>2023</v>
      </c>
      <c r="K146" t="s">
        <v>96</v>
      </c>
      <c r="L146" t="s">
        <v>2024</v>
      </c>
      <c r="M146" s="35">
        <v>45995.647766203707</v>
      </c>
      <c r="N146" s="35">
        <v>45996.434027777781</v>
      </c>
      <c r="O146" t="s">
        <v>972</v>
      </c>
      <c r="P146" t="s">
        <v>1000</v>
      </c>
      <c r="Q146" t="s">
        <v>1356</v>
      </c>
      <c r="R146" t="s">
        <v>1357</v>
      </c>
      <c r="S146" t="s">
        <v>98</v>
      </c>
      <c r="T146" t="s">
        <v>99</v>
      </c>
      <c r="U146" t="s">
        <v>100</v>
      </c>
      <c r="V146" t="s">
        <v>2025</v>
      </c>
      <c r="W146" t="s">
        <v>102</v>
      </c>
      <c r="X146" t="s">
        <v>2026</v>
      </c>
      <c r="Y146" t="s">
        <v>8</v>
      </c>
      <c r="Z146" t="s">
        <v>105</v>
      </c>
      <c r="AA146" t="s">
        <v>201</v>
      </c>
      <c r="AB146" s="37">
        <v>1</v>
      </c>
      <c r="AC146" t="s">
        <v>107</v>
      </c>
      <c r="AD146" s="37">
        <v>65960</v>
      </c>
      <c r="AE146" s="37">
        <v>75096</v>
      </c>
      <c r="AF146" s="37">
        <v>65960</v>
      </c>
    </row>
    <row r="147" spans="1:32">
      <c r="A147" t="s">
        <v>189</v>
      </c>
      <c r="B147" t="s">
        <v>190</v>
      </c>
      <c r="C147" t="s">
        <v>191</v>
      </c>
      <c r="D147" t="s">
        <v>210</v>
      </c>
      <c r="E147" t="s">
        <v>2027</v>
      </c>
      <c r="F147" t="s">
        <v>2028</v>
      </c>
      <c r="G147" t="s">
        <v>947</v>
      </c>
      <c r="H147" t="s">
        <v>195</v>
      </c>
      <c r="I147" t="s">
        <v>189</v>
      </c>
      <c r="J147" t="s">
        <v>2029</v>
      </c>
      <c r="K147" t="s">
        <v>96</v>
      </c>
      <c r="L147" t="s">
        <v>2030</v>
      </c>
      <c r="M147" s="35">
        <v>45995.665266203701</v>
      </c>
      <c r="N147" s="35">
        <v>45996.443055555559</v>
      </c>
      <c r="O147" t="s">
        <v>972</v>
      </c>
      <c r="P147" t="s">
        <v>951</v>
      </c>
      <c r="Q147" t="s">
        <v>1056</v>
      </c>
      <c r="R147" t="s">
        <v>993</v>
      </c>
      <c r="S147" t="s">
        <v>98</v>
      </c>
      <c r="T147" t="s">
        <v>119</v>
      </c>
      <c r="U147" t="s">
        <v>100</v>
      </c>
      <c r="V147" t="s">
        <v>2031</v>
      </c>
      <c r="W147" t="s">
        <v>102</v>
      </c>
      <c r="X147" t="s">
        <v>2032</v>
      </c>
      <c r="Y147" t="s">
        <v>8</v>
      </c>
      <c r="Z147" t="s">
        <v>105</v>
      </c>
      <c r="AA147" t="s">
        <v>2033</v>
      </c>
      <c r="AB147" s="37">
        <v>1</v>
      </c>
      <c r="AC147" t="s">
        <v>107</v>
      </c>
      <c r="AD147" s="37">
        <v>65960</v>
      </c>
      <c r="AE147" s="37">
        <v>75096</v>
      </c>
      <c r="AF147" s="37">
        <v>65960</v>
      </c>
    </row>
    <row r="148" spans="1:32">
      <c r="A148" t="s">
        <v>284</v>
      </c>
      <c r="B148" t="s">
        <v>957</v>
      </c>
      <c r="C148" t="s">
        <v>286</v>
      </c>
      <c r="D148" t="s">
        <v>2034</v>
      </c>
      <c r="E148" t="s">
        <v>2035</v>
      </c>
      <c r="F148" t="s">
        <v>2036</v>
      </c>
      <c r="G148" t="s">
        <v>947</v>
      </c>
      <c r="H148" t="s">
        <v>496</v>
      </c>
      <c r="I148" t="s">
        <v>2037</v>
      </c>
      <c r="J148" t="s">
        <v>2038</v>
      </c>
      <c r="K148" t="s">
        <v>96</v>
      </c>
      <c r="L148" t="s">
        <v>2039</v>
      </c>
      <c r="M148" s="35">
        <v>45995.683472222219</v>
      </c>
      <c r="N148" s="35">
        <v>45996.510416666657</v>
      </c>
      <c r="O148" t="s">
        <v>972</v>
      </c>
      <c r="P148" t="s">
        <v>951</v>
      </c>
      <c r="Q148" t="s">
        <v>1364</v>
      </c>
      <c r="R148" t="s">
        <v>1323</v>
      </c>
      <c r="S148" t="s">
        <v>142</v>
      </c>
      <c r="T148" t="s">
        <v>1046</v>
      </c>
      <c r="U148" t="s">
        <v>100</v>
      </c>
      <c r="V148" t="s">
        <v>2040</v>
      </c>
      <c r="W148" t="s">
        <v>102</v>
      </c>
      <c r="X148" t="s">
        <v>2041</v>
      </c>
      <c r="Y148" t="s">
        <v>13</v>
      </c>
      <c r="Z148" t="s">
        <v>105</v>
      </c>
      <c r="AA148" t="s">
        <v>2042</v>
      </c>
      <c r="AB148" s="37">
        <v>1</v>
      </c>
      <c r="AC148" t="s">
        <v>107</v>
      </c>
      <c r="AD148" s="37">
        <v>275729</v>
      </c>
      <c r="AE148" s="37">
        <v>196537</v>
      </c>
      <c r="AF148" s="37">
        <v>275729</v>
      </c>
    </row>
    <row r="149" spans="1:32">
      <c r="A149" t="s">
        <v>707</v>
      </c>
      <c r="B149" t="s">
        <v>109</v>
      </c>
      <c r="C149" t="s">
        <v>160</v>
      </c>
      <c r="D149" t="s">
        <v>2043</v>
      </c>
      <c r="E149" t="s">
        <v>2044</v>
      </c>
      <c r="F149" t="s">
        <v>2045</v>
      </c>
      <c r="G149" t="s">
        <v>947</v>
      </c>
      <c r="H149" t="s">
        <v>722</v>
      </c>
      <c r="I149" t="s">
        <v>2046</v>
      </c>
      <c r="J149" t="s">
        <v>2047</v>
      </c>
      <c r="K149" t="s">
        <v>96</v>
      </c>
      <c r="L149" t="s">
        <v>2048</v>
      </c>
      <c r="M149" s="35">
        <v>45995.705868055556</v>
      </c>
      <c r="N149" s="35">
        <v>45996.543749999997</v>
      </c>
      <c r="O149" t="s">
        <v>972</v>
      </c>
      <c r="P149" t="s">
        <v>951</v>
      </c>
      <c r="Q149" t="s">
        <v>952</v>
      </c>
      <c r="R149" t="s">
        <v>1190</v>
      </c>
      <c r="S149" t="s">
        <v>98</v>
      </c>
      <c r="T149" t="s">
        <v>119</v>
      </c>
      <c r="U149" t="s">
        <v>100</v>
      </c>
      <c r="V149" t="s">
        <v>2049</v>
      </c>
      <c r="W149" t="s">
        <v>102</v>
      </c>
      <c r="X149" t="s">
        <v>2050</v>
      </c>
      <c r="Y149" t="s">
        <v>11</v>
      </c>
      <c r="Z149" t="s">
        <v>105</v>
      </c>
      <c r="AA149" t="s">
        <v>718</v>
      </c>
      <c r="AB149" s="37">
        <v>1</v>
      </c>
      <c r="AC149" t="s">
        <v>107</v>
      </c>
      <c r="AD149" s="37">
        <v>144968</v>
      </c>
      <c r="AE149" s="37">
        <v>140396</v>
      </c>
      <c r="AF149" s="37">
        <v>144968</v>
      </c>
    </row>
    <row r="150" spans="1:32">
      <c r="A150" t="s">
        <v>189</v>
      </c>
      <c r="B150" t="s">
        <v>190</v>
      </c>
      <c r="C150" t="s">
        <v>191</v>
      </c>
      <c r="D150" t="s">
        <v>210</v>
      </c>
      <c r="E150" t="s">
        <v>2051</v>
      </c>
      <c r="F150" t="s">
        <v>2052</v>
      </c>
      <c r="G150" t="s">
        <v>947</v>
      </c>
      <c r="H150" t="s">
        <v>195</v>
      </c>
      <c r="I150" t="s">
        <v>189</v>
      </c>
      <c r="J150" t="s">
        <v>2053</v>
      </c>
      <c r="K150" t="s">
        <v>96</v>
      </c>
      <c r="L150" t="s">
        <v>2054</v>
      </c>
      <c r="M150" s="35">
        <v>45996.333333333343</v>
      </c>
      <c r="N150" s="35">
        <v>45996.538194444453</v>
      </c>
      <c r="O150" t="s">
        <v>972</v>
      </c>
      <c r="P150" t="s">
        <v>951</v>
      </c>
      <c r="Q150" t="s">
        <v>1134</v>
      </c>
      <c r="R150" t="s">
        <v>993</v>
      </c>
      <c r="S150" t="s">
        <v>98</v>
      </c>
      <c r="T150" t="s">
        <v>119</v>
      </c>
      <c r="U150" t="s">
        <v>100</v>
      </c>
      <c r="V150" t="s">
        <v>2055</v>
      </c>
      <c r="W150" t="s">
        <v>102</v>
      </c>
      <c r="X150" t="s">
        <v>2056</v>
      </c>
      <c r="Y150" t="s">
        <v>8</v>
      </c>
      <c r="Z150" t="s">
        <v>105</v>
      </c>
      <c r="AA150" t="s">
        <v>400</v>
      </c>
      <c r="AB150" s="37">
        <v>1</v>
      </c>
      <c r="AC150" t="s">
        <v>107</v>
      </c>
      <c r="AD150" s="37">
        <v>65960</v>
      </c>
      <c r="AE150" s="37">
        <v>75096</v>
      </c>
      <c r="AF150" s="37">
        <v>65960</v>
      </c>
    </row>
    <row r="151" spans="1:32">
      <c r="A151" t="s">
        <v>1066</v>
      </c>
      <c r="B151" t="s">
        <v>190</v>
      </c>
      <c r="C151" t="s">
        <v>191</v>
      </c>
      <c r="D151" t="s">
        <v>1340</v>
      </c>
      <c r="E151" t="s">
        <v>2057</v>
      </c>
      <c r="F151" t="s">
        <v>2058</v>
      </c>
      <c r="G151" t="s">
        <v>947</v>
      </c>
      <c r="H151" t="s">
        <v>195</v>
      </c>
      <c r="I151" t="s">
        <v>1343</v>
      </c>
      <c r="J151" t="s">
        <v>2059</v>
      </c>
      <c r="K151" t="s">
        <v>96</v>
      </c>
      <c r="L151" t="s">
        <v>2060</v>
      </c>
      <c r="M151" s="35">
        <v>45996.342581018522</v>
      </c>
      <c r="N151" s="35">
        <v>45996.737500000003</v>
      </c>
      <c r="O151" t="s">
        <v>972</v>
      </c>
      <c r="P151" t="s">
        <v>951</v>
      </c>
      <c r="Q151" t="s">
        <v>1527</v>
      </c>
      <c r="R151" t="s">
        <v>1528</v>
      </c>
      <c r="S151" t="s">
        <v>964</v>
      </c>
      <c r="T151" t="s">
        <v>964</v>
      </c>
      <c r="U151" t="s">
        <v>100</v>
      </c>
      <c r="V151" t="s">
        <v>2061</v>
      </c>
      <c r="W151" t="s">
        <v>102</v>
      </c>
      <c r="X151" t="s">
        <v>2062</v>
      </c>
      <c r="Y151" t="s">
        <v>8</v>
      </c>
      <c r="Z151" t="s">
        <v>105</v>
      </c>
      <c r="AA151" t="s">
        <v>1075</v>
      </c>
      <c r="AB151" s="37">
        <v>1</v>
      </c>
      <c r="AC151" t="s">
        <v>107</v>
      </c>
      <c r="AD151" s="37">
        <v>65960</v>
      </c>
      <c r="AE151" s="37">
        <v>75096</v>
      </c>
      <c r="AF151" s="37">
        <v>65960</v>
      </c>
    </row>
    <row r="152" spans="1:32">
      <c r="A152" t="s">
        <v>1168</v>
      </c>
      <c r="B152" t="s">
        <v>124</v>
      </c>
      <c r="C152" t="s">
        <v>125</v>
      </c>
      <c r="D152" t="s">
        <v>2063</v>
      </c>
      <c r="E152" t="s">
        <v>2064</v>
      </c>
      <c r="F152" t="s">
        <v>2065</v>
      </c>
      <c r="G152" t="s">
        <v>947</v>
      </c>
      <c r="H152" t="s">
        <v>1172</v>
      </c>
      <c r="I152" t="s">
        <v>2066</v>
      </c>
      <c r="J152" t="s">
        <v>2067</v>
      </c>
      <c r="K152" t="s">
        <v>96</v>
      </c>
      <c r="L152" t="s">
        <v>2068</v>
      </c>
      <c r="M152" s="35">
        <v>45996.373298611114</v>
      </c>
      <c r="N152" s="35">
        <v>45997.575694444437</v>
      </c>
      <c r="O152" t="s">
        <v>972</v>
      </c>
      <c r="P152" t="s">
        <v>951</v>
      </c>
      <c r="Q152" t="s">
        <v>962</v>
      </c>
      <c r="R152" t="s">
        <v>962</v>
      </c>
      <c r="S152" t="s">
        <v>964</v>
      </c>
      <c r="T152" t="s">
        <v>964</v>
      </c>
      <c r="U152" t="s">
        <v>100</v>
      </c>
      <c r="V152" t="s">
        <v>2069</v>
      </c>
      <c r="W152" t="s">
        <v>102</v>
      </c>
      <c r="X152" t="s">
        <v>2070</v>
      </c>
      <c r="Y152" t="s">
        <v>13</v>
      </c>
      <c r="Z152" t="s">
        <v>105</v>
      </c>
      <c r="AA152" t="s">
        <v>1146</v>
      </c>
      <c r="AB152" s="37">
        <v>1</v>
      </c>
      <c r="AC152" t="s">
        <v>107</v>
      </c>
      <c r="AD152" s="37">
        <v>275729</v>
      </c>
      <c r="AE152" s="37">
        <v>196537</v>
      </c>
      <c r="AF152" s="37">
        <v>275729</v>
      </c>
    </row>
    <row r="153" spans="1:32">
      <c r="A153" t="s">
        <v>147</v>
      </c>
      <c r="B153" t="s">
        <v>124</v>
      </c>
      <c r="C153" t="s">
        <v>125</v>
      </c>
      <c r="D153" t="s">
        <v>2071</v>
      </c>
      <c r="E153" t="s">
        <v>2072</v>
      </c>
      <c r="F153" t="s">
        <v>2073</v>
      </c>
      <c r="G153" t="s">
        <v>947</v>
      </c>
      <c r="H153" t="s">
        <v>151</v>
      </c>
      <c r="I153" t="s">
        <v>2074</v>
      </c>
      <c r="J153" t="s">
        <v>2075</v>
      </c>
      <c r="K153" t="s">
        <v>96</v>
      </c>
      <c r="L153" t="s">
        <v>2076</v>
      </c>
      <c r="M153" s="35">
        <v>45996.389363425929</v>
      </c>
      <c r="N153" s="35">
        <v>45997.470833333333</v>
      </c>
      <c r="O153" t="s">
        <v>972</v>
      </c>
      <c r="P153" t="s">
        <v>951</v>
      </c>
      <c r="Q153" t="s">
        <v>952</v>
      </c>
      <c r="R153" t="s">
        <v>953</v>
      </c>
      <c r="S153" t="s">
        <v>964</v>
      </c>
      <c r="T153" t="s">
        <v>964</v>
      </c>
      <c r="U153" t="s">
        <v>100</v>
      </c>
      <c r="V153" t="s">
        <v>2077</v>
      </c>
      <c r="W153" t="s">
        <v>102</v>
      </c>
      <c r="X153" t="s">
        <v>2078</v>
      </c>
      <c r="Y153" t="s">
        <v>11</v>
      </c>
      <c r="Z153" t="s">
        <v>105</v>
      </c>
      <c r="AA153" t="s">
        <v>1118</v>
      </c>
      <c r="AB153" s="37">
        <v>1</v>
      </c>
      <c r="AC153" t="s">
        <v>107</v>
      </c>
      <c r="AD153" s="37">
        <v>144968</v>
      </c>
      <c r="AE153" s="37">
        <v>140396</v>
      </c>
      <c r="AF153" s="37">
        <v>144968</v>
      </c>
    </row>
    <row r="154" spans="1:32">
      <c r="A154" t="s">
        <v>123</v>
      </c>
      <c r="B154" t="s">
        <v>124</v>
      </c>
      <c r="C154" t="s">
        <v>125</v>
      </c>
      <c r="D154" t="s">
        <v>2079</v>
      </c>
      <c r="E154" t="s">
        <v>2080</v>
      </c>
      <c r="F154" t="s">
        <v>2081</v>
      </c>
      <c r="G154" t="s">
        <v>947</v>
      </c>
      <c r="H154" t="s">
        <v>174</v>
      </c>
      <c r="I154" t="s">
        <v>2082</v>
      </c>
      <c r="J154" t="s">
        <v>2083</v>
      </c>
      <c r="K154" t="s">
        <v>96</v>
      </c>
      <c r="L154" t="s">
        <v>2084</v>
      </c>
      <c r="M154" s="35">
        <v>45996.398611111108</v>
      </c>
      <c r="N154" s="35">
        <v>45997.499305555553</v>
      </c>
      <c r="O154" t="s">
        <v>972</v>
      </c>
      <c r="P154" t="s">
        <v>951</v>
      </c>
      <c r="Q154" t="s">
        <v>1044</v>
      </c>
      <c r="R154" t="s">
        <v>2085</v>
      </c>
      <c r="S154" t="s">
        <v>964</v>
      </c>
      <c r="T154" t="s">
        <v>964</v>
      </c>
      <c r="U154" t="s">
        <v>100</v>
      </c>
      <c r="V154" t="s">
        <v>2086</v>
      </c>
      <c r="W154" t="s">
        <v>102</v>
      </c>
      <c r="X154" t="s">
        <v>2087</v>
      </c>
      <c r="Y154" t="s">
        <v>15</v>
      </c>
      <c r="Z154" t="s">
        <v>105</v>
      </c>
      <c r="AA154" t="s">
        <v>1514</v>
      </c>
      <c r="AB154" s="37">
        <v>1</v>
      </c>
      <c r="AC154" t="s">
        <v>107</v>
      </c>
      <c r="AD154" s="37">
        <v>479589</v>
      </c>
      <c r="AE154" s="37">
        <v>196537</v>
      </c>
      <c r="AF154" s="37">
        <v>479589</v>
      </c>
    </row>
    <row r="155" spans="1:32">
      <c r="A155" t="s">
        <v>242</v>
      </c>
      <c r="B155" t="s">
        <v>248</v>
      </c>
      <c r="C155" t="s">
        <v>244</v>
      </c>
      <c r="D155" t="s">
        <v>309</v>
      </c>
      <c r="E155" t="s">
        <v>2088</v>
      </c>
      <c r="F155" t="s">
        <v>2089</v>
      </c>
      <c r="G155" t="s">
        <v>947</v>
      </c>
      <c r="H155" t="s">
        <v>248</v>
      </c>
      <c r="I155" t="s">
        <v>242</v>
      </c>
      <c r="J155" t="s">
        <v>2090</v>
      </c>
      <c r="K155" t="s">
        <v>96</v>
      </c>
      <c r="L155" t="s">
        <v>2091</v>
      </c>
      <c r="M155" s="35">
        <v>45996.388182870367</v>
      </c>
      <c r="N155" s="35">
        <v>45997.536111111112</v>
      </c>
      <c r="O155" t="s">
        <v>972</v>
      </c>
      <c r="P155" t="s">
        <v>1000</v>
      </c>
      <c r="Q155" t="s">
        <v>1001</v>
      </c>
      <c r="R155" t="s">
        <v>1002</v>
      </c>
      <c r="S155" t="s">
        <v>142</v>
      </c>
      <c r="T155" t="s">
        <v>1046</v>
      </c>
      <c r="U155" t="s">
        <v>100</v>
      </c>
      <c r="V155" t="s">
        <v>2092</v>
      </c>
      <c r="W155" t="s">
        <v>102</v>
      </c>
      <c r="X155" t="s">
        <v>2093</v>
      </c>
      <c r="Y155" t="s">
        <v>8</v>
      </c>
      <c r="Z155" t="s">
        <v>105</v>
      </c>
      <c r="AA155" t="s">
        <v>1650</v>
      </c>
      <c r="AB155" s="37">
        <v>1</v>
      </c>
      <c r="AC155" t="s">
        <v>107</v>
      </c>
      <c r="AD155" s="37">
        <v>65960</v>
      </c>
      <c r="AE155" s="37">
        <v>75096</v>
      </c>
      <c r="AF155" s="37">
        <v>65960</v>
      </c>
    </row>
    <row r="156" spans="1:32">
      <c r="A156" t="s">
        <v>123</v>
      </c>
      <c r="B156" t="s">
        <v>124</v>
      </c>
      <c r="C156" t="s">
        <v>125</v>
      </c>
      <c r="D156" t="s">
        <v>171</v>
      </c>
      <c r="E156" t="s">
        <v>2094</v>
      </c>
      <c r="F156" t="s">
        <v>2095</v>
      </c>
      <c r="G156" t="s">
        <v>947</v>
      </c>
      <c r="H156" t="s">
        <v>174</v>
      </c>
      <c r="I156" t="s">
        <v>175</v>
      </c>
      <c r="J156" t="s">
        <v>2096</v>
      </c>
      <c r="K156" t="s">
        <v>96</v>
      </c>
      <c r="L156" t="s">
        <v>2097</v>
      </c>
      <c r="M156" s="35">
        <v>45996.395381944443</v>
      </c>
      <c r="N156" s="35">
        <v>46000.474999999999</v>
      </c>
      <c r="O156" t="s">
        <v>972</v>
      </c>
      <c r="P156" t="s">
        <v>951</v>
      </c>
      <c r="Q156" t="s">
        <v>1056</v>
      </c>
      <c r="R156" t="s">
        <v>993</v>
      </c>
      <c r="S156" t="s">
        <v>98</v>
      </c>
      <c r="T156" t="s">
        <v>119</v>
      </c>
      <c r="U156" t="s">
        <v>100</v>
      </c>
      <c r="V156" t="s">
        <v>2098</v>
      </c>
      <c r="W156" t="s">
        <v>102</v>
      </c>
      <c r="X156" t="s">
        <v>2099</v>
      </c>
      <c r="Y156" t="s">
        <v>15</v>
      </c>
      <c r="Z156" t="s">
        <v>105</v>
      </c>
      <c r="AA156" t="s">
        <v>460</v>
      </c>
      <c r="AB156" s="37">
        <v>1</v>
      </c>
      <c r="AC156" t="s">
        <v>107</v>
      </c>
      <c r="AD156" s="37">
        <v>479589</v>
      </c>
      <c r="AE156" s="37">
        <v>196537</v>
      </c>
      <c r="AF156" s="37">
        <v>479589</v>
      </c>
    </row>
    <row r="157" spans="1:32">
      <c r="A157" t="s">
        <v>297</v>
      </c>
      <c r="B157" t="s">
        <v>109</v>
      </c>
      <c r="C157" t="s">
        <v>110</v>
      </c>
      <c r="D157" t="s">
        <v>352</v>
      </c>
      <c r="E157" t="s">
        <v>2100</v>
      </c>
      <c r="F157" t="s">
        <v>2101</v>
      </c>
      <c r="G157" t="s">
        <v>947</v>
      </c>
      <c r="H157" t="s">
        <v>302</v>
      </c>
      <c r="I157" t="s">
        <v>297</v>
      </c>
      <c r="J157" t="s">
        <v>2102</v>
      </c>
      <c r="K157" t="s">
        <v>96</v>
      </c>
      <c r="L157" t="s">
        <v>2103</v>
      </c>
      <c r="M157" s="35">
        <v>45996.409456018519</v>
      </c>
      <c r="N157" s="35">
        <v>45996.500694444447</v>
      </c>
      <c r="O157" t="s">
        <v>972</v>
      </c>
      <c r="P157" t="s">
        <v>1000</v>
      </c>
      <c r="Q157" t="s">
        <v>983</v>
      </c>
      <c r="R157" t="s">
        <v>1883</v>
      </c>
      <c r="S157" t="s">
        <v>142</v>
      </c>
      <c r="T157" t="s">
        <v>143</v>
      </c>
      <c r="U157" t="s">
        <v>100</v>
      </c>
      <c r="V157" t="s">
        <v>2104</v>
      </c>
      <c r="W157" t="s">
        <v>102</v>
      </c>
      <c r="X157" t="s">
        <v>2105</v>
      </c>
      <c r="Y157" t="s">
        <v>8</v>
      </c>
      <c r="Z157" t="s">
        <v>105</v>
      </c>
      <c r="AA157" t="s">
        <v>1215</v>
      </c>
      <c r="AB157" s="37">
        <v>1</v>
      </c>
      <c r="AC157" t="s">
        <v>107</v>
      </c>
      <c r="AD157" s="37">
        <v>65960</v>
      </c>
      <c r="AE157" s="37">
        <v>75096</v>
      </c>
      <c r="AF157" s="37">
        <v>65960</v>
      </c>
    </row>
    <row r="158" spans="1:32">
      <c r="A158" t="s">
        <v>189</v>
      </c>
      <c r="B158" t="s">
        <v>190</v>
      </c>
      <c r="C158" t="s">
        <v>191</v>
      </c>
      <c r="D158" t="s">
        <v>210</v>
      </c>
      <c r="E158" t="s">
        <v>2106</v>
      </c>
      <c r="F158" t="s">
        <v>2107</v>
      </c>
      <c r="G158" t="s">
        <v>947</v>
      </c>
      <c r="H158" t="s">
        <v>195</v>
      </c>
      <c r="I158" t="s">
        <v>189</v>
      </c>
      <c r="J158" t="s">
        <v>2108</v>
      </c>
      <c r="K158" t="s">
        <v>96</v>
      </c>
      <c r="L158" t="s">
        <v>2109</v>
      </c>
      <c r="M158" s="35">
        <v>45996.42224537037</v>
      </c>
      <c r="N158" s="35">
        <v>45996.661111111112</v>
      </c>
      <c r="O158" t="s">
        <v>972</v>
      </c>
      <c r="P158" t="s">
        <v>951</v>
      </c>
      <c r="Q158" t="s">
        <v>1044</v>
      </c>
      <c r="R158" t="s">
        <v>1636</v>
      </c>
      <c r="S158" t="s">
        <v>142</v>
      </c>
      <c r="T158" t="s">
        <v>1046</v>
      </c>
      <c r="U158" t="s">
        <v>100</v>
      </c>
      <c r="V158" t="s">
        <v>2110</v>
      </c>
      <c r="W158" t="s">
        <v>102</v>
      </c>
      <c r="X158" t="s">
        <v>2111</v>
      </c>
      <c r="Y158" t="s">
        <v>8</v>
      </c>
      <c r="Z158" t="s">
        <v>105</v>
      </c>
      <c r="AA158" t="s">
        <v>823</v>
      </c>
      <c r="AB158" s="37">
        <v>1</v>
      </c>
      <c r="AC158" t="s">
        <v>107</v>
      </c>
      <c r="AD158" s="37">
        <v>65960</v>
      </c>
      <c r="AE158" s="37">
        <v>75096</v>
      </c>
      <c r="AF158" s="37">
        <v>65960</v>
      </c>
    </row>
    <row r="159" spans="1:32">
      <c r="A159" t="s">
        <v>189</v>
      </c>
      <c r="B159" t="s">
        <v>190</v>
      </c>
      <c r="C159" t="s">
        <v>191</v>
      </c>
      <c r="D159" t="s">
        <v>210</v>
      </c>
      <c r="E159" t="s">
        <v>2112</v>
      </c>
      <c r="F159" t="s">
        <v>2113</v>
      </c>
      <c r="G159" t="s">
        <v>947</v>
      </c>
      <c r="H159" t="s">
        <v>195</v>
      </c>
      <c r="I159" t="s">
        <v>189</v>
      </c>
      <c r="J159" t="s">
        <v>2114</v>
      </c>
      <c r="K159" t="s">
        <v>96</v>
      </c>
      <c r="L159" t="s">
        <v>2115</v>
      </c>
      <c r="M159" s="35">
        <v>45996.456423611111</v>
      </c>
      <c r="N159" s="35">
        <v>45996.554166666669</v>
      </c>
      <c r="O159" t="s">
        <v>972</v>
      </c>
      <c r="P159" t="s">
        <v>951</v>
      </c>
      <c r="Q159" t="s">
        <v>1323</v>
      </c>
      <c r="R159" t="s">
        <v>993</v>
      </c>
      <c r="S159" t="s">
        <v>98</v>
      </c>
      <c r="T159" t="s">
        <v>99</v>
      </c>
      <c r="U159" t="s">
        <v>100</v>
      </c>
      <c r="V159" t="s">
        <v>2116</v>
      </c>
      <c r="W159" t="s">
        <v>102</v>
      </c>
      <c r="X159" t="s">
        <v>2117</v>
      </c>
      <c r="Y159" t="s">
        <v>8</v>
      </c>
      <c r="Z159" t="s">
        <v>105</v>
      </c>
      <c r="AA159" t="s">
        <v>553</v>
      </c>
      <c r="AB159" s="37">
        <v>1</v>
      </c>
      <c r="AC159" t="s">
        <v>107</v>
      </c>
      <c r="AD159" s="37">
        <v>65960</v>
      </c>
      <c r="AE159" s="37">
        <v>75096</v>
      </c>
      <c r="AF159" s="37">
        <v>65960</v>
      </c>
    </row>
    <row r="160" spans="1:32">
      <c r="A160" t="s">
        <v>108</v>
      </c>
      <c r="B160" t="s">
        <v>109</v>
      </c>
      <c r="C160" t="s">
        <v>110</v>
      </c>
      <c r="D160" t="s">
        <v>2118</v>
      </c>
      <c r="E160" t="s">
        <v>2119</v>
      </c>
      <c r="F160" t="s">
        <v>2120</v>
      </c>
      <c r="G160" t="s">
        <v>947</v>
      </c>
      <c r="H160" t="s">
        <v>183</v>
      </c>
      <c r="I160" t="s">
        <v>2121</v>
      </c>
      <c r="J160" t="s">
        <v>2122</v>
      </c>
      <c r="K160" t="s">
        <v>96</v>
      </c>
      <c r="L160" t="s">
        <v>2123</v>
      </c>
      <c r="M160" s="35">
        <v>45996.467592592591</v>
      </c>
      <c r="N160" s="35">
        <v>45996.534722222219</v>
      </c>
      <c r="P160" t="s">
        <v>1000</v>
      </c>
      <c r="Q160" t="s">
        <v>1001</v>
      </c>
      <c r="R160" t="s">
        <v>1002</v>
      </c>
      <c r="S160" t="s">
        <v>98</v>
      </c>
      <c r="T160" t="s">
        <v>119</v>
      </c>
      <c r="V160" t="s">
        <v>2124</v>
      </c>
      <c r="W160" t="s">
        <v>955</v>
      </c>
      <c r="Y160" t="s">
        <v>11</v>
      </c>
      <c r="Z160" t="s">
        <v>105</v>
      </c>
      <c r="AA160" t="s">
        <v>1858</v>
      </c>
      <c r="AB160" s="37">
        <v>0</v>
      </c>
      <c r="AC160" t="s">
        <v>107</v>
      </c>
      <c r="AD160" s="37">
        <v>41241</v>
      </c>
      <c r="AE160" s="37">
        <v>0</v>
      </c>
      <c r="AF160" s="37">
        <v>41241</v>
      </c>
    </row>
    <row r="161" spans="1:32">
      <c r="A161" t="s">
        <v>297</v>
      </c>
      <c r="B161" t="s">
        <v>109</v>
      </c>
      <c r="C161" t="s">
        <v>110</v>
      </c>
      <c r="D161" t="s">
        <v>2125</v>
      </c>
      <c r="E161" t="s">
        <v>2126</v>
      </c>
      <c r="F161" t="s">
        <v>2127</v>
      </c>
      <c r="G161" t="s">
        <v>947</v>
      </c>
      <c r="H161" t="s">
        <v>302</v>
      </c>
      <c r="I161" t="s">
        <v>2128</v>
      </c>
      <c r="J161" t="s">
        <v>2129</v>
      </c>
      <c r="K161" t="s">
        <v>96</v>
      </c>
      <c r="L161" t="s">
        <v>2130</v>
      </c>
      <c r="M161" s="35">
        <v>45996.471875000003</v>
      </c>
      <c r="N161" s="35">
        <v>45996.677777777782</v>
      </c>
      <c r="O161" t="s">
        <v>972</v>
      </c>
      <c r="P161" t="s">
        <v>951</v>
      </c>
      <c r="Q161" t="s">
        <v>952</v>
      </c>
      <c r="R161" t="s">
        <v>953</v>
      </c>
      <c r="S161" t="s">
        <v>98</v>
      </c>
      <c r="T161" t="s">
        <v>119</v>
      </c>
      <c r="U161" t="s">
        <v>100</v>
      </c>
      <c r="V161" t="s">
        <v>2131</v>
      </c>
      <c r="W161" t="s">
        <v>102</v>
      </c>
      <c r="X161" t="s">
        <v>2132</v>
      </c>
      <c r="Y161" t="s">
        <v>11</v>
      </c>
      <c r="Z161" t="s">
        <v>105</v>
      </c>
      <c r="AA161" t="s">
        <v>359</v>
      </c>
      <c r="AB161" s="37">
        <v>1</v>
      </c>
      <c r="AC161" t="s">
        <v>107</v>
      </c>
      <c r="AD161" s="37">
        <v>144968</v>
      </c>
      <c r="AE161" s="37">
        <v>140396</v>
      </c>
      <c r="AF161" s="37">
        <v>144968</v>
      </c>
    </row>
    <row r="162" spans="1:32">
      <c r="A162" t="s">
        <v>189</v>
      </c>
      <c r="B162" t="s">
        <v>190</v>
      </c>
      <c r="C162" t="s">
        <v>191</v>
      </c>
      <c r="D162" t="s">
        <v>210</v>
      </c>
      <c r="E162" t="s">
        <v>2133</v>
      </c>
      <c r="F162" t="s">
        <v>2134</v>
      </c>
      <c r="G162" t="s">
        <v>947</v>
      </c>
      <c r="H162" t="s">
        <v>195</v>
      </c>
      <c r="I162" t="s">
        <v>189</v>
      </c>
      <c r="J162" t="s">
        <v>2135</v>
      </c>
      <c r="K162" t="s">
        <v>96</v>
      </c>
      <c r="L162" t="s">
        <v>2136</v>
      </c>
      <c r="M162" s="35">
        <v>45996.478692129633</v>
      </c>
      <c r="N162" s="35">
        <v>45996.730555555558</v>
      </c>
      <c r="O162" t="s">
        <v>972</v>
      </c>
      <c r="P162" t="s">
        <v>951</v>
      </c>
      <c r="Q162" t="s">
        <v>952</v>
      </c>
      <c r="R162" t="s">
        <v>953</v>
      </c>
      <c r="S162" t="s">
        <v>142</v>
      </c>
      <c r="T162" t="s">
        <v>2137</v>
      </c>
      <c r="U162" t="s">
        <v>100</v>
      </c>
      <c r="V162" t="s">
        <v>2138</v>
      </c>
      <c r="W162" t="s">
        <v>102</v>
      </c>
      <c r="X162" t="s">
        <v>2139</v>
      </c>
      <c r="Y162" t="s">
        <v>8</v>
      </c>
      <c r="Z162" t="s">
        <v>105</v>
      </c>
      <c r="AA162" t="s">
        <v>2033</v>
      </c>
      <c r="AB162" s="37">
        <v>1</v>
      </c>
      <c r="AC162" t="s">
        <v>107</v>
      </c>
      <c r="AD162" s="37">
        <v>65960</v>
      </c>
      <c r="AE162" s="37">
        <v>75096</v>
      </c>
      <c r="AF162" s="37">
        <v>65960</v>
      </c>
    </row>
    <row r="163" spans="1:32">
      <c r="A163" t="s">
        <v>85</v>
      </c>
      <c r="B163" t="s">
        <v>86</v>
      </c>
      <c r="C163" t="s">
        <v>87</v>
      </c>
      <c r="D163" t="s">
        <v>202</v>
      </c>
      <c r="E163" t="s">
        <v>2140</v>
      </c>
      <c r="F163" t="s">
        <v>2141</v>
      </c>
      <c r="G163" t="s">
        <v>947</v>
      </c>
      <c r="H163" t="s">
        <v>93</v>
      </c>
      <c r="I163" t="s">
        <v>85</v>
      </c>
      <c r="J163" t="s">
        <v>2142</v>
      </c>
      <c r="K163" t="s">
        <v>96</v>
      </c>
      <c r="L163" t="s">
        <v>2143</v>
      </c>
      <c r="M163" s="35">
        <v>45996.486342592587</v>
      </c>
      <c r="N163" s="35">
        <v>45996.701388888891</v>
      </c>
      <c r="O163" t="s">
        <v>972</v>
      </c>
      <c r="P163" t="s">
        <v>951</v>
      </c>
      <c r="Q163" t="s">
        <v>952</v>
      </c>
      <c r="R163" t="s">
        <v>953</v>
      </c>
      <c r="S163" t="s">
        <v>98</v>
      </c>
      <c r="T163" t="s">
        <v>99</v>
      </c>
      <c r="U163" t="s">
        <v>100</v>
      </c>
      <c r="V163" t="s">
        <v>2144</v>
      </c>
      <c r="W163" t="s">
        <v>102</v>
      </c>
      <c r="X163" t="s">
        <v>2145</v>
      </c>
      <c r="Y163" t="s">
        <v>8</v>
      </c>
      <c r="Z163" t="s">
        <v>105</v>
      </c>
      <c r="AA163" t="s">
        <v>209</v>
      </c>
      <c r="AB163" s="37">
        <v>1</v>
      </c>
      <c r="AC163" t="s">
        <v>107</v>
      </c>
      <c r="AD163" s="37">
        <v>65960</v>
      </c>
      <c r="AE163" s="37">
        <v>75096</v>
      </c>
      <c r="AF163" s="37">
        <v>65960</v>
      </c>
    </row>
    <row r="164" spans="1:32">
      <c r="A164" t="s">
        <v>189</v>
      </c>
      <c r="B164" t="s">
        <v>190</v>
      </c>
      <c r="C164" t="s">
        <v>191</v>
      </c>
      <c r="D164" t="s">
        <v>2146</v>
      </c>
      <c r="E164" t="s">
        <v>2147</v>
      </c>
      <c r="F164" t="s">
        <v>2148</v>
      </c>
      <c r="G164" t="s">
        <v>947</v>
      </c>
      <c r="H164" t="s">
        <v>195</v>
      </c>
      <c r="I164" t="s">
        <v>2149</v>
      </c>
      <c r="J164" t="s">
        <v>2150</v>
      </c>
      <c r="K164" t="s">
        <v>96</v>
      </c>
      <c r="L164" t="s">
        <v>2151</v>
      </c>
      <c r="M164" s="35">
        <v>45996.495775462958</v>
      </c>
      <c r="N164" s="35">
        <v>45997.370138888888</v>
      </c>
      <c r="O164" t="s">
        <v>972</v>
      </c>
      <c r="P164" t="s">
        <v>951</v>
      </c>
      <c r="Q164" t="s">
        <v>1134</v>
      </c>
      <c r="R164" t="s">
        <v>1135</v>
      </c>
      <c r="S164" t="s">
        <v>964</v>
      </c>
      <c r="T164" t="s">
        <v>964</v>
      </c>
      <c r="U164" t="s">
        <v>100</v>
      </c>
      <c r="V164" t="s">
        <v>2152</v>
      </c>
      <c r="W164" t="s">
        <v>102</v>
      </c>
      <c r="X164" t="s">
        <v>2153</v>
      </c>
      <c r="Y164" t="s">
        <v>13</v>
      </c>
      <c r="Z164" t="s">
        <v>105</v>
      </c>
      <c r="AA164" t="s">
        <v>553</v>
      </c>
      <c r="AB164" s="37">
        <v>1</v>
      </c>
      <c r="AC164" t="s">
        <v>107</v>
      </c>
      <c r="AD164" s="37">
        <v>275729</v>
      </c>
      <c r="AE164" s="37">
        <v>196537</v>
      </c>
      <c r="AF164" s="37">
        <v>275729</v>
      </c>
    </row>
    <row r="165" spans="1:32">
      <c r="A165" t="s">
        <v>317</v>
      </c>
      <c r="B165" t="s">
        <v>124</v>
      </c>
      <c r="C165" t="s">
        <v>125</v>
      </c>
      <c r="D165" t="s">
        <v>1253</v>
      </c>
      <c r="E165" t="s">
        <v>2154</v>
      </c>
      <c r="F165" t="s">
        <v>1814</v>
      </c>
      <c r="G165" t="s">
        <v>947</v>
      </c>
      <c r="H165" t="s">
        <v>195</v>
      </c>
      <c r="I165" t="s">
        <v>1256</v>
      </c>
      <c r="J165" t="s">
        <v>1815</v>
      </c>
      <c r="K165" t="s">
        <v>96</v>
      </c>
      <c r="L165" t="s">
        <v>2155</v>
      </c>
      <c r="M165" s="35">
        <v>45996.473981481482</v>
      </c>
      <c r="N165" s="35">
        <v>46000.679166666669</v>
      </c>
      <c r="O165" t="s">
        <v>972</v>
      </c>
      <c r="P165" t="s">
        <v>951</v>
      </c>
      <c r="Q165" t="s">
        <v>962</v>
      </c>
      <c r="R165" t="s">
        <v>962</v>
      </c>
      <c r="S165" t="s">
        <v>98</v>
      </c>
      <c r="T165" t="s">
        <v>99</v>
      </c>
      <c r="U165" t="s">
        <v>100</v>
      </c>
      <c r="V165" t="s">
        <v>2156</v>
      </c>
      <c r="W165" t="s">
        <v>102</v>
      </c>
      <c r="X165" t="s">
        <v>1818</v>
      </c>
      <c r="Y165" t="s">
        <v>11</v>
      </c>
      <c r="Z165" t="s">
        <v>105</v>
      </c>
      <c r="AA165" t="s">
        <v>1819</v>
      </c>
      <c r="AB165" s="37">
        <v>1</v>
      </c>
      <c r="AC165" t="s">
        <v>107</v>
      </c>
      <c r="AD165" s="37">
        <v>144968</v>
      </c>
      <c r="AE165" s="37">
        <v>140396</v>
      </c>
      <c r="AF165" s="37">
        <v>144968</v>
      </c>
    </row>
    <row r="166" spans="1:32">
      <c r="A166" t="s">
        <v>242</v>
      </c>
      <c r="B166" t="s">
        <v>248</v>
      </c>
      <c r="C166" t="s">
        <v>244</v>
      </c>
      <c r="D166" t="s">
        <v>309</v>
      </c>
      <c r="E166" t="s">
        <v>2157</v>
      </c>
      <c r="F166" t="s">
        <v>2158</v>
      </c>
      <c r="G166" t="s">
        <v>947</v>
      </c>
      <c r="H166" t="s">
        <v>248</v>
      </c>
      <c r="I166" t="s">
        <v>242</v>
      </c>
      <c r="J166" t="s">
        <v>2159</v>
      </c>
      <c r="K166" t="s">
        <v>96</v>
      </c>
      <c r="L166" t="s">
        <v>2160</v>
      </c>
      <c r="M166" s="35">
        <v>45996.501400462963</v>
      </c>
      <c r="N166" s="35">
        <v>45997.401388888888</v>
      </c>
      <c r="O166" t="s">
        <v>972</v>
      </c>
      <c r="P166" t="s">
        <v>951</v>
      </c>
      <c r="Q166" t="s">
        <v>1056</v>
      </c>
      <c r="R166" t="s">
        <v>993</v>
      </c>
      <c r="S166" t="s">
        <v>98</v>
      </c>
      <c r="T166" t="s">
        <v>99</v>
      </c>
      <c r="U166" t="s">
        <v>1347</v>
      </c>
      <c r="V166" t="s">
        <v>2161</v>
      </c>
      <c r="W166" t="s">
        <v>102</v>
      </c>
      <c r="X166" t="s">
        <v>107</v>
      </c>
      <c r="Y166" t="s">
        <v>8</v>
      </c>
      <c r="Z166" t="s">
        <v>105</v>
      </c>
      <c r="AA166" t="s">
        <v>263</v>
      </c>
      <c r="AB166" s="37">
        <v>1</v>
      </c>
      <c r="AC166" t="s">
        <v>107</v>
      </c>
      <c r="AD166" s="37">
        <v>65960</v>
      </c>
      <c r="AE166" s="37">
        <v>75096</v>
      </c>
      <c r="AF166" s="37">
        <v>65960</v>
      </c>
    </row>
    <row r="167" spans="1:32">
      <c r="A167" t="s">
        <v>189</v>
      </c>
      <c r="B167" t="s">
        <v>190</v>
      </c>
      <c r="C167" t="s">
        <v>191</v>
      </c>
      <c r="D167" t="s">
        <v>210</v>
      </c>
      <c r="E167" t="s">
        <v>2162</v>
      </c>
      <c r="F167" t="s">
        <v>2163</v>
      </c>
      <c r="G167" t="s">
        <v>947</v>
      </c>
      <c r="H167" t="s">
        <v>195</v>
      </c>
      <c r="I167" t="s">
        <v>189</v>
      </c>
      <c r="J167" t="s">
        <v>2164</v>
      </c>
      <c r="K167" t="s">
        <v>96</v>
      </c>
      <c r="L167" t="s">
        <v>2165</v>
      </c>
      <c r="M167" s="35">
        <v>45996.509502314817</v>
      </c>
      <c r="N167" s="35">
        <v>45996.664583333331</v>
      </c>
      <c r="O167" t="s">
        <v>972</v>
      </c>
      <c r="P167" t="s">
        <v>951</v>
      </c>
      <c r="Q167" t="s">
        <v>952</v>
      </c>
      <c r="R167" t="s">
        <v>953</v>
      </c>
      <c r="S167" t="s">
        <v>142</v>
      </c>
      <c r="T167" t="s">
        <v>1415</v>
      </c>
      <c r="U167" t="s">
        <v>100</v>
      </c>
      <c r="V167" t="s">
        <v>2166</v>
      </c>
      <c r="W167" t="s">
        <v>102</v>
      </c>
      <c r="X167" t="s">
        <v>2167</v>
      </c>
      <c r="Y167" t="s">
        <v>8</v>
      </c>
      <c r="Z167" t="s">
        <v>105</v>
      </c>
      <c r="AA167" t="s">
        <v>201</v>
      </c>
      <c r="AB167" s="37">
        <v>1</v>
      </c>
      <c r="AC167" t="s">
        <v>107</v>
      </c>
      <c r="AD167" s="37">
        <v>65960</v>
      </c>
      <c r="AE167" s="37">
        <v>75096</v>
      </c>
      <c r="AF167" s="37">
        <v>65960</v>
      </c>
    </row>
    <row r="168" spans="1:32">
      <c r="A168" t="s">
        <v>85</v>
      </c>
      <c r="B168" t="s">
        <v>86</v>
      </c>
      <c r="C168" t="s">
        <v>87</v>
      </c>
      <c r="D168" t="s">
        <v>1680</v>
      </c>
      <c r="E168" t="s">
        <v>2168</v>
      </c>
      <c r="F168" t="s">
        <v>2169</v>
      </c>
      <c r="G168" t="s">
        <v>947</v>
      </c>
      <c r="H168" t="s">
        <v>93</v>
      </c>
      <c r="I168" t="s">
        <v>1683</v>
      </c>
      <c r="J168" t="s">
        <v>2170</v>
      </c>
      <c r="K168" t="s">
        <v>96</v>
      </c>
      <c r="L168" t="s">
        <v>2171</v>
      </c>
      <c r="M168" s="35">
        <v>45996.508171296293</v>
      </c>
      <c r="N168" s="35">
        <v>45996.734722222223</v>
      </c>
      <c r="O168" t="s">
        <v>972</v>
      </c>
      <c r="P168" t="s">
        <v>951</v>
      </c>
      <c r="Q168" t="s">
        <v>962</v>
      </c>
      <c r="R168" t="s">
        <v>962</v>
      </c>
      <c r="S168" t="s">
        <v>964</v>
      </c>
      <c r="T168" t="s">
        <v>964</v>
      </c>
      <c r="U168" t="s">
        <v>100</v>
      </c>
      <c r="V168" t="s">
        <v>2172</v>
      </c>
      <c r="W168" t="s">
        <v>102</v>
      </c>
      <c r="X168" t="s">
        <v>2173</v>
      </c>
      <c r="Y168" t="s">
        <v>8</v>
      </c>
      <c r="Z168" t="s">
        <v>105</v>
      </c>
      <c r="AA168" t="s">
        <v>106</v>
      </c>
      <c r="AB168" s="37">
        <v>1</v>
      </c>
      <c r="AC168" t="s">
        <v>107</v>
      </c>
      <c r="AD168" s="37">
        <v>65960</v>
      </c>
      <c r="AE168" s="37">
        <v>75096</v>
      </c>
      <c r="AF168" s="37">
        <v>65960</v>
      </c>
    </row>
    <row r="169" spans="1:32">
      <c r="A169" t="s">
        <v>189</v>
      </c>
      <c r="B169" t="s">
        <v>190</v>
      </c>
      <c r="C169" t="s">
        <v>191</v>
      </c>
      <c r="D169" t="s">
        <v>837</v>
      </c>
      <c r="E169" t="s">
        <v>2174</v>
      </c>
      <c r="F169" t="s">
        <v>2175</v>
      </c>
      <c r="G169" t="s">
        <v>947</v>
      </c>
      <c r="H169" t="s">
        <v>195</v>
      </c>
      <c r="I169" t="s">
        <v>840</v>
      </c>
      <c r="J169" t="s">
        <v>2176</v>
      </c>
      <c r="K169" t="s">
        <v>96</v>
      </c>
      <c r="L169" t="s">
        <v>2177</v>
      </c>
      <c r="M169" s="35">
        <v>45996.573842592603</v>
      </c>
      <c r="N169" s="35">
        <v>45997.433333333327</v>
      </c>
      <c r="O169" t="s">
        <v>972</v>
      </c>
      <c r="P169" t="s">
        <v>1000</v>
      </c>
      <c r="Q169" t="s">
        <v>1001</v>
      </c>
      <c r="R169" t="s">
        <v>1002</v>
      </c>
      <c r="S169" t="s">
        <v>142</v>
      </c>
      <c r="T169" t="s">
        <v>1046</v>
      </c>
      <c r="U169" t="s">
        <v>100</v>
      </c>
      <c r="V169" t="s">
        <v>2178</v>
      </c>
      <c r="W169" t="s">
        <v>102</v>
      </c>
      <c r="X169" t="s">
        <v>2179</v>
      </c>
      <c r="Y169" t="s">
        <v>8</v>
      </c>
      <c r="Z169" t="s">
        <v>105</v>
      </c>
      <c r="AA169" t="s">
        <v>400</v>
      </c>
      <c r="AB169" s="37">
        <v>1</v>
      </c>
      <c r="AC169" t="s">
        <v>107</v>
      </c>
      <c r="AD169" s="37">
        <v>65960</v>
      </c>
      <c r="AE169" s="37">
        <v>75096</v>
      </c>
      <c r="AF169" s="37">
        <v>65960</v>
      </c>
    </row>
    <row r="170" spans="1:32">
      <c r="A170" t="s">
        <v>417</v>
      </c>
      <c r="B170" t="s">
        <v>86</v>
      </c>
      <c r="C170" t="s">
        <v>87</v>
      </c>
      <c r="D170" t="s">
        <v>452</v>
      </c>
      <c r="E170" t="s">
        <v>2180</v>
      </c>
      <c r="F170" t="s">
        <v>2181</v>
      </c>
      <c r="G170" t="s">
        <v>947</v>
      </c>
      <c r="H170" t="s">
        <v>455</v>
      </c>
      <c r="I170" t="s">
        <v>417</v>
      </c>
      <c r="J170" t="s">
        <v>2182</v>
      </c>
      <c r="K170" t="s">
        <v>96</v>
      </c>
      <c r="L170" t="s">
        <v>2183</v>
      </c>
      <c r="M170" s="35">
        <v>45996.514907407407</v>
      </c>
      <c r="N170" s="35">
        <v>45996.673611111109</v>
      </c>
      <c r="O170" t="s">
        <v>972</v>
      </c>
      <c r="P170" t="s">
        <v>951</v>
      </c>
      <c r="Q170" t="s">
        <v>952</v>
      </c>
      <c r="R170" t="s">
        <v>953</v>
      </c>
      <c r="S170" t="s">
        <v>98</v>
      </c>
      <c r="T170" t="s">
        <v>119</v>
      </c>
      <c r="U170" t="s">
        <v>100</v>
      </c>
      <c r="V170" t="s">
        <v>2184</v>
      </c>
      <c r="W170" t="s">
        <v>102</v>
      </c>
      <c r="X170" t="s">
        <v>2185</v>
      </c>
      <c r="Y170" t="s">
        <v>8</v>
      </c>
      <c r="Z170" t="s">
        <v>105</v>
      </c>
      <c r="AA170" t="s">
        <v>460</v>
      </c>
      <c r="AB170" s="37">
        <v>1</v>
      </c>
      <c r="AC170" t="s">
        <v>107</v>
      </c>
      <c r="AD170" s="37">
        <v>65960</v>
      </c>
      <c r="AE170" s="37">
        <v>75096</v>
      </c>
      <c r="AF170" s="37">
        <v>65960</v>
      </c>
    </row>
    <row r="171" spans="1:32">
      <c r="A171" t="s">
        <v>626</v>
      </c>
      <c r="B171" t="s">
        <v>124</v>
      </c>
      <c r="C171" t="s">
        <v>125</v>
      </c>
      <c r="D171" t="s">
        <v>2186</v>
      </c>
      <c r="E171" t="s">
        <v>2187</v>
      </c>
      <c r="F171" t="s">
        <v>2188</v>
      </c>
      <c r="G171" t="s">
        <v>947</v>
      </c>
      <c r="H171" t="s">
        <v>630</v>
      </c>
      <c r="I171" t="s">
        <v>2189</v>
      </c>
      <c r="J171" t="s">
        <v>2190</v>
      </c>
      <c r="K171" t="s">
        <v>96</v>
      </c>
      <c r="L171" t="s">
        <v>2191</v>
      </c>
      <c r="M171" s="35">
        <v>45996.52921296296</v>
      </c>
      <c r="N171" s="35">
        <v>45996.753472222219</v>
      </c>
      <c r="P171" t="s">
        <v>951</v>
      </c>
      <c r="Q171" t="s">
        <v>952</v>
      </c>
      <c r="R171" t="s">
        <v>1125</v>
      </c>
      <c r="S171" t="s">
        <v>964</v>
      </c>
      <c r="T171" t="s">
        <v>964</v>
      </c>
      <c r="V171" t="s">
        <v>2192</v>
      </c>
      <c r="W171" t="s">
        <v>955</v>
      </c>
      <c r="Y171" t="s">
        <v>11</v>
      </c>
      <c r="Z171" t="s">
        <v>105</v>
      </c>
      <c r="AA171" t="s">
        <v>635</v>
      </c>
      <c r="AB171" s="37">
        <v>0</v>
      </c>
      <c r="AC171" t="s">
        <v>107</v>
      </c>
      <c r="AD171" s="37">
        <v>41241</v>
      </c>
      <c r="AE171" s="37">
        <v>0</v>
      </c>
      <c r="AF171" s="37">
        <v>41241</v>
      </c>
    </row>
    <row r="172" spans="1:32">
      <c r="A172" t="s">
        <v>417</v>
      </c>
      <c r="B172" t="s">
        <v>86</v>
      </c>
      <c r="C172" t="s">
        <v>87</v>
      </c>
      <c r="D172" t="s">
        <v>2193</v>
      </c>
      <c r="E172" t="s">
        <v>2194</v>
      </c>
      <c r="F172" t="s">
        <v>2195</v>
      </c>
      <c r="G172" t="s">
        <v>947</v>
      </c>
      <c r="H172" t="s">
        <v>455</v>
      </c>
      <c r="I172" t="s">
        <v>2196</v>
      </c>
      <c r="J172" t="s">
        <v>2197</v>
      </c>
      <c r="K172" t="s">
        <v>96</v>
      </c>
      <c r="L172" t="s">
        <v>2198</v>
      </c>
      <c r="M172" s="35">
        <v>45996.583495370367</v>
      </c>
      <c r="N172" s="35">
        <v>46001.650925925933</v>
      </c>
      <c r="O172" t="s">
        <v>972</v>
      </c>
      <c r="P172" t="s">
        <v>951</v>
      </c>
      <c r="Q172" t="s">
        <v>1323</v>
      </c>
      <c r="R172" t="s">
        <v>993</v>
      </c>
      <c r="S172" t="s">
        <v>142</v>
      </c>
      <c r="T172" t="s">
        <v>1046</v>
      </c>
      <c r="U172" t="s">
        <v>100</v>
      </c>
      <c r="V172" t="s">
        <v>2199</v>
      </c>
      <c r="W172" t="s">
        <v>102</v>
      </c>
      <c r="X172" t="s">
        <v>2200</v>
      </c>
      <c r="Y172" t="s">
        <v>15</v>
      </c>
      <c r="Z172" t="s">
        <v>105</v>
      </c>
      <c r="AA172" t="s">
        <v>2201</v>
      </c>
      <c r="AB172" s="37">
        <v>1</v>
      </c>
      <c r="AC172" t="s">
        <v>107</v>
      </c>
      <c r="AD172" s="37">
        <v>479589</v>
      </c>
      <c r="AE172" s="37">
        <v>196537</v>
      </c>
      <c r="AF172" s="37">
        <v>479589</v>
      </c>
    </row>
    <row r="173" spans="1:32">
      <c r="A173" t="s">
        <v>242</v>
      </c>
      <c r="B173" t="s">
        <v>248</v>
      </c>
      <c r="C173" t="s">
        <v>244</v>
      </c>
      <c r="D173" t="s">
        <v>309</v>
      </c>
      <c r="E173" t="s">
        <v>2202</v>
      </c>
      <c r="F173" t="s">
        <v>2203</v>
      </c>
      <c r="G173" t="s">
        <v>947</v>
      </c>
      <c r="H173" t="s">
        <v>248</v>
      </c>
      <c r="I173" t="s">
        <v>242</v>
      </c>
      <c r="J173" t="s">
        <v>2204</v>
      </c>
      <c r="K173" t="s">
        <v>96</v>
      </c>
      <c r="L173" t="s">
        <v>2205</v>
      </c>
      <c r="M173" s="35">
        <v>45996.582881944443</v>
      </c>
      <c r="N173" s="35">
        <v>45997.522222222222</v>
      </c>
      <c r="O173" t="s">
        <v>972</v>
      </c>
      <c r="P173" t="s">
        <v>951</v>
      </c>
      <c r="Q173" t="s">
        <v>1100</v>
      </c>
      <c r="R173" t="s">
        <v>1346</v>
      </c>
      <c r="S173" t="s">
        <v>142</v>
      </c>
      <c r="T173" t="s">
        <v>2137</v>
      </c>
      <c r="U173" t="s">
        <v>100</v>
      </c>
      <c r="V173" t="s">
        <v>2206</v>
      </c>
      <c r="W173" t="s">
        <v>102</v>
      </c>
      <c r="X173" t="s">
        <v>2207</v>
      </c>
      <c r="Y173" t="s">
        <v>8</v>
      </c>
      <c r="Z173" t="s">
        <v>105</v>
      </c>
      <c r="AA173" t="s">
        <v>1031</v>
      </c>
      <c r="AB173" s="37">
        <v>1</v>
      </c>
      <c r="AC173" t="s">
        <v>107</v>
      </c>
      <c r="AD173" s="37">
        <v>65960</v>
      </c>
      <c r="AE173" s="37">
        <v>75096</v>
      </c>
      <c r="AF173" s="37">
        <v>65960</v>
      </c>
    </row>
    <row r="174" spans="1:32">
      <c r="A174" t="s">
        <v>750</v>
      </c>
      <c r="B174" t="s">
        <v>957</v>
      </c>
      <c r="C174" t="s">
        <v>286</v>
      </c>
      <c r="D174" t="s">
        <v>2208</v>
      </c>
      <c r="E174" t="s">
        <v>2209</v>
      </c>
      <c r="F174" t="s">
        <v>2210</v>
      </c>
      <c r="G174" t="s">
        <v>947</v>
      </c>
      <c r="H174" t="s">
        <v>754</v>
      </c>
      <c r="I174" t="s">
        <v>2211</v>
      </c>
      <c r="J174" t="s">
        <v>2212</v>
      </c>
      <c r="K174" t="s">
        <v>96</v>
      </c>
      <c r="L174" t="s">
        <v>2213</v>
      </c>
      <c r="M174" s="35">
        <v>45996.593113425923</v>
      </c>
      <c r="N174" s="35">
        <v>46000.695833333331</v>
      </c>
      <c r="O174" t="s">
        <v>972</v>
      </c>
      <c r="P174" t="s">
        <v>951</v>
      </c>
      <c r="Q174" t="s">
        <v>1134</v>
      </c>
      <c r="R174" t="s">
        <v>1135</v>
      </c>
      <c r="S174" t="s">
        <v>964</v>
      </c>
      <c r="T174" t="s">
        <v>964</v>
      </c>
      <c r="U174" t="s">
        <v>100</v>
      </c>
      <c r="V174" t="s">
        <v>2214</v>
      </c>
      <c r="W174" t="s">
        <v>102</v>
      </c>
      <c r="X174" t="s">
        <v>2215</v>
      </c>
      <c r="Y174" t="s">
        <v>13</v>
      </c>
      <c r="Z174" t="s">
        <v>105</v>
      </c>
      <c r="AA174" t="s">
        <v>1014</v>
      </c>
      <c r="AB174" s="37">
        <v>1</v>
      </c>
      <c r="AC174" t="s">
        <v>107</v>
      </c>
      <c r="AD174" s="37">
        <v>275729</v>
      </c>
      <c r="AE174" s="37">
        <v>196537</v>
      </c>
      <c r="AF174" s="37">
        <v>275729</v>
      </c>
    </row>
    <row r="175" spans="1:32">
      <c r="A175" t="s">
        <v>317</v>
      </c>
      <c r="B175" t="s">
        <v>124</v>
      </c>
      <c r="C175" t="s">
        <v>125</v>
      </c>
      <c r="D175" t="s">
        <v>1253</v>
      </c>
      <c r="E175" t="s">
        <v>2216</v>
      </c>
      <c r="F175" t="s">
        <v>2217</v>
      </c>
      <c r="G175" t="s">
        <v>947</v>
      </c>
      <c r="H175" t="s">
        <v>195</v>
      </c>
      <c r="I175" t="s">
        <v>1256</v>
      </c>
      <c r="J175" t="s">
        <v>2218</v>
      </c>
      <c r="K175" t="s">
        <v>96</v>
      </c>
      <c r="L175" t="s">
        <v>2219</v>
      </c>
      <c r="M175" s="35">
        <v>45996.58520833333</v>
      </c>
      <c r="N175" s="35">
        <v>46000.677083333343</v>
      </c>
      <c r="O175" t="s">
        <v>972</v>
      </c>
      <c r="P175" t="s">
        <v>951</v>
      </c>
      <c r="Q175" t="s">
        <v>1100</v>
      </c>
      <c r="R175" t="s">
        <v>993</v>
      </c>
      <c r="S175" t="s">
        <v>964</v>
      </c>
      <c r="T175" t="s">
        <v>964</v>
      </c>
      <c r="U175" t="s">
        <v>100</v>
      </c>
      <c r="V175" t="s">
        <v>2220</v>
      </c>
      <c r="W175" t="s">
        <v>102</v>
      </c>
      <c r="X175" t="s">
        <v>2221</v>
      </c>
      <c r="Y175" t="s">
        <v>11</v>
      </c>
      <c r="Z175" t="s">
        <v>105</v>
      </c>
      <c r="AA175" t="s">
        <v>1819</v>
      </c>
      <c r="AB175" s="37">
        <v>1</v>
      </c>
      <c r="AC175" t="s">
        <v>107</v>
      </c>
      <c r="AD175" s="37">
        <v>144968</v>
      </c>
      <c r="AE175" s="37">
        <v>140396</v>
      </c>
      <c r="AF175" s="37">
        <v>144968</v>
      </c>
    </row>
    <row r="176" spans="1:32">
      <c r="A176" t="s">
        <v>297</v>
      </c>
      <c r="B176" t="s">
        <v>109</v>
      </c>
      <c r="C176" t="s">
        <v>110</v>
      </c>
      <c r="D176" t="s">
        <v>2222</v>
      </c>
      <c r="E176" t="s">
        <v>2223</v>
      </c>
      <c r="F176" t="s">
        <v>2224</v>
      </c>
      <c r="G176" t="s">
        <v>947</v>
      </c>
      <c r="H176" t="s">
        <v>302</v>
      </c>
      <c r="I176" t="s">
        <v>2225</v>
      </c>
      <c r="J176" t="s">
        <v>2226</v>
      </c>
      <c r="K176" t="s">
        <v>96</v>
      </c>
      <c r="L176" t="s">
        <v>2227</v>
      </c>
      <c r="M176" s="35">
        <v>45996.63244212963</v>
      </c>
      <c r="N176" s="35">
        <v>46000.613194444442</v>
      </c>
      <c r="O176" t="s">
        <v>972</v>
      </c>
      <c r="P176" t="s">
        <v>951</v>
      </c>
      <c r="Q176" t="s">
        <v>1019</v>
      </c>
      <c r="R176" t="s">
        <v>993</v>
      </c>
      <c r="S176" t="s">
        <v>142</v>
      </c>
      <c r="T176" t="s">
        <v>143</v>
      </c>
      <c r="U176" t="s">
        <v>100</v>
      </c>
      <c r="V176" t="s">
        <v>2228</v>
      </c>
      <c r="W176" t="s">
        <v>102</v>
      </c>
      <c r="X176" t="s">
        <v>2229</v>
      </c>
      <c r="Y176" t="s">
        <v>11</v>
      </c>
      <c r="Z176" t="s">
        <v>105</v>
      </c>
      <c r="AA176" t="s">
        <v>308</v>
      </c>
      <c r="AB176" s="37">
        <v>1</v>
      </c>
      <c r="AC176" t="s">
        <v>107</v>
      </c>
      <c r="AD176" s="37">
        <v>144968</v>
      </c>
      <c r="AE176" s="37">
        <v>140396</v>
      </c>
      <c r="AF176" s="37">
        <v>144968</v>
      </c>
    </row>
    <row r="177" spans="1:32">
      <c r="A177" t="s">
        <v>417</v>
      </c>
      <c r="B177" t="s">
        <v>86</v>
      </c>
      <c r="C177" t="s">
        <v>87</v>
      </c>
      <c r="D177" t="s">
        <v>2230</v>
      </c>
      <c r="E177" t="s">
        <v>2231</v>
      </c>
      <c r="F177" t="s">
        <v>2232</v>
      </c>
      <c r="G177" t="s">
        <v>947</v>
      </c>
      <c r="H177" t="s">
        <v>1534</v>
      </c>
      <c r="I177" t="s">
        <v>2233</v>
      </c>
      <c r="J177" t="s">
        <v>2234</v>
      </c>
      <c r="K177" t="s">
        <v>96</v>
      </c>
      <c r="L177" t="s">
        <v>2235</v>
      </c>
      <c r="M177" s="35">
        <v>45996.644074074073</v>
      </c>
      <c r="N177" s="35">
        <v>46013.439583333333</v>
      </c>
      <c r="O177" t="s">
        <v>972</v>
      </c>
      <c r="P177" t="s">
        <v>951</v>
      </c>
      <c r="Q177" t="s">
        <v>992</v>
      </c>
      <c r="R177" t="s">
        <v>993</v>
      </c>
      <c r="S177" t="s">
        <v>98</v>
      </c>
      <c r="T177" t="s">
        <v>99</v>
      </c>
      <c r="U177" t="s">
        <v>100</v>
      </c>
      <c r="V177" t="s">
        <v>2236</v>
      </c>
      <c r="W177" t="s">
        <v>102</v>
      </c>
      <c r="X177" t="s">
        <v>2237</v>
      </c>
      <c r="Y177" t="s">
        <v>104</v>
      </c>
      <c r="Z177" t="s">
        <v>282</v>
      </c>
      <c r="AA177" t="s">
        <v>460</v>
      </c>
      <c r="AB177" s="37">
        <v>1</v>
      </c>
      <c r="AC177" t="s">
        <v>107</v>
      </c>
      <c r="AD177" s="37">
        <v>988463</v>
      </c>
      <c r="AE177" s="37">
        <v>196537</v>
      </c>
      <c r="AF177" s="37">
        <v>988463</v>
      </c>
    </row>
    <row r="178" spans="1:32">
      <c r="A178" t="s">
        <v>189</v>
      </c>
      <c r="B178" t="s">
        <v>190</v>
      </c>
      <c r="C178" t="s">
        <v>191</v>
      </c>
      <c r="D178" t="s">
        <v>2238</v>
      </c>
      <c r="E178" t="s">
        <v>2239</v>
      </c>
      <c r="F178" t="s">
        <v>2240</v>
      </c>
      <c r="G178" t="s">
        <v>947</v>
      </c>
      <c r="H178" t="s">
        <v>195</v>
      </c>
      <c r="I178" t="s">
        <v>2241</v>
      </c>
      <c r="J178" t="s">
        <v>2242</v>
      </c>
      <c r="K178" t="s">
        <v>96</v>
      </c>
      <c r="L178" t="s">
        <v>2243</v>
      </c>
      <c r="M178" s="35">
        <v>45996.645162037043</v>
      </c>
      <c r="N178" s="35">
        <v>45997.379166666673</v>
      </c>
      <c r="O178" t="s">
        <v>972</v>
      </c>
      <c r="P178" t="s">
        <v>951</v>
      </c>
      <c r="Q178" t="s">
        <v>983</v>
      </c>
      <c r="R178" t="s">
        <v>2244</v>
      </c>
      <c r="S178" t="s">
        <v>98</v>
      </c>
      <c r="T178" t="s">
        <v>99</v>
      </c>
      <c r="U178" t="s">
        <v>1347</v>
      </c>
      <c r="V178" t="s">
        <v>2245</v>
      </c>
      <c r="W178" t="s">
        <v>102</v>
      </c>
      <c r="X178" t="s">
        <v>2246</v>
      </c>
      <c r="Y178" t="s">
        <v>11</v>
      </c>
      <c r="Z178" t="s">
        <v>105</v>
      </c>
      <c r="AA178" t="s">
        <v>836</v>
      </c>
      <c r="AB178" s="37">
        <v>1</v>
      </c>
      <c r="AC178" t="s">
        <v>107</v>
      </c>
      <c r="AD178" s="37">
        <v>144968</v>
      </c>
      <c r="AE178" s="37">
        <v>140396</v>
      </c>
      <c r="AF178" s="37">
        <v>144968</v>
      </c>
    </row>
    <row r="179" spans="1:32">
      <c r="A179" t="s">
        <v>189</v>
      </c>
      <c r="B179" t="s">
        <v>190</v>
      </c>
      <c r="C179" t="s">
        <v>191</v>
      </c>
      <c r="D179" t="s">
        <v>210</v>
      </c>
      <c r="E179" t="s">
        <v>2247</v>
      </c>
      <c r="F179" t="s">
        <v>2248</v>
      </c>
      <c r="G179" t="s">
        <v>947</v>
      </c>
      <c r="H179" t="s">
        <v>195</v>
      </c>
      <c r="I179" t="s">
        <v>189</v>
      </c>
      <c r="J179" t="s">
        <v>2249</v>
      </c>
      <c r="K179" t="s">
        <v>96</v>
      </c>
      <c r="L179" t="s">
        <v>2250</v>
      </c>
      <c r="M179" s="35">
        <v>45996.70039351852</v>
      </c>
      <c r="N179" s="35">
        <v>45997.441666666673</v>
      </c>
      <c r="O179" t="s">
        <v>972</v>
      </c>
      <c r="P179" t="s">
        <v>951</v>
      </c>
      <c r="Q179" t="s">
        <v>983</v>
      </c>
      <c r="R179" t="s">
        <v>2251</v>
      </c>
      <c r="S179" t="s">
        <v>142</v>
      </c>
      <c r="T179" t="s">
        <v>143</v>
      </c>
      <c r="U179" t="s">
        <v>100</v>
      </c>
      <c r="V179" t="s">
        <v>2252</v>
      </c>
      <c r="W179" t="s">
        <v>102</v>
      </c>
      <c r="X179" t="s">
        <v>2253</v>
      </c>
      <c r="Y179" t="s">
        <v>8</v>
      </c>
      <c r="Z179" t="s">
        <v>105</v>
      </c>
      <c r="AA179" t="s">
        <v>823</v>
      </c>
      <c r="AB179" s="37">
        <v>1</v>
      </c>
      <c r="AC179" t="s">
        <v>107</v>
      </c>
      <c r="AD179" s="37">
        <v>65960</v>
      </c>
      <c r="AE179" s="37">
        <v>75096</v>
      </c>
      <c r="AF179" s="37">
        <v>65960</v>
      </c>
    </row>
    <row r="180" spans="1:32">
      <c r="A180" t="s">
        <v>242</v>
      </c>
      <c r="B180" t="s">
        <v>248</v>
      </c>
      <c r="C180" t="s">
        <v>244</v>
      </c>
      <c r="D180" t="s">
        <v>309</v>
      </c>
      <c r="E180" t="s">
        <v>2254</v>
      </c>
      <c r="F180" t="s">
        <v>2255</v>
      </c>
      <c r="G180" t="s">
        <v>947</v>
      </c>
      <c r="H180" t="s">
        <v>248</v>
      </c>
      <c r="I180" t="s">
        <v>242</v>
      </c>
      <c r="J180" t="s">
        <v>2256</v>
      </c>
      <c r="K180" t="s">
        <v>96</v>
      </c>
      <c r="L180" t="s">
        <v>2257</v>
      </c>
      <c r="M180" s="35">
        <v>45996.744421296287</v>
      </c>
      <c r="N180" s="35">
        <v>45997.466666666667</v>
      </c>
      <c r="O180" t="s">
        <v>972</v>
      </c>
      <c r="P180" t="s">
        <v>951</v>
      </c>
      <c r="Q180" t="s">
        <v>952</v>
      </c>
      <c r="R180" t="s">
        <v>973</v>
      </c>
      <c r="S180" t="s">
        <v>142</v>
      </c>
      <c r="T180" t="s">
        <v>1415</v>
      </c>
      <c r="U180" t="s">
        <v>100</v>
      </c>
      <c r="V180" t="s">
        <v>2258</v>
      </c>
      <c r="W180" t="s">
        <v>102</v>
      </c>
      <c r="X180" t="s">
        <v>2259</v>
      </c>
      <c r="Y180" t="s">
        <v>8</v>
      </c>
      <c r="Z180" t="s">
        <v>105</v>
      </c>
      <c r="AA180" t="s">
        <v>1031</v>
      </c>
      <c r="AB180" s="37">
        <v>1</v>
      </c>
      <c r="AC180" t="s">
        <v>107</v>
      </c>
      <c r="AD180" s="37">
        <v>65960</v>
      </c>
      <c r="AE180" s="37">
        <v>75096</v>
      </c>
      <c r="AF180" s="37">
        <v>65960</v>
      </c>
    </row>
    <row r="181" spans="1:32">
      <c r="A181" t="s">
        <v>297</v>
      </c>
      <c r="B181" t="s">
        <v>109</v>
      </c>
      <c r="C181" t="s">
        <v>110</v>
      </c>
      <c r="D181" t="s">
        <v>2260</v>
      </c>
      <c r="E181" t="s">
        <v>2261</v>
      </c>
      <c r="F181" t="s">
        <v>2262</v>
      </c>
      <c r="G181" t="s">
        <v>947</v>
      </c>
      <c r="H181" t="s">
        <v>655</v>
      </c>
      <c r="I181" t="s">
        <v>2263</v>
      </c>
      <c r="J181" t="s">
        <v>2264</v>
      </c>
      <c r="K181" t="s">
        <v>96</v>
      </c>
      <c r="L181" t="s">
        <v>2265</v>
      </c>
      <c r="M181" s="35">
        <v>45996.727476851847</v>
      </c>
      <c r="N181" s="35">
        <v>46000.701388888891</v>
      </c>
      <c r="O181" t="s">
        <v>972</v>
      </c>
      <c r="P181" t="s">
        <v>951</v>
      </c>
      <c r="Q181" t="s">
        <v>962</v>
      </c>
      <c r="R181" t="s">
        <v>962</v>
      </c>
      <c r="S181" t="s">
        <v>964</v>
      </c>
      <c r="T181" t="s">
        <v>964</v>
      </c>
      <c r="U181" t="s">
        <v>100</v>
      </c>
      <c r="V181" t="s">
        <v>2266</v>
      </c>
      <c r="W181" t="s">
        <v>102</v>
      </c>
      <c r="X181" t="s">
        <v>2267</v>
      </c>
      <c r="Y181" t="s">
        <v>13</v>
      </c>
      <c r="Z181" t="s">
        <v>105</v>
      </c>
      <c r="AA181" t="s">
        <v>1459</v>
      </c>
      <c r="AB181" s="37">
        <v>1</v>
      </c>
      <c r="AC181" t="s">
        <v>107</v>
      </c>
      <c r="AD181" s="37">
        <v>275729</v>
      </c>
      <c r="AE181" s="37">
        <v>196537</v>
      </c>
      <c r="AF181" s="37">
        <v>275729</v>
      </c>
    </row>
    <row r="182" spans="1:32">
      <c r="A182" t="s">
        <v>297</v>
      </c>
      <c r="B182" t="s">
        <v>109</v>
      </c>
      <c r="C182" t="s">
        <v>110</v>
      </c>
      <c r="D182" t="s">
        <v>299</v>
      </c>
      <c r="E182" t="s">
        <v>2268</v>
      </c>
      <c r="F182" t="s">
        <v>2269</v>
      </c>
      <c r="G182" t="s">
        <v>947</v>
      </c>
      <c r="H182" t="s">
        <v>302</v>
      </c>
      <c r="I182" t="s">
        <v>303</v>
      </c>
      <c r="J182" t="s">
        <v>2270</v>
      </c>
      <c r="K182" t="s">
        <v>96</v>
      </c>
      <c r="L182" t="s">
        <v>2271</v>
      </c>
      <c r="M182" s="35">
        <v>45997.379826388889</v>
      </c>
      <c r="N182" s="35">
        <v>45997.518055555563</v>
      </c>
      <c r="O182" t="s">
        <v>972</v>
      </c>
      <c r="P182" t="s">
        <v>951</v>
      </c>
      <c r="Q182" t="s">
        <v>962</v>
      </c>
      <c r="R182" t="s">
        <v>962</v>
      </c>
      <c r="S182" t="s">
        <v>98</v>
      </c>
      <c r="T182" t="s">
        <v>119</v>
      </c>
      <c r="U182" t="s">
        <v>100</v>
      </c>
      <c r="V182" t="s">
        <v>2272</v>
      </c>
      <c r="W182" t="s">
        <v>102</v>
      </c>
      <c r="X182" t="s">
        <v>2273</v>
      </c>
      <c r="Y182" t="s">
        <v>8</v>
      </c>
      <c r="Z182" t="s">
        <v>105</v>
      </c>
      <c r="AA182" t="s">
        <v>485</v>
      </c>
      <c r="AB182" s="37">
        <v>1</v>
      </c>
      <c r="AC182" t="s">
        <v>107</v>
      </c>
      <c r="AD182" s="37">
        <v>65960</v>
      </c>
      <c r="AE182" s="37">
        <v>75096</v>
      </c>
      <c r="AF182" s="37">
        <v>65960</v>
      </c>
    </row>
    <row r="183" spans="1:32">
      <c r="A183" t="s">
        <v>417</v>
      </c>
      <c r="B183" t="s">
        <v>86</v>
      </c>
      <c r="C183" t="s">
        <v>87</v>
      </c>
      <c r="D183" t="s">
        <v>1471</v>
      </c>
      <c r="E183" t="s">
        <v>2274</v>
      </c>
      <c r="F183" t="s">
        <v>2275</v>
      </c>
      <c r="G183" t="s">
        <v>947</v>
      </c>
      <c r="H183" t="s">
        <v>455</v>
      </c>
      <c r="I183" t="s">
        <v>1474</v>
      </c>
      <c r="J183" t="s">
        <v>2276</v>
      </c>
      <c r="K183" t="s">
        <v>96</v>
      </c>
      <c r="L183" t="s">
        <v>2277</v>
      </c>
      <c r="M183" s="35">
        <v>45996.733993055554</v>
      </c>
      <c r="N183" s="35">
        <v>46000.693749999999</v>
      </c>
      <c r="O183" t="s">
        <v>972</v>
      </c>
      <c r="P183" t="s">
        <v>951</v>
      </c>
      <c r="Q183" t="s">
        <v>983</v>
      </c>
      <c r="R183" t="s">
        <v>984</v>
      </c>
      <c r="S183" t="s">
        <v>98</v>
      </c>
      <c r="T183" t="s">
        <v>99</v>
      </c>
      <c r="U183" t="s">
        <v>100</v>
      </c>
      <c r="V183" t="s">
        <v>2278</v>
      </c>
      <c r="W183" t="s">
        <v>102</v>
      </c>
      <c r="X183" t="s">
        <v>2279</v>
      </c>
      <c r="Y183" t="s">
        <v>13</v>
      </c>
      <c r="Z183" t="s">
        <v>105</v>
      </c>
      <c r="AA183" t="s">
        <v>469</v>
      </c>
      <c r="AB183" s="37">
        <v>1</v>
      </c>
      <c r="AC183" t="s">
        <v>107</v>
      </c>
      <c r="AD183" s="37">
        <v>275729</v>
      </c>
      <c r="AE183" s="37">
        <v>196537</v>
      </c>
      <c r="AF183" s="37">
        <v>275729</v>
      </c>
    </row>
    <row r="184" spans="1:32">
      <c r="A184" t="s">
        <v>189</v>
      </c>
      <c r="B184" t="s">
        <v>190</v>
      </c>
      <c r="C184" t="s">
        <v>191</v>
      </c>
      <c r="D184" t="s">
        <v>210</v>
      </c>
      <c r="E184" t="s">
        <v>2280</v>
      </c>
      <c r="F184" t="s">
        <v>2281</v>
      </c>
      <c r="G184" t="s">
        <v>947</v>
      </c>
      <c r="H184" t="s">
        <v>195</v>
      </c>
      <c r="I184" t="s">
        <v>189</v>
      </c>
      <c r="J184" t="s">
        <v>2282</v>
      </c>
      <c r="K184" t="s">
        <v>96</v>
      </c>
      <c r="L184" t="s">
        <v>2283</v>
      </c>
      <c r="M184" s="35">
        <v>45996.735879629632</v>
      </c>
      <c r="N184" s="35">
        <v>45997.509027777778</v>
      </c>
      <c r="O184" t="s">
        <v>972</v>
      </c>
      <c r="P184" t="s">
        <v>951</v>
      </c>
      <c r="Q184" t="s">
        <v>952</v>
      </c>
      <c r="R184" t="s">
        <v>953</v>
      </c>
      <c r="S184" t="s">
        <v>142</v>
      </c>
      <c r="T184" t="s">
        <v>143</v>
      </c>
      <c r="U184" t="s">
        <v>100</v>
      </c>
      <c r="V184" t="s">
        <v>2284</v>
      </c>
      <c r="W184" t="s">
        <v>102</v>
      </c>
      <c r="X184" t="s">
        <v>2285</v>
      </c>
      <c r="Y184" t="s">
        <v>8</v>
      </c>
      <c r="Z184" t="s">
        <v>105</v>
      </c>
      <c r="AA184" t="s">
        <v>382</v>
      </c>
      <c r="AB184" s="37">
        <v>1</v>
      </c>
      <c r="AC184" t="s">
        <v>107</v>
      </c>
      <c r="AD184" s="37">
        <v>65960</v>
      </c>
      <c r="AE184" s="37">
        <v>75096</v>
      </c>
      <c r="AF184" s="37">
        <v>65960</v>
      </c>
    </row>
    <row r="185" spans="1:32">
      <c r="A185" t="s">
        <v>317</v>
      </c>
      <c r="B185" t="s">
        <v>124</v>
      </c>
      <c r="C185" t="s">
        <v>125</v>
      </c>
      <c r="D185" t="s">
        <v>2286</v>
      </c>
      <c r="E185" t="s">
        <v>2287</v>
      </c>
      <c r="F185" t="s">
        <v>2288</v>
      </c>
      <c r="G185" t="s">
        <v>947</v>
      </c>
      <c r="H185" t="s">
        <v>321</v>
      </c>
      <c r="I185" t="s">
        <v>2289</v>
      </c>
      <c r="J185" t="s">
        <v>2290</v>
      </c>
      <c r="K185" t="s">
        <v>96</v>
      </c>
      <c r="L185" t="s">
        <v>2291</v>
      </c>
      <c r="M185" s="35">
        <v>45997.333333333343</v>
      </c>
      <c r="N185" s="35">
        <v>46000.691666666673</v>
      </c>
      <c r="O185" t="s">
        <v>972</v>
      </c>
      <c r="P185" t="s">
        <v>951</v>
      </c>
      <c r="Q185" t="s">
        <v>952</v>
      </c>
      <c r="R185" t="s">
        <v>1125</v>
      </c>
      <c r="S185" t="s">
        <v>964</v>
      </c>
      <c r="T185" t="s">
        <v>964</v>
      </c>
      <c r="U185" t="s">
        <v>100</v>
      </c>
      <c r="V185" t="s">
        <v>2292</v>
      </c>
      <c r="W185" t="s">
        <v>102</v>
      </c>
      <c r="X185" t="s">
        <v>2293</v>
      </c>
      <c r="Y185" t="s">
        <v>11</v>
      </c>
      <c r="Z185" t="s">
        <v>105</v>
      </c>
      <c r="AA185" t="s">
        <v>1146</v>
      </c>
      <c r="AB185" s="37">
        <v>1</v>
      </c>
      <c r="AC185" t="s">
        <v>107</v>
      </c>
      <c r="AD185" s="37">
        <v>144968</v>
      </c>
      <c r="AE185" s="37">
        <v>140396</v>
      </c>
      <c r="AF185" s="37">
        <v>144968</v>
      </c>
    </row>
    <row r="186" spans="1:32">
      <c r="A186" t="s">
        <v>189</v>
      </c>
      <c r="B186" t="s">
        <v>190</v>
      </c>
      <c r="C186" t="s">
        <v>191</v>
      </c>
      <c r="D186" t="s">
        <v>837</v>
      </c>
      <c r="E186" t="s">
        <v>2294</v>
      </c>
      <c r="F186" t="s">
        <v>1559</v>
      </c>
      <c r="G186" t="s">
        <v>947</v>
      </c>
      <c r="H186" t="s">
        <v>195</v>
      </c>
      <c r="I186" t="s">
        <v>840</v>
      </c>
      <c r="J186" t="s">
        <v>1560</v>
      </c>
      <c r="K186" t="s">
        <v>96</v>
      </c>
      <c r="L186" t="s">
        <v>2295</v>
      </c>
      <c r="M186" s="35">
        <v>45997.333333333343</v>
      </c>
      <c r="N186" s="35">
        <v>45997.490277777782</v>
      </c>
      <c r="O186" t="s">
        <v>972</v>
      </c>
      <c r="P186" t="s">
        <v>951</v>
      </c>
      <c r="Q186" t="s">
        <v>952</v>
      </c>
      <c r="R186" t="s">
        <v>973</v>
      </c>
      <c r="S186" t="s">
        <v>98</v>
      </c>
      <c r="T186" t="s">
        <v>119</v>
      </c>
      <c r="U186" t="s">
        <v>100</v>
      </c>
      <c r="V186" t="s">
        <v>2296</v>
      </c>
      <c r="W186" t="s">
        <v>102</v>
      </c>
      <c r="X186" t="s">
        <v>2297</v>
      </c>
      <c r="Y186" t="s">
        <v>8</v>
      </c>
      <c r="Z186" t="s">
        <v>105</v>
      </c>
      <c r="AA186" t="s">
        <v>400</v>
      </c>
      <c r="AB186" s="37">
        <v>1</v>
      </c>
      <c r="AC186" t="s">
        <v>107</v>
      </c>
      <c r="AD186" s="37">
        <v>65960</v>
      </c>
      <c r="AE186" s="37">
        <v>75096</v>
      </c>
      <c r="AF186" s="37">
        <v>65960</v>
      </c>
    </row>
    <row r="187" spans="1:32">
      <c r="A187" t="s">
        <v>317</v>
      </c>
      <c r="B187" t="s">
        <v>124</v>
      </c>
      <c r="C187" t="s">
        <v>125</v>
      </c>
      <c r="D187" t="s">
        <v>1441</v>
      </c>
      <c r="E187" t="s">
        <v>2298</v>
      </c>
      <c r="F187" t="s">
        <v>2299</v>
      </c>
      <c r="G187" t="s">
        <v>947</v>
      </c>
      <c r="H187" t="s">
        <v>321</v>
      </c>
      <c r="I187" t="s">
        <v>317</v>
      </c>
      <c r="J187" t="s">
        <v>2300</v>
      </c>
      <c r="K187" t="s">
        <v>96</v>
      </c>
      <c r="L187" t="s">
        <v>2301</v>
      </c>
      <c r="M187" s="35">
        <v>45997.403356481482</v>
      </c>
      <c r="N187" s="35">
        <v>45997.493055555547</v>
      </c>
      <c r="O187" t="s">
        <v>972</v>
      </c>
      <c r="P187" t="s">
        <v>951</v>
      </c>
      <c r="Q187" t="s">
        <v>1100</v>
      </c>
      <c r="R187" t="s">
        <v>993</v>
      </c>
      <c r="S187" t="s">
        <v>98</v>
      </c>
      <c r="T187" t="s">
        <v>99</v>
      </c>
      <c r="U187" t="s">
        <v>100</v>
      </c>
      <c r="V187" t="s">
        <v>2302</v>
      </c>
      <c r="W187" t="s">
        <v>102</v>
      </c>
      <c r="X187" t="s">
        <v>2303</v>
      </c>
      <c r="Y187" t="s">
        <v>8</v>
      </c>
      <c r="Z187" t="s">
        <v>105</v>
      </c>
      <c r="AA187" t="s">
        <v>1819</v>
      </c>
      <c r="AB187" s="37">
        <v>1</v>
      </c>
      <c r="AC187" t="s">
        <v>107</v>
      </c>
      <c r="AD187" s="37">
        <v>65960</v>
      </c>
      <c r="AE187" s="37">
        <v>75096</v>
      </c>
      <c r="AF187" s="37">
        <v>65960</v>
      </c>
    </row>
    <row r="188" spans="1:32">
      <c r="A188" t="s">
        <v>317</v>
      </c>
      <c r="B188" t="s">
        <v>124</v>
      </c>
      <c r="C188" t="s">
        <v>125</v>
      </c>
      <c r="D188" t="s">
        <v>2304</v>
      </c>
      <c r="E188" t="s">
        <v>2305</v>
      </c>
      <c r="F188" t="s">
        <v>2306</v>
      </c>
      <c r="G188" t="s">
        <v>947</v>
      </c>
      <c r="H188" t="s">
        <v>321</v>
      </c>
      <c r="I188" t="s">
        <v>2307</v>
      </c>
      <c r="J188" t="s">
        <v>2308</v>
      </c>
      <c r="K188" t="s">
        <v>96</v>
      </c>
      <c r="L188" t="s">
        <v>2309</v>
      </c>
      <c r="M188" s="35">
        <v>45997.410856481481</v>
      </c>
      <c r="N188" s="35">
        <v>46000.527777777781</v>
      </c>
      <c r="O188" t="s">
        <v>972</v>
      </c>
      <c r="P188" t="s">
        <v>951</v>
      </c>
      <c r="Q188" t="s">
        <v>952</v>
      </c>
      <c r="R188" t="s">
        <v>1125</v>
      </c>
      <c r="S188" t="s">
        <v>98</v>
      </c>
      <c r="T188" t="s">
        <v>119</v>
      </c>
      <c r="U188" t="s">
        <v>100</v>
      </c>
      <c r="V188" t="s">
        <v>2310</v>
      </c>
      <c r="W188" t="s">
        <v>102</v>
      </c>
      <c r="X188" t="s">
        <v>2311</v>
      </c>
      <c r="Y188" t="s">
        <v>13</v>
      </c>
      <c r="Z188" t="s">
        <v>105</v>
      </c>
      <c r="AA188" t="s">
        <v>327</v>
      </c>
      <c r="AB188" s="37">
        <v>1</v>
      </c>
      <c r="AC188" t="s">
        <v>107</v>
      </c>
      <c r="AD188" s="37">
        <v>275729</v>
      </c>
      <c r="AE188" s="37">
        <v>196537</v>
      </c>
      <c r="AF188" s="37">
        <v>275729</v>
      </c>
    </row>
    <row r="189" spans="1:32">
      <c r="A189" t="s">
        <v>1066</v>
      </c>
      <c r="B189" t="s">
        <v>190</v>
      </c>
      <c r="C189" t="s">
        <v>191</v>
      </c>
      <c r="D189" t="s">
        <v>1426</v>
      </c>
      <c r="E189" t="s">
        <v>2312</v>
      </c>
      <c r="F189" t="s">
        <v>2313</v>
      </c>
      <c r="G189" t="s">
        <v>947</v>
      </c>
      <c r="H189" t="s">
        <v>195</v>
      </c>
      <c r="I189" t="s">
        <v>1066</v>
      </c>
      <c r="J189" t="s">
        <v>2314</v>
      </c>
      <c r="K189" t="s">
        <v>96</v>
      </c>
      <c r="L189" t="s">
        <v>2315</v>
      </c>
      <c r="M189" s="35">
        <v>45997.417557870373</v>
      </c>
      <c r="N189" s="35">
        <v>45998.395833333343</v>
      </c>
      <c r="O189" t="s">
        <v>972</v>
      </c>
      <c r="P189" t="s">
        <v>951</v>
      </c>
      <c r="Q189" t="s">
        <v>1100</v>
      </c>
      <c r="R189" t="s">
        <v>1346</v>
      </c>
      <c r="S189" t="s">
        <v>142</v>
      </c>
      <c r="T189" t="s">
        <v>1046</v>
      </c>
      <c r="U189" t="s">
        <v>100</v>
      </c>
      <c r="V189" t="s">
        <v>2316</v>
      </c>
      <c r="W189" t="s">
        <v>102</v>
      </c>
      <c r="X189" t="s">
        <v>2317</v>
      </c>
      <c r="Y189" t="s">
        <v>8</v>
      </c>
      <c r="Z189" t="s">
        <v>105</v>
      </c>
      <c r="AA189" t="s">
        <v>1075</v>
      </c>
      <c r="AB189" s="37">
        <v>1</v>
      </c>
      <c r="AC189" t="s">
        <v>107</v>
      </c>
      <c r="AD189" s="37">
        <v>65960</v>
      </c>
      <c r="AE189" s="37">
        <v>75096</v>
      </c>
      <c r="AF189" s="37">
        <v>65960</v>
      </c>
    </row>
    <row r="190" spans="1:32">
      <c r="A190" t="s">
        <v>189</v>
      </c>
      <c r="B190" t="s">
        <v>190</v>
      </c>
      <c r="C190" t="s">
        <v>191</v>
      </c>
      <c r="D190" t="s">
        <v>210</v>
      </c>
      <c r="E190" t="s">
        <v>2318</v>
      </c>
      <c r="F190" t="s">
        <v>2319</v>
      </c>
      <c r="G190" t="s">
        <v>947</v>
      </c>
      <c r="H190" t="s">
        <v>195</v>
      </c>
      <c r="I190" t="s">
        <v>189</v>
      </c>
      <c r="J190" t="s">
        <v>2320</v>
      </c>
      <c r="K190" t="s">
        <v>96</v>
      </c>
      <c r="L190" t="s">
        <v>2321</v>
      </c>
      <c r="M190" s="35">
        <v>45997.445057870369</v>
      </c>
      <c r="N190" s="35">
        <v>45997.568749999999</v>
      </c>
      <c r="O190" t="s">
        <v>972</v>
      </c>
      <c r="P190" t="s">
        <v>951</v>
      </c>
      <c r="Q190" t="s">
        <v>1134</v>
      </c>
      <c r="R190" t="s">
        <v>993</v>
      </c>
      <c r="S190" t="s">
        <v>98</v>
      </c>
      <c r="T190" t="s">
        <v>99</v>
      </c>
      <c r="U190" t="s">
        <v>100</v>
      </c>
      <c r="V190" t="s">
        <v>2322</v>
      </c>
      <c r="W190" t="s">
        <v>102</v>
      </c>
      <c r="X190" t="s">
        <v>2323</v>
      </c>
      <c r="Y190" t="s">
        <v>8</v>
      </c>
      <c r="Z190" t="s">
        <v>105</v>
      </c>
      <c r="AA190" t="s">
        <v>382</v>
      </c>
      <c r="AB190" s="37">
        <v>1</v>
      </c>
      <c r="AC190" t="s">
        <v>107</v>
      </c>
      <c r="AD190" s="37">
        <v>65960</v>
      </c>
      <c r="AE190" s="37">
        <v>75096</v>
      </c>
      <c r="AF190" s="37">
        <v>65960</v>
      </c>
    </row>
    <row r="191" spans="1:32">
      <c r="A191" t="s">
        <v>284</v>
      </c>
      <c r="B191" t="s">
        <v>957</v>
      </c>
      <c r="C191" t="s">
        <v>286</v>
      </c>
      <c r="D191" t="s">
        <v>2034</v>
      </c>
      <c r="E191" t="s">
        <v>2324</v>
      </c>
      <c r="F191" t="s">
        <v>2325</v>
      </c>
      <c r="G191" t="s">
        <v>947</v>
      </c>
      <c r="H191" t="s">
        <v>496</v>
      </c>
      <c r="I191" t="s">
        <v>2037</v>
      </c>
      <c r="J191" t="s">
        <v>2326</v>
      </c>
      <c r="K191" t="s">
        <v>96</v>
      </c>
      <c r="L191" t="s">
        <v>2327</v>
      </c>
      <c r="M191" s="35">
        <v>45997.410266203697</v>
      </c>
      <c r="N191" s="35">
        <v>46000.704861111109</v>
      </c>
      <c r="O191" t="s">
        <v>972</v>
      </c>
      <c r="P191" t="s">
        <v>951</v>
      </c>
      <c r="Q191" t="s">
        <v>1323</v>
      </c>
      <c r="R191" t="s">
        <v>993</v>
      </c>
      <c r="S191" t="s">
        <v>964</v>
      </c>
      <c r="T191" t="s">
        <v>964</v>
      </c>
      <c r="U191" t="s">
        <v>100</v>
      </c>
      <c r="V191" t="s">
        <v>2328</v>
      </c>
      <c r="W191" t="s">
        <v>102</v>
      </c>
      <c r="X191" t="s">
        <v>2329</v>
      </c>
      <c r="Y191" t="s">
        <v>13</v>
      </c>
      <c r="Z191" t="s">
        <v>105</v>
      </c>
      <c r="AA191" t="s">
        <v>2330</v>
      </c>
      <c r="AB191" s="37">
        <v>1</v>
      </c>
      <c r="AC191" t="s">
        <v>107</v>
      </c>
      <c r="AD191" s="37">
        <v>275729</v>
      </c>
      <c r="AE191" s="37">
        <v>196537</v>
      </c>
      <c r="AF191" s="37">
        <v>275729</v>
      </c>
    </row>
    <row r="192" spans="1:32">
      <c r="A192" t="s">
        <v>1066</v>
      </c>
      <c r="B192" t="s">
        <v>190</v>
      </c>
      <c r="C192" t="s">
        <v>191</v>
      </c>
      <c r="D192" t="s">
        <v>1433</v>
      </c>
      <c r="E192" t="s">
        <v>2331</v>
      </c>
      <c r="F192" t="s">
        <v>2332</v>
      </c>
      <c r="G192" t="s">
        <v>947</v>
      </c>
      <c r="H192" t="s">
        <v>195</v>
      </c>
      <c r="I192" t="s">
        <v>1436</v>
      </c>
      <c r="J192" t="s">
        <v>2333</v>
      </c>
      <c r="K192" t="s">
        <v>96</v>
      </c>
      <c r="L192" t="s">
        <v>2334</v>
      </c>
      <c r="M192" s="35">
        <v>45997.4533912037</v>
      </c>
      <c r="N192" s="35">
        <v>46000.565972222219</v>
      </c>
      <c r="O192" t="s">
        <v>972</v>
      </c>
      <c r="P192" t="s">
        <v>951</v>
      </c>
      <c r="Q192" t="s">
        <v>1100</v>
      </c>
      <c r="R192" t="s">
        <v>2335</v>
      </c>
      <c r="S192" t="s">
        <v>98</v>
      </c>
      <c r="T192" t="s">
        <v>119</v>
      </c>
      <c r="U192" t="s">
        <v>100</v>
      </c>
      <c r="V192" t="s">
        <v>2336</v>
      </c>
      <c r="W192" t="s">
        <v>102</v>
      </c>
      <c r="X192" t="s">
        <v>2337</v>
      </c>
      <c r="Y192" t="s">
        <v>11</v>
      </c>
      <c r="Z192" t="s">
        <v>105</v>
      </c>
      <c r="AA192" t="s">
        <v>1075</v>
      </c>
      <c r="AB192" s="37">
        <v>1</v>
      </c>
      <c r="AC192" t="s">
        <v>107</v>
      </c>
      <c r="AD192" s="37">
        <v>144968</v>
      </c>
      <c r="AE192" s="37">
        <v>140396</v>
      </c>
      <c r="AF192" s="37">
        <v>144968</v>
      </c>
    </row>
    <row r="193" spans="1:32">
      <c r="A193" t="s">
        <v>189</v>
      </c>
      <c r="B193" t="s">
        <v>190</v>
      </c>
      <c r="C193" t="s">
        <v>191</v>
      </c>
      <c r="D193" t="s">
        <v>210</v>
      </c>
      <c r="E193" t="s">
        <v>2338</v>
      </c>
      <c r="F193" t="s">
        <v>2339</v>
      </c>
      <c r="G193" t="s">
        <v>947</v>
      </c>
      <c r="H193" t="s">
        <v>195</v>
      </c>
      <c r="I193" t="s">
        <v>189</v>
      </c>
      <c r="J193" t="s">
        <v>2340</v>
      </c>
      <c r="K193" t="s">
        <v>96</v>
      </c>
      <c r="L193" t="s">
        <v>2341</v>
      </c>
      <c r="M193" s="35">
        <v>45997.455081018517</v>
      </c>
      <c r="N193" s="35">
        <v>45997.496527777781</v>
      </c>
      <c r="O193" t="s">
        <v>972</v>
      </c>
      <c r="P193" t="s">
        <v>951</v>
      </c>
      <c r="Q193" t="s">
        <v>1100</v>
      </c>
      <c r="R193" t="s">
        <v>993</v>
      </c>
      <c r="U193" t="s">
        <v>100</v>
      </c>
      <c r="V193" t="s">
        <v>2342</v>
      </c>
      <c r="W193" t="s">
        <v>102</v>
      </c>
      <c r="X193" t="s">
        <v>2343</v>
      </c>
      <c r="Y193" t="s">
        <v>8</v>
      </c>
      <c r="Z193" t="s">
        <v>105</v>
      </c>
      <c r="AA193" t="s">
        <v>823</v>
      </c>
      <c r="AB193" s="37">
        <v>1</v>
      </c>
      <c r="AC193" t="s">
        <v>107</v>
      </c>
      <c r="AD193" s="37">
        <v>65960</v>
      </c>
      <c r="AE193" s="37">
        <v>75096</v>
      </c>
      <c r="AF193" s="37">
        <v>65960</v>
      </c>
    </row>
    <row r="194" spans="1:32">
      <c r="A194" t="s">
        <v>189</v>
      </c>
      <c r="B194" t="s">
        <v>190</v>
      </c>
      <c r="C194" t="s">
        <v>191</v>
      </c>
      <c r="D194" t="s">
        <v>837</v>
      </c>
      <c r="E194" t="s">
        <v>2344</v>
      </c>
      <c r="F194" t="s">
        <v>2345</v>
      </c>
      <c r="G194" t="s">
        <v>947</v>
      </c>
      <c r="H194" t="s">
        <v>195</v>
      </c>
      <c r="I194" t="s">
        <v>840</v>
      </c>
      <c r="J194" t="s">
        <v>2346</v>
      </c>
      <c r="K194" t="s">
        <v>96</v>
      </c>
      <c r="L194" t="s">
        <v>2347</v>
      </c>
      <c r="M194" s="35">
        <v>45997.468148148153</v>
      </c>
      <c r="N194" s="35">
        <v>45997.572916666657</v>
      </c>
      <c r="O194" t="s">
        <v>972</v>
      </c>
      <c r="P194" t="s">
        <v>951</v>
      </c>
      <c r="Q194" t="s">
        <v>952</v>
      </c>
      <c r="R194" t="s">
        <v>973</v>
      </c>
      <c r="S194" t="s">
        <v>98</v>
      </c>
      <c r="T194" t="s">
        <v>99</v>
      </c>
      <c r="U194" t="s">
        <v>100</v>
      </c>
      <c r="V194" t="s">
        <v>2348</v>
      </c>
      <c r="W194" t="s">
        <v>102</v>
      </c>
      <c r="X194" t="s">
        <v>2349</v>
      </c>
      <c r="Y194" t="s">
        <v>8</v>
      </c>
      <c r="Z194" t="s">
        <v>105</v>
      </c>
      <c r="AA194" t="s">
        <v>400</v>
      </c>
      <c r="AB194" s="37">
        <v>1</v>
      </c>
      <c r="AC194" t="s">
        <v>107</v>
      </c>
      <c r="AD194" s="37">
        <v>65960</v>
      </c>
      <c r="AE194" s="37">
        <v>75096</v>
      </c>
      <c r="AF194" s="37">
        <v>65960</v>
      </c>
    </row>
    <row r="195" spans="1:32">
      <c r="A195" t="s">
        <v>1066</v>
      </c>
      <c r="B195" t="s">
        <v>190</v>
      </c>
      <c r="C195" t="s">
        <v>191</v>
      </c>
      <c r="D195" t="s">
        <v>1426</v>
      </c>
      <c r="E195" t="s">
        <v>2350</v>
      </c>
      <c r="F195" t="s">
        <v>2351</v>
      </c>
      <c r="G195" t="s">
        <v>947</v>
      </c>
      <c r="H195" t="s">
        <v>195</v>
      </c>
      <c r="I195" t="s">
        <v>1066</v>
      </c>
      <c r="J195" t="s">
        <v>2352</v>
      </c>
      <c r="K195" t="s">
        <v>96</v>
      </c>
      <c r="L195" t="s">
        <v>2353</v>
      </c>
      <c r="M195" s="35">
        <v>45997.46193287037</v>
      </c>
      <c r="N195" s="35">
        <v>46000.503472222219</v>
      </c>
      <c r="O195" t="s">
        <v>972</v>
      </c>
      <c r="P195" t="s">
        <v>951</v>
      </c>
      <c r="Q195" t="s">
        <v>952</v>
      </c>
      <c r="R195" t="s">
        <v>953</v>
      </c>
      <c r="S195" t="s">
        <v>964</v>
      </c>
      <c r="T195" t="s">
        <v>964</v>
      </c>
      <c r="U195" t="s">
        <v>100</v>
      </c>
      <c r="V195" t="s">
        <v>2354</v>
      </c>
      <c r="W195" t="s">
        <v>102</v>
      </c>
      <c r="X195" t="s">
        <v>2355</v>
      </c>
      <c r="Y195" t="s">
        <v>8</v>
      </c>
      <c r="Z195" t="s">
        <v>105</v>
      </c>
      <c r="AA195" t="s">
        <v>1075</v>
      </c>
      <c r="AB195" s="37">
        <v>2</v>
      </c>
      <c r="AC195" t="s">
        <v>107</v>
      </c>
      <c r="AD195" s="37">
        <v>131920</v>
      </c>
      <c r="AE195" s="37">
        <v>75096</v>
      </c>
      <c r="AF195" s="37">
        <v>131920</v>
      </c>
    </row>
    <row r="196" spans="1:32">
      <c r="A196" t="s">
        <v>297</v>
      </c>
      <c r="B196" t="s">
        <v>109</v>
      </c>
      <c r="C196" t="s">
        <v>110</v>
      </c>
      <c r="D196" t="s">
        <v>360</v>
      </c>
      <c r="E196" t="s">
        <v>2356</v>
      </c>
      <c r="F196" t="s">
        <v>2357</v>
      </c>
      <c r="G196" t="s">
        <v>947</v>
      </c>
      <c r="H196" t="s">
        <v>302</v>
      </c>
      <c r="I196" t="s">
        <v>363</v>
      </c>
      <c r="J196" t="s">
        <v>2358</v>
      </c>
      <c r="K196" t="s">
        <v>96</v>
      </c>
      <c r="L196" t="s">
        <v>2359</v>
      </c>
      <c r="M196" s="35">
        <v>45997.463252314818</v>
      </c>
      <c r="N196" s="35">
        <v>46000.686111111107</v>
      </c>
      <c r="O196" t="s">
        <v>972</v>
      </c>
      <c r="P196" t="s">
        <v>951</v>
      </c>
      <c r="Q196" t="s">
        <v>952</v>
      </c>
      <c r="R196" t="s">
        <v>973</v>
      </c>
      <c r="S196" t="s">
        <v>142</v>
      </c>
      <c r="T196" t="s">
        <v>1415</v>
      </c>
      <c r="U196" t="s">
        <v>100</v>
      </c>
      <c r="V196" t="s">
        <v>2360</v>
      </c>
      <c r="W196" t="s">
        <v>102</v>
      </c>
      <c r="X196" t="s">
        <v>2361</v>
      </c>
      <c r="Y196" t="s">
        <v>11</v>
      </c>
      <c r="Z196" t="s">
        <v>105</v>
      </c>
      <c r="AA196" t="s">
        <v>308</v>
      </c>
      <c r="AB196" s="37">
        <v>1</v>
      </c>
      <c r="AC196" t="s">
        <v>107</v>
      </c>
      <c r="AD196" s="37">
        <v>144968</v>
      </c>
      <c r="AE196" s="37">
        <v>140396</v>
      </c>
      <c r="AF196" s="37">
        <v>144968</v>
      </c>
    </row>
    <row r="197" spans="1:32">
      <c r="A197" t="s">
        <v>492</v>
      </c>
      <c r="B197" t="s">
        <v>957</v>
      </c>
      <c r="C197" t="s">
        <v>286</v>
      </c>
      <c r="D197" t="s">
        <v>2362</v>
      </c>
      <c r="E197" t="s">
        <v>2363</v>
      </c>
      <c r="F197" t="s">
        <v>2364</v>
      </c>
      <c r="G197" t="s">
        <v>947</v>
      </c>
      <c r="H197" t="s">
        <v>496</v>
      </c>
      <c r="I197" t="s">
        <v>2365</v>
      </c>
      <c r="J197" t="s">
        <v>2366</v>
      </c>
      <c r="K197" t="s">
        <v>96</v>
      </c>
      <c r="L197" t="s">
        <v>2367</v>
      </c>
      <c r="M197" s="35">
        <v>45997.670844907407</v>
      </c>
      <c r="N197" s="35">
        <v>46000.506249999999</v>
      </c>
      <c r="O197" t="s">
        <v>972</v>
      </c>
      <c r="P197" t="s">
        <v>951</v>
      </c>
      <c r="Q197" t="s">
        <v>1019</v>
      </c>
      <c r="R197" t="s">
        <v>993</v>
      </c>
      <c r="S197" t="s">
        <v>964</v>
      </c>
      <c r="T197" t="s">
        <v>964</v>
      </c>
      <c r="U197" t="s">
        <v>100</v>
      </c>
      <c r="V197" t="s">
        <v>2368</v>
      </c>
      <c r="W197" t="s">
        <v>102</v>
      </c>
      <c r="X197" t="s">
        <v>2369</v>
      </c>
      <c r="Y197" t="s">
        <v>11</v>
      </c>
      <c r="Z197" t="s">
        <v>105</v>
      </c>
      <c r="AA197" t="s">
        <v>501</v>
      </c>
      <c r="AB197" s="37">
        <v>1</v>
      </c>
      <c r="AC197" t="s">
        <v>107</v>
      </c>
      <c r="AD197" s="37">
        <v>144968</v>
      </c>
      <c r="AE197" s="37">
        <v>140396</v>
      </c>
      <c r="AF197" s="37">
        <v>144968</v>
      </c>
    </row>
    <row r="198" spans="1:32">
      <c r="A198" t="s">
        <v>1084</v>
      </c>
      <c r="B198" t="s">
        <v>957</v>
      </c>
      <c r="C198" t="s">
        <v>286</v>
      </c>
      <c r="D198" t="s">
        <v>2370</v>
      </c>
      <c r="E198" t="s">
        <v>2371</v>
      </c>
      <c r="F198" t="s">
        <v>2372</v>
      </c>
      <c r="G198" t="s">
        <v>947</v>
      </c>
      <c r="H198" t="s">
        <v>1088</v>
      </c>
      <c r="I198" t="s">
        <v>2373</v>
      </c>
      <c r="J198" t="s">
        <v>2374</v>
      </c>
      <c r="K198" t="s">
        <v>96</v>
      </c>
      <c r="L198" t="s">
        <v>2375</v>
      </c>
      <c r="M198" s="35">
        <v>45997.736921296288</v>
      </c>
      <c r="N198" s="35">
        <v>46000.709722222222</v>
      </c>
      <c r="O198" t="s">
        <v>972</v>
      </c>
      <c r="P198" t="s">
        <v>951</v>
      </c>
      <c r="Q198" t="s">
        <v>1100</v>
      </c>
      <c r="R198" t="s">
        <v>993</v>
      </c>
      <c r="S198" t="s">
        <v>964</v>
      </c>
      <c r="T198" t="s">
        <v>964</v>
      </c>
      <c r="U198" t="s">
        <v>100</v>
      </c>
      <c r="V198" t="s">
        <v>2376</v>
      </c>
      <c r="W198" t="s">
        <v>102</v>
      </c>
      <c r="X198" t="s">
        <v>2377</v>
      </c>
      <c r="Y198" t="s">
        <v>13</v>
      </c>
      <c r="Z198" t="s">
        <v>105</v>
      </c>
      <c r="AA198" t="s">
        <v>1506</v>
      </c>
      <c r="AB198" s="37">
        <v>1</v>
      </c>
      <c r="AC198" t="s">
        <v>107</v>
      </c>
      <c r="AD198" s="37">
        <v>275729</v>
      </c>
      <c r="AE198" s="37">
        <v>196537</v>
      </c>
      <c r="AF198" s="37">
        <v>275729</v>
      </c>
    </row>
    <row r="199" spans="1:32">
      <c r="A199" t="s">
        <v>147</v>
      </c>
      <c r="B199" t="s">
        <v>124</v>
      </c>
      <c r="C199" t="s">
        <v>125</v>
      </c>
      <c r="D199" t="s">
        <v>1716</v>
      </c>
      <c r="E199" t="s">
        <v>2378</v>
      </c>
      <c r="F199" t="s">
        <v>2379</v>
      </c>
      <c r="G199" t="s">
        <v>947</v>
      </c>
      <c r="H199" t="s">
        <v>129</v>
      </c>
      <c r="I199" t="s">
        <v>1719</v>
      </c>
      <c r="J199" t="s">
        <v>2380</v>
      </c>
      <c r="K199" t="s">
        <v>96</v>
      </c>
      <c r="L199" t="s">
        <v>2381</v>
      </c>
      <c r="M199" s="35">
        <v>45998.466793981483</v>
      </c>
      <c r="N199" s="35">
        <v>46001.561111111107</v>
      </c>
      <c r="O199" t="s">
        <v>972</v>
      </c>
      <c r="P199" t="s">
        <v>1000</v>
      </c>
      <c r="Q199" t="s">
        <v>1115</v>
      </c>
      <c r="R199" t="s">
        <v>1115</v>
      </c>
      <c r="S199" t="s">
        <v>98</v>
      </c>
      <c r="T199" t="s">
        <v>119</v>
      </c>
      <c r="U199" t="s">
        <v>100</v>
      </c>
      <c r="V199" t="s">
        <v>2382</v>
      </c>
      <c r="W199" t="s">
        <v>102</v>
      </c>
      <c r="X199" t="s">
        <v>2383</v>
      </c>
      <c r="Y199" t="s">
        <v>15</v>
      </c>
      <c r="Z199" t="s">
        <v>105</v>
      </c>
      <c r="AA199" t="s">
        <v>1118</v>
      </c>
      <c r="AB199" s="37">
        <v>1</v>
      </c>
      <c r="AC199" t="s">
        <v>107</v>
      </c>
      <c r="AD199" s="37">
        <v>479589</v>
      </c>
      <c r="AE199" s="37">
        <v>196537</v>
      </c>
      <c r="AF199" s="37">
        <v>479589</v>
      </c>
    </row>
    <row r="200" spans="1:32">
      <c r="A200" t="s">
        <v>189</v>
      </c>
      <c r="B200" t="s">
        <v>190</v>
      </c>
      <c r="C200" t="s">
        <v>191</v>
      </c>
      <c r="D200" t="s">
        <v>905</v>
      </c>
      <c r="E200" t="s">
        <v>2384</v>
      </c>
      <c r="F200" t="s">
        <v>2385</v>
      </c>
      <c r="G200" t="s">
        <v>947</v>
      </c>
      <c r="H200" t="s">
        <v>195</v>
      </c>
      <c r="I200" t="s">
        <v>908</v>
      </c>
      <c r="J200" t="s">
        <v>2386</v>
      </c>
      <c r="K200" t="s">
        <v>96</v>
      </c>
      <c r="L200" t="s">
        <v>2387</v>
      </c>
      <c r="M200" s="35">
        <v>45998.333333333343</v>
      </c>
      <c r="N200" s="35">
        <v>46000.51666666667</v>
      </c>
      <c r="O200" t="s">
        <v>972</v>
      </c>
      <c r="P200" t="s">
        <v>951</v>
      </c>
      <c r="Q200" t="s">
        <v>1323</v>
      </c>
      <c r="R200" t="s">
        <v>993</v>
      </c>
      <c r="S200" t="s">
        <v>98</v>
      </c>
      <c r="T200" t="s">
        <v>99</v>
      </c>
      <c r="U200" t="s">
        <v>100</v>
      </c>
      <c r="V200" t="s">
        <v>2388</v>
      </c>
      <c r="W200" t="s">
        <v>102</v>
      </c>
      <c r="X200" t="s">
        <v>2389</v>
      </c>
      <c r="Y200" t="s">
        <v>8</v>
      </c>
      <c r="Z200" t="s">
        <v>105</v>
      </c>
      <c r="AA200" t="s">
        <v>2390</v>
      </c>
      <c r="AB200" s="37">
        <v>2</v>
      </c>
      <c r="AC200" t="s">
        <v>107</v>
      </c>
      <c r="AD200" s="37">
        <v>131920</v>
      </c>
      <c r="AE200" s="37">
        <v>75096</v>
      </c>
      <c r="AF200" s="37">
        <v>131920</v>
      </c>
    </row>
    <row r="201" spans="1:32">
      <c r="A201" t="s">
        <v>417</v>
      </c>
      <c r="B201" t="s">
        <v>86</v>
      </c>
      <c r="C201" t="s">
        <v>87</v>
      </c>
      <c r="D201" t="s">
        <v>2193</v>
      </c>
      <c r="E201" t="s">
        <v>2391</v>
      </c>
      <c r="F201" t="s">
        <v>2392</v>
      </c>
      <c r="G201" t="s">
        <v>947</v>
      </c>
      <c r="H201" t="s">
        <v>455</v>
      </c>
      <c r="I201" t="s">
        <v>2196</v>
      </c>
      <c r="J201" t="s">
        <v>2393</v>
      </c>
      <c r="K201" t="s">
        <v>96</v>
      </c>
      <c r="L201" t="s">
        <v>2394</v>
      </c>
      <c r="M201" s="35">
        <v>45998.333333333343</v>
      </c>
      <c r="N201" s="35">
        <v>46001.385416666657</v>
      </c>
      <c r="O201" t="s">
        <v>972</v>
      </c>
      <c r="P201" t="s">
        <v>951</v>
      </c>
      <c r="Q201" t="s">
        <v>952</v>
      </c>
      <c r="R201" t="s">
        <v>953</v>
      </c>
      <c r="S201" t="s">
        <v>964</v>
      </c>
      <c r="T201" t="s">
        <v>964</v>
      </c>
      <c r="U201" t="s">
        <v>100</v>
      </c>
      <c r="V201" t="s">
        <v>2395</v>
      </c>
      <c r="W201" t="s">
        <v>102</v>
      </c>
      <c r="X201" t="s">
        <v>2396</v>
      </c>
      <c r="Y201" t="s">
        <v>15</v>
      </c>
      <c r="Z201" t="s">
        <v>105</v>
      </c>
      <c r="AA201" t="s">
        <v>2201</v>
      </c>
      <c r="AB201" s="37">
        <v>1</v>
      </c>
      <c r="AC201" t="s">
        <v>107</v>
      </c>
      <c r="AD201" s="37">
        <v>479589</v>
      </c>
      <c r="AE201" s="37">
        <v>196537</v>
      </c>
      <c r="AF201" s="37">
        <v>479589</v>
      </c>
    </row>
    <row r="202" spans="1:32">
      <c r="A202" t="s">
        <v>189</v>
      </c>
      <c r="B202" t="s">
        <v>190</v>
      </c>
      <c r="C202" t="s">
        <v>191</v>
      </c>
      <c r="D202" t="s">
        <v>2397</v>
      </c>
      <c r="E202" t="s">
        <v>2398</v>
      </c>
      <c r="F202" t="s">
        <v>2399</v>
      </c>
      <c r="G202" t="s">
        <v>947</v>
      </c>
      <c r="H202" t="s">
        <v>195</v>
      </c>
      <c r="I202" t="s">
        <v>2400</v>
      </c>
      <c r="J202" t="s">
        <v>2401</v>
      </c>
      <c r="K202" t="s">
        <v>96</v>
      </c>
      <c r="L202" t="s">
        <v>2402</v>
      </c>
      <c r="M202" s="35">
        <v>45998.41474537037</v>
      </c>
      <c r="N202" s="35">
        <v>46000.40902777778</v>
      </c>
      <c r="O202" t="s">
        <v>972</v>
      </c>
      <c r="P202" t="s">
        <v>951</v>
      </c>
      <c r="Q202" t="s">
        <v>952</v>
      </c>
      <c r="R202" t="s">
        <v>1190</v>
      </c>
      <c r="S202" t="s">
        <v>964</v>
      </c>
      <c r="T202" t="s">
        <v>964</v>
      </c>
      <c r="U202" t="s">
        <v>100</v>
      </c>
      <c r="V202" t="s">
        <v>2403</v>
      </c>
      <c r="W202" t="s">
        <v>102</v>
      </c>
      <c r="X202" t="s">
        <v>2404</v>
      </c>
      <c r="Y202" t="s">
        <v>11</v>
      </c>
      <c r="Z202" t="s">
        <v>105</v>
      </c>
      <c r="AA202" t="s">
        <v>2405</v>
      </c>
      <c r="AB202" s="37">
        <v>1</v>
      </c>
      <c r="AC202" t="s">
        <v>107</v>
      </c>
      <c r="AD202" s="37">
        <v>144968</v>
      </c>
      <c r="AE202" s="37">
        <v>140396</v>
      </c>
      <c r="AF202" s="37">
        <v>144968</v>
      </c>
    </row>
    <row r="203" spans="1:32">
      <c r="A203" t="s">
        <v>231</v>
      </c>
      <c r="B203" t="s">
        <v>86</v>
      </c>
      <c r="C203" t="s">
        <v>87</v>
      </c>
      <c r="D203" t="s">
        <v>2406</v>
      </c>
      <c r="E203" t="s">
        <v>2407</v>
      </c>
      <c r="F203" t="s">
        <v>2408</v>
      </c>
      <c r="G203" t="s">
        <v>947</v>
      </c>
      <c r="H203" t="s">
        <v>235</v>
      </c>
      <c r="I203" t="s">
        <v>2409</v>
      </c>
      <c r="J203" t="s">
        <v>2410</v>
      </c>
      <c r="K203" t="s">
        <v>96</v>
      </c>
      <c r="L203" t="s">
        <v>2411</v>
      </c>
      <c r="M203" s="35">
        <v>45999.333333333343</v>
      </c>
      <c r="N203" s="35">
        <v>46001.624305555553</v>
      </c>
      <c r="O203" t="s">
        <v>972</v>
      </c>
      <c r="P203" t="s">
        <v>951</v>
      </c>
      <c r="Q203" t="s">
        <v>952</v>
      </c>
      <c r="R203" t="s">
        <v>973</v>
      </c>
      <c r="S203" t="s">
        <v>963</v>
      </c>
      <c r="T203" t="s">
        <v>963</v>
      </c>
      <c r="U203" t="s">
        <v>100</v>
      </c>
      <c r="V203" t="s">
        <v>2412</v>
      </c>
      <c r="W203" t="s">
        <v>102</v>
      </c>
      <c r="X203" t="s">
        <v>2413</v>
      </c>
      <c r="Y203" t="s">
        <v>13</v>
      </c>
      <c r="Z203" t="s">
        <v>105</v>
      </c>
      <c r="AA203" t="s">
        <v>1914</v>
      </c>
      <c r="AB203" s="37">
        <v>1</v>
      </c>
      <c r="AC203" t="s">
        <v>107</v>
      </c>
      <c r="AD203" s="37">
        <v>275729</v>
      </c>
      <c r="AE203" s="37">
        <v>196537</v>
      </c>
      <c r="AF203" s="37">
        <v>275729</v>
      </c>
    </row>
    <row r="204" spans="1:32">
      <c r="A204" t="s">
        <v>1261</v>
      </c>
      <c r="B204" t="s">
        <v>124</v>
      </c>
      <c r="C204" t="s">
        <v>125</v>
      </c>
      <c r="D204" t="s">
        <v>1262</v>
      </c>
      <c r="E204" t="s">
        <v>2414</v>
      </c>
      <c r="F204" t="s">
        <v>2415</v>
      </c>
      <c r="G204" t="s">
        <v>947</v>
      </c>
      <c r="H204" t="s">
        <v>1265</v>
      </c>
      <c r="I204" t="s">
        <v>1261</v>
      </c>
      <c r="J204" t="s">
        <v>2416</v>
      </c>
      <c r="K204" t="s">
        <v>96</v>
      </c>
      <c r="L204" t="s">
        <v>2417</v>
      </c>
      <c r="M204" s="35">
        <v>45997.53765046296</v>
      </c>
      <c r="N204" s="35">
        <v>45998.406944444447</v>
      </c>
      <c r="O204" t="s">
        <v>972</v>
      </c>
      <c r="P204" t="s">
        <v>951</v>
      </c>
      <c r="Q204" t="s">
        <v>1527</v>
      </c>
      <c r="R204" t="s">
        <v>1528</v>
      </c>
      <c r="S204" t="s">
        <v>98</v>
      </c>
      <c r="T204" t="s">
        <v>99</v>
      </c>
      <c r="U204" t="s">
        <v>100</v>
      </c>
      <c r="V204" t="s">
        <v>2418</v>
      </c>
      <c r="W204" t="s">
        <v>102</v>
      </c>
      <c r="X204" t="s">
        <v>2419</v>
      </c>
      <c r="Y204" t="s">
        <v>8</v>
      </c>
      <c r="Z204" t="s">
        <v>105</v>
      </c>
      <c r="AA204" t="s">
        <v>1271</v>
      </c>
      <c r="AB204" s="37">
        <v>1</v>
      </c>
      <c r="AC204" t="s">
        <v>107</v>
      </c>
      <c r="AD204" s="37">
        <v>65960</v>
      </c>
      <c r="AE204" s="37">
        <v>75096</v>
      </c>
      <c r="AF204" s="37">
        <v>65960</v>
      </c>
    </row>
    <row r="205" spans="1:32">
      <c r="A205" t="s">
        <v>1066</v>
      </c>
      <c r="B205" t="s">
        <v>190</v>
      </c>
      <c r="C205" t="s">
        <v>191</v>
      </c>
      <c r="D205" t="s">
        <v>1426</v>
      </c>
      <c r="E205" t="s">
        <v>2420</v>
      </c>
      <c r="F205" t="s">
        <v>2421</v>
      </c>
      <c r="G205" t="s">
        <v>947</v>
      </c>
      <c r="H205" t="s">
        <v>195</v>
      </c>
      <c r="I205" t="s">
        <v>1066</v>
      </c>
      <c r="J205" t="s">
        <v>2422</v>
      </c>
      <c r="K205" t="s">
        <v>96</v>
      </c>
      <c r="L205" t="s">
        <v>2423</v>
      </c>
      <c r="M205" s="35">
        <v>45997.540034722217</v>
      </c>
      <c r="N205" s="35">
        <v>46000.488888888889</v>
      </c>
      <c r="O205" t="s">
        <v>972</v>
      </c>
      <c r="P205" t="s">
        <v>951</v>
      </c>
      <c r="Q205" t="s">
        <v>952</v>
      </c>
      <c r="R205" t="s">
        <v>1125</v>
      </c>
      <c r="S205" t="s">
        <v>142</v>
      </c>
      <c r="T205" t="s">
        <v>1046</v>
      </c>
      <c r="U205" t="s">
        <v>100</v>
      </c>
      <c r="V205" t="s">
        <v>2424</v>
      </c>
      <c r="W205" t="s">
        <v>102</v>
      </c>
      <c r="X205" t="s">
        <v>2425</v>
      </c>
      <c r="Y205" t="s">
        <v>8</v>
      </c>
      <c r="Z205" t="s">
        <v>105</v>
      </c>
      <c r="AA205" t="s">
        <v>1075</v>
      </c>
      <c r="AB205" s="37">
        <v>1</v>
      </c>
      <c r="AC205" t="s">
        <v>107</v>
      </c>
      <c r="AD205" s="37">
        <v>65960</v>
      </c>
      <c r="AE205" s="37">
        <v>75096</v>
      </c>
      <c r="AF205" s="37">
        <v>65960</v>
      </c>
    </row>
    <row r="206" spans="1:32">
      <c r="A206" t="s">
        <v>242</v>
      </c>
      <c r="B206" t="s">
        <v>248</v>
      </c>
      <c r="C206" t="s">
        <v>244</v>
      </c>
      <c r="D206" t="s">
        <v>1021</v>
      </c>
      <c r="E206" t="s">
        <v>2426</v>
      </c>
      <c r="F206" t="s">
        <v>2427</v>
      </c>
      <c r="G206" t="s">
        <v>947</v>
      </c>
      <c r="H206" t="s">
        <v>248</v>
      </c>
      <c r="I206" t="s">
        <v>1024</v>
      </c>
      <c r="J206" t="s">
        <v>2428</v>
      </c>
      <c r="K206" t="s">
        <v>96</v>
      </c>
      <c r="L206" t="s">
        <v>2429</v>
      </c>
      <c r="M206" s="35">
        <v>45997.542256944442</v>
      </c>
      <c r="N206" s="35">
        <v>46000.559027777781</v>
      </c>
      <c r="O206" t="s">
        <v>972</v>
      </c>
      <c r="P206" t="s">
        <v>951</v>
      </c>
      <c r="Q206" t="s">
        <v>962</v>
      </c>
      <c r="R206" t="s">
        <v>962</v>
      </c>
      <c r="S206" t="s">
        <v>963</v>
      </c>
      <c r="T206" t="s">
        <v>963</v>
      </c>
      <c r="U206" t="s">
        <v>1347</v>
      </c>
      <c r="V206" t="s">
        <v>2430</v>
      </c>
      <c r="W206" t="s">
        <v>102</v>
      </c>
      <c r="X206" t="s">
        <v>107</v>
      </c>
      <c r="Y206" t="s">
        <v>11</v>
      </c>
      <c r="Z206" t="s">
        <v>105</v>
      </c>
      <c r="AA206" t="s">
        <v>263</v>
      </c>
      <c r="AB206" s="37">
        <v>1</v>
      </c>
      <c r="AC206" t="s">
        <v>107</v>
      </c>
      <c r="AD206" s="37">
        <v>144968</v>
      </c>
      <c r="AE206" s="37">
        <v>140396</v>
      </c>
      <c r="AF206" s="37">
        <v>144968</v>
      </c>
    </row>
    <row r="207" spans="1:32">
      <c r="A207" t="s">
        <v>242</v>
      </c>
      <c r="B207" t="s">
        <v>248</v>
      </c>
      <c r="C207" t="s">
        <v>244</v>
      </c>
      <c r="D207" t="s">
        <v>309</v>
      </c>
      <c r="E207" t="s">
        <v>2431</v>
      </c>
      <c r="F207" t="s">
        <v>2089</v>
      </c>
      <c r="G207" t="s">
        <v>947</v>
      </c>
      <c r="H207" t="s">
        <v>248</v>
      </c>
      <c r="I207" t="s">
        <v>242</v>
      </c>
      <c r="J207" t="s">
        <v>2090</v>
      </c>
      <c r="K207" t="s">
        <v>96</v>
      </c>
      <c r="L207" t="s">
        <v>2432</v>
      </c>
      <c r="M207" s="35">
        <v>45997.544236111113</v>
      </c>
      <c r="N207" s="35">
        <v>46000.512499999997</v>
      </c>
      <c r="O207" t="s">
        <v>972</v>
      </c>
      <c r="P207" t="s">
        <v>951</v>
      </c>
      <c r="Q207" t="s">
        <v>962</v>
      </c>
      <c r="R207" t="s">
        <v>962</v>
      </c>
      <c r="S207" t="s">
        <v>142</v>
      </c>
      <c r="T207" t="s">
        <v>1046</v>
      </c>
      <c r="U207" t="s">
        <v>100</v>
      </c>
      <c r="V207" t="s">
        <v>2433</v>
      </c>
      <c r="W207" t="s">
        <v>102</v>
      </c>
      <c r="X207" t="s">
        <v>2434</v>
      </c>
      <c r="Y207" t="s">
        <v>8</v>
      </c>
      <c r="Z207" t="s">
        <v>105</v>
      </c>
      <c r="AA207" t="s">
        <v>1588</v>
      </c>
      <c r="AB207" s="37">
        <v>1</v>
      </c>
      <c r="AC207" t="s">
        <v>107</v>
      </c>
      <c r="AD207" s="37">
        <v>65960</v>
      </c>
      <c r="AE207" s="37">
        <v>75096</v>
      </c>
      <c r="AF207" s="37">
        <v>65960</v>
      </c>
    </row>
    <row r="208" spans="1:32">
      <c r="A208" t="s">
        <v>231</v>
      </c>
      <c r="B208" t="s">
        <v>86</v>
      </c>
      <c r="C208" t="s">
        <v>87</v>
      </c>
      <c r="D208" t="s">
        <v>2435</v>
      </c>
      <c r="E208" t="s">
        <v>2436</v>
      </c>
      <c r="F208" t="s">
        <v>2437</v>
      </c>
      <c r="G208" t="s">
        <v>947</v>
      </c>
      <c r="H208" t="s">
        <v>455</v>
      </c>
      <c r="I208" t="s">
        <v>2438</v>
      </c>
      <c r="J208" t="s">
        <v>2439</v>
      </c>
      <c r="K208" t="s">
        <v>96</v>
      </c>
      <c r="L208" t="s">
        <v>2440</v>
      </c>
      <c r="M208" s="35">
        <v>45997.66747685185</v>
      </c>
      <c r="N208" s="35">
        <v>46000.688888888893</v>
      </c>
      <c r="O208" t="s">
        <v>972</v>
      </c>
      <c r="P208" t="s">
        <v>951</v>
      </c>
      <c r="Q208" t="s">
        <v>1134</v>
      </c>
      <c r="R208" t="s">
        <v>1135</v>
      </c>
      <c r="S208" t="s">
        <v>98</v>
      </c>
      <c r="T208" t="s">
        <v>99</v>
      </c>
      <c r="U208" t="s">
        <v>100</v>
      </c>
      <c r="V208" t="s">
        <v>2441</v>
      </c>
      <c r="W208" t="s">
        <v>102</v>
      </c>
      <c r="X208" t="s">
        <v>2442</v>
      </c>
      <c r="Y208" t="s">
        <v>11</v>
      </c>
      <c r="Z208" t="s">
        <v>105</v>
      </c>
      <c r="AA208" t="s">
        <v>1851</v>
      </c>
      <c r="AB208" s="37">
        <v>1</v>
      </c>
      <c r="AC208" t="s">
        <v>107</v>
      </c>
      <c r="AD208" s="37">
        <v>144968</v>
      </c>
      <c r="AE208" s="37">
        <v>140396</v>
      </c>
      <c r="AF208" s="37">
        <v>144968</v>
      </c>
    </row>
    <row r="209" spans="1:32">
      <c r="A209" t="s">
        <v>242</v>
      </c>
      <c r="B209" t="s">
        <v>248</v>
      </c>
      <c r="C209" t="s">
        <v>244</v>
      </c>
      <c r="D209" t="s">
        <v>2443</v>
      </c>
      <c r="E209" t="s">
        <v>2444</v>
      </c>
      <c r="F209" t="s">
        <v>2445</v>
      </c>
      <c r="G209" t="s">
        <v>947</v>
      </c>
      <c r="H209" t="s">
        <v>248</v>
      </c>
      <c r="I209" t="s">
        <v>2446</v>
      </c>
      <c r="J209" t="s">
        <v>2447</v>
      </c>
      <c r="K209" t="s">
        <v>96</v>
      </c>
      <c r="L209" t="s">
        <v>2448</v>
      </c>
      <c r="M209" s="35">
        <v>45997.711226851847</v>
      </c>
      <c r="N209" s="35">
        <v>46000.455555555563</v>
      </c>
      <c r="O209" t="s">
        <v>972</v>
      </c>
      <c r="P209" t="s">
        <v>1000</v>
      </c>
      <c r="Q209" t="s">
        <v>1323</v>
      </c>
      <c r="R209" t="s">
        <v>1849</v>
      </c>
      <c r="S209" t="s">
        <v>98</v>
      </c>
      <c r="T209" t="s">
        <v>99</v>
      </c>
      <c r="U209" t="s">
        <v>100</v>
      </c>
      <c r="V209" t="s">
        <v>2449</v>
      </c>
      <c r="W209" t="s">
        <v>102</v>
      </c>
      <c r="X209" t="s">
        <v>2450</v>
      </c>
      <c r="Y209" t="s">
        <v>11</v>
      </c>
      <c r="Z209" t="s">
        <v>105</v>
      </c>
      <c r="AA209" t="s">
        <v>1485</v>
      </c>
      <c r="AB209" s="37">
        <v>1</v>
      </c>
      <c r="AC209" t="s">
        <v>107</v>
      </c>
      <c r="AD209" s="37">
        <v>144968</v>
      </c>
      <c r="AE209" s="37">
        <v>140396</v>
      </c>
      <c r="AF209" s="37">
        <v>144968</v>
      </c>
    </row>
    <row r="210" spans="1:32">
      <c r="A210" t="s">
        <v>1066</v>
      </c>
      <c r="B210" t="s">
        <v>190</v>
      </c>
      <c r="C210" t="s">
        <v>191</v>
      </c>
      <c r="D210" t="s">
        <v>2451</v>
      </c>
      <c r="E210" t="s">
        <v>2452</v>
      </c>
      <c r="F210" t="s">
        <v>2453</v>
      </c>
      <c r="G210" t="s">
        <v>947</v>
      </c>
      <c r="H210" t="s">
        <v>276</v>
      </c>
      <c r="I210" t="s">
        <v>1079</v>
      </c>
      <c r="J210" t="s">
        <v>2454</v>
      </c>
      <c r="K210" t="s">
        <v>96</v>
      </c>
      <c r="L210" t="s">
        <v>2455</v>
      </c>
      <c r="M210" s="35">
        <v>45998.42015046296</v>
      </c>
      <c r="N210" s="35">
        <v>46000.375</v>
      </c>
      <c r="P210" t="s">
        <v>951</v>
      </c>
      <c r="Q210" t="s">
        <v>983</v>
      </c>
      <c r="R210" t="s">
        <v>984</v>
      </c>
      <c r="S210" t="s">
        <v>98</v>
      </c>
      <c r="T210" t="s">
        <v>119</v>
      </c>
      <c r="V210" t="s">
        <v>2456</v>
      </c>
      <c r="W210" t="s">
        <v>955</v>
      </c>
      <c r="Y210" t="s">
        <v>104</v>
      </c>
      <c r="Z210" t="s">
        <v>1167</v>
      </c>
      <c r="AA210" t="s">
        <v>1075</v>
      </c>
      <c r="AB210" s="37">
        <v>0</v>
      </c>
      <c r="AC210" t="s">
        <v>107</v>
      </c>
      <c r="AD210" s="37">
        <v>41241</v>
      </c>
      <c r="AE210" s="37">
        <v>0</v>
      </c>
      <c r="AF210" s="37">
        <v>41241</v>
      </c>
    </row>
    <row r="211" spans="1:32">
      <c r="A211" t="s">
        <v>189</v>
      </c>
      <c r="B211" t="s">
        <v>190</v>
      </c>
      <c r="C211" t="s">
        <v>191</v>
      </c>
      <c r="D211" t="s">
        <v>210</v>
      </c>
      <c r="E211" t="s">
        <v>2457</v>
      </c>
      <c r="F211" t="s">
        <v>2458</v>
      </c>
      <c r="G211" t="s">
        <v>947</v>
      </c>
      <c r="H211" t="s">
        <v>195</v>
      </c>
      <c r="I211" t="s">
        <v>189</v>
      </c>
      <c r="J211" t="s">
        <v>2459</v>
      </c>
      <c r="K211" t="s">
        <v>96</v>
      </c>
      <c r="L211" t="s">
        <v>2460</v>
      </c>
      <c r="M211" s="35">
        <v>45998.524305555547</v>
      </c>
      <c r="N211" s="35">
        <v>46000.540972222218</v>
      </c>
      <c r="O211" t="s">
        <v>972</v>
      </c>
      <c r="P211" t="s">
        <v>951</v>
      </c>
      <c r="Q211" t="s">
        <v>1056</v>
      </c>
      <c r="R211" t="s">
        <v>993</v>
      </c>
      <c r="S211" t="s">
        <v>98</v>
      </c>
      <c r="T211" t="s">
        <v>119</v>
      </c>
      <c r="U211" t="s">
        <v>100</v>
      </c>
      <c r="V211" t="s">
        <v>2461</v>
      </c>
      <c r="W211" t="s">
        <v>102</v>
      </c>
      <c r="X211" t="s">
        <v>2462</v>
      </c>
      <c r="Y211" t="s">
        <v>8</v>
      </c>
      <c r="Z211" t="s">
        <v>105</v>
      </c>
      <c r="AA211" t="s">
        <v>201</v>
      </c>
      <c r="AB211" s="37">
        <v>1</v>
      </c>
      <c r="AC211" t="s">
        <v>107</v>
      </c>
      <c r="AD211" s="37">
        <v>65960</v>
      </c>
      <c r="AE211" s="37">
        <v>75096</v>
      </c>
      <c r="AF211" s="37">
        <v>65960</v>
      </c>
    </row>
    <row r="212" spans="1:32">
      <c r="A212" t="s">
        <v>707</v>
      </c>
      <c r="B212" t="s">
        <v>109</v>
      </c>
      <c r="C212" t="s">
        <v>160</v>
      </c>
      <c r="D212" t="s">
        <v>2463</v>
      </c>
      <c r="E212" t="s">
        <v>2464</v>
      </c>
      <c r="F212" t="s">
        <v>2465</v>
      </c>
      <c r="G212" t="s">
        <v>947</v>
      </c>
      <c r="H212" t="s">
        <v>712</v>
      </c>
      <c r="I212" t="s">
        <v>2466</v>
      </c>
      <c r="J212" t="s">
        <v>2467</v>
      </c>
      <c r="K212" t="s">
        <v>96</v>
      </c>
      <c r="L212" t="s">
        <v>2468</v>
      </c>
      <c r="M212" s="35">
        <v>45999.537476851852</v>
      </c>
      <c r="N212" s="35">
        <v>46000.568749999999</v>
      </c>
      <c r="O212" t="s">
        <v>972</v>
      </c>
      <c r="P212" t="s">
        <v>951</v>
      </c>
      <c r="Q212" t="s">
        <v>1364</v>
      </c>
      <c r="R212" t="s">
        <v>2469</v>
      </c>
      <c r="S212" t="s">
        <v>964</v>
      </c>
      <c r="T212" t="s">
        <v>964</v>
      </c>
      <c r="U212" t="s">
        <v>100</v>
      </c>
      <c r="V212" t="s">
        <v>2470</v>
      </c>
      <c r="W212" t="s">
        <v>102</v>
      </c>
      <c r="X212" t="s">
        <v>2471</v>
      </c>
      <c r="Y212" t="s">
        <v>11</v>
      </c>
      <c r="Z212" t="s">
        <v>105</v>
      </c>
      <c r="AA212" t="s">
        <v>2472</v>
      </c>
      <c r="AB212" s="37">
        <v>1</v>
      </c>
      <c r="AC212" t="s">
        <v>107</v>
      </c>
      <c r="AD212" s="37">
        <v>144968</v>
      </c>
      <c r="AE212" s="37">
        <v>140396</v>
      </c>
      <c r="AF212" s="37">
        <v>144968</v>
      </c>
    </row>
    <row r="213" spans="1:32">
      <c r="A213" t="s">
        <v>297</v>
      </c>
      <c r="B213" t="s">
        <v>109</v>
      </c>
      <c r="C213" t="s">
        <v>110</v>
      </c>
      <c r="D213" t="s">
        <v>1610</v>
      </c>
      <c r="E213" t="s">
        <v>2473</v>
      </c>
      <c r="F213" t="s">
        <v>2474</v>
      </c>
      <c r="G213" t="s">
        <v>947</v>
      </c>
      <c r="H213" t="s">
        <v>302</v>
      </c>
      <c r="I213" t="s">
        <v>1613</v>
      </c>
      <c r="J213" t="s">
        <v>2475</v>
      </c>
      <c r="K213" t="s">
        <v>96</v>
      </c>
      <c r="L213" t="s">
        <v>2476</v>
      </c>
      <c r="M213" s="35">
        <v>46000.333333333343</v>
      </c>
      <c r="N213" s="35">
        <v>46002.441666666673</v>
      </c>
      <c r="O213" t="s">
        <v>972</v>
      </c>
      <c r="P213" t="s">
        <v>951</v>
      </c>
      <c r="Q213" t="s">
        <v>952</v>
      </c>
      <c r="R213" t="s">
        <v>973</v>
      </c>
      <c r="S213" t="s">
        <v>98</v>
      </c>
      <c r="T213" t="s">
        <v>99</v>
      </c>
      <c r="U213" t="s">
        <v>100</v>
      </c>
      <c r="V213" t="s">
        <v>2477</v>
      </c>
      <c r="W213" t="s">
        <v>102</v>
      </c>
      <c r="X213" t="s">
        <v>2478</v>
      </c>
      <c r="Y213" t="s">
        <v>13</v>
      </c>
      <c r="Z213" t="s">
        <v>105</v>
      </c>
      <c r="AA213" t="s">
        <v>485</v>
      </c>
      <c r="AB213" s="37">
        <v>1</v>
      </c>
      <c r="AC213" t="s">
        <v>107</v>
      </c>
      <c r="AD213" s="37">
        <v>275729</v>
      </c>
      <c r="AE213" s="37">
        <v>196537</v>
      </c>
      <c r="AF213" s="37">
        <v>275729</v>
      </c>
    </row>
    <row r="214" spans="1:32">
      <c r="A214" t="s">
        <v>707</v>
      </c>
      <c r="B214" t="s">
        <v>109</v>
      </c>
      <c r="C214" t="s">
        <v>160</v>
      </c>
      <c r="D214" t="s">
        <v>2479</v>
      </c>
      <c r="E214" t="s">
        <v>2480</v>
      </c>
      <c r="F214" t="s">
        <v>2481</v>
      </c>
      <c r="G214" t="s">
        <v>947</v>
      </c>
      <c r="H214" t="s">
        <v>302</v>
      </c>
      <c r="I214" t="s">
        <v>2482</v>
      </c>
      <c r="J214" t="s">
        <v>2483</v>
      </c>
      <c r="K214" t="s">
        <v>96</v>
      </c>
      <c r="L214" t="s">
        <v>2484</v>
      </c>
      <c r="M214" s="35">
        <v>45999.487118055556</v>
      </c>
      <c r="N214" s="35">
        <v>46000.54791666667</v>
      </c>
      <c r="O214" t="s">
        <v>972</v>
      </c>
      <c r="P214" t="s">
        <v>951</v>
      </c>
      <c r="Q214" t="s">
        <v>1364</v>
      </c>
      <c r="R214" t="s">
        <v>2469</v>
      </c>
      <c r="S214" t="s">
        <v>98</v>
      </c>
      <c r="T214" t="s">
        <v>119</v>
      </c>
      <c r="U214" t="s">
        <v>100</v>
      </c>
      <c r="V214" t="s">
        <v>2485</v>
      </c>
      <c r="W214" t="s">
        <v>102</v>
      </c>
      <c r="X214" t="s">
        <v>2486</v>
      </c>
      <c r="Y214" t="s">
        <v>11</v>
      </c>
      <c r="Z214" t="s">
        <v>105</v>
      </c>
      <c r="AA214" t="s">
        <v>727</v>
      </c>
      <c r="AB214" s="37">
        <v>1</v>
      </c>
      <c r="AC214" t="s">
        <v>107</v>
      </c>
      <c r="AD214" s="37">
        <v>144968</v>
      </c>
      <c r="AE214" s="37">
        <v>140396</v>
      </c>
      <c r="AF214" s="37">
        <v>144968</v>
      </c>
    </row>
    <row r="215" spans="1:32">
      <c r="A215" t="s">
        <v>417</v>
      </c>
      <c r="B215" t="s">
        <v>86</v>
      </c>
      <c r="C215" t="s">
        <v>87</v>
      </c>
      <c r="D215" t="s">
        <v>452</v>
      </c>
      <c r="E215" t="s">
        <v>2487</v>
      </c>
      <c r="F215" t="s">
        <v>2488</v>
      </c>
      <c r="G215" t="s">
        <v>947</v>
      </c>
      <c r="H215" t="s">
        <v>455</v>
      </c>
      <c r="I215" t="s">
        <v>417</v>
      </c>
      <c r="J215" t="s">
        <v>2489</v>
      </c>
      <c r="K215" t="s">
        <v>96</v>
      </c>
      <c r="L215" t="s">
        <v>2490</v>
      </c>
      <c r="M215" s="35">
        <v>46000.333333333343</v>
      </c>
      <c r="N215" s="35">
        <v>46000.672222222223</v>
      </c>
      <c r="P215" t="s">
        <v>951</v>
      </c>
      <c r="Q215" t="s">
        <v>952</v>
      </c>
      <c r="R215" t="s">
        <v>953</v>
      </c>
      <c r="S215" t="s">
        <v>98</v>
      </c>
      <c r="T215" t="s">
        <v>99</v>
      </c>
      <c r="V215" t="s">
        <v>2491</v>
      </c>
      <c r="W215" t="s">
        <v>955</v>
      </c>
      <c r="Y215" t="s">
        <v>8</v>
      </c>
      <c r="Z215" t="s">
        <v>105</v>
      </c>
      <c r="AA215" t="s">
        <v>478</v>
      </c>
      <c r="AB215" s="37">
        <v>0</v>
      </c>
      <c r="AC215" t="s">
        <v>107</v>
      </c>
      <c r="AD215" s="37">
        <v>41241</v>
      </c>
      <c r="AE215" s="37">
        <v>0</v>
      </c>
      <c r="AF215" s="37">
        <v>41241</v>
      </c>
    </row>
    <row r="216" spans="1:32">
      <c r="A216" t="s">
        <v>147</v>
      </c>
      <c r="B216" t="s">
        <v>124</v>
      </c>
      <c r="C216" t="s">
        <v>125</v>
      </c>
      <c r="D216" t="s">
        <v>2492</v>
      </c>
      <c r="E216" t="s">
        <v>2493</v>
      </c>
      <c r="F216" t="s">
        <v>2494</v>
      </c>
      <c r="G216" t="s">
        <v>947</v>
      </c>
      <c r="H216" t="s">
        <v>151</v>
      </c>
      <c r="I216" t="s">
        <v>2495</v>
      </c>
      <c r="J216" t="s">
        <v>2496</v>
      </c>
      <c r="K216" t="s">
        <v>96</v>
      </c>
      <c r="L216" t="s">
        <v>2497</v>
      </c>
      <c r="M216" s="35">
        <v>46000.351840277777</v>
      </c>
      <c r="N216" s="35">
        <v>46001.451388888891</v>
      </c>
      <c r="O216" t="s">
        <v>972</v>
      </c>
      <c r="P216" t="s">
        <v>951</v>
      </c>
      <c r="Q216" t="s">
        <v>962</v>
      </c>
      <c r="R216" t="s">
        <v>962</v>
      </c>
      <c r="S216" t="s">
        <v>98</v>
      </c>
      <c r="T216" t="s">
        <v>119</v>
      </c>
      <c r="U216" t="s">
        <v>100</v>
      </c>
      <c r="V216" t="s">
        <v>2498</v>
      </c>
      <c r="W216" t="s">
        <v>102</v>
      </c>
      <c r="X216" t="s">
        <v>2499</v>
      </c>
      <c r="Y216" t="s">
        <v>15</v>
      </c>
      <c r="Z216" t="s">
        <v>105</v>
      </c>
      <c r="AA216" t="s">
        <v>1936</v>
      </c>
      <c r="AB216" s="37">
        <v>1</v>
      </c>
      <c r="AC216" t="s">
        <v>107</v>
      </c>
      <c r="AD216" s="37">
        <v>479589</v>
      </c>
      <c r="AE216" s="37">
        <v>196537</v>
      </c>
      <c r="AF216" s="37">
        <v>479589</v>
      </c>
    </row>
    <row r="217" spans="1:32">
      <c r="A217" t="s">
        <v>417</v>
      </c>
      <c r="B217" t="s">
        <v>86</v>
      </c>
      <c r="C217" t="s">
        <v>87</v>
      </c>
      <c r="D217" t="s">
        <v>452</v>
      </c>
      <c r="E217" t="s">
        <v>2500</v>
      </c>
      <c r="F217" t="s">
        <v>2501</v>
      </c>
      <c r="G217" t="s">
        <v>947</v>
      </c>
      <c r="H217" t="s">
        <v>455</v>
      </c>
      <c r="I217" t="s">
        <v>417</v>
      </c>
      <c r="J217" t="s">
        <v>2502</v>
      </c>
      <c r="K217" t="s">
        <v>96</v>
      </c>
      <c r="L217" t="s">
        <v>2503</v>
      </c>
      <c r="M217" s="35">
        <v>46000.366574074083</v>
      </c>
      <c r="N217" s="35">
        <v>46000.47152777778</v>
      </c>
      <c r="O217" t="s">
        <v>972</v>
      </c>
      <c r="P217" t="s">
        <v>951</v>
      </c>
      <c r="Q217" t="s">
        <v>1044</v>
      </c>
      <c r="R217" t="s">
        <v>1636</v>
      </c>
      <c r="S217" t="s">
        <v>142</v>
      </c>
      <c r="T217" t="s">
        <v>1046</v>
      </c>
      <c r="U217" t="s">
        <v>100</v>
      </c>
      <c r="V217" t="s">
        <v>2504</v>
      </c>
      <c r="W217" t="s">
        <v>102</v>
      </c>
      <c r="X217" t="s">
        <v>2505</v>
      </c>
      <c r="Y217" t="s">
        <v>8</v>
      </c>
      <c r="Z217" t="s">
        <v>105</v>
      </c>
      <c r="AA217" t="s">
        <v>478</v>
      </c>
      <c r="AB217" s="37">
        <v>1</v>
      </c>
      <c r="AC217" t="s">
        <v>107</v>
      </c>
      <c r="AD217" s="37">
        <v>65960</v>
      </c>
      <c r="AE217" s="37">
        <v>75096</v>
      </c>
      <c r="AF217" s="37">
        <v>65960</v>
      </c>
    </row>
    <row r="218" spans="1:32">
      <c r="A218" t="s">
        <v>189</v>
      </c>
      <c r="B218" t="s">
        <v>190</v>
      </c>
      <c r="C218" t="s">
        <v>191</v>
      </c>
      <c r="D218" t="s">
        <v>837</v>
      </c>
      <c r="E218" t="s">
        <v>2506</v>
      </c>
      <c r="F218" t="s">
        <v>2507</v>
      </c>
      <c r="G218" t="s">
        <v>947</v>
      </c>
      <c r="H218" t="s">
        <v>195</v>
      </c>
      <c r="I218" t="s">
        <v>840</v>
      </c>
      <c r="J218" t="s">
        <v>2508</v>
      </c>
      <c r="K218" t="s">
        <v>96</v>
      </c>
      <c r="L218" t="s">
        <v>2509</v>
      </c>
      <c r="M218" s="35">
        <v>46000.350960648153</v>
      </c>
      <c r="N218" s="35">
        <v>46000.531944444447</v>
      </c>
      <c r="O218" t="s">
        <v>972</v>
      </c>
      <c r="P218" t="s">
        <v>951</v>
      </c>
      <c r="Q218" t="s">
        <v>1044</v>
      </c>
      <c r="R218" t="s">
        <v>1323</v>
      </c>
      <c r="S218" t="s">
        <v>142</v>
      </c>
      <c r="T218" t="s">
        <v>1046</v>
      </c>
      <c r="U218" t="s">
        <v>100</v>
      </c>
      <c r="V218" t="s">
        <v>2510</v>
      </c>
      <c r="W218" t="s">
        <v>102</v>
      </c>
      <c r="X218" t="s">
        <v>2511</v>
      </c>
      <c r="Y218" t="s">
        <v>8</v>
      </c>
      <c r="Z218" t="s">
        <v>105</v>
      </c>
      <c r="AA218" t="s">
        <v>400</v>
      </c>
      <c r="AB218" s="37">
        <v>1</v>
      </c>
      <c r="AC218" t="s">
        <v>107</v>
      </c>
      <c r="AD218" s="37">
        <v>65960</v>
      </c>
      <c r="AE218" s="37">
        <v>75096</v>
      </c>
      <c r="AF218" s="37">
        <v>65960</v>
      </c>
    </row>
    <row r="219" spans="1:32">
      <c r="A219" t="s">
        <v>242</v>
      </c>
      <c r="B219" t="s">
        <v>248</v>
      </c>
      <c r="C219" t="s">
        <v>244</v>
      </c>
      <c r="D219" t="s">
        <v>309</v>
      </c>
      <c r="E219" t="s">
        <v>2512</v>
      </c>
      <c r="F219" t="s">
        <v>2513</v>
      </c>
      <c r="G219" t="s">
        <v>947</v>
      </c>
      <c r="H219" t="s">
        <v>248</v>
      </c>
      <c r="I219" t="s">
        <v>242</v>
      </c>
      <c r="J219" t="s">
        <v>2514</v>
      </c>
      <c r="K219" t="s">
        <v>96</v>
      </c>
      <c r="L219" t="s">
        <v>2515</v>
      </c>
      <c r="M219" s="35">
        <v>46000.361504629633</v>
      </c>
      <c r="N219" s="35">
        <v>46000.674305555563</v>
      </c>
      <c r="O219" t="s">
        <v>972</v>
      </c>
      <c r="P219" t="s">
        <v>1000</v>
      </c>
      <c r="Q219" t="s">
        <v>1001</v>
      </c>
      <c r="R219" t="s">
        <v>1002</v>
      </c>
      <c r="S219" t="s">
        <v>142</v>
      </c>
      <c r="T219" t="s">
        <v>1415</v>
      </c>
      <c r="U219" t="s">
        <v>100</v>
      </c>
      <c r="V219" t="s">
        <v>2516</v>
      </c>
      <c r="W219" t="s">
        <v>102</v>
      </c>
      <c r="X219" t="s">
        <v>2517</v>
      </c>
      <c r="Y219" t="s">
        <v>8</v>
      </c>
      <c r="Z219" t="s">
        <v>105</v>
      </c>
      <c r="AA219" t="s">
        <v>1601</v>
      </c>
      <c r="AB219" s="37">
        <v>1</v>
      </c>
      <c r="AC219" t="s">
        <v>107</v>
      </c>
      <c r="AD219" s="37">
        <v>65960</v>
      </c>
      <c r="AE219" s="37">
        <v>75096</v>
      </c>
      <c r="AF219" s="37">
        <v>65960</v>
      </c>
    </row>
    <row r="220" spans="1:32">
      <c r="A220" t="s">
        <v>1261</v>
      </c>
      <c r="B220" t="s">
        <v>124</v>
      </c>
      <c r="C220" t="s">
        <v>125</v>
      </c>
      <c r="D220" t="s">
        <v>1262</v>
      </c>
      <c r="E220" t="s">
        <v>2518</v>
      </c>
      <c r="F220" t="s">
        <v>2519</v>
      </c>
      <c r="G220" t="s">
        <v>947</v>
      </c>
      <c r="H220" t="s">
        <v>1265</v>
      </c>
      <c r="I220" t="s">
        <v>1261</v>
      </c>
      <c r="J220" t="s">
        <v>2520</v>
      </c>
      <c r="K220" t="s">
        <v>96</v>
      </c>
      <c r="L220" t="s">
        <v>2521</v>
      </c>
      <c r="M220" s="35">
        <v>46000.364861111113</v>
      </c>
      <c r="N220" s="35">
        <v>46000.556250000001</v>
      </c>
      <c r="O220" t="s">
        <v>972</v>
      </c>
      <c r="P220" t="s">
        <v>951</v>
      </c>
      <c r="Q220" t="s">
        <v>1268</v>
      </c>
      <c r="R220" t="s">
        <v>993</v>
      </c>
      <c r="S220" t="s">
        <v>142</v>
      </c>
      <c r="T220" t="s">
        <v>1046</v>
      </c>
      <c r="U220" t="s">
        <v>100</v>
      </c>
      <c r="V220" t="s">
        <v>2522</v>
      </c>
      <c r="W220" t="s">
        <v>102</v>
      </c>
      <c r="X220" t="s">
        <v>2523</v>
      </c>
      <c r="Y220" t="s">
        <v>8</v>
      </c>
      <c r="Z220" t="s">
        <v>105</v>
      </c>
      <c r="AA220" t="s">
        <v>1936</v>
      </c>
      <c r="AB220" s="37">
        <v>1</v>
      </c>
      <c r="AC220" t="s">
        <v>107</v>
      </c>
      <c r="AD220" s="37">
        <v>65960</v>
      </c>
      <c r="AE220" s="37">
        <v>75096</v>
      </c>
      <c r="AF220" s="37">
        <v>65960</v>
      </c>
    </row>
    <row r="221" spans="1:32">
      <c r="A221" t="s">
        <v>1261</v>
      </c>
      <c r="B221" t="s">
        <v>124</v>
      </c>
      <c r="C221" t="s">
        <v>125</v>
      </c>
      <c r="D221" t="s">
        <v>2524</v>
      </c>
      <c r="E221" t="s">
        <v>2525</v>
      </c>
      <c r="F221" t="s">
        <v>2526</v>
      </c>
      <c r="G221" t="s">
        <v>947</v>
      </c>
      <c r="H221" t="s">
        <v>1265</v>
      </c>
      <c r="I221" t="s">
        <v>196</v>
      </c>
      <c r="J221" t="s">
        <v>2527</v>
      </c>
      <c r="K221" t="s">
        <v>96</v>
      </c>
      <c r="L221" t="s">
        <v>2528</v>
      </c>
      <c r="M221" s="35">
        <v>46000.382013888891</v>
      </c>
      <c r="N221" s="35">
        <v>46001.448611111111</v>
      </c>
      <c r="P221" t="s">
        <v>1000</v>
      </c>
      <c r="Q221" t="s">
        <v>983</v>
      </c>
      <c r="R221" t="s">
        <v>1883</v>
      </c>
      <c r="S221" t="s">
        <v>98</v>
      </c>
      <c r="T221" t="s">
        <v>99</v>
      </c>
      <c r="V221" t="s">
        <v>2529</v>
      </c>
      <c r="W221" t="s">
        <v>955</v>
      </c>
      <c r="Y221" t="s">
        <v>11</v>
      </c>
      <c r="Z221" t="s">
        <v>105</v>
      </c>
      <c r="AA221" t="s">
        <v>2530</v>
      </c>
      <c r="AB221" s="37">
        <v>0</v>
      </c>
      <c r="AC221" t="s">
        <v>107</v>
      </c>
      <c r="AD221" s="37">
        <v>41241</v>
      </c>
      <c r="AE221" s="37">
        <v>0</v>
      </c>
      <c r="AF221" s="37">
        <v>41241</v>
      </c>
    </row>
    <row r="222" spans="1:32">
      <c r="A222" t="s">
        <v>297</v>
      </c>
      <c r="B222" t="s">
        <v>109</v>
      </c>
      <c r="C222" t="s">
        <v>110</v>
      </c>
      <c r="D222" t="s">
        <v>299</v>
      </c>
      <c r="E222" t="s">
        <v>2531</v>
      </c>
      <c r="F222" t="s">
        <v>2532</v>
      </c>
      <c r="G222" t="s">
        <v>947</v>
      </c>
      <c r="H222" t="s">
        <v>302</v>
      </c>
      <c r="I222" t="s">
        <v>303</v>
      </c>
      <c r="J222" t="s">
        <v>2533</v>
      </c>
      <c r="K222" t="s">
        <v>96</v>
      </c>
      <c r="L222" t="s">
        <v>2534</v>
      </c>
      <c r="M222" s="35">
        <v>46000.387199074074</v>
      </c>
      <c r="N222" s="35">
        <v>46000.72152777778</v>
      </c>
      <c r="O222" t="s">
        <v>972</v>
      </c>
      <c r="P222" t="s">
        <v>951</v>
      </c>
      <c r="Q222" t="s">
        <v>1027</v>
      </c>
      <c r="R222" t="s">
        <v>1028</v>
      </c>
      <c r="S222" t="s">
        <v>964</v>
      </c>
      <c r="T222" t="s">
        <v>964</v>
      </c>
      <c r="U222" t="s">
        <v>1347</v>
      </c>
      <c r="V222" t="s">
        <v>2535</v>
      </c>
      <c r="W222" t="s">
        <v>102</v>
      </c>
      <c r="X222" t="s">
        <v>2536</v>
      </c>
      <c r="Y222" t="s">
        <v>8</v>
      </c>
      <c r="Z222" t="s">
        <v>105</v>
      </c>
      <c r="AA222" t="s">
        <v>2537</v>
      </c>
      <c r="AB222" s="37">
        <v>1</v>
      </c>
      <c r="AC222" t="s">
        <v>107</v>
      </c>
      <c r="AD222" s="37">
        <v>65960</v>
      </c>
      <c r="AE222" s="37">
        <v>75096</v>
      </c>
      <c r="AF222" s="37">
        <v>65960</v>
      </c>
    </row>
    <row r="223" spans="1:32">
      <c r="A223" t="s">
        <v>189</v>
      </c>
      <c r="B223" t="s">
        <v>190</v>
      </c>
      <c r="C223" t="s">
        <v>191</v>
      </c>
      <c r="D223" t="s">
        <v>2538</v>
      </c>
      <c r="E223" t="s">
        <v>2539</v>
      </c>
      <c r="F223" t="s">
        <v>2540</v>
      </c>
      <c r="G223" t="s">
        <v>947</v>
      </c>
      <c r="H223" t="s">
        <v>195</v>
      </c>
      <c r="I223" t="s">
        <v>2541</v>
      </c>
      <c r="J223" t="s">
        <v>2542</v>
      </c>
      <c r="K223" t="s">
        <v>96</v>
      </c>
      <c r="L223" t="s">
        <v>2543</v>
      </c>
      <c r="M223" s="35">
        <v>46000.394525462973</v>
      </c>
      <c r="N223" s="35">
        <v>46000.563194444447</v>
      </c>
      <c r="O223" t="s">
        <v>972</v>
      </c>
      <c r="P223" t="s">
        <v>951</v>
      </c>
      <c r="Q223" t="s">
        <v>952</v>
      </c>
      <c r="R223" t="s">
        <v>1190</v>
      </c>
      <c r="S223" t="s">
        <v>98</v>
      </c>
      <c r="T223" t="s">
        <v>119</v>
      </c>
      <c r="U223" t="s">
        <v>100</v>
      </c>
      <c r="V223" t="s">
        <v>2544</v>
      </c>
      <c r="W223" t="s">
        <v>102</v>
      </c>
      <c r="X223" t="s">
        <v>2545</v>
      </c>
      <c r="Y223" t="s">
        <v>8</v>
      </c>
      <c r="Z223" t="s">
        <v>105</v>
      </c>
      <c r="AA223" t="s">
        <v>823</v>
      </c>
      <c r="AB223" s="37">
        <v>1</v>
      </c>
      <c r="AC223" t="s">
        <v>107</v>
      </c>
      <c r="AD223" s="37">
        <v>65960</v>
      </c>
      <c r="AE223" s="37">
        <v>75096</v>
      </c>
      <c r="AF223" s="37">
        <v>65960</v>
      </c>
    </row>
    <row r="224" spans="1:32">
      <c r="A224" t="s">
        <v>297</v>
      </c>
      <c r="B224" t="s">
        <v>109</v>
      </c>
      <c r="C224" t="s">
        <v>110</v>
      </c>
      <c r="D224" t="s">
        <v>2546</v>
      </c>
      <c r="E224" t="s">
        <v>2547</v>
      </c>
      <c r="F224" t="s">
        <v>2548</v>
      </c>
      <c r="G224" t="s">
        <v>947</v>
      </c>
      <c r="H224" t="s">
        <v>655</v>
      </c>
      <c r="I224" t="s">
        <v>2549</v>
      </c>
      <c r="J224" t="s">
        <v>2550</v>
      </c>
      <c r="K224" t="s">
        <v>96</v>
      </c>
      <c r="L224" t="s">
        <v>2551</v>
      </c>
      <c r="M224" s="35">
        <v>46000.396458333344</v>
      </c>
      <c r="N224" s="35">
        <v>46001.628472222219</v>
      </c>
      <c r="O224" t="s">
        <v>972</v>
      </c>
      <c r="P224" t="s">
        <v>951</v>
      </c>
      <c r="Q224" t="s">
        <v>1044</v>
      </c>
      <c r="R224" t="s">
        <v>1323</v>
      </c>
      <c r="S224" t="s">
        <v>964</v>
      </c>
      <c r="T224" t="s">
        <v>964</v>
      </c>
      <c r="U224" t="s">
        <v>100</v>
      </c>
      <c r="V224" t="s">
        <v>2552</v>
      </c>
      <c r="W224" t="s">
        <v>102</v>
      </c>
      <c r="X224" t="s">
        <v>2553</v>
      </c>
      <c r="Y224" t="s">
        <v>13</v>
      </c>
      <c r="Z224" t="s">
        <v>105</v>
      </c>
      <c r="AA224" t="s">
        <v>787</v>
      </c>
      <c r="AB224" s="37">
        <v>1</v>
      </c>
      <c r="AC224" t="s">
        <v>107</v>
      </c>
      <c r="AD224" s="37">
        <v>275729</v>
      </c>
      <c r="AE224" s="37">
        <v>196537</v>
      </c>
      <c r="AF224" s="37">
        <v>275729</v>
      </c>
    </row>
    <row r="225" spans="1:32">
      <c r="A225" t="s">
        <v>189</v>
      </c>
      <c r="B225" t="s">
        <v>190</v>
      </c>
      <c r="C225" t="s">
        <v>191</v>
      </c>
      <c r="D225" t="s">
        <v>210</v>
      </c>
      <c r="E225" t="s">
        <v>2554</v>
      </c>
      <c r="F225" t="s">
        <v>2555</v>
      </c>
      <c r="G225" t="s">
        <v>947</v>
      </c>
      <c r="H225" t="s">
        <v>195</v>
      </c>
      <c r="I225" t="s">
        <v>189</v>
      </c>
      <c r="J225" t="s">
        <v>2556</v>
      </c>
      <c r="K225" t="s">
        <v>96</v>
      </c>
      <c r="L225" t="s">
        <v>2557</v>
      </c>
      <c r="M225" s="35">
        <v>46000.396990740737</v>
      </c>
      <c r="N225" s="35">
        <v>46000.718055555553</v>
      </c>
      <c r="O225" t="s">
        <v>972</v>
      </c>
      <c r="P225" t="s">
        <v>951</v>
      </c>
      <c r="Q225" t="s">
        <v>1323</v>
      </c>
      <c r="R225" t="s">
        <v>993</v>
      </c>
      <c r="S225" t="s">
        <v>142</v>
      </c>
      <c r="T225" t="s">
        <v>1046</v>
      </c>
      <c r="U225" t="s">
        <v>100</v>
      </c>
      <c r="V225" t="s">
        <v>2558</v>
      </c>
      <c r="W225" t="s">
        <v>102</v>
      </c>
      <c r="X225" t="s">
        <v>2559</v>
      </c>
      <c r="Y225" t="s">
        <v>8</v>
      </c>
      <c r="Z225" t="s">
        <v>105</v>
      </c>
      <c r="AA225" t="s">
        <v>201</v>
      </c>
      <c r="AB225" s="37">
        <v>1</v>
      </c>
      <c r="AC225" t="s">
        <v>107</v>
      </c>
      <c r="AD225" s="37">
        <v>65960</v>
      </c>
      <c r="AE225" s="37">
        <v>75096</v>
      </c>
      <c r="AF225" s="37">
        <v>65960</v>
      </c>
    </row>
    <row r="226" spans="1:32">
      <c r="A226" t="s">
        <v>189</v>
      </c>
      <c r="B226" t="s">
        <v>190</v>
      </c>
      <c r="C226" t="s">
        <v>191</v>
      </c>
      <c r="D226" t="s">
        <v>210</v>
      </c>
      <c r="E226" t="s">
        <v>2560</v>
      </c>
      <c r="F226" t="s">
        <v>2561</v>
      </c>
      <c r="G226" t="s">
        <v>947</v>
      </c>
      <c r="H226" t="s">
        <v>195</v>
      </c>
      <c r="I226" t="s">
        <v>189</v>
      </c>
      <c r="J226" t="s">
        <v>2562</v>
      </c>
      <c r="K226" t="s">
        <v>96</v>
      </c>
      <c r="L226" t="s">
        <v>2563</v>
      </c>
      <c r="M226" s="35">
        <v>46000.389606481483</v>
      </c>
      <c r="N226" s="35">
        <v>46000.723611111112</v>
      </c>
      <c r="O226" t="s">
        <v>972</v>
      </c>
      <c r="P226" t="s">
        <v>951</v>
      </c>
      <c r="Q226" t="s">
        <v>952</v>
      </c>
      <c r="R226" t="s">
        <v>953</v>
      </c>
      <c r="S226" t="s">
        <v>964</v>
      </c>
      <c r="T226" t="s">
        <v>964</v>
      </c>
      <c r="U226" t="s">
        <v>100</v>
      </c>
      <c r="V226" t="s">
        <v>2564</v>
      </c>
      <c r="W226" t="s">
        <v>102</v>
      </c>
      <c r="X226" t="s">
        <v>2565</v>
      </c>
      <c r="Y226" t="s">
        <v>8</v>
      </c>
      <c r="Z226" t="s">
        <v>105</v>
      </c>
      <c r="AA226" t="s">
        <v>201</v>
      </c>
      <c r="AB226" s="37">
        <v>1</v>
      </c>
      <c r="AC226" t="s">
        <v>107</v>
      </c>
      <c r="AD226" s="37">
        <v>65960</v>
      </c>
      <c r="AE226" s="37">
        <v>75096</v>
      </c>
      <c r="AF226" s="37">
        <v>65960</v>
      </c>
    </row>
    <row r="227" spans="1:32">
      <c r="A227" t="s">
        <v>317</v>
      </c>
      <c r="B227" t="s">
        <v>124</v>
      </c>
      <c r="C227" t="s">
        <v>125</v>
      </c>
      <c r="D227" t="s">
        <v>1441</v>
      </c>
      <c r="E227" t="s">
        <v>2566</v>
      </c>
      <c r="F227" t="s">
        <v>2567</v>
      </c>
      <c r="G227" t="s">
        <v>947</v>
      </c>
      <c r="H227" t="s">
        <v>321</v>
      </c>
      <c r="I227" t="s">
        <v>317</v>
      </c>
      <c r="J227" t="s">
        <v>2568</v>
      </c>
      <c r="K227" t="s">
        <v>96</v>
      </c>
      <c r="L227" t="s">
        <v>2569</v>
      </c>
      <c r="M227" s="35">
        <v>46000.392812500002</v>
      </c>
      <c r="N227" s="35">
        <v>46001.446527777778</v>
      </c>
      <c r="O227" t="s">
        <v>972</v>
      </c>
      <c r="P227" t="s">
        <v>951</v>
      </c>
      <c r="Q227" t="s">
        <v>952</v>
      </c>
      <c r="R227" t="s">
        <v>1125</v>
      </c>
      <c r="S227" t="s">
        <v>98</v>
      </c>
      <c r="T227" t="s">
        <v>119</v>
      </c>
      <c r="U227" t="s">
        <v>100</v>
      </c>
      <c r="V227" t="s">
        <v>2570</v>
      </c>
      <c r="W227" t="s">
        <v>102</v>
      </c>
      <c r="X227" t="s">
        <v>2571</v>
      </c>
      <c r="Y227" t="s">
        <v>8</v>
      </c>
      <c r="Z227" t="s">
        <v>105</v>
      </c>
      <c r="AA227" t="s">
        <v>1865</v>
      </c>
      <c r="AB227" s="37">
        <v>1</v>
      </c>
      <c r="AC227" t="s">
        <v>107</v>
      </c>
      <c r="AD227" s="37">
        <v>65960</v>
      </c>
      <c r="AE227" s="37">
        <v>75096</v>
      </c>
      <c r="AF227" s="37">
        <v>65960</v>
      </c>
    </row>
    <row r="228" spans="1:32">
      <c r="A228" t="s">
        <v>242</v>
      </c>
      <c r="B228" t="s">
        <v>248</v>
      </c>
      <c r="C228" t="s">
        <v>244</v>
      </c>
      <c r="D228" t="s">
        <v>1643</v>
      </c>
      <c r="E228" t="s">
        <v>2572</v>
      </c>
      <c r="F228" t="s">
        <v>2573</v>
      </c>
      <c r="G228" t="s">
        <v>947</v>
      </c>
      <c r="H228" t="s">
        <v>248</v>
      </c>
      <c r="I228" t="s">
        <v>1646</v>
      </c>
      <c r="J228" t="s">
        <v>2574</v>
      </c>
      <c r="K228" t="s">
        <v>96</v>
      </c>
      <c r="L228" t="s">
        <v>2575</v>
      </c>
      <c r="M228" s="35">
        <v>46000.395335648151</v>
      </c>
      <c r="N228" s="35">
        <v>46000.71597222222</v>
      </c>
      <c r="O228" t="s">
        <v>972</v>
      </c>
      <c r="P228" t="s">
        <v>951</v>
      </c>
      <c r="Q228" t="s">
        <v>952</v>
      </c>
      <c r="R228" t="s">
        <v>953</v>
      </c>
      <c r="S228" t="s">
        <v>98</v>
      </c>
      <c r="T228" t="s">
        <v>99</v>
      </c>
      <c r="U228" t="s">
        <v>100</v>
      </c>
      <c r="V228" t="s">
        <v>2576</v>
      </c>
      <c r="W228" t="s">
        <v>102</v>
      </c>
      <c r="X228" t="s">
        <v>2577</v>
      </c>
      <c r="Y228" t="s">
        <v>8</v>
      </c>
      <c r="Z228" t="s">
        <v>105</v>
      </c>
      <c r="AA228" t="s">
        <v>272</v>
      </c>
      <c r="AB228" s="37">
        <v>1</v>
      </c>
      <c r="AC228" t="s">
        <v>107</v>
      </c>
      <c r="AD228" s="37">
        <v>65960</v>
      </c>
      <c r="AE228" s="37">
        <v>75096</v>
      </c>
      <c r="AF228" s="37">
        <v>65960</v>
      </c>
    </row>
    <row r="229" spans="1:32">
      <c r="A229" t="s">
        <v>108</v>
      </c>
      <c r="B229" t="s">
        <v>109</v>
      </c>
      <c r="C229" t="s">
        <v>110</v>
      </c>
      <c r="D229" t="s">
        <v>966</v>
      </c>
      <c r="E229" t="s">
        <v>2578</v>
      </c>
      <c r="F229" t="s">
        <v>2579</v>
      </c>
      <c r="G229" t="s">
        <v>947</v>
      </c>
      <c r="H229" t="s">
        <v>183</v>
      </c>
      <c r="I229" t="s">
        <v>969</v>
      </c>
      <c r="J229" t="s">
        <v>2580</v>
      </c>
      <c r="K229" t="s">
        <v>96</v>
      </c>
      <c r="L229" t="s">
        <v>2581</v>
      </c>
      <c r="M229" s="35">
        <v>46000.412291666667</v>
      </c>
      <c r="N229" s="35">
        <v>46007.421527777777</v>
      </c>
      <c r="O229" t="s">
        <v>972</v>
      </c>
      <c r="P229" t="s">
        <v>951</v>
      </c>
      <c r="Q229" t="s">
        <v>952</v>
      </c>
      <c r="R229" t="s">
        <v>1125</v>
      </c>
      <c r="S229" t="s">
        <v>98</v>
      </c>
      <c r="T229" t="s">
        <v>99</v>
      </c>
      <c r="U229" t="s">
        <v>100</v>
      </c>
      <c r="V229" t="s">
        <v>2582</v>
      </c>
      <c r="W229" t="s">
        <v>102</v>
      </c>
      <c r="X229" t="s">
        <v>2583</v>
      </c>
      <c r="Y229" t="s">
        <v>15</v>
      </c>
      <c r="Z229" t="s">
        <v>105</v>
      </c>
      <c r="AA229" t="s">
        <v>976</v>
      </c>
      <c r="AB229" s="37">
        <v>1</v>
      </c>
      <c r="AC229" t="s">
        <v>107</v>
      </c>
      <c r="AD229" s="37">
        <v>479589</v>
      </c>
      <c r="AE229" s="37">
        <v>196537</v>
      </c>
      <c r="AF229" s="37">
        <v>479589</v>
      </c>
    </row>
    <row r="230" spans="1:32">
      <c r="A230" t="s">
        <v>317</v>
      </c>
      <c r="B230" t="s">
        <v>124</v>
      </c>
      <c r="C230" t="s">
        <v>125</v>
      </c>
      <c r="D230" t="s">
        <v>1441</v>
      </c>
      <c r="E230" t="s">
        <v>2584</v>
      </c>
      <c r="F230" t="s">
        <v>2585</v>
      </c>
      <c r="G230" t="s">
        <v>947</v>
      </c>
      <c r="H230" t="s">
        <v>321</v>
      </c>
      <c r="I230" t="s">
        <v>317</v>
      </c>
      <c r="J230" t="s">
        <v>2586</v>
      </c>
      <c r="K230" t="s">
        <v>96</v>
      </c>
      <c r="L230" t="s">
        <v>2587</v>
      </c>
      <c r="M230" s="35">
        <v>46000.432222222233</v>
      </c>
      <c r="N230" s="35">
        <v>46000.720138888893</v>
      </c>
      <c r="O230" t="s">
        <v>972</v>
      </c>
      <c r="P230" t="s">
        <v>951</v>
      </c>
      <c r="Q230" t="s">
        <v>952</v>
      </c>
      <c r="R230" t="s">
        <v>1190</v>
      </c>
      <c r="S230" t="s">
        <v>142</v>
      </c>
      <c r="T230" t="s">
        <v>1415</v>
      </c>
      <c r="U230" t="s">
        <v>100</v>
      </c>
      <c r="V230" t="s">
        <v>2588</v>
      </c>
      <c r="W230" t="s">
        <v>102</v>
      </c>
      <c r="X230" t="s">
        <v>2589</v>
      </c>
      <c r="Y230" t="s">
        <v>8</v>
      </c>
      <c r="Z230" t="s">
        <v>105</v>
      </c>
      <c r="AA230" t="s">
        <v>1865</v>
      </c>
      <c r="AB230" s="37">
        <v>1</v>
      </c>
      <c r="AC230" t="s">
        <v>107</v>
      </c>
      <c r="AD230" s="37">
        <v>65960</v>
      </c>
      <c r="AE230" s="37">
        <v>75096</v>
      </c>
      <c r="AF230" s="37">
        <v>65960</v>
      </c>
    </row>
    <row r="231" spans="1:32">
      <c r="A231" t="s">
        <v>297</v>
      </c>
      <c r="B231" t="s">
        <v>109</v>
      </c>
      <c r="C231" t="s">
        <v>110</v>
      </c>
      <c r="D231" t="s">
        <v>352</v>
      </c>
      <c r="E231" t="s">
        <v>2590</v>
      </c>
      <c r="F231" t="s">
        <v>2591</v>
      </c>
      <c r="G231" t="s">
        <v>947</v>
      </c>
      <c r="H231" t="s">
        <v>302</v>
      </c>
      <c r="I231" t="s">
        <v>297</v>
      </c>
      <c r="J231" t="s">
        <v>2592</v>
      </c>
      <c r="K231" t="s">
        <v>96</v>
      </c>
      <c r="L231" t="s">
        <v>2593</v>
      </c>
      <c r="M231" s="35">
        <v>46000.433217592603</v>
      </c>
      <c r="N231" s="35">
        <v>46000.714583333327</v>
      </c>
      <c r="O231" t="s">
        <v>972</v>
      </c>
      <c r="P231" t="s">
        <v>951</v>
      </c>
      <c r="Q231" t="s">
        <v>983</v>
      </c>
      <c r="R231" t="s">
        <v>984</v>
      </c>
      <c r="U231" t="s">
        <v>100</v>
      </c>
      <c r="V231" t="s">
        <v>2594</v>
      </c>
      <c r="W231" t="s">
        <v>102</v>
      </c>
      <c r="X231" t="s">
        <v>2595</v>
      </c>
      <c r="Y231" t="s">
        <v>8</v>
      </c>
      <c r="Z231" t="s">
        <v>105</v>
      </c>
      <c r="AA231" t="s">
        <v>491</v>
      </c>
      <c r="AB231" s="37">
        <v>1</v>
      </c>
      <c r="AC231" t="s">
        <v>107</v>
      </c>
      <c r="AD231" s="37">
        <v>65960</v>
      </c>
      <c r="AE231" s="37">
        <v>75096</v>
      </c>
      <c r="AF231" s="37">
        <v>65960</v>
      </c>
    </row>
    <row r="232" spans="1:32">
      <c r="A232" t="s">
        <v>85</v>
      </c>
      <c r="B232" t="s">
        <v>86</v>
      </c>
      <c r="C232" t="s">
        <v>87</v>
      </c>
      <c r="D232" t="s">
        <v>699</v>
      </c>
      <c r="E232" t="s">
        <v>2596</v>
      </c>
      <c r="F232" t="s">
        <v>2597</v>
      </c>
      <c r="G232" t="s">
        <v>947</v>
      </c>
      <c r="H232" t="s">
        <v>93</v>
      </c>
      <c r="I232" t="s">
        <v>702</v>
      </c>
      <c r="J232" t="s">
        <v>2598</v>
      </c>
      <c r="K232" t="s">
        <v>96</v>
      </c>
      <c r="L232" t="s">
        <v>2599</v>
      </c>
      <c r="M232" s="35">
        <v>46000.430277777778</v>
      </c>
      <c r="N232" s="35">
        <v>46001.663194444453</v>
      </c>
      <c r="O232" t="s">
        <v>972</v>
      </c>
      <c r="P232" t="s">
        <v>951</v>
      </c>
      <c r="Q232" t="s">
        <v>962</v>
      </c>
      <c r="R232" t="s">
        <v>962</v>
      </c>
      <c r="S232" t="s">
        <v>98</v>
      </c>
      <c r="T232" t="s">
        <v>99</v>
      </c>
      <c r="U232" t="s">
        <v>100</v>
      </c>
      <c r="V232" t="s">
        <v>2600</v>
      </c>
      <c r="W232" t="s">
        <v>102</v>
      </c>
      <c r="X232" t="s">
        <v>2601</v>
      </c>
      <c r="Y232" t="s">
        <v>15</v>
      </c>
      <c r="Z232" t="s">
        <v>105</v>
      </c>
      <c r="AA232" t="s">
        <v>342</v>
      </c>
      <c r="AB232" s="37">
        <v>1</v>
      </c>
      <c r="AC232" t="s">
        <v>107</v>
      </c>
      <c r="AD232" s="37">
        <v>479589</v>
      </c>
      <c r="AE232" s="37">
        <v>196537</v>
      </c>
      <c r="AF232" s="37">
        <v>479589</v>
      </c>
    </row>
    <row r="233" spans="1:32">
      <c r="A233" t="s">
        <v>1168</v>
      </c>
      <c r="B233" t="s">
        <v>124</v>
      </c>
      <c r="C233" t="s">
        <v>125</v>
      </c>
      <c r="D233" t="s">
        <v>2063</v>
      </c>
      <c r="E233" t="s">
        <v>2602</v>
      </c>
      <c r="F233" t="s">
        <v>2603</v>
      </c>
      <c r="G233" t="s">
        <v>947</v>
      </c>
      <c r="H233" t="s">
        <v>1172</v>
      </c>
      <c r="I233" t="s">
        <v>2066</v>
      </c>
      <c r="J233" t="s">
        <v>2604</v>
      </c>
      <c r="K233" t="s">
        <v>96</v>
      </c>
      <c r="L233" t="s">
        <v>2605</v>
      </c>
      <c r="M233" s="35">
        <v>46000.430856481478</v>
      </c>
      <c r="N233" s="35">
        <v>46002.563888888893</v>
      </c>
      <c r="O233" t="s">
        <v>972</v>
      </c>
      <c r="P233" t="s">
        <v>951</v>
      </c>
      <c r="Q233" t="s">
        <v>1056</v>
      </c>
      <c r="R233" t="s">
        <v>993</v>
      </c>
      <c r="S233" t="s">
        <v>98</v>
      </c>
      <c r="T233" t="s">
        <v>119</v>
      </c>
      <c r="U233" t="s">
        <v>100</v>
      </c>
      <c r="V233" t="s">
        <v>2606</v>
      </c>
      <c r="W233" t="s">
        <v>102</v>
      </c>
      <c r="X233" t="s">
        <v>2607</v>
      </c>
      <c r="Y233" t="s">
        <v>13</v>
      </c>
      <c r="Z233" t="s">
        <v>105</v>
      </c>
      <c r="AA233" t="s">
        <v>1146</v>
      </c>
      <c r="AB233" s="37">
        <v>1</v>
      </c>
      <c r="AC233" t="s">
        <v>107</v>
      </c>
      <c r="AD233" s="37">
        <v>275729</v>
      </c>
      <c r="AE233" s="37">
        <v>196537</v>
      </c>
      <c r="AF233" s="37">
        <v>275729</v>
      </c>
    </row>
    <row r="234" spans="1:32">
      <c r="A234" t="s">
        <v>189</v>
      </c>
      <c r="B234" t="s">
        <v>190</v>
      </c>
      <c r="C234" t="s">
        <v>191</v>
      </c>
      <c r="D234" t="s">
        <v>2146</v>
      </c>
      <c r="E234" t="s">
        <v>2608</v>
      </c>
      <c r="F234" t="s">
        <v>2609</v>
      </c>
      <c r="G234" t="s">
        <v>947</v>
      </c>
      <c r="H234" t="s">
        <v>195</v>
      </c>
      <c r="I234" t="s">
        <v>2149</v>
      </c>
      <c r="J234" t="s">
        <v>2610</v>
      </c>
      <c r="K234" t="s">
        <v>96</v>
      </c>
      <c r="L234" t="s">
        <v>2611</v>
      </c>
      <c r="M234" s="35">
        <v>46000.434259259258</v>
      </c>
      <c r="N234" s="35">
        <v>46001.365277777782</v>
      </c>
      <c r="O234" t="s">
        <v>972</v>
      </c>
      <c r="P234" t="s">
        <v>951</v>
      </c>
      <c r="Q234" t="s">
        <v>952</v>
      </c>
      <c r="R234" t="s">
        <v>1190</v>
      </c>
      <c r="S234" t="s">
        <v>964</v>
      </c>
      <c r="T234" t="s">
        <v>964</v>
      </c>
      <c r="U234" t="s">
        <v>100</v>
      </c>
      <c r="V234" t="s">
        <v>2612</v>
      </c>
      <c r="W234" t="s">
        <v>102</v>
      </c>
      <c r="X234" t="s">
        <v>2613</v>
      </c>
      <c r="Y234" t="s">
        <v>13</v>
      </c>
      <c r="Z234" t="s">
        <v>105</v>
      </c>
      <c r="AA234" t="s">
        <v>836</v>
      </c>
      <c r="AB234" s="37">
        <v>1</v>
      </c>
      <c r="AC234" t="s">
        <v>107</v>
      </c>
      <c r="AD234" s="37">
        <v>275729</v>
      </c>
      <c r="AE234" s="37">
        <v>196537</v>
      </c>
      <c r="AF234" s="37">
        <v>275729</v>
      </c>
    </row>
    <row r="235" spans="1:32">
      <c r="A235" t="s">
        <v>189</v>
      </c>
      <c r="B235" t="s">
        <v>190</v>
      </c>
      <c r="C235" t="s">
        <v>191</v>
      </c>
      <c r="D235" t="s">
        <v>210</v>
      </c>
      <c r="E235" t="s">
        <v>2614</v>
      </c>
      <c r="F235" t="s">
        <v>2107</v>
      </c>
      <c r="G235" t="s">
        <v>947</v>
      </c>
      <c r="H235" t="s">
        <v>195</v>
      </c>
      <c r="I235" t="s">
        <v>189</v>
      </c>
      <c r="J235" t="s">
        <v>2108</v>
      </c>
      <c r="K235" t="s">
        <v>96</v>
      </c>
      <c r="L235" t="s">
        <v>2615</v>
      </c>
      <c r="M235" s="35">
        <v>46000.435543981483</v>
      </c>
      <c r="N235" s="35">
        <v>46001.404861111107</v>
      </c>
      <c r="O235" t="s">
        <v>972</v>
      </c>
      <c r="P235" t="s">
        <v>951</v>
      </c>
      <c r="Q235" t="s">
        <v>952</v>
      </c>
      <c r="R235" t="s">
        <v>1125</v>
      </c>
      <c r="S235" t="s">
        <v>142</v>
      </c>
      <c r="T235" t="s">
        <v>1046</v>
      </c>
      <c r="U235" t="s">
        <v>100</v>
      </c>
      <c r="V235" t="s">
        <v>2616</v>
      </c>
      <c r="W235" t="s">
        <v>102</v>
      </c>
      <c r="X235" t="s">
        <v>2617</v>
      </c>
      <c r="Y235" t="s">
        <v>8</v>
      </c>
      <c r="Z235" t="s">
        <v>105</v>
      </c>
      <c r="AA235" t="s">
        <v>2405</v>
      </c>
      <c r="AB235" s="37">
        <v>1</v>
      </c>
      <c r="AC235" t="s">
        <v>107</v>
      </c>
      <c r="AD235" s="37">
        <v>65960</v>
      </c>
      <c r="AE235" s="37">
        <v>75096</v>
      </c>
      <c r="AF235" s="37">
        <v>65960</v>
      </c>
    </row>
    <row r="236" spans="1:32">
      <c r="A236" t="s">
        <v>189</v>
      </c>
      <c r="B236" t="s">
        <v>190</v>
      </c>
      <c r="C236" t="s">
        <v>191</v>
      </c>
      <c r="D236" t="s">
        <v>210</v>
      </c>
      <c r="E236" t="s">
        <v>2618</v>
      </c>
      <c r="F236" t="s">
        <v>2619</v>
      </c>
      <c r="G236" t="s">
        <v>947</v>
      </c>
      <c r="H236" t="s">
        <v>195</v>
      </c>
      <c r="I236" t="s">
        <v>189</v>
      </c>
      <c r="J236" t="s">
        <v>2620</v>
      </c>
      <c r="K236" t="s">
        <v>96</v>
      </c>
      <c r="L236" t="s">
        <v>2621</v>
      </c>
      <c r="M236" s="35">
        <v>46000.458703703713</v>
      </c>
      <c r="N236" s="35">
        <v>46001.426388888889</v>
      </c>
      <c r="P236" t="s">
        <v>1000</v>
      </c>
      <c r="Q236" t="s">
        <v>983</v>
      </c>
      <c r="R236" t="s">
        <v>1883</v>
      </c>
      <c r="S236" t="s">
        <v>142</v>
      </c>
      <c r="T236" t="s">
        <v>143</v>
      </c>
      <c r="V236" t="s">
        <v>2622</v>
      </c>
      <c r="W236" t="s">
        <v>955</v>
      </c>
      <c r="Y236" t="s">
        <v>8</v>
      </c>
      <c r="Z236" t="s">
        <v>105</v>
      </c>
      <c r="AA236" t="s">
        <v>201</v>
      </c>
      <c r="AB236" s="37">
        <v>0</v>
      </c>
      <c r="AC236" t="s">
        <v>107</v>
      </c>
      <c r="AD236" s="37">
        <v>41241</v>
      </c>
      <c r="AE236" s="37">
        <v>0</v>
      </c>
      <c r="AF236" s="37">
        <v>41241</v>
      </c>
    </row>
    <row r="237" spans="1:32">
      <c r="A237" t="s">
        <v>417</v>
      </c>
      <c r="B237" t="s">
        <v>86</v>
      </c>
      <c r="C237" t="s">
        <v>87</v>
      </c>
      <c r="D237" t="s">
        <v>2623</v>
      </c>
      <c r="E237" t="s">
        <v>2624</v>
      </c>
      <c r="F237" t="s">
        <v>2625</v>
      </c>
      <c r="G237" t="s">
        <v>947</v>
      </c>
      <c r="H237" t="s">
        <v>455</v>
      </c>
      <c r="I237" t="s">
        <v>2626</v>
      </c>
      <c r="J237" t="s">
        <v>2627</v>
      </c>
      <c r="K237" t="s">
        <v>96</v>
      </c>
      <c r="L237" t="s">
        <v>2628</v>
      </c>
      <c r="M237" s="35">
        <v>46000.460601851853</v>
      </c>
      <c r="N237" s="35">
        <v>46001.462500000001</v>
      </c>
      <c r="O237" t="s">
        <v>972</v>
      </c>
      <c r="P237" t="s">
        <v>951</v>
      </c>
      <c r="Q237" t="s">
        <v>1056</v>
      </c>
      <c r="R237" t="s">
        <v>993</v>
      </c>
      <c r="S237" t="s">
        <v>98</v>
      </c>
      <c r="T237" t="s">
        <v>119</v>
      </c>
      <c r="U237" t="s">
        <v>100</v>
      </c>
      <c r="V237" t="s">
        <v>2629</v>
      </c>
      <c r="W237" t="s">
        <v>102</v>
      </c>
      <c r="X237" t="s">
        <v>2630</v>
      </c>
      <c r="Y237" t="s">
        <v>15</v>
      </c>
      <c r="Z237" t="s">
        <v>105</v>
      </c>
      <c r="AA237" t="s">
        <v>742</v>
      </c>
      <c r="AB237" s="37">
        <v>1</v>
      </c>
      <c r="AC237" t="s">
        <v>107</v>
      </c>
      <c r="AD237" s="37">
        <v>479589</v>
      </c>
      <c r="AE237" s="37">
        <v>196537</v>
      </c>
      <c r="AF237" s="37">
        <v>479589</v>
      </c>
    </row>
    <row r="238" spans="1:32">
      <c r="A238" t="s">
        <v>1261</v>
      </c>
      <c r="B238" t="s">
        <v>124</v>
      </c>
      <c r="C238" t="s">
        <v>125</v>
      </c>
      <c r="D238" t="s">
        <v>2631</v>
      </c>
      <c r="E238" t="s">
        <v>2632</v>
      </c>
      <c r="F238" t="s">
        <v>2633</v>
      </c>
      <c r="G238" t="s">
        <v>947</v>
      </c>
      <c r="H238" t="s">
        <v>1265</v>
      </c>
      <c r="I238" t="s">
        <v>2634</v>
      </c>
      <c r="J238" t="s">
        <v>2635</v>
      </c>
      <c r="K238" t="s">
        <v>96</v>
      </c>
      <c r="L238" t="s">
        <v>2636</v>
      </c>
      <c r="M238" s="35">
        <v>46000.456307870372</v>
      </c>
      <c r="N238" s="35">
        <v>46002.383333333331</v>
      </c>
      <c r="O238" t="s">
        <v>972</v>
      </c>
      <c r="P238" t="s">
        <v>951</v>
      </c>
      <c r="Q238" t="s">
        <v>1027</v>
      </c>
      <c r="R238" t="s">
        <v>1028</v>
      </c>
      <c r="S238" t="s">
        <v>964</v>
      </c>
      <c r="T238" t="s">
        <v>964</v>
      </c>
      <c r="U238" t="s">
        <v>100</v>
      </c>
      <c r="V238" t="s">
        <v>2637</v>
      </c>
      <c r="W238" t="s">
        <v>102</v>
      </c>
      <c r="X238" t="s">
        <v>2638</v>
      </c>
      <c r="Y238" t="s">
        <v>11</v>
      </c>
      <c r="Z238" t="s">
        <v>105</v>
      </c>
      <c r="AA238" t="s">
        <v>2530</v>
      </c>
      <c r="AB238" s="37">
        <v>1</v>
      </c>
      <c r="AC238" t="s">
        <v>107</v>
      </c>
      <c r="AD238" s="37">
        <v>144968</v>
      </c>
      <c r="AE238" s="37">
        <v>140396</v>
      </c>
      <c r="AF238" s="37">
        <v>144968</v>
      </c>
    </row>
    <row r="239" spans="1:32">
      <c r="A239" t="s">
        <v>189</v>
      </c>
      <c r="B239" t="s">
        <v>190</v>
      </c>
      <c r="C239" t="s">
        <v>191</v>
      </c>
      <c r="D239" t="s">
        <v>210</v>
      </c>
      <c r="E239" t="s">
        <v>2639</v>
      </c>
      <c r="F239" t="s">
        <v>2640</v>
      </c>
      <c r="G239" t="s">
        <v>947</v>
      </c>
      <c r="H239" t="s">
        <v>195</v>
      </c>
      <c r="I239" t="s">
        <v>189</v>
      </c>
      <c r="J239" t="s">
        <v>2641</v>
      </c>
      <c r="K239" t="s">
        <v>96</v>
      </c>
      <c r="L239" t="s">
        <v>2642</v>
      </c>
      <c r="M239" s="35">
        <v>46000.457245370373</v>
      </c>
      <c r="N239" s="35">
        <v>46001.513888888891</v>
      </c>
      <c r="O239" t="s">
        <v>972</v>
      </c>
      <c r="P239" t="s">
        <v>951</v>
      </c>
      <c r="Q239" t="s">
        <v>1268</v>
      </c>
      <c r="R239" t="s">
        <v>993</v>
      </c>
      <c r="S239" t="s">
        <v>964</v>
      </c>
      <c r="T239" t="s">
        <v>964</v>
      </c>
      <c r="U239" t="s">
        <v>1047</v>
      </c>
      <c r="V239" t="s">
        <v>2643</v>
      </c>
      <c r="W239" t="s">
        <v>102</v>
      </c>
      <c r="X239" t="s">
        <v>2644</v>
      </c>
      <c r="Y239" t="s">
        <v>8</v>
      </c>
      <c r="Z239" t="s">
        <v>105</v>
      </c>
      <c r="AA239" t="s">
        <v>400</v>
      </c>
      <c r="AB239" s="37">
        <v>2</v>
      </c>
      <c r="AC239" t="s">
        <v>107</v>
      </c>
      <c r="AD239" s="37">
        <v>131920</v>
      </c>
      <c r="AE239" s="37">
        <v>75096</v>
      </c>
      <c r="AF239" s="37">
        <v>131920</v>
      </c>
    </row>
    <row r="240" spans="1:32">
      <c r="A240" t="s">
        <v>189</v>
      </c>
      <c r="B240" t="s">
        <v>190</v>
      </c>
      <c r="C240" t="s">
        <v>191</v>
      </c>
      <c r="D240" t="s">
        <v>2645</v>
      </c>
      <c r="E240" t="s">
        <v>2646</v>
      </c>
      <c r="F240" t="s">
        <v>2647</v>
      </c>
      <c r="G240" t="s">
        <v>947</v>
      </c>
      <c r="H240" t="s">
        <v>195</v>
      </c>
      <c r="I240" t="s">
        <v>2648</v>
      </c>
      <c r="J240" t="s">
        <v>2649</v>
      </c>
      <c r="K240" t="s">
        <v>96</v>
      </c>
      <c r="L240" t="s">
        <v>2650</v>
      </c>
      <c r="M240" s="35">
        <v>46000.459456018521</v>
      </c>
      <c r="N240" s="35">
        <v>46002.436111111107</v>
      </c>
      <c r="O240" t="s">
        <v>972</v>
      </c>
      <c r="P240" t="s">
        <v>951</v>
      </c>
      <c r="Q240" t="s">
        <v>1134</v>
      </c>
      <c r="R240" t="s">
        <v>1135</v>
      </c>
      <c r="S240" t="s">
        <v>964</v>
      </c>
      <c r="T240" t="s">
        <v>964</v>
      </c>
      <c r="U240" t="s">
        <v>100</v>
      </c>
      <c r="V240" t="s">
        <v>2651</v>
      </c>
      <c r="W240" t="s">
        <v>102</v>
      </c>
      <c r="X240" t="s">
        <v>2652</v>
      </c>
      <c r="Y240" t="s">
        <v>13</v>
      </c>
      <c r="Z240" t="s">
        <v>105</v>
      </c>
      <c r="AA240" t="s">
        <v>836</v>
      </c>
      <c r="AB240" s="37">
        <v>1</v>
      </c>
      <c r="AC240" t="s">
        <v>107</v>
      </c>
      <c r="AD240" s="37">
        <v>275729</v>
      </c>
      <c r="AE240" s="37">
        <v>196537</v>
      </c>
      <c r="AF240" s="37">
        <v>275729</v>
      </c>
    </row>
    <row r="241" spans="1:32">
      <c r="A241" t="s">
        <v>189</v>
      </c>
      <c r="B241" t="s">
        <v>190</v>
      </c>
      <c r="C241" t="s">
        <v>191</v>
      </c>
      <c r="D241" t="s">
        <v>905</v>
      </c>
      <c r="E241" t="s">
        <v>2653</v>
      </c>
      <c r="F241" t="s">
        <v>2654</v>
      </c>
      <c r="G241" t="s">
        <v>947</v>
      </c>
      <c r="H241" t="s">
        <v>195</v>
      </c>
      <c r="I241" t="s">
        <v>908</v>
      </c>
      <c r="J241" t="s">
        <v>2655</v>
      </c>
      <c r="K241" t="s">
        <v>96</v>
      </c>
      <c r="L241" t="s">
        <v>2656</v>
      </c>
      <c r="M241" s="35">
        <v>46000.48333333333</v>
      </c>
      <c r="N241" s="35">
        <v>46001.401388888888</v>
      </c>
      <c r="P241" t="s">
        <v>1000</v>
      </c>
      <c r="Q241" t="s">
        <v>1356</v>
      </c>
      <c r="R241" t="s">
        <v>1357</v>
      </c>
      <c r="S241" t="s">
        <v>963</v>
      </c>
      <c r="T241" t="s">
        <v>964</v>
      </c>
      <c r="U241" t="s">
        <v>1483</v>
      </c>
      <c r="V241" t="s">
        <v>2657</v>
      </c>
      <c r="W241" t="s">
        <v>955</v>
      </c>
      <c r="Y241" t="s">
        <v>8</v>
      </c>
      <c r="Z241" t="s">
        <v>105</v>
      </c>
      <c r="AA241" t="s">
        <v>2658</v>
      </c>
      <c r="AB241" s="37">
        <v>0</v>
      </c>
      <c r="AC241" t="s">
        <v>107</v>
      </c>
      <c r="AD241" s="37">
        <v>41241</v>
      </c>
      <c r="AE241" s="37">
        <v>0</v>
      </c>
      <c r="AF241" s="37">
        <v>41241</v>
      </c>
    </row>
    <row r="242" spans="1:32">
      <c r="A242" t="s">
        <v>297</v>
      </c>
      <c r="B242" t="s">
        <v>109</v>
      </c>
      <c r="C242" t="s">
        <v>110</v>
      </c>
      <c r="D242" t="s">
        <v>352</v>
      </c>
      <c r="E242" t="s">
        <v>2659</v>
      </c>
      <c r="F242" t="s">
        <v>2660</v>
      </c>
      <c r="G242" t="s">
        <v>947</v>
      </c>
      <c r="H242" t="s">
        <v>302</v>
      </c>
      <c r="I242" t="s">
        <v>297</v>
      </c>
      <c r="J242" t="s">
        <v>2661</v>
      </c>
      <c r="K242" t="s">
        <v>96</v>
      </c>
      <c r="L242" t="s">
        <v>2662</v>
      </c>
      <c r="M242" s="35">
        <v>46000.49009259259</v>
      </c>
      <c r="N242" s="35">
        <v>46000.708333333343</v>
      </c>
      <c r="O242" t="s">
        <v>972</v>
      </c>
      <c r="P242" t="s">
        <v>951</v>
      </c>
      <c r="Q242" t="s">
        <v>1527</v>
      </c>
      <c r="R242" t="s">
        <v>1528</v>
      </c>
      <c r="S242" t="s">
        <v>98</v>
      </c>
      <c r="T242" t="s">
        <v>99</v>
      </c>
      <c r="U242" t="s">
        <v>100</v>
      </c>
      <c r="V242" t="s">
        <v>2663</v>
      </c>
      <c r="W242" t="s">
        <v>102</v>
      </c>
      <c r="X242" t="s">
        <v>2664</v>
      </c>
      <c r="Y242" t="s">
        <v>8</v>
      </c>
      <c r="Z242" t="s">
        <v>105</v>
      </c>
      <c r="AA242" t="s">
        <v>1215</v>
      </c>
      <c r="AB242" s="37">
        <v>1</v>
      </c>
      <c r="AC242" t="s">
        <v>107</v>
      </c>
      <c r="AD242" s="37">
        <v>65960</v>
      </c>
      <c r="AE242" s="37">
        <v>75096</v>
      </c>
      <c r="AF242" s="37">
        <v>65960</v>
      </c>
    </row>
    <row r="243" spans="1:32">
      <c r="A243" t="s">
        <v>317</v>
      </c>
      <c r="B243" t="s">
        <v>124</v>
      </c>
      <c r="C243" t="s">
        <v>125</v>
      </c>
      <c r="D243" t="s">
        <v>986</v>
      </c>
      <c r="E243" t="s">
        <v>2665</v>
      </c>
      <c r="F243" t="s">
        <v>2666</v>
      </c>
      <c r="G243" t="s">
        <v>947</v>
      </c>
      <c r="H243" t="s">
        <v>195</v>
      </c>
      <c r="I243" t="s">
        <v>989</v>
      </c>
      <c r="J243" t="s">
        <v>2667</v>
      </c>
      <c r="K243" t="s">
        <v>96</v>
      </c>
      <c r="L243" t="s">
        <v>2668</v>
      </c>
      <c r="M243" s="35">
        <v>46000.485150462962</v>
      </c>
      <c r="N243" s="35">
        <v>46002.685416666667</v>
      </c>
      <c r="O243" t="s">
        <v>972</v>
      </c>
      <c r="P243" t="s">
        <v>951</v>
      </c>
      <c r="Q243" t="s">
        <v>1134</v>
      </c>
      <c r="R243" t="s">
        <v>1135</v>
      </c>
      <c r="S243" t="s">
        <v>98</v>
      </c>
      <c r="T243" t="s">
        <v>119</v>
      </c>
      <c r="U243" t="s">
        <v>100</v>
      </c>
      <c r="V243" t="s">
        <v>2669</v>
      </c>
      <c r="W243" t="s">
        <v>102</v>
      </c>
      <c r="X243" t="s">
        <v>2670</v>
      </c>
      <c r="Y243" t="s">
        <v>15</v>
      </c>
      <c r="Z243" t="s">
        <v>105</v>
      </c>
      <c r="AA243" t="s">
        <v>1448</v>
      </c>
      <c r="AB243" s="37">
        <v>1</v>
      </c>
      <c r="AC243" t="s">
        <v>107</v>
      </c>
      <c r="AD243" s="37">
        <v>479589</v>
      </c>
      <c r="AE243" s="37">
        <v>196537</v>
      </c>
      <c r="AF243" s="37">
        <v>479589</v>
      </c>
    </row>
    <row r="244" spans="1:32">
      <c r="A244" t="s">
        <v>750</v>
      </c>
      <c r="B244" t="s">
        <v>957</v>
      </c>
      <c r="C244" t="s">
        <v>286</v>
      </c>
      <c r="D244" t="s">
        <v>2671</v>
      </c>
      <c r="E244" t="s">
        <v>2672</v>
      </c>
      <c r="F244" t="s">
        <v>2673</v>
      </c>
      <c r="G244" t="s">
        <v>947</v>
      </c>
      <c r="H244" t="s">
        <v>754</v>
      </c>
      <c r="I244" t="s">
        <v>2674</v>
      </c>
      <c r="J244" t="s">
        <v>2675</v>
      </c>
      <c r="K244" t="s">
        <v>96</v>
      </c>
      <c r="L244" t="s">
        <v>2676</v>
      </c>
      <c r="M244" s="35">
        <v>46000.502465277779</v>
      </c>
      <c r="N244" s="35">
        <v>46002.65625</v>
      </c>
      <c r="O244" t="s">
        <v>972</v>
      </c>
      <c r="P244" t="s">
        <v>951</v>
      </c>
      <c r="Q244" t="s">
        <v>952</v>
      </c>
      <c r="R244" t="s">
        <v>1190</v>
      </c>
      <c r="S244" t="s">
        <v>964</v>
      </c>
      <c r="T244" t="s">
        <v>964</v>
      </c>
      <c r="U244" t="s">
        <v>100</v>
      </c>
      <c r="V244" t="s">
        <v>2677</v>
      </c>
      <c r="W244" t="s">
        <v>102</v>
      </c>
      <c r="X244" t="s">
        <v>2678</v>
      </c>
      <c r="Y244" t="s">
        <v>13</v>
      </c>
      <c r="Z244" t="s">
        <v>105</v>
      </c>
      <c r="AA244" t="s">
        <v>1094</v>
      </c>
      <c r="AB244" s="37">
        <v>1</v>
      </c>
      <c r="AC244" t="s">
        <v>107</v>
      </c>
      <c r="AD244" s="37">
        <v>275729</v>
      </c>
      <c r="AE244" s="37">
        <v>196537</v>
      </c>
      <c r="AF244" s="37">
        <v>275729</v>
      </c>
    </row>
    <row r="245" spans="1:32">
      <c r="A245" t="s">
        <v>189</v>
      </c>
      <c r="B245" t="s">
        <v>190</v>
      </c>
      <c r="C245" t="s">
        <v>191</v>
      </c>
      <c r="D245" t="s">
        <v>374</v>
      </c>
      <c r="E245" t="s">
        <v>2679</v>
      </c>
      <c r="F245" t="s">
        <v>1697</v>
      </c>
      <c r="G245" t="s">
        <v>947</v>
      </c>
      <c r="H245" t="s">
        <v>195</v>
      </c>
      <c r="I245" t="s">
        <v>377</v>
      </c>
      <c r="J245" t="s">
        <v>1698</v>
      </c>
      <c r="K245" t="s">
        <v>96</v>
      </c>
      <c r="L245" t="s">
        <v>2680</v>
      </c>
      <c r="M245" s="35">
        <v>46000.54488425926</v>
      </c>
      <c r="N245" s="35">
        <v>46001.479861111111</v>
      </c>
      <c r="O245" t="s">
        <v>972</v>
      </c>
      <c r="P245" t="s">
        <v>951</v>
      </c>
      <c r="Q245" t="s">
        <v>1019</v>
      </c>
      <c r="R245" t="s">
        <v>2681</v>
      </c>
      <c r="S245" t="s">
        <v>98</v>
      </c>
      <c r="T245" t="s">
        <v>99</v>
      </c>
      <c r="U245" t="s">
        <v>100</v>
      </c>
      <c r="V245" t="s">
        <v>2682</v>
      </c>
      <c r="W245" t="s">
        <v>102</v>
      </c>
      <c r="X245" t="s">
        <v>1701</v>
      </c>
      <c r="Y245" t="s">
        <v>11</v>
      </c>
      <c r="Z245" t="s">
        <v>105</v>
      </c>
      <c r="AA245" t="s">
        <v>845</v>
      </c>
      <c r="AB245" s="37">
        <v>1</v>
      </c>
      <c r="AC245" t="s">
        <v>107</v>
      </c>
      <c r="AD245" s="37">
        <v>144968</v>
      </c>
      <c r="AE245" s="37">
        <v>140396</v>
      </c>
      <c r="AF245" s="37">
        <v>144968</v>
      </c>
    </row>
    <row r="246" spans="1:32">
      <c r="A246" t="s">
        <v>1084</v>
      </c>
      <c r="B246" t="s">
        <v>957</v>
      </c>
      <c r="C246" t="s">
        <v>286</v>
      </c>
      <c r="D246" t="s">
        <v>2683</v>
      </c>
      <c r="E246" t="s">
        <v>2684</v>
      </c>
      <c r="F246" t="s">
        <v>2685</v>
      </c>
      <c r="G246" t="s">
        <v>947</v>
      </c>
      <c r="H246" t="s">
        <v>1088</v>
      </c>
      <c r="I246" t="s">
        <v>1084</v>
      </c>
      <c r="J246" t="s">
        <v>2686</v>
      </c>
      <c r="K246" t="s">
        <v>96</v>
      </c>
      <c r="L246" t="s">
        <v>2687</v>
      </c>
      <c r="M246" s="35">
        <v>46000.546932870369</v>
      </c>
      <c r="N246" s="35">
        <v>46000.740277777782</v>
      </c>
      <c r="O246" t="s">
        <v>972</v>
      </c>
      <c r="P246" t="s">
        <v>951</v>
      </c>
      <c r="Q246" t="s">
        <v>952</v>
      </c>
      <c r="R246" t="s">
        <v>1125</v>
      </c>
      <c r="S246" t="s">
        <v>98</v>
      </c>
      <c r="T246" t="s">
        <v>99</v>
      </c>
      <c r="U246" t="s">
        <v>100</v>
      </c>
      <c r="V246" t="s">
        <v>2688</v>
      </c>
      <c r="W246" t="s">
        <v>102</v>
      </c>
      <c r="X246" t="s">
        <v>2689</v>
      </c>
      <c r="Y246" t="s">
        <v>8</v>
      </c>
      <c r="Z246" t="s">
        <v>105</v>
      </c>
      <c r="AA246" t="s">
        <v>2690</v>
      </c>
      <c r="AB246" s="37">
        <v>1</v>
      </c>
      <c r="AC246" t="s">
        <v>107</v>
      </c>
      <c r="AD246" s="37">
        <v>65960</v>
      </c>
      <c r="AE246" s="37">
        <v>75096</v>
      </c>
      <c r="AF246" s="37">
        <v>65960</v>
      </c>
    </row>
    <row r="247" spans="1:32">
      <c r="A247" t="s">
        <v>189</v>
      </c>
      <c r="B247" t="s">
        <v>190</v>
      </c>
      <c r="C247" t="s">
        <v>191</v>
      </c>
      <c r="D247" t="s">
        <v>210</v>
      </c>
      <c r="E247" t="s">
        <v>2691</v>
      </c>
      <c r="F247" t="s">
        <v>2692</v>
      </c>
      <c r="G247" t="s">
        <v>947</v>
      </c>
      <c r="H247" t="s">
        <v>195</v>
      </c>
      <c r="I247" t="s">
        <v>189</v>
      </c>
      <c r="J247" t="s">
        <v>2693</v>
      </c>
      <c r="K247" t="s">
        <v>96</v>
      </c>
      <c r="L247" t="s">
        <v>2694</v>
      </c>
      <c r="M247" s="35">
        <v>46000.614976851852</v>
      </c>
      <c r="N247" s="35">
        <v>46001.458333333343</v>
      </c>
      <c r="O247" t="s">
        <v>972</v>
      </c>
      <c r="P247" t="s">
        <v>951</v>
      </c>
      <c r="Q247" t="s">
        <v>1100</v>
      </c>
      <c r="R247" t="s">
        <v>993</v>
      </c>
      <c r="S247" t="s">
        <v>98</v>
      </c>
      <c r="T247" t="s">
        <v>99</v>
      </c>
      <c r="U247" t="s">
        <v>100</v>
      </c>
      <c r="V247" t="s">
        <v>2695</v>
      </c>
      <c r="W247" t="s">
        <v>102</v>
      </c>
      <c r="X247" t="s">
        <v>2696</v>
      </c>
      <c r="Y247" t="s">
        <v>8</v>
      </c>
      <c r="Z247" t="s">
        <v>105</v>
      </c>
      <c r="AA247" t="s">
        <v>201</v>
      </c>
      <c r="AB247" s="37">
        <v>1</v>
      </c>
      <c r="AC247" t="s">
        <v>107</v>
      </c>
      <c r="AD247" s="37">
        <v>65960</v>
      </c>
      <c r="AE247" s="37">
        <v>75096</v>
      </c>
      <c r="AF247" s="37">
        <v>65960</v>
      </c>
    </row>
    <row r="248" spans="1:32">
      <c r="A248" t="s">
        <v>189</v>
      </c>
      <c r="B248" t="s">
        <v>190</v>
      </c>
      <c r="C248" t="s">
        <v>191</v>
      </c>
      <c r="D248" t="s">
        <v>846</v>
      </c>
      <c r="E248" t="s">
        <v>2697</v>
      </c>
      <c r="F248" t="s">
        <v>2698</v>
      </c>
      <c r="G248" t="s">
        <v>947</v>
      </c>
      <c r="H248" t="s">
        <v>195</v>
      </c>
      <c r="I248" t="s">
        <v>165</v>
      </c>
      <c r="J248" t="s">
        <v>2699</v>
      </c>
      <c r="K248" t="s">
        <v>96</v>
      </c>
      <c r="L248" t="s">
        <v>2700</v>
      </c>
      <c r="M248" s="35">
        <v>46000.625775462962</v>
      </c>
      <c r="N248" s="35">
        <v>46001.436805555553</v>
      </c>
      <c r="O248" t="s">
        <v>972</v>
      </c>
      <c r="P248" t="s">
        <v>951</v>
      </c>
      <c r="Q248" t="s">
        <v>952</v>
      </c>
      <c r="R248" t="s">
        <v>1190</v>
      </c>
      <c r="S248" t="s">
        <v>98</v>
      </c>
      <c r="T248" t="s">
        <v>119</v>
      </c>
      <c r="U248" t="s">
        <v>100</v>
      </c>
      <c r="V248" t="s">
        <v>2701</v>
      </c>
      <c r="W248" t="s">
        <v>102</v>
      </c>
      <c r="X248" t="s">
        <v>2702</v>
      </c>
      <c r="Y248" t="s">
        <v>8</v>
      </c>
      <c r="Z248" t="s">
        <v>105</v>
      </c>
      <c r="AA248" t="s">
        <v>823</v>
      </c>
      <c r="AB248" s="37">
        <v>1</v>
      </c>
      <c r="AC248" t="s">
        <v>107</v>
      </c>
      <c r="AD248" s="37">
        <v>65960</v>
      </c>
      <c r="AE248" s="37">
        <v>75096</v>
      </c>
      <c r="AF248" s="37">
        <v>65960</v>
      </c>
    </row>
    <row r="249" spans="1:32">
      <c r="A249" t="s">
        <v>626</v>
      </c>
      <c r="B249" t="s">
        <v>124</v>
      </c>
      <c r="C249" t="s">
        <v>125</v>
      </c>
      <c r="D249" t="s">
        <v>2703</v>
      </c>
      <c r="E249" t="s">
        <v>2704</v>
      </c>
      <c r="F249" t="s">
        <v>2705</v>
      </c>
      <c r="G249" t="s">
        <v>947</v>
      </c>
      <c r="H249" t="s">
        <v>630</v>
      </c>
      <c r="I249" t="s">
        <v>2706</v>
      </c>
      <c r="J249" t="s">
        <v>2707</v>
      </c>
      <c r="K249" t="s">
        <v>96</v>
      </c>
      <c r="L249" t="s">
        <v>2708</v>
      </c>
      <c r="M249" s="35">
        <v>46000.669363425928</v>
      </c>
      <c r="N249" s="35">
        <v>46001.558333333327</v>
      </c>
      <c r="O249" t="s">
        <v>972</v>
      </c>
      <c r="P249" t="s">
        <v>951</v>
      </c>
      <c r="Q249" t="s">
        <v>983</v>
      </c>
      <c r="R249" t="s">
        <v>984</v>
      </c>
      <c r="S249" t="s">
        <v>964</v>
      </c>
      <c r="T249" t="s">
        <v>964</v>
      </c>
      <c r="U249" t="s">
        <v>100</v>
      </c>
      <c r="V249" t="s">
        <v>2709</v>
      </c>
      <c r="W249" t="s">
        <v>102</v>
      </c>
      <c r="X249" t="s">
        <v>2710</v>
      </c>
      <c r="Y249" t="s">
        <v>11</v>
      </c>
      <c r="Z249" t="s">
        <v>105</v>
      </c>
      <c r="AA249" t="s">
        <v>635</v>
      </c>
      <c r="AB249" s="37">
        <v>1</v>
      </c>
      <c r="AC249" t="s">
        <v>107</v>
      </c>
      <c r="AD249" s="37">
        <v>144968</v>
      </c>
      <c r="AE249" s="37">
        <v>140396</v>
      </c>
      <c r="AF249" s="37">
        <v>144968</v>
      </c>
    </row>
    <row r="250" spans="1:32">
      <c r="A250" t="s">
        <v>1261</v>
      </c>
      <c r="B250" t="s">
        <v>124</v>
      </c>
      <c r="C250" t="s">
        <v>125</v>
      </c>
      <c r="D250" t="s">
        <v>1262</v>
      </c>
      <c r="E250" t="s">
        <v>2711</v>
      </c>
      <c r="F250" t="s">
        <v>2712</v>
      </c>
      <c r="G250" t="s">
        <v>947</v>
      </c>
      <c r="H250" t="s">
        <v>1265</v>
      </c>
      <c r="I250" t="s">
        <v>1261</v>
      </c>
      <c r="J250" t="s">
        <v>2713</v>
      </c>
      <c r="K250" t="s">
        <v>96</v>
      </c>
      <c r="L250" t="s">
        <v>2714</v>
      </c>
      <c r="M250" s="35">
        <v>46000.621412037042</v>
      </c>
      <c r="N250" s="35">
        <v>46001.442361111112</v>
      </c>
      <c r="O250" t="s">
        <v>972</v>
      </c>
      <c r="P250" t="s">
        <v>951</v>
      </c>
      <c r="Q250" t="s">
        <v>1527</v>
      </c>
      <c r="R250" t="s">
        <v>1528</v>
      </c>
      <c r="U250" t="s">
        <v>100</v>
      </c>
      <c r="V250" t="s">
        <v>2715</v>
      </c>
      <c r="W250" t="s">
        <v>102</v>
      </c>
      <c r="X250" t="s">
        <v>2716</v>
      </c>
      <c r="Y250" t="s">
        <v>8</v>
      </c>
      <c r="Z250" t="s">
        <v>105</v>
      </c>
      <c r="AA250" t="s">
        <v>2717</v>
      </c>
      <c r="AB250" s="37">
        <v>1</v>
      </c>
      <c r="AC250" t="s">
        <v>107</v>
      </c>
      <c r="AD250" s="37">
        <v>65960</v>
      </c>
      <c r="AE250" s="37">
        <v>75096</v>
      </c>
      <c r="AF250" s="37">
        <v>65960</v>
      </c>
    </row>
    <row r="251" spans="1:32">
      <c r="A251" t="s">
        <v>242</v>
      </c>
      <c r="B251" t="s">
        <v>248</v>
      </c>
      <c r="C251" t="s">
        <v>244</v>
      </c>
      <c r="D251" t="s">
        <v>255</v>
      </c>
      <c r="E251" t="s">
        <v>2718</v>
      </c>
      <c r="F251" t="s">
        <v>2719</v>
      </c>
      <c r="G251" t="s">
        <v>947</v>
      </c>
      <c r="H251" t="s">
        <v>248</v>
      </c>
      <c r="I251" t="s">
        <v>258</v>
      </c>
      <c r="J251" t="s">
        <v>2720</v>
      </c>
      <c r="K251" t="s">
        <v>96</v>
      </c>
      <c r="L251" t="s">
        <v>2721</v>
      </c>
      <c r="M251" s="35">
        <v>46000.644201388888</v>
      </c>
      <c r="N251" s="35">
        <v>46001.488888888889</v>
      </c>
      <c r="O251" t="s">
        <v>972</v>
      </c>
      <c r="P251" t="s">
        <v>951</v>
      </c>
      <c r="Q251" t="s">
        <v>1044</v>
      </c>
      <c r="R251" t="s">
        <v>993</v>
      </c>
      <c r="S251" t="s">
        <v>142</v>
      </c>
      <c r="T251" t="s">
        <v>1046</v>
      </c>
      <c r="U251" t="s">
        <v>100</v>
      </c>
      <c r="V251" t="s">
        <v>2722</v>
      </c>
      <c r="W251" t="s">
        <v>102</v>
      </c>
      <c r="X251" t="s">
        <v>2723</v>
      </c>
      <c r="Y251" t="s">
        <v>8</v>
      </c>
      <c r="Z251" t="s">
        <v>105</v>
      </c>
      <c r="AA251" t="s">
        <v>1485</v>
      </c>
      <c r="AB251" s="37">
        <v>1</v>
      </c>
      <c r="AC251" t="s">
        <v>107</v>
      </c>
      <c r="AD251" s="37">
        <v>65960</v>
      </c>
      <c r="AE251" s="37">
        <v>75096</v>
      </c>
      <c r="AF251" s="37">
        <v>65960</v>
      </c>
    </row>
    <row r="252" spans="1:32">
      <c r="A252" t="s">
        <v>242</v>
      </c>
      <c r="B252" t="s">
        <v>248</v>
      </c>
      <c r="C252" t="s">
        <v>244</v>
      </c>
      <c r="D252" t="s">
        <v>309</v>
      </c>
      <c r="E252" t="s">
        <v>2724</v>
      </c>
      <c r="F252" t="s">
        <v>1924</v>
      </c>
      <c r="G252" t="s">
        <v>947</v>
      </c>
      <c r="H252" t="s">
        <v>248</v>
      </c>
      <c r="I252" t="s">
        <v>242</v>
      </c>
      <c r="J252" t="s">
        <v>1925</v>
      </c>
      <c r="K252" t="s">
        <v>96</v>
      </c>
      <c r="L252" t="s">
        <v>2725</v>
      </c>
      <c r="M252" s="35">
        <v>46000.646412037036</v>
      </c>
      <c r="N252" s="35">
        <v>46001.609027777777</v>
      </c>
      <c r="O252" t="s">
        <v>972</v>
      </c>
      <c r="P252" t="s">
        <v>1000</v>
      </c>
      <c r="Q252" t="s">
        <v>1323</v>
      </c>
      <c r="R252" t="s">
        <v>1849</v>
      </c>
      <c r="S252" t="s">
        <v>142</v>
      </c>
      <c r="T252" t="s">
        <v>155</v>
      </c>
      <c r="U252" t="s">
        <v>100</v>
      </c>
      <c r="V252" t="s">
        <v>2726</v>
      </c>
      <c r="W252" t="s">
        <v>102</v>
      </c>
      <c r="X252" t="s">
        <v>2727</v>
      </c>
      <c r="Y252" t="s">
        <v>8</v>
      </c>
      <c r="Z252" t="s">
        <v>105</v>
      </c>
      <c r="AA252" t="s">
        <v>1485</v>
      </c>
      <c r="AB252" s="37">
        <v>1</v>
      </c>
      <c r="AC252" t="s">
        <v>107</v>
      </c>
      <c r="AD252" s="37">
        <v>65960</v>
      </c>
      <c r="AE252" s="37">
        <v>75096</v>
      </c>
      <c r="AF252" s="37">
        <v>65960</v>
      </c>
    </row>
    <row r="253" spans="1:32">
      <c r="A253" t="s">
        <v>1066</v>
      </c>
      <c r="B253" t="s">
        <v>190</v>
      </c>
      <c r="C253" t="s">
        <v>191</v>
      </c>
      <c r="D253" t="s">
        <v>1665</v>
      </c>
      <c r="E253" t="s">
        <v>2728</v>
      </c>
      <c r="F253" t="s">
        <v>1667</v>
      </c>
      <c r="G253" t="s">
        <v>947</v>
      </c>
      <c r="H253" t="s">
        <v>276</v>
      </c>
      <c r="I253" t="s">
        <v>1668</v>
      </c>
      <c r="J253" t="s">
        <v>1669</v>
      </c>
      <c r="K253" t="s">
        <v>96</v>
      </c>
      <c r="L253" t="s">
        <v>2729</v>
      </c>
      <c r="M253" s="35">
        <v>46000.657199074078</v>
      </c>
      <c r="N253" s="35">
        <v>46003.5625</v>
      </c>
      <c r="O253" t="s">
        <v>972</v>
      </c>
      <c r="P253" t="s">
        <v>951</v>
      </c>
      <c r="Q253" t="s">
        <v>1323</v>
      </c>
      <c r="R253" t="s">
        <v>993</v>
      </c>
      <c r="S253" t="s">
        <v>964</v>
      </c>
      <c r="T253" t="s">
        <v>964</v>
      </c>
      <c r="U253" t="s">
        <v>100</v>
      </c>
      <c r="V253" t="s">
        <v>2730</v>
      </c>
      <c r="W253" t="s">
        <v>102</v>
      </c>
      <c r="X253" t="s">
        <v>2731</v>
      </c>
      <c r="Y253" t="s">
        <v>104</v>
      </c>
      <c r="Z253" t="s">
        <v>1672</v>
      </c>
      <c r="AA253" t="s">
        <v>1075</v>
      </c>
      <c r="AB253" s="37">
        <v>1</v>
      </c>
      <c r="AC253" t="s">
        <v>107</v>
      </c>
      <c r="AD253" s="37">
        <v>479589</v>
      </c>
      <c r="AE253" s="37">
        <v>196537</v>
      </c>
      <c r="AF253" s="37">
        <v>479589</v>
      </c>
    </row>
    <row r="254" spans="1:32">
      <c r="A254" t="s">
        <v>1168</v>
      </c>
      <c r="B254" t="s">
        <v>124</v>
      </c>
      <c r="C254" t="s">
        <v>125</v>
      </c>
      <c r="D254" t="s">
        <v>2732</v>
      </c>
      <c r="E254" t="s">
        <v>2733</v>
      </c>
      <c r="F254" t="s">
        <v>2734</v>
      </c>
      <c r="G254" t="s">
        <v>947</v>
      </c>
      <c r="H254" t="s">
        <v>1172</v>
      </c>
      <c r="I254" t="s">
        <v>2735</v>
      </c>
      <c r="J254" t="s">
        <v>2736</v>
      </c>
      <c r="K254" t="s">
        <v>96</v>
      </c>
      <c r="L254" t="s">
        <v>2737</v>
      </c>
      <c r="M254" s="35">
        <v>46000.641805555562</v>
      </c>
      <c r="N254" s="35">
        <v>46001.682638888888</v>
      </c>
      <c r="O254" t="s">
        <v>972</v>
      </c>
      <c r="P254" t="s">
        <v>951</v>
      </c>
      <c r="Q254" t="s">
        <v>1019</v>
      </c>
      <c r="R254" t="s">
        <v>2681</v>
      </c>
      <c r="S254" t="s">
        <v>98</v>
      </c>
      <c r="T254" t="s">
        <v>119</v>
      </c>
      <c r="U254" t="s">
        <v>100</v>
      </c>
      <c r="V254" t="s">
        <v>2738</v>
      </c>
      <c r="W254" t="s">
        <v>102</v>
      </c>
      <c r="X254" t="s">
        <v>2739</v>
      </c>
      <c r="Y254" t="s">
        <v>11</v>
      </c>
      <c r="Z254" t="s">
        <v>105</v>
      </c>
      <c r="AA254" t="s">
        <v>158</v>
      </c>
      <c r="AB254" s="37">
        <v>1</v>
      </c>
      <c r="AC254" t="s">
        <v>107</v>
      </c>
      <c r="AD254" s="37">
        <v>144968</v>
      </c>
      <c r="AE254" s="37">
        <v>140396</v>
      </c>
      <c r="AF254" s="37">
        <v>144968</v>
      </c>
    </row>
    <row r="255" spans="1:32">
      <c r="A255" t="s">
        <v>1261</v>
      </c>
      <c r="B255" t="s">
        <v>124</v>
      </c>
      <c r="C255" t="s">
        <v>125</v>
      </c>
      <c r="D255" t="s">
        <v>1262</v>
      </c>
      <c r="E255" t="s">
        <v>2740</v>
      </c>
      <c r="F255" t="s">
        <v>2741</v>
      </c>
      <c r="G255" t="s">
        <v>947</v>
      </c>
      <c r="H255" t="s">
        <v>1265</v>
      </c>
      <c r="I255" t="s">
        <v>1261</v>
      </c>
      <c r="J255" t="s">
        <v>2742</v>
      </c>
      <c r="K255" t="s">
        <v>96</v>
      </c>
      <c r="L255" t="s">
        <v>2743</v>
      </c>
      <c r="M255" s="35">
        <v>46000.645011574074</v>
      </c>
      <c r="N255" s="35">
        <v>46001.552083333343</v>
      </c>
      <c r="O255" t="s">
        <v>972</v>
      </c>
      <c r="P255" t="s">
        <v>951</v>
      </c>
      <c r="Q255" t="s">
        <v>1100</v>
      </c>
      <c r="R255" t="s">
        <v>2335</v>
      </c>
      <c r="S255" t="s">
        <v>142</v>
      </c>
      <c r="T255" t="s">
        <v>1046</v>
      </c>
      <c r="U255" t="s">
        <v>100</v>
      </c>
      <c r="V255" t="s">
        <v>2744</v>
      </c>
      <c r="W255" t="s">
        <v>102</v>
      </c>
      <c r="X255" t="s">
        <v>2745</v>
      </c>
      <c r="Y255" t="s">
        <v>8</v>
      </c>
      <c r="Z255" t="s">
        <v>105</v>
      </c>
      <c r="AA255" t="s">
        <v>2746</v>
      </c>
      <c r="AB255" s="37">
        <v>1</v>
      </c>
      <c r="AC255" t="s">
        <v>107</v>
      </c>
      <c r="AD255" s="37">
        <v>65960</v>
      </c>
      <c r="AE255" s="37">
        <v>75096</v>
      </c>
      <c r="AF255" s="37">
        <v>65960</v>
      </c>
    </row>
    <row r="256" spans="1:32">
      <c r="A256" t="s">
        <v>297</v>
      </c>
      <c r="B256" t="s">
        <v>109</v>
      </c>
      <c r="C256" t="s">
        <v>110</v>
      </c>
      <c r="D256" t="s">
        <v>352</v>
      </c>
      <c r="E256" t="s">
        <v>2747</v>
      </c>
      <c r="F256" t="s">
        <v>2748</v>
      </c>
      <c r="G256" t="s">
        <v>947</v>
      </c>
      <c r="H256" t="s">
        <v>302</v>
      </c>
      <c r="I256" t="s">
        <v>297</v>
      </c>
      <c r="J256" t="s">
        <v>2749</v>
      </c>
      <c r="K256" t="s">
        <v>96</v>
      </c>
      <c r="L256" t="s">
        <v>2750</v>
      </c>
      <c r="M256" s="35">
        <v>46000.649467592593</v>
      </c>
      <c r="N256" s="35">
        <v>46001.611805555563</v>
      </c>
      <c r="O256" t="s">
        <v>972</v>
      </c>
      <c r="P256" t="s">
        <v>951</v>
      </c>
      <c r="Q256" t="s">
        <v>952</v>
      </c>
      <c r="R256" t="s">
        <v>953</v>
      </c>
      <c r="S256" t="s">
        <v>963</v>
      </c>
      <c r="T256" t="s">
        <v>963</v>
      </c>
      <c r="U256" t="s">
        <v>100</v>
      </c>
      <c r="V256" t="s">
        <v>2751</v>
      </c>
      <c r="W256" t="s">
        <v>102</v>
      </c>
      <c r="X256" t="s">
        <v>2752</v>
      </c>
      <c r="Y256" t="s">
        <v>8</v>
      </c>
      <c r="Z256" t="s">
        <v>105</v>
      </c>
      <c r="AA256" t="s">
        <v>359</v>
      </c>
      <c r="AB256" s="37">
        <v>1</v>
      </c>
      <c r="AC256" t="s">
        <v>107</v>
      </c>
      <c r="AD256" s="37">
        <v>65960</v>
      </c>
      <c r="AE256" s="37">
        <v>75096</v>
      </c>
      <c r="AF256" s="37">
        <v>65960</v>
      </c>
    </row>
    <row r="257" spans="1:32">
      <c r="A257" t="s">
        <v>1261</v>
      </c>
      <c r="B257" t="s">
        <v>124</v>
      </c>
      <c r="C257" t="s">
        <v>125</v>
      </c>
      <c r="D257" t="s">
        <v>1262</v>
      </c>
      <c r="E257" t="s">
        <v>2753</v>
      </c>
      <c r="F257" t="s">
        <v>2754</v>
      </c>
      <c r="G257" t="s">
        <v>947</v>
      </c>
      <c r="H257" t="s">
        <v>1265</v>
      </c>
      <c r="I257" t="s">
        <v>1261</v>
      </c>
      <c r="J257" t="s">
        <v>2755</v>
      </c>
      <c r="K257" t="s">
        <v>96</v>
      </c>
      <c r="L257" t="s">
        <v>2756</v>
      </c>
      <c r="M257" s="35">
        <v>46000.670034722221</v>
      </c>
      <c r="N257" s="35">
        <v>46001.650694444441</v>
      </c>
      <c r="O257" t="s">
        <v>972</v>
      </c>
      <c r="P257" t="s">
        <v>951</v>
      </c>
      <c r="Q257" t="s">
        <v>962</v>
      </c>
      <c r="R257" t="s">
        <v>962</v>
      </c>
      <c r="S257" t="s">
        <v>964</v>
      </c>
      <c r="T257" t="s">
        <v>964</v>
      </c>
      <c r="U257" t="s">
        <v>100</v>
      </c>
      <c r="V257" t="s">
        <v>2757</v>
      </c>
      <c r="W257" t="s">
        <v>102</v>
      </c>
      <c r="X257" t="s">
        <v>2758</v>
      </c>
      <c r="Y257" t="s">
        <v>8</v>
      </c>
      <c r="Z257" t="s">
        <v>105</v>
      </c>
      <c r="AA257" t="s">
        <v>2746</v>
      </c>
      <c r="AB257" s="37">
        <v>1</v>
      </c>
      <c r="AC257" t="s">
        <v>107</v>
      </c>
      <c r="AD257" s="37">
        <v>65960</v>
      </c>
      <c r="AE257" s="37">
        <v>75096</v>
      </c>
      <c r="AF257" s="37">
        <v>65960</v>
      </c>
    </row>
    <row r="258" spans="1:32">
      <c r="A258" t="s">
        <v>242</v>
      </c>
      <c r="B258" t="s">
        <v>248</v>
      </c>
      <c r="C258" t="s">
        <v>244</v>
      </c>
      <c r="D258" t="s">
        <v>2759</v>
      </c>
      <c r="E258" t="s">
        <v>2760</v>
      </c>
      <c r="F258" t="s">
        <v>2761</v>
      </c>
      <c r="G258" t="s">
        <v>947</v>
      </c>
      <c r="H258" t="s">
        <v>248</v>
      </c>
      <c r="I258" t="s">
        <v>2762</v>
      </c>
      <c r="J258" t="s">
        <v>2763</v>
      </c>
      <c r="K258" t="s">
        <v>96</v>
      </c>
      <c r="L258" t="s">
        <v>2764</v>
      </c>
      <c r="M258" s="35">
        <v>46000.670706018522</v>
      </c>
      <c r="N258" s="35">
        <v>46001.620138888888</v>
      </c>
      <c r="O258" t="s">
        <v>972</v>
      </c>
      <c r="P258" t="s">
        <v>951</v>
      </c>
      <c r="Q258" t="s">
        <v>1019</v>
      </c>
      <c r="R258" t="s">
        <v>2681</v>
      </c>
      <c r="S258" t="s">
        <v>98</v>
      </c>
      <c r="T258" t="s">
        <v>119</v>
      </c>
      <c r="U258" t="s">
        <v>100</v>
      </c>
      <c r="V258" t="s">
        <v>2765</v>
      </c>
      <c r="W258" t="s">
        <v>102</v>
      </c>
      <c r="X258" t="s">
        <v>2766</v>
      </c>
      <c r="Y258" t="s">
        <v>11</v>
      </c>
      <c r="Z258" t="s">
        <v>105</v>
      </c>
      <c r="AA258" t="s">
        <v>1929</v>
      </c>
      <c r="AB258" s="37">
        <v>1</v>
      </c>
      <c r="AC258" t="s">
        <v>107</v>
      </c>
      <c r="AD258" s="37">
        <v>144968</v>
      </c>
      <c r="AE258" s="37">
        <v>140396</v>
      </c>
      <c r="AF258" s="37">
        <v>144968</v>
      </c>
    </row>
    <row r="259" spans="1:32">
      <c r="A259" t="s">
        <v>297</v>
      </c>
      <c r="B259" t="s">
        <v>109</v>
      </c>
      <c r="C259" t="s">
        <v>110</v>
      </c>
      <c r="D259" t="s">
        <v>360</v>
      </c>
      <c r="E259" t="s">
        <v>2767</v>
      </c>
      <c r="F259" t="s">
        <v>2768</v>
      </c>
      <c r="G259" t="s">
        <v>947</v>
      </c>
      <c r="H259" t="s">
        <v>302</v>
      </c>
      <c r="I259" t="s">
        <v>363</v>
      </c>
      <c r="J259" t="s">
        <v>2769</v>
      </c>
      <c r="K259" t="s">
        <v>96</v>
      </c>
      <c r="L259" t="s">
        <v>2770</v>
      </c>
      <c r="M259" s="35">
        <v>46000.670717592591</v>
      </c>
      <c r="N259" s="35">
        <v>46001.486111111109</v>
      </c>
      <c r="O259" t="s">
        <v>972</v>
      </c>
      <c r="P259" t="s">
        <v>951</v>
      </c>
      <c r="Q259" t="s">
        <v>1100</v>
      </c>
      <c r="R259" t="s">
        <v>993</v>
      </c>
      <c r="S259" t="s">
        <v>98</v>
      </c>
      <c r="T259" t="s">
        <v>119</v>
      </c>
      <c r="U259" t="s">
        <v>100</v>
      </c>
      <c r="V259" t="s">
        <v>2771</v>
      </c>
      <c r="W259" t="s">
        <v>102</v>
      </c>
      <c r="X259" t="s">
        <v>2772</v>
      </c>
      <c r="Y259" t="s">
        <v>11</v>
      </c>
      <c r="Z259" t="s">
        <v>105</v>
      </c>
      <c r="AA259" t="s">
        <v>1215</v>
      </c>
      <c r="AB259" s="37">
        <v>1</v>
      </c>
      <c r="AC259" t="s">
        <v>107</v>
      </c>
      <c r="AD259" s="37">
        <v>144968</v>
      </c>
      <c r="AE259" s="37">
        <v>140396</v>
      </c>
      <c r="AF259" s="37">
        <v>144968</v>
      </c>
    </row>
    <row r="260" spans="1:32">
      <c r="A260" t="s">
        <v>317</v>
      </c>
      <c r="B260" t="s">
        <v>124</v>
      </c>
      <c r="C260" t="s">
        <v>125</v>
      </c>
      <c r="D260" t="s">
        <v>2773</v>
      </c>
      <c r="E260" t="s">
        <v>2774</v>
      </c>
      <c r="F260" t="s">
        <v>2775</v>
      </c>
      <c r="G260" t="s">
        <v>947</v>
      </c>
      <c r="H260" t="s">
        <v>195</v>
      </c>
      <c r="I260" t="s">
        <v>2776</v>
      </c>
      <c r="J260" t="s">
        <v>2777</v>
      </c>
      <c r="K260" t="s">
        <v>96</v>
      </c>
      <c r="L260" t="s">
        <v>2778</v>
      </c>
      <c r="M260" s="35">
        <v>46000.676400462973</v>
      </c>
      <c r="N260" s="35">
        <v>46002.62222222222</v>
      </c>
      <c r="O260" t="s">
        <v>972</v>
      </c>
      <c r="P260" t="s">
        <v>951</v>
      </c>
      <c r="Q260" t="s">
        <v>983</v>
      </c>
      <c r="R260" t="s">
        <v>984</v>
      </c>
      <c r="S260" t="s">
        <v>98</v>
      </c>
      <c r="T260" t="s">
        <v>119</v>
      </c>
      <c r="U260" t="s">
        <v>100</v>
      </c>
      <c r="V260" t="s">
        <v>2779</v>
      </c>
      <c r="W260" t="s">
        <v>102</v>
      </c>
      <c r="X260" t="s">
        <v>2780</v>
      </c>
      <c r="Y260" t="s">
        <v>15</v>
      </c>
      <c r="Z260" t="s">
        <v>105</v>
      </c>
      <c r="AA260" t="s">
        <v>1448</v>
      </c>
      <c r="AB260" s="37">
        <v>1</v>
      </c>
      <c r="AC260" t="s">
        <v>107</v>
      </c>
      <c r="AD260" s="37">
        <v>479589</v>
      </c>
      <c r="AE260" s="37">
        <v>196537</v>
      </c>
      <c r="AF260" s="37">
        <v>479589</v>
      </c>
    </row>
    <row r="261" spans="1:32">
      <c r="A261" t="s">
        <v>189</v>
      </c>
      <c r="B261" t="s">
        <v>190</v>
      </c>
      <c r="C261" t="s">
        <v>191</v>
      </c>
      <c r="D261" t="s">
        <v>905</v>
      </c>
      <c r="E261" t="s">
        <v>2781</v>
      </c>
      <c r="F261" t="s">
        <v>2385</v>
      </c>
      <c r="G261" t="s">
        <v>947</v>
      </c>
      <c r="H261" t="s">
        <v>195</v>
      </c>
      <c r="I261" t="s">
        <v>908</v>
      </c>
      <c r="J261" t="s">
        <v>2386</v>
      </c>
      <c r="K261" t="s">
        <v>96</v>
      </c>
      <c r="L261" t="s">
        <v>2782</v>
      </c>
      <c r="M261" s="35">
        <v>46000.691689814812</v>
      </c>
      <c r="N261" s="35">
        <v>46001.440972222219</v>
      </c>
      <c r="O261" t="s">
        <v>972</v>
      </c>
      <c r="P261" t="s">
        <v>1000</v>
      </c>
      <c r="Q261" t="s">
        <v>1356</v>
      </c>
      <c r="R261" t="s">
        <v>1357</v>
      </c>
      <c r="S261" t="s">
        <v>98</v>
      </c>
      <c r="T261" t="s">
        <v>99</v>
      </c>
      <c r="U261" t="s">
        <v>100</v>
      </c>
      <c r="V261" t="s">
        <v>2783</v>
      </c>
      <c r="W261" t="s">
        <v>102</v>
      </c>
      <c r="X261" t="s">
        <v>2389</v>
      </c>
      <c r="Y261" t="s">
        <v>8</v>
      </c>
      <c r="Z261" t="s">
        <v>105</v>
      </c>
      <c r="AA261" t="s">
        <v>2405</v>
      </c>
      <c r="AB261" s="37">
        <v>1</v>
      </c>
      <c r="AC261" t="s">
        <v>107</v>
      </c>
      <c r="AD261" s="37">
        <v>65960</v>
      </c>
      <c r="AE261" s="37">
        <v>75096</v>
      </c>
      <c r="AF261" s="37">
        <v>65960</v>
      </c>
    </row>
    <row r="262" spans="1:32">
      <c r="A262" t="s">
        <v>1066</v>
      </c>
      <c r="B262" t="s">
        <v>190</v>
      </c>
      <c r="C262" t="s">
        <v>191</v>
      </c>
      <c r="D262" t="s">
        <v>1426</v>
      </c>
      <c r="E262" t="s">
        <v>2784</v>
      </c>
      <c r="F262" t="s">
        <v>2351</v>
      </c>
      <c r="G262" t="s">
        <v>947</v>
      </c>
      <c r="H262" t="s">
        <v>195</v>
      </c>
      <c r="I262" t="s">
        <v>1066</v>
      </c>
      <c r="J262" t="s">
        <v>2352</v>
      </c>
      <c r="K262" t="s">
        <v>96</v>
      </c>
      <c r="L262" t="s">
        <v>2785</v>
      </c>
      <c r="M262" s="35">
        <v>46000.715682870366</v>
      </c>
      <c r="N262" s="35">
        <v>46001.46597222222</v>
      </c>
      <c r="O262" t="s">
        <v>972</v>
      </c>
      <c r="P262" t="s">
        <v>951</v>
      </c>
      <c r="Q262" t="s">
        <v>952</v>
      </c>
      <c r="R262" t="s">
        <v>993</v>
      </c>
      <c r="S262" t="s">
        <v>964</v>
      </c>
      <c r="T262" t="s">
        <v>964</v>
      </c>
      <c r="U262" t="s">
        <v>100</v>
      </c>
      <c r="V262" t="s">
        <v>2786</v>
      </c>
      <c r="W262" t="s">
        <v>102</v>
      </c>
      <c r="X262" t="s">
        <v>2355</v>
      </c>
      <c r="Y262" t="s">
        <v>8</v>
      </c>
      <c r="Z262" t="s">
        <v>105</v>
      </c>
      <c r="AA262" t="s">
        <v>1075</v>
      </c>
      <c r="AB262" s="37">
        <v>2</v>
      </c>
      <c r="AC262" t="s">
        <v>107</v>
      </c>
      <c r="AD262" s="37">
        <v>131920</v>
      </c>
      <c r="AE262" s="37">
        <v>75096</v>
      </c>
      <c r="AF262" s="37">
        <v>131920</v>
      </c>
    </row>
    <row r="263" spans="1:32">
      <c r="A263" t="s">
        <v>1066</v>
      </c>
      <c r="B263" t="s">
        <v>190</v>
      </c>
      <c r="C263" t="s">
        <v>191</v>
      </c>
      <c r="D263" t="s">
        <v>1426</v>
      </c>
      <c r="E263" t="s">
        <v>2787</v>
      </c>
      <c r="F263" t="s">
        <v>2788</v>
      </c>
      <c r="G263" t="s">
        <v>947</v>
      </c>
      <c r="H263" t="s">
        <v>195</v>
      </c>
      <c r="I263" t="s">
        <v>1066</v>
      </c>
      <c r="J263" t="s">
        <v>2789</v>
      </c>
      <c r="K263" t="s">
        <v>96</v>
      </c>
      <c r="L263" t="s">
        <v>2790</v>
      </c>
      <c r="M263" s="35">
        <v>46000.744444444441</v>
      </c>
      <c r="N263" s="35">
        <v>46001.481944444437</v>
      </c>
      <c r="O263" t="s">
        <v>972</v>
      </c>
      <c r="P263" t="s">
        <v>951</v>
      </c>
      <c r="Q263" t="s">
        <v>952</v>
      </c>
      <c r="R263" t="s">
        <v>1125</v>
      </c>
      <c r="S263" t="s">
        <v>98</v>
      </c>
      <c r="T263" t="s">
        <v>99</v>
      </c>
      <c r="U263" t="s">
        <v>100</v>
      </c>
      <c r="V263" t="s">
        <v>2791</v>
      </c>
      <c r="W263" t="s">
        <v>102</v>
      </c>
      <c r="X263" t="s">
        <v>2792</v>
      </c>
      <c r="Y263" t="s">
        <v>8</v>
      </c>
      <c r="Z263" t="s">
        <v>105</v>
      </c>
      <c r="AA263" t="s">
        <v>1075</v>
      </c>
      <c r="AB263" s="37">
        <v>1</v>
      </c>
      <c r="AC263" t="s">
        <v>107</v>
      </c>
      <c r="AD263" s="37">
        <v>65960</v>
      </c>
      <c r="AE263" s="37">
        <v>75096</v>
      </c>
      <c r="AF263" s="37">
        <v>65960</v>
      </c>
    </row>
    <row r="264" spans="1:32">
      <c r="A264" t="s">
        <v>189</v>
      </c>
      <c r="B264" t="s">
        <v>190</v>
      </c>
      <c r="C264" t="s">
        <v>191</v>
      </c>
      <c r="D264" t="s">
        <v>2793</v>
      </c>
      <c r="E264" t="s">
        <v>2794</v>
      </c>
      <c r="F264" t="s">
        <v>2795</v>
      </c>
      <c r="G264" t="s">
        <v>947</v>
      </c>
      <c r="H264" t="s">
        <v>235</v>
      </c>
      <c r="I264" t="s">
        <v>2796</v>
      </c>
      <c r="J264" t="s">
        <v>2797</v>
      </c>
      <c r="K264" t="s">
        <v>96</v>
      </c>
      <c r="L264" t="s">
        <v>2798</v>
      </c>
      <c r="M264" s="35">
        <v>46000.7190162037</v>
      </c>
      <c r="N264" s="35">
        <v>46002.553472222222</v>
      </c>
      <c r="O264" t="s">
        <v>972</v>
      </c>
      <c r="P264" t="s">
        <v>951</v>
      </c>
      <c r="Q264" t="s">
        <v>1134</v>
      </c>
      <c r="R264" t="s">
        <v>1135</v>
      </c>
      <c r="S264" t="s">
        <v>964</v>
      </c>
      <c r="T264" t="s">
        <v>964</v>
      </c>
      <c r="U264" t="s">
        <v>100</v>
      </c>
      <c r="V264" t="s">
        <v>2799</v>
      </c>
      <c r="W264" t="s">
        <v>102</v>
      </c>
      <c r="X264" t="s">
        <v>2800</v>
      </c>
      <c r="Y264" t="s">
        <v>15</v>
      </c>
      <c r="Z264" t="s">
        <v>105</v>
      </c>
      <c r="AA264" t="s">
        <v>823</v>
      </c>
      <c r="AB264" s="37">
        <v>1</v>
      </c>
      <c r="AC264" t="s">
        <v>107</v>
      </c>
      <c r="AD264" s="37">
        <v>479589</v>
      </c>
      <c r="AE264" s="37">
        <v>196537</v>
      </c>
      <c r="AF264" s="37">
        <v>479589</v>
      </c>
    </row>
    <row r="265" spans="1:32">
      <c r="A265" t="s">
        <v>189</v>
      </c>
      <c r="B265" t="s">
        <v>190</v>
      </c>
      <c r="C265" t="s">
        <v>191</v>
      </c>
      <c r="D265" t="s">
        <v>210</v>
      </c>
      <c r="E265" t="s">
        <v>2801</v>
      </c>
      <c r="F265" t="s">
        <v>2802</v>
      </c>
      <c r="G265" t="s">
        <v>947</v>
      </c>
      <c r="H265" t="s">
        <v>195</v>
      </c>
      <c r="I265" t="s">
        <v>189</v>
      </c>
      <c r="J265" t="s">
        <v>2803</v>
      </c>
      <c r="K265" t="s">
        <v>96</v>
      </c>
      <c r="L265" t="s">
        <v>2804</v>
      </c>
      <c r="M265" s="35">
        <v>46000.709363425929</v>
      </c>
      <c r="N265" s="35">
        <v>46001.615277777782</v>
      </c>
      <c r="O265" t="s">
        <v>972</v>
      </c>
      <c r="P265" t="s">
        <v>951</v>
      </c>
      <c r="Q265" t="s">
        <v>1100</v>
      </c>
      <c r="R265" t="s">
        <v>993</v>
      </c>
      <c r="S265" t="s">
        <v>98</v>
      </c>
      <c r="T265" t="s">
        <v>119</v>
      </c>
      <c r="U265" t="s">
        <v>100</v>
      </c>
      <c r="V265" t="s">
        <v>2805</v>
      </c>
      <c r="W265" t="s">
        <v>102</v>
      </c>
      <c r="X265" t="s">
        <v>2806</v>
      </c>
      <c r="Y265" t="s">
        <v>8</v>
      </c>
      <c r="Z265" t="s">
        <v>105</v>
      </c>
      <c r="AA265" t="s">
        <v>201</v>
      </c>
      <c r="AB265" s="37">
        <v>1</v>
      </c>
      <c r="AC265" t="s">
        <v>107</v>
      </c>
      <c r="AD265" s="37">
        <v>65960</v>
      </c>
      <c r="AE265" s="37">
        <v>75096</v>
      </c>
      <c r="AF265" s="37">
        <v>65960</v>
      </c>
    </row>
    <row r="266" spans="1:32">
      <c r="A266" t="s">
        <v>417</v>
      </c>
      <c r="B266" t="s">
        <v>86</v>
      </c>
      <c r="C266" t="s">
        <v>87</v>
      </c>
      <c r="D266" t="s">
        <v>452</v>
      </c>
      <c r="E266" t="s">
        <v>2807</v>
      </c>
      <c r="F266" t="s">
        <v>2808</v>
      </c>
      <c r="G266" t="s">
        <v>947</v>
      </c>
      <c r="H266" t="s">
        <v>455</v>
      </c>
      <c r="I266" t="s">
        <v>417</v>
      </c>
      <c r="J266" t="s">
        <v>2809</v>
      </c>
      <c r="K266" t="s">
        <v>96</v>
      </c>
      <c r="L266" t="s">
        <v>2810</v>
      </c>
      <c r="M266" s="35">
        <v>46001.333333333343</v>
      </c>
      <c r="N266" s="35">
        <v>46001.477777777778</v>
      </c>
      <c r="O266" t="s">
        <v>972</v>
      </c>
      <c r="P266" t="s">
        <v>951</v>
      </c>
      <c r="Q266" t="s">
        <v>1056</v>
      </c>
      <c r="R266" t="s">
        <v>993</v>
      </c>
      <c r="S266" t="s">
        <v>98</v>
      </c>
      <c r="T266" t="s">
        <v>119</v>
      </c>
      <c r="U266" t="s">
        <v>100</v>
      </c>
      <c r="V266" t="s">
        <v>2811</v>
      </c>
      <c r="W266" t="s">
        <v>102</v>
      </c>
      <c r="X266" t="s">
        <v>2812</v>
      </c>
      <c r="Y266" t="s">
        <v>8</v>
      </c>
      <c r="Z266" t="s">
        <v>105</v>
      </c>
      <c r="AA266" t="s">
        <v>478</v>
      </c>
      <c r="AB266" s="37">
        <v>1</v>
      </c>
      <c r="AC266" t="s">
        <v>107</v>
      </c>
      <c r="AD266" s="37">
        <v>65960</v>
      </c>
      <c r="AE266" s="37">
        <v>75096</v>
      </c>
      <c r="AF266" s="37">
        <v>65960</v>
      </c>
    </row>
    <row r="267" spans="1:32">
      <c r="A267" t="s">
        <v>317</v>
      </c>
      <c r="B267" t="s">
        <v>124</v>
      </c>
      <c r="C267" t="s">
        <v>125</v>
      </c>
      <c r="D267" t="s">
        <v>1253</v>
      </c>
      <c r="E267" t="s">
        <v>2813</v>
      </c>
      <c r="F267" t="s">
        <v>2814</v>
      </c>
      <c r="G267" t="s">
        <v>947</v>
      </c>
      <c r="H267" t="s">
        <v>195</v>
      </c>
      <c r="I267" t="s">
        <v>1256</v>
      </c>
      <c r="J267" t="s">
        <v>2815</v>
      </c>
      <c r="K267" t="s">
        <v>96</v>
      </c>
      <c r="L267" t="s">
        <v>2816</v>
      </c>
      <c r="M267" s="35">
        <v>46001.333333333343</v>
      </c>
      <c r="N267" s="35">
        <v>46002.619444444441</v>
      </c>
      <c r="O267" t="s">
        <v>972</v>
      </c>
      <c r="P267" t="s">
        <v>951</v>
      </c>
      <c r="Q267" t="s">
        <v>983</v>
      </c>
      <c r="R267" t="s">
        <v>993</v>
      </c>
      <c r="S267" t="s">
        <v>964</v>
      </c>
      <c r="T267" t="s">
        <v>964</v>
      </c>
      <c r="U267" t="s">
        <v>100</v>
      </c>
      <c r="V267" t="s">
        <v>2817</v>
      </c>
      <c r="W267" t="s">
        <v>102</v>
      </c>
      <c r="X267" t="s">
        <v>2818</v>
      </c>
      <c r="Y267" t="s">
        <v>11</v>
      </c>
      <c r="Z267" t="s">
        <v>105</v>
      </c>
      <c r="AA267" t="s">
        <v>956</v>
      </c>
      <c r="AB267" s="37">
        <v>1</v>
      </c>
      <c r="AC267" t="s">
        <v>107</v>
      </c>
      <c r="AD267" s="37">
        <v>144968</v>
      </c>
      <c r="AE267" s="37">
        <v>140396</v>
      </c>
      <c r="AF267" s="37">
        <v>144968</v>
      </c>
    </row>
    <row r="268" spans="1:32">
      <c r="A268" t="s">
        <v>417</v>
      </c>
      <c r="B268" t="s">
        <v>86</v>
      </c>
      <c r="C268" t="s">
        <v>87</v>
      </c>
      <c r="D268" t="s">
        <v>2819</v>
      </c>
      <c r="E268" t="s">
        <v>2820</v>
      </c>
      <c r="F268" t="s">
        <v>2821</v>
      </c>
      <c r="G268" t="s">
        <v>947</v>
      </c>
      <c r="H268" t="s">
        <v>455</v>
      </c>
      <c r="I268" t="s">
        <v>2822</v>
      </c>
      <c r="J268" t="s">
        <v>2823</v>
      </c>
      <c r="K268" t="s">
        <v>96</v>
      </c>
      <c r="L268" t="s">
        <v>2824</v>
      </c>
      <c r="M268" s="35">
        <v>46001.333333333343</v>
      </c>
      <c r="N268" s="35">
        <v>46002.410416666673</v>
      </c>
      <c r="O268" t="s">
        <v>972</v>
      </c>
      <c r="P268" t="s">
        <v>951</v>
      </c>
      <c r="Q268" t="s">
        <v>1268</v>
      </c>
      <c r="R268" t="s">
        <v>993</v>
      </c>
      <c r="S268" t="s">
        <v>98</v>
      </c>
      <c r="T268" t="s">
        <v>119</v>
      </c>
      <c r="U268" t="s">
        <v>100</v>
      </c>
      <c r="V268" t="s">
        <v>2825</v>
      </c>
      <c r="W268" t="s">
        <v>102</v>
      </c>
      <c r="X268" t="s">
        <v>2826</v>
      </c>
      <c r="Y268" t="s">
        <v>13</v>
      </c>
      <c r="Z268" t="s">
        <v>105</v>
      </c>
      <c r="AA268" t="s">
        <v>742</v>
      </c>
      <c r="AB268" s="37">
        <v>1</v>
      </c>
      <c r="AC268" t="s">
        <v>107</v>
      </c>
      <c r="AD268" s="37">
        <v>275729</v>
      </c>
      <c r="AE268" s="37">
        <v>196537</v>
      </c>
      <c r="AF268" s="37">
        <v>275729</v>
      </c>
    </row>
    <row r="269" spans="1:32">
      <c r="A269" t="s">
        <v>297</v>
      </c>
      <c r="B269" t="s">
        <v>109</v>
      </c>
      <c r="C269" t="s">
        <v>110</v>
      </c>
      <c r="D269" t="s">
        <v>352</v>
      </c>
      <c r="E269" t="s">
        <v>2827</v>
      </c>
      <c r="F269" t="s">
        <v>2828</v>
      </c>
      <c r="G269" t="s">
        <v>947</v>
      </c>
      <c r="H269" t="s">
        <v>302</v>
      </c>
      <c r="I269" t="s">
        <v>297</v>
      </c>
      <c r="J269" t="s">
        <v>2829</v>
      </c>
      <c r="K269" t="s">
        <v>96</v>
      </c>
      <c r="L269" t="s">
        <v>2830</v>
      </c>
      <c r="M269" s="35">
        <v>46001.354907407411</v>
      </c>
      <c r="N269" s="35">
        <v>46002.456944444442</v>
      </c>
      <c r="O269" t="s">
        <v>972</v>
      </c>
      <c r="P269" t="s">
        <v>951</v>
      </c>
      <c r="Q269" t="s">
        <v>1134</v>
      </c>
      <c r="R269" t="s">
        <v>993</v>
      </c>
      <c r="S269" t="s">
        <v>142</v>
      </c>
      <c r="T269" t="s">
        <v>1046</v>
      </c>
      <c r="U269" t="s">
        <v>100</v>
      </c>
      <c r="V269" t="s">
        <v>2831</v>
      </c>
      <c r="W269" t="s">
        <v>102</v>
      </c>
      <c r="X269" t="s">
        <v>2832</v>
      </c>
      <c r="Y269" t="s">
        <v>8</v>
      </c>
      <c r="Z269" t="s">
        <v>105</v>
      </c>
      <c r="AA269" t="s">
        <v>1215</v>
      </c>
      <c r="AB269" s="37">
        <v>1</v>
      </c>
      <c r="AC269" t="s">
        <v>107</v>
      </c>
      <c r="AD269" s="37">
        <v>65960</v>
      </c>
      <c r="AE269" s="37">
        <v>75096</v>
      </c>
      <c r="AF269" s="37">
        <v>65960</v>
      </c>
    </row>
    <row r="270" spans="1:32">
      <c r="A270" t="s">
        <v>189</v>
      </c>
      <c r="B270" t="s">
        <v>190</v>
      </c>
      <c r="C270" t="s">
        <v>191</v>
      </c>
      <c r="D270" t="s">
        <v>374</v>
      </c>
      <c r="E270" t="s">
        <v>2833</v>
      </c>
      <c r="F270" t="s">
        <v>2834</v>
      </c>
      <c r="G270" t="s">
        <v>947</v>
      </c>
      <c r="H270" t="s">
        <v>195</v>
      </c>
      <c r="I270" t="s">
        <v>377</v>
      </c>
      <c r="J270" t="s">
        <v>2835</v>
      </c>
      <c r="K270" t="s">
        <v>96</v>
      </c>
      <c r="L270" t="s">
        <v>2836</v>
      </c>
      <c r="M270" s="35">
        <v>46001.356550925928</v>
      </c>
      <c r="N270" s="35">
        <v>46002.470138888893</v>
      </c>
      <c r="O270" t="s">
        <v>972</v>
      </c>
      <c r="P270" t="s">
        <v>951</v>
      </c>
      <c r="Q270" t="s">
        <v>1100</v>
      </c>
      <c r="R270" t="s">
        <v>2335</v>
      </c>
      <c r="S270" t="s">
        <v>964</v>
      </c>
      <c r="T270" t="s">
        <v>964</v>
      </c>
      <c r="U270" t="s">
        <v>100</v>
      </c>
      <c r="V270" t="s">
        <v>2837</v>
      </c>
      <c r="W270" t="s">
        <v>102</v>
      </c>
      <c r="X270" t="s">
        <v>2838</v>
      </c>
      <c r="Y270" t="s">
        <v>11</v>
      </c>
      <c r="Z270" t="s">
        <v>105</v>
      </c>
      <c r="AA270" t="s">
        <v>553</v>
      </c>
      <c r="AB270" s="37">
        <v>1</v>
      </c>
      <c r="AC270" t="s">
        <v>107</v>
      </c>
      <c r="AD270" s="37">
        <v>144968</v>
      </c>
      <c r="AE270" s="37">
        <v>140396</v>
      </c>
      <c r="AF270" s="37">
        <v>144968</v>
      </c>
    </row>
    <row r="271" spans="1:32">
      <c r="A271" t="s">
        <v>189</v>
      </c>
      <c r="B271" t="s">
        <v>190</v>
      </c>
      <c r="C271" t="s">
        <v>191</v>
      </c>
      <c r="D271" t="s">
        <v>374</v>
      </c>
      <c r="E271" t="s">
        <v>2839</v>
      </c>
      <c r="F271" t="s">
        <v>2840</v>
      </c>
      <c r="G271" t="s">
        <v>947</v>
      </c>
      <c r="H271" t="s">
        <v>195</v>
      </c>
      <c r="I271" t="s">
        <v>377</v>
      </c>
      <c r="J271" t="s">
        <v>2841</v>
      </c>
      <c r="K271" t="s">
        <v>96</v>
      </c>
      <c r="L271" t="s">
        <v>2842</v>
      </c>
      <c r="M271" s="35">
        <v>46001.39334490741</v>
      </c>
      <c r="N271" s="35">
        <v>46002.426388888889</v>
      </c>
      <c r="O271" t="s">
        <v>972</v>
      </c>
      <c r="P271" t="s">
        <v>951</v>
      </c>
      <c r="Q271" t="s">
        <v>1268</v>
      </c>
      <c r="R271" t="s">
        <v>993</v>
      </c>
      <c r="S271" t="s">
        <v>98</v>
      </c>
      <c r="T271" t="s">
        <v>119</v>
      </c>
      <c r="U271" t="s">
        <v>100</v>
      </c>
      <c r="V271" t="s">
        <v>2843</v>
      </c>
      <c r="W271" t="s">
        <v>102</v>
      </c>
      <c r="X271" t="s">
        <v>2844</v>
      </c>
      <c r="Y271" t="s">
        <v>11</v>
      </c>
      <c r="Z271" t="s">
        <v>105</v>
      </c>
      <c r="AA271" t="s">
        <v>553</v>
      </c>
      <c r="AB271" s="37">
        <v>1</v>
      </c>
      <c r="AC271" t="s">
        <v>107</v>
      </c>
      <c r="AD271" s="37">
        <v>144968</v>
      </c>
      <c r="AE271" s="37">
        <v>140396</v>
      </c>
      <c r="AF271" s="37">
        <v>144968</v>
      </c>
    </row>
    <row r="272" spans="1:32">
      <c r="A272" t="s">
        <v>1066</v>
      </c>
      <c r="B272" t="s">
        <v>190</v>
      </c>
      <c r="C272" t="s">
        <v>191</v>
      </c>
      <c r="D272" t="s">
        <v>1433</v>
      </c>
      <c r="E272" t="s">
        <v>2845</v>
      </c>
      <c r="F272" t="s">
        <v>2846</v>
      </c>
      <c r="G272" t="s">
        <v>947</v>
      </c>
      <c r="H272" t="s">
        <v>195</v>
      </c>
      <c r="I272" t="s">
        <v>1436</v>
      </c>
      <c r="J272" t="s">
        <v>2847</v>
      </c>
      <c r="K272" t="s">
        <v>96</v>
      </c>
      <c r="L272" t="s">
        <v>2848</v>
      </c>
      <c r="M272" s="35">
        <v>46001.39576388889</v>
      </c>
      <c r="N272" s="35">
        <v>46002.70208333333</v>
      </c>
      <c r="O272" t="s">
        <v>972</v>
      </c>
      <c r="P272" t="s">
        <v>951</v>
      </c>
      <c r="Q272" t="s">
        <v>1134</v>
      </c>
      <c r="R272" t="s">
        <v>993</v>
      </c>
      <c r="S272" t="s">
        <v>964</v>
      </c>
      <c r="T272" t="s">
        <v>964</v>
      </c>
      <c r="U272" t="s">
        <v>100</v>
      </c>
      <c r="V272" t="s">
        <v>2849</v>
      </c>
      <c r="W272" t="s">
        <v>102</v>
      </c>
      <c r="X272" t="s">
        <v>2850</v>
      </c>
      <c r="Y272" t="s">
        <v>11</v>
      </c>
      <c r="Z272" t="s">
        <v>105</v>
      </c>
      <c r="AA272" t="s">
        <v>1075</v>
      </c>
      <c r="AB272" s="37">
        <v>1</v>
      </c>
      <c r="AC272" t="s">
        <v>107</v>
      </c>
      <c r="AD272" s="37">
        <v>144968</v>
      </c>
      <c r="AE272" s="37">
        <v>140396</v>
      </c>
      <c r="AF272" s="37">
        <v>144968</v>
      </c>
    </row>
    <row r="273" spans="1:32">
      <c r="A273" t="s">
        <v>242</v>
      </c>
      <c r="B273" t="s">
        <v>248</v>
      </c>
      <c r="C273" t="s">
        <v>244</v>
      </c>
      <c r="D273" t="s">
        <v>309</v>
      </c>
      <c r="E273" t="s">
        <v>2851</v>
      </c>
      <c r="F273" t="s">
        <v>1652</v>
      </c>
      <c r="G273" t="s">
        <v>947</v>
      </c>
      <c r="H273" t="s">
        <v>248</v>
      </c>
      <c r="I273" t="s">
        <v>242</v>
      </c>
      <c r="J273" t="s">
        <v>1653</v>
      </c>
      <c r="K273" t="s">
        <v>96</v>
      </c>
      <c r="L273" t="s">
        <v>2852</v>
      </c>
      <c r="M273" s="35">
        <v>46001.391273148147</v>
      </c>
      <c r="N273" s="35">
        <v>46001.720138888893</v>
      </c>
      <c r="O273" t="s">
        <v>972</v>
      </c>
      <c r="P273" t="s">
        <v>951</v>
      </c>
      <c r="Q273" t="s">
        <v>1100</v>
      </c>
      <c r="R273" t="s">
        <v>1346</v>
      </c>
      <c r="S273" t="s">
        <v>142</v>
      </c>
      <c r="T273" t="s">
        <v>143</v>
      </c>
      <c r="U273" t="s">
        <v>1347</v>
      </c>
      <c r="V273" t="s">
        <v>2853</v>
      </c>
      <c r="W273" t="s">
        <v>102</v>
      </c>
      <c r="X273" t="s">
        <v>107</v>
      </c>
      <c r="Y273" t="s">
        <v>8</v>
      </c>
      <c r="Z273" t="s">
        <v>105</v>
      </c>
      <c r="AA273" t="s">
        <v>263</v>
      </c>
      <c r="AB273" s="37">
        <v>1</v>
      </c>
      <c r="AC273" t="s">
        <v>107</v>
      </c>
      <c r="AD273" s="37">
        <v>65960</v>
      </c>
      <c r="AE273" s="37">
        <v>75096</v>
      </c>
      <c r="AF273" s="37">
        <v>65960</v>
      </c>
    </row>
    <row r="274" spans="1:32">
      <c r="A274" t="s">
        <v>85</v>
      </c>
      <c r="B274" t="s">
        <v>86</v>
      </c>
      <c r="C274" t="s">
        <v>87</v>
      </c>
      <c r="D274" t="s">
        <v>202</v>
      </c>
      <c r="E274" t="s">
        <v>2854</v>
      </c>
      <c r="F274" t="s">
        <v>2855</v>
      </c>
      <c r="G274" t="s">
        <v>947</v>
      </c>
      <c r="H274" t="s">
        <v>93</v>
      </c>
      <c r="I274" t="s">
        <v>85</v>
      </c>
      <c r="J274" t="s">
        <v>2856</v>
      </c>
      <c r="K274" t="s">
        <v>96</v>
      </c>
      <c r="L274" t="s">
        <v>2857</v>
      </c>
      <c r="M274" s="35">
        <v>46001.406261574077</v>
      </c>
      <c r="N274" s="35">
        <v>46001.674305555563</v>
      </c>
      <c r="O274" t="s">
        <v>972</v>
      </c>
      <c r="P274" t="s">
        <v>1000</v>
      </c>
      <c r="Q274" t="s">
        <v>1001</v>
      </c>
      <c r="R274" t="s">
        <v>1002</v>
      </c>
      <c r="S274" t="s">
        <v>98</v>
      </c>
      <c r="T274" t="s">
        <v>119</v>
      </c>
      <c r="U274" t="s">
        <v>100</v>
      </c>
      <c r="V274" t="s">
        <v>2858</v>
      </c>
      <c r="W274" t="s">
        <v>102</v>
      </c>
      <c r="X274" t="s">
        <v>2859</v>
      </c>
      <c r="Y274" t="s">
        <v>8</v>
      </c>
      <c r="Z274" t="s">
        <v>105</v>
      </c>
      <c r="AA274" t="s">
        <v>209</v>
      </c>
      <c r="AB274" s="37">
        <v>1</v>
      </c>
      <c r="AC274" t="s">
        <v>107</v>
      </c>
      <c r="AD274" s="37">
        <v>65960</v>
      </c>
      <c r="AE274" s="37">
        <v>75096</v>
      </c>
      <c r="AF274" s="37">
        <v>65960</v>
      </c>
    </row>
    <row r="275" spans="1:32">
      <c r="A275" t="s">
        <v>189</v>
      </c>
      <c r="B275" t="s">
        <v>190</v>
      </c>
      <c r="C275" t="s">
        <v>191</v>
      </c>
      <c r="D275" t="s">
        <v>572</v>
      </c>
      <c r="E275" t="s">
        <v>2860</v>
      </c>
      <c r="F275" t="s">
        <v>2861</v>
      </c>
      <c r="G275" t="s">
        <v>947</v>
      </c>
      <c r="H275" t="s">
        <v>195</v>
      </c>
      <c r="I275" t="s">
        <v>575</v>
      </c>
      <c r="J275" t="s">
        <v>2862</v>
      </c>
      <c r="K275" t="s">
        <v>96</v>
      </c>
      <c r="L275" t="s">
        <v>2863</v>
      </c>
      <c r="M275" s="35">
        <v>46001.452546296299</v>
      </c>
      <c r="N275" s="35">
        <v>46002.556944444441</v>
      </c>
      <c r="O275" t="s">
        <v>972</v>
      </c>
      <c r="P275" t="s">
        <v>951</v>
      </c>
      <c r="Q275" t="s">
        <v>1100</v>
      </c>
      <c r="R275" t="s">
        <v>1346</v>
      </c>
      <c r="S275" t="s">
        <v>98</v>
      </c>
      <c r="T275" t="s">
        <v>119</v>
      </c>
      <c r="U275" t="s">
        <v>100</v>
      </c>
      <c r="V275" t="s">
        <v>2864</v>
      </c>
      <c r="W275" t="s">
        <v>102</v>
      </c>
      <c r="X275" t="s">
        <v>2865</v>
      </c>
      <c r="Y275" t="s">
        <v>11</v>
      </c>
      <c r="Z275" t="s">
        <v>105</v>
      </c>
      <c r="AA275" t="s">
        <v>553</v>
      </c>
      <c r="AB275" s="37">
        <v>1</v>
      </c>
      <c r="AC275" t="s">
        <v>107</v>
      </c>
      <c r="AD275" s="37">
        <v>144968</v>
      </c>
      <c r="AE275" s="37">
        <v>140396</v>
      </c>
      <c r="AF275" s="37">
        <v>144968</v>
      </c>
    </row>
    <row r="276" spans="1:32">
      <c r="A276" t="s">
        <v>1084</v>
      </c>
      <c r="B276" t="s">
        <v>957</v>
      </c>
      <c r="C276" t="s">
        <v>286</v>
      </c>
      <c r="D276" t="s">
        <v>2866</v>
      </c>
      <c r="E276" t="s">
        <v>2867</v>
      </c>
      <c r="F276" t="s">
        <v>2868</v>
      </c>
      <c r="G276" t="s">
        <v>947</v>
      </c>
      <c r="H276" t="s">
        <v>2869</v>
      </c>
      <c r="I276" t="s">
        <v>2870</v>
      </c>
      <c r="J276" t="s">
        <v>2871</v>
      </c>
      <c r="K276" t="s">
        <v>96</v>
      </c>
      <c r="L276" t="s">
        <v>2872</v>
      </c>
      <c r="M276" s="35">
        <v>46001.453101851846</v>
      </c>
      <c r="N276" s="35">
        <v>46008.744444444441</v>
      </c>
      <c r="O276" t="s">
        <v>972</v>
      </c>
      <c r="P276" t="s">
        <v>951</v>
      </c>
      <c r="Q276" t="s">
        <v>1056</v>
      </c>
      <c r="R276" t="s">
        <v>993</v>
      </c>
      <c r="S276" t="s">
        <v>98</v>
      </c>
      <c r="T276" t="s">
        <v>119</v>
      </c>
      <c r="U276" t="s">
        <v>100</v>
      </c>
      <c r="V276" t="s">
        <v>2873</v>
      </c>
      <c r="W276" t="s">
        <v>102</v>
      </c>
      <c r="X276" t="s">
        <v>2874</v>
      </c>
      <c r="Y276" t="s">
        <v>104</v>
      </c>
      <c r="Z276" t="s">
        <v>2875</v>
      </c>
      <c r="AA276" t="s">
        <v>1506</v>
      </c>
      <c r="AB276" s="37">
        <v>1</v>
      </c>
      <c r="AC276" t="s">
        <v>107</v>
      </c>
      <c r="AD276" s="37">
        <v>479589</v>
      </c>
      <c r="AE276" s="37">
        <v>196537</v>
      </c>
      <c r="AF276" s="37">
        <v>479589</v>
      </c>
    </row>
    <row r="277" spans="1:32">
      <c r="A277" t="s">
        <v>1261</v>
      </c>
      <c r="B277" t="s">
        <v>124</v>
      </c>
      <c r="C277" t="s">
        <v>125</v>
      </c>
      <c r="D277" t="s">
        <v>2876</v>
      </c>
      <c r="E277" t="s">
        <v>2877</v>
      </c>
      <c r="F277" t="s">
        <v>2878</v>
      </c>
      <c r="G277" t="s">
        <v>947</v>
      </c>
      <c r="H277" t="s">
        <v>1265</v>
      </c>
      <c r="I277" t="s">
        <v>2879</v>
      </c>
      <c r="J277" t="s">
        <v>2880</v>
      </c>
      <c r="K277" t="s">
        <v>96</v>
      </c>
      <c r="L277" t="s">
        <v>2881</v>
      </c>
      <c r="M277" s="35">
        <v>46001.458148148151</v>
      </c>
      <c r="N277" s="35">
        <v>46001.712500000001</v>
      </c>
      <c r="O277" t="s">
        <v>972</v>
      </c>
      <c r="P277" t="s">
        <v>951</v>
      </c>
      <c r="Q277" t="s">
        <v>1044</v>
      </c>
      <c r="R277" t="s">
        <v>993</v>
      </c>
      <c r="S277" t="s">
        <v>964</v>
      </c>
      <c r="T277" t="s">
        <v>964</v>
      </c>
      <c r="U277" t="s">
        <v>100</v>
      </c>
      <c r="V277" t="s">
        <v>2882</v>
      </c>
      <c r="W277" t="s">
        <v>102</v>
      </c>
      <c r="X277" t="s">
        <v>2883</v>
      </c>
      <c r="Y277" t="s">
        <v>8</v>
      </c>
      <c r="Z277" t="s">
        <v>105</v>
      </c>
      <c r="AA277" t="s">
        <v>2746</v>
      </c>
      <c r="AB277" s="37">
        <v>1</v>
      </c>
      <c r="AC277" t="s">
        <v>107</v>
      </c>
      <c r="AD277" s="37">
        <v>65960</v>
      </c>
      <c r="AE277" s="37">
        <v>75096</v>
      </c>
      <c r="AF277" s="37">
        <v>65960</v>
      </c>
    </row>
    <row r="278" spans="1:32">
      <c r="A278" t="s">
        <v>750</v>
      </c>
      <c r="B278" t="s">
        <v>957</v>
      </c>
      <c r="C278" t="s">
        <v>286</v>
      </c>
      <c r="D278" t="s">
        <v>2884</v>
      </c>
      <c r="E278" t="s">
        <v>2885</v>
      </c>
      <c r="F278" t="s">
        <v>2886</v>
      </c>
      <c r="G278" t="s">
        <v>947</v>
      </c>
      <c r="H278" t="s">
        <v>754</v>
      </c>
      <c r="I278" t="s">
        <v>2887</v>
      </c>
      <c r="J278" t="s">
        <v>2888</v>
      </c>
      <c r="K278" t="s">
        <v>96</v>
      </c>
      <c r="L278" t="s">
        <v>2889</v>
      </c>
      <c r="M278" s="35">
        <v>46001.461747685193</v>
      </c>
      <c r="N278" s="35">
        <v>46001.723611111112</v>
      </c>
      <c r="O278" t="s">
        <v>972</v>
      </c>
      <c r="P278" t="s">
        <v>1000</v>
      </c>
      <c r="Q278" t="s">
        <v>983</v>
      </c>
      <c r="R278" t="s">
        <v>1883</v>
      </c>
      <c r="S278" t="s">
        <v>964</v>
      </c>
      <c r="T278" t="s">
        <v>964</v>
      </c>
      <c r="U278" t="s">
        <v>100</v>
      </c>
      <c r="V278" t="s">
        <v>2890</v>
      </c>
      <c r="W278" t="s">
        <v>102</v>
      </c>
      <c r="X278" t="s">
        <v>2891</v>
      </c>
      <c r="Y278" t="s">
        <v>13</v>
      </c>
      <c r="Z278" t="s">
        <v>105</v>
      </c>
      <c r="AA278" t="s">
        <v>1014</v>
      </c>
      <c r="AB278" s="37">
        <v>1</v>
      </c>
      <c r="AC278" t="s">
        <v>107</v>
      </c>
      <c r="AD278" s="37">
        <v>275729</v>
      </c>
      <c r="AE278" s="37">
        <v>196537</v>
      </c>
      <c r="AF278" s="37">
        <v>275729</v>
      </c>
    </row>
    <row r="279" spans="1:32">
      <c r="A279" t="s">
        <v>159</v>
      </c>
      <c r="B279" t="s">
        <v>109</v>
      </c>
      <c r="C279" t="s">
        <v>160</v>
      </c>
      <c r="D279" t="s">
        <v>161</v>
      </c>
      <c r="E279" t="s">
        <v>2892</v>
      </c>
      <c r="F279" t="s">
        <v>2893</v>
      </c>
      <c r="G279" t="s">
        <v>947</v>
      </c>
      <c r="H279" t="s">
        <v>165</v>
      </c>
      <c r="I279" t="s">
        <v>159</v>
      </c>
      <c r="J279" t="s">
        <v>2894</v>
      </c>
      <c r="K279" t="s">
        <v>96</v>
      </c>
      <c r="L279" t="s">
        <v>2895</v>
      </c>
      <c r="M279" s="35">
        <v>46001.455775462957</v>
      </c>
      <c r="N279" s="35">
        <v>46002.433333333327</v>
      </c>
      <c r="O279" t="s">
        <v>972</v>
      </c>
      <c r="P279" t="s">
        <v>951</v>
      </c>
      <c r="Q279" t="s">
        <v>1056</v>
      </c>
      <c r="R279" t="s">
        <v>993</v>
      </c>
      <c r="S279" t="s">
        <v>98</v>
      </c>
      <c r="T279" t="s">
        <v>119</v>
      </c>
      <c r="U279" t="s">
        <v>100</v>
      </c>
      <c r="V279" t="s">
        <v>2896</v>
      </c>
      <c r="W279" t="s">
        <v>102</v>
      </c>
      <c r="X279" t="s">
        <v>2897</v>
      </c>
      <c r="Y279" t="s">
        <v>8</v>
      </c>
      <c r="Z279" t="s">
        <v>105</v>
      </c>
      <c r="AA279" t="s">
        <v>170</v>
      </c>
      <c r="AB279" s="37">
        <v>1</v>
      </c>
      <c r="AC279" t="s">
        <v>107</v>
      </c>
      <c r="AD279" s="37">
        <v>65960</v>
      </c>
      <c r="AE279" s="37">
        <v>75096</v>
      </c>
      <c r="AF279" s="37">
        <v>65960</v>
      </c>
    </row>
    <row r="280" spans="1:32">
      <c r="A280" t="s">
        <v>707</v>
      </c>
      <c r="B280" t="s">
        <v>109</v>
      </c>
      <c r="C280" t="s">
        <v>160</v>
      </c>
      <c r="D280" t="s">
        <v>1184</v>
      </c>
      <c r="E280" t="s">
        <v>2898</v>
      </c>
      <c r="F280" t="s">
        <v>2899</v>
      </c>
      <c r="G280" t="s">
        <v>947</v>
      </c>
      <c r="H280" t="s">
        <v>302</v>
      </c>
      <c r="I280" t="s">
        <v>1187</v>
      </c>
      <c r="J280" t="s">
        <v>2900</v>
      </c>
      <c r="K280" t="s">
        <v>96</v>
      </c>
      <c r="L280" t="s">
        <v>2901</v>
      </c>
      <c r="M280" s="35">
        <v>46001.457256944443</v>
      </c>
      <c r="N280" s="35">
        <v>46001.617361111108</v>
      </c>
      <c r="O280" t="s">
        <v>972</v>
      </c>
      <c r="P280" t="s">
        <v>1000</v>
      </c>
      <c r="Q280" t="s">
        <v>1001</v>
      </c>
      <c r="R280" t="s">
        <v>1002</v>
      </c>
      <c r="S280" t="s">
        <v>142</v>
      </c>
      <c r="T280" t="s">
        <v>143</v>
      </c>
      <c r="U280" t="s">
        <v>100</v>
      </c>
      <c r="V280" t="s">
        <v>2902</v>
      </c>
      <c r="W280" t="s">
        <v>102</v>
      </c>
      <c r="X280" t="s">
        <v>2903</v>
      </c>
      <c r="Y280" t="s">
        <v>8</v>
      </c>
      <c r="Z280" t="s">
        <v>105</v>
      </c>
      <c r="AA280" t="s">
        <v>718</v>
      </c>
      <c r="AB280" s="37">
        <v>1</v>
      </c>
      <c r="AC280" t="s">
        <v>107</v>
      </c>
      <c r="AD280" s="37">
        <v>65960</v>
      </c>
      <c r="AE280" s="37">
        <v>75096</v>
      </c>
      <c r="AF280" s="37">
        <v>65960</v>
      </c>
    </row>
    <row r="281" spans="1:32">
      <c r="A281" t="s">
        <v>189</v>
      </c>
      <c r="B281" t="s">
        <v>190</v>
      </c>
      <c r="C281" t="s">
        <v>191</v>
      </c>
      <c r="D281" t="s">
        <v>210</v>
      </c>
      <c r="E281" t="s">
        <v>2904</v>
      </c>
      <c r="F281" t="s">
        <v>2905</v>
      </c>
      <c r="G281" t="s">
        <v>947</v>
      </c>
      <c r="H281" t="s">
        <v>195</v>
      </c>
      <c r="I281" t="s">
        <v>189</v>
      </c>
      <c r="J281" t="s">
        <v>2906</v>
      </c>
      <c r="K281" t="s">
        <v>96</v>
      </c>
      <c r="L281" t="s">
        <v>2907</v>
      </c>
      <c r="M281" s="35">
        <v>46001.459085648137</v>
      </c>
      <c r="N281" s="35">
        <v>46001.554861111108</v>
      </c>
      <c r="O281" t="s">
        <v>972</v>
      </c>
      <c r="P281" t="s">
        <v>951</v>
      </c>
      <c r="Q281" t="s">
        <v>952</v>
      </c>
      <c r="R281" t="s">
        <v>973</v>
      </c>
      <c r="S281" t="s">
        <v>98</v>
      </c>
      <c r="T281" t="s">
        <v>99</v>
      </c>
      <c r="U281" t="s">
        <v>100</v>
      </c>
      <c r="V281" t="s">
        <v>2908</v>
      </c>
      <c r="W281" t="s">
        <v>102</v>
      </c>
      <c r="X281" t="s">
        <v>2909</v>
      </c>
      <c r="Y281" t="s">
        <v>8</v>
      </c>
      <c r="Z281" t="s">
        <v>105</v>
      </c>
      <c r="AA281" t="s">
        <v>201</v>
      </c>
      <c r="AB281" s="37">
        <v>1</v>
      </c>
      <c r="AC281" t="s">
        <v>107</v>
      </c>
      <c r="AD281" s="37">
        <v>65960</v>
      </c>
      <c r="AE281" s="37">
        <v>75096</v>
      </c>
      <c r="AF281" s="37">
        <v>65960</v>
      </c>
    </row>
    <row r="282" spans="1:32">
      <c r="A282" t="s">
        <v>297</v>
      </c>
      <c r="B282" t="s">
        <v>109</v>
      </c>
      <c r="C282" t="s">
        <v>110</v>
      </c>
      <c r="D282" t="s">
        <v>299</v>
      </c>
      <c r="E282" t="s">
        <v>2910</v>
      </c>
      <c r="F282" t="s">
        <v>2532</v>
      </c>
      <c r="G282" t="s">
        <v>947</v>
      </c>
      <c r="H282" t="s">
        <v>302</v>
      </c>
      <c r="I282" t="s">
        <v>303</v>
      </c>
      <c r="J282" t="s">
        <v>2533</v>
      </c>
      <c r="K282" t="s">
        <v>96</v>
      </c>
      <c r="L282" t="s">
        <v>2911</v>
      </c>
      <c r="M282" s="35">
        <v>46001.483680555553</v>
      </c>
      <c r="N282" s="35">
        <v>46001.665277777778</v>
      </c>
      <c r="O282" t="s">
        <v>972</v>
      </c>
      <c r="P282" t="s">
        <v>951</v>
      </c>
      <c r="Q282" t="s">
        <v>952</v>
      </c>
      <c r="R282" t="s">
        <v>973</v>
      </c>
      <c r="S282" t="s">
        <v>964</v>
      </c>
      <c r="T282" t="s">
        <v>964</v>
      </c>
      <c r="U282" t="s">
        <v>100</v>
      </c>
      <c r="V282" t="s">
        <v>2912</v>
      </c>
      <c r="W282" t="s">
        <v>102</v>
      </c>
      <c r="X282" t="s">
        <v>2913</v>
      </c>
      <c r="Y282" t="s">
        <v>8</v>
      </c>
      <c r="Z282" t="s">
        <v>105</v>
      </c>
      <c r="AA282" t="s">
        <v>308</v>
      </c>
      <c r="AB282" s="37">
        <v>1</v>
      </c>
      <c r="AC282" t="s">
        <v>107</v>
      </c>
      <c r="AD282" s="37">
        <v>65960</v>
      </c>
      <c r="AE282" s="37">
        <v>75096</v>
      </c>
      <c r="AF282" s="37">
        <v>65960</v>
      </c>
    </row>
    <row r="283" spans="1:32">
      <c r="A283" t="s">
        <v>417</v>
      </c>
      <c r="B283" t="s">
        <v>86</v>
      </c>
      <c r="C283" t="s">
        <v>87</v>
      </c>
      <c r="D283" t="s">
        <v>2914</v>
      </c>
      <c r="E283" t="s">
        <v>2915</v>
      </c>
      <c r="F283" t="s">
        <v>2916</v>
      </c>
      <c r="G283" t="s">
        <v>947</v>
      </c>
      <c r="H283" t="s">
        <v>630</v>
      </c>
      <c r="I283" t="s">
        <v>2917</v>
      </c>
      <c r="J283" t="s">
        <v>2918</v>
      </c>
      <c r="K283" t="s">
        <v>96</v>
      </c>
      <c r="L283" t="s">
        <v>2919</v>
      </c>
      <c r="M283" s="35">
        <v>46001.485856481479</v>
      </c>
      <c r="N283" s="35">
        <v>46002.402083333327</v>
      </c>
      <c r="O283" t="s">
        <v>972</v>
      </c>
      <c r="P283" t="s">
        <v>951</v>
      </c>
      <c r="Q283" t="s">
        <v>952</v>
      </c>
      <c r="R283" t="s">
        <v>973</v>
      </c>
      <c r="S283" t="s">
        <v>964</v>
      </c>
      <c r="T283" t="s">
        <v>964</v>
      </c>
      <c r="U283" t="s">
        <v>100</v>
      </c>
      <c r="V283" t="s">
        <v>2920</v>
      </c>
      <c r="W283" t="s">
        <v>102</v>
      </c>
      <c r="X283" t="s">
        <v>2921</v>
      </c>
      <c r="Y283" t="s">
        <v>104</v>
      </c>
      <c r="Z283" t="s">
        <v>1167</v>
      </c>
      <c r="AA283" t="s">
        <v>469</v>
      </c>
      <c r="AB283" s="37">
        <v>1</v>
      </c>
      <c r="AC283" t="s">
        <v>107</v>
      </c>
      <c r="AD283" s="37">
        <v>479589</v>
      </c>
      <c r="AE283" s="37">
        <v>196537</v>
      </c>
      <c r="AF283" s="37">
        <v>479589</v>
      </c>
    </row>
    <row r="284" spans="1:32">
      <c r="A284" t="s">
        <v>189</v>
      </c>
      <c r="B284" t="s">
        <v>190</v>
      </c>
      <c r="C284" t="s">
        <v>191</v>
      </c>
      <c r="D284" t="s">
        <v>210</v>
      </c>
      <c r="E284" t="s">
        <v>2922</v>
      </c>
      <c r="F284" t="s">
        <v>2923</v>
      </c>
      <c r="G284" t="s">
        <v>947</v>
      </c>
      <c r="H284" t="s">
        <v>195</v>
      </c>
      <c r="I284" t="s">
        <v>189</v>
      </c>
      <c r="J284" t="s">
        <v>2924</v>
      </c>
      <c r="K284" t="s">
        <v>96</v>
      </c>
      <c r="L284" t="s">
        <v>2925</v>
      </c>
      <c r="M284" s="35">
        <v>46001.490451388891</v>
      </c>
      <c r="N284" s="35">
        <v>46002.399305555547</v>
      </c>
      <c r="O284" t="s">
        <v>972</v>
      </c>
      <c r="P284" t="s">
        <v>951</v>
      </c>
      <c r="Q284" t="s">
        <v>1044</v>
      </c>
      <c r="R284" t="s">
        <v>1636</v>
      </c>
      <c r="S284" t="s">
        <v>964</v>
      </c>
      <c r="T284" t="s">
        <v>964</v>
      </c>
      <c r="U284" t="s">
        <v>100</v>
      </c>
      <c r="V284" t="s">
        <v>2926</v>
      </c>
      <c r="W284" t="s">
        <v>102</v>
      </c>
      <c r="X284" t="s">
        <v>2927</v>
      </c>
      <c r="Y284" t="s">
        <v>8</v>
      </c>
      <c r="Z284" t="s">
        <v>105</v>
      </c>
      <c r="AA284" t="s">
        <v>217</v>
      </c>
      <c r="AB284" s="37">
        <v>1</v>
      </c>
      <c r="AC284" t="s">
        <v>107</v>
      </c>
      <c r="AD284" s="37">
        <v>65960</v>
      </c>
      <c r="AE284" s="37">
        <v>75096</v>
      </c>
      <c r="AF284" s="37">
        <v>65960</v>
      </c>
    </row>
    <row r="285" spans="1:32">
      <c r="A285" t="s">
        <v>231</v>
      </c>
      <c r="B285" t="s">
        <v>86</v>
      </c>
      <c r="C285" t="s">
        <v>87</v>
      </c>
      <c r="D285" t="s">
        <v>2928</v>
      </c>
      <c r="E285" t="s">
        <v>2929</v>
      </c>
      <c r="F285" t="s">
        <v>2930</v>
      </c>
      <c r="G285" t="s">
        <v>947</v>
      </c>
      <c r="H285" t="s">
        <v>235</v>
      </c>
      <c r="I285" t="s">
        <v>2931</v>
      </c>
      <c r="J285" t="s">
        <v>2932</v>
      </c>
      <c r="K285" t="s">
        <v>96</v>
      </c>
      <c r="L285" t="s">
        <v>2933</v>
      </c>
      <c r="M285" s="35">
        <v>46001.476574074077</v>
      </c>
      <c r="N285" s="35">
        <v>46002.466666666667</v>
      </c>
      <c r="O285" t="s">
        <v>972</v>
      </c>
      <c r="P285" t="s">
        <v>1000</v>
      </c>
      <c r="Q285" t="s">
        <v>1100</v>
      </c>
      <c r="R285" t="s">
        <v>2934</v>
      </c>
      <c r="S285" t="s">
        <v>964</v>
      </c>
      <c r="T285" t="s">
        <v>964</v>
      </c>
      <c r="U285" t="s">
        <v>100</v>
      </c>
      <c r="V285" t="s">
        <v>2935</v>
      </c>
      <c r="W285" t="s">
        <v>102</v>
      </c>
      <c r="X285" t="s">
        <v>2936</v>
      </c>
      <c r="Y285" t="s">
        <v>11</v>
      </c>
      <c r="Z285" t="s">
        <v>105</v>
      </c>
      <c r="AA285" t="s">
        <v>1914</v>
      </c>
      <c r="AB285" s="37">
        <v>1</v>
      </c>
      <c r="AC285" t="s">
        <v>107</v>
      </c>
      <c r="AD285" s="37">
        <v>144968</v>
      </c>
      <c r="AE285" s="37">
        <v>140396</v>
      </c>
      <c r="AF285" s="37">
        <v>144968</v>
      </c>
    </row>
    <row r="286" spans="1:32">
      <c r="A286" t="s">
        <v>108</v>
      </c>
      <c r="B286" t="s">
        <v>109</v>
      </c>
      <c r="C286" t="s">
        <v>110</v>
      </c>
      <c r="D286" t="s">
        <v>180</v>
      </c>
      <c r="E286" t="s">
        <v>2937</v>
      </c>
      <c r="F286" t="s">
        <v>2938</v>
      </c>
      <c r="G286" t="s">
        <v>947</v>
      </c>
      <c r="H286" t="s">
        <v>183</v>
      </c>
      <c r="I286" t="s">
        <v>108</v>
      </c>
      <c r="J286" t="s">
        <v>2939</v>
      </c>
      <c r="K286" t="s">
        <v>96</v>
      </c>
      <c r="L286" t="s">
        <v>2940</v>
      </c>
      <c r="M286" s="35">
        <v>46001.477418981478</v>
      </c>
      <c r="N286" s="35">
        <v>46001.656944444447</v>
      </c>
      <c r="O286" t="s">
        <v>972</v>
      </c>
      <c r="P286" t="s">
        <v>951</v>
      </c>
      <c r="Q286" t="s">
        <v>952</v>
      </c>
      <c r="R286" t="s">
        <v>973</v>
      </c>
      <c r="S286" t="s">
        <v>142</v>
      </c>
      <c r="T286" t="s">
        <v>143</v>
      </c>
      <c r="U286" t="s">
        <v>100</v>
      </c>
      <c r="V286" t="s">
        <v>2941</v>
      </c>
      <c r="W286" t="s">
        <v>102</v>
      </c>
      <c r="X286" t="s">
        <v>2942</v>
      </c>
      <c r="Y286" t="s">
        <v>8</v>
      </c>
      <c r="Z286" t="s">
        <v>105</v>
      </c>
      <c r="AA286" t="s">
        <v>351</v>
      </c>
      <c r="AB286" s="37">
        <v>1</v>
      </c>
      <c r="AC286" t="s">
        <v>107</v>
      </c>
      <c r="AD286" s="37">
        <v>65960</v>
      </c>
      <c r="AE286" s="37">
        <v>75096</v>
      </c>
      <c r="AF286" s="37">
        <v>65960</v>
      </c>
    </row>
    <row r="287" spans="1:32">
      <c r="A287" t="s">
        <v>297</v>
      </c>
      <c r="B287" t="s">
        <v>109</v>
      </c>
      <c r="C287" t="s">
        <v>110</v>
      </c>
      <c r="D287" t="s">
        <v>1610</v>
      </c>
      <c r="E287" t="s">
        <v>2943</v>
      </c>
      <c r="F287" t="s">
        <v>2944</v>
      </c>
      <c r="G287" t="s">
        <v>947</v>
      </c>
      <c r="H287" t="s">
        <v>302</v>
      </c>
      <c r="I287" t="s">
        <v>1613</v>
      </c>
      <c r="J287" t="s">
        <v>2945</v>
      </c>
      <c r="K287" t="s">
        <v>96</v>
      </c>
      <c r="L287" t="s">
        <v>2946</v>
      </c>
      <c r="M287" s="35">
        <v>46001.48982638889</v>
      </c>
      <c r="N287" s="35">
        <v>46002.681944444441</v>
      </c>
      <c r="O287" t="s">
        <v>972</v>
      </c>
      <c r="P287" t="s">
        <v>951</v>
      </c>
      <c r="Q287" t="s">
        <v>952</v>
      </c>
      <c r="R287" t="s">
        <v>973</v>
      </c>
      <c r="S287" t="s">
        <v>142</v>
      </c>
      <c r="T287" t="s">
        <v>1046</v>
      </c>
      <c r="U287" t="s">
        <v>100</v>
      </c>
      <c r="V287" t="s">
        <v>2947</v>
      </c>
      <c r="W287" t="s">
        <v>102</v>
      </c>
      <c r="X287" t="s">
        <v>2948</v>
      </c>
      <c r="Y287" t="s">
        <v>13</v>
      </c>
      <c r="Z287" t="s">
        <v>105</v>
      </c>
      <c r="AA287" t="s">
        <v>359</v>
      </c>
      <c r="AB287" s="37">
        <v>1</v>
      </c>
      <c r="AC287" t="s">
        <v>107</v>
      </c>
      <c r="AD287" s="37">
        <v>275729</v>
      </c>
      <c r="AE287" s="37">
        <v>196537</v>
      </c>
      <c r="AF287" s="37">
        <v>275729</v>
      </c>
    </row>
    <row r="288" spans="1:32">
      <c r="A288" t="s">
        <v>189</v>
      </c>
      <c r="B288" t="s">
        <v>190</v>
      </c>
      <c r="C288" t="s">
        <v>191</v>
      </c>
      <c r="D288" t="s">
        <v>210</v>
      </c>
      <c r="E288" t="s">
        <v>2949</v>
      </c>
      <c r="F288" t="s">
        <v>2950</v>
      </c>
      <c r="G288" t="s">
        <v>947</v>
      </c>
      <c r="H288" t="s">
        <v>195</v>
      </c>
      <c r="I288" t="s">
        <v>189</v>
      </c>
      <c r="J288" t="s">
        <v>2951</v>
      </c>
      <c r="K288" t="s">
        <v>96</v>
      </c>
      <c r="L288" t="s">
        <v>2952</v>
      </c>
      <c r="M288" s="35">
        <v>46001.478333333333</v>
      </c>
      <c r="N288" s="35">
        <v>46002.418055555558</v>
      </c>
      <c r="O288" t="s">
        <v>972</v>
      </c>
      <c r="P288" t="s">
        <v>951</v>
      </c>
      <c r="Q288" t="s">
        <v>962</v>
      </c>
      <c r="R288" t="s">
        <v>962</v>
      </c>
      <c r="S288" t="s">
        <v>98</v>
      </c>
      <c r="T288" t="s">
        <v>119</v>
      </c>
      <c r="U288" t="s">
        <v>100</v>
      </c>
      <c r="V288" t="s">
        <v>2953</v>
      </c>
      <c r="W288" t="s">
        <v>102</v>
      </c>
      <c r="X288" t="s">
        <v>2954</v>
      </c>
      <c r="Y288" t="s">
        <v>8</v>
      </c>
      <c r="Z288" t="s">
        <v>105</v>
      </c>
      <c r="AA288" t="s">
        <v>2033</v>
      </c>
      <c r="AB288" s="37">
        <v>1</v>
      </c>
      <c r="AC288" t="s">
        <v>107</v>
      </c>
      <c r="AD288" s="37">
        <v>65960</v>
      </c>
      <c r="AE288" s="37">
        <v>75096</v>
      </c>
      <c r="AF288" s="37">
        <v>65960</v>
      </c>
    </row>
    <row r="289" spans="1:32">
      <c r="A289" t="s">
        <v>242</v>
      </c>
      <c r="B289" t="s">
        <v>248</v>
      </c>
      <c r="C289" t="s">
        <v>244</v>
      </c>
      <c r="D289" t="s">
        <v>2955</v>
      </c>
      <c r="E289" t="s">
        <v>2956</v>
      </c>
      <c r="F289" t="s">
        <v>2957</v>
      </c>
      <c r="G289" t="s">
        <v>947</v>
      </c>
      <c r="H289" t="s">
        <v>248</v>
      </c>
      <c r="I289" t="s">
        <v>2958</v>
      </c>
      <c r="J289" t="s">
        <v>2959</v>
      </c>
      <c r="K289" t="s">
        <v>96</v>
      </c>
      <c r="L289" t="s">
        <v>2960</v>
      </c>
      <c r="M289" s="35">
        <v>46001.558344907397</v>
      </c>
      <c r="N289" s="35">
        <v>46003.673611111109</v>
      </c>
      <c r="O289" t="s">
        <v>972</v>
      </c>
      <c r="P289" t="s">
        <v>951</v>
      </c>
      <c r="Q289" t="s">
        <v>952</v>
      </c>
      <c r="R289" t="s">
        <v>953</v>
      </c>
      <c r="S289" t="s">
        <v>964</v>
      </c>
      <c r="T289" t="s">
        <v>964</v>
      </c>
      <c r="U289" t="s">
        <v>100</v>
      </c>
      <c r="V289" t="s">
        <v>2961</v>
      </c>
      <c r="W289" t="s">
        <v>102</v>
      </c>
      <c r="X289" t="s">
        <v>2962</v>
      </c>
      <c r="Y289" t="s">
        <v>15</v>
      </c>
      <c r="Z289" t="s">
        <v>105</v>
      </c>
      <c r="AA289" t="s">
        <v>1650</v>
      </c>
      <c r="AB289" s="37">
        <v>1</v>
      </c>
      <c r="AC289" t="s">
        <v>107</v>
      </c>
      <c r="AD289" s="37">
        <v>479589</v>
      </c>
      <c r="AE289" s="37">
        <v>196537</v>
      </c>
      <c r="AF289" s="37">
        <v>479589</v>
      </c>
    </row>
    <row r="290" spans="1:32">
      <c r="A290" t="s">
        <v>189</v>
      </c>
      <c r="B290" t="s">
        <v>190</v>
      </c>
      <c r="C290" t="s">
        <v>191</v>
      </c>
      <c r="D290" t="s">
        <v>210</v>
      </c>
      <c r="E290" t="s">
        <v>2963</v>
      </c>
      <c r="F290" t="s">
        <v>2964</v>
      </c>
      <c r="G290" t="s">
        <v>947</v>
      </c>
      <c r="H290" t="s">
        <v>195</v>
      </c>
      <c r="I290" t="s">
        <v>189</v>
      </c>
      <c r="J290" t="s">
        <v>2965</v>
      </c>
      <c r="K290" t="s">
        <v>96</v>
      </c>
      <c r="L290" t="s">
        <v>2966</v>
      </c>
      <c r="M290" s="35">
        <v>46001.544942129629</v>
      </c>
      <c r="N290" s="35">
        <v>46002.420138888891</v>
      </c>
      <c r="O290" t="s">
        <v>972</v>
      </c>
      <c r="P290" t="s">
        <v>1000</v>
      </c>
      <c r="Q290" t="s">
        <v>1044</v>
      </c>
      <c r="R290" t="s">
        <v>1045</v>
      </c>
      <c r="S290" t="s">
        <v>964</v>
      </c>
      <c r="T290" t="s">
        <v>964</v>
      </c>
      <c r="U290" t="s">
        <v>100</v>
      </c>
      <c r="V290" t="s">
        <v>2967</v>
      </c>
      <c r="W290" t="s">
        <v>102</v>
      </c>
      <c r="X290" t="s">
        <v>2968</v>
      </c>
      <c r="Y290" t="s">
        <v>8</v>
      </c>
      <c r="Z290" t="s">
        <v>105</v>
      </c>
      <c r="AA290" t="s">
        <v>217</v>
      </c>
      <c r="AB290" s="37">
        <v>1</v>
      </c>
      <c r="AC290" t="s">
        <v>107</v>
      </c>
      <c r="AD290" s="37">
        <v>65960</v>
      </c>
      <c r="AE290" s="37">
        <v>75096</v>
      </c>
      <c r="AF290" s="37">
        <v>65960</v>
      </c>
    </row>
    <row r="291" spans="1:32">
      <c r="A291" t="s">
        <v>85</v>
      </c>
      <c r="B291" t="s">
        <v>86</v>
      </c>
      <c r="C291" t="s">
        <v>87</v>
      </c>
      <c r="D291" t="s">
        <v>202</v>
      </c>
      <c r="E291" t="s">
        <v>2969</v>
      </c>
      <c r="F291" t="s">
        <v>2970</v>
      </c>
      <c r="G291" t="s">
        <v>947</v>
      </c>
      <c r="H291" t="s">
        <v>93</v>
      </c>
      <c r="I291" t="s">
        <v>85</v>
      </c>
      <c r="J291" t="s">
        <v>2971</v>
      </c>
      <c r="K291" t="s">
        <v>96</v>
      </c>
      <c r="L291" t="s">
        <v>2972</v>
      </c>
      <c r="M291" s="35">
        <v>46001.58079861111</v>
      </c>
      <c r="N291" s="35">
        <v>46002.539583333331</v>
      </c>
      <c r="O291" t="s">
        <v>972</v>
      </c>
      <c r="P291" t="s">
        <v>951</v>
      </c>
      <c r="Q291" t="s">
        <v>952</v>
      </c>
      <c r="R291" t="s">
        <v>973</v>
      </c>
      <c r="S291" t="s">
        <v>964</v>
      </c>
      <c r="T291" t="s">
        <v>964</v>
      </c>
      <c r="U291" t="s">
        <v>1347</v>
      </c>
      <c r="V291" t="s">
        <v>2973</v>
      </c>
      <c r="W291" t="s">
        <v>102</v>
      </c>
      <c r="Y291" t="s">
        <v>8</v>
      </c>
      <c r="Z291" t="s">
        <v>105</v>
      </c>
      <c r="AA291" t="s">
        <v>106</v>
      </c>
      <c r="AB291" s="37">
        <v>1</v>
      </c>
      <c r="AC291" t="s">
        <v>107</v>
      </c>
      <c r="AD291" s="37">
        <v>65960</v>
      </c>
      <c r="AE291" s="37">
        <v>75096</v>
      </c>
      <c r="AF291" s="37">
        <v>65960</v>
      </c>
    </row>
    <row r="292" spans="1:32">
      <c r="A292" t="s">
        <v>417</v>
      </c>
      <c r="B292" t="s">
        <v>86</v>
      </c>
      <c r="C292" t="s">
        <v>87</v>
      </c>
      <c r="D292" t="s">
        <v>452</v>
      </c>
      <c r="E292" t="s">
        <v>2974</v>
      </c>
      <c r="F292" t="s">
        <v>1552</v>
      </c>
      <c r="G292" t="s">
        <v>947</v>
      </c>
      <c r="H292" t="s">
        <v>455</v>
      </c>
      <c r="I292" t="s">
        <v>417</v>
      </c>
      <c r="J292" t="s">
        <v>1553</v>
      </c>
      <c r="K292" t="s">
        <v>96</v>
      </c>
      <c r="L292" t="s">
        <v>2975</v>
      </c>
      <c r="M292" s="35">
        <v>46001.599108796298</v>
      </c>
      <c r="N292" s="35">
        <v>46002.45416666667</v>
      </c>
      <c r="O292" t="s">
        <v>972</v>
      </c>
      <c r="P292" t="s">
        <v>951</v>
      </c>
      <c r="Q292" t="s">
        <v>1268</v>
      </c>
      <c r="R292" t="s">
        <v>993</v>
      </c>
      <c r="S292" t="s">
        <v>1407</v>
      </c>
      <c r="T292" t="s">
        <v>1555</v>
      </c>
      <c r="U292" t="s">
        <v>100</v>
      </c>
      <c r="V292" t="s">
        <v>2976</v>
      </c>
      <c r="W292" t="s">
        <v>102</v>
      </c>
      <c r="X292" t="s">
        <v>2977</v>
      </c>
      <c r="Y292" t="s">
        <v>8</v>
      </c>
      <c r="Z292" t="s">
        <v>105</v>
      </c>
      <c r="AA292" t="s">
        <v>478</v>
      </c>
      <c r="AB292" s="37">
        <v>1</v>
      </c>
      <c r="AC292" t="s">
        <v>107</v>
      </c>
      <c r="AD292" s="37">
        <v>65960</v>
      </c>
      <c r="AE292" s="37">
        <v>75096</v>
      </c>
      <c r="AF292" s="37">
        <v>65960</v>
      </c>
    </row>
    <row r="293" spans="1:32">
      <c r="A293" t="s">
        <v>189</v>
      </c>
      <c r="B293" t="s">
        <v>190</v>
      </c>
      <c r="C293" t="s">
        <v>191</v>
      </c>
      <c r="D293" t="s">
        <v>210</v>
      </c>
      <c r="E293" t="s">
        <v>2978</v>
      </c>
      <c r="F293" t="s">
        <v>2979</v>
      </c>
      <c r="G293" t="s">
        <v>947</v>
      </c>
      <c r="H293" t="s">
        <v>195</v>
      </c>
      <c r="I293" t="s">
        <v>189</v>
      </c>
      <c r="J293" t="s">
        <v>2980</v>
      </c>
      <c r="K293" t="s">
        <v>96</v>
      </c>
      <c r="L293" t="s">
        <v>2981</v>
      </c>
      <c r="M293" s="35">
        <v>46001.62605324074</v>
      </c>
      <c r="N293" s="35">
        <v>46002.546527777777</v>
      </c>
      <c r="O293" t="s">
        <v>972</v>
      </c>
      <c r="P293" t="s">
        <v>951</v>
      </c>
      <c r="Q293" t="s">
        <v>952</v>
      </c>
      <c r="R293" t="s">
        <v>993</v>
      </c>
      <c r="S293" t="s">
        <v>98</v>
      </c>
      <c r="T293" t="s">
        <v>119</v>
      </c>
      <c r="U293" t="s">
        <v>100</v>
      </c>
      <c r="V293" t="s">
        <v>2982</v>
      </c>
      <c r="W293" t="s">
        <v>102</v>
      </c>
      <c r="X293" t="s">
        <v>2983</v>
      </c>
      <c r="Y293" t="s">
        <v>8</v>
      </c>
      <c r="Z293" t="s">
        <v>105</v>
      </c>
      <c r="AA293" t="s">
        <v>2033</v>
      </c>
      <c r="AB293" s="37">
        <v>1</v>
      </c>
      <c r="AC293" t="s">
        <v>107</v>
      </c>
      <c r="AD293" s="37">
        <v>65960</v>
      </c>
      <c r="AE293" s="37">
        <v>75096</v>
      </c>
      <c r="AF293" s="37">
        <v>65960</v>
      </c>
    </row>
    <row r="294" spans="1:32">
      <c r="A294" t="s">
        <v>1066</v>
      </c>
      <c r="B294" t="s">
        <v>190</v>
      </c>
      <c r="C294" t="s">
        <v>191</v>
      </c>
      <c r="D294" t="s">
        <v>2984</v>
      </c>
      <c r="E294" t="s">
        <v>2985</v>
      </c>
      <c r="F294" t="s">
        <v>2986</v>
      </c>
      <c r="G294" t="s">
        <v>947</v>
      </c>
      <c r="H294" t="s">
        <v>276</v>
      </c>
      <c r="I294" t="s">
        <v>2987</v>
      </c>
      <c r="J294" t="s">
        <v>2988</v>
      </c>
      <c r="K294" t="s">
        <v>96</v>
      </c>
      <c r="L294" t="s">
        <v>2989</v>
      </c>
      <c r="M294" s="35">
        <v>46001.648796296293</v>
      </c>
      <c r="N294" s="35">
        <v>46005.468055555553</v>
      </c>
      <c r="O294" t="s">
        <v>972</v>
      </c>
      <c r="P294" t="s">
        <v>951</v>
      </c>
      <c r="Q294" t="s">
        <v>952</v>
      </c>
      <c r="R294" t="s">
        <v>1125</v>
      </c>
      <c r="S294" t="s">
        <v>964</v>
      </c>
      <c r="T294" t="s">
        <v>964</v>
      </c>
      <c r="U294" t="s">
        <v>1347</v>
      </c>
      <c r="V294" t="s">
        <v>2990</v>
      </c>
      <c r="W294" t="s">
        <v>102</v>
      </c>
      <c r="X294" t="s">
        <v>2991</v>
      </c>
      <c r="Y294" t="s">
        <v>15</v>
      </c>
      <c r="Z294" t="s">
        <v>105</v>
      </c>
      <c r="AA294" t="s">
        <v>283</v>
      </c>
      <c r="AB294" s="37">
        <v>1</v>
      </c>
      <c r="AC294" t="s">
        <v>107</v>
      </c>
      <c r="AD294" s="37">
        <v>479589</v>
      </c>
      <c r="AE294" s="37">
        <v>196537</v>
      </c>
      <c r="AF294" s="37">
        <v>479589</v>
      </c>
    </row>
    <row r="295" spans="1:32">
      <c r="A295" t="s">
        <v>189</v>
      </c>
      <c r="B295" t="s">
        <v>190</v>
      </c>
      <c r="C295" t="s">
        <v>191</v>
      </c>
      <c r="D295" t="s">
        <v>374</v>
      </c>
      <c r="E295" t="s">
        <v>2992</v>
      </c>
      <c r="F295" t="s">
        <v>2993</v>
      </c>
      <c r="G295" t="s">
        <v>947</v>
      </c>
      <c r="H295" t="s">
        <v>195</v>
      </c>
      <c r="I295" t="s">
        <v>377</v>
      </c>
      <c r="J295" t="s">
        <v>2994</v>
      </c>
      <c r="K295" t="s">
        <v>96</v>
      </c>
      <c r="L295" t="s">
        <v>2995</v>
      </c>
      <c r="M295" s="35">
        <v>46001.647881944453</v>
      </c>
      <c r="N295" s="35">
        <v>46002.50277777778</v>
      </c>
      <c r="O295" t="s">
        <v>972</v>
      </c>
      <c r="P295" t="s">
        <v>951</v>
      </c>
      <c r="Q295" t="s">
        <v>1027</v>
      </c>
      <c r="R295" t="s">
        <v>1028</v>
      </c>
      <c r="S295" t="s">
        <v>1407</v>
      </c>
      <c r="T295" t="s">
        <v>1555</v>
      </c>
      <c r="U295" t="s">
        <v>100</v>
      </c>
      <c r="V295" t="s">
        <v>2996</v>
      </c>
      <c r="W295" t="s">
        <v>102</v>
      </c>
      <c r="X295" t="s">
        <v>2997</v>
      </c>
      <c r="Y295" t="s">
        <v>11</v>
      </c>
      <c r="Z295" t="s">
        <v>105</v>
      </c>
      <c r="AA295" t="s">
        <v>553</v>
      </c>
      <c r="AB295" s="37">
        <v>1</v>
      </c>
      <c r="AC295" t="s">
        <v>107</v>
      </c>
      <c r="AD295" s="37">
        <v>144968</v>
      </c>
      <c r="AE295" s="37">
        <v>140396</v>
      </c>
      <c r="AF295" s="37">
        <v>144968</v>
      </c>
    </row>
    <row r="296" spans="1:32">
      <c r="A296" t="s">
        <v>750</v>
      </c>
      <c r="B296" t="s">
        <v>957</v>
      </c>
      <c r="C296" t="s">
        <v>286</v>
      </c>
      <c r="D296" t="s">
        <v>2998</v>
      </c>
      <c r="E296" t="s">
        <v>2999</v>
      </c>
      <c r="F296" t="s">
        <v>3000</v>
      </c>
      <c r="G296" t="s">
        <v>947</v>
      </c>
      <c r="H296" t="s">
        <v>754</v>
      </c>
      <c r="I296" t="s">
        <v>3001</v>
      </c>
      <c r="J296" t="s">
        <v>3002</v>
      </c>
      <c r="K296" t="s">
        <v>96</v>
      </c>
      <c r="L296" t="s">
        <v>3003</v>
      </c>
      <c r="M296" s="35">
        <v>46001.66479166667</v>
      </c>
      <c r="N296" s="35">
        <v>46007.602777777778</v>
      </c>
      <c r="O296" t="s">
        <v>972</v>
      </c>
      <c r="P296" t="s">
        <v>951</v>
      </c>
      <c r="Q296" t="s">
        <v>1268</v>
      </c>
      <c r="R296" t="s">
        <v>993</v>
      </c>
      <c r="S296" t="s">
        <v>963</v>
      </c>
      <c r="T296" t="s">
        <v>963</v>
      </c>
      <c r="U296" t="s">
        <v>100</v>
      </c>
      <c r="V296" t="s">
        <v>3004</v>
      </c>
      <c r="W296" t="s">
        <v>102</v>
      </c>
      <c r="X296" t="s">
        <v>3005</v>
      </c>
      <c r="Y296" t="s">
        <v>11</v>
      </c>
      <c r="Z296" t="s">
        <v>105</v>
      </c>
      <c r="AA296" t="s">
        <v>1094</v>
      </c>
      <c r="AB296" s="37">
        <v>1</v>
      </c>
      <c r="AC296" t="s">
        <v>107</v>
      </c>
      <c r="AD296" s="37">
        <v>144968</v>
      </c>
      <c r="AE296" s="37">
        <v>140396</v>
      </c>
      <c r="AF296" s="37">
        <v>144968</v>
      </c>
    </row>
    <row r="297" spans="1:32">
      <c r="A297" t="s">
        <v>1168</v>
      </c>
      <c r="B297" t="s">
        <v>124</v>
      </c>
      <c r="C297" t="s">
        <v>125</v>
      </c>
      <c r="D297" t="s">
        <v>3006</v>
      </c>
      <c r="E297" t="s">
        <v>3007</v>
      </c>
      <c r="F297" t="s">
        <v>3008</v>
      </c>
      <c r="G297" t="s">
        <v>947</v>
      </c>
      <c r="H297" t="s">
        <v>1172</v>
      </c>
      <c r="I297" t="s">
        <v>3009</v>
      </c>
      <c r="J297" t="s">
        <v>3010</v>
      </c>
      <c r="K297" t="s">
        <v>96</v>
      </c>
      <c r="L297" t="s">
        <v>3011</v>
      </c>
      <c r="M297" s="35">
        <v>46001.665289351848</v>
      </c>
      <c r="N297" s="35">
        <v>46003.432638888888</v>
      </c>
      <c r="O297" t="s">
        <v>972</v>
      </c>
      <c r="P297" t="s">
        <v>1000</v>
      </c>
      <c r="Q297" t="s">
        <v>1323</v>
      </c>
      <c r="R297" t="s">
        <v>1849</v>
      </c>
      <c r="S297" t="s">
        <v>98</v>
      </c>
      <c r="T297" t="s">
        <v>119</v>
      </c>
      <c r="U297" t="s">
        <v>100</v>
      </c>
      <c r="V297" t="s">
        <v>3012</v>
      </c>
      <c r="W297" t="s">
        <v>102</v>
      </c>
      <c r="X297" t="s">
        <v>3013</v>
      </c>
      <c r="Y297" t="s">
        <v>11</v>
      </c>
      <c r="Z297" t="s">
        <v>105</v>
      </c>
      <c r="AA297" t="s">
        <v>158</v>
      </c>
      <c r="AB297" s="37">
        <v>1</v>
      </c>
      <c r="AC297" t="s">
        <v>107</v>
      </c>
      <c r="AD297" s="37">
        <v>144968</v>
      </c>
      <c r="AE297" s="37">
        <v>140396</v>
      </c>
      <c r="AF297" s="37">
        <v>144968</v>
      </c>
    </row>
    <row r="298" spans="1:32">
      <c r="A298" t="s">
        <v>242</v>
      </c>
      <c r="B298" t="s">
        <v>248</v>
      </c>
      <c r="C298" t="s">
        <v>244</v>
      </c>
      <c r="D298" t="s">
        <v>3014</v>
      </c>
      <c r="E298" t="s">
        <v>3015</v>
      </c>
      <c r="F298" t="s">
        <v>3016</v>
      </c>
      <c r="G298" t="s">
        <v>947</v>
      </c>
      <c r="H298" t="s">
        <v>248</v>
      </c>
      <c r="I298" t="s">
        <v>3017</v>
      </c>
      <c r="J298" t="s">
        <v>3018</v>
      </c>
      <c r="K298" t="s">
        <v>96</v>
      </c>
      <c r="L298" t="s">
        <v>3019</v>
      </c>
      <c r="M298" s="35">
        <v>46001.67287037037</v>
      </c>
      <c r="N298" s="35">
        <v>46002.650694444441</v>
      </c>
      <c r="O298" t="s">
        <v>972</v>
      </c>
      <c r="P298" t="s">
        <v>951</v>
      </c>
      <c r="Q298" t="s">
        <v>1100</v>
      </c>
      <c r="R298" t="s">
        <v>1346</v>
      </c>
      <c r="S298" t="s">
        <v>964</v>
      </c>
      <c r="T298" t="s">
        <v>964</v>
      </c>
      <c r="U298" t="s">
        <v>100</v>
      </c>
      <c r="V298" t="s">
        <v>3020</v>
      </c>
      <c r="W298" t="s">
        <v>102</v>
      </c>
      <c r="X298" t="s">
        <v>3021</v>
      </c>
      <c r="Y298" t="s">
        <v>11</v>
      </c>
      <c r="Z298" t="s">
        <v>105</v>
      </c>
      <c r="AA298" t="s">
        <v>3022</v>
      </c>
      <c r="AB298" s="37">
        <v>1</v>
      </c>
      <c r="AC298" t="s">
        <v>107</v>
      </c>
      <c r="AD298" s="37">
        <v>144968</v>
      </c>
      <c r="AE298" s="37">
        <v>140396</v>
      </c>
      <c r="AF298" s="37">
        <v>144968</v>
      </c>
    </row>
    <row r="299" spans="1:32">
      <c r="A299" t="s">
        <v>317</v>
      </c>
      <c r="B299" t="s">
        <v>124</v>
      </c>
      <c r="C299" t="s">
        <v>125</v>
      </c>
      <c r="D299" t="s">
        <v>1227</v>
      </c>
      <c r="E299" t="s">
        <v>3023</v>
      </c>
      <c r="F299" t="s">
        <v>3024</v>
      </c>
      <c r="G299" t="s">
        <v>947</v>
      </c>
      <c r="H299" t="s">
        <v>321</v>
      </c>
      <c r="I299" t="s">
        <v>1230</v>
      </c>
      <c r="J299" t="s">
        <v>3025</v>
      </c>
      <c r="K299" t="s">
        <v>96</v>
      </c>
      <c r="L299" t="s">
        <v>3026</v>
      </c>
      <c r="M299" s="35">
        <v>46001.687037037038</v>
      </c>
      <c r="N299" s="35">
        <v>46002.616666666669</v>
      </c>
      <c r="O299" t="s">
        <v>972</v>
      </c>
      <c r="P299" t="s">
        <v>1000</v>
      </c>
      <c r="Q299" t="s">
        <v>1100</v>
      </c>
      <c r="R299" t="s">
        <v>2934</v>
      </c>
      <c r="U299" t="s">
        <v>100</v>
      </c>
      <c r="V299" t="s">
        <v>3027</v>
      </c>
      <c r="W299" t="s">
        <v>102</v>
      </c>
      <c r="X299" t="s">
        <v>3028</v>
      </c>
      <c r="Y299" t="s">
        <v>11</v>
      </c>
      <c r="Z299" t="s">
        <v>105</v>
      </c>
      <c r="AA299" t="s">
        <v>1819</v>
      </c>
      <c r="AB299" s="37">
        <v>1</v>
      </c>
      <c r="AC299" t="s">
        <v>107</v>
      </c>
      <c r="AD299" s="37">
        <v>144968</v>
      </c>
      <c r="AE299" s="37">
        <v>140396</v>
      </c>
      <c r="AF299" s="37">
        <v>144968</v>
      </c>
    </row>
    <row r="300" spans="1:32">
      <c r="A300" t="s">
        <v>1066</v>
      </c>
      <c r="B300" t="s">
        <v>190</v>
      </c>
      <c r="C300" t="s">
        <v>191</v>
      </c>
      <c r="D300" t="s">
        <v>1340</v>
      </c>
      <c r="E300" t="s">
        <v>3029</v>
      </c>
      <c r="F300" t="s">
        <v>3030</v>
      </c>
      <c r="G300" t="s">
        <v>947</v>
      </c>
      <c r="H300" t="s">
        <v>195</v>
      </c>
      <c r="I300" t="s">
        <v>1343</v>
      </c>
      <c r="J300" t="s">
        <v>3031</v>
      </c>
      <c r="K300" t="s">
        <v>96</v>
      </c>
      <c r="L300" t="s">
        <v>3032</v>
      </c>
      <c r="M300" s="35">
        <v>46001.686296296299</v>
      </c>
      <c r="N300" s="35">
        <v>46002.477083333331</v>
      </c>
      <c r="O300" t="s">
        <v>972</v>
      </c>
      <c r="P300" t="s">
        <v>951</v>
      </c>
      <c r="Q300" t="s">
        <v>1323</v>
      </c>
      <c r="R300" t="s">
        <v>993</v>
      </c>
      <c r="S300" t="s">
        <v>98</v>
      </c>
      <c r="T300" t="s">
        <v>119</v>
      </c>
      <c r="U300" t="s">
        <v>100</v>
      </c>
      <c r="V300" t="s">
        <v>3033</v>
      </c>
      <c r="W300" t="s">
        <v>102</v>
      </c>
      <c r="X300" t="s">
        <v>3034</v>
      </c>
      <c r="Y300" t="s">
        <v>8</v>
      </c>
      <c r="Z300" t="s">
        <v>105</v>
      </c>
      <c r="AA300" t="s">
        <v>1075</v>
      </c>
      <c r="AB300" s="37">
        <v>1</v>
      </c>
      <c r="AC300" t="s">
        <v>107</v>
      </c>
      <c r="AD300" s="37">
        <v>65960</v>
      </c>
      <c r="AE300" s="37">
        <v>75096</v>
      </c>
      <c r="AF300" s="37">
        <v>65960</v>
      </c>
    </row>
    <row r="301" spans="1:32">
      <c r="A301" t="s">
        <v>123</v>
      </c>
      <c r="B301" t="s">
        <v>124</v>
      </c>
      <c r="C301" t="s">
        <v>125</v>
      </c>
      <c r="D301" t="s">
        <v>171</v>
      </c>
      <c r="E301" t="s">
        <v>3035</v>
      </c>
      <c r="F301" t="s">
        <v>3036</v>
      </c>
      <c r="G301" t="s">
        <v>947</v>
      </c>
      <c r="H301" t="s">
        <v>174</v>
      </c>
      <c r="I301" t="s">
        <v>175</v>
      </c>
      <c r="J301" t="s">
        <v>3037</v>
      </c>
      <c r="K301" t="s">
        <v>96</v>
      </c>
      <c r="L301" t="s">
        <v>3038</v>
      </c>
      <c r="M301" s="35">
        <v>46001.69363425926</v>
      </c>
      <c r="N301" s="35">
        <v>46002.625694444447</v>
      </c>
      <c r="O301" t="s">
        <v>972</v>
      </c>
      <c r="P301" t="s">
        <v>951</v>
      </c>
      <c r="Q301" t="s">
        <v>952</v>
      </c>
      <c r="R301" t="s">
        <v>953</v>
      </c>
      <c r="S301" t="s">
        <v>963</v>
      </c>
      <c r="T301" t="s">
        <v>963</v>
      </c>
      <c r="U301" t="s">
        <v>100</v>
      </c>
      <c r="V301" t="s">
        <v>3039</v>
      </c>
      <c r="W301" t="s">
        <v>102</v>
      </c>
      <c r="X301" t="s">
        <v>3040</v>
      </c>
      <c r="Y301" t="s">
        <v>15</v>
      </c>
      <c r="Z301" t="s">
        <v>105</v>
      </c>
      <c r="AA301" t="s">
        <v>135</v>
      </c>
      <c r="AB301" s="37">
        <v>1</v>
      </c>
      <c r="AC301" t="s">
        <v>107</v>
      </c>
      <c r="AD301" s="37">
        <v>479589</v>
      </c>
      <c r="AE301" s="37">
        <v>196537</v>
      </c>
      <c r="AF301" s="37">
        <v>479589</v>
      </c>
    </row>
    <row r="302" spans="1:32">
      <c r="A302" t="s">
        <v>242</v>
      </c>
      <c r="B302" t="s">
        <v>248</v>
      </c>
      <c r="C302" t="s">
        <v>244</v>
      </c>
      <c r="D302" t="s">
        <v>309</v>
      </c>
      <c r="E302" t="s">
        <v>3041</v>
      </c>
      <c r="F302" t="s">
        <v>3042</v>
      </c>
      <c r="G302" t="s">
        <v>947</v>
      </c>
      <c r="H302" t="s">
        <v>248</v>
      </c>
      <c r="I302" t="s">
        <v>242</v>
      </c>
      <c r="J302" t="s">
        <v>3043</v>
      </c>
      <c r="K302" t="s">
        <v>96</v>
      </c>
      <c r="L302" t="s">
        <v>3044</v>
      </c>
      <c r="M302" s="35">
        <v>46001.719027777777</v>
      </c>
      <c r="N302" s="35">
        <v>46003.62222222222</v>
      </c>
      <c r="O302" t="s">
        <v>972</v>
      </c>
      <c r="P302" t="s">
        <v>951</v>
      </c>
      <c r="Q302" t="s">
        <v>952</v>
      </c>
      <c r="R302" t="s">
        <v>973</v>
      </c>
      <c r="S302" t="s">
        <v>98</v>
      </c>
      <c r="T302" t="s">
        <v>99</v>
      </c>
      <c r="U302" t="s">
        <v>1047</v>
      </c>
      <c r="V302" t="s">
        <v>3045</v>
      </c>
      <c r="W302" t="s">
        <v>102</v>
      </c>
      <c r="X302" t="s">
        <v>3046</v>
      </c>
      <c r="Y302" t="s">
        <v>8</v>
      </c>
      <c r="Z302" t="s">
        <v>105</v>
      </c>
      <c r="AA302" t="s">
        <v>1658</v>
      </c>
      <c r="AB302" s="37">
        <v>2</v>
      </c>
      <c r="AC302" t="s">
        <v>107</v>
      </c>
      <c r="AD302" s="37">
        <v>131920</v>
      </c>
      <c r="AE302" s="37">
        <v>75096</v>
      </c>
      <c r="AF302" s="37">
        <v>131920</v>
      </c>
    </row>
    <row r="303" spans="1:32">
      <c r="A303" t="s">
        <v>189</v>
      </c>
      <c r="B303" t="s">
        <v>190</v>
      </c>
      <c r="C303" t="s">
        <v>191</v>
      </c>
      <c r="D303" t="s">
        <v>837</v>
      </c>
      <c r="E303" t="s">
        <v>3047</v>
      </c>
      <c r="F303" t="s">
        <v>3048</v>
      </c>
      <c r="G303" t="s">
        <v>947</v>
      </c>
      <c r="H303" t="s">
        <v>195</v>
      </c>
      <c r="I303" t="s">
        <v>840</v>
      </c>
      <c r="J303" t="s">
        <v>3049</v>
      </c>
      <c r="K303" t="s">
        <v>96</v>
      </c>
      <c r="L303" t="s">
        <v>3050</v>
      </c>
      <c r="M303" s="35">
        <v>46001.692569444444</v>
      </c>
      <c r="N303" s="35">
        <v>46002.526388888888</v>
      </c>
      <c r="O303" t="s">
        <v>972</v>
      </c>
      <c r="P303" t="s">
        <v>951</v>
      </c>
      <c r="Q303" t="s">
        <v>952</v>
      </c>
      <c r="R303" t="s">
        <v>953</v>
      </c>
      <c r="S303" t="s">
        <v>98</v>
      </c>
      <c r="T303" t="s">
        <v>119</v>
      </c>
      <c r="U303" t="s">
        <v>100</v>
      </c>
      <c r="V303" t="s">
        <v>3051</v>
      </c>
      <c r="W303" t="s">
        <v>102</v>
      </c>
      <c r="X303" t="s">
        <v>3052</v>
      </c>
      <c r="Y303" t="s">
        <v>8</v>
      </c>
      <c r="Z303" t="s">
        <v>105</v>
      </c>
      <c r="AA303" t="s">
        <v>400</v>
      </c>
      <c r="AB303" s="37">
        <v>1</v>
      </c>
      <c r="AC303" t="s">
        <v>107</v>
      </c>
      <c r="AD303" s="37">
        <v>65960</v>
      </c>
      <c r="AE303" s="37">
        <v>75096</v>
      </c>
      <c r="AF303" s="37">
        <v>65960</v>
      </c>
    </row>
    <row r="304" spans="1:32">
      <c r="A304" t="s">
        <v>707</v>
      </c>
      <c r="B304" t="s">
        <v>109</v>
      </c>
      <c r="C304" t="s">
        <v>160</v>
      </c>
      <c r="D304" t="s">
        <v>719</v>
      </c>
      <c r="E304" t="s">
        <v>3053</v>
      </c>
      <c r="F304" t="s">
        <v>3054</v>
      </c>
      <c r="G304" t="s">
        <v>947</v>
      </c>
      <c r="H304" t="s">
        <v>722</v>
      </c>
      <c r="I304" t="s">
        <v>707</v>
      </c>
      <c r="J304" t="s">
        <v>3055</v>
      </c>
      <c r="K304" t="s">
        <v>96</v>
      </c>
      <c r="L304" t="s">
        <v>3056</v>
      </c>
      <c r="M304" s="35">
        <v>46001.699756944443</v>
      </c>
      <c r="N304" s="35">
        <v>46002.495833333327</v>
      </c>
      <c r="O304" t="s">
        <v>972</v>
      </c>
      <c r="P304" t="s">
        <v>951</v>
      </c>
      <c r="Q304" t="s">
        <v>1100</v>
      </c>
      <c r="R304" t="s">
        <v>1346</v>
      </c>
      <c r="S304" t="s">
        <v>142</v>
      </c>
      <c r="T304" t="s">
        <v>143</v>
      </c>
      <c r="U304" t="s">
        <v>100</v>
      </c>
      <c r="V304" t="s">
        <v>3057</v>
      </c>
      <c r="W304" t="s">
        <v>102</v>
      </c>
      <c r="X304" t="s">
        <v>3058</v>
      </c>
      <c r="Y304" t="s">
        <v>8</v>
      </c>
      <c r="Z304" t="s">
        <v>105</v>
      </c>
      <c r="AA304" t="s">
        <v>727</v>
      </c>
      <c r="AB304" s="37">
        <v>1</v>
      </c>
      <c r="AC304" t="s">
        <v>107</v>
      </c>
      <c r="AD304" s="37">
        <v>65960</v>
      </c>
      <c r="AE304" s="37">
        <v>75096</v>
      </c>
      <c r="AF304" s="37">
        <v>65960</v>
      </c>
    </row>
    <row r="305" spans="1:32">
      <c r="A305" t="s">
        <v>297</v>
      </c>
      <c r="B305" t="s">
        <v>109</v>
      </c>
      <c r="C305" t="s">
        <v>110</v>
      </c>
      <c r="D305" t="s">
        <v>360</v>
      </c>
      <c r="E305" t="s">
        <v>3059</v>
      </c>
      <c r="F305" t="s">
        <v>3060</v>
      </c>
      <c r="G305" t="s">
        <v>947</v>
      </c>
      <c r="H305" t="s">
        <v>302</v>
      </c>
      <c r="I305" t="s">
        <v>363</v>
      </c>
      <c r="J305" t="s">
        <v>3061</v>
      </c>
      <c r="K305" t="s">
        <v>96</v>
      </c>
      <c r="L305" t="s">
        <v>3062</v>
      </c>
      <c r="M305" s="35">
        <v>46001.706493055557</v>
      </c>
      <c r="N305" s="35">
        <v>46002.663888888892</v>
      </c>
      <c r="O305" t="s">
        <v>972</v>
      </c>
      <c r="P305" t="s">
        <v>951</v>
      </c>
      <c r="Q305" t="s">
        <v>952</v>
      </c>
      <c r="R305" t="s">
        <v>973</v>
      </c>
      <c r="S305" t="s">
        <v>98</v>
      </c>
      <c r="T305" t="s">
        <v>119</v>
      </c>
      <c r="U305" t="s">
        <v>100</v>
      </c>
      <c r="V305" t="s">
        <v>3063</v>
      </c>
      <c r="W305" t="s">
        <v>102</v>
      </c>
      <c r="X305" t="s">
        <v>3064</v>
      </c>
      <c r="Y305" t="s">
        <v>11</v>
      </c>
      <c r="Z305" t="s">
        <v>105</v>
      </c>
      <c r="AA305" t="s">
        <v>308</v>
      </c>
      <c r="AB305" s="37">
        <v>1</v>
      </c>
      <c r="AC305" t="s">
        <v>107</v>
      </c>
      <c r="AD305" s="37">
        <v>144968</v>
      </c>
      <c r="AE305" s="37">
        <v>140396</v>
      </c>
      <c r="AF305" s="37">
        <v>144968</v>
      </c>
    </row>
    <row r="306" spans="1:32">
      <c r="A306" t="s">
        <v>1066</v>
      </c>
      <c r="B306" t="s">
        <v>190</v>
      </c>
      <c r="C306" t="s">
        <v>191</v>
      </c>
      <c r="D306" t="s">
        <v>1340</v>
      </c>
      <c r="E306" t="s">
        <v>3065</v>
      </c>
      <c r="F306" t="s">
        <v>3066</v>
      </c>
      <c r="G306" t="s">
        <v>947</v>
      </c>
      <c r="H306" t="s">
        <v>195</v>
      </c>
      <c r="I306" t="s">
        <v>1343</v>
      </c>
      <c r="J306" t="s">
        <v>3067</v>
      </c>
      <c r="K306" t="s">
        <v>96</v>
      </c>
      <c r="L306" t="s">
        <v>3068</v>
      </c>
      <c r="M306" s="35">
        <v>46001.695914351847</v>
      </c>
      <c r="N306" s="35">
        <v>46002.498611111107</v>
      </c>
      <c r="O306" t="s">
        <v>972</v>
      </c>
      <c r="P306" t="s">
        <v>951</v>
      </c>
      <c r="Q306" t="s">
        <v>952</v>
      </c>
      <c r="R306" t="s">
        <v>1125</v>
      </c>
      <c r="S306" t="s">
        <v>98</v>
      </c>
      <c r="T306" t="s">
        <v>119</v>
      </c>
      <c r="U306" t="s">
        <v>100</v>
      </c>
      <c r="V306" t="s">
        <v>3069</v>
      </c>
      <c r="W306" t="s">
        <v>102</v>
      </c>
      <c r="X306" t="s">
        <v>3070</v>
      </c>
      <c r="Y306" t="s">
        <v>8</v>
      </c>
      <c r="Z306" t="s">
        <v>105</v>
      </c>
      <c r="AA306" t="s">
        <v>1075</v>
      </c>
      <c r="AB306" s="37">
        <v>1</v>
      </c>
      <c r="AC306" t="s">
        <v>107</v>
      </c>
      <c r="AD306" s="37">
        <v>65960</v>
      </c>
      <c r="AE306" s="37">
        <v>75096</v>
      </c>
      <c r="AF306" s="37">
        <v>65960</v>
      </c>
    </row>
    <row r="307" spans="1:32">
      <c r="A307" t="s">
        <v>707</v>
      </c>
      <c r="B307" t="s">
        <v>109</v>
      </c>
      <c r="C307" t="s">
        <v>160</v>
      </c>
      <c r="D307" t="s">
        <v>709</v>
      </c>
      <c r="E307" t="s">
        <v>3071</v>
      </c>
      <c r="F307" t="s">
        <v>3072</v>
      </c>
      <c r="G307" t="s">
        <v>947</v>
      </c>
      <c r="H307" t="s">
        <v>712</v>
      </c>
      <c r="I307" t="s">
        <v>713</v>
      </c>
      <c r="J307" t="s">
        <v>3073</v>
      </c>
      <c r="K307" t="s">
        <v>96</v>
      </c>
      <c r="L307" t="s">
        <v>3074</v>
      </c>
      <c r="M307" s="35">
        <v>46001.696828703702</v>
      </c>
      <c r="N307" s="35">
        <v>46002.430555555547</v>
      </c>
      <c r="O307" t="s">
        <v>972</v>
      </c>
      <c r="P307" t="s">
        <v>951</v>
      </c>
      <c r="Q307" t="s">
        <v>1100</v>
      </c>
      <c r="R307" t="s">
        <v>1346</v>
      </c>
      <c r="S307" t="s">
        <v>142</v>
      </c>
      <c r="T307" t="s">
        <v>143</v>
      </c>
      <c r="U307" t="s">
        <v>100</v>
      </c>
      <c r="V307" t="s">
        <v>3075</v>
      </c>
      <c r="W307" t="s">
        <v>102</v>
      </c>
      <c r="X307" t="s">
        <v>3076</v>
      </c>
      <c r="Y307" t="s">
        <v>11</v>
      </c>
      <c r="Z307" t="s">
        <v>105</v>
      </c>
      <c r="AA307" t="s">
        <v>2472</v>
      </c>
      <c r="AB307" s="37">
        <v>1</v>
      </c>
      <c r="AC307" t="s">
        <v>107</v>
      </c>
      <c r="AD307" s="37">
        <v>144968</v>
      </c>
      <c r="AE307" s="37">
        <v>140396</v>
      </c>
      <c r="AF307" s="37">
        <v>144968</v>
      </c>
    </row>
    <row r="308" spans="1:32">
      <c r="A308" t="s">
        <v>85</v>
      </c>
      <c r="B308" t="s">
        <v>86</v>
      </c>
      <c r="C308" t="s">
        <v>87</v>
      </c>
      <c r="D308" t="s">
        <v>202</v>
      </c>
      <c r="E308" t="s">
        <v>3077</v>
      </c>
      <c r="F308" t="s">
        <v>3078</v>
      </c>
      <c r="G308" t="s">
        <v>947</v>
      </c>
      <c r="H308" t="s">
        <v>93</v>
      </c>
      <c r="I308" t="s">
        <v>85</v>
      </c>
      <c r="J308" t="s">
        <v>3079</v>
      </c>
      <c r="K308" t="s">
        <v>96</v>
      </c>
      <c r="L308" t="s">
        <v>3080</v>
      </c>
      <c r="M308" s="35">
        <v>46002.333333333343</v>
      </c>
      <c r="N308" s="35">
        <v>46002.543749999997</v>
      </c>
      <c r="O308" t="s">
        <v>972</v>
      </c>
      <c r="P308" t="s">
        <v>951</v>
      </c>
      <c r="Q308" t="s">
        <v>1268</v>
      </c>
      <c r="R308" t="s">
        <v>993</v>
      </c>
      <c r="S308" t="s">
        <v>142</v>
      </c>
      <c r="T308" t="s">
        <v>1046</v>
      </c>
      <c r="U308" t="s">
        <v>100</v>
      </c>
      <c r="V308" t="s">
        <v>3081</v>
      </c>
      <c r="W308" t="s">
        <v>102</v>
      </c>
      <c r="X308" t="s">
        <v>3082</v>
      </c>
      <c r="Y308" t="s">
        <v>8</v>
      </c>
      <c r="Z308" t="s">
        <v>105</v>
      </c>
      <c r="AA308" t="s">
        <v>3083</v>
      </c>
      <c r="AB308" s="37">
        <v>1</v>
      </c>
      <c r="AC308" t="s">
        <v>107</v>
      </c>
      <c r="AD308" s="37">
        <v>65960</v>
      </c>
      <c r="AE308" s="37">
        <v>75096</v>
      </c>
      <c r="AF308" s="37">
        <v>65960</v>
      </c>
    </row>
    <row r="309" spans="1:32">
      <c r="A309" t="s">
        <v>1066</v>
      </c>
      <c r="B309" t="s">
        <v>190</v>
      </c>
      <c r="C309" t="s">
        <v>191</v>
      </c>
      <c r="D309" t="s">
        <v>3084</v>
      </c>
      <c r="E309" t="s">
        <v>3085</v>
      </c>
      <c r="F309" t="s">
        <v>3086</v>
      </c>
      <c r="G309" t="s">
        <v>947</v>
      </c>
      <c r="H309" t="s">
        <v>276</v>
      </c>
      <c r="I309" t="s">
        <v>3087</v>
      </c>
      <c r="J309" t="s">
        <v>3088</v>
      </c>
      <c r="K309" t="s">
        <v>96</v>
      </c>
      <c r="L309" t="s">
        <v>3089</v>
      </c>
      <c r="M309" s="35">
        <v>46002.333333333343</v>
      </c>
      <c r="N309" s="35">
        <v>46006.707638888889</v>
      </c>
      <c r="P309" t="s">
        <v>951</v>
      </c>
      <c r="Q309" t="s">
        <v>1027</v>
      </c>
      <c r="R309" t="s">
        <v>1028</v>
      </c>
      <c r="S309" t="s">
        <v>98</v>
      </c>
      <c r="T309" t="s">
        <v>99</v>
      </c>
      <c r="V309" t="s">
        <v>3090</v>
      </c>
      <c r="W309" t="s">
        <v>955</v>
      </c>
      <c r="Y309" t="s">
        <v>15</v>
      </c>
      <c r="Z309" t="s">
        <v>105</v>
      </c>
      <c r="AA309" t="s">
        <v>1075</v>
      </c>
      <c r="AB309" s="37">
        <v>0</v>
      </c>
      <c r="AC309" t="s">
        <v>107</v>
      </c>
      <c r="AD309" s="37">
        <v>41241</v>
      </c>
      <c r="AE309" s="37">
        <v>0</v>
      </c>
      <c r="AF309" s="37">
        <v>41241</v>
      </c>
    </row>
    <row r="310" spans="1:32">
      <c r="A310" t="s">
        <v>108</v>
      </c>
      <c r="B310" t="s">
        <v>109</v>
      </c>
      <c r="C310" t="s">
        <v>110</v>
      </c>
      <c r="D310" t="s">
        <v>180</v>
      </c>
      <c r="E310" t="s">
        <v>3091</v>
      </c>
      <c r="F310" t="s">
        <v>3092</v>
      </c>
      <c r="G310" t="s">
        <v>947</v>
      </c>
      <c r="H310" t="s">
        <v>183</v>
      </c>
      <c r="I310" t="s">
        <v>108</v>
      </c>
      <c r="J310" t="s">
        <v>3093</v>
      </c>
      <c r="K310" t="s">
        <v>96</v>
      </c>
      <c r="L310" t="s">
        <v>3094</v>
      </c>
      <c r="M310" s="35">
        <v>46002.333333333343</v>
      </c>
      <c r="N310" s="35">
        <v>46002.461805555547</v>
      </c>
      <c r="O310" t="s">
        <v>972</v>
      </c>
      <c r="P310" t="s">
        <v>951</v>
      </c>
      <c r="Q310" t="s">
        <v>962</v>
      </c>
      <c r="R310" t="s">
        <v>962</v>
      </c>
      <c r="S310" t="s">
        <v>98</v>
      </c>
      <c r="T310" t="s">
        <v>119</v>
      </c>
      <c r="U310" t="s">
        <v>100</v>
      </c>
      <c r="V310" t="s">
        <v>3095</v>
      </c>
      <c r="W310" t="s">
        <v>102</v>
      </c>
      <c r="X310" t="s">
        <v>3096</v>
      </c>
      <c r="Y310" t="s">
        <v>8</v>
      </c>
      <c r="Z310" t="s">
        <v>105</v>
      </c>
      <c r="AA310" t="s">
        <v>351</v>
      </c>
      <c r="AB310" s="37">
        <v>1</v>
      </c>
      <c r="AC310" t="s">
        <v>107</v>
      </c>
      <c r="AD310" s="37">
        <v>65960</v>
      </c>
      <c r="AE310" s="37">
        <v>75096</v>
      </c>
      <c r="AF310" s="37">
        <v>65960</v>
      </c>
    </row>
    <row r="311" spans="1:32">
      <c r="A311" t="s">
        <v>189</v>
      </c>
      <c r="B311" t="s">
        <v>190</v>
      </c>
      <c r="C311" t="s">
        <v>191</v>
      </c>
      <c r="D311" t="s">
        <v>2645</v>
      </c>
      <c r="E311" t="s">
        <v>3097</v>
      </c>
      <c r="F311" t="s">
        <v>3098</v>
      </c>
      <c r="G311" t="s">
        <v>947</v>
      </c>
      <c r="H311" t="s">
        <v>195</v>
      </c>
      <c r="I311" t="s">
        <v>2648</v>
      </c>
      <c r="J311" t="s">
        <v>3099</v>
      </c>
      <c r="K311" t="s">
        <v>96</v>
      </c>
      <c r="L311" t="s">
        <v>3100</v>
      </c>
      <c r="M311" s="35">
        <v>46002.333333333343</v>
      </c>
      <c r="N311" s="35">
        <v>46002.444444444453</v>
      </c>
      <c r="O311" t="s">
        <v>972</v>
      </c>
      <c r="P311" t="s">
        <v>951</v>
      </c>
      <c r="Q311" t="s">
        <v>1134</v>
      </c>
      <c r="R311" t="s">
        <v>1135</v>
      </c>
      <c r="S311" t="s">
        <v>964</v>
      </c>
      <c r="T311" t="s">
        <v>964</v>
      </c>
      <c r="U311" t="s">
        <v>100</v>
      </c>
      <c r="V311" t="s">
        <v>3101</v>
      </c>
      <c r="W311" t="s">
        <v>102</v>
      </c>
      <c r="X311" t="s">
        <v>3102</v>
      </c>
      <c r="Y311" t="s">
        <v>13</v>
      </c>
      <c r="Z311" t="s">
        <v>105</v>
      </c>
      <c r="AA311" t="s">
        <v>836</v>
      </c>
      <c r="AB311" s="37">
        <v>1</v>
      </c>
      <c r="AC311" t="s">
        <v>107</v>
      </c>
      <c r="AD311" s="37">
        <v>275729</v>
      </c>
      <c r="AE311" s="37">
        <v>196537</v>
      </c>
      <c r="AF311" s="37">
        <v>275729</v>
      </c>
    </row>
    <row r="312" spans="1:32">
      <c r="A312" t="s">
        <v>417</v>
      </c>
      <c r="B312" t="s">
        <v>86</v>
      </c>
      <c r="C312" t="s">
        <v>87</v>
      </c>
      <c r="D312" t="s">
        <v>452</v>
      </c>
      <c r="E312" t="s">
        <v>3103</v>
      </c>
      <c r="F312" t="s">
        <v>3104</v>
      </c>
      <c r="G312" t="s">
        <v>947</v>
      </c>
      <c r="H312" t="s">
        <v>455</v>
      </c>
      <c r="I312" t="s">
        <v>417</v>
      </c>
      <c r="J312" t="s">
        <v>3105</v>
      </c>
      <c r="K312" t="s">
        <v>96</v>
      </c>
      <c r="L312" t="s">
        <v>3106</v>
      </c>
      <c r="M312" s="35">
        <v>46002.333333333343</v>
      </c>
      <c r="N312" s="35">
        <v>46002.613888888889</v>
      </c>
      <c r="P312" t="s">
        <v>951</v>
      </c>
      <c r="Q312" t="s">
        <v>952</v>
      </c>
      <c r="R312" t="s">
        <v>973</v>
      </c>
      <c r="S312" t="s">
        <v>98</v>
      </c>
      <c r="T312" t="s">
        <v>99</v>
      </c>
      <c r="V312" t="s">
        <v>3107</v>
      </c>
      <c r="W312" t="s">
        <v>955</v>
      </c>
      <c r="Y312" t="s">
        <v>8</v>
      </c>
      <c r="Z312" t="s">
        <v>105</v>
      </c>
      <c r="AA312" t="s">
        <v>478</v>
      </c>
      <c r="AB312" s="37">
        <v>0</v>
      </c>
      <c r="AC312" t="s">
        <v>107</v>
      </c>
      <c r="AD312" s="37">
        <v>41241</v>
      </c>
      <c r="AE312" s="37">
        <v>0</v>
      </c>
      <c r="AF312" s="37">
        <v>41241</v>
      </c>
    </row>
    <row r="313" spans="1:32">
      <c r="A313" t="s">
        <v>297</v>
      </c>
      <c r="B313" t="s">
        <v>109</v>
      </c>
      <c r="C313" t="s">
        <v>110</v>
      </c>
      <c r="D313" t="s">
        <v>1449</v>
      </c>
      <c r="E313" t="s">
        <v>3108</v>
      </c>
      <c r="F313" t="s">
        <v>1451</v>
      </c>
      <c r="G313" t="s">
        <v>947</v>
      </c>
      <c r="H313" t="s">
        <v>302</v>
      </c>
      <c r="I313" t="s">
        <v>1452</v>
      </c>
      <c r="J313" t="s">
        <v>1453</v>
      </c>
      <c r="K313" t="s">
        <v>96</v>
      </c>
      <c r="L313" t="s">
        <v>3109</v>
      </c>
      <c r="M313" s="35">
        <v>46002.333333333343</v>
      </c>
      <c r="N313" s="35">
        <v>46003.731944444437</v>
      </c>
      <c r="O313" t="s">
        <v>972</v>
      </c>
      <c r="P313" t="s">
        <v>1000</v>
      </c>
      <c r="Q313" t="s">
        <v>1356</v>
      </c>
      <c r="R313" t="s">
        <v>1357</v>
      </c>
      <c r="S313" t="s">
        <v>963</v>
      </c>
      <c r="T313" t="s">
        <v>964</v>
      </c>
      <c r="U313" t="s">
        <v>100</v>
      </c>
      <c r="V313" t="s">
        <v>3110</v>
      </c>
      <c r="W313" t="s">
        <v>102</v>
      </c>
      <c r="X313" t="s">
        <v>3111</v>
      </c>
      <c r="Y313" t="s">
        <v>11</v>
      </c>
      <c r="Z313" t="s">
        <v>105</v>
      </c>
      <c r="AA313" t="s">
        <v>308</v>
      </c>
      <c r="AB313" s="37">
        <v>1</v>
      </c>
      <c r="AC313" t="s">
        <v>107</v>
      </c>
      <c r="AD313" s="37">
        <v>144968</v>
      </c>
      <c r="AE313" s="37">
        <v>140396</v>
      </c>
      <c r="AF313" s="37">
        <v>144968</v>
      </c>
    </row>
    <row r="314" spans="1:32">
      <c r="A314" t="s">
        <v>189</v>
      </c>
      <c r="B314" t="s">
        <v>190</v>
      </c>
      <c r="C314" t="s">
        <v>191</v>
      </c>
      <c r="D314" t="s">
        <v>210</v>
      </c>
      <c r="E314" t="s">
        <v>3112</v>
      </c>
      <c r="F314" t="s">
        <v>3113</v>
      </c>
      <c r="G314" t="s">
        <v>947</v>
      </c>
      <c r="H314" t="s">
        <v>195</v>
      </c>
      <c r="I314" t="s">
        <v>189</v>
      </c>
      <c r="J314" t="s">
        <v>3114</v>
      </c>
      <c r="K314" t="s">
        <v>96</v>
      </c>
      <c r="L314" t="s">
        <v>3115</v>
      </c>
      <c r="M314" s="35">
        <v>46002.333333333343</v>
      </c>
      <c r="N314" s="35">
        <v>46002.648611111108</v>
      </c>
      <c r="O314" t="s">
        <v>972</v>
      </c>
      <c r="P314" t="s">
        <v>951</v>
      </c>
      <c r="Q314" t="s">
        <v>1044</v>
      </c>
      <c r="R314" t="s">
        <v>993</v>
      </c>
      <c r="S314" t="s">
        <v>98</v>
      </c>
      <c r="T314" t="s">
        <v>119</v>
      </c>
      <c r="U314" t="s">
        <v>100</v>
      </c>
      <c r="V314" t="s">
        <v>3116</v>
      </c>
      <c r="W314" t="s">
        <v>102</v>
      </c>
      <c r="X314" t="s">
        <v>3117</v>
      </c>
      <c r="Y314" t="s">
        <v>8</v>
      </c>
      <c r="Z314" t="s">
        <v>105</v>
      </c>
      <c r="AA314" t="s">
        <v>230</v>
      </c>
      <c r="AB314" s="37">
        <v>1</v>
      </c>
      <c r="AC314" t="s">
        <v>107</v>
      </c>
      <c r="AD314" s="37">
        <v>65960</v>
      </c>
      <c r="AE314" s="37">
        <v>75096</v>
      </c>
      <c r="AF314" s="37">
        <v>65960</v>
      </c>
    </row>
    <row r="315" spans="1:32">
      <c r="A315" t="s">
        <v>707</v>
      </c>
      <c r="B315" t="s">
        <v>109</v>
      </c>
      <c r="C315" t="s">
        <v>160</v>
      </c>
      <c r="D315" t="s">
        <v>1184</v>
      </c>
      <c r="E315" t="s">
        <v>3118</v>
      </c>
      <c r="F315" t="s">
        <v>3119</v>
      </c>
      <c r="G315" t="s">
        <v>947</v>
      </c>
      <c r="H315" t="s">
        <v>302</v>
      </c>
      <c r="I315" t="s">
        <v>1187</v>
      </c>
      <c r="J315" t="s">
        <v>3120</v>
      </c>
      <c r="K315" t="s">
        <v>96</v>
      </c>
      <c r="L315" t="s">
        <v>3121</v>
      </c>
      <c r="M315" s="35">
        <v>46002.357094907413</v>
      </c>
      <c r="N315" s="35">
        <v>46002.489583333343</v>
      </c>
      <c r="O315" t="s">
        <v>972</v>
      </c>
      <c r="P315" t="s">
        <v>951</v>
      </c>
      <c r="Q315" t="s">
        <v>952</v>
      </c>
      <c r="R315" t="s">
        <v>1125</v>
      </c>
      <c r="S315" t="s">
        <v>98</v>
      </c>
      <c r="T315" t="s">
        <v>119</v>
      </c>
      <c r="U315" t="s">
        <v>100</v>
      </c>
      <c r="V315" t="s">
        <v>3122</v>
      </c>
      <c r="W315" t="s">
        <v>102</v>
      </c>
      <c r="X315" t="s">
        <v>3123</v>
      </c>
      <c r="Y315" t="s">
        <v>8</v>
      </c>
      <c r="Z315" t="s">
        <v>105</v>
      </c>
      <c r="AA315" t="s">
        <v>1252</v>
      </c>
      <c r="AB315" s="37">
        <v>1</v>
      </c>
      <c r="AC315" t="s">
        <v>107</v>
      </c>
      <c r="AD315" s="37">
        <v>65960</v>
      </c>
      <c r="AE315" s="37">
        <v>75096</v>
      </c>
      <c r="AF315" s="37">
        <v>65960</v>
      </c>
    </row>
    <row r="316" spans="1:32">
      <c r="A316" t="s">
        <v>1261</v>
      </c>
      <c r="B316" t="s">
        <v>124</v>
      </c>
      <c r="C316" t="s">
        <v>125</v>
      </c>
      <c r="D316" t="s">
        <v>2631</v>
      </c>
      <c r="E316" t="s">
        <v>3124</v>
      </c>
      <c r="F316" t="s">
        <v>3125</v>
      </c>
      <c r="G316" t="s">
        <v>947</v>
      </c>
      <c r="H316" t="s">
        <v>1265</v>
      </c>
      <c r="I316" t="s">
        <v>2634</v>
      </c>
      <c r="J316" t="s">
        <v>3126</v>
      </c>
      <c r="K316" t="s">
        <v>96</v>
      </c>
      <c r="L316" t="s">
        <v>3127</v>
      </c>
      <c r="M316" s="35">
        <v>46002.386874999997</v>
      </c>
      <c r="N316" s="35">
        <v>46002.652777777781</v>
      </c>
      <c r="O316" t="s">
        <v>972</v>
      </c>
      <c r="P316" t="s">
        <v>951</v>
      </c>
      <c r="Q316" t="s">
        <v>1044</v>
      </c>
      <c r="R316" t="s">
        <v>993</v>
      </c>
      <c r="S316" t="s">
        <v>142</v>
      </c>
      <c r="T316" t="s">
        <v>1046</v>
      </c>
      <c r="U316" t="s">
        <v>100</v>
      </c>
      <c r="V316" t="s">
        <v>3128</v>
      </c>
      <c r="W316" t="s">
        <v>102</v>
      </c>
      <c r="X316" t="s">
        <v>3129</v>
      </c>
      <c r="Y316" t="s">
        <v>11</v>
      </c>
      <c r="Z316" t="s">
        <v>105</v>
      </c>
      <c r="AA316" t="s">
        <v>1271</v>
      </c>
      <c r="AB316" s="37">
        <v>1</v>
      </c>
      <c r="AC316" t="s">
        <v>107</v>
      </c>
      <c r="AD316" s="37">
        <v>144968</v>
      </c>
      <c r="AE316" s="37">
        <v>140396</v>
      </c>
      <c r="AF316" s="37">
        <v>144968</v>
      </c>
    </row>
    <row r="317" spans="1:32">
      <c r="A317" t="s">
        <v>297</v>
      </c>
      <c r="B317" t="s">
        <v>109</v>
      </c>
      <c r="C317" t="s">
        <v>110</v>
      </c>
      <c r="D317" t="s">
        <v>652</v>
      </c>
      <c r="E317" t="s">
        <v>3130</v>
      </c>
      <c r="F317" t="s">
        <v>1775</v>
      </c>
      <c r="G317" t="s">
        <v>947</v>
      </c>
      <c r="H317" t="s">
        <v>655</v>
      </c>
      <c r="I317" t="s">
        <v>656</v>
      </c>
      <c r="J317" t="s">
        <v>1776</v>
      </c>
      <c r="K317" t="s">
        <v>96</v>
      </c>
      <c r="L317" t="s">
        <v>3131</v>
      </c>
      <c r="M317" s="35">
        <v>46002.389224537037</v>
      </c>
      <c r="N317" s="35">
        <v>46003.387499999997</v>
      </c>
      <c r="O317" t="s">
        <v>972</v>
      </c>
      <c r="P317" t="s">
        <v>951</v>
      </c>
      <c r="Q317" t="s">
        <v>1464</v>
      </c>
      <c r="R317" t="s">
        <v>3132</v>
      </c>
      <c r="S317" t="s">
        <v>98</v>
      </c>
      <c r="T317" t="s">
        <v>119</v>
      </c>
      <c r="U317" t="s">
        <v>100</v>
      </c>
      <c r="V317" t="s">
        <v>3133</v>
      </c>
      <c r="W317" t="s">
        <v>102</v>
      </c>
      <c r="X317" t="s">
        <v>3134</v>
      </c>
      <c r="Y317" t="s">
        <v>13</v>
      </c>
      <c r="Z317" t="s">
        <v>105</v>
      </c>
      <c r="AA317" t="s">
        <v>661</v>
      </c>
      <c r="AB317" s="37">
        <v>1</v>
      </c>
      <c r="AC317" t="s">
        <v>107</v>
      </c>
      <c r="AD317" s="37">
        <v>275729</v>
      </c>
      <c r="AE317" s="37">
        <v>196537</v>
      </c>
      <c r="AF317" s="37">
        <v>275729</v>
      </c>
    </row>
    <row r="318" spans="1:32">
      <c r="A318" t="s">
        <v>189</v>
      </c>
      <c r="B318" t="s">
        <v>190</v>
      </c>
      <c r="C318" t="s">
        <v>191</v>
      </c>
      <c r="D318" t="s">
        <v>210</v>
      </c>
      <c r="E318" t="s">
        <v>3135</v>
      </c>
      <c r="F318" t="s">
        <v>3136</v>
      </c>
      <c r="G318" t="s">
        <v>947</v>
      </c>
      <c r="H318" t="s">
        <v>195</v>
      </c>
      <c r="I318" t="s">
        <v>189</v>
      </c>
      <c r="J318" t="s">
        <v>3137</v>
      </c>
      <c r="K318" t="s">
        <v>96</v>
      </c>
      <c r="L318" t="s">
        <v>3138</v>
      </c>
      <c r="M318" s="35">
        <v>46002.389664351853</v>
      </c>
      <c r="N318" s="35">
        <v>46002.549305555563</v>
      </c>
      <c r="O318" t="s">
        <v>972</v>
      </c>
      <c r="P318" t="s">
        <v>951</v>
      </c>
      <c r="Q318" t="s">
        <v>1364</v>
      </c>
      <c r="R318" t="s">
        <v>2469</v>
      </c>
      <c r="S318" t="s">
        <v>142</v>
      </c>
      <c r="T318" t="s">
        <v>1046</v>
      </c>
      <c r="U318" t="s">
        <v>100</v>
      </c>
      <c r="V318" t="s">
        <v>3139</v>
      </c>
      <c r="W318" t="s">
        <v>102</v>
      </c>
      <c r="X318" t="s">
        <v>3140</v>
      </c>
      <c r="Y318" t="s">
        <v>8</v>
      </c>
      <c r="Z318" t="s">
        <v>105</v>
      </c>
      <c r="AA318" t="s">
        <v>217</v>
      </c>
      <c r="AB318" s="37">
        <v>1</v>
      </c>
      <c r="AC318" t="s">
        <v>107</v>
      </c>
      <c r="AD318" s="37">
        <v>65960</v>
      </c>
      <c r="AE318" s="37">
        <v>75096</v>
      </c>
      <c r="AF318" s="37">
        <v>65960</v>
      </c>
    </row>
    <row r="319" spans="1:32">
      <c r="A319" t="s">
        <v>317</v>
      </c>
      <c r="B319" t="s">
        <v>124</v>
      </c>
      <c r="C319" t="s">
        <v>125</v>
      </c>
      <c r="D319" t="s">
        <v>3141</v>
      </c>
      <c r="E319" t="s">
        <v>3142</v>
      </c>
      <c r="F319" t="s">
        <v>3143</v>
      </c>
      <c r="G319" t="s">
        <v>947</v>
      </c>
      <c r="H319" t="s">
        <v>321</v>
      </c>
      <c r="I319" t="s">
        <v>3144</v>
      </c>
      <c r="J319" t="s">
        <v>3145</v>
      </c>
      <c r="K319" t="s">
        <v>96</v>
      </c>
      <c r="L319" t="s">
        <v>3146</v>
      </c>
      <c r="M319" s="35">
        <v>46002.390266203707</v>
      </c>
      <c r="N319" s="35">
        <v>46005.47152777778</v>
      </c>
      <c r="O319" t="s">
        <v>972</v>
      </c>
      <c r="P319" t="s">
        <v>951</v>
      </c>
      <c r="Q319" t="s">
        <v>952</v>
      </c>
      <c r="R319" t="s">
        <v>953</v>
      </c>
      <c r="S319" t="s">
        <v>964</v>
      </c>
      <c r="T319" t="s">
        <v>964</v>
      </c>
      <c r="U319" t="s">
        <v>100</v>
      </c>
      <c r="V319" t="s">
        <v>3147</v>
      </c>
      <c r="W319" t="s">
        <v>102</v>
      </c>
      <c r="X319" t="s">
        <v>3148</v>
      </c>
      <c r="Y319" t="s">
        <v>15</v>
      </c>
      <c r="Z319" t="s">
        <v>105</v>
      </c>
      <c r="AA319" t="s">
        <v>956</v>
      </c>
      <c r="AB319" s="37">
        <v>1</v>
      </c>
      <c r="AC319" t="s">
        <v>107</v>
      </c>
      <c r="AD319" s="37">
        <v>479589</v>
      </c>
      <c r="AE319" s="37">
        <v>196537</v>
      </c>
      <c r="AF319" s="37">
        <v>479589</v>
      </c>
    </row>
    <row r="320" spans="1:32">
      <c r="A320" t="s">
        <v>317</v>
      </c>
      <c r="B320" t="s">
        <v>124</v>
      </c>
      <c r="C320" t="s">
        <v>125</v>
      </c>
      <c r="D320" t="s">
        <v>1253</v>
      </c>
      <c r="E320" t="s">
        <v>3149</v>
      </c>
      <c r="F320" t="s">
        <v>3150</v>
      </c>
      <c r="G320" t="s">
        <v>947</v>
      </c>
      <c r="H320" t="s">
        <v>195</v>
      </c>
      <c r="I320" t="s">
        <v>1256</v>
      </c>
      <c r="J320" t="s">
        <v>3151</v>
      </c>
      <c r="K320" t="s">
        <v>96</v>
      </c>
      <c r="L320" t="s">
        <v>3152</v>
      </c>
      <c r="M320" s="35">
        <v>46002.39298611111</v>
      </c>
      <c r="N320" s="35">
        <v>46002.705555555563</v>
      </c>
      <c r="O320" t="s">
        <v>972</v>
      </c>
      <c r="P320" t="s">
        <v>951</v>
      </c>
      <c r="Q320" t="s">
        <v>1268</v>
      </c>
      <c r="R320" t="s">
        <v>993</v>
      </c>
      <c r="S320" t="s">
        <v>98</v>
      </c>
      <c r="T320" t="s">
        <v>119</v>
      </c>
      <c r="U320" t="s">
        <v>100</v>
      </c>
      <c r="V320" t="s">
        <v>3153</v>
      </c>
      <c r="W320" t="s">
        <v>102</v>
      </c>
      <c r="X320" t="s">
        <v>3154</v>
      </c>
      <c r="Y320" t="s">
        <v>11</v>
      </c>
      <c r="Z320" t="s">
        <v>105</v>
      </c>
      <c r="AA320" t="s">
        <v>956</v>
      </c>
      <c r="AB320" s="37">
        <v>1</v>
      </c>
      <c r="AC320" t="s">
        <v>107</v>
      </c>
      <c r="AD320" s="37">
        <v>144968</v>
      </c>
      <c r="AE320" s="37">
        <v>140396</v>
      </c>
      <c r="AF320" s="37">
        <v>144968</v>
      </c>
    </row>
    <row r="321" spans="1:32">
      <c r="A321" t="s">
        <v>707</v>
      </c>
      <c r="B321" t="s">
        <v>109</v>
      </c>
      <c r="C321" t="s">
        <v>160</v>
      </c>
      <c r="D321" t="s">
        <v>2479</v>
      </c>
      <c r="E321" t="s">
        <v>3155</v>
      </c>
      <c r="F321" t="s">
        <v>3156</v>
      </c>
      <c r="G321" t="s">
        <v>947</v>
      </c>
      <c r="H321" t="s">
        <v>302</v>
      </c>
      <c r="I321" t="s">
        <v>2482</v>
      </c>
      <c r="J321" t="s">
        <v>3157</v>
      </c>
      <c r="K321" t="s">
        <v>96</v>
      </c>
      <c r="L321" t="s">
        <v>3158</v>
      </c>
      <c r="M321" s="35">
        <v>46002.387407407397</v>
      </c>
      <c r="N321" s="35">
        <v>46002.660416666673</v>
      </c>
      <c r="O321" t="s">
        <v>972</v>
      </c>
      <c r="P321" t="s">
        <v>951</v>
      </c>
      <c r="Q321" t="s">
        <v>992</v>
      </c>
      <c r="R321" t="s">
        <v>993</v>
      </c>
      <c r="S321" t="s">
        <v>964</v>
      </c>
      <c r="T321" t="s">
        <v>964</v>
      </c>
      <c r="U321" t="s">
        <v>100</v>
      </c>
      <c r="V321" t="s">
        <v>3159</v>
      </c>
      <c r="W321" t="s">
        <v>102</v>
      </c>
      <c r="X321" t="s">
        <v>3160</v>
      </c>
      <c r="Y321" t="s">
        <v>11</v>
      </c>
      <c r="Z321" t="s">
        <v>105</v>
      </c>
      <c r="AA321" t="s">
        <v>1252</v>
      </c>
      <c r="AB321" s="37">
        <v>1</v>
      </c>
      <c r="AC321" t="s">
        <v>107</v>
      </c>
      <c r="AD321" s="37">
        <v>144968</v>
      </c>
      <c r="AE321" s="37">
        <v>140396</v>
      </c>
      <c r="AF321" s="37">
        <v>144968</v>
      </c>
    </row>
    <row r="322" spans="1:32">
      <c r="A322" t="s">
        <v>297</v>
      </c>
      <c r="B322" t="s">
        <v>109</v>
      </c>
      <c r="C322" t="s">
        <v>110</v>
      </c>
      <c r="D322" t="s">
        <v>2125</v>
      </c>
      <c r="E322" t="s">
        <v>3161</v>
      </c>
      <c r="F322" t="s">
        <v>3162</v>
      </c>
      <c r="G322" t="s">
        <v>947</v>
      </c>
      <c r="H322" t="s">
        <v>302</v>
      </c>
      <c r="I322" t="s">
        <v>2128</v>
      </c>
      <c r="J322" t="s">
        <v>3163</v>
      </c>
      <c r="K322" t="s">
        <v>96</v>
      </c>
      <c r="L322" t="s">
        <v>3164</v>
      </c>
      <c r="M322" s="35">
        <v>46002.408055555563</v>
      </c>
      <c r="N322" s="35">
        <v>46003.719444444447</v>
      </c>
      <c r="O322" t="s">
        <v>972</v>
      </c>
      <c r="P322" t="s">
        <v>951</v>
      </c>
      <c r="Q322" t="s">
        <v>1100</v>
      </c>
      <c r="R322" t="s">
        <v>1346</v>
      </c>
      <c r="S322" t="s">
        <v>964</v>
      </c>
      <c r="T322" t="s">
        <v>964</v>
      </c>
      <c r="U322" t="s">
        <v>100</v>
      </c>
      <c r="V322" t="s">
        <v>3165</v>
      </c>
      <c r="W322" t="s">
        <v>102</v>
      </c>
      <c r="X322" t="s">
        <v>3166</v>
      </c>
      <c r="Y322" t="s">
        <v>11</v>
      </c>
      <c r="Z322" t="s">
        <v>105</v>
      </c>
      <c r="AA322" t="s">
        <v>787</v>
      </c>
      <c r="AB322" s="37">
        <v>1</v>
      </c>
      <c r="AC322" t="s">
        <v>107</v>
      </c>
      <c r="AD322" s="37">
        <v>144968</v>
      </c>
      <c r="AE322" s="37">
        <v>140396</v>
      </c>
      <c r="AF322" s="37">
        <v>144968</v>
      </c>
    </row>
    <row r="323" spans="1:32">
      <c r="A323" t="s">
        <v>189</v>
      </c>
      <c r="B323" t="s">
        <v>190</v>
      </c>
      <c r="C323" t="s">
        <v>191</v>
      </c>
      <c r="D323" t="s">
        <v>572</v>
      </c>
      <c r="E323" t="s">
        <v>3167</v>
      </c>
      <c r="F323" t="s">
        <v>3168</v>
      </c>
      <c r="G323" t="s">
        <v>947</v>
      </c>
      <c r="H323" t="s">
        <v>195</v>
      </c>
      <c r="I323" t="s">
        <v>575</v>
      </c>
      <c r="J323" t="s">
        <v>3169</v>
      </c>
      <c r="K323" t="s">
        <v>96</v>
      </c>
      <c r="L323" t="s">
        <v>3170</v>
      </c>
      <c r="M323" s="35">
        <v>46002.413715277777</v>
      </c>
      <c r="N323" s="35">
        <v>46005.513194444437</v>
      </c>
      <c r="O323" t="s">
        <v>972</v>
      </c>
      <c r="P323" t="s">
        <v>951</v>
      </c>
      <c r="Q323" t="s">
        <v>952</v>
      </c>
      <c r="R323" t="s">
        <v>953</v>
      </c>
      <c r="S323" t="s">
        <v>98</v>
      </c>
      <c r="T323" t="s">
        <v>99</v>
      </c>
      <c r="U323" t="s">
        <v>1047</v>
      </c>
      <c r="V323" t="s">
        <v>3171</v>
      </c>
      <c r="W323" t="s">
        <v>102</v>
      </c>
      <c r="X323" t="s">
        <v>3172</v>
      </c>
      <c r="Y323" t="s">
        <v>11</v>
      </c>
      <c r="Z323" t="s">
        <v>105</v>
      </c>
      <c r="AA323" t="s">
        <v>382</v>
      </c>
      <c r="AB323" s="37">
        <v>2</v>
      </c>
      <c r="AC323" t="s">
        <v>107</v>
      </c>
      <c r="AD323" s="37">
        <v>289936</v>
      </c>
      <c r="AE323" s="37">
        <v>140396</v>
      </c>
      <c r="AF323" s="37">
        <v>289936</v>
      </c>
    </row>
    <row r="324" spans="1:32">
      <c r="A324" t="s">
        <v>242</v>
      </c>
      <c r="B324" t="s">
        <v>248</v>
      </c>
      <c r="C324" t="s">
        <v>244</v>
      </c>
      <c r="D324" t="s">
        <v>3173</v>
      </c>
      <c r="E324" t="s">
        <v>3174</v>
      </c>
      <c r="F324" t="s">
        <v>3175</v>
      </c>
      <c r="G324" t="s">
        <v>947</v>
      </c>
      <c r="H324" t="s">
        <v>248</v>
      </c>
      <c r="I324" t="s">
        <v>3176</v>
      </c>
      <c r="J324" t="s">
        <v>3177</v>
      </c>
      <c r="K324" t="s">
        <v>96</v>
      </c>
      <c r="L324" t="s">
        <v>3178</v>
      </c>
      <c r="M324" s="35">
        <v>46002.406747685192</v>
      </c>
      <c r="N324" s="35">
        <v>46003.670138888891</v>
      </c>
      <c r="O324" t="s">
        <v>972</v>
      </c>
      <c r="P324" t="s">
        <v>951</v>
      </c>
      <c r="Q324" t="s">
        <v>952</v>
      </c>
      <c r="R324" t="s">
        <v>953</v>
      </c>
      <c r="S324" t="s">
        <v>98</v>
      </c>
      <c r="T324" t="s">
        <v>99</v>
      </c>
      <c r="U324" t="s">
        <v>100</v>
      </c>
      <c r="V324" t="s">
        <v>3179</v>
      </c>
      <c r="W324" t="s">
        <v>102</v>
      </c>
      <c r="X324" t="s">
        <v>3180</v>
      </c>
      <c r="Y324" t="s">
        <v>11</v>
      </c>
      <c r="Z324" t="s">
        <v>105</v>
      </c>
      <c r="AA324" t="s">
        <v>1485</v>
      </c>
      <c r="AB324" s="37">
        <v>1</v>
      </c>
      <c r="AC324" t="s">
        <v>107</v>
      </c>
      <c r="AD324" s="37">
        <v>144968</v>
      </c>
      <c r="AE324" s="37">
        <v>140396</v>
      </c>
      <c r="AF324" s="37">
        <v>144968</v>
      </c>
    </row>
    <row r="325" spans="1:32">
      <c r="A325" t="s">
        <v>159</v>
      </c>
      <c r="B325" t="s">
        <v>109</v>
      </c>
      <c r="C325" t="s">
        <v>160</v>
      </c>
      <c r="D325" t="s">
        <v>3181</v>
      </c>
      <c r="E325" t="s">
        <v>3182</v>
      </c>
      <c r="F325" t="s">
        <v>3183</v>
      </c>
      <c r="G325" t="s">
        <v>947</v>
      </c>
      <c r="H325" t="s">
        <v>165</v>
      </c>
      <c r="I325" t="s">
        <v>3184</v>
      </c>
      <c r="J325" t="s">
        <v>3185</v>
      </c>
      <c r="K325" t="s">
        <v>96</v>
      </c>
      <c r="L325" t="s">
        <v>3186</v>
      </c>
      <c r="M325" s="35">
        <v>46002.411307870367</v>
      </c>
      <c r="N325" s="35">
        <v>46002.474999999999</v>
      </c>
      <c r="O325" t="s">
        <v>972</v>
      </c>
      <c r="P325" t="s">
        <v>951</v>
      </c>
      <c r="Q325" t="s">
        <v>952</v>
      </c>
      <c r="R325" t="s">
        <v>953</v>
      </c>
      <c r="S325" t="s">
        <v>964</v>
      </c>
      <c r="T325" t="s">
        <v>964</v>
      </c>
      <c r="U325" t="s">
        <v>100</v>
      </c>
      <c r="V325" t="s">
        <v>3187</v>
      </c>
      <c r="W325" t="s">
        <v>102</v>
      </c>
      <c r="X325" t="s">
        <v>3188</v>
      </c>
      <c r="Y325" t="s">
        <v>11</v>
      </c>
      <c r="Z325" t="s">
        <v>105</v>
      </c>
      <c r="AA325" t="s">
        <v>718</v>
      </c>
      <c r="AB325" s="37">
        <v>1</v>
      </c>
      <c r="AC325" t="s">
        <v>107</v>
      </c>
      <c r="AD325" s="37">
        <v>144968</v>
      </c>
      <c r="AE325" s="37">
        <v>140396</v>
      </c>
      <c r="AF325" s="37">
        <v>144968</v>
      </c>
    </row>
    <row r="326" spans="1:32">
      <c r="A326" t="s">
        <v>1261</v>
      </c>
      <c r="B326" t="s">
        <v>124</v>
      </c>
      <c r="C326" t="s">
        <v>125</v>
      </c>
      <c r="D326" t="s">
        <v>1262</v>
      </c>
      <c r="E326" t="s">
        <v>3189</v>
      </c>
      <c r="F326" t="s">
        <v>3190</v>
      </c>
      <c r="G326" t="s">
        <v>947</v>
      </c>
      <c r="H326" t="s">
        <v>1265</v>
      </c>
      <c r="I326" t="s">
        <v>1261</v>
      </c>
      <c r="J326" t="s">
        <v>3191</v>
      </c>
      <c r="K326" t="s">
        <v>96</v>
      </c>
      <c r="L326" t="s">
        <v>3192</v>
      </c>
      <c r="M326" s="35">
        <v>46002.412719907406</v>
      </c>
      <c r="N326" s="35">
        <v>46002.644444444442</v>
      </c>
      <c r="O326" t="s">
        <v>972</v>
      </c>
      <c r="P326" t="s">
        <v>951</v>
      </c>
      <c r="Q326" t="s">
        <v>962</v>
      </c>
      <c r="R326" t="s">
        <v>962</v>
      </c>
      <c r="S326" t="s">
        <v>964</v>
      </c>
      <c r="T326" t="s">
        <v>964</v>
      </c>
      <c r="U326" t="s">
        <v>100</v>
      </c>
      <c r="V326" t="s">
        <v>3193</v>
      </c>
      <c r="W326" t="s">
        <v>102</v>
      </c>
      <c r="X326" t="s">
        <v>3194</v>
      </c>
      <c r="Y326" t="s">
        <v>8</v>
      </c>
      <c r="Z326" t="s">
        <v>105</v>
      </c>
      <c r="AA326" t="s">
        <v>1936</v>
      </c>
      <c r="AB326" s="37">
        <v>1</v>
      </c>
      <c r="AC326" t="s">
        <v>107</v>
      </c>
      <c r="AD326" s="37">
        <v>65960</v>
      </c>
      <c r="AE326" s="37">
        <v>75096</v>
      </c>
      <c r="AF326" s="37">
        <v>65960</v>
      </c>
    </row>
    <row r="327" spans="1:32">
      <c r="A327" t="s">
        <v>297</v>
      </c>
      <c r="B327" t="s">
        <v>109</v>
      </c>
      <c r="C327" t="s">
        <v>110</v>
      </c>
      <c r="D327" t="s">
        <v>360</v>
      </c>
      <c r="E327" t="s">
        <v>3195</v>
      </c>
      <c r="F327" t="s">
        <v>3196</v>
      </c>
      <c r="G327" t="s">
        <v>947</v>
      </c>
      <c r="H327" t="s">
        <v>302</v>
      </c>
      <c r="I327" t="s">
        <v>363</v>
      </c>
      <c r="J327" t="s">
        <v>3197</v>
      </c>
      <c r="K327" t="s">
        <v>96</v>
      </c>
      <c r="L327" t="s">
        <v>3198</v>
      </c>
      <c r="M327" s="35">
        <v>46002.429988425924</v>
      </c>
      <c r="N327" s="35">
        <v>46003.566666666673</v>
      </c>
      <c r="O327" t="s">
        <v>972</v>
      </c>
      <c r="P327" t="s">
        <v>951</v>
      </c>
      <c r="Q327" t="s">
        <v>1100</v>
      </c>
      <c r="R327" t="s">
        <v>2335</v>
      </c>
      <c r="S327" t="s">
        <v>98</v>
      </c>
      <c r="T327" t="s">
        <v>99</v>
      </c>
      <c r="U327" t="s">
        <v>100</v>
      </c>
      <c r="V327" t="s">
        <v>3199</v>
      </c>
      <c r="W327" t="s">
        <v>102</v>
      </c>
      <c r="X327" t="s">
        <v>3200</v>
      </c>
      <c r="Y327" t="s">
        <v>11</v>
      </c>
      <c r="Z327" t="s">
        <v>105</v>
      </c>
      <c r="AA327" t="s">
        <v>308</v>
      </c>
      <c r="AB327" s="37">
        <v>1</v>
      </c>
      <c r="AC327" t="s">
        <v>107</v>
      </c>
      <c r="AD327" s="37">
        <v>144968</v>
      </c>
      <c r="AE327" s="37">
        <v>140396</v>
      </c>
      <c r="AF327" s="37">
        <v>144968</v>
      </c>
    </row>
    <row r="328" spans="1:32">
      <c r="A328" t="s">
        <v>1084</v>
      </c>
      <c r="B328" t="s">
        <v>957</v>
      </c>
      <c r="C328" t="s">
        <v>286</v>
      </c>
      <c r="D328" t="s">
        <v>3201</v>
      </c>
      <c r="E328" t="s">
        <v>3202</v>
      </c>
      <c r="F328" t="s">
        <v>3203</v>
      </c>
      <c r="G328" t="s">
        <v>947</v>
      </c>
      <c r="H328" t="s">
        <v>2869</v>
      </c>
      <c r="I328" t="s">
        <v>3204</v>
      </c>
      <c r="J328" t="s">
        <v>3205</v>
      </c>
      <c r="K328" t="s">
        <v>96</v>
      </c>
      <c r="L328" t="s">
        <v>3206</v>
      </c>
      <c r="M328" s="35">
        <v>46002.446932870371</v>
      </c>
      <c r="N328" s="35">
        <v>46008.678472222222</v>
      </c>
      <c r="O328" t="s">
        <v>972</v>
      </c>
      <c r="P328" t="s">
        <v>951</v>
      </c>
      <c r="Q328" t="s">
        <v>1056</v>
      </c>
      <c r="R328" t="s">
        <v>993</v>
      </c>
      <c r="S328" t="s">
        <v>98</v>
      </c>
      <c r="T328" t="s">
        <v>119</v>
      </c>
      <c r="U328" t="s">
        <v>100</v>
      </c>
      <c r="V328" t="s">
        <v>3207</v>
      </c>
      <c r="W328" t="s">
        <v>102</v>
      </c>
      <c r="X328" t="s">
        <v>3208</v>
      </c>
      <c r="Y328" t="s">
        <v>104</v>
      </c>
      <c r="Z328" t="s">
        <v>105</v>
      </c>
      <c r="AA328" t="s">
        <v>1506</v>
      </c>
      <c r="AB328" s="37">
        <v>1</v>
      </c>
      <c r="AC328" t="s">
        <v>107</v>
      </c>
      <c r="AD328" s="37">
        <v>479589</v>
      </c>
      <c r="AE328" s="37">
        <v>196537</v>
      </c>
      <c r="AF328" s="37">
        <v>479589</v>
      </c>
    </row>
    <row r="329" spans="1:32">
      <c r="A329" t="s">
        <v>189</v>
      </c>
      <c r="B329" t="s">
        <v>190</v>
      </c>
      <c r="C329" t="s">
        <v>191</v>
      </c>
      <c r="D329" t="s">
        <v>3209</v>
      </c>
      <c r="E329" t="s">
        <v>3210</v>
      </c>
      <c r="F329" t="s">
        <v>3211</v>
      </c>
      <c r="G329" t="s">
        <v>947</v>
      </c>
      <c r="H329" t="s">
        <v>195</v>
      </c>
      <c r="I329" t="s">
        <v>3212</v>
      </c>
      <c r="J329" t="s">
        <v>3213</v>
      </c>
      <c r="K329" t="s">
        <v>96</v>
      </c>
      <c r="L329" t="s">
        <v>3214</v>
      </c>
      <c r="M329" s="35">
        <v>46002.46775462963</v>
      </c>
      <c r="N329" s="35">
        <v>46005.474999999999</v>
      </c>
      <c r="O329" t="s">
        <v>972</v>
      </c>
      <c r="P329" t="s">
        <v>951</v>
      </c>
      <c r="Q329" t="s">
        <v>1323</v>
      </c>
      <c r="R329" t="s">
        <v>993</v>
      </c>
      <c r="S329" t="s">
        <v>963</v>
      </c>
      <c r="T329" t="s">
        <v>964</v>
      </c>
      <c r="U329" t="s">
        <v>100</v>
      </c>
      <c r="V329" t="s">
        <v>3215</v>
      </c>
      <c r="W329" t="s">
        <v>102</v>
      </c>
      <c r="X329" t="s">
        <v>3216</v>
      </c>
      <c r="Y329" t="s">
        <v>11</v>
      </c>
      <c r="Z329" t="s">
        <v>105</v>
      </c>
      <c r="AA329" t="s">
        <v>836</v>
      </c>
      <c r="AB329" s="37">
        <v>1</v>
      </c>
      <c r="AC329" t="s">
        <v>107</v>
      </c>
      <c r="AD329" s="37">
        <v>144968</v>
      </c>
      <c r="AE329" s="37">
        <v>140396</v>
      </c>
      <c r="AF329" s="37">
        <v>144968</v>
      </c>
    </row>
    <row r="330" spans="1:32">
      <c r="A330" t="s">
        <v>189</v>
      </c>
      <c r="B330" t="s">
        <v>190</v>
      </c>
      <c r="C330" t="s">
        <v>191</v>
      </c>
      <c r="D330" t="s">
        <v>837</v>
      </c>
      <c r="E330" t="s">
        <v>3217</v>
      </c>
      <c r="F330" t="s">
        <v>3218</v>
      </c>
      <c r="G330" t="s">
        <v>947</v>
      </c>
      <c r="H330" t="s">
        <v>195</v>
      </c>
      <c r="I330" t="s">
        <v>840</v>
      </c>
      <c r="J330" t="s">
        <v>3219</v>
      </c>
      <c r="K330" t="s">
        <v>96</v>
      </c>
      <c r="L330" t="s">
        <v>3220</v>
      </c>
      <c r="M330" s="35">
        <v>46002.471238425933</v>
      </c>
      <c r="N330" s="35">
        <v>46002.67291666667</v>
      </c>
      <c r="O330" t="s">
        <v>972</v>
      </c>
      <c r="P330" t="s">
        <v>951</v>
      </c>
      <c r="Q330" t="s">
        <v>1044</v>
      </c>
      <c r="R330" t="s">
        <v>993</v>
      </c>
      <c r="S330" t="s">
        <v>142</v>
      </c>
      <c r="T330" t="s">
        <v>1046</v>
      </c>
      <c r="U330" t="s">
        <v>100</v>
      </c>
      <c r="V330" t="s">
        <v>3221</v>
      </c>
      <c r="W330" t="s">
        <v>102</v>
      </c>
      <c r="X330" t="s">
        <v>3222</v>
      </c>
      <c r="Y330" t="s">
        <v>8</v>
      </c>
      <c r="Z330" t="s">
        <v>105</v>
      </c>
      <c r="AA330" t="s">
        <v>400</v>
      </c>
      <c r="AB330" s="37">
        <v>1</v>
      </c>
      <c r="AC330" t="s">
        <v>107</v>
      </c>
      <c r="AD330" s="37">
        <v>65960</v>
      </c>
      <c r="AE330" s="37">
        <v>75096</v>
      </c>
      <c r="AF330" s="37">
        <v>65960</v>
      </c>
    </row>
    <row r="331" spans="1:32">
      <c r="A331" t="s">
        <v>284</v>
      </c>
      <c r="B331" t="s">
        <v>957</v>
      </c>
      <c r="C331" t="s">
        <v>286</v>
      </c>
      <c r="D331" t="s">
        <v>3223</v>
      </c>
      <c r="E331" t="s">
        <v>3224</v>
      </c>
      <c r="F331" t="s">
        <v>3225</v>
      </c>
      <c r="G331" t="s">
        <v>947</v>
      </c>
      <c r="H331" t="s">
        <v>290</v>
      </c>
      <c r="I331" t="s">
        <v>284</v>
      </c>
      <c r="J331" t="s">
        <v>3226</v>
      </c>
      <c r="K331" t="s">
        <v>96</v>
      </c>
      <c r="L331" t="s">
        <v>3227</v>
      </c>
      <c r="M331" s="35">
        <v>46002.496701388889</v>
      </c>
      <c r="N331" s="35">
        <v>46003.450694444437</v>
      </c>
      <c r="O331" t="s">
        <v>972</v>
      </c>
      <c r="P331" t="s">
        <v>951</v>
      </c>
      <c r="Q331" t="s">
        <v>1044</v>
      </c>
      <c r="R331" t="s">
        <v>1323</v>
      </c>
      <c r="S331" t="s">
        <v>98</v>
      </c>
      <c r="T331" t="s">
        <v>119</v>
      </c>
      <c r="U331" t="s">
        <v>100</v>
      </c>
      <c r="V331" t="s">
        <v>3228</v>
      </c>
      <c r="W331" t="s">
        <v>102</v>
      </c>
      <c r="X331" t="s">
        <v>3229</v>
      </c>
      <c r="Y331" t="s">
        <v>8</v>
      </c>
      <c r="Z331" t="s">
        <v>105</v>
      </c>
      <c r="AA331" t="s">
        <v>296</v>
      </c>
      <c r="AB331" s="37">
        <v>1</v>
      </c>
      <c r="AC331" t="s">
        <v>107</v>
      </c>
      <c r="AD331" s="37">
        <v>65960</v>
      </c>
      <c r="AE331" s="37">
        <v>75096</v>
      </c>
      <c r="AF331" s="37">
        <v>65960</v>
      </c>
    </row>
    <row r="332" spans="1:32">
      <c r="A332" t="s">
        <v>189</v>
      </c>
      <c r="B332" t="s">
        <v>190</v>
      </c>
      <c r="C332" t="s">
        <v>191</v>
      </c>
      <c r="D332" t="s">
        <v>837</v>
      </c>
      <c r="E332" t="s">
        <v>3230</v>
      </c>
      <c r="F332" t="s">
        <v>3231</v>
      </c>
      <c r="G332" t="s">
        <v>947</v>
      </c>
      <c r="H332" t="s">
        <v>195</v>
      </c>
      <c r="I332" t="s">
        <v>840</v>
      </c>
      <c r="J332" t="s">
        <v>3232</v>
      </c>
      <c r="K332" t="s">
        <v>96</v>
      </c>
      <c r="L332" t="s">
        <v>3233</v>
      </c>
      <c r="M332" s="35">
        <v>46002.497175925928</v>
      </c>
      <c r="N332" s="35">
        <v>46003.422222222223</v>
      </c>
      <c r="O332" t="s">
        <v>972</v>
      </c>
      <c r="P332" t="s">
        <v>951</v>
      </c>
      <c r="Q332" t="s">
        <v>1527</v>
      </c>
      <c r="R332" t="s">
        <v>1528</v>
      </c>
      <c r="S332" t="s">
        <v>98</v>
      </c>
      <c r="T332" t="s">
        <v>99</v>
      </c>
      <c r="U332" t="s">
        <v>100</v>
      </c>
      <c r="V332" t="s">
        <v>3234</v>
      </c>
      <c r="W332" t="s">
        <v>102</v>
      </c>
      <c r="X332" t="s">
        <v>3235</v>
      </c>
      <c r="Y332" t="s">
        <v>8</v>
      </c>
      <c r="Z332" t="s">
        <v>105</v>
      </c>
      <c r="AA332" t="s">
        <v>400</v>
      </c>
      <c r="AB332" s="37">
        <v>1</v>
      </c>
      <c r="AC332" t="s">
        <v>107</v>
      </c>
      <c r="AD332" s="37">
        <v>65960</v>
      </c>
      <c r="AE332" s="37">
        <v>75096</v>
      </c>
      <c r="AF332" s="37">
        <v>65960</v>
      </c>
    </row>
    <row r="333" spans="1:32">
      <c r="A333" t="s">
        <v>108</v>
      </c>
      <c r="B333" t="s">
        <v>109</v>
      </c>
      <c r="C333" t="s">
        <v>110</v>
      </c>
      <c r="D333" t="s">
        <v>180</v>
      </c>
      <c r="E333" t="s">
        <v>3236</v>
      </c>
      <c r="F333" t="s">
        <v>3237</v>
      </c>
      <c r="G333" t="s">
        <v>947</v>
      </c>
      <c r="H333" t="s">
        <v>183</v>
      </c>
      <c r="I333" t="s">
        <v>108</v>
      </c>
      <c r="J333" t="s">
        <v>3238</v>
      </c>
      <c r="K333" t="s">
        <v>96</v>
      </c>
      <c r="L333" t="s">
        <v>3239</v>
      </c>
      <c r="M333" s="35">
        <v>46002.512407407397</v>
      </c>
      <c r="N333" s="35">
        <v>46002.612500000003</v>
      </c>
      <c r="O333" t="s">
        <v>972</v>
      </c>
      <c r="P333" t="s">
        <v>951</v>
      </c>
      <c r="Q333" t="s">
        <v>983</v>
      </c>
      <c r="R333" t="s">
        <v>984</v>
      </c>
      <c r="S333" t="s">
        <v>98</v>
      </c>
      <c r="T333" t="s">
        <v>119</v>
      </c>
      <c r="U333" t="s">
        <v>100</v>
      </c>
      <c r="V333" t="s">
        <v>3240</v>
      </c>
      <c r="W333" t="s">
        <v>102</v>
      </c>
      <c r="X333" t="s">
        <v>3241</v>
      </c>
      <c r="Y333" t="s">
        <v>8</v>
      </c>
      <c r="Z333" t="s">
        <v>105</v>
      </c>
      <c r="AA333" t="s">
        <v>351</v>
      </c>
      <c r="AB333" s="37">
        <v>1</v>
      </c>
      <c r="AC333" t="s">
        <v>107</v>
      </c>
      <c r="AD333" s="37">
        <v>65960</v>
      </c>
      <c r="AE333" s="37">
        <v>75096</v>
      </c>
      <c r="AF333" s="37">
        <v>65960</v>
      </c>
    </row>
    <row r="334" spans="1:32">
      <c r="A334" t="s">
        <v>242</v>
      </c>
      <c r="B334" t="s">
        <v>248</v>
      </c>
      <c r="C334" t="s">
        <v>244</v>
      </c>
      <c r="D334" t="s">
        <v>245</v>
      </c>
      <c r="E334" t="s">
        <v>3242</v>
      </c>
      <c r="F334" t="s">
        <v>3243</v>
      </c>
      <c r="G334" t="s">
        <v>947</v>
      </c>
      <c r="H334" t="s">
        <v>248</v>
      </c>
      <c r="I334" t="s">
        <v>249</v>
      </c>
      <c r="J334" t="s">
        <v>3244</v>
      </c>
      <c r="K334" t="s">
        <v>96</v>
      </c>
      <c r="L334" t="s">
        <v>3245</v>
      </c>
      <c r="M334" s="35">
        <v>46002.535983796297</v>
      </c>
      <c r="N334" s="35">
        <v>46003.707638888889</v>
      </c>
      <c r="O334" t="s">
        <v>972</v>
      </c>
      <c r="P334" t="s">
        <v>1000</v>
      </c>
      <c r="Q334" t="s">
        <v>1001</v>
      </c>
      <c r="R334" t="s">
        <v>1927</v>
      </c>
      <c r="S334" t="s">
        <v>98</v>
      </c>
      <c r="T334" t="s">
        <v>99</v>
      </c>
      <c r="U334" t="s">
        <v>100</v>
      </c>
      <c r="V334" t="s">
        <v>3246</v>
      </c>
      <c r="W334" t="s">
        <v>102</v>
      </c>
      <c r="X334" t="s">
        <v>3247</v>
      </c>
      <c r="Y334" t="s">
        <v>11</v>
      </c>
      <c r="Z334" t="s">
        <v>105</v>
      </c>
      <c r="AA334" t="s">
        <v>254</v>
      </c>
      <c r="AB334" s="37">
        <v>1</v>
      </c>
      <c r="AC334" t="s">
        <v>107</v>
      </c>
      <c r="AD334" s="37">
        <v>144968</v>
      </c>
      <c r="AE334" s="37">
        <v>140396</v>
      </c>
      <c r="AF334" s="37">
        <v>144968</v>
      </c>
    </row>
    <row r="335" spans="1:32">
      <c r="A335" t="s">
        <v>189</v>
      </c>
      <c r="B335" t="s">
        <v>190</v>
      </c>
      <c r="C335" t="s">
        <v>191</v>
      </c>
      <c r="D335" t="s">
        <v>3248</v>
      </c>
      <c r="E335" t="s">
        <v>3249</v>
      </c>
      <c r="F335" t="s">
        <v>3250</v>
      </c>
      <c r="G335" t="s">
        <v>947</v>
      </c>
      <c r="H335" t="s">
        <v>195</v>
      </c>
      <c r="I335" t="s">
        <v>3251</v>
      </c>
      <c r="J335" t="s">
        <v>3252</v>
      </c>
      <c r="K335" t="s">
        <v>96</v>
      </c>
      <c r="L335" t="s">
        <v>3253</v>
      </c>
      <c r="M335" s="35">
        <v>46002.563842592594</v>
      </c>
      <c r="N335" s="35">
        <v>46005.422222222223</v>
      </c>
      <c r="O335" t="s">
        <v>972</v>
      </c>
      <c r="P335" t="s">
        <v>951</v>
      </c>
      <c r="Q335" t="s">
        <v>952</v>
      </c>
      <c r="R335" t="s">
        <v>973</v>
      </c>
      <c r="S335" t="s">
        <v>98</v>
      </c>
      <c r="T335" t="s">
        <v>119</v>
      </c>
      <c r="U335" t="s">
        <v>100</v>
      </c>
      <c r="V335" t="s">
        <v>3254</v>
      </c>
      <c r="W335" t="s">
        <v>102</v>
      </c>
      <c r="X335" t="s">
        <v>3255</v>
      </c>
      <c r="Y335" t="s">
        <v>13</v>
      </c>
      <c r="Z335" t="s">
        <v>105</v>
      </c>
      <c r="AA335" t="s">
        <v>823</v>
      </c>
      <c r="AB335" s="37">
        <v>1</v>
      </c>
      <c r="AC335" t="s">
        <v>107</v>
      </c>
      <c r="AD335" s="37">
        <v>275729</v>
      </c>
      <c r="AE335" s="37">
        <v>196537</v>
      </c>
      <c r="AF335" s="37">
        <v>275729</v>
      </c>
    </row>
    <row r="336" spans="1:32">
      <c r="A336" t="s">
        <v>297</v>
      </c>
      <c r="B336" t="s">
        <v>109</v>
      </c>
      <c r="C336" t="s">
        <v>110</v>
      </c>
      <c r="D336" t="s">
        <v>3256</v>
      </c>
      <c r="E336" t="s">
        <v>3257</v>
      </c>
      <c r="F336" t="s">
        <v>3258</v>
      </c>
      <c r="G336" t="s">
        <v>947</v>
      </c>
      <c r="H336" t="s">
        <v>655</v>
      </c>
      <c r="I336" t="s">
        <v>3259</v>
      </c>
      <c r="J336" t="s">
        <v>3260</v>
      </c>
      <c r="K336" t="s">
        <v>96</v>
      </c>
      <c r="L336" t="s">
        <v>3261</v>
      </c>
      <c r="M336" s="35">
        <v>46002.574155092603</v>
      </c>
      <c r="N336" s="35">
        <v>46008.435416666667</v>
      </c>
      <c r="O336" t="s">
        <v>972</v>
      </c>
      <c r="P336" t="s">
        <v>951</v>
      </c>
      <c r="Q336" t="s">
        <v>1527</v>
      </c>
      <c r="R336" t="s">
        <v>1528</v>
      </c>
      <c r="S336" t="s">
        <v>964</v>
      </c>
      <c r="T336" t="s">
        <v>964</v>
      </c>
      <c r="U336" t="s">
        <v>100</v>
      </c>
      <c r="V336" t="s">
        <v>3262</v>
      </c>
      <c r="W336" t="s">
        <v>102</v>
      </c>
      <c r="X336" t="s">
        <v>3263</v>
      </c>
      <c r="Y336" t="s">
        <v>104</v>
      </c>
      <c r="Z336" t="s">
        <v>282</v>
      </c>
      <c r="AA336" t="s">
        <v>1459</v>
      </c>
      <c r="AB336" s="37">
        <v>1</v>
      </c>
      <c r="AC336" t="s">
        <v>107</v>
      </c>
      <c r="AD336" s="37">
        <v>988463</v>
      </c>
      <c r="AE336" s="37">
        <v>196537</v>
      </c>
      <c r="AF336" s="37">
        <v>988463</v>
      </c>
    </row>
    <row r="337" spans="1:32">
      <c r="A337" t="s">
        <v>189</v>
      </c>
      <c r="B337" t="s">
        <v>190</v>
      </c>
      <c r="C337" t="s">
        <v>191</v>
      </c>
      <c r="D337" t="s">
        <v>905</v>
      </c>
      <c r="E337" t="s">
        <v>3264</v>
      </c>
      <c r="F337" t="s">
        <v>3265</v>
      </c>
      <c r="G337" t="s">
        <v>947</v>
      </c>
      <c r="H337" t="s">
        <v>195</v>
      </c>
      <c r="I337" t="s">
        <v>908</v>
      </c>
      <c r="J337" t="s">
        <v>3266</v>
      </c>
      <c r="K337" t="s">
        <v>96</v>
      </c>
      <c r="L337" t="s">
        <v>3267</v>
      </c>
      <c r="M337" s="35">
        <v>46002.5937962963</v>
      </c>
      <c r="N337" s="35">
        <v>46003.448611111111</v>
      </c>
      <c r="O337" t="s">
        <v>972</v>
      </c>
      <c r="P337" t="s">
        <v>951</v>
      </c>
      <c r="Q337" t="s">
        <v>952</v>
      </c>
      <c r="R337" t="s">
        <v>1125</v>
      </c>
      <c r="S337" t="s">
        <v>98</v>
      </c>
      <c r="T337" t="s">
        <v>99</v>
      </c>
      <c r="U337" t="s">
        <v>100</v>
      </c>
      <c r="V337" t="s">
        <v>3268</v>
      </c>
      <c r="W337" t="s">
        <v>102</v>
      </c>
      <c r="X337" t="s">
        <v>3269</v>
      </c>
      <c r="Y337" t="s">
        <v>8</v>
      </c>
      <c r="Z337" t="s">
        <v>105</v>
      </c>
      <c r="AA337" t="s">
        <v>2405</v>
      </c>
      <c r="AB337" s="37">
        <v>1</v>
      </c>
      <c r="AC337" t="s">
        <v>107</v>
      </c>
      <c r="AD337" s="37">
        <v>65960</v>
      </c>
      <c r="AE337" s="37">
        <v>75096</v>
      </c>
      <c r="AF337" s="37">
        <v>65960</v>
      </c>
    </row>
    <row r="338" spans="1:32">
      <c r="A338" t="s">
        <v>189</v>
      </c>
      <c r="B338" t="s">
        <v>190</v>
      </c>
      <c r="C338" t="s">
        <v>191</v>
      </c>
      <c r="D338" t="s">
        <v>871</v>
      </c>
      <c r="E338" t="s">
        <v>3270</v>
      </c>
      <c r="F338" t="s">
        <v>3271</v>
      </c>
      <c r="G338" t="s">
        <v>947</v>
      </c>
      <c r="H338" t="s">
        <v>195</v>
      </c>
      <c r="I338" t="s">
        <v>874</v>
      </c>
      <c r="J338" t="s">
        <v>3272</v>
      </c>
      <c r="K338" t="s">
        <v>96</v>
      </c>
      <c r="L338" t="s">
        <v>3273</v>
      </c>
      <c r="M338" s="35">
        <v>46002.594386574077</v>
      </c>
      <c r="N338" s="35">
        <v>46003.551388888889</v>
      </c>
      <c r="O338" t="s">
        <v>972</v>
      </c>
      <c r="P338" t="s">
        <v>951</v>
      </c>
      <c r="Q338" t="s">
        <v>1027</v>
      </c>
      <c r="R338" t="s">
        <v>1655</v>
      </c>
      <c r="S338" t="s">
        <v>98</v>
      </c>
      <c r="T338" t="s">
        <v>99</v>
      </c>
      <c r="U338" t="s">
        <v>100</v>
      </c>
      <c r="V338" t="s">
        <v>3274</v>
      </c>
      <c r="W338" t="s">
        <v>102</v>
      </c>
      <c r="X338" t="s">
        <v>3275</v>
      </c>
      <c r="Y338" t="s">
        <v>11</v>
      </c>
      <c r="Z338" t="s">
        <v>105</v>
      </c>
      <c r="AA338" t="s">
        <v>553</v>
      </c>
      <c r="AB338" s="37">
        <v>1</v>
      </c>
      <c r="AC338" t="s">
        <v>107</v>
      </c>
      <c r="AD338" s="37">
        <v>144968</v>
      </c>
      <c r="AE338" s="37">
        <v>140396</v>
      </c>
      <c r="AF338" s="37">
        <v>144968</v>
      </c>
    </row>
    <row r="339" spans="1:32">
      <c r="A339" t="s">
        <v>242</v>
      </c>
      <c r="B339" t="s">
        <v>248</v>
      </c>
      <c r="C339" t="s">
        <v>244</v>
      </c>
      <c r="D339" t="s">
        <v>1021</v>
      </c>
      <c r="E339" t="s">
        <v>3276</v>
      </c>
      <c r="F339" t="s">
        <v>2427</v>
      </c>
      <c r="G339" t="s">
        <v>947</v>
      </c>
      <c r="H339" t="s">
        <v>248</v>
      </c>
      <c r="I339" t="s">
        <v>1024</v>
      </c>
      <c r="J339" t="s">
        <v>2428</v>
      </c>
      <c r="K339" t="s">
        <v>96</v>
      </c>
      <c r="L339" t="s">
        <v>3277</v>
      </c>
      <c r="M339" s="35">
        <v>46002.614247685182</v>
      </c>
      <c r="N339" s="35">
        <v>46003.664583333331</v>
      </c>
      <c r="O339" t="s">
        <v>972</v>
      </c>
      <c r="P339" t="s">
        <v>951</v>
      </c>
      <c r="Q339" t="s">
        <v>962</v>
      </c>
      <c r="R339" t="s">
        <v>962</v>
      </c>
      <c r="S339" t="s">
        <v>963</v>
      </c>
      <c r="T339" t="s">
        <v>963</v>
      </c>
      <c r="U339" t="s">
        <v>100</v>
      </c>
      <c r="V339" t="s">
        <v>3278</v>
      </c>
      <c r="W339" t="s">
        <v>102</v>
      </c>
      <c r="X339" t="s">
        <v>3279</v>
      </c>
      <c r="Y339" t="s">
        <v>11</v>
      </c>
      <c r="Z339" t="s">
        <v>105</v>
      </c>
      <c r="AA339" t="s">
        <v>2012</v>
      </c>
      <c r="AB339" s="37">
        <v>1</v>
      </c>
      <c r="AC339" t="s">
        <v>107</v>
      </c>
      <c r="AD339" s="37">
        <v>144968</v>
      </c>
      <c r="AE339" s="37">
        <v>140396</v>
      </c>
      <c r="AF339" s="37">
        <v>144968</v>
      </c>
    </row>
    <row r="340" spans="1:32">
      <c r="A340" t="s">
        <v>189</v>
      </c>
      <c r="B340" t="s">
        <v>190</v>
      </c>
      <c r="C340" t="s">
        <v>191</v>
      </c>
      <c r="D340" t="s">
        <v>210</v>
      </c>
      <c r="E340" t="s">
        <v>3280</v>
      </c>
      <c r="F340" t="s">
        <v>3281</v>
      </c>
      <c r="G340" t="s">
        <v>947</v>
      </c>
      <c r="H340" t="s">
        <v>195</v>
      </c>
      <c r="I340" t="s">
        <v>189</v>
      </c>
      <c r="J340" t="s">
        <v>3282</v>
      </c>
      <c r="K340" t="s">
        <v>96</v>
      </c>
      <c r="L340" t="s">
        <v>3283</v>
      </c>
      <c r="M340" s="35">
        <v>46002.655775462961</v>
      </c>
      <c r="N340" s="35">
        <v>46003.52847222222</v>
      </c>
      <c r="O340" t="s">
        <v>972</v>
      </c>
      <c r="P340" t="s">
        <v>951</v>
      </c>
      <c r="Q340" t="s">
        <v>1001</v>
      </c>
      <c r="R340" t="s">
        <v>3284</v>
      </c>
      <c r="S340" t="s">
        <v>963</v>
      </c>
      <c r="T340" t="s">
        <v>964</v>
      </c>
      <c r="U340" t="s">
        <v>100</v>
      </c>
      <c r="V340" t="s">
        <v>3285</v>
      </c>
      <c r="W340" t="s">
        <v>102</v>
      </c>
      <c r="X340" t="s">
        <v>3286</v>
      </c>
      <c r="Y340" t="s">
        <v>8</v>
      </c>
      <c r="Z340" t="s">
        <v>105</v>
      </c>
      <c r="AA340" t="s">
        <v>2033</v>
      </c>
      <c r="AB340" s="37">
        <v>1</v>
      </c>
      <c r="AC340" t="s">
        <v>107</v>
      </c>
      <c r="AD340" s="37">
        <v>65960</v>
      </c>
      <c r="AE340" s="37">
        <v>75096</v>
      </c>
      <c r="AF340" s="37">
        <v>65960</v>
      </c>
    </row>
    <row r="341" spans="1:32">
      <c r="A341" t="s">
        <v>297</v>
      </c>
      <c r="B341" t="s">
        <v>109</v>
      </c>
      <c r="C341" t="s">
        <v>110</v>
      </c>
      <c r="D341" t="s">
        <v>3287</v>
      </c>
      <c r="E341" t="s">
        <v>3288</v>
      </c>
      <c r="F341" t="s">
        <v>3289</v>
      </c>
      <c r="G341" t="s">
        <v>947</v>
      </c>
      <c r="H341" t="s">
        <v>655</v>
      </c>
      <c r="I341" t="s">
        <v>3290</v>
      </c>
      <c r="J341" t="s">
        <v>3291</v>
      </c>
      <c r="K341" t="s">
        <v>96</v>
      </c>
      <c r="L341" t="s">
        <v>3292</v>
      </c>
      <c r="M341" s="35">
        <v>46002.649594907409</v>
      </c>
      <c r="N341" s="35">
        <v>46003.542361111111</v>
      </c>
      <c r="O341" t="s">
        <v>972</v>
      </c>
      <c r="P341" t="s">
        <v>951</v>
      </c>
      <c r="Q341" t="s">
        <v>1323</v>
      </c>
      <c r="R341" t="s">
        <v>993</v>
      </c>
      <c r="S341" t="s">
        <v>964</v>
      </c>
      <c r="T341" t="s">
        <v>964</v>
      </c>
      <c r="U341" t="s">
        <v>100</v>
      </c>
      <c r="V341" t="s">
        <v>3293</v>
      </c>
      <c r="W341" t="s">
        <v>102</v>
      </c>
      <c r="X341" t="s">
        <v>3294</v>
      </c>
      <c r="Y341" t="s">
        <v>11</v>
      </c>
      <c r="Z341" t="s">
        <v>105</v>
      </c>
      <c r="AA341" t="s">
        <v>485</v>
      </c>
      <c r="AB341" s="37">
        <v>1</v>
      </c>
      <c r="AC341" t="s">
        <v>107</v>
      </c>
      <c r="AD341" s="37">
        <v>144968</v>
      </c>
      <c r="AE341" s="37">
        <v>140396</v>
      </c>
      <c r="AF341" s="37">
        <v>144968</v>
      </c>
    </row>
    <row r="342" spans="1:32">
      <c r="A342" t="s">
        <v>242</v>
      </c>
      <c r="B342" t="s">
        <v>248</v>
      </c>
      <c r="C342" t="s">
        <v>244</v>
      </c>
      <c r="D342" t="s">
        <v>245</v>
      </c>
      <c r="E342" t="s">
        <v>3295</v>
      </c>
      <c r="F342" t="s">
        <v>3296</v>
      </c>
      <c r="G342" t="s">
        <v>947</v>
      </c>
      <c r="H342" t="s">
        <v>248</v>
      </c>
      <c r="I342" t="s">
        <v>249</v>
      </c>
      <c r="J342" t="s">
        <v>3297</v>
      </c>
      <c r="K342" t="s">
        <v>96</v>
      </c>
      <c r="L342" t="s">
        <v>3298</v>
      </c>
      <c r="M342" s="35">
        <v>46002.657395833332</v>
      </c>
      <c r="N342" s="35">
        <v>46003.651388888888</v>
      </c>
      <c r="O342" t="s">
        <v>972</v>
      </c>
      <c r="P342" t="s">
        <v>951</v>
      </c>
      <c r="Q342" t="s">
        <v>962</v>
      </c>
      <c r="R342" t="s">
        <v>962</v>
      </c>
      <c r="S342" t="s">
        <v>142</v>
      </c>
      <c r="T342" t="s">
        <v>1046</v>
      </c>
      <c r="U342" t="s">
        <v>100</v>
      </c>
      <c r="V342" t="s">
        <v>3299</v>
      </c>
      <c r="W342" t="s">
        <v>102</v>
      </c>
      <c r="X342" t="s">
        <v>3300</v>
      </c>
      <c r="Y342" t="s">
        <v>11</v>
      </c>
      <c r="Z342" t="s">
        <v>105</v>
      </c>
      <c r="AA342" t="s">
        <v>254</v>
      </c>
      <c r="AB342" s="37">
        <v>1</v>
      </c>
      <c r="AC342" t="s">
        <v>107</v>
      </c>
      <c r="AD342" s="37">
        <v>144968</v>
      </c>
      <c r="AE342" s="37">
        <v>140396</v>
      </c>
      <c r="AF342" s="37">
        <v>144968</v>
      </c>
    </row>
    <row r="343" spans="1:32">
      <c r="A343" t="s">
        <v>297</v>
      </c>
      <c r="B343" t="s">
        <v>109</v>
      </c>
      <c r="C343" t="s">
        <v>110</v>
      </c>
      <c r="D343" t="s">
        <v>352</v>
      </c>
      <c r="E343" t="s">
        <v>3301</v>
      </c>
      <c r="F343" t="s">
        <v>3302</v>
      </c>
      <c r="G343" t="s">
        <v>947</v>
      </c>
      <c r="H343" t="s">
        <v>302</v>
      </c>
      <c r="I343" t="s">
        <v>297</v>
      </c>
      <c r="J343" t="s">
        <v>3303</v>
      </c>
      <c r="K343" t="s">
        <v>96</v>
      </c>
      <c r="L343" t="s">
        <v>3304</v>
      </c>
      <c r="M343" s="35">
        <v>46002.663518518522</v>
      </c>
      <c r="N343" s="35">
        <v>46003.500694444447</v>
      </c>
      <c r="O343" t="s">
        <v>972</v>
      </c>
      <c r="P343" t="s">
        <v>951</v>
      </c>
      <c r="Q343" t="s">
        <v>952</v>
      </c>
      <c r="R343" t="s">
        <v>1125</v>
      </c>
      <c r="S343" t="s">
        <v>142</v>
      </c>
      <c r="T343" t="s">
        <v>143</v>
      </c>
      <c r="U343" t="s">
        <v>100</v>
      </c>
      <c r="V343" t="s">
        <v>3305</v>
      </c>
      <c r="W343" t="s">
        <v>102</v>
      </c>
      <c r="X343" t="s">
        <v>3306</v>
      </c>
      <c r="Y343" t="s">
        <v>8</v>
      </c>
      <c r="Z343" t="s">
        <v>105</v>
      </c>
      <c r="AA343" t="s">
        <v>359</v>
      </c>
      <c r="AB343" s="37">
        <v>1</v>
      </c>
      <c r="AC343" t="s">
        <v>107</v>
      </c>
      <c r="AD343" s="37">
        <v>65960</v>
      </c>
      <c r="AE343" s="37">
        <v>75096</v>
      </c>
      <c r="AF343" s="37">
        <v>65960</v>
      </c>
    </row>
    <row r="344" spans="1:32">
      <c r="A344" t="s">
        <v>189</v>
      </c>
      <c r="B344" t="s">
        <v>190</v>
      </c>
      <c r="C344" t="s">
        <v>191</v>
      </c>
      <c r="D344" t="s">
        <v>210</v>
      </c>
      <c r="E344" t="s">
        <v>3307</v>
      </c>
      <c r="F344" t="s">
        <v>3308</v>
      </c>
      <c r="G344" t="s">
        <v>947</v>
      </c>
      <c r="H344" t="s">
        <v>195</v>
      </c>
      <c r="I344" t="s">
        <v>189</v>
      </c>
      <c r="J344" t="s">
        <v>3309</v>
      </c>
      <c r="K344" t="s">
        <v>96</v>
      </c>
      <c r="L344" t="s">
        <v>3310</v>
      </c>
      <c r="M344" s="35">
        <v>46002.660914351851</v>
      </c>
      <c r="N344" s="35">
        <v>46003.461805555547</v>
      </c>
      <c r="O344" t="s">
        <v>972</v>
      </c>
      <c r="P344" t="s">
        <v>951</v>
      </c>
      <c r="Q344" t="s">
        <v>952</v>
      </c>
      <c r="R344" t="s">
        <v>1190</v>
      </c>
      <c r="S344" t="s">
        <v>142</v>
      </c>
      <c r="T344" t="s">
        <v>1415</v>
      </c>
      <c r="U344" t="s">
        <v>100</v>
      </c>
      <c r="V344" t="s">
        <v>3311</v>
      </c>
      <c r="W344" t="s">
        <v>102</v>
      </c>
      <c r="X344" t="s">
        <v>3312</v>
      </c>
      <c r="Y344" t="s">
        <v>8</v>
      </c>
      <c r="Z344" t="s">
        <v>105</v>
      </c>
      <c r="AA344" t="s">
        <v>836</v>
      </c>
      <c r="AB344" s="37">
        <v>1</v>
      </c>
      <c r="AC344" t="s">
        <v>107</v>
      </c>
      <c r="AD344" s="37">
        <v>65960</v>
      </c>
      <c r="AE344" s="37">
        <v>75096</v>
      </c>
      <c r="AF344" s="37">
        <v>65960</v>
      </c>
    </row>
    <row r="345" spans="1:32">
      <c r="A345" t="s">
        <v>189</v>
      </c>
      <c r="B345" t="s">
        <v>190</v>
      </c>
      <c r="C345" t="s">
        <v>191</v>
      </c>
      <c r="D345" t="s">
        <v>905</v>
      </c>
      <c r="E345" t="s">
        <v>3313</v>
      </c>
      <c r="F345" t="s">
        <v>2654</v>
      </c>
      <c r="G345" t="s">
        <v>947</v>
      </c>
      <c r="H345" t="s">
        <v>195</v>
      </c>
      <c r="I345" t="s">
        <v>908</v>
      </c>
      <c r="J345" t="s">
        <v>2655</v>
      </c>
      <c r="K345" t="s">
        <v>96</v>
      </c>
      <c r="L345" t="s">
        <v>3314</v>
      </c>
      <c r="M345" s="35">
        <v>46002.666666666657</v>
      </c>
      <c r="N345" s="35">
        <v>46003.661805555559</v>
      </c>
      <c r="P345" t="s">
        <v>1000</v>
      </c>
      <c r="Q345" t="s">
        <v>1356</v>
      </c>
      <c r="R345" t="s">
        <v>1357</v>
      </c>
      <c r="S345" t="s">
        <v>963</v>
      </c>
      <c r="T345" t="s">
        <v>964</v>
      </c>
      <c r="U345" t="s">
        <v>1483</v>
      </c>
      <c r="V345" t="s">
        <v>3315</v>
      </c>
      <c r="W345" t="s">
        <v>955</v>
      </c>
      <c r="Y345" t="s">
        <v>8</v>
      </c>
      <c r="Z345" t="s">
        <v>105</v>
      </c>
      <c r="AA345" t="s">
        <v>2658</v>
      </c>
      <c r="AB345" s="37">
        <v>0</v>
      </c>
      <c r="AC345" t="s">
        <v>107</v>
      </c>
      <c r="AD345" s="37">
        <v>41241</v>
      </c>
      <c r="AE345" s="37">
        <v>0</v>
      </c>
      <c r="AF345" s="37">
        <v>41241</v>
      </c>
    </row>
    <row r="346" spans="1:32">
      <c r="A346" t="s">
        <v>189</v>
      </c>
      <c r="B346" t="s">
        <v>190</v>
      </c>
      <c r="C346" t="s">
        <v>191</v>
      </c>
      <c r="D346" t="s">
        <v>846</v>
      </c>
      <c r="E346" t="s">
        <v>3316</v>
      </c>
      <c r="F346" t="s">
        <v>2698</v>
      </c>
      <c r="G346" t="s">
        <v>947</v>
      </c>
      <c r="H346" t="s">
        <v>195</v>
      </c>
      <c r="I346" t="s">
        <v>165</v>
      </c>
      <c r="J346" t="s">
        <v>2699</v>
      </c>
      <c r="K346" t="s">
        <v>96</v>
      </c>
      <c r="L346" t="s">
        <v>3317</v>
      </c>
      <c r="M346" s="35">
        <v>46002.724236111113</v>
      </c>
      <c r="N346" s="35">
        <v>46003.427083333343</v>
      </c>
      <c r="O346" t="s">
        <v>972</v>
      </c>
      <c r="P346" t="s">
        <v>951</v>
      </c>
      <c r="Q346" t="s">
        <v>1019</v>
      </c>
      <c r="R346" t="s">
        <v>3318</v>
      </c>
      <c r="S346" t="s">
        <v>98</v>
      </c>
      <c r="T346" t="s">
        <v>119</v>
      </c>
      <c r="U346" t="s">
        <v>100</v>
      </c>
      <c r="V346" t="s">
        <v>3319</v>
      </c>
      <c r="W346" t="s">
        <v>102</v>
      </c>
      <c r="X346" t="s">
        <v>2702</v>
      </c>
      <c r="Y346" t="s">
        <v>8</v>
      </c>
      <c r="Z346" t="s">
        <v>105</v>
      </c>
      <c r="AA346" t="s">
        <v>2405</v>
      </c>
      <c r="AB346" s="37">
        <v>1</v>
      </c>
      <c r="AC346" t="s">
        <v>107</v>
      </c>
      <c r="AD346" s="37">
        <v>65960</v>
      </c>
      <c r="AE346" s="37">
        <v>75096</v>
      </c>
      <c r="AF346" s="37">
        <v>65960</v>
      </c>
    </row>
    <row r="347" spans="1:32">
      <c r="A347" t="s">
        <v>297</v>
      </c>
      <c r="B347" t="s">
        <v>109</v>
      </c>
      <c r="C347" t="s">
        <v>110</v>
      </c>
      <c r="D347" t="s">
        <v>2125</v>
      </c>
      <c r="E347" t="s">
        <v>3320</v>
      </c>
      <c r="F347" t="s">
        <v>3321</v>
      </c>
      <c r="G347" t="s">
        <v>947</v>
      </c>
      <c r="H347" t="s">
        <v>302</v>
      </c>
      <c r="I347" t="s">
        <v>2128</v>
      </c>
      <c r="J347" t="s">
        <v>3322</v>
      </c>
      <c r="K347" t="s">
        <v>96</v>
      </c>
      <c r="L347" t="s">
        <v>3323</v>
      </c>
      <c r="M347" s="35">
        <v>46002.694710648153</v>
      </c>
      <c r="N347" s="35">
        <v>46005.536111111112</v>
      </c>
      <c r="O347" t="s">
        <v>972</v>
      </c>
      <c r="P347" t="s">
        <v>951</v>
      </c>
      <c r="Q347" t="s">
        <v>952</v>
      </c>
      <c r="R347" t="s">
        <v>953</v>
      </c>
      <c r="S347" t="s">
        <v>964</v>
      </c>
      <c r="T347" t="s">
        <v>964</v>
      </c>
      <c r="U347" t="s">
        <v>100</v>
      </c>
      <c r="V347" t="s">
        <v>3324</v>
      </c>
      <c r="W347" t="s">
        <v>102</v>
      </c>
      <c r="X347" t="s">
        <v>3325</v>
      </c>
      <c r="Y347" t="s">
        <v>11</v>
      </c>
      <c r="Z347" t="s">
        <v>105</v>
      </c>
      <c r="AA347" t="s">
        <v>1459</v>
      </c>
      <c r="AB347" s="37">
        <v>1</v>
      </c>
      <c r="AC347" t="s">
        <v>107</v>
      </c>
      <c r="AD347" s="37">
        <v>144968</v>
      </c>
      <c r="AE347" s="37">
        <v>140396</v>
      </c>
      <c r="AF347" s="37">
        <v>144968</v>
      </c>
    </row>
    <row r="348" spans="1:32">
      <c r="A348" t="s">
        <v>1066</v>
      </c>
      <c r="B348" t="s">
        <v>190</v>
      </c>
      <c r="C348" t="s">
        <v>191</v>
      </c>
      <c r="D348" t="s">
        <v>2451</v>
      </c>
      <c r="E348" t="s">
        <v>3326</v>
      </c>
      <c r="F348" t="s">
        <v>2453</v>
      </c>
      <c r="G348" t="s">
        <v>947</v>
      </c>
      <c r="H348" t="s">
        <v>276</v>
      </c>
      <c r="I348" t="s">
        <v>1079</v>
      </c>
      <c r="J348" t="s">
        <v>2454</v>
      </c>
      <c r="K348" t="s">
        <v>96</v>
      </c>
      <c r="L348" t="s">
        <v>3327</v>
      </c>
      <c r="M348" s="35">
        <v>46003.333333333343</v>
      </c>
      <c r="N348" s="35">
        <v>46006.702777777777</v>
      </c>
      <c r="P348" t="s">
        <v>951</v>
      </c>
      <c r="Q348" t="s">
        <v>1027</v>
      </c>
      <c r="R348" t="s">
        <v>1028</v>
      </c>
      <c r="S348" t="s">
        <v>98</v>
      </c>
      <c r="T348" t="s">
        <v>119</v>
      </c>
      <c r="V348" t="s">
        <v>3328</v>
      </c>
      <c r="W348" t="s">
        <v>955</v>
      </c>
      <c r="Y348" t="s">
        <v>104</v>
      </c>
      <c r="Z348" t="s">
        <v>1167</v>
      </c>
      <c r="AA348" t="s">
        <v>1075</v>
      </c>
      <c r="AB348" s="37">
        <v>0</v>
      </c>
      <c r="AC348" t="s">
        <v>107</v>
      </c>
      <c r="AD348" s="37">
        <v>41241</v>
      </c>
      <c r="AE348" s="37">
        <v>0</v>
      </c>
      <c r="AF348" s="37">
        <v>41241</v>
      </c>
    </row>
    <row r="349" spans="1:32">
      <c r="A349" t="s">
        <v>297</v>
      </c>
      <c r="B349" t="s">
        <v>109</v>
      </c>
      <c r="C349" t="s">
        <v>110</v>
      </c>
      <c r="D349" t="s">
        <v>352</v>
      </c>
      <c r="E349" t="s">
        <v>3329</v>
      </c>
      <c r="F349" t="s">
        <v>2828</v>
      </c>
      <c r="G349" t="s">
        <v>947</v>
      </c>
      <c r="H349" t="s">
        <v>302</v>
      </c>
      <c r="I349" t="s">
        <v>297</v>
      </c>
      <c r="J349" t="s">
        <v>2829</v>
      </c>
      <c r="K349" t="s">
        <v>96</v>
      </c>
      <c r="L349" t="s">
        <v>3330</v>
      </c>
      <c r="M349" s="35">
        <v>46003.336562500001</v>
      </c>
      <c r="N349" s="35">
        <v>46003.661111111112</v>
      </c>
      <c r="O349" t="s">
        <v>972</v>
      </c>
      <c r="P349" t="s">
        <v>951</v>
      </c>
      <c r="Q349" t="s">
        <v>1019</v>
      </c>
      <c r="R349" t="s">
        <v>2681</v>
      </c>
      <c r="S349" t="s">
        <v>142</v>
      </c>
      <c r="T349" t="s">
        <v>1046</v>
      </c>
      <c r="U349" t="s">
        <v>1483</v>
      </c>
      <c r="V349" t="s">
        <v>3331</v>
      </c>
      <c r="W349" t="s">
        <v>102</v>
      </c>
      <c r="X349" t="s">
        <v>3332</v>
      </c>
      <c r="Y349" t="s">
        <v>8</v>
      </c>
      <c r="Z349" t="s">
        <v>105</v>
      </c>
      <c r="AA349" t="s">
        <v>1005</v>
      </c>
      <c r="AB349" s="37">
        <v>1</v>
      </c>
      <c r="AC349" t="s">
        <v>107</v>
      </c>
      <c r="AD349" s="37">
        <v>65960</v>
      </c>
      <c r="AE349" s="37">
        <v>75096</v>
      </c>
      <c r="AF349" s="37">
        <v>65960</v>
      </c>
    </row>
    <row r="350" spans="1:32">
      <c r="A350" t="s">
        <v>417</v>
      </c>
      <c r="B350" t="s">
        <v>86</v>
      </c>
      <c r="C350" t="s">
        <v>87</v>
      </c>
      <c r="D350" t="s">
        <v>3333</v>
      </c>
      <c r="E350" t="s">
        <v>3334</v>
      </c>
      <c r="F350" t="s">
        <v>3335</v>
      </c>
      <c r="G350" t="s">
        <v>947</v>
      </c>
      <c r="H350" t="s">
        <v>455</v>
      </c>
      <c r="I350" t="s">
        <v>3336</v>
      </c>
      <c r="J350" t="s">
        <v>3337</v>
      </c>
      <c r="K350" t="s">
        <v>96</v>
      </c>
      <c r="L350" t="s">
        <v>3338</v>
      </c>
      <c r="M350" s="35">
        <v>46003.333333333343</v>
      </c>
      <c r="N350" s="35">
        <v>46003.557638888888</v>
      </c>
      <c r="O350" t="s">
        <v>972</v>
      </c>
      <c r="P350" t="s">
        <v>951</v>
      </c>
      <c r="Q350" t="s">
        <v>983</v>
      </c>
      <c r="R350" t="s">
        <v>984</v>
      </c>
      <c r="S350" t="s">
        <v>963</v>
      </c>
      <c r="T350" t="s">
        <v>963</v>
      </c>
      <c r="U350" t="s">
        <v>100</v>
      </c>
      <c r="V350" t="s">
        <v>3339</v>
      </c>
      <c r="W350" t="s">
        <v>102</v>
      </c>
      <c r="X350" t="s">
        <v>3340</v>
      </c>
      <c r="Y350" t="s">
        <v>13</v>
      </c>
      <c r="Z350" t="s">
        <v>105</v>
      </c>
      <c r="AA350" t="s">
        <v>469</v>
      </c>
      <c r="AB350" s="37">
        <v>1</v>
      </c>
      <c r="AC350" t="s">
        <v>107</v>
      </c>
      <c r="AD350" s="37">
        <v>275729</v>
      </c>
      <c r="AE350" s="37">
        <v>196537</v>
      </c>
      <c r="AF350" s="37">
        <v>275729</v>
      </c>
    </row>
    <row r="351" spans="1:32">
      <c r="A351" t="s">
        <v>707</v>
      </c>
      <c r="B351" t="s">
        <v>109</v>
      </c>
      <c r="C351" t="s">
        <v>160</v>
      </c>
      <c r="D351" t="s">
        <v>1244</v>
      </c>
      <c r="E351" t="s">
        <v>3341</v>
      </c>
      <c r="F351" t="s">
        <v>1246</v>
      </c>
      <c r="G351" t="s">
        <v>947</v>
      </c>
      <c r="H351" t="s">
        <v>722</v>
      </c>
      <c r="I351" t="s">
        <v>1247</v>
      </c>
      <c r="J351" t="s">
        <v>1248</v>
      </c>
      <c r="K351" t="s">
        <v>96</v>
      </c>
      <c r="L351" t="s">
        <v>3342</v>
      </c>
      <c r="M351" s="35">
        <v>46003.347500000003</v>
      </c>
      <c r="N351" s="35">
        <v>46003.456944444442</v>
      </c>
      <c r="O351" t="s">
        <v>972</v>
      </c>
      <c r="P351" t="s">
        <v>951</v>
      </c>
      <c r="Q351" t="s">
        <v>1100</v>
      </c>
      <c r="R351" t="s">
        <v>993</v>
      </c>
      <c r="S351" t="s">
        <v>98</v>
      </c>
      <c r="T351" t="s">
        <v>99</v>
      </c>
      <c r="U351" t="s">
        <v>100</v>
      </c>
      <c r="V351" t="s">
        <v>3343</v>
      </c>
      <c r="W351" t="s">
        <v>102</v>
      </c>
      <c r="X351" t="s">
        <v>3344</v>
      </c>
      <c r="Y351" t="s">
        <v>8</v>
      </c>
      <c r="Z351" t="s">
        <v>105</v>
      </c>
      <c r="AA351" t="s">
        <v>1252</v>
      </c>
      <c r="AB351" s="37">
        <v>1</v>
      </c>
      <c r="AC351" t="s">
        <v>107</v>
      </c>
      <c r="AD351" s="37">
        <v>65960</v>
      </c>
      <c r="AE351" s="37">
        <v>75096</v>
      </c>
      <c r="AF351" s="37">
        <v>65960</v>
      </c>
    </row>
    <row r="352" spans="1:32">
      <c r="A352" t="s">
        <v>242</v>
      </c>
      <c r="B352" t="s">
        <v>248</v>
      </c>
      <c r="C352" t="s">
        <v>244</v>
      </c>
      <c r="D352" t="s">
        <v>309</v>
      </c>
      <c r="E352" t="s">
        <v>3345</v>
      </c>
      <c r="F352" t="s">
        <v>3346</v>
      </c>
      <c r="G352" t="s">
        <v>947</v>
      </c>
      <c r="H352" t="s">
        <v>248</v>
      </c>
      <c r="I352" t="s">
        <v>242</v>
      </c>
      <c r="J352" t="s">
        <v>3347</v>
      </c>
      <c r="K352" t="s">
        <v>96</v>
      </c>
      <c r="L352" t="s">
        <v>3348</v>
      </c>
      <c r="M352" s="35">
        <v>46003.344293981478</v>
      </c>
      <c r="N352" s="35">
        <v>46003.465277777781</v>
      </c>
      <c r="O352" t="s">
        <v>972</v>
      </c>
      <c r="P352" t="s">
        <v>951</v>
      </c>
      <c r="Q352" t="s">
        <v>1100</v>
      </c>
      <c r="R352" t="s">
        <v>1346</v>
      </c>
      <c r="S352" t="s">
        <v>964</v>
      </c>
      <c r="T352" t="s">
        <v>964</v>
      </c>
      <c r="U352" t="s">
        <v>100</v>
      </c>
      <c r="V352" t="s">
        <v>3349</v>
      </c>
      <c r="W352" t="s">
        <v>102</v>
      </c>
      <c r="X352" t="s">
        <v>3350</v>
      </c>
      <c r="Y352" t="s">
        <v>8</v>
      </c>
      <c r="Z352" t="s">
        <v>105</v>
      </c>
      <c r="AA352" t="s">
        <v>3351</v>
      </c>
      <c r="AB352" s="37">
        <v>1</v>
      </c>
      <c r="AC352" t="s">
        <v>107</v>
      </c>
      <c r="AD352" s="37">
        <v>65960</v>
      </c>
      <c r="AE352" s="37">
        <v>75096</v>
      </c>
      <c r="AF352" s="37">
        <v>65960</v>
      </c>
    </row>
    <row r="353" spans="1:32">
      <c r="A353" t="s">
        <v>147</v>
      </c>
      <c r="B353" t="s">
        <v>124</v>
      </c>
      <c r="C353" t="s">
        <v>125</v>
      </c>
      <c r="D353" t="s">
        <v>1806</v>
      </c>
      <c r="E353" t="s">
        <v>3352</v>
      </c>
      <c r="F353" t="s">
        <v>3353</v>
      </c>
      <c r="G353" t="s">
        <v>947</v>
      </c>
      <c r="H353" t="s">
        <v>151</v>
      </c>
      <c r="I353" t="s">
        <v>147</v>
      </c>
      <c r="J353" t="s">
        <v>3354</v>
      </c>
      <c r="K353" t="s">
        <v>96</v>
      </c>
      <c r="L353" t="s">
        <v>3355</v>
      </c>
      <c r="M353" s="35">
        <v>46003.366770833331</v>
      </c>
      <c r="N353" s="35">
        <v>46003.629861111112</v>
      </c>
      <c r="O353" t="s">
        <v>972</v>
      </c>
      <c r="P353" t="s">
        <v>1000</v>
      </c>
      <c r="Q353" t="s">
        <v>1115</v>
      </c>
      <c r="R353" t="s">
        <v>1115</v>
      </c>
      <c r="S353" t="s">
        <v>98</v>
      </c>
      <c r="T353" t="s">
        <v>119</v>
      </c>
      <c r="U353" t="s">
        <v>100</v>
      </c>
      <c r="V353" t="s">
        <v>3356</v>
      </c>
      <c r="W353" t="s">
        <v>102</v>
      </c>
      <c r="X353" t="s">
        <v>3357</v>
      </c>
      <c r="Y353" t="s">
        <v>8</v>
      </c>
      <c r="Z353" t="s">
        <v>105</v>
      </c>
      <c r="AA353" t="s">
        <v>1118</v>
      </c>
      <c r="AB353" s="37">
        <v>1</v>
      </c>
      <c r="AC353" t="s">
        <v>107</v>
      </c>
      <c r="AD353" s="37">
        <v>65960</v>
      </c>
      <c r="AE353" s="37">
        <v>75096</v>
      </c>
      <c r="AF353" s="37">
        <v>65960</v>
      </c>
    </row>
    <row r="354" spans="1:32">
      <c r="A354" t="s">
        <v>189</v>
      </c>
      <c r="B354" t="s">
        <v>190</v>
      </c>
      <c r="C354" t="s">
        <v>191</v>
      </c>
      <c r="D354" t="s">
        <v>837</v>
      </c>
      <c r="E354" t="s">
        <v>3358</v>
      </c>
      <c r="F354" t="s">
        <v>2507</v>
      </c>
      <c r="G354" t="s">
        <v>947</v>
      </c>
      <c r="H354" t="s">
        <v>195</v>
      </c>
      <c r="I354" t="s">
        <v>840</v>
      </c>
      <c r="J354" t="s">
        <v>2508</v>
      </c>
      <c r="K354" t="s">
        <v>96</v>
      </c>
      <c r="L354" t="s">
        <v>3359</v>
      </c>
      <c r="M354" s="35">
        <v>46003.362187500003</v>
      </c>
      <c r="N354" s="35">
        <v>46006.388888888891</v>
      </c>
      <c r="P354" t="s">
        <v>1000</v>
      </c>
      <c r="Q354" t="s">
        <v>1100</v>
      </c>
      <c r="R354" t="s">
        <v>2934</v>
      </c>
      <c r="S354" t="s">
        <v>142</v>
      </c>
      <c r="T354" t="s">
        <v>1046</v>
      </c>
      <c r="V354" t="s">
        <v>3360</v>
      </c>
      <c r="W354" t="s">
        <v>955</v>
      </c>
      <c r="Y354" t="s">
        <v>8</v>
      </c>
      <c r="Z354" t="s">
        <v>105</v>
      </c>
      <c r="AA354" t="s">
        <v>2390</v>
      </c>
      <c r="AB354" s="37">
        <v>0</v>
      </c>
      <c r="AC354" t="s">
        <v>107</v>
      </c>
      <c r="AD354" s="37">
        <v>41241</v>
      </c>
      <c r="AE354" s="37">
        <v>0</v>
      </c>
      <c r="AF354" s="37">
        <v>41241</v>
      </c>
    </row>
    <row r="355" spans="1:32">
      <c r="A355" t="s">
        <v>626</v>
      </c>
      <c r="B355" t="s">
        <v>124</v>
      </c>
      <c r="C355" t="s">
        <v>125</v>
      </c>
      <c r="D355" t="s">
        <v>3361</v>
      </c>
      <c r="E355" t="s">
        <v>3362</v>
      </c>
      <c r="F355" t="s">
        <v>3363</v>
      </c>
      <c r="G355" t="s">
        <v>947</v>
      </c>
      <c r="H355" t="s">
        <v>630</v>
      </c>
      <c r="I355" t="s">
        <v>3364</v>
      </c>
      <c r="J355" t="s">
        <v>3365</v>
      </c>
      <c r="K355" t="s">
        <v>96</v>
      </c>
      <c r="L355" t="s">
        <v>3366</v>
      </c>
      <c r="M355" s="35">
        <v>46003.365520833337</v>
      </c>
      <c r="N355" s="35">
        <v>46006.601388888892</v>
      </c>
      <c r="O355" t="s">
        <v>972</v>
      </c>
      <c r="P355" t="s">
        <v>951</v>
      </c>
      <c r="Q355" t="s">
        <v>962</v>
      </c>
      <c r="R355" t="s">
        <v>962</v>
      </c>
      <c r="S355" t="s">
        <v>964</v>
      </c>
      <c r="T355" t="s">
        <v>964</v>
      </c>
      <c r="U355" t="s">
        <v>100</v>
      </c>
      <c r="V355" t="s">
        <v>3367</v>
      </c>
      <c r="W355" t="s">
        <v>102</v>
      </c>
      <c r="X355" t="s">
        <v>3368</v>
      </c>
      <c r="Y355" t="s">
        <v>15</v>
      </c>
      <c r="Z355" t="s">
        <v>105</v>
      </c>
      <c r="AA355" t="s">
        <v>158</v>
      </c>
      <c r="AB355" s="37">
        <v>1</v>
      </c>
      <c r="AC355" t="s">
        <v>107</v>
      </c>
      <c r="AD355" s="37">
        <v>479589</v>
      </c>
      <c r="AE355" s="37">
        <v>196537</v>
      </c>
      <c r="AF355" s="37">
        <v>479589</v>
      </c>
    </row>
    <row r="356" spans="1:32">
      <c r="A356" t="s">
        <v>707</v>
      </c>
      <c r="B356" t="s">
        <v>109</v>
      </c>
      <c r="C356" t="s">
        <v>160</v>
      </c>
      <c r="D356" t="s">
        <v>719</v>
      </c>
      <c r="E356" t="s">
        <v>3369</v>
      </c>
      <c r="F356" t="s">
        <v>3370</v>
      </c>
      <c r="G356" t="s">
        <v>947</v>
      </c>
      <c r="H356" t="s">
        <v>722</v>
      </c>
      <c r="I356" t="s">
        <v>707</v>
      </c>
      <c r="J356" t="s">
        <v>3371</v>
      </c>
      <c r="K356" t="s">
        <v>96</v>
      </c>
      <c r="L356" t="s">
        <v>3372</v>
      </c>
      <c r="M356" s="35">
        <v>46003.391643518517</v>
      </c>
      <c r="N356" s="35">
        <v>46003.545138888891</v>
      </c>
      <c r="O356" t="s">
        <v>972</v>
      </c>
      <c r="P356" t="s">
        <v>951</v>
      </c>
      <c r="Q356" t="s">
        <v>983</v>
      </c>
      <c r="R356" t="s">
        <v>2244</v>
      </c>
      <c r="S356" t="s">
        <v>142</v>
      </c>
      <c r="T356" t="s">
        <v>143</v>
      </c>
      <c r="U356" t="s">
        <v>100</v>
      </c>
      <c r="V356" t="s">
        <v>3373</v>
      </c>
      <c r="W356" t="s">
        <v>102</v>
      </c>
      <c r="X356" t="s">
        <v>3374</v>
      </c>
      <c r="Y356" t="s">
        <v>8</v>
      </c>
      <c r="Z356" t="s">
        <v>105</v>
      </c>
      <c r="AA356" t="s">
        <v>3375</v>
      </c>
      <c r="AB356" s="37">
        <v>1</v>
      </c>
      <c r="AC356" t="s">
        <v>107</v>
      </c>
      <c r="AD356" s="37">
        <v>65960</v>
      </c>
      <c r="AE356" s="37">
        <v>75096</v>
      </c>
      <c r="AF356" s="37">
        <v>65960</v>
      </c>
    </row>
    <row r="357" spans="1:32">
      <c r="A357" t="s">
        <v>417</v>
      </c>
      <c r="B357" t="s">
        <v>86</v>
      </c>
      <c r="C357" t="s">
        <v>87</v>
      </c>
      <c r="D357" t="s">
        <v>452</v>
      </c>
      <c r="E357" t="s">
        <v>3376</v>
      </c>
      <c r="F357" t="s">
        <v>3377</v>
      </c>
      <c r="G357" t="s">
        <v>947</v>
      </c>
      <c r="H357" t="s">
        <v>455</v>
      </c>
      <c r="I357" t="s">
        <v>417</v>
      </c>
      <c r="J357" t="s">
        <v>3378</v>
      </c>
      <c r="K357" t="s">
        <v>96</v>
      </c>
      <c r="L357" t="s">
        <v>3379</v>
      </c>
      <c r="M357" s="35">
        <v>46003.392314814817</v>
      </c>
      <c r="N357" s="35">
        <v>46003.627083333333</v>
      </c>
      <c r="O357" t="s">
        <v>972</v>
      </c>
      <c r="P357" t="s">
        <v>951</v>
      </c>
      <c r="Q357" t="s">
        <v>952</v>
      </c>
      <c r="R357" t="s">
        <v>973</v>
      </c>
      <c r="S357" t="s">
        <v>98</v>
      </c>
      <c r="T357" t="s">
        <v>99</v>
      </c>
      <c r="U357" t="s">
        <v>100</v>
      </c>
      <c r="V357" t="s">
        <v>3380</v>
      </c>
      <c r="W357" t="s">
        <v>102</v>
      </c>
      <c r="X357" t="s">
        <v>3381</v>
      </c>
      <c r="Y357" t="s">
        <v>8</v>
      </c>
      <c r="Z357" t="s">
        <v>105</v>
      </c>
      <c r="AA357" t="s">
        <v>1318</v>
      </c>
      <c r="AB357" s="37">
        <v>1</v>
      </c>
      <c r="AC357" t="s">
        <v>107</v>
      </c>
      <c r="AD357" s="37">
        <v>65960</v>
      </c>
      <c r="AE357" s="37">
        <v>75096</v>
      </c>
      <c r="AF357" s="37">
        <v>65960</v>
      </c>
    </row>
    <row r="358" spans="1:32">
      <c r="A358" t="s">
        <v>297</v>
      </c>
      <c r="B358" t="s">
        <v>109</v>
      </c>
      <c r="C358" t="s">
        <v>110</v>
      </c>
      <c r="D358" t="s">
        <v>352</v>
      </c>
      <c r="E358" t="s">
        <v>3382</v>
      </c>
      <c r="F358" t="s">
        <v>3383</v>
      </c>
      <c r="G358" t="s">
        <v>947</v>
      </c>
      <c r="H358" t="s">
        <v>302</v>
      </c>
      <c r="I358" t="s">
        <v>297</v>
      </c>
      <c r="J358" t="s">
        <v>3384</v>
      </c>
      <c r="K358" t="s">
        <v>96</v>
      </c>
      <c r="L358" t="s">
        <v>3385</v>
      </c>
      <c r="M358" s="35">
        <v>46003.407650462963</v>
      </c>
      <c r="N358" s="35">
        <v>46003.459027777782</v>
      </c>
      <c r="P358" t="s">
        <v>951</v>
      </c>
      <c r="Q358" t="s">
        <v>983</v>
      </c>
      <c r="R358" t="s">
        <v>2244</v>
      </c>
      <c r="S358" t="s">
        <v>142</v>
      </c>
      <c r="T358" t="s">
        <v>143</v>
      </c>
      <c r="V358" t="s">
        <v>3386</v>
      </c>
      <c r="W358" t="s">
        <v>955</v>
      </c>
      <c r="Y358" t="s">
        <v>8</v>
      </c>
      <c r="Z358" t="s">
        <v>105</v>
      </c>
      <c r="AA358" t="s">
        <v>1858</v>
      </c>
      <c r="AB358" s="37">
        <v>0</v>
      </c>
      <c r="AC358" t="s">
        <v>107</v>
      </c>
      <c r="AD358" s="37">
        <v>41241</v>
      </c>
      <c r="AE358" s="37">
        <v>0</v>
      </c>
      <c r="AF358" s="37">
        <v>41241</v>
      </c>
    </row>
    <row r="359" spans="1:32">
      <c r="A359" t="s">
        <v>317</v>
      </c>
      <c r="B359" t="s">
        <v>124</v>
      </c>
      <c r="C359" t="s">
        <v>125</v>
      </c>
      <c r="D359" t="s">
        <v>1441</v>
      </c>
      <c r="E359" t="s">
        <v>3387</v>
      </c>
      <c r="F359" t="s">
        <v>3388</v>
      </c>
      <c r="G359" t="s">
        <v>947</v>
      </c>
      <c r="H359" t="s">
        <v>321</v>
      </c>
      <c r="I359" t="s">
        <v>317</v>
      </c>
      <c r="J359" t="s">
        <v>3389</v>
      </c>
      <c r="K359" t="s">
        <v>96</v>
      </c>
      <c r="L359" t="s">
        <v>3390</v>
      </c>
      <c r="M359" s="35">
        <v>46003.409583333327</v>
      </c>
      <c r="N359" s="35">
        <v>46003.635416666657</v>
      </c>
      <c r="O359" t="s">
        <v>972</v>
      </c>
      <c r="P359" t="s">
        <v>951</v>
      </c>
      <c r="Q359" t="s">
        <v>1100</v>
      </c>
      <c r="R359" t="s">
        <v>2335</v>
      </c>
      <c r="S359" t="s">
        <v>142</v>
      </c>
      <c r="T359" t="s">
        <v>1046</v>
      </c>
      <c r="U359" t="s">
        <v>100</v>
      </c>
      <c r="V359" t="s">
        <v>3391</v>
      </c>
      <c r="W359" t="s">
        <v>102</v>
      </c>
      <c r="X359" t="s">
        <v>3392</v>
      </c>
      <c r="Y359" t="s">
        <v>8</v>
      </c>
      <c r="Z359" t="s">
        <v>105</v>
      </c>
      <c r="AA359" t="s">
        <v>3393</v>
      </c>
      <c r="AB359" s="37">
        <v>1</v>
      </c>
      <c r="AC359" t="s">
        <v>107</v>
      </c>
      <c r="AD359" s="37">
        <v>65960</v>
      </c>
      <c r="AE359" s="37">
        <v>75096</v>
      </c>
      <c r="AF359" s="37">
        <v>65960</v>
      </c>
    </row>
    <row r="360" spans="1:32">
      <c r="A360" t="s">
        <v>297</v>
      </c>
      <c r="B360" t="s">
        <v>109</v>
      </c>
      <c r="C360" t="s">
        <v>110</v>
      </c>
      <c r="D360" t="s">
        <v>1610</v>
      </c>
      <c r="E360" t="s">
        <v>3394</v>
      </c>
      <c r="F360" t="s">
        <v>3395</v>
      </c>
      <c r="G360" t="s">
        <v>947</v>
      </c>
      <c r="H360" t="s">
        <v>302</v>
      </c>
      <c r="I360" t="s">
        <v>1613</v>
      </c>
      <c r="J360" t="s">
        <v>3396</v>
      </c>
      <c r="K360" t="s">
        <v>96</v>
      </c>
      <c r="L360" t="s">
        <v>3397</v>
      </c>
      <c r="M360" s="35">
        <v>46003.409004629633</v>
      </c>
      <c r="N360" s="35">
        <v>46006.730555555558</v>
      </c>
      <c r="O360" t="s">
        <v>972</v>
      </c>
      <c r="P360" t="s">
        <v>951</v>
      </c>
      <c r="Q360" t="s">
        <v>1044</v>
      </c>
      <c r="R360" t="s">
        <v>993</v>
      </c>
      <c r="S360" t="s">
        <v>964</v>
      </c>
      <c r="T360" t="s">
        <v>964</v>
      </c>
      <c r="U360" t="s">
        <v>100</v>
      </c>
      <c r="V360" t="s">
        <v>3398</v>
      </c>
      <c r="W360" t="s">
        <v>102</v>
      </c>
      <c r="X360" t="s">
        <v>3399</v>
      </c>
      <c r="Y360" t="s">
        <v>13</v>
      </c>
      <c r="Z360" t="s">
        <v>105</v>
      </c>
      <c r="AA360" t="s">
        <v>1459</v>
      </c>
      <c r="AB360" s="37">
        <v>1</v>
      </c>
      <c r="AC360" t="s">
        <v>107</v>
      </c>
      <c r="AD360" s="37">
        <v>275729</v>
      </c>
      <c r="AE360" s="37">
        <v>196537</v>
      </c>
      <c r="AF360" s="37">
        <v>275729</v>
      </c>
    </row>
    <row r="361" spans="1:32">
      <c r="A361" t="s">
        <v>242</v>
      </c>
      <c r="B361" t="s">
        <v>248</v>
      </c>
      <c r="C361" t="s">
        <v>244</v>
      </c>
      <c r="D361" t="s">
        <v>1569</v>
      </c>
      <c r="E361" t="s">
        <v>3400</v>
      </c>
      <c r="F361" t="s">
        <v>3401</v>
      </c>
      <c r="G361" t="s">
        <v>947</v>
      </c>
      <c r="H361" t="s">
        <v>248</v>
      </c>
      <c r="I361" t="s">
        <v>1572</v>
      </c>
      <c r="J361" t="s">
        <v>3402</v>
      </c>
      <c r="K361" t="s">
        <v>96</v>
      </c>
      <c r="L361" t="s">
        <v>3403</v>
      </c>
      <c r="M361" s="35">
        <v>46003.416018518517</v>
      </c>
      <c r="N361" s="35">
        <v>46003.75</v>
      </c>
      <c r="O361" t="s">
        <v>972</v>
      </c>
      <c r="P361" t="s">
        <v>951</v>
      </c>
      <c r="Q361" t="s">
        <v>1100</v>
      </c>
      <c r="R361" t="s">
        <v>993</v>
      </c>
      <c r="S361" t="s">
        <v>98</v>
      </c>
      <c r="T361" t="s">
        <v>119</v>
      </c>
      <c r="U361" t="s">
        <v>100</v>
      </c>
      <c r="V361" t="s">
        <v>3404</v>
      </c>
      <c r="W361" t="s">
        <v>102</v>
      </c>
      <c r="X361" t="s">
        <v>3405</v>
      </c>
      <c r="Y361" t="s">
        <v>11</v>
      </c>
      <c r="Z361" t="s">
        <v>105</v>
      </c>
      <c r="AA361" t="s">
        <v>435</v>
      </c>
      <c r="AB361" s="37">
        <v>1</v>
      </c>
      <c r="AC361" t="s">
        <v>107</v>
      </c>
      <c r="AD361" s="37">
        <v>144968</v>
      </c>
      <c r="AE361" s="37">
        <v>140396</v>
      </c>
      <c r="AF361" s="37">
        <v>144968</v>
      </c>
    </row>
    <row r="362" spans="1:32">
      <c r="A362" t="s">
        <v>317</v>
      </c>
      <c r="B362" t="s">
        <v>124</v>
      </c>
      <c r="C362" t="s">
        <v>125</v>
      </c>
      <c r="D362" t="s">
        <v>3141</v>
      </c>
      <c r="E362" t="s">
        <v>3406</v>
      </c>
      <c r="F362" t="s">
        <v>3407</v>
      </c>
      <c r="G362" t="s">
        <v>947</v>
      </c>
      <c r="H362" t="s">
        <v>321</v>
      </c>
      <c r="I362" t="s">
        <v>3144</v>
      </c>
      <c r="J362" t="s">
        <v>3408</v>
      </c>
      <c r="K362" t="s">
        <v>96</v>
      </c>
      <c r="L362" t="s">
        <v>3409</v>
      </c>
      <c r="M362" s="35">
        <v>46003.465914351851</v>
      </c>
      <c r="N362" s="35">
        <v>46005.505555555559</v>
      </c>
      <c r="O362" t="s">
        <v>972</v>
      </c>
      <c r="P362" t="s">
        <v>951</v>
      </c>
      <c r="Q362" t="s">
        <v>952</v>
      </c>
      <c r="R362" t="s">
        <v>973</v>
      </c>
      <c r="S362" t="s">
        <v>98</v>
      </c>
      <c r="T362" t="s">
        <v>119</v>
      </c>
      <c r="U362" t="s">
        <v>100</v>
      </c>
      <c r="V362" t="s">
        <v>3410</v>
      </c>
      <c r="W362" t="s">
        <v>102</v>
      </c>
      <c r="X362" t="s">
        <v>3411</v>
      </c>
      <c r="Y362" t="s">
        <v>15</v>
      </c>
      <c r="Z362" t="s">
        <v>105</v>
      </c>
      <c r="AA362" t="s">
        <v>956</v>
      </c>
      <c r="AB362" s="37">
        <v>1</v>
      </c>
      <c r="AC362" t="s">
        <v>107</v>
      </c>
      <c r="AD362" s="37">
        <v>479589</v>
      </c>
      <c r="AE362" s="37">
        <v>196537</v>
      </c>
      <c r="AF362" s="37">
        <v>479589</v>
      </c>
    </row>
    <row r="363" spans="1:32">
      <c r="A363" t="s">
        <v>189</v>
      </c>
      <c r="B363" t="s">
        <v>190</v>
      </c>
      <c r="C363" t="s">
        <v>191</v>
      </c>
      <c r="D363" t="s">
        <v>210</v>
      </c>
      <c r="E363" t="s">
        <v>3412</v>
      </c>
      <c r="F363" t="s">
        <v>3413</v>
      </c>
      <c r="G363" t="s">
        <v>947</v>
      </c>
      <c r="H363" t="s">
        <v>195</v>
      </c>
      <c r="I363" t="s">
        <v>189</v>
      </c>
      <c r="J363" t="s">
        <v>3414</v>
      </c>
      <c r="K363" t="s">
        <v>96</v>
      </c>
      <c r="L363" t="s">
        <v>3415</v>
      </c>
      <c r="M363" s="35">
        <v>46003.481215277781</v>
      </c>
      <c r="N363" s="35">
        <v>46005.427083333343</v>
      </c>
      <c r="O363" t="s">
        <v>972</v>
      </c>
      <c r="P363" t="s">
        <v>951</v>
      </c>
      <c r="Q363" t="s">
        <v>952</v>
      </c>
      <c r="R363" t="s">
        <v>953</v>
      </c>
      <c r="S363" t="s">
        <v>98</v>
      </c>
      <c r="T363" t="s">
        <v>99</v>
      </c>
      <c r="U363" t="s">
        <v>100</v>
      </c>
      <c r="V363" t="s">
        <v>3416</v>
      </c>
      <c r="W363" t="s">
        <v>102</v>
      </c>
      <c r="X363" t="s">
        <v>3417</v>
      </c>
      <c r="Y363" t="s">
        <v>8</v>
      </c>
      <c r="Z363" t="s">
        <v>105</v>
      </c>
      <c r="AA363" t="s">
        <v>201</v>
      </c>
      <c r="AB363" s="37">
        <v>1</v>
      </c>
      <c r="AC363" t="s">
        <v>107</v>
      </c>
      <c r="AD363" s="37">
        <v>65960</v>
      </c>
      <c r="AE363" s="37">
        <v>75096</v>
      </c>
      <c r="AF363" s="37">
        <v>65960</v>
      </c>
    </row>
    <row r="364" spans="1:32">
      <c r="A364" t="s">
        <v>284</v>
      </c>
      <c r="B364" t="s">
        <v>957</v>
      </c>
      <c r="C364" t="s">
        <v>286</v>
      </c>
      <c r="D364" t="s">
        <v>1834</v>
      </c>
      <c r="E364" t="s">
        <v>3418</v>
      </c>
      <c r="F364" t="s">
        <v>3419</v>
      </c>
      <c r="G364" t="s">
        <v>947</v>
      </c>
      <c r="H364" t="s">
        <v>290</v>
      </c>
      <c r="I364" t="s">
        <v>1837</v>
      </c>
      <c r="J364" t="s">
        <v>3420</v>
      </c>
      <c r="K364" t="s">
        <v>96</v>
      </c>
      <c r="L364" t="s">
        <v>3421</v>
      </c>
      <c r="M364" s="35">
        <v>46003.468622685177</v>
      </c>
      <c r="N364" s="35">
        <v>46005.386111111111</v>
      </c>
      <c r="O364" t="s">
        <v>972</v>
      </c>
      <c r="P364" t="s">
        <v>951</v>
      </c>
      <c r="Q364" t="s">
        <v>952</v>
      </c>
      <c r="R364" t="s">
        <v>973</v>
      </c>
      <c r="S364" t="s">
        <v>964</v>
      </c>
      <c r="T364" t="s">
        <v>964</v>
      </c>
      <c r="U364" t="s">
        <v>100</v>
      </c>
      <c r="V364" t="s">
        <v>3422</v>
      </c>
      <c r="W364" t="s">
        <v>102</v>
      </c>
      <c r="X364" t="s">
        <v>3423</v>
      </c>
      <c r="Y364" t="s">
        <v>11</v>
      </c>
      <c r="Z364" t="s">
        <v>105</v>
      </c>
      <c r="AA364" t="s">
        <v>2042</v>
      </c>
      <c r="AB364" s="37">
        <v>1</v>
      </c>
      <c r="AC364" t="s">
        <v>107</v>
      </c>
      <c r="AD364" s="37">
        <v>144968</v>
      </c>
      <c r="AE364" s="37">
        <v>140396</v>
      </c>
      <c r="AF364" s="37">
        <v>144968</v>
      </c>
    </row>
    <row r="365" spans="1:32">
      <c r="A365" t="s">
        <v>189</v>
      </c>
      <c r="B365" t="s">
        <v>190</v>
      </c>
      <c r="C365" t="s">
        <v>191</v>
      </c>
      <c r="D365" t="s">
        <v>210</v>
      </c>
      <c r="E365" t="s">
        <v>3424</v>
      </c>
      <c r="F365" t="s">
        <v>3425</v>
      </c>
      <c r="G365" t="s">
        <v>947</v>
      </c>
      <c r="H365" t="s">
        <v>195</v>
      </c>
      <c r="I365" t="s">
        <v>189</v>
      </c>
      <c r="J365" t="s">
        <v>3426</v>
      </c>
      <c r="K365" t="s">
        <v>96</v>
      </c>
      <c r="L365" t="s">
        <v>3427</v>
      </c>
      <c r="M365" s="35">
        <v>46003.478958333333</v>
      </c>
      <c r="N365" s="35">
        <v>46003.618750000001</v>
      </c>
      <c r="O365" t="s">
        <v>972</v>
      </c>
      <c r="P365" t="s">
        <v>951</v>
      </c>
      <c r="Q365" t="s">
        <v>1134</v>
      </c>
      <c r="R365" t="s">
        <v>993</v>
      </c>
      <c r="S365" t="s">
        <v>142</v>
      </c>
      <c r="T365" t="s">
        <v>1046</v>
      </c>
      <c r="U365" t="s">
        <v>100</v>
      </c>
      <c r="V365" t="s">
        <v>3428</v>
      </c>
      <c r="W365" t="s">
        <v>102</v>
      </c>
      <c r="X365" t="s">
        <v>3429</v>
      </c>
      <c r="Y365" t="s">
        <v>8</v>
      </c>
      <c r="Z365" t="s">
        <v>105</v>
      </c>
      <c r="AA365" t="s">
        <v>836</v>
      </c>
      <c r="AB365" s="37">
        <v>1</v>
      </c>
      <c r="AC365" t="s">
        <v>107</v>
      </c>
      <c r="AD365" s="37">
        <v>65960</v>
      </c>
      <c r="AE365" s="37">
        <v>75096</v>
      </c>
      <c r="AF365" s="37">
        <v>65960</v>
      </c>
    </row>
    <row r="366" spans="1:32">
      <c r="A366" t="s">
        <v>189</v>
      </c>
      <c r="B366" t="s">
        <v>190</v>
      </c>
      <c r="C366" t="s">
        <v>191</v>
      </c>
      <c r="D366" t="s">
        <v>3430</v>
      </c>
      <c r="E366" t="s">
        <v>3431</v>
      </c>
      <c r="F366" t="s">
        <v>3432</v>
      </c>
      <c r="G366" t="s">
        <v>947</v>
      </c>
      <c r="H366" t="s">
        <v>195</v>
      </c>
      <c r="I366" t="s">
        <v>3433</v>
      </c>
      <c r="J366" t="s">
        <v>3434</v>
      </c>
      <c r="K366" t="s">
        <v>96</v>
      </c>
      <c r="L366" t="s">
        <v>3435</v>
      </c>
      <c r="M366" s="35">
        <v>46003.484456018523</v>
      </c>
      <c r="N366" s="35">
        <v>46005.404861111107</v>
      </c>
      <c r="O366" t="s">
        <v>972</v>
      </c>
      <c r="P366" t="s">
        <v>951</v>
      </c>
      <c r="Q366" t="s">
        <v>952</v>
      </c>
      <c r="R366" t="s">
        <v>973</v>
      </c>
      <c r="S366" t="s">
        <v>98</v>
      </c>
      <c r="T366" t="s">
        <v>99</v>
      </c>
      <c r="U366" t="s">
        <v>100</v>
      </c>
      <c r="V366" t="s">
        <v>3436</v>
      </c>
      <c r="W366" t="s">
        <v>102</v>
      </c>
      <c r="X366" t="s">
        <v>3437</v>
      </c>
      <c r="Y366" t="s">
        <v>11</v>
      </c>
      <c r="Z366" t="s">
        <v>105</v>
      </c>
      <c r="AA366" t="s">
        <v>382</v>
      </c>
      <c r="AB366" s="37">
        <v>1</v>
      </c>
      <c r="AC366" t="s">
        <v>107</v>
      </c>
      <c r="AD366" s="37">
        <v>144968</v>
      </c>
      <c r="AE366" s="37">
        <v>140396</v>
      </c>
      <c r="AF366" s="37">
        <v>144968</v>
      </c>
    </row>
    <row r="367" spans="1:32">
      <c r="A367" t="s">
        <v>1168</v>
      </c>
      <c r="B367" t="s">
        <v>124</v>
      </c>
      <c r="C367" t="s">
        <v>125</v>
      </c>
      <c r="D367" t="s">
        <v>3438</v>
      </c>
      <c r="E367" t="s">
        <v>3439</v>
      </c>
      <c r="F367" t="s">
        <v>3440</v>
      </c>
      <c r="G367" t="s">
        <v>947</v>
      </c>
      <c r="H367" t="s">
        <v>1172</v>
      </c>
      <c r="I367" t="s">
        <v>3441</v>
      </c>
      <c r="J367" t="s">
        <v>3442</v>
      </c>
      <c r="K367" t="s">
        <v>96</v>
      </c>
      <c r="L367" t="s">
        <v>3443</v>
      </c>
      <c r="M367" s="35">
        <v>46003.464803240742</v>
      </c>
      <c r="N367" s="35">
        <v>46005.378472222219</v>
      </c>
      <c r="O367" t="s">
        <v>972</v>
      </c>
      <c r="P367" t="s">
        <v>951</v>
      </c>
      <c r="Q367" t="s">
        <v>1100</v>
      </c>
      <c r="R367" t="s">
        <v>993</v>
      </c>
      <c r="S367" t="s">
        <v>98</v>
      </c>
      <c r="T367" t="s">
        <v>119</v>
      </c>
      <c r="U367" t="s">
        <v>100</v>
      </c>
      <c r="V367" t="s">
        <v>3444</v>
      </c>
      <c r="W367" t="s">
        <v>102</v>
      </c>
      <c r="X367" t="s">
        <v>3445</v>
      </c>
      <c r="Y367" t="s">
        <v>11</v>
      </c>
      <c r="Z367" t="s">
        <v>105</v>
      </c>
      <c r="AA367" t="s">
        <v>1146</v>
      </c>
      <c r="AB367" s="37">
        <v>1</v>
      </c>
      <c r="AC367" t="s">
        <v>107</v>
      </c>
      <c r="AD367" s="37">
        <v>144968</v>
      </c>
      <c r="AE367" s="37">
        <v>140396</v>
      </c>
      <c r="AF367" s="37">
        <v>144968</v>
      </c>
    </row>
    <row r="368" spans="1:32">
      <c r="A368" t="s">
        <v>189</v>
      </c>
      <c r="B368" t="s">
        <v>190</v>
      </c>
      <c r="C368" t="s">
        <v>191</v>
      </c>
      <c r="D368" t="s">
        <v>210</v>
      </c>
      <c r="E368" t="s">
        <v>3446</v>
      </c>
      <c r="F368" t="s">
        <v>3447</v>
      </c>
      <c r="G368" t="s">
        <v>947</v>
      </c>
      <c r="H368" t="s">
        <v>195</v>
      </c>
      <c r="I368" t="s">
        <v>189</v>
      </c>
      <c r="J368" t="s">
        <v>3448</v>
      </c>
      <c r="K368" t="s">
        <v>96</v>
      </c>
      <c r="L368" t="s">
        <v>3449</v>
      </c>
      <c r="M368" s="35">
        <v>46003.46534722222</v>
      </c>
      <c r="N368" s="35">
        <v>46003.553472222222</v>
      </c>
      <c r="O368" t="s">
        <v>972</v>
      </c>
      <c r="P368" t="s">
        <v>1000</v>
      </c>
      <c r="Q368" t="s">
        <v>1464</v>
      </c>
      <c r="R368" t="s">
        <v>1465</v>
      </c>
      <c r="S368" t="s">
        <v>98</v>
      </c>
      <c r="T368" t="s">
        <v>99</v>
      </c>
      <c r="U368" t="s">
        <v>100</v>
      </c>
      <c r="V368" t="s">
        <v>3450</v>
      </c>
      <c r="W368" t="s">
        <v>102</v>
      </c>
      <c r="X368" t="s">
        <v>3451</v>
      </c>
      <c r="Y368" t="s">
        <v>8</v>
      </c>
      <c r="Z368" t="s">
        <v>105</v>
      </c>
      <c r="AA368" t="s">
        <v>836</v>
      </c>
      <c r="AB368" s="37">
        <v>1</v>
      </c>
      <c r="AC368" t="s">
        <v>107</v>
      </c>
      <c r="AD368" s="37">
        <v>65960</v>
      </c>
      <c r="AE368" s="37">
        <v>75096</v>
      </c>
      <c r="AF368" s="37">
        <v>65960</v>
      </c>
    </row>
    <row r="369" spans="1:32">
      <c r="A369" t="s">
        <v>231</v>
      </c>
      <c r="B369" t="s">
        <v>86</v>
      </c>
      <c r="C369" t="s">
        <v>87</v>
      </c>
      <c r="D369" t="s">
        <v>3452</v>
      </c>
      <c r="E369" t="s">
        <v>3453</v>
      </c>
      <c r="F369" t="s">
        <v>3454</v>
      </c>
      <c r="G369" t="s">
        <v>947</v>
      </c>
      <c r="H369" t="s">
        <v>235</v>
      </c>
      <c r="I369" t="s">
        <v>3455</v>
      </c>
      <c r="J369" t="s">
        <v>3456</v>
      </c>
      <c r="K369" t="s">
        <v>96</v>
      </c>
      <c r="L369" t="s">
        <v>3457</v>
      </c>
      <c r="M369" s="35">
        <v>46003.491226851853</v>
      </c>
      <c r="N369" s="35">
        <v>46008.474999999999</v>
      </c>
      <c r="O369" t="s">
        <v>972</v>
      </c>
      <c r="P369" t="s">
        <v>951</v>
      </c>
      <c r="Q369" t="s">
        <v>952</v>
      </c>
      <c r="R369" t="s">
        <v>973</v>
      </c>
      <c r="S369" t="s">
        <v>98</v>
      </c>
      <c r="T369" t="s">
        <v>119</v>
      </c>
      <c r="U369" t="s">
        <v>100</v>
      </c>
      <c r="V369" t="s">
        <v>3458</v>
      </c>
      <c r="W369" t="s">
        <v>102</v>
      </c>
      <c r="X369" t="s">
        <v>3459</v>
      </c>
      <c r="Y369" t="s">
        <v>15</v>
      </c>
      <c r="Z369" t="s">
        <v>105</v>
      </c>
      <c r="AA369" t="s">
        <v>241</v>
      </c>
      <c r="AB369" s="37">
        <v>1</v>
      </c>
      <c r="AC369" t="s">
        <v>107</v>
      </c>
      <c r="AD369" s="37">
        <v>479589</v>
      </c>
      <c r="AE369" s="37">
        <v>196537</v>
      </c>
      <c r="AF369" s="37">
        <v>479589</v>
      </c>
    </row>
    <row r="370" spans="1:32">
      <c r="A370" t="s">
        <v>1261</v>
      </c>
      <c r="B370" t="s">
        <v>124</v>
      </c>
      <c r="C370" t="s">
        <v>125</v>
      </c>
      <c r="D370" t="s">
        <v>1262</v>
      </c>
      <c r="E370" t="s">
        <v>3460</v>
      </c>
      <c r="F370" t="s">
        <v>3461</v>
      </c>
      <c r="G370" t="s">
        <v>947</v>
      </c>
      <c r="H370" t="s">
        <v>1265</v>
      </c>
      <c r="I370" t="s">
        <v>1261</v>
      </c>
      <c r="J370" t="s">
        <v>3462</v>
      </c>
      <c r="K370" t="s">
        <v>96</v>
      </c>
      <c r="L370" t="s">
        <v>3463</v>
      </c>
      <c r="M370" s="35">
        <v>46003.497731481482</v>
      </c>
      <c r="N370" s="35">
        <v>46003.655555555553</v>
      </c>
      <c r="O370" t="s">
        <v>972</v>
      </c>
      <c r="P370" t="s">
        <v>951</v>
      </c>
      <c r="Q370" t="s">
        <v>952</v>
      </c>
      <c r="R370" t="s">
        <v>953</v>
      </c>
      <c r="S370" t="s">
        <v>98</v>
      </c>
      <c r="T370" t="s">
        <v>119</v>
      </c>
      <c r="U370" t="s">
        <v>100</v>
      </c>
      <c r="V370" t="s">
        <v>3464</v>
      </c>
      <c r="W370" t="s">
        <v>102</v>
      </c>
      <c r="X370" t="s">
        <v>3465</v>
      </c>
      <c r="Y370" t="s">
        <v>8</v>
      </c>
      <c r="Z370" t="s">
        <v>105</v>
      </c>
      <c r="AA370" t="s">
        <v>1271</v>
      </c>
      <c r="AB370" s="37">
        <v>1</v>
      </c>
      <c r="AC370" t="s">
        <v>107</v>
      </c>
      <c r="AD370" s="37">
        <v>65960</v>
      </c>
      <c r="AE370" s="37">
        <v>75096</v>
      </c>
      <c r="AF370" s="37">
        <v>65960</v>
      </c>
    </row>
    <row r="371" spans="1:32">
      <c r="A371" t="s">
        <v>297</v>
      </c>
      <c r="B371" t="s">
        <v>109</v>
      </c>
      <c r="C371" t="s">
        <v>110</v>
      </c>
      <c r="D371" t="s">
        <v>352</v>
      </c>
      <c r="E371" t="s">
        <v>3466</v>
      </c>
      <c r="F371" t="s">
        <v>3467</v>
      </c>
      <c r="G371" t="s">
        <v>947</v>
      </c>
      <c r="H371" t="s">
        <v>302</v>
      </c>
      <c r="I371" t="s">
        <v>297</v>
      </c>
      <c r="J371" t="s">
        <v>3468</v>
      </c>
      <c r="K371" t="s">
        <v>96</v>
      </c>
      <c r="L371" t="s">
        <v>3469</v>
      </c>
      <c r="M371" s="35">
        <v>46003.498460648138</v>
      </c>
      <c r="N371" s="35">
        <v>46003.614583333343</v>
      </c>
      <c r="P371" t="s">
        <v>951</v>
      </c>
      <c r="Q371" t="s">
        <v>952</v>
      </c>
      <c r="R371" t="s">
        <v>953</v>
      </c>
      <c r="V371" t="s">
        <v>3470</v>
      </c>
      <c r="W371" t="s">
        <v>955</v>
      </c>
      <c r="Y371" t="s">
        <v>8</v>
      </c>
      <c r="Z371" t="s">
        <v>105</v>
      </c>
      <c r="AA371" t="s">
        <v>1215</v>
      </c>
      <c r="AB371" s="37">
        <v>0</v>
      </c>
      <c r="AC371" t="s">
        <v>107</v>
      </c>
      <c r="AD371" s="37">
        <v>41241</v>
      </c>
      <c r="AE371" s="37">
        <v>0</v>
      </c>
      <c r="AF371" s="37">
        <v>41241</v>
      </c>
    </row>
    <row r="372" spans="1:32">
      <c r="A372" t="s">
        <v>108</v>
      </c>
      <c r="B372" t="s">
        <v>109</v>
      </c>
      <c r="C372" t="s">
        <v>110</v>
      </c>
      <c r="D372" t="s">
        <v>966</v>
      </c>
      <c r="E372" t="s">
        <v>3471</v>
      </c>
      <c r="F372" t="s">
        <v>3472</v>
      </c>
      <c r="G372" t="s">
        <v>947</v>
      </c>
      <c r="H372" t="s">
        <v>183</v>
      </c>
      <c r="I372" t="s">
        <v>969</v>
      </c>
      <c r="J372" t="s">
        <v>3473</v>
      </c>
      <c r="K372" t="s">
        <v>96</v>
      </c>
      <c r="L372" t="s">
        <v>3474</v>
      </c>
      <c r="M372" s="35">
        <v>46003.523692129631</v>
      </c>
      <c r="N372" s="35">
        <v>46007.481944444437</v>
      </c>
      <c r="O372" t="s">
        <v>972</v>
      </c>
      <c r="P372" t="s">
        <v>951</v>
      </c>
      <c r="Q372" t="s">
        <v>1001</v>
      </c>
      <c r="R372" t="s">
        <v>3284</v>
      </c>
      <c r="S372" t="s">
        <v>964</v>
      </c>
      <c r="T372" t="s">
        <v>964</v>
      </c>
      <c r="U372" t="s">
        <v>1347</v>
      </c>
      <c r="V372" t="s">
        <v>3475</v>
      </c>
      <c r="W372" t="s">
        <v>102</v>
      </c>
      <c r="X372" t="s">
        <v>3476</v>
      </c>
      <c r="Y372" t="s">
        <v>15</v>
      </c>
      <c r="Z372" t="s">
        <v>105</v>
      </c>
      <c r="AA372" t="s">
        <v>976</v>
      </c>
      <c r="AB372" s="37">
        <v>1</v>
      </c>
      <c r="AC372" t="s">
        <v>107</v>
      </c>
      <c r="AD372" s="37">
        <v>479589</v>
      </c>
      <c r="AE372" s="37">
        <v>196537</v>
      </c>
      <c r="AF372" s="37">
        <v>479589</v>
      </c>
    </row>
    <row r="373" spans="1:32">
      <c r="A373" t="s">
        <v>242</v>
      </c>
      <c r="B373" t="s">
        <v>248</v>
      </c>
      <c r="C373" t="s">
        <v>244</v>
      </c>
      <c r="D373" t="s">
        <v>3477</v>
      </c>
      <c r="E373" t="s">
        <v>3478</v>
      </c>
      <c r="F373" t="s">
        <v>3479</v>
      </c>
      <c r="G373" t="s">
        <v>947</v>
      </c>
      <c r="H373" t="s">
        <v>754</v>
      </c>
      <c r="I373" t="s">
        <v>3480</v>
      </c>
      <c r="J373" t="s">
        <v>3481</v>
      </c>
      <c r="K373" t="s">
        <v>96</v>
      </c>
      <c r="L373" t="s">
        <v>3482</v>
      </c>
      <c r="M373" s="35">
        <v>46003.53837962963</v>
      </c>
      <c r="N373" s="35">
        <v>46006.540972222218</v>
      </c>
      <c r="O373" t="s">
        <v>972</v>
      </c>
      <c r="P373" t="s">
        <v>951</v>
      </c>
      <c r="Q373" t="s">
        <v>952</v>
      </c>
      <c r="R373" t="s">
        <v>973</v>
      </c>
      <c r="S373" t="s">
        <v>98</v>
      </c>
      <c r="T373" t="s">
        <v>99</v>
      </c>
      <c r="U373" t="s">
        <v>100</v>
      </c>
      <c r="V373" t="s">
        <v>3483</v>
      </c>
      <c r="W373" t="s">
        <v>102</v>
      </c>
      <c r="X373" t="s">
        <v>3484</v>
      </c>
      <c r="Y373" t="s">
        <v>11</v>
      </c>
      <c r="Z373" t="s">
        <v>105</v>
      </c>
      <c r="AA373" t="s">
        <v>3485</v>
      </c>
      <c r="AB373" s="37">
        <v>1</v>
      </c>
      <c r="AC373" t="s">
        <v>107</v>
      </c>
      <c r="AD373" s="37">
        <v>144968</v>
      </c>
      <c r="AE373" s="37">
        <v>140396</v>
      </c>
      <c r="AF373" s="37">
        <v>144968</v>
      </c>
    </row>
    <row r="374" spans="1:32">
      <c r="A374" t="s">
        <v>297</v>
      </c>
      <c r="B374" t="s">
        <v>298</v>
      </c>
      <c r="C374" t="s">
        <v>110</v>
      </c>
      <c r="D374" t="s">
        <v>360</v>
      </c>
      <c r="E374" t="s">
        <v>3486</v>
      </c>
      <c r="F374" t="s">
        <v>362</v>
      </c>
      <c r="G374" t="s">
        <v>947</v>
      </c>
      <c r="H374" t="s">
        <v>302</v>
      </c>
      <c r="I374" t="s">
        <v>363</v>
      </c>
      <c r="J374" t="s">
        <v>364</v>
      </c>
      <c r="K374" t="s">
        <v>96</v>
      </c>
      <c r="L374" t="s">
        <v>3487</v>
      </c>
      <c r="M374" s="35">
        <v>46003.590150462973</v>
      </c>
      <c r="N374" s="35">
        <v>46003.667361111111</v>
      </c>
      <c r="O374" t="s">
        <v>972</v>
      </c>
      <c r="P374" t="s">
        <v>951</v>
      </c>
      <c r="Q374" t="s">
        <v>952</v>
      </c>
      <c r="R374" t="s">
        <v>953</v>
      </c>
      <c r="S374" t="s">
        <v>98</v>
      </c>
      <c r="T374" t="s">
        <v>119</v>
      </c>
      <c r="U374" t="s">
        <v>100</v>
      </c>
      <c r="V374" t="s">
        <v>3488</v>
      </c>
      <c r="W374" t="s">
        <v>102</v>
      </c>
      <c r="X374" t="s">
        <v>3489</v>
      </c>
      <c r="Y374" t="s">
        <v>11</v>
      </c>
      <c r="Z374" t="s">
        <v>105</v>
      </c>
      <c r="AA374" t="s">
        <v>308</v>
      </c>
      <c r="AB374" s="37">
        <v>1</v>
      </c>
      <c r="AC374" t="s">
        <v>107</v>
      </c>
      <c r="AD374" s="37">
        <v>144968</v>
      </c>
      <c r="AE374" s="37">
        <v>140396</v>
      </c>
      <c r="AF374" s="37">
        <v>144968</v>
      </c>
    </row>
    <row r="375" spans="1:32">
      <c r="A375" t="s">
        <v>189</v>
      </c>
      <c r="B375" t="s">
        <v>190</v>
      </c>
      <c r="C375" t="s">
        <v>191</v>
      </c>
      <c r="D375" t="s">
        <v>210</v>
      </c>
      <c r="E375" t="s">
        <v>3490</v>
      </c>
      <c r="F375" t="s">
        <v>3491</v>
      </c>
      <c r="G375" t="s">
        <v>947</v>
      </c>
      <c r="H375" t="s">
        <v>195</v>
      </c>
      <c r="I375" t="s">
        <v>189</v>
      </c>
      <c r="J375" t="s">
        <v>3492</v>
      </c>
      <c r="K375" t="s">
        <v>96</v>
      </c>
      <c r="L375" t="s">
        <v>3493</v>
      </c>
      <c r="M375" s="35">
        <v>46003.60119212963</v>
      </c>
      <c r="N375" s="35">
        <v>46005.522222222222</v>
      </c>
      <c r="O375" t="s">
        <v>972</v>
      </c>
      <c r="P375" t="s">
        <v>951</v>
      </c>
      <c r="Q375" t="s">
        <v>992</v>
      </c>
      <c r="R375" t="s">
        <v>993</v>
      </c>
      <c r="S375" t="s">
        <v>142</v>
      </c>
      <c r="T375" t="s">
        <v>1046</v>
      </c>
      <c r="U375" t="s">
        <v>100</v>
      </c>
      <c r="V375" t="s">
        <v>3494</v>
      </c>
      <c r="W375" t="s">
        <v>102</v>
      </c>
      <c r="X375" t="s">
        <v>3495</v>
      </c>
      <c r="Y375" t="s">
        <v>8</v>
      </c>
      <c r="Z375" t="s">
        <v>105</v>
      </c>
      <c r="AA375" t="s">
        <v>2405</v>
      </c>
      <c r="AB375" s="37">
        <v>1</v>
      </c>
      <c r="AC375" t="s">
        <v>107</v>
      </c>
      <c r="AD375" s="37">
        <v>65960</v>
      </c>
      <c r="AE375" s="37">
        <v>75096</v>
      </c>
      <c r="AF375" s="37">
        <v>65960</v>
      </c>
    </row>
    <row r="376" spans="1:32">
      <c r="A376" t="s">
        <v>189</v>
      </c>
      <c r="B376" t="s">
        <v>190</v>
      </c>
      <c r="C376" t="s">
        <v>191</v>
      </c>
      <c r="D376" t="s">
        <v>210</v>
      </c>
      <c r="E376" t="s">
        <v>3496</v>
      </c>
      <c r="F376" t="s">
        <v>3497</v>
      </c>
      <c r="G376" t="s">
        <v>947</v>
      </c>
      <c r="H376" t="s">
        <v>195</v>
      </c>
      <c r="I376" t="s">
        <v>189</v>
      </c>
      <c r="J376" t="s">
        <v>3498</v>
      </c>
      <c r="K376" t="s">
        <v>96</v>
      </c>
      <c r="L376" t="s">
        <v>3499</v>
      </c>
      <c r="M376" s="35">
        <v>46003.608935185177</v>
      </c>
      <c r="N376" s="35">
        <v>46005.518055555563</v>
      </c>
      <c r="O376" t="s">
        <v>972</v>
      </c>
      <c r="P376" t="s">
        <v>951</v>
      </c>
      <c r="Q376" t="s">
        <v>1056</v>
      </c>
      <c r="R376" t="s">
        <v>993</v>
      </c>
      <c r="S376" t="s">
        <v>142</v>
      </c>
      <c r="T376" t="s">
        <v>143</v>
      </c>
      <c r="U376" t="s">
        <v>100</v>
      </c>
      <c r="V376" t="s">
        <v>3500</v>
      </c>
      <c r="W376" t="s">
        <v>102</v>
      </c>
      <c r="X376" t="s">
        <v>3501</v>
      </c>
      <c r="Y376" t="s">
        <v>8</v>
      </c>
      <c r="Z376" t="s">
        <v>105</v>
      </c>
      <c r="AA376" t="s">
        <v>217</v>
      </c>
      <c r="AB376" s="37">
        <v>1</v>
      </c>
      <c r="AC376" t="s">
        <v>107</v>
      </c>
      <c r="AD376" s="37">
        <v>65960</v>
      </c>
      <c r="AE376" s="37">
        <v>75096</v>
      </c>
      <c r="AF376" s="37">
        <v>65960</v>
      </c>
    </row>
    <row r="377" spans="1:32">
      <c r="A377" t="s">
        <v>189</v>
      </c>
      <c r="B377" t="s">
        <v>190</v>
      </c>
      <c r="C377" t="s">
        <v>191</v>
      </c>
      <c r="D377" t="s">
        <v>885</v>
      </c>
      <c r="E377" t="s">
        <v>3502</v>
      </c>
      <c r="F377" t="s">
        <v>3503</v>
      </c>
      <c r="G377" t="s">
        <v>947</v>
      </c>
      <c r="H377" t="s">
        <v>195</v>
      </c>
      <c r="I377" t="s">
        <v>888</v>
      </c>
      <c r="J377" t="s">
        <v>3504</v>
      </c>
      <c r="K377" t="s">
        <v>96</v>
      </c>
      <c r="L377" t="s">
        <v>3505</v>
      </c>
      <c r="M377" s="35">
        <v>46003.642361111109</v>
      </c>
      <c r="N377" s="35">
        <v>46005.529861111107</v>
      </c>
      <c r="O377" t="s">
        <v>972</v>
      </c>
      <c r="P377" t="s">
        <v>951</v>
      </c>
      <c r="Q377" t="s">
        <v>1323</v>
      </c>
      <c r="R377" t="s">
        <v>993</v>
      </c>
      <c r="S377" t="s">
        <v>98</v>
      </c>
      <c r="T377" t="s">
        <v>99</v>
      </c>
      <c r="U377" t="s">
        <v>100</v>
      </c>
      <c r="V377" t="s">
        <v>3506</v>
      </c>
      <c r="W377" t="s">
        <v>102</v>
      </c>
      <c r="X377" t="s">
        <v>3507</v>
      </c>
      <c r="Y377" t="s">
        <v>8</v>
      </c>
      <c r="Z377" t="s">
        <v>105</v>
      </c>
      <c r="AA377" t="s">
        <v>2405</v>
      </c>
      <c r="AB377" s="37">
        <v>1</v>
      </c>
      <c r="AC377" t="s">
        <v>107</v>
      </c>
      <c r="AD377" s="37">
        <v>65960</v>
      </c>
      <c r="AE377" s="37">
        <v>75096</v>
      </c>
      <c r="AF377" s="37">
        <v>65960</v>
      </c>
    </row>
    <row r="378" spans="1:32">
      <c r="A378" t="s">
        <v>189</v>
      </c>
      <c r="B378" t="s">
        <v>190</v>
      </c>
      <c r="C378" t="s">
        <v>191</v>
      </c>
      <c r="D378" t="s">
        <v>2538</v>
      </c>
      <c r="E378" t="s">
        <v>3508</v>
      </c>
      <c r="F378" t="s">
        <v>3509</v>
      </c>
      <c r="G378" t="s">
        <v>947</v>
      </c>
      <c r="H378" t="s">
        <v>195</v>
      </c>
      <c r="I378" t="s">
        <v>2541</v>
      </c>
      <c r="J378" t="s">
        <v>3510</v>
      </c>
      <c r="K378" t="s">
        <v>96</v>
      </c>
      <c r="L378" t="s">
        <v>3511</v>
      </c>
      <c r="M378" s="35">
        <v>46003.643564814818</v>
      </c>
      <c r="N378" s="35">
        <v>46005.526388888888</v>
      </c>
      <c r="O378" t="s">
        <v>972</v>
      </c>
      <c r="P378" t="s">
        <v>951</v>
      </c>
      <c r="Q378" t="s">
        <v>1100</v>
      </c>
      <c r="R378" t="s">
        <v>1346</v>
      </c>
      <c r="S378" t="s">
        <v>142</v>
      </c>
      <c r="T378" t="s">
        <v>1046</v>
      </c>
      <c r="U378" t="s">
        <v>100</v>
      </c>
      <c r="V378" t="s">
        <v>3512</v>
      </c>
      <c r="W378" t="s">
        <v>102</v>
      </c>
      <c r="X378" t="s">
        <v>3513</v>
      </c>
      <c r="Y378" t="s">
        <v>8</v>
      </c>
      <c r="Z378" t="s">
        <v>105</v>
      </c>
      <c r="AA378" t="s">
        <v>2405</v>
      </c>
      <c r="AB378" s="37">
        <v>1</v>
      </c>
      <c r="AC378" t="s">
        <v>107</v>
      </c>
      <c r="AD378" s="37">
        <v>65960</v>
      </c>
      <c r="AE378" s="37">
        <v>75096</v>
      </c>
      <c r="AF378" s="37">
        <v>65960</v>
      </c>
    </row>
    <row r="379" spans="1:32">
      <c r="A379" t="s">
        <v>108</v>
      </c>
      <c r="B379" t="s">
        <v>109</v>
      </c>
      <c r="C379" t="s">
        <v>110</v>
      </c>
      <c r="D379" t="s">
        <v>3514</v>
      </c>
      <c r="E379" t="s">
        <v>3515</v>
      </c>
      <c r="F379" t="s">
        <v>3516</v>
      </c>
      <c r="G379" t="s">
        <v>947</v>
      </c>
      <c r="H379" t="s">
        <v>115</v>
      </c>
      <c r="I379" t="s">
        <v>3517</v>
      </c>
      <c r="J379" t="s">
        <v>3518</v>
      </c>
      <c r="K379" t="s">
        <v>96</v>
      </c>
      <c r="L379" t="s">
        <v>3519</v>
      </c>
      <c r="M379" s="35">
        <v>46003.656215277777</v>
      </c>
      <c r="N379" s="35">
        <v>46007.512499999997</v>
      </c>
      <c r="O379" t="s">
        <v>972</v>
      </c>
      <c r="P379" t="s">
        <v>951</v>
      </c>
      <c r="Q379" t="s">
        <v>952</v>
      </c>
      <c r="R379" t="s">
        <v>973</v>
      </c>
      <c r="S379" t="s">
        <v>98</v>
      </c>
      <c r="T379" t="s">
        <v>119</v>
      </c>
      <c r="U379" t="s">
        <v>100</v>
      </c>
      <c r="V379" t="s">
        <v>3520</v>
      </c>
      <c r="W379" t="s">
        <v>102</v>
      </c>
      <c r="X379" t="s">
        <v>3521</v>
      </c>
      <c r="Y379" t="s">
        <v>13</v>
      </c>
      <c r="Z379" t="s">
        <v>105</v>
      </c>
      <c r="AA379" t="s">
        <v>3522</v>
      </c>
      <c r="AB379" s="37">
        <v>1</v>
      </c>
      <c r="AC379" t="s">
        <v>107</v>
      </c>
      <c r="AD379" s="37">
        <v>275729</v>
      </c>
      <c r="AE379" s="37">
        <v>196537</v>
      </c>
      <c r="AF379" s="37">
        <v>275729</v>
      </c>
    </row>
    <row r="380" spans="1:32">
      <c r="A380" t="s">
        <v>284</v>
      </c>
      <c r="B380" t="s">
        <v>957</v>
      </c>
      <c r="C380" t="s">
        <v>286</v>
      </c>
      <c r="D380" t="s">
        <v>3223</v>
      </c>
      <c r="E380" t="s">
        <v>3523</v>
      </c>
      <c r="F380" t="s">
        <v>3524</v>
      </c>
      <c r="G380" t="s">
        <v>947</v>
      </c>
      <c r="H380" t="s">
        <v>290</v>
      </c>
      <c r="I380" t="s">
        <v>284</v>
      </c>
      <c r="J380" t="s">
        <v>3525</v>
      </c>
      <c r="K380" t="s">
        <v>96</v>
      </c>
      <c r="L380" t="s">
        <v>3526</v>
      </c>
      <c r="M380" s="35">
        <v>46003.683900462973</v>
      </c>
      <c r="N380" s="35">
        <v>46005.463194444441</v>
      </c>
      <c r="O380" t="s">
        <v>972</v>
      </c>
      <c r="P380" t="s">
        <v>951</v>
      </c>
      <c r="Q380" t="s">
        <v>983</v>
      </c>
      <c r="R380" t="s">
        <v>984</v>
      </c>
      <c r="S380" t="s">
        <v>963</v>
      </c>
      <c r="T380" t="s">
        <v>964</v>
      </c>
      <c r="U380" t="s">
        <v>100</v>
      </c>
      <c r="V380" t="s">
        <v>3527</v>
      </c>
      <c r="W380" t="s">
        <v>102</v>
      </c>
      <c r="X380" t="s">
        <v>3528</v>
      </c>
      <c r="Y380" t="s">
        <v>8</v>
      </c>
      <c r="Z380" t="s">
        <v>105</v>
      </c>
      <c r="AA380" t="s">
        <v>296</v>
      </c>
      <c r="AB380" s="37">
        <v>1</v>
      </c>
      <c r="AC380" t="s">
        <v>107</v>
      </c>
      <c r="AD380" s="37">
        <v>65960</v>
      </c>
      <c r="AE380" s="37">
        <v>75096</v>
      </c>
      <c r="AF380" s="37">
        <v>65960</v>
      </c>
    </row>
    <row r="381" spans="1:32">
      <c r="A381" t="s">
        <v>297</v>
      </c>
      <c r="B381" t="s">
        <v>109</v>
      </c>
      <c r="C381" t="s">
        <v>110</v>
      </c>
      <c r="D381" t="s">
        <v>352</v>
      </c>
      <c r="E381" t="s">
        <v>3529</v>
      </c>
      <c r="F381" t="s">
        <v>2828</v>
      </c>
      <c r="G381" t="s">
        <v>947</v>
      </c>
      <c r="H381" t="s">
        <v>302</v>
      </c>
      <c r="I381" t="s">
        <v>297</v>
      </c>
      <c r="J381" t="s">
        <v>2829</v>
      </c>
      <c r="K381" t="s">
        <v>96</v>
      </c>
      <c r="L381" t="s">
        <v>3530</v>
      </c>
      <c r="M381" s="35">
        <v>46003.69939814815</v>
      </c>
      <c r="N381" s="35">
        <v>46005.456250000003</v>
      </c>
      <c r="O381" t="s">
        <v>972</v>
      </c>
      <c r="P381" t="s">
        <v>951</v>
      </c>
      <c r="Q381" t="s">
        <v>1364</v>
      </c>
      <c r="R381" t="s">
        <v>1323</v>
      </c>
      <c r="S381" t="s">
        <v>142</v>
      </c>
      <c r="T381" t="s">
        <v>1046</v>
      </c>
      <c r="U381" t="s">
        <v>100</v>
      </c>
      <c r="V381" t="s">
        <v>3531</v>
      </c>
      <c r="W381" t="s">
        <v>102</v>
      </c>
      <c r="X381" t="s">
        <v>2832</v>
      </c>
      <c r="Y381" t="s">
        <v>8</v>
      </c>
      <c r="Z381" t="s">
        <v>105</v>
      </c>
      <c r="AA381" t="s">
        <v>1215</v>
      </c>
      <c r="AB381" s="37">
        <v>1</v>
      </c>
      <c r="AC381" t="s">
        <v>107</v>
      </c>
      <c r="AD381" s="37">
        <v>65960</v>
      </c>
      <c r="AE381" s="37">
        <v>75096</v>
      </c>
      <c r="AF381" s="37">
        <v>65960</v>
      </c>
    </row>
    <row r="382" spans="1:32">
      <c r="A382" t="s">
        <v>417</v>
      </c>
      <c r="B382" t="s">
        <v>86</v>
      </c>
      <c r="C382" t="s">
        <v>87</v>
      </c>
      <c r="D382" t="s">
        <v>452</v>
      </c>
      <c r="E382" t="s">
        <v>3532</v>
      </c>
      <c r="F382" t="s">
        <v>3533</v>
      </c>
      <c r="G382" t="s">
        <v>947</v>
      </c>
      <c r="H382" t="s">
        <v>455</v>
      </c>
      <c r="I382" t="s">
        <v>417</v>
      </c>
      <c r="J382" t="s">
        <v>3534</v>
      </c>
      <c r="K382" t="s">
        <v>96</v>
      </c>
      <c r="L382" t="s">
        <v>3535</v>
      </c>
      <c r="M382" s="35">
        <v>46003.73542824074</v>
      </c>
      <c r="N382" s="35">
        <v>46005.431944444441</v>
      </c>
      <c r="O382" t="s">
        <v>972</v>
      </c>
      <c r="P382" t="s">
        <v>951</v>
      </c>
      <c r="Q382" t="s">
        <v>952</v>
      </c>
      <c r="R382" t="s">
        <v>973</v>
      </c>
      <c r="S382" t="s">
        <v>98</v>
      </c>
      <c r="T382" t="s">
        <v>99</v>
      </c>
      <c r="U382" t="s">
        <v>1347</v>
      </c>
      <c r="V382" t="s">
        <v>3536</v>
      </c>
      <c r="W382" t="s">
        <v>102</v>
      </c>
      <c r="X382" t="s">
        <v>3537</v>
      </c>
      <c r="Y382" t="s">
        <v>8</v>
      </c>
      <c r="Z382" t="s">
        <v>105</v>
      </c>
      <c r="AA382" t="s">
        <v>478</v>
      </c>
      <c r="AB382" s="37">
        <v>1</v>
      </c>
      <c r="AC382" t="s">
        <v>107</v>
      </c>
      <c r="AD382" s="37">
        <v>65960</v>
      </c>
      <c r="AE382" s="37">
        <v>75096</v>
      </c>
      <c r="AF382" s="37">
        <v>65960</v>
      </c>
    </row>
    <row r="383" spans="1:32">
      <c r="A383" t="s">
        <v>189</v>
      </c>
      <c r="B383" t="s">
        <v>190</v>
      </c>
      <c r="C383" t="s">
        <v>191</v>
      </c>
      <c r="D383" t="s">
        <v>210</v>
      </c>
      <c r="E383" t="s">
        <v>3538</v>
      </c>
      <c r="F383" t="s">
        <v>3539</v>
      </c>
      <c r="G383" t="s">
        <v>947</v>
      </c>
      <c r="H383" t="s">
        <v>195</v>
      </c>
      <c r="I383" t="s">
        <v>189</v>
      </c>
      <c r="J383" t="s">
        <v>3540</v>
      </c>
      <c r="K383" t="s">
        <v>96</v>
      </c>
      <c r="L383" t="s">
        <v>3541</v>
      </c>
      <c r="M383" s="35">
        <v>46004.333333333343</v>
      </c>
      <c r="N383" s="35">
        <v>46006.577777777777</v>
      </c>
      <c r="O383" t="s">
        <v>972</v>
      </c>
      <c r="P383" t="s">
        <v>951</v>
      </c>
      <c r="Q383" t="s">
        <v>952</v>
      </c>
      <c r="R383" t="s">
        <v>993</v>
      </c>
      <c r="S383" t="s">
        <v>98</v>
      </c>
      <c r="T383" t="s">
        <v>99</v>
      </c>
      <c r="U383" t="s">
        <v>100</v>
      </c>
      <c r="V383" t="s">
        <v>3542</v>
      </c>
      <c r="W383" t="s">
        <v>102</v>
      </c>
      <c r="X383" t="s">
        <v>3543</v>
      </c>
      <c r="Y383" t="s">
        <v>8</v>
      </c>
      <c r="Z383" t="s">
        <v>105</v>
      </c>
      <c r="AA383" t="s">
        <v>217</v>
      </c>
      <c r="AB383" s="37">
        <v>1</v>
      </c>
      <c r="AC383" t="s">
        <v>107</v>
      </c>
      <c r="AD383" s="37">
        <v>65960</v>
      </c>
      <c r="AE383" s="37">
        <v>75096</v>
      </c>
      <c r="AF383" s="37">
        <v>65960</v>
      </c>
    </row>
    <row r="384" spans="1:32">
      <c r="A384" t="s">
        <v>189</v>
      </c>
      <c r="B384" t="s">
        <v>190</v>
      </c>
      <c r="C384" t="s">
        <v>191</v>
      </c>
      <c r="D384" t="s">
        <v>210</v>
      </c>
      <c r="E384" t="s">
        <v>3544</v>
      </c>
      <c r="F384" t="s">
        <v>3545</v>
      </c>
      <c r="G384" t="s">
        <v>947</v>
      </c>
      <c r="H384" t="s">
        <v>195</v>
      </c>
      <c r="I384" t="s">
        <v>189</v>
      </c>
      <c r="J384" t="s">
        <v>3546</v>
      </c>
      <c r="K384" t="s">
        <v>96</v>
      </c>
      <c r="L384" t="s">
        <v>3547</v>
      </c>
      <c r="M384" s="35">
        <v>46004.470439814817</v>
      </c>
      <c r="N384" s="35">
        <v>46006.60833333333</v>
      </c>
      <c r="P384" t="s">
        <v>951</v>
      </c>
      <c r="Q384" t="s">
        <v>983</v>
      </c>
      <c r="R384" t="s">
        <v>993</v>
      </c>
      <c r="V384" t="s">
        <v>3548</v>
      </c>
      <c r="W384" t="s">
        <v>955</v>
      </c>
      <c r="Y384" t="s">
        <v>8</v>
      </c>
      <c r="Z384" t="s">
        <v>105</v>
      </c>
      <c r="AA384" t="s">
        <v>230</v>
      </c>
      <c r="AB384" s="37">
        <v>0</v>
      </c>
      <c r="AC384" t="s">
        <v>107</v>
      </c>
      <c r="AD384" s="37">
        <v>41241</v>
      </c>
      <c r="AE384" s="37">
        <v>0</v>
      </c>
      <c r="AF384" s="37">
        <v>41241</v>
      </c>
    </row>
    <row r="385" spans="1:32">
      <c r="A385" t="s">
        <v>189</v>
      </c>
      <c r="B385" t="s">
        <v>190</v>
      </c>
      <c r="C385" t="s">
        <v>191</v>
      </c>
      <c r="D385" t="s">
        <v>210</v>
      </c>
      <c r="E385" t="s">
        <v>3549</v>
      </c>
      <c r="F385" t="s">
        <v>3545</v>
      </c>
      <c r="G385" t="s">
        <v>947</v>
      </c>
      <c r="H385" t="s">
        <v>195</v>
      </c>
      <c r="I385" t="s">
        <v>189</v>
      </c>
      <c r="J385" t="s">
        <v>3546</v>
      </c>
      <c r="K385" t="s">
        <v>96</v>
      </c>
      <c r="L385" t="s">
        <v>3550</v>
      </c>
      <c r="M385" s="35">
        <v>46004.473576388889</v>
      </c>
      <c r="N385" s="35">
        <v>46005.401388888888</v>
      </c>
      <c r="O385" t="s">
        <v>972</v>
      </c>
      <c r="P385" t="s">
        <v>1000</v>
      </c>
      <c r="Q385" t="s">
        <v>983</v>
      </c>
      <c r="R385" t="s">
        <v>1883</v>
      </c>
      <c r="U385" t="s">
        <v>100</v>
      </c>
      <c r="V385" t="s">
        <v>3551</v>
      </c>
      <c r="W385" t="s">
        <v>102</v>
      </c>
      <c r="X385" t="s">
        <v>3552</v>
      </c>
      <c r="Y385" t="s">
        <v>8</v>
      </c>
      <c r="Z385" t="s">
        <v>105</v>
      </c>
      <c r="AA385" t="s">
        <v>2033</v>
      </c>
      <c r="AB385" s="37">
        <v>1</v>
      </c>
      <c r="AC385" t="s">
        <v>107</v>
      </c>
      <c r="AD385" s="37">
        <v>65960</v>
      </c>
      <c r="AE385" s="37">
        <v>75096</v>
      </c>
      <c r="AF385" s="37">
        <v>65960</v>
      </c>
    </row>
    <row r="386" spans="1:32">
      <c r="A386" t="s">
        <v>1084</v>
      </c>
      <c r="B386" t="s">
        <v>957</v>
      </c>
      <c r="C386" t="s">
        <v>286</v>
      </c>
      <c r="D386" t="s">
        <v>3553</v>
      </c>
      <c r="E386" t="s">
        <v>3554</v>
      </c>
      <c r="F386" t="s">
        <v>3555</v>
      </c>
      <c r="G386" t="s">
        <v>947</v>
      </c>
      <c r="H386" t="s">
        <v>1088</v>
      </c>
      <c r="I386" t="s">
        <v>3556</v>
      </c>
      <c r="J386" t="s">
        <v>3557</v>
      </c>
      <c r="K386" t="s">
        <v>96</v>
      </c>
      <c r="L386" t="s">
        <v>3558</v>
      </c>
      <c r="M386" s="35">
        <v>46004.474305555559</v>
      </c>
      <c r="N386" s="35">
        <v>46006.697222222218</v>
      </c>
      <c r="O386" t="s">
        <v>972</v>
      </c>
      <c r="P386" t="s">
        <v>951</v>
      </c>
      <c r="Q386" t="s">
        <v>952</v>
      </c>
      <c r="R386" t="s">
        <v>973</v>
      </c>
      <c r="S386" t="s">
        <v>98</v>
      </c>
      <c r="T386" t="s">
        <v>119</v>
      </c>
      <c r="U386" t="s">
        <v>100</v>
      </c>
      <c r="V386" t="s">
        <v>3559</v>
      </c>
      <c r="W386" t="s">
        <v>102</v>
      </c>
      <c r="X386" t="s">
        <v>3560</v>
      </c>
      <c r="Y386" t="s">
        <v>15</v>
      </c>
      <c r="Z386" t="s">
        <v>105</v>
      </c>
      <c r="AA386" t="s">
        <v>1506</v>
      </c>
      <c r="AB386" s="37">
        <v>1</v>
      </c>
      <c r="AC386" t="s">
        <v>107</v>
      </c>
      <c r="AD386" s="37">
        <v>479589</v>
      </c>
      <c r="AE386" s="37">
        <v>196537</v>
      </c>
      <c r="AF386" s="37">
        <v>479589</v>
      </c>
    </row>
    <row r="387" spans="1:32">
      <c r="A387" t="s">
        <v>1066</v>
      </c>
      <c r="B387" t="s">
        <v>190</v>
      </c>
      <c r="C387" t="s">
        <v>191</v>
      </c>
      <c r="D387" t="s">
        <v>1426</v>
      </c>
      <c r="E387" t="s">
        <v>3561</v>
      </c>
      <c r="F387" t="s">
        <v>3562</v>
      </c>
      <c r="G387" t="s">
        <v>947</v>
      </c>
      <c r="H387" t="s">
        <v>195</v>
      </c>
      <c r="I387" t="s">
        <v>1066</v>
      </c>
      <c r="J387" t="s">
        <v>3563</v>
      </c>
      <c r="K387" t="s">
        <v>96</v>
      </c>
      <c r="L387" t="s">
        <v>3564</v>
      </c>
      <c r="M387" s="35">
        <v>46004.518518518518</v>
      </c>
      <c r="N387" s="35">
        <v>46006.652777777781</v>
      </c>
      <c r="O387" t="s">
        <v>972</v>
      </c>
      <c r="P387" t="s">
        <v>951</v>
      </c>
      <c r="Q387" t="s">
        <v>1268</v>
      </c>
      <c r="R387" t="s">
        <v>993</v>
      </c>
      <c r="S387" t="s">
        <v>142</v>
      </c>
      <c r="T387" t="s">
        <v>1046</v>
      </c>
      <c r="U387" t="s">
        <v>100</v>
      </c>
      <c r="V387" t="s">
        <v>3565</v>
      </c>
      <c r="W387" t="s">
        <v>102</v>
      </c>
      <c r="X387" t="s">
        <v>3566</v>
      </c>
      <c r="Y387" t="s">
        <v>8</v>
      </c>
      <c r="Z387" t="s">
        <v>105</v>
      </c>
      <c r="AA387" t="s">
        <v>1673</v>
      </c>
      <c r="AB387" s="37">
        <v>1</v>
      </c>
      <c r="AC387" t="s">
        <v>107</v>
      </c>
      <c r="AD387" s="37">
        <v>65960</v>
      </c>
      <c r="AE387" s="37">
        <v>75096</v>
      </c>
      <c r="AF387" s="37">
        <v>65960</v>
      </c>
    </row>
    <row r="388" spans="1:32">
      <c r="A388" t="s">
        <v>1066</v>
      </c>
      <c r="B388" t="s">
        <v>190</v>
      </c>
      <c r="C388" t="s">
        <v>191</v>
      </c>
      <c r="D388" t="s">
        <v>1433</v>
      </c>
      <c r="E388" t="s">
        <v>3567</v>
      </c>
      <c r="F388" t="s">
        <v>3568</v>
      </c>
      <c r="G388" t="s">
        <v>947</v>
      </c>
      <c r="H388" t="s">
        <v>195</v>
      </c>
      <c r="I388" t="s">
        <v>1436</v>
      </c>
      <c r="J388" t="s">
        <v>3569</v>
      </c>
      <c r="K388" t="s">
        <v>96</v>
      </c>
      <c r="L388" t="s">
        <v>3570</v>
      </c>
      <c r="M388" s="35">
        <v>46004.535219907397</v>
      </c>
      <c r="N388" s="35">
        <v>46006.484027777777</v>
      </c>
      <c r="O388" t="s">
        <v>972</v>
      </c>
      <c r="P388" t="s">
        <v>951</v>
      </c>
      <c r="Q388" t="s">
        <v>1100</v>
      </c>
      <c r="R388" t="s">
        <v>993</v>
      </c>
      <c r="S388" t="s">
        <v>98</v>
      </c>
      <c r="T388" t="s">
        <v>99</v>
      </c>
      <c r="U388" t="s">
        <v>100</v>
      </c>
      <c r="V388" t="s">
        <v>3571</v>
      </c>
      <c r="W388" t="s">
        <v>102</v>
      </c>
      <c r="X388" t="s">
        <v>3572</v>
      </c>
      <c r="Y388" t="s">
        <v>11</v>
      </c>
      <c r="Z388" t="s">
        <v>105</v>
      </c>
      <c r="AA388" t="s">
        <v>1075</v>
      </c>
      <c r="AB388" s="37">
        <v>1</v>
      </c>
      <c r="AC388" t="s">
        <v>107</v>
      </c>
      <c r="AD388" s="37">
        <v>144968</v>
      </c>
      <c r="AE388" s="37">
        <v>140396</v>
      </c>
      <c r="AF388" s="37">
        <v>144968</v>
      </c>
    </row>
    <row r="389" spans="1:32">
      <c r="A389" t="s">
        <v>1066</v>
      </c>
      <c r="B389" t="s">
        <v>190</v>
      </c>
      <c r="C389" t="s">
        <v>191</v>
      </c>
      <c r="D389" t="s">
        <v>1433</v>
      </c>
      <c r="E389" t="s">
        <v>3573</v>
      </c>
      <c r="F389" t="s">
        <v>3574</v>
      </c>
      <c r="G389" t="s">
        <v>947</v>
      </c>
      <c r="H389" t="s">
        <v>195</v>
      </c>
      <c r="I389" t="s">
        <v>1436</v>
      </c>
      <c r="J389" t="s">
        <v>3575</v>
      </c>
      <c r="K389" t="s">
        <v>96</v>
      </c>
      <c r="L389" t="s">
        <v>3576</v>
      </c>
      <c r="M389" s="35">
        <v>46004.599733796298</v>
      </c>
      <c r="N389" s="35">
        <v>46006.589583333327</v>
      </c>
      <c r="O389" t="s">
        <v>972</v>
      </c>
      <c r="P389" t="s">
        <v>951</v>
      </c>
      <c r="Q389" t="s">
        <v>952</v>
      </c>
      <c r="R389" t="s">
        <v>973</v>
      </c>
      <c r="S389" t="s">
        <v>98</v>
      </c>
      <c r="T389" t="s">
        <v>99</v>
      </c>
      <c r="U389" t="s">
        <v>100</v>
      </c>
      <c r="V389" t="s">
        <v>3577</v>
      </c>
      <c r="W389" t="s">
        <v>102</v>
      </c>
      <c r="X389" t="s">
        <v>3578</v>
      </c>
      <c r="Y389" t="s">
        <v>11</v>
      </c>
      <c r="Z389" t="s">
        <v>105</v>
      </c>
      <c r="AA389" t="s">
        <v>1075</v>
      </c>
      <c r="AB389" s="37">
        <v>1</v>
      </c>
      <c r="AC389" t="s">
        <v>107</v>
      </c>
      <c r="AD389" s="37">
        <v>144968</v>
      </c>
      <c r="AE389" s="37">
        <v>140396</v>
      </c>
      <c r="AF389" s="37">
        <v>144968</v>
      </c>
    </row>
    <row r="390" spans="1:32">
      <c r="A390" t="s">
        <v>297</v>
      </c>
      <c r="B390" t="s">
        <v>109</v>
      </c>
      <c r="C390" t="s">
        <v>110</v>
      </c>
      <c r="D390" t="s">
        <v>3579</v>
      </c>
      <c r="E390" t="s">
        <v>3580</v>
      </c>
      <c r="F390" t="s">
        <v>3581</v>
      </c>
      <c r="G390" t="s">
        <v>947</v>
      </c>
      <c r="H390" t="s">
        <v>655</v>
      </c>
      <c r="I390" t="s">
        <v>3582</v>
      </c>
      <c r="J390" t="s">
        <v>3583</v>
      </c>
      <c r="K390" t="s">
        <v>96</v>
      </c>
      <c r="L390" t="s">
        <v>3584</v>
      </c>
      <c r="M390" s="35">
        <v>46004.70511574074</v>
      </c>
      <c r="N390" s="35">
        <v>46006.595833333333</v>
      </c>
      <c r="O390" t="s">
        <v>972</v>
      </c>
      <c r="P390" t="s">
        <v>951</v>
      </c>
      <c r="Q390" t="s">
        <v>952</v>
      </c>
      <c r="R390" t="s">
        <v>973</v>
      </c>
      <c r="S390" t="s">
        <v>98</v>
      </c>
      <c r="T390" t="s">
        <v>119</v>
      </c>
      <c r="U390" t="s">
        <v>1347</v>
      </c>
      <c r="V390" t="s">
        <v>3585</v>
      </c>
      <c r="W390" t="s">
        <v>102</v>
      </c>
      <c r="X390" t="s">
        <v>3586</v>
      </c>
      <c r="Y390" t="s">
        <v>11</v>
      </c>
      <c r="Z390" t="s">
        <v>105</v>
      </c>
      <c r="AA390" t="s">
        <v>359</v>
      </c>
      <c r="AB390" s="37">
        <v>1</v>
      </c>
      <c r="AC390" t="s">
        <v>107</v>
      </c>
      <c r="AD390" s="37">
        <v>144968</v>
      </c>
      <c r="AE390" s="37">
        <v>140396</v>
      </c>
      <c r="AF390" s="37">
        <v>144968</v>
      </c>
    </row>
    <row r="391" spans="1:32">
      <c r="A391" t="s">
        <v>417</v>
      </c>
      <c r="B391" t="s">
        <v>86</v>
      </c>
      <c r="C391" t="s">
        <v>87</v>
      </c>
      <c r="D391" t="s">
        <v>452</v>
      </c>
      <c r="E391" t="s">
        <v>3587</v>
      </c>
      <c r="F391" t="s">
        <v>3588</v>
      </c>
      <c r="G391" t="s">
        <v>947</v>
      </c>
      <c r="H391" t="s">
        <v>455</v>
      </c>
      <c r="I391" t="s">
        <v>417</v>
      </c>
      <c r="J391" t="s">
        <v>3589</v>
      </c>
      <c r="K391" t="s">
        <v>96</v>
      </c>
      <c r="L391" t="s">
        <v>3590</v>
      </c>
      <c r="M391" s="35">
        <v>46005.459675925929</v>
      </c>
      <c r="N391" s="35">
        <v>46006.455555555563</v>
      </c>
      <c r="O391" t="s">
        <v>972</v>
      </c>
      <c r="P391" t="s">
        <v>951</v>
      </c>
      <c r="Q391" t="s">
        <v>1268</v>
      </c>
      <c r="R391" t="s">
        <v>993</v>
      </c>
      <c r="S391" t="s">
        <v>98</v>
      </c>
      <c r="T391" t="s">
        <v>99</v>
      </c>
      <c r="U391" t="s">
        <v>100</v>
      </c>
      <c r="V391" t="s">
        <v>3591</v>
      </c>
      <c r="W391" t="s">
        <v>102</v>
      </c>
      <c r="X391" t="s">
        <v>3592</v>
      </c>
      <c r="Y391" t="s">
        <v>8</v>
      </c>
      <c r="Z391" t="s">
        <v>105</v>
      </c>
      <c r="AA391" t="s">
        <v>460</v>
      </c>
      <c r="AB391" s="37">
        <v>1</v>
      </c>
      <c r="AC391" t="s">
        <v>107</v>
      </c>
      <c r="AD391" s="37">
        <v>65960</v>
      </c>
      <c r="AE391" s="37">
        <v>75096</v>
      </c>
      <c r="AF391" s="37">
        <v>65960</v>
      </c>
    </row>
    <row r="392" spans="1:32">
      <c r="A392" t="s">
        <v>417</v>
      </c>
      <c r="B392" t="s">
        <v>86</v>
      </c>
      <c r="C392" t="s">
        <v>87</v>
      </c>
      <c r="D392" t="s">
        <v>734</v>
      </c>
      <c r="E392" t="s">
        <v>3593</v>
      </c>
      <c r="F392" t="s">
        <v>3594</v>
      </c>
      <c r="G392" t="s">
        <v>947</v>
      </c>
      <c r="H392" t="s">
        <v>455</v>
      </c>
      <c r="I392" t="s">
        <v>737</v>
      </c>
      <c r="J392" t="s">
        <v>3595</v>
      </c>
      <c r="K392" t="s">
        <v>96</v>
      </c>
      <c r="L392" t="s">
        <v>3596</v>
      </c>
      <c r="M392" s="35">
        <v>46004.469074074077</v>
      </c>
      <c r="N392" s="35">
        <v>46005.40902777778</v>
      </c>
      <c r="O392" t="s">
        <v>972</v>
      </c>
      <c r="P392" t="s">
        <v>951</v>
      </c>
      <c r="Q392" t="s">
        <v>1100</v>
      </c>
      <c r="R392" t="s">
        <v>1346</v>
      </c>
      <c r="S392" t="s">
        <v>98</v>
      </c>
      <c r="T392" t="s">
        <v>119</v>
      </c>
      <c r="U392" t="s">
        <v>100</v>
      </c>
      <c r="V392" t="s">
        <v>3597</v>
      </c>
      <c r="W392" t="s">
        <v>102</v>
      </c>
      <c r="X392" t="s">
        <v>3598</v>
      </c>
      <c r="Y392" t="s">
        <v>8</v>
      </c>
      <c r="Z392" t="s">
        <v>105</v>
      </c>
      <c r="AA392" t="s">
        <v>742</v>
      </c>
      <c r="AB392" s="37">
        <v>1</v>
      </c>
      <c r="AC392" t="s">
        <v>107</v>
      </c>
      <c r="AD392" s="37">
        <v>65960</v>
      </c>
      <c r="AE392" s="37">
        <v>75096</v>
      </c>
      <c r="AF392" s="37">
        <v>65960</v>
      </c>
    </row>
    <row r="393" spans="1:32">
      <c r="A393" t="s">
        <v>189</v>
      </c>
      <c r="B393" t="s">
        <v>190</v>
      </c>
      <c r="C393" t="s">
        <v>191</v>
      </c>
      <c r="D393" t="s">
        <v>1979</v>
      </c>
      <c r="E393" t="s">
        <v>3599</v>
      </c>
      <c r="F393" t="s">
        <v>3600</v>
      </c>
      <c r="G393" t="s">
        <v>947</v>
      </c>
      <c r="H393" t="s">
        <v>195</v>
      </c>
      <c r="I393" t="s">
        <v>1982</v>
      </c>
      <c r="J393" t="s">
        <v>3601</v>
      </c>
      <c r="K393" t="s">
        <v>96</v>
      </c>
      <c r="L393" t="s">
        <v>3602</v>
      </c>
      <c r="M393" s="35">
        <v>46004.469675925917</v>
      </c>
      <c r="N393" s="35">
        <v>46006.61041666667</v>
      </c>
      <c r="O393" t="s">
        <v>972</v>
      </c>
      <c r="P393" t="s">
        <v>951</v>
      </c>
      <c r="Q393" t="s">
        <v>1100</v>
      </c>
      <c r="R393" t="s">
        <v>1346</v>
      </c>
      <c r="S393" t="s">
        <v>964</v>
      </c>
      <c r="T393" t="s">
        <v>964</v>
      </c>
      <c r="U393" t="s">
        <v>100</v>
      </c>
      <c r="V393" t="s">
        <v>3603</v>
      </c>
      <c r="W393" t="s">
        <v>102</v>
      </c>
      <c r="X393" t="s">
        <v>3604</v>
      </c>
      <c r="Y393" t="s">
        <v>13</v>
      </c>
      <c r="Z393" t="s">
        <v>105</v>
      </c>
      <c r="AA393" t="s">
        <v>823</v>
      </c>
      <c r="AB393" s="37">
        <v>1</v>
      </c>
      <c r="AC393" t="s">
        <v>107</v>
      </c>
      <c r="AD393" s="37">
        <v>275729</v>
      </c>
      <c r="AE393" s="37">
        <v>196537</v>
      </c>
      <c r="AF393" s="37">
        <v>275729</v>
      </c>
    </row>
    <row r="394" spans="1:32">
      <c r="A394" t="s">
        <v>626</v>
      </c>
      <c r="B394" t="s">
        <v>124</v>
      </c>
      <c r="C394" t="s">
        <v>125</v>
      </c>
      <c r="D394" t="s">
        <v>3605</v>
      </c>
      <c r="E394" t="s">
        <v>3606</v>
      </c>
      <c r="F394" t="s">
        <v>3607</v>
      </c>
      <c r="G394" t="s">
        <v>947</v>
      </c>
      <c r="H394" t="s">
        <v>630</v>
      </c>
      <c r="I394" t="s">
        <v>3608</v>
      </c>
      <c r="J394" t="s">
        <v>3608</v>
      </c>
      <c r="K394" t="s">
        <v>96</v>
      </c>
      <c r="L394" t="s">
        <v>3609</v>
      </c>
      <c r="M394" s="35">
        <v>46004.482164351852</v>
      </c>
      <c r="N394" s="35">
        <v>46006.694444444453</v>
      </c>
      <c r="O394" t="s">
        <v>972</v>
      </c>
      <c r="P394" t="s">
        <v>951</v>
      </c>
      <c r="Q394" t="s">
        <v>952</v>
      </c>
      <c r="R394" t="s">
        <v>993</v>
      </c>
      <c r="S394" t="s">
        <v>964</v>
      </c>
      <c r="T394" t="s">
        <v>964</v>
      </c>
      <c r="U394" t="s">
        <v>100</v>
      </c>
      <c r="V394" t="s">
        <v>3610</v>
      </c>
      <c r="W394" t="s">
        <v>102</v>
      </c>
      <c r="X394" t="s">
        <v>3611</v>
      </c>
      <c r="Y394" t="s">
        <v>15</v>
      </c>
      <c r="Z394" t="s">
        <v>105</v>
      </c>
      <c r="AA394" t="s">
        <v>158</v>
      </c>
      <c r="AB394" s="37">
        <v>1</v>
      </c>
      <c r="AC394" t="s">
        <v>107</v>
      </c>
      <c r="AD394" s="37">
        <v>479589</v>
      </c>
      <c r="AE394" s="37">
        <v>196537</v>
      </c>
      <c r="AF394" s="37">
        <v>479589</v>
      </c>
    </row>
    <row r="395" spans="1:32">
      <c r="A395" t="s">
        <v>242</v>
      </c>
      <c r="B395" t="s">
        <v>248</v>
      </c>
      <c r="C395" t="s">
        <v>244</v>
      </c>
      <c r="D395" t="s">
        <v>309</v>
      </c>
      <c r="E395" t="s">
        <v>3612</v>
      </c>
      <c r="F395" t="s">
        <v>3613</v>
      </c>
      <c r="G395" t="s">
        <v>947</v>
      </c>
      <c r="H395" t="s">
        <v>248</v>
      </c>
      <c r="I395" t="s">
        <v>242</v>
      </c>
      <c r="J395" t="s">
        <v>3614</v>
      </c>
      <c r="K395" t="s">
        <v>96</v>
      </c>
      <c r="L395" t="s">
        <v>3615</v>
      </c>
      <c r="M395" s="35">
        <v>46004.484571759262</v>
      </c>
      <c r="N395" s="35">
        <v>46006.458333333343</v>
      </c>
      <c r="O395" t="s">
        <v>972</v>
      </c>
      <c r="P395" t="s">
        <v>951</v>
      </c>
      <c r="Q395" t="s">
        <v>952</v>
      </c>
      <c r="R395" t="s">
        <v>973</v>
      </c>
      <c r="S395" t="s">
        <v>964</v>
      </c>
      <c r="T395" t="s">
        <v>964</v>
      </c>
      <c r="U395" t="s">
        <v>100</v>
      </c>
      <c r="V395" t="s">
        <v>3616</v>
      </c>
      <c r="W395" t="s">
        <v>102</v>
      </c>
      <c r="X395" t="s">
        <v>3617</v>
      </c>
      <c r="Y395" t="s">
        <v>8</v>
      </c>
      <c r="Z395" t="s">
        <v>105</v>
      </c>
      <c r="AA395" t="s">
        <v>263</v>
      </c>
      <c r="AB395" s="37">
        <v>1</v>
      </c>
      <c r="AC395" t="s">
        <v>107</v>
      </c>
      <c r="AD395" s="37">
        <v>65960</v>
      </c>
      <c r="AE395" s="37">
        <v>75096</v>
      </c>
      <c r="AF395" s="37">
        <v>65960</v>
      </c>
    </row>
    <row r="396" spans="1:32">
      <c r="A396" t="s">
        <v>147</v>
      </c>
      <c r="B396" t="s">
        <v>124</v>
      </c>
      <c r="C396" t="s">
        <v>125</v>
      </c>
      <c r="D396" t="s">
        <v>3618</v>
      </c>
      <c r="E396" t="s">
        <v>3619</v>
      </c>
      <c r="F396" t="s">
        <v>3620</v>
      </c>
      <c r="G396" t="s">
        <v>947</v>
      </c>
      <c r="H396" t="s">
        <v>129</v>
      </c>
      <c r="I396" t="s">
        <v>3621</v>
      </c>
      <c r="J396" t="s">
        <v>3622</v>
      </c>
      <c r="K396" t="s">
        <v>96</v>
      </c>
      <c r="L396" t="s">
        <v>3623</v>
      </c>
      <c r="M396" s="35">
        <v>46004.519687499997</v>
      </c>
      <c r="N396" s="35">
        <v>46006.502083333333</v>
      </c>
      <c r="O396" t="s">
        <v>972</v>
      </c>
      <c r="P396" t="s">
        <v>951</v>
      </c>
      <c r="Q396" t="s">
        <v>1100</v>
      </c>
      <c r="R396" t="s">
        <v>1346</v>
      </c>
      <c r="S396" t="s">
        <v>98</v>
      </c>
      <c r="T396" t="s">
        <v>119</v>
      </c>
      <c r="U396" t="s">
        <v>100</v>
      </c>
      <c r="V396" t="s">
        <v>3624</v>
      </c>
      <c r="W396" t="s">
        <v>102</v>
      </c>
      <c r="X396" t="s">
        <v>3625</v>
      </c>
      <c r="Y396" t="s">
        <v>13</v>
      </c>
      <c r="Z396" t="s">
        <v>105</v>
      </c>
      <c r="AA396" t="s">
        <v>1118</v>
      </c>
      <c r="AB396" s="37">
        <v>1</v>
      </c>
      <c r="AC396" t="s">
        <v>107</v>
      </c>
      <c r="AD396" s="37">
        <v>275729</v>
      </c>
      <c r="AE396" s="37">
        <v>196537</v>
      </c>
      <c r="AF396" s="37">
        <v>275729</v>
      </c>
    </row>
    <row r="397" spans="1:32">
      <c r="A397" t="s">
        <v>189</v>
      </c>
      <c r="B397" t="s">
        <v>190</v>
      </c>
      <c r="C397" t="s">
        <v>191</v>
      </c>
      <c r="D397" t="s">
        <v>210</v>
      </c>
      <c r="E397" t="s">
        <v>3626</v>
      </c>
      <c r="F397" t="s">
        <v>3627</v>
      </c>
      <c r="G397" t="s">
        <v>947</v>
      </c>
      <c r="H397" t="s">
        <v>195</v>
      </c>
      <c r="I397" t="s">
        <v>189</v>
      </c>
      <c r="J397" t="s">
        <v>3628</v>
      </c>
      <c r="K397" t="s">
        <v>96</v>
      </c>
      <c r="L397" t="s">
        <v>3629</v>
      </c>
      <c r="M397" s="35">
        <v>46004.520358796297</v>
      </c>
      <c r="N397" s="35">
        <v>46007.645833333343</v>
      </c>
      <c r="O397" t="s">
        <v>972</v>
      </c>
      <c r="P397" t="s">
        <v>951</v>
      </c>
      <c r="Q397" t="s">
        <v>952</v>
      </c>
      <c r="R397" t="s">
        <v>953</v>
      </c>
      <c r="S397" t="s">
        <v>142</v>
      </c>
      <c r="T397" t="s">
        <v>2137</v>
      </c>
      <c r="U397" t="s">
        <v>100</v>
      </c>
      <c r="V397" t="s">
        <v>3630</v>
      </c>
      <c r="W397" t="s">
        <v>102</v>
      </c>
      <c r="X397" t="s">
        <v>3631</v>
      </c>
      <c r="Y397" t="s">
        <v>8</v>
      </c>
      <c r="Z397" t="s">
        <v>105</v>
      </c>
      <c r="AA397" t="s">
        <v>382</v>
      </c>
      <c r="AB397" s="37">
        <v>1</v>
      </c>
      <c r="AC397" t="s">
        <v>107</v>
      </c>
      <c r="AD397" s="37">
        <v>65960</v>
      </c>
      <c r="AE397" s="37">
        <v>75096</v>
      </c>
      <c r="AF397" s="37">
        <v>65960</v>
      </c>
    </row>
    <row r="398" spans="1:32">
      <c r="A398" t="s">
        <v>297</v>
      </c>
      <c r="B398" t="s">
        <v>109</v>
      </c>
      <c r="C398" t="s">
        <v>110</v>
      </c>
      <c r="D398" t="s">
        <v>3579</v>
      </c>
      <c r="E398" t="s">
        <v>3632</v>
      </c>
      <c r="F398" t="s">
        <v>3633</v>
      </c>
      <c r="G398" t="s">
        <v>947</v>
      </c>
      <c r="H398" t="s">
        <v>655</v>
      </c>
      <c r="I398" t="s">
        <v>3582</v>
      </c>
      <c r="J398" t="s">
        <v>3634</v>
      </c>
      <c r="K398" t="s">
        <v>96</v>
      </c>
      <c r="L398" t="s">
        <v>3635</v>
      </c>
      <c r="M398" s="35">
        <v>46004.599062499998</v>
      </c>
      <c r="N398" s="35">
        <v>46006.575694444437</v>
      </c>
      <c r="O398" t="s">
        <v>972</v>
      </c>
      <c r="P398" t="s">
        <v>951</v>
      </c>
      <c r="Q398" t="s">
        <v>952</v>
      </c>
      <c r="R398" t="s">
        <v>1125</v>
      </c>
      <c r="S398" t="s">
        <v>964</v>
      </c>
      <c r="T398" t="s">
        <v>964</v>
      </c>
      <c r="U398" t="s">
        <v>100</v>
      </c>
      <c r="V398" t="s">
        <v>3636</v>
      </c>
      <c r="W398" t="s">
        <v>102</v>
      </c>
      <c r="X398" t="s">
        <v>3637</v>
      </c>
      <c r="Y398" t="s">
        <v>11</v>
      </c>
      <c r="Z398" t="s">
        <v>105</v>
      </c>
      <c r="AA398" t="s">
        <v>359</v>
      </c>
      <c r="AB398" s="37">
        <v>1</v>
      </c>
      <c r="AC398" t="s">
        <v>107</v>
      </c>
      <c r="AD398" s="37">
        <v>144968</v>
      </c>
      <c r="AE398" s="37">
        <v>140396</v>
      </c>
      <c r="AF398" s="37">
        <v>144968</v>
      </c>
    </row>
    <row r="399" spans="1:32">
      <c r="A399" t="s">
        <v>297</v>
      </c>
      <c r="B399" t="s">
        <v>109</v>
      </c>
      <c r="C399" t="s">
        <v>110</v>
      </c>
      <c r="D399" t="s">
        <v>652</v>
      </c>
      <c r="E399" t="s">
        <v>3638</v>
      </c>
      <c r="F399" t="s">
        <v>3639</v>
      </c>
      <c r="G399" t="s">
        <v>947</v>
      </c>
      <c r="H399" t="s">
        <v>655</v>
      </c>
      <c r="I399" t="s">
        <v>656</v>
      </c>
      <c r="J399" t="s">
        <v>3640</v>
      </c>
      <c r="K399" t="s">
        <v>96</v>
      </c>
      <c r="L399" t="s">
        <v>3641</v>
      </c>
      <c r="M399" s="35">
        <v>46004.654374999998</v>
      </c>
      <c r="N399" s="35">
        <v>46006.603472222218</v>
      </c>
      <c r="O399" t="s">
        <v>972</v>
      </c>
      <c r="P399" t="s">
        <v>951</v>
      </c>
      <c r="Q399" t="s">
        <v>962</v>
      </c>
      <c r="R399" t="s">
        <v>962</v>
      </c>
      <c r="S399" t="s">
        <v>142</v>
      </c>
      <c r="T399" t="s">
        <v>1046</v>
      </c>
      <c r="U399" t="s">
        <v>100</v>
      </c>
      <c r="V399" t="s">
        <v>3642</v>
      </c>
      <c r="W399" t="s">
        <v>102</v>
      </c>
      <c r="X399" t="s">
        <v>3643</v>
      </c>
      <c r="Y399" t="s">
        <v>13</v>
      </c>
      <c r="Z399" t="s">
        <v>105</v>
      </c>
      <c r="AA399" t="s">
        <v>661</v>
      </c>
      <c r="AB399" s="37">
        <v>1</v>
      </c>
      <c r="AC399" t="s">
        <v>107</v>
      </c>
      <c r="AD399" s="37">
        <v>275729</v>
      </c>
      <c r="AE399" s="37">
        <v>196537</v>
      </c>
      <c r="AF399" s="37">
        <v>275729</v>
      </c>
    </row>
    <row r="400" spans="1:32">
      <c r="A400" t="s">
        <v>189</v>
      </c>
      <c r="B400" t="s">
        <v>190</v>
      </c>
      <c r="C400" t="s">
        <v>191</v>
      </c>
      <c r="D400" t="s">
        <v>3644</v>
      </c>
      <c r="E400" t="s">
        <v>3645</v>
      </c>
      <c r="F400" t="s">
        <v>3646</v>
      </c>
      <c r="G400" t="s">
        <v>947</v>
      </c>
      <c r="H400" t="s">
        <v>195</v>
      </c>
      <c r="I400" t="s">
        <v>3647</v>
      </c>
      <c r="J400" t="s">
        <v>3648</v>
      </c>
      <c r="K400" t="s">
        <v>96</v>
      </c>
      <c r="L400" t="s">
        <v>3649</v>
      </c>
      <c r="M400" s="35">
        <v>46004.667071759257</v>
      </c>
      <c r="N400" s="35">
        <v>46008.505555555559</v>
      </c>
      <c r="P400" t="s">
        <v>951</v>
      </c>
      <c r="Q400" t="s">
        <v>952</v>
      </c>
      <c r="R400" t="s">
        <v>953</v>
      </c>
      <c r="S400" t="s">
        <v>963</v>
      </c>
      <c r="T400" t="s">
        <v>963</v>
      </c>
      <c r="V400" t="s">
        <v>3650</v>
      </c>
      <c r="W400" t="s">
        <v>955</v>
      </c>
      <c r="Y400" t="s">
        <v>15</v>
      </c>
      <c r="Z400" t="s">
        <v>105</v>
      </c>
      <c r="AA400" t="s">
        <v>230</v>
      </c>
      <c r="AB400" s="37">
        <v>0</v>
      </c>
      <c r="AC400" t="s">
        <v>107</v>
      </c>
      <c r="AD400" s="37">
        <v>41241</v>
      </c>
      <c r="AE400" s="37">
        <v>0</v>
      </c>
      <c r="AF400" s="37">
        <v>41241</v>
      </c>
    </row>
    <row r="401" spans="1:32">
      <c r="A401" t="s">
        <v>189</v>
      </c>
      <c r="B401" t="s">
        <v>190</v>
      </c>
      <c r="C401" t="s">
        <v>191</v>
      </c>
      <c r="D401" t="s">
        <v>837</v>
      </c>
      <c r="E401" t="s">
        <v>3651</v>
      </c>
      <c r="F401" t="s">
        <v>3231</v>
      </c>
      <c r="G401" t="s">
        <v>947</v>
      </c>
      <c r="H401" t="s">
        <v>195</v>
      </c>
      <c r="I401" t="s">
        <v>840</v>
      </c>
      <c r="J401" t="s">
        <v>3232</v>
      </c>
      <c r="K401" t="s">
        <v>96</v>
      </c>
      <c r="L401" t="s">
        <v>3652</v>
      </c>
      <c r="M401" s="35">
        <v>46005.333333333343</v>
      </c>
      <c r="N401" s="35">
        <v>46006.627083333333</v>
      </c>
      <c r="O401" t="s">
        <v>972</v>
      </c>
      <c r="P401" t="s">
        <v>951</v>
      </c>
      <c r="Q401" t="s">
        <v>1019</v>
      </c>
      <c r="R401" t="s">
        <v>2681</v>
      </c>
      <c r="S401" t="s">
        <v>98</v>
      </c>
      <c r="T401" t="s">
        <v>99</v>
      </c>
      <c r="U401" t="s">
        <v>100</v>
      </c>
      <c r="V401" t="s">
        <v>3653</v>
      </c>
      <c r="W401" t="s">
        <v>102</v>
      </c>
      <c r="X401" t="s">
        <v>3235</v>
      </c>
      <c r="Y401" t="s">
        <v>8</v>
      </c>
      <c r="Z401" t="s">
        <v>105</v>
      </c>
      <c r="AA401" t="s">
        <v>845</v>
      </c>
      <c r="AB401" s="37">
        <v>1</v>
      </c>
      <c r="AC401" t="s">
        <v>107</v>
      </c>
      <c r="AD401" s="37">
        <v>65960</v>
      </c>
      <c r="AE401" s="37">
        <v>75096</v>
      </c>
      <c r="AF401" s="37">
        <v>65960</v>
      </c>
    </row>
    <row r="402" spans="1:32">
      <c r="A402" t="s">
        <v>123</v>
      </c>
      <c r="B402" t="s">
        <v>124</v>
      </c>
      <c r="C402" t="s">
        <v>125</v>
      </c>
      <c r="D402" t="s">
        <v>171</v>
      </c>
      <c r="E402" t="s">
        <v>3654</v>
      </c>
      <c r="F402" t="s">
        <v>173</v>
      </c>
      <c r="G402" t="s">
        <v>947</v>
      </c>
      <c r="H402" t="s">
        <v>174</v>
      </c>
      <c r="I402" t="s">
        <v>175</v>
      </c>
      <c r="J402" t="s">
        <v>176</v>
      </c>
      <c r="K402" t="s">
        <v>96</v>
      </c>
      <c r="L402" t="s">
        <v>3655</v>
      </c>
      <c r="M402" s="35">
        <v>46005.337025462963</v>
      </c>
      <c r="N402" s="35">
        <v>46010.481249999997</v>
      </c>
      <c r="O402" t="s">
        <v>972</v>
      </c>
      <c r="P402" t="s">
        <v>951</v>
      </c>
      <c r="Q402" t="s">
        <v>962</v>
      </c>
      <c r="R402" t="s">
        <v>962</v>
      </c>
      <c r="U402" t="s">
        <v>100</v>
      </c>
      <c r="V402" t="s">
        <v>3656</v>
      </c>
      <c r="W402" t="s">
        <v>102</v>
      </c>
      <c r="X402" t="s">
        <v>179</v>
      </c>
      <c r="Y402" t="s">
        <v>15</v>
      </c>
      <c r="Z402" t="s">
        <v>105</v>
      </c>
      <c r="AA402" t="s">
        <v>1514</v>
      </c>
      <c r="AB402" s="37">
        <v>1</v>
      </c>
      <c r="AC402" t="s">
        <v>107</v>
      </c>
      <c r="AD402" s="37">
        <v>479589</v>
      </c>
      <c r="AE402" s="37">
        <v>196537</v>
      </c>
      <c r="AF402" s="37">
        <v>479589</v>
      </c>
    </row>
    <row r="403" spans="1:32">
      <c r="A403" t="s">
        <v>108</v>
      </c>
      <c r="B403" t="s">
        <v>109</v>
      </c>
      <c r="C403" t="s">
        <v>110</v>
      </c>
      <c r="D403" t="s">
        <v>3657</v>
      </c>
      <c r="E403" t="s">
        <v>3658</v>
      </c>
      <c r="F403" t="s">
        <v>3659</v>
      </c>
      <c r="G403" t="s">
        <v>947</v>
      </c>
      <c r="H403" t="s">
        <v>183</v>
      </c>
      <c r="I403" t="s">
        <v>3660</v>
      </c>
      <c r="J403" t="s">
        <v>3661</v>
      </c>
      <c r="K403" t="s">
        <v>96</v>
      </c>
      <c r="L403" t="s">
        <v>3662</v>
      </c>
      <c r="M403" s="35">
        <v>46004.471608796302</v>
      </c>
      <c r="N403" s="35">
        <v>46006.647222222222</v>
      </c>
      <c r="O403" t="s">
        <v>972</v>
      </c>
      <c r="P403" t="s">
        <v>951</v>
      </c>
      <c r="Q403" t="s">
        <v>952</v>
      </c>
      <c r="R403" t="s">
        <v>973</v>
      </c>
      <c r="S403" t="s">
        <v>142</v>
      </c>
      <c r="T403" t="s">
        <v>143</v>
      </c>
      <c r="U403" t="s">
        <v>100</v>
      </c>
      <c r="V403" t="s">
        <v>3663</v>
      </c>
      <c r="W403" t="s">
        <v>102</v>
      </c>
      <c r="X403" t="s">
        <v>3664</v>
      </c>
      <c r="Y403" t="s">
        <v>11</v>
      </c>
      <c r="Z403" t="s">
        <v>105</v>
      </c>
      <c r="AA403" t="s">
        <v>3522</v>
      </c>
      <c r="AB403" s="37">
        <v>1</v>
      </c>
      <c r="AC403" t="s">
        <v>107</v>
      </c>
      <c r="AD403" s="37">
        <v>144968</v>
      </c>
      <c r="AE403" s="37">
        <v>140396</v>
      </c>
      <c r="AF403" s="37">
        <v>144968</v>
      </c>
    </row>
    <row r="404" spans="1:32">
      <c r="A404" t="s">
        <v>297</v>
      </c>
      <c r="B404" t="s">
        <v>109</v>
      </c>
      <c r="C404" t="s">
        <v>110</v>
      </c>
      <c r="D404" t="s">
        <v>652</v>
      </c>
      <c r="E404" t="s">
        <v>3665</v>
      </c>
      <c r="F404" t="s">
        <v>3666</v>
      </c>
      <c r="G404" t="s">
        <v>947</v>
      </c>
      <c r="H404" t="s">
        <v>655</v>
      </c>
      <c r="I404" t="s">
        <v>656</v>
      </c>
      <c r="J404" t="s">
        <v>3667</v>
      </c>
      <c r="K404" t="s">
        <v>96</v>
      </c>
      <c r="L404" t="s">
        <v>3668</v>
      </c>
      <c r="M404" s="35">
        <v>46004.47216435185</v>
      </c>
      <c r="N404" s="35">
        <v>46006.701388888891</v>
      </c>
      <c r="O404" t="s">
        <v>972</v>
      </c>
      <c r="P404" t="s">
        <v>951</v>
      </c>
      <c r="Q404" t="s">
        <v>1100</v>
      </c>
      <c r="R404" t="s">
        <v>2335</v>
      </c>
      <c r="S404" t="s">
        <v>98</v>
      </c>
      <c r="T404" t="s">
        <v>99</v>
      </c>
      <c r="U404" t="s">
        <v>100</v>
      </c>
      <c r="V404" t="s">
        <v>3669</v>
      </c>
      <c r="W404" t="s">
        <v>102</v>
      </c>
      <c r="X404" t="s">
        <v>3670</v>
      </c>
      <c r="Y404" t="s">
        <v>13</v>
      </c>
      <c r="Z404" t="s">
        <v>105</v>
      </c>
      <c r="AA404" t="s">
        <v>661</v>
      </c>
      <c r="AB404" s="37">
        <v>1</v>
      </c>
      <c r="AC404" t="s">
        <v>107</v>
      </c>
      <c r="AD404" s="37">
        <v>275729</v>
      </c>
      <c r="AE404" s="37">
        <v>196537</v>
      </c>
      <c r="AF404" s="37">
        <v>275729</v>
      </c>
    </row>
    <row r="405" spans="1:32">
      <c r="A405" t="s">
        <v>189</v>
      </c>
      <c r="B405" t="s">
        <v>190</v>
      </c>
      <c r="C405" t="s">
        <v>191</v>
      </c>
      <c r="D405" t="s">
        <v>3671</v>
      </c>
      <c r="E405" t="s">
        <v>3672</v>
      </c>
      <c r="F405" t="s">
        <v>3673</v>
      </c>
      <c r="G405" t="s">
        <v>947</v>
      </c>
      <c r="H405" t="s">
        <v>195</v>
      </c>
      <c r="I405" t="s">
        <v>3674</v>
      </c>
      <c r="J405" t="s">
        <v>3675</v>
      </c>
      <c r="K405" t="s">
        <v>96</v>
      </c>
      <c r="L405" t="s">
        <v>3676</v>
      </c>
      <c r="M405" s="35">
        <v>46004.494976851849</v>
      </c>
      <c r="N405" s="35">
        <v>46007.392361111109</v>
      </c>
      <c r="O405" t="s">
        <v>972</v>
      </c>
      <c r="P405" t="s">
        <v>951</v>
      </c>
      <c r="Q405" t="s">
        <v>1134</v>
      </c>
      <c r="R405" t="s">
        <v>1135</v>
      </c>
      <c r="S405" t="s">
        <v>964</v>
      </c>
      <c r="T405" t="s">
        <v>964</v>
      </c>
      <c r="U405" t="s">
        <v>100</v>
      </c>
      <c r="V405" t="s">
        <v>3677</v>
      </c>
      <c r="W405" t="s">
        <v>102</v>
      </c>
      <c r="X405" t="s">
        <v>3678</v>
      </c>
      <c r="Y405" t="s">
        <v>13</v>
      </c>
      <c r="Z405" t="s">
        <v>105</v>
      </c>
      <c r="AA405" t="s">
        <v>553</v>
      </c>
      <c r="AB405" s="37">
        <v>1</v>
      </c>
      <c r="AC405" t="s">
        <v>107</v>
      </c>
      <c r="AD405" s="37">
        <v>275729</v>
      </c>
      <c r="AE405" s="37">
        <v>196537</v>
      </c>
      <c r="AF405" s="37">
        <v>275729</v>
      </c>
    </row>
    <row r="406" spans="1:32">
      <c r="A406" t="s">
        <v>317</v>
      </c>
      <c r="B406" t="s">
        <v>124</v>
      </c>
      <c r="C406" t="s">
        <v>125</v>
      </c>
      <c r="D406" t="s">
        <v>318</v>
      </c>
      <c r="E406" t="s">
        <v>3679</v>
      </c>
      <c r="F406" t="s">
        <v>534</v>
      </c>
      <c r="G406" t="s">
        <v>947</v>
      </c>
      <c r="H406" t="s">
        <v>321</v>
      </c>
      <c r="I406" t="s">
        <v>322</v>
      </c>
      <c r="J406" t="s">
        <v>535</v>
      </c>
      <c r="K406" t="s">
        <v>96</v>
      </c>
      <c r="L406" t="s">
        <v>3680</v>
      </c>
      <c r="M406" s="35">
        <v>46004.497673611113</v>
      </c>
      <c r="N406" s="35">
        <v>46006.493750000001</v>
      </c>
      <c r="O406" t="s">
        <v>972</v>
      </c>
      <c r="P406" t="s">
        <v>951</v>
      </c>
      <c r="Q406" t="s">
        <v>1019</v>
      </c>
      <c r="R406" t="s">
        <v>2681</v>
      </c>
      <c r="S406" t="s">
        <v>98</v>
      </c>
      <c r="T406" t="s">
        <v>119</v>
      </c>
      <c r="U406" t="s">
        <v>100</v>
      </c>
      <c r="V406" t="s">
        <v>3681</v>
      </c>
      <c r="W406" t="s">
        <v>102</v>
      </c>
      <c r="X406" t="s">
        <v>3682</v>
      </c>
      <c r="Y406" t="s">
        <v>11</v>
      </c>
      <c r="Z406" t="s">
        <v>105</v>
      </c>
      <c r="AA406" t="s">
        <v>1819</v>
      </c>
      <c r="AB406" s="37">
        <v>1</v>
      </c>
      <c r="AC406" t="s">
        <v>107</v>
      </c>
      <c r="AD406" s="37">
        <v>144968</v>
      </c>
      <c r="AE406" s="37">
        <v>140396</v>
      </c>
      <c r="AF406" s="37">
        <v>144968</v>
      </c>
    </row>
    <row r="407" spans="1:32">
      <c r="A407" t="s">
        <v>231</v>
      </c>
      <c r="B407" t="s">
        <v>86</v>
      </c>
      <c r="C407" t="s">
        <v>87</v>
      </c>
      <c r="D407" t="s">
        <v>1892</v>
      </c>
      <c r="E407" t="s">
        <v>3683</v>
      </c>
      <c r="F407" t="s">
        <v>3684</v>
      </c>
      <c r="G407" t="s">
        <v>947</v>
      </c>
      <c r="H407" t="s">
        <v>235</v>
      </c>
      <c r="I407" t="s">
        <v>231</v>
      </c>
      <c r="J407" t="s">
        <v>3685</v>
      </c>
      <c r="K407" t="s">
        <v>96</v>
      </c>
      <c r="L407" t="s">
        <v>3686</v>
      </c>
      <c r="M407" s="35">
        <v>46004.498229166667</v>
      </c>
      <c r="N407" s="35">
        <v>46006.709027777782</v>
      </c>
      <c r="O407" t="s">
        <v>972</v>
      </c>
      <c r="P407" t="s">
        <v>951</v>
      </c>
      <c r="Q407" t="s">
        <v>1268</v>
      </c>
      <c r="R407" t="s">
        <v>993</v>
      </c>
      <c r="S407" t="s">
        <v>98</v>
      </c>
      <c r="T407" t="s">
        <v>119</v>
      </c>
      <c r="U407" t="s">
        <v>100</v>
      </c>
      <c r="V407" t="s">
        <v>3687</v>
      </c>
      <c r="W407" t="s">
        <v>102</v>
      </c>
      <c r="X407" t="s">
        <v>3688</v>
      </c>
      <c r="Y407" t="s">
        <v>8</v>
      </c>
      <c r="Z407" t="s">
        <v>105</v>
      </c>
      <c r="AA407" t="s">
        <v>1851</v>
      </c>
      <c r="AB407" s="37">
        <v>1</v>
      </c>
      <c r="AC407" t="s">
        <v>107</v>
      </c>
      <c r="AD407" s="37">
        <v>65960</v>
      </c>
      <c r="AE407" s="37">
        <v>75096</v>
      </c>
      <c r="AF407" s="37">
        <v>65960</v>
      </c>
    </row>
    <row r="408" spans="1:32">
      <c r="A408" t="s">
        <v>626</v>
      </c>
      <c r="B408" t="s">
        <v>124</v>
      </c>
      <c r="C408" t="s">
        <v>125</v>
      </c>
      <c r="D408" t="s">
        <v>627</v>
      </c>
      <c r="E408" t="s">
        <v>3689</v>
      </c>
      <c r="F408" t="s">
        <v>3690</v>
      </c>
      <c r="G408" t="s">
        <v>947</v>
      </c>
      <c r="H408" t="s">
        <v>630</v>
      </c>
      <c r="I408" t="s">
        <v>626</v>
      </c>
      <c r="J408" t="s">
        <v>3691</v>
      </c>
      <c r="K408" t="s">
        <v>96</v>
      </c>
      <c r="L408" t="s">
        <v>3692</v>
      </c>
      <c r="M408" s="35">
        <v>46004.598310185182</v>
      </c>
      <c r="N408" s="35">
        <v>46005.493750000001</v>
      </c>
      <c r="O408" t="s">
        <v>972</v>
      </c>
      <c r="P408" t="s">
        <v>951</v>
      </c>
      <c r="Q408" t="s">
        <v>1019</v>
      </c>
      <c r="R408" t="s">
        <v>2681</v>
      </c>
      <c r="S408" t="s">
        <v>98</v>
      </c>
      <c r="T408" t="s">
        <v>99</v>
      </c>
      <c r="U408" t="s">
        <v>100</v>
      </c>
      <c r="V408" t="s">
        <v>3693</v>
      </c>
      <c r="W408" t="s">
        <v>102</v>
      </c>
      <c r="X408" t="s">
        <v>3694</v>
      </c>
      <c r="Y408" t="s">
        <v>8</v>
      </c>
      <c r="Z408" t="s">
        <v>105</v>
      </c>
      <c r="AA408" t="s">
        <v>3695</v>
      </c>
      <c r="AB408" s="37">
        <v>1</v>
      </c>
      <c r="AC408" t="s">
        <v>107</v>
      </c>
      <c r="AD408" s="37">
        <v>65960</v>
      </c>
      <c r="AE408" s="37">
        <v>75096</v>
      </c>
      <c r="AF408" s="37">
        <v>65960</v>
      </c>
    </row>
    <row r="409" spans="1:32">
      <c r="A409" t="s">
        <v>242</v>
      </c>
      <c r="B409" t="s">
        <v>248</v>
      </c>
      <c r="C409" t="s">
        <v>244</v>
      </c>
      <c r="D409" t="s">
        <v>309</v>
      </c>
      <c r="E409" t="s">
        <v>3696</v>
      </c>
      <c r="F409" t="s">
        <v>3697</v>
      </c>
      <c r="G409" t="s">
        <v>947</v>
      </c>
      <c r="H409" t="s">
        <v>248</v>
      </c>
      <c r="I409" t="s">
        <v>242</v>
      </c>
      <c r="J409" t="s">
        <v>3698</v>
      </c>
      <c r="K409" t="s">
        <v>96</v>
      </c>
      <c r="L409" t="s">
        <v>3699</v>
      </c>
      <c r="M409" s="35">
        <v>46004.60125</v>
      </c>
      <c r="N409" s="35">
        <v>46006.45416666667</v>
      </c>
      <c r="O409" t="s">
        <v>972</v>
      </c>
      <c r="P409" t="s">
        <v>951</v>
      </c>
      <c r="Q409" t="s">
        <v>1268</v>
      </c>
      <c r="R409" t="s">
        <v>993</v>
      </c>
      <c r="S409" t="s">
        <v>963</v>
      </c>
      <c r="T409" t="s">
        <v>963</v>
      </c>
      <c r="U409" t="s">
        <v>100</v>
      </c>
      <c r="V409" t="s">
        <v>3700</v>
      </c>
      <c r="W409" t="s">
        <v>102</v>
      </c>
      <c r="X409" t="s">
        <v>3701</v>
      </c>
      <c r="Y409" t="s">
        <v>8</v>
      </c>
      <c r="Z409" t="s">
        <v>105</v>
      </c>
      <c r="AA409" t="s">
        <v>272</v>
      </c>
      <c r="AB409" s="37">
        <v>1</v>
      </c>
      <c r="AC409" t="s">
        <v>107</v>
      </c>
      <c r="AD409" s="37">
        <v>65960</v>
      </c>
      <c r="AE409" s="37">
        <v>75096</v>
      </c>
      <c r="AF409" s="37">
        <v>65960</v>
      </c>
    </row>
    <row r="410" spans="1:32">
      <c r="A410" t="s">
        <v>189</v>
      </c>
      <c r="B410" t="s">
        <v>190</v>
      </c>
      <c r="C410" t="s">
        <v>191</v>
      </c>
      <c r="D410" t="s">
        <v>572</v>
      </c>
      <c r="E410" t="s">
        <v>3702</v>
      </c>
      <c r="F410" t="s">
        <v>3703</v>
      </c>
      <c r="G410" t="s">
        <v>947</v>
      </c>
      <c r="H410" t="s">
        <v>195</v>
      </c>
      <c r="I410" t="s">
        <v>575</v>
      </c>
      <c r="J410" t="s">
        <v>3704</v>
      </c>
      <c r="K410" t="s">
        <v>96</v>
      </c>
      <c r="L410" t="s">
        <v>3705</v>
      </c>
      <c r="M410" s="35">
        <v>46004.653900462959</v>
      </c>
      <c r="N410" s="35">
        <v>46006.593055555553</v>
      </c>
      <c r="O410" t="s">
        <v>972</v>
      </c>
      <c r="P410" t="s">
        <v>951</v>
      </c>
      <c r="Q410" t="s">
        <v>952</v>
      </c>
      <c r="R410" t="s">
        <v>973</v>
      </c>
      <c r="S410" t="s">
        <v>98</v>
      </c>
      <c r="T410" t="s">
        <v>119</v>
      </c>
      <c r="U410" t="s">
        <v>100</v>
      </c>
      <c r="V410" t="s">
        <v>3706</v>
      </c>
      <c r="W410" t="s">
        <v>102</v>
      </c>
      <c r="X410" t="s">
        <v>3707</v>
      </c>
      <c r="Y410" t="s">
        <v>11</v>
      </c>
      <c r="Z410" t="s">
        <v>105</v>
      </c>
      <c r="AA410" t="s">
        <v>382</v>
      </c>
      <c r="AB410" s="37">
        <v>1</v>
      </c>
      <c r="AC410" t="s">
        <v>107</v>
      </c>
      <c r="AD410" s="37">
        <v>144968</v>
      </c>
      <c r="AE410" s="37">
        <v>140396</v>
      </c>
      <c r="AF410" s="37">
        <v>144968</v>
      </c>
    </row>
    <row r="411" spans="1:32">
      <c r="A411" t="s">
        <v>189</v>
      </c>
      <c r="B411" t="s">
        <v>190</v>
      </c>
      <c r="C411" t="s">
        <v>191</v>
      </c>
      <c r="D411" t="s">
        <v>3708</v>
      </c>
      <c r="E411" t="s">
        <v>3709</v>
      </c>
      <c r="F411" t="s">
        <v>3710</v>
      </c>
      <c r="G411" t="s">
        <v>947</v>
      </c>
      <c r="H411" t="s">
        <v>195</v>
      </c>
      <c r="I411" t="s">
        <v>3711</v>
      </c>
      <c r="J411" t="s">
        <v>3712</v>
      </c>
      <c r="K411" t="s">
        <v>96</v>
      </c>
      <c r="L411" t="s">
        <v>3713</v>
      </c>
      <c r="M411" s="35">
        <v>46005.699467592603</v>
      </c>
      <c r="N411" s="35">
        <v>46007.585416666669</v>
      </c>
      <c r="O411" t="s">
        <v>972</v>
      </c>
      <c r="P411" t="s">
        <v>951</v>
      </c>
      <c r="Q411" t="s">
        <v>952</v>
      </c>
      <c r="R411" t="s">
        <v>973</v>
      </c>
      <c r="S411" t="s">
        <v>98</v>
      </c>
      <c r="T411" t="s">
        <v>119</v>
      </c>
      <c r="U411" t="s">
        <v>100</v>
      </c>
      <c r="V411" t="s">
        <v>3714</v>
      </c>
      <c r="W411" t="s">
        <v>102</v>
      </c>
      <c r="X411" t="s">
        <v>3715</v>
      </c>
      <c r="Y411" t="s">
        <v>11</v>
      </c>
      <c r="Z411" t="s">
        <v>105</v>
      </c>
      <c r="AA411" t="s">
        <v>3716</v>
      </c>
      <c r="AB411" s="37">
        <v>1</v>
      </c>
      <c r="AC411" t="s">
        <v>107</v>
      </c>
      <c r="AD411" s="37">
        <v>144968</v>
      </c>
      <c r="AE411" s="37">
        <v>140396</v>
      </c>
      <c r="AF411" s="37">
        <v>144968</v>
      </c>
    </row>
    <row r="412" spans="1:32">
      <c r="A412" t="s">
        <v>189</v>
      </c>
      <c r="B412" t="s">
        <v>190</v>
      </c>
      <c r="C412" t="s">
        <v>191</v>
      </c>
      <c r="D412" t="s">
        <v>210</v>
      </c>
      <c r="E412" t="s">
        <v>3717</v>
      </c>
      <c r="F412" t="s">
        <v>3718</v>
      </c>
      <c r="G412" t="s">
        <v>947</v>
      </c>
      <c r="H412" t="s">
        <v>195</v>
      </c>
      <c r="I412" t="s">
        <v>189</v>
      </c>
      <c r="J412" t="s">
        <v>3719</v>
      </c>
      <c r="K412" t="s">
        <v>96</v>
      </c>
      <c r="L412" t="s">
        <v>3720</v>
      </c>
      <c r="M412" s="35">
        <v>46006.347500000003</v>
      </c>
      <c r="N412" s="35">
        <v>46006.506249999999</v>
      </c>
      <c r="O412" t="s">
        <v>972</v>
      </c>
      <c r="P412" t="s">
        <v>951</v>
      </c>
      <c r="Q412" t="s">
        <v>1100</v>
      </c>
      <c r="R412" t="s">
        <v>993</v>
      </c>
      <c r="S412" t="s">
        <v>98</v>
      </c>
      <c r="T412" t="s">
        <v>99</v>
      </c>
      <c r="U412" t="s">
        <v>100</v>
      </c>
      <c r="V412" t="s">
        <v>3721</v>
      </c>
      <c r="W412" t="s">
        <v>102</v>
      </c>
      <c r="X412" t="s">
        <v>3722</v>
      </c>
      <c r="Y412" t="s">
        <v>8</v>
      </c>
      <c r="Z412" t="s">
        <v>105</v>
      </c>
      <c r="AA412" t="s">
        <v>230</v>
      </c>
      <c r="AB412" s="37">
        <v>1</v>
      </c>
      <c r="AC412" t="s">
        <v>107</v>
      </c>
      <c r="AD412" s="37">
        <v>65960</v>
      </c>
      <c r="AE412" s="37">
        <v>75096</v>
      </c>
      <c r="AF412" s="37">
        <v>65960</v>
      </c>
    </row>
    <row r="413" spans="1:32">
      <c r="A413" t="s">
        <v>189</v>
      </c>
      <c r="B413" t="s">
        <v>190</v>
      </c>
      <c r="C413" t="s">
        <v>191</v>
      </c>
      <c r="D413" t="s">
        <v>885</v>
      </c>
      <c r="E413" t="s">
        <v>3723</v>
      </c>
      <c r="F413" t="s">
        <v>3724</v>
      </c>
      <c r="G413" t="s">
        <v>947</v>
      </c>
      <c r="H413" t="s">
        <v>195</v>
      </c>
      <c r="I413" t="s">
        <v>888</v>
      </c>
      <c r="J413" t="s">
        <v>3725</v>
      </c>
      <c r="K413" t="s">
        <v>96</v>
      </c>
      <c r="L413" t="s">
        <v>3726</v>
      </c>
      <c r="M413" s="35">
        <v>46006.333333333343</v>
      </c>
      <c r="N413" s="35">
        <v>46006.504166666673</v>
      </c>
      <c r="O413" t="s">
        <v>972</v>
      </c>
      <c r="P413" t="s">
        <v>951</v>
      </c>
      <c r="Q413" t="s">
        <v>952</v>
      </c>
      <c r="R413" t="s">
        <v>993</v>
      </c>
      <c r="S413" t="s">
        <v>98</v>
      </c>
      <c r="T413" t="s">
        <v>99</v>
      </c>
      <c r="U413" t="s">
        <v>100</v>
      </c>
      <c r="V413" t="s">
        <v>3727</v>
      </c>
      <c r="W413" t="s">
        <v>102</v>
      </c>
      <c r="X413" t="s">
        <v>3728</v>
      </c>
      <c r="Y413" t="s">
        <v>8</v>
      </c>
      <c r="Z413" t="s">
        <v>105</v>
      </c>
      <c r="AA413" t="s">
        <v>2405</v>
      </c>
      <c r="AB413" s="37">
        <v>1</v>
      </c>
      <c r="AC413" t="s">
        <v>107</v>
      </c>
      <c r="AD413" s="37">
        <v>65960</v>
      </c>
      <c r="AE413" s="37">
        <v>75096</v>
      </c>
      <c r="AF413" s="37">
        <v>65960</v>
      </c>
    </row>
    <row r="414" spans="1:32">
      <c r="A414" t="s">
        <v>1084</v>
      </c>
      <c r="B414" t="s">
        <v>957</v>
      </c>
      <c r="C414" t="s">
        <v>286</v>
      </c>
      <c r="D414" t="s">
        <v>3729</v>
      </c>
      <c r="E414" t="s">
        <v>3730</v>
      </c>
      <c r="F414" t="s">
        <v>3731</v>
      </c>
      <c r="G414" t="s">
        <v>947</v>
      </c>
      <c r="H414" t="s">
        <v>2869</v>
      </c>
      <c r="I414" t="s">
        <v>3732</v>
      </c>
      <c r="J414" t="s">
        <v>3733</v>
      </c>
      <c r="K414" t="s">
        <v>96</v>
      </c>
      <c r="L414" t="s">
        <v>3734</v>
      </c>
      <c r="M414" s="35">
        <v>46006.339236111111</v>
      </c>
      <c r="N414" s="35">
        <v>46009.626388888893</v>
      </c>
      <c r="O414" t="s">
        <v>972</v>
      </c>
      <c r="P414" t="s">
        <v>951</v>
      </c>
      <c r="Q414" t="s">
        <v>962</v>
      </c>
      <c r="R414" t="s">
        <v>962</v>
      </c>
      <c r="S414" t="s">
        <v>963</v>
      </c>
      <c r="T414" t="s">
        <v>963</v>
      </c>
      <c r="U414" t="s">
        <v>100</v>
      </c>
      <c r="V414" t="s">
        <v>3735</v>
      </c>
      <c r="W414" t="s">
        <v>102</v>
      </c>
      <c r="X414" t="s">
        <v>3736</v>
      </c>
      <c r="Y414" t="s">
        <v>15</v>
      </c>
      <c r="Z414" t="s">
        <v>105</v>
      </c>
      <c r="AA414" t="s">
        <v>1506</v>
      </c>
      <c r="AB414" s="37">
        <v>1</v>
      </c>
      <c r="AC414" t="s">
        <v>107</v>
      </c>
      <c r="AD414" s="37">
        <v>479589</v>
      </c>
      <c r="AE414" s="37">
        <v>196537</v>
      </c>
      <c r="AF414" s="37">
        <v>479589</v>
      </c>
    </row>
    <row r="415" spans="1:32">
      <c r="A415" t="s">
        <v>1168</v>
      </c>
      <c r="B415" t="s">
        <v>124</v>
      </c>
      <c r="C415" t="s">
        <v>125</v>
      </c>
      <c r="D415" t="s">
        <v>1201</v>
      </c>
      <c r="E415" t="s">
        <v>3737</v>
      </c>
      <c r="F415" t="s">
        <v>3738</v>
      </c>
      <c r="G415" t="s">
        <v>947</v>
      </c>
      <c r="H415" t="s">
        <v>1172</v>
      </c>
      <c r="I415" t="s">
        <v>1204</v>
      </c>
      <c r="J415" t="s">
        <v>3739</v>
      </c>
      <c r="K415" t="s">
        <v>96</v>
      </c>
      <c r="L415" t="s">
        <v>3740</v>
      </c>
      <c r="M415" s="35">
        <v>46006.346018518518</v>
      </c>
      <c r="N415" s="35">
        <v>46007.754861111112</v>
      </c>
      <c r="O415" t="s">
        <v>972</v>
      </c>
      <c r="P415" t="s">
        <v>951</v>
      </c>
      <c r="Q415" t="s">
        <v>1527</v>
      </c>
      <c r="R415" t="s">
        <v>1528</v>
      </c>
      <c r="S415" t="s">
        <v>98</v>
      </c>
      <c r="T415" t="s">
        <v>99</v>
      </c>
      <c r="U415" t="s">
        <v>100</v>
      </c>
      <c r="V415" t="s">
        <v>3741</v>
      </c>
      <c r="W415" t="s">
        <v>102</v>
      </c>
      <c r="X415" t="s">
        <v>3742</v>
      </c>
      <c r="Y415" t="s">
        <v>11</v>
      </c>
      <c r="Z415" t="s">
        <v>105</v>
      </c>
      <c r="AA415" t="s">
        <v>1146</v>
      </c>
      <c r="AB415" s="37">
        <v>1</v>
      </c>
      <c r="AC415" t="s">
        <v>107</v>
      </c>
      <c r="AD415" s="37">
        <v>144968</v>
      </c>
      <c r="AE415" s="37">
        <v>140396</v>
      </c>
      <c r="AF415" s="37">
        <v>144968</v>
      </c>
    </row>
    <row r="416" spans="1:32">
      <c r="A416" t="s">
        <v>189</v>
      </c>
      <c r="B416" t="s">
        <v>190</v>
      </c>
      <c r="C416" t="s">
        <v>191</v>
      </c>
      <c r="D416" t="s">
        <v>210</v>
      </c>
      <c r="E416" t="s">
        <v>3743</v>
      </c>
      <c r="F416" t="s">
        <v>3744</v>
      </c>
      <c r="G416" t="s">
        <v>947</v>
      </c>
      <c r="H416" t="s">
        <v>195</v>
      </c>
      <c r="I416" t="s">
        <v>189</v>
      </c>
      <c r="J416" t="s">
        <v>3745</v>
      </c>
      <c r="K416" t="s">
        <v>96</v>
      </c>
      <c r="L416" t="s">
        <v>3746</v>
      </c>
      <c r="M416" s="35">
        <v>46006.382557870369</v>
      </c>
      <c r="N416" s="35">
        <v>46006.536805555559</v>
      </c>
      <c r="O416" t="s">
        <v>972</v>
      </c>
      <c r="P416" t="s">
        <v>951</v>
      </c>
      <c r="Q416" t="s">
        <v>952</v>
      </c>
      <c r="R416" t="s">
        <v>1190</v>
      </c>
      <c r="S416" t="s">
        <v>98</v>
      </c>
      <c r="T416" t="s">
        <v>119</v>
      </c>
      <c r="U416" t="s">
        <v>100</v>
      </c>
      <c r="V416" t="s">
        <v>3747</v>
      </c>
      <c r="W416" t="s">
        <v>102</v>
      </c>
      <c r="X416" t="s">
        <v>3748</v>
      </c>
      <c r="Y416" t="s">
        <v>8</v>
      </c>
      <c r="Z416" t="s">
        <v>105</v>
      </c>
      <c r="AA416" t="s">
        <v>2405</v>
      </c>
      <c r="AB416" s="37">
        <v>1</v>
      </c>
      <c r="AC416" t="s">
        <v>107</v>
      </c>
      <c r="AD416" s="37">
        <v>65960</v>
      </c>
      <c r="AE416" s="37">
        <v>75096</v>
      </c>
      <c r="AF416" s="37">
        <v>65960</v>
      </c>
    </row>
    <row r="417" spans="1:32">
      <c r="A417" t="s">
        <v>147</v>
      </c>
      <c r="B417" t="s">
        <v>124</v>
      </c>
      <c r="C417" t="s">
        <v>125</v>
      </c>
      <c r="D417" t="s">
        <v>1716</v>
      </c>
      <c r="E417" t="s">
        <v>3749</v>
      </c>
      <c r="F417" t="s">
        <v>3750</v>
      </c>
      <c r="G417" t="s">
        <v>947</v>
      </c>
      <c r="H417" t="s">
        <v>129</v>
      </c>
      <c r="I417" t="s">
        <v>1719</v>
      </c>
      <c r="J417" t="s">
        <v>3751</v>
      </c>
      <c r="K417" t="s">
        <v>96</v>
      </c>
      <c r="L417" t="s">
        <v>3752</v>
      </c>
      <c r="M417" s="35">
        <v>46006.383275462962</v>
      </c>
      <c r="N417" s="35">
        <v>46006.612500000003</v>
      </c>
      <c r="O417" t="s">
        <v>972</v>
      </c>
      <c r="P417" t="s">
        <v>1000</v>
      </c>
      <c r="Q417" t="s">
        <v>983</v>
      </c>
      <c r="R417" t="s">
        <v>3753</v>
      </c>
      <c r="S417" t="s">
        <v>98</v>
      </c>
      <c r="T417" t="s">
        <v>119</v>
      </c>
      <c r="U417" t="s">
        <v>100</v>
      </c>
      <c r="V417" t="s">
        <v>3754</v>
      </c>
      <c r="W417" t="s">
        <v>102</v>
      </c>
      <c r="X417" t="s">
        <v>3755</v>
      </c>
      <c r="Y417" t="s">
        <v>15</v>
      </c>
      <c r="Z417" t="s">
        <v>105</v>
      </c>
      <c r="AA417" t="s">
        <v>1118</v>
      </c>
      <c r="AB417" s="37">
        <v>1</v>
      </c>
      <c r="AC417" t="s">
        <v>107</v>
      </c>
      <c r="AD417" s="37">
        <v>479589</v>
      </c>
      <c r="AE417" s="37">
        <v>196537</v>
      </c>
      <c r="AF417" s="37">
        <v>479589</v>
      </c>
    </row>
    <row r="418" spans="1:32">
      <c r="A418" t="s">
        <v>1084</v>
      </c>
      <c r="B418" t="s">
        <v>957</v>
      </c>
      <c r="C418" t="s">
        <v>286</v>
      </c>
      <c r="D418" t="s">
        <v>3756</v>
      </c>
      <c r="E418" t="s">
        <v>3757</v>
      </c>
      <c r="F418" t="s">
        <v>3758</v>
      </c>
      <c r="G418" t="s">
        <v>947</v>
      </c>
      <c r="H418" t="s">
        <v>1088</v>
      </c>
      <c r="I418" t="s">
        <v>3759</v>
      </c>
      <c r="J418" t="s">
        <v>3760</v>
      </c>
      <c r="K418" t="s">
        <v>96</v>
      </c>
      <c r="L418" t="s">
        <v>3761</v>
      </c>
      <c r="M418" s="35">
        <v>46006.389131944437</v>
      </c>
      <c r="N418" s="35">
        <v>46006.706944444442</v>
      </c>
      <c r="O418" t="s">
        <v>972</v>
      </c>
      <c r="P418" t="s">
        <v>951</v>
      </c>
      <c r="Q418" t="s">
        <v>1044</v>
      </c>
      <c r="R418" t="s">
        <v>1323</v>
      </c>
      <c r="S418" t="s">
        <v>98</v>
      </c>
      <c r="T418" t="s">
        <v>99</v>
      </c>
      <c r="U418" t="s">
        <v>100</v>
      </c>
      <c r="V418" t="s">
        <v>3762</v>
      </c>
      <c r="W418" t="s">
        <v>102</v>
      </c>
      <c r="X418" t="s">
        <v>3763</v>
      </c>
      <c r="Y418" t="s">
        <v>8</v>
      </c>
      <c r="Z418" t="s">
        <v>105</v>
      </c>
      <c r="AA418" t="s">
        <v>2690</v>
      </c>
      <c r="AB418" s="37">
        <v>1</v>
      </c>
      <c r="AC418" t="s">
        <v>107</v>
      </c>
      <c r="AD418" s="37">
        <v>65960</v>
      </c>
      <c r="AE418" s="37">
        <v>75096</v>
      </c>
      <c r="AF418" s="37">
        <v>65960</v>
      </c>
    </row>
    <row r="419" spans="1:32">
      <c r="A419" t="s">
        <v>108</v>
      </c>
      <c r="B419" t="s">
        <v>109</v>
      </c>
      <c r="C419" t="s">
        <v>110</v>
      </c>
      <c r="D419" t="s">
        <v>966</v>
      </c>
      <c r="E419" t="s">
        <v>3764</v>
      </c>
      <c r="F419" t="s">
        <v>3765</v>
      </c>
      <c r="G419" t="s">
        <v>947</v>
      </c>
      <c r="H419" t="s">
        <v>183</v>
      </c>
      <c r="I419" t="s">
        <v>969</v>
      </c>
      <c r="J419" t="s">
        <v>3766</v>
      </c>
      <c r="K419" t="s">
        <v>96</v>
      </c>
      <c r="L419" t="s">
        <v>3767</v>
      </c>
      <c r="M419" s="35">
        <v>46006.388611111113</v>
      </c>
      <c r="N419" s="35">
        <v>46007.54583333333</v>
      </c>
      <c r="O419" t="s">
        <v>972</v>
      </c>
      <c r="P419" t="s">
        <v>951</v>
      </c>
      <c r="Q419" t="s">
        <v>952</v>
      </c>
      <c r="R419" t="s">
        <v>973</v>
      </c>
      <c r="S419" t="s">
        <v>964</v>
      </c>
      <c r="T419" t="s">
        <v>964</v>
      </c>
      <c r="U419" t="s">
        <v>100</v>
      </c>
      <c r="V419" t="s">
        <v>3768</v>
      </c>
      <c r="W419" t="s">
        <v>102</v>
      </c>
      <c r="X419" t="s">
        <v>3769</v>
      </c>
      <c r="Y419" t="s">
        <v>15</v>
      </c>
      <c r="Z419" t="s">
        <v>105</v>
      </c>
      <c r="AA419" t="s">
        <v>976</v>
      </c>
      <c r="AB419" s="37">
        <v>1</v>
      </c>
      <c r="AC419" t="s">
        <v>107</v>
      </c>
      <c r="AD419" s="37">
        <v>479589</v>
      </c>
      <c r="AE419" s="37">
        <v>196537</v>
      </c>
      <c r="AF419" s="37">
        <v>479589</v>
      </c>
    </row>
    <row r="420" spans="1:32">
      <c r="A420" t="s">
        <v>750</v>
      </c>
      <c r="B420" t="s">
        <v>957</v>
      </c>
      <c r="C420" t="s">
        <v>286</v>
      </c>
      <c r="D420" t="s">
        <v>3770</v>
      </c>
      <c r="E420" t="s">
        <v>3771</v>
      </c>
      <c r="F420" t="s">
        <v>3772</v>
      </c>
      <c r="G420" t="s">
        <v>947</v>
      </c>
      <c r="H420" t="s">
        <v>754</v>
      </c>
      <c r="I420" t="s">
        <v>750</v>
      </c>
      <c r="J420" t="s">
        <v>3773</v>
      </c>
      <c r="K420" t="s">
        <v>96</v>
      </c>
      <c r="L420" t="s">
        <v>3774</v>
      </c>
      <c r="M420" s="35">
        <v>46006.418657407397</v>
      </c>
      <c r="N420" s="35">
        <v>46006.635416666657</v>
      </c>
      <c r="O420" t="s">
        <v>972</v>
      </c>
      <c r="P420" t="s">
        <v>951</v>
      </c>
      <c r="Q420" t="s">
        <v>992</v>
      </c>
      <c r="R420" t="s">
        <v>993</v>
      </c>
      <c r="S420" t="s">
        <v>98</v>
      </c>
      <c r="T420" t="s">
        <v>99</v>
      </c>
      <c r="U420" t="s">
        <v>100</v>
      </c>
      <c r="V420" t="s">
        <v>3775</v>
      </c>
      <c r="W420" t="s">
        <v>102</v>
      </c>
      <c r="X420" t="s">
        <v>3776</v>
      </c>
      <c r="Y420" t="s">
        <v>8</v>
      </c>
      <c r="Z420" t="s">
        <v>105</v>
      </c>
      <c r="AA420" t="s">
        <v>3777</v>
      </c>
      <c r="AB420" s="37">
        <v>1</v>
      </c>
      <c r="AC420" t="s">
        <v>107</v>
      </c>
      <c r="AD420" s="37">
        <v>65960</v>
      </c>
      <c r="AE420" s="37">
        <v>75096</v>
      </c>
      <c r="AF420" s="37">
        <v>65960</v>
      </c>
    </row>
    <row r="421" spans="1:32">
      <c r="A421" t="s">
        <v>297</v>
      </c>
      <c r="B421" t="s">
        <v>109</v>
      </c>
      <c r="C421" t="s">
        <v>110</v>
      </c>
      <c r="D421" t="s">
        <v>352</v>
      </c>
      <c r="E421" t="s">
        <v>3778</v>
      </c>
      <c r="F421" t="s">
        <v>3779</v>
      </c>
      <c r="G421" t="s">
        <v>947</v>
      </c>
      <c r="H421" t="s">
        <v>302</v>
      </c>
      <c r="I421" t="s">
        <v>297</v>
      </c>
      <c r="J421" t="s">
        <v>3780</v>
      </c>
      <c r="K421" t="s">
        <v>96</v>
      </c>
      <c r="L421" t="s">
        <v>3781</v>
      </c>
      <c r="M421" s="35">
        <v>46006</v>
      </c>
      <c r="N421" s="35">
        <v>46007.445138888892</v>
      </c>
      <c r="O421" t="s">
        <v>972</v>
      </c>
      <c r="P421" t="s">
        <v>1000</v>
      </c>
      <c r="Q421" t="s">
        <v>983</v>
      </c>
      <c r="R421" t="s">
        <v>1883</v>
      </c>
      <c r="S421" t="s">
        <v>142</v>
      </c>
      <c r="T421" t="s">
        <v>1046</v>
      </c>
      <c r="U421" t="s">
        <v>100</v>
      </c>
      <c r="V421" t="s">
        <v>3782</v>
      </c>
      <c r="W421" t="s">
        <v>102</v>
      </c>
      <c r="X421" t="s">
        <v>3783</v>
      </c>
      <c r="Y421" t="s">
        <v>8</v>
      </c>
      <c r="Z421" t="s">
        <v>105</v>
      </c>
      <c r="AA421" t="s">
        <v>1215</v>
      </c>
      <c r="AB421" s="37">
        <v>1</v>
      </c>
      <c r="AC421" t="s">
        <v>107</v>
      </c>
      <c r="AD421" s="37">
        <v>65960</v>
      </c>
      <c r="AE421" s="37">
        <v>75096</v>
      </c>
      <c r="AF421" s="37">
        <v>65960</v>
      </c>
    </row>
    <row r="422" spans="1:32">
      <c r="A422" t="s">
        <v>707</v>
      </c>
      <c r="B422" t="s">
        <v>109</v>
      </c>
      <c r="C422" t="s">
        <v>160</v>
      </c>
      <c r="D422" t="s">
        <v>719</v>
      </c>
      <c r="E422" t="s">
        <v>3784</v>
      </c>
      <c r="F422" t="s">
        <v>3785</v>
      </c>
      <c r="G422" t="s">
        <v>947</v>
      </c>
      <c r="H422" t="s">
        <v>722</v>
      </c>
      <c r="I422" t="s">
        <v>707</v>
      </c>
      <c r="J422" t="s">
        <v>3786</v>
      </c>
      <c r="K422" t="s">
        <v>96</v>
      </c>
      <c r="L422" t="s">
        <v>3787</v>
      </c>
      <c r="M422" s="35">
        <v>46006.423414351862</v>
      </c>
      <c r="N422" s="35">
        <v>46006.538888888892</v>
      </c>
      <c r="O422" t="s">
        <v>972</v>
      </c>
      <c r="P422" t="s">
        <v>1000</v>
      </c>
      <c r="Q422" t="s">
        <v>983</v>
      </c>
      <c r="R422" t="s">
        <v>1883</v>
      </c>
      <c r="S422" t="s">
        <v>142</v>
      </c>
      <c r="T422" t="s">
        <v>143</v>
      </c>
      <c r="U422" t="s">
        <v>100</v>
      </c>
      <c r="V422" t="s">
        <v>3788</v>
      </c>
      <c r="W422" t="s">
        <v>102</v>
      </c>
      <c r="X422" t="s">
        <v>3789</v>
      </c>
      <c r="Y422" t="s">
        <v>8</v>
      </c>
      <c r="Z422" t="s">
        <v>105</v>
      </c>
      <c r="AA422" t="s">
        <v>718</v>
      </c>
      <c r="AB422" s="37">
        <v>1</v>
      </c>
      <c r="AC422" t="s">
        <v>107</v>
      </c>
      <c r="AD422" s="37">
        <v>65960</v>
      </c>
      <c r="AE422" s="37">
        <v>75096</v>
      </c>
      <c r="AF422" s="37">
        <v>65960</v>
      </c>
    </row>
    <row r="423" spans="1:32">
      <c r="A423" t="s">
        <v>417</v>
      </c>
      <c r="B423" t="s">
        <v>86</v>
      </c>
      <c r="C423" t="s">
        <v>87</v>
      </c>
      <c r="D423" t="s">
        <v>470</v>
      </c>
      <c r="E423" t="s">
        <v>3790</v>
      </c>
      <c r="F423" t="s">
        <v>3791</v>
      </c>
      <c r="G423" t="s">
        <v>947</v>
      </c>
      <c r="H423" t="s">
        <v>455</v>
      </c>
      <c r="I423" t="s">
        <v>473</v>
      </c>
      <c r="J423" t="s">
        <v>3792</v>
      </c>
      <c r="K423" t="s">
        <v>96</v>
      </c>
      <c r="L423" t="s">
        <v>3793</v>
      </c>
      <c r="M423" s="35">
        <v>46006.431006944447</v>
      </c>
      <c r="N423" s="35">
        <v>46006.697916666657</v>
      </c>
      <c r="O423" t="s">
        <v>972</v>
      </c>
      <c r="P423" t="s">
        <v>951</v>
      </c>
      <c r="Q423" t="s">
        <v>983</v>
      </c>
      <c r="R423" t="s">
        <v>984</v>
      </c>
      <c r="S423" t="s">
        <v>98</v>
      </c>
      <c r="T423" t="s">
        <v>119</v>
      </c>
      <c r="U423" t="s">
        <v>100</v>
      </c>
      <c r="V423" t="s">
        <v>3794</v>
      </c>
      <c r="W423" t="s">
        <v>102</v>
      </c>
      <c r="X423" t="s">
        <v>3795</v>
      </c>
      <c r="Y423" t="s">
        <v>11</v>
      </c>
      <c r="Z423" t="s">
        <v>105</v>
      </c>
      <c r="AA423" t="s">
        <v>1318</v>
      </c>
      <c r="AB423" s="37">
        <v>1</v>
      </c>
      <c r="AC423" t="s">
        <v>107</v>
      </c>
      <c r="AD423" s="37">
        <v>144968</v>
      </c>
      <c r="AE423" s="37">
        <v>140396</v>
      </c>
      <c r="AF423" s="37">
        <v>144968</v>
      </c>
    </row>
    <row r="424" spans="1:32">
      <c r="A424" t="s">
        <v>189</v>
      </c>
      <c r="B424" t="s">
        <v>190</v>
      </c>
      <c r="C424" t="s">
        <v>191</v>
      </c>
      <c r="D424" t="s">
        <v>2538</v>
      </c>
      <c r="E424" t="s">
        <v>3796</v>
      </c>
      <c r="F424" t="s">
        <v>3797</v>
      </c>
      <c r="G424" t="s">
        <v>947</v>
      </c>
      <c r="H424" t="s">
        <v>195</v>
      </c>
      <c r="I424" t="s">
        <v>2541</v>
      </c>
      <c r="J424" t="s">
        <v>3798</v>
      </c>
      <c r="K424" t="s">
        <v>96</v>
      </c>
      <c r="L424" t="s">
        <v>3799</v>
      </c>
      <c r="M424" s="35">
        <v>46006.440833333327</v>
      </c>
      <c r="N424" s="35">
        <v>46006.568749999999</v>
      </c>
      <c r="O424" t="s">
        <v>972</v>
      </c>
      <c r="P424" t="s">
        <v>951</v>
      </c>
      <c r="Q424" t="s">
        <v>1134</v>
      </c>
      <c r="R424" t="s">
        <v>993</v>
      </c>
      <c r="S424" t="s">
        <v>98</v>
      </c>
      <c r="T424" t="s">
        <v>99</v>
      </c>
      <c r="U424" t="s">
        <v>100</v>
      </c>
      <c r="V424" t="s">
        <v>3800</v>
      </c>
      <c r="W424" t="s">
        <v>102</v>
      </c>
      <c r="X424" t="s">
        <v>3801</v>
      </c>
      <c r="Y424" t="s">
        <v>8</v>
      </c>
      <c r="Z424" t="s">
        <v>105</v>
      </c>
      <c r="AA424" t="s">
        <v>2405</v>
      </c>
      <c r="AB424" s="37">
        <v>1</v>
      </c>
      <c r="AC424" t="s">
        <v>107</v>
      </c>
      <c r="AD424" s="37">
        <v>65960</v>
      </c>
      <c r="AE424" s="37">
        <v>75096</v>
      </c>
      <c r="AF424" s="37">
        <v>65960</v>
      </c>
    </row>
    <row r="425" spans="1:32">
      <c r="A425" t="s">
        <v>417</v>
      </c>
      <c r="B425" t="s">
        <v>86</v>
      </c>
      <c r="C425" t="s">
        <v>87</v>
      </c>
      <c r="D425" t="s">
        <v>452</v>
      </c>
      <c r="E425" t="s">
        <v>3802</v>
      </c>
      <c r="F425" t="s">
        <v>3533</v>
      </c>
      <c r="G425" t="s">
        <v>947</v>
      </c>
      <c r="H425" t="s">
        <v>455</v>
      </c>
      <c r="I425" t="s">
        <v>417</v>
      </c>
      <c r="J425" t="s">
        <v>3534</v>
      </c>
      <c r="K425" t="s">
        <v>96</v>
      </c>
      <c r="L425" t="s">
        <v>3803</v>
      </c>
      <c r="M425" s="35">
        <v>46006.443009259259</v>
      </c>
      <c r="N425" s="35">
        <v>46006.605555555558</v>
      </c>
      <c r="O425" t="s">
        <v>972</v>
      </c>
      <c r="P425" t="s">
        <v>951</v>
      </c>
      <c r="Q425" t="s">
        <v>952</v>
      </c>
      <c r="R425" t="s">
        <v>1125</v>
      </c>
      <c r="S425" t="s">
        <v>98</v>
      </c>
      <c r="T425" t="s">
        <v>99</v>
      </c>
      <c r="U425" t="s">
        <v>100</v>
      </c>
      <c r="V425" t="s">
        <v>3804</v>
      </c>
      <c r="W425" t="s">
        <v>102</v>
      </c>
      <c r="X425" t="s">
        <v>3805</v>
      </c>
      <c r="Y425" t="s">
        <v>8</v>
      </c>
      <c r="Z425" t="s">
        <v>105</v>
      </c>
      <c r="AA425" t="s">
        <v>1367</v>
      </c>
      <c r="AB425" s="37">
        <v>1</v>
      </c>
      <c r="AC425" t="s">
        <v>107</v>
      </c>
      <c r="AD425" s="37">
        <v>65960</v>
      </c>
      <c r="AE425" s="37">
        <v>75096</v>
      </c>
      <c r="AF425" s="37">
        <v>65960</v>
      </c>
    </row>
    <row r="426" spans="1:32">
      <c r="A426" t="s">
        <v>1261</v>
      </c>
      <c r="B426" t="s">
        <v>124</v>
      </c>
      <c r="C426" t="s">
        <v>125</v>
      </c>
      <c r="D426" t="s">
        <v>3806</v>
      </c>
      <c r="E426" t="s">
        <v>3807</v>
      </c>
      <c r="F426" t="s">
        <v>3808</v>
      </c>
      <c r="G426" t="s">
        <v>947</v>
      </c>
      <c r="H426" t="s">
        <v>151</v>
      </c>
      <c r="I426" t="s">
        <v>3809</v>
      </c>
      <c r="J426" t="s">
        <v>3810</v>
      </c>
      <c r="K426" t="s">
        <v>96</v>
      </c>
      <c r="L426" t="s">
        <v>3811</v>
      </c>
      <c r="M426" s="35">
        <v>46006.462754629632</v>
      </c>
      <c r="N426" s="35">
        <v>46007.449305555558</v>
      </c>
      <c r="O426" t="s">
        <v>972</v>
      </c>
      <c r="P426" t="s">
        <v>951</v>
      </c>
      <c r="Q426" t="s">
        <v>962</v>
      </c>
      <c r="R426" t="s">
        <v>962</v>
      </c>
      <c r="S426" t="s">
        <v>964</v>
      </c>
      <c r="T426" t="s">
        <v>964</v>
      </c>
      <c r="U426" t="s">
        <v>100</v>
      </c>
      <c r="V426" t="s">
        <v>3812</v>
      </c>
      <c r="W426" t="s">
        <v>102</v>
      </c>
      <c r="X426" t="s">
        <v>3813</v>
      </c>
      <c r="Y426" t="s">
        <v>104</v>
      </c>
      <c r="Z426" t="s">
        <v>1672</v>
      </c>
      <c r="AA426" t="s">
        <v>3814</v>
      </c>
      <c r="AB426" s="37">
        <v>1</v>
      </c>
      <c r="AC426" t="s">
        <v>107</v>
      </c>
      <c r="AD426" s="37">
        <v>479589</v>
      </c>
      <c r="AE426" s="37">
        <v>196537</v>
      </c>
      <c r="AF426" s="37">
        <v>479589</v>
      </c>
    </row>
    <row r="427" spans="1:32">
      <c r="A427" t="s">
        <v>707</v>
      </c>
      <c r="B427" t="s">
        <v>109</v>
      </c>
      <c r="C427" t="s">
        <v>160</v>
      </c>
      <c r="D427" t="s">
        <v>2479</v>
      </c>
      <c r="E427" t="s">
        <v>3815</v>
      </c>
      <c r="F427" t="s">
        <v>3816</v>
      </c>
      <c r="G427" t="s">
        <v>947</v>
      </c>
      <c r="H427" t="s">
        <v>302</v>
      </c>
      <c r="I427" t="s">
        <v>2482</v>
      </c>
      <c r="J427" t="s">
        <v>3817</v>
      </c>
      <c r="K427" t="s">
        <v>96</v>
      </c>
      <c r="L427" t="s">
        <v>3818</v>
      </c>
      <c r="M427" s="35">
        <v>46006.462187500001</v>
      </c>
      <c r="N427" s="35">
        <v>46007.508333333331</v>
      </c>
      <c r="O427" t="s">
        <v>972</v>
      </c>
      <c r="P427" t="s">
        <v>951</v>
      </c>
      <c r="Q427" t="s">
        <v>952</v>
      </c>
      <c r="R427" t="s">
        <v>953</v>
      </c>
      <c r="S427" t="s">
        <v>963</v>
      </c>
      <c r="T427" t="s">
        <v>963</v>
      </c>
      <c r="U427" t="s">
        <v>100</v>
      </c>
      <c r="V427" t="s">
        <v>3819</v>
      </c>
      <c r="W427" t="s">
        <v>102</v>
      </c>
      <c r="X427" t="s">
        <v>3820</v>
      </c>
      <c r="Y427" t="s">
        <v>11</v>
      </c>
      <c r="Z427" t="s">
        <v>105</v>
      </c>
      <c r="AA427" t="s">
        <v>1252</v>
      </c>
      <c r="AB427" s="37">
        <v>1</v>
      </c>
      <c r="AC427" t="s">
        <v>107</v>
      </c>
      <c r="AD427" s="37">
        <v>144968</v>
      </c>
      <c r="AE427" s="37">
        <v>140396</v>
      </c>
      <c r="AF427" s="37">
        <v>144968</v>
      </c>
    </row>
    <row r="428" spans="1:32">
      <c r="A428" t="s">
        <v>297</v>
      </c>
      <c r="B428" t="s">
        <v>109</v>
      </c>
      <c r="C428" t="s">
        <v>110</v>
      </c>
      <c r="D428" t="s">
        <v>652</v>
      </c>
      <c r="E428" t="s">
        <v>3821</v>
      </c>
      <c r="F428" t="s">
        <v>3822</v>
      </c>
      <c r="G428" t="s">
        <v>947</v>
      </c>
      <c r="H428" t="s">
        <v>655</v>
      </c>
      <c r="I428" t="s">
        <v>656</v>
      </c>
      <c r="J428" t="s">
        <v>3823</v>
      </c>
      <c r="K428" t="s">
        <v>96</v>
      </c>
      <c r="L428" t="s">
        <v>3824</v>
      </c>
      <c r="M428" s="35">
        <v>46006.476817129631</v>
      </c>
      <c r="N428" s="35">
        <v>46007.477083333331</v>
      </c>
      <c r="O428" t="s">
        <v>972</v>
      </c>
      <c r="P428" t="s">
        <v>951</v>
      </c>
      <c r="Q428" t="s">
        <v>1056</v>
      </c>
      <c r="R428" t="s">
        <v>993</v>
      </c>
      <c r="S428" t="s">
        <v>142</v>
      </c>
      <c r="T428" t="s">
        <v>1046</v>
      </c>
      <c r="U428" t="s">
        <v>100</v>
      </c>
      <c r="V428" t="s">
        <v>3825</v>
      </c>
      <c r="W428" t="s">
        <v>102</v>
      </c>
      <c r="X428" t="s">
        <v>3826</v>
      </c>
      <c r="Y428" t="s">
        <v>13</v>
      </c>
      <c r="Z428" t="s">
        <v>105</v>
      </c>
      <c r="AA428" t="s">
        <v>661</v>
      </c>
      <c r="AB428" s="37">
        <v>1</v>
      </c>
      <c r="AC428" t="s">
        <v>107</v>
      </c>
      <c r="AD428" s="37">
        <v>275729</v>
      </c>
      <c r="AE428" s="37">
        <v>196537</v>
      </c>
      <c r="AF428" s="37">
        <v>275729</v>
      </c>
    </row>
    <row r="429" spans="1:32">
      <c r="A429" t="s">
        <v>189</v>
      </c>
      <c r="B429" t="s">
        <v>190</v>
      </c>
      <c r="C429" t="s">
        <v>191</v>
      </c>
      <c r="D429" t="s">
        <v>3827</v>
      </c>
      <c r="E429" t="s">
        <v>3828</v>
      </c>
      <c r="F429" t="s">
        <v>3829</v>
      </c>
      <c r="G429" t="s">
        <v>947</v>
      </c>
      <c r="H429" t="s">
        <v>195</v>
      </c>
      <c r="I429" t="s">
        <v>3830</v>
      </c>
      <c r="J429" t="s">
        <v>3831</v>
      </c>
      <c r="K429" t="s">
        <v>96</v>
      </c>
      <c r="L429" t="s">
        <v>3832</v>
      </c>
      <c r="M429" s="35">
        <v>46006.513240740736</v>
      </c>
      <c r="N429" s="35">
        <v>46007.557638888888</v>
      </c>
      <c r="O429" t="s">
        <v>972</v>
      </c>
      <c r="P429" t="s">
        <v>951</v>
      </c>
      <c r="Q429" t="s">
        <v>983</v>
      </c>
      <c r="R429" t="s">
        <v>984</v>
      </c>
      <c r="S429" t="s">
        <v>964</v>
      </c>
      <c r="T429" t="s">
        <v>964</v>
      </c>
      <c r="U429" t="s">
        <v>100</v>
      </c>
      <c r="V429" t="s">
        <v>3833</v>
      </c>
      <c r="W429" t="s">
        <v>102</v>
      </c>
      <c r="X429" t="s">
        <v>3834</v>
      </c>
      <c r="Y429" t="s">
        <v>11</v>
      </c>
      <c r="Z429" t="s">
        <v>105</v>
      </c>
      <c r="AA429" t="s">
        <v>2405</v>
      </c>
      <c r="AB429" s="37">
        <v>1</v>
      </c>
      <c r="AC429" t="s">
        <v>107</v>
      </c>
      <c r="AD429" s="37">
        <v>144968</v>
      </c>
      <c r="AE429" s="37">
        <v>140396</v>
      </c>
      <c r="AF429" s="37">
        <v>144968</v>
      </c>
    </row>
    <row r="430" spans="1:32">
      <c r="A430" t="s">
        <v>1168</v>
      </c>
      <c r="B430" t="s">
        <v>124</v>
      </c>
      <c r="C430" t="s">
        <v>125</v>
      </c>
      <c r="D430" t="s">
        <v>3835</v>
      </c>
      <c r="E430" t="s">
        <v>3836</v>
      </c>
      <c r="F430" t="s">
        <v>3837</v>
      </c>
      <c r="G430" t="s">
        <v>947</v>
      </c>
      <c r="H430" t="s">
        <v>1172</v>
      </c>
      <c r="I430" t="s">
        <v>1168</v>
      </c>
      <c r="J430" t="s">
        <v>3838</v>
      </c>
      <c r="K430" t="s">
        <v>96</v>
      </c>
      <c r="L430" t="s">
        <v>3839</v>
      </c>
      <c r="M430" s="35">
        <v>46006.552164351851</v>
      </c>
      <c r="N430" s="35">
        <v>46006.720138888893</v>
      </c>
      <c r="O430" t="s">
        <v>972</v>
      </c>
      <c r="P430" t="s">
        <v>951</v>
      </c>
      <c r="Q430" t="s">
        <v>1100</v>
      </c>
      <c r="R430" t="s">
        <v>1346</v>
      </c>
      <c r="S430" t="s">
        <v>98</v>
      </c>
      <c r="T430" t="s">
        <v>119</v>
      </c>
      <c r="U430" t="s">
        <v>100</v>
      </c>
      <c r="V430" t="s">
        <v>3840</v>
      </c>
      <c r="W430" t="s">
        <v>102</v>
      </c>
      <c r="X430" t="s">
        <v>3841</v>
      </c>
      <c r="Y430" t="s">
        <v>8</v>
      </c>
      <c r="Z430" t="s">
        <v>105</v>
      </c>
      <c r="AA430" t="s">
        <v>1146</v>
      </c>
      <c r="AB430" s="37">
        <v>1</v>
      </c>
      <c r="AC430" t="s">
        <v>107</v>
      </c>
      <c r="AD430" s="37">
        <v>65960</v>
      </c>
      <c r="AE430" s="37">
        <v>75096</v>
      </c>
      <c r="AF430" s="37">
        <v>65960</v>
      </c>
    </row>
    <row r="431" spans="1:32">
      <c r="A431" t="s">
        <v>189</v>
      </c>
      <c r="B431" t="s">
        <v>190</v>
      </c>
      <c r="C431" t="s">
        <v>191</v>
      </c>
      <c r="D431" t="s">
        <v>905</v>
      </c>
      <c r="E431" t="s">
        <v>3842</v>
      </c>
      <c r="F431" t="s">
        <v>3843</v>
      </c>
      <c r="G431" t="s">
        <v>947</v>
      </c>
      <c r="H431" t="s">
        <v>195</v>
      </c>
      <c r="I431" t="s">
        <v>908</v>
      </c>
      <c r="J431" t="s">
        <v>3844</v>
      </c>
      <c r="K431" t="s">
        <v>96</v>
      </c>
      <c r="L431" t="s">
        <v>3845</v>
      </c>
      <c r="M431" s="35">
        <v>46006.555</v>
      </c>
      <c r="N431" s="35">
        <v>46007.446527777778</v>
      </c>
      <c r="O431" t="s">
        <v>972</v>
      </c>
      <c r="P431" t="s">
        <v>951</v>
      </c>
      <c r="Q431" t="s">
        <v>952</v>
      </c>
      <c r="R431" t="s">
        <v>1125</v>
      </c>
      <c r="S431" t="s">
        <v>98</v>
      </c>
      <c r="T431" t="s">
        <v>99</v>
      </c>
      <c r="U431" t="s">
        <v>100</v>
      </c>
      <c r="V431" t="s">
        <v>3846</v>
      </c>
      <c r="W431" t="s">
        <v>102</v>
      </c>
      <c r="X431" t="s">
        <v>3847</v>
      </c>
      <c r="Y431" t="s">
        <v>8</v>
      </c>
      <c r="Z431" t="s">
        <v>105</v>
      </c>
      <c r="AA431" t="s">
        <v>823</v>
      </c>
      <c r="AB431" s="37">
        <v>1</v>
      </c>
      <c r="AC431" t="s">
        <v>107</v>
      </c>
      <c r="AD431" s="37">
        <v>65960</v>
      </c>
      <c r="AE431" s="37">
        <v>75096</v>
      </c>
      <c r="AF431" s="37">
        <v>65960</v>
      </c>
    </row>
    <row r="432" spans="1:32">
      <c r="A432" t="s">
        <v>189</v>
      </c>
      <c r="B432" t="s">
        <v>190</v>
      </c>
      <c r="C432" t="s">
        <v>191</v>
      </c>
      <c r="D432" t="s">
        <v>905</v>
      </c>
      <c r="E432" t="s">
        <v>3848</v>
      </c>
      <c r="F432" t="s">
        <v>3849</v>
      </c>
      <c r="G432" t="s">
        <v>947</v>
      </c>
      <c r="H432" t="s">
        <v>195</v>
      </c>
      <c r="I432" t="s">
        <v>908</v>
      </c>
      <c r="J432" t="s">
        <v>3850</v>
      </c>
      <c r="K432" t="s">
        <v>96</v>
      </c>
      <c r="L432" t="s">
        <v>3851</v>
      </c>
      <c r="M432" s="35">
        <v>46006.688159722216</v>
      </c>
      <c r="N432" s="35">
        <v>46007.510416666657</v>
      </c>
      <c r="O432" t="s">
        <v>972</v>
      </c>
      <c r="P432" t="s">
        <v>951</v>
      </c>
      <c r="Q432" t="s">
        <v>1056</v>
      </c>
      <c r="R432" t="s">
        <v>993</v>
      </c>
      <c r="S432" t="s">
        <v>98</v>
      </c>
      <c r="T432" t="s">
        <v>99</v>
      </c>
      <c r="U432" t="s">
        <v>100</v>
      </c>
      <c r="V432" t="s">
        <v>3852</v>
      </c>
      <c r="W432" t="s">
        <v>102</v>
      </c>
      <c r="X432" t="s">
        <v>3853</v>
      </c>
      <c r="Y432" t="s">
        <v>8</v>
      </c>
      <c r="Z432" t="s">
        <v>105</v>
      </c>
      <c r="AA432" t="s">
        <v>823</v>
      </c>
      <c r="AB432" s="37">
        <v>1</v>
      </c>
      <c r="AC432" t="s">
        <v>107</v>
      </c>
      <c r="AD432" s="37">
        <v>65960</v>
      </c>
      <c r="AE432" s="37">
        <v>75096</v>
      </c>
      <c r="AF432" s="37">
        <v>65960</v>
      </c>
    </row>
    <row r="433" spans="1:32">
      <c r="A433" t="s">
        <v>189</v>
      </c>
      <c r="B433" t="s">
        <v>190</v>
      </c>
      <c r="C433" t="s">
        <v>191</v>
      </c>
      <c r="D433" t="s">
        <v>210</v>
      </c>
      <c r="E433" t="s">
        <v>3854</v>
      </c>
      <c r="F433" t="s">
        <v>2134</v>
      </c>
      <c r="G433" t="s">
        <v>947</v>
      </c>
      <c r="H433" t="s">
        <v>195</v>
      </c>
      <c r="I433" t="s">
        <v>189</v>
      </c>
      <c r="J433" t="s">
        <v>2135</v>
      </c>
      <c r="K433" t="s">
        <v>96</v>
      </c>
      <c r="L433" t="s">
        <v>3855</v>
      </c>
      <c r="M433" s="35">
        <v>46006.699166666673</v>
      </c>
      <c r="N433" s="35">
        <v>46007.447222222218</v>
      </c>
      <c r="O433" t="s">
        <v>972</v>
      </c>
      <c r="P433" t="s">
        <v>951</v>
      </c>
      <c r="Q433" t="s">
        <v>1323</v>
      </c>
      <c r="R433" t="s">
        <v>993</v>
      </c>
      <c r="S433" t="s">
        <v>142</v>
      </c>
      <c r="T433" t="s">
        <v>2137</v>
      </c>
      <c r="U433" t="s">
        <v>100</v>
      </c>
      <c r="V433" t="s">
        <v>3856</v>
      </c>
      <c r="W433" t="s">
        <v>102</v>
      </c>
      <c r="X433" t="s">
        <v>3857</v>
      </c>
      <c r="Y433" t="s">
        <v>8</v>
      </c>
      <c r="Z433" t="s">
        <v>105</v>
      </c>
      <c r="AA433" t="s">
        <v>230</v>
      </c>
      <c r="AB433" s="37">
        <v>1</v>
      </c>
      <c r="AC433" t="s">
        <v>107</v>
      </c>
      <c r="AD433" s="37">
        <v>65960</v>
      </c>
      <c r="AE433" s="37">
        <v>75096</v>
      </c>
      <c r="AF433" s="37">
        <v>65960</v>
      </c>
    </row>
    <row r="434" spans="1:32">
      <c r="A434" t="s">
        <v>317</v>
      </c>
      <c r="B434" t="s">
        <v>124</v>
      </c>
      <c r="C434" t="s">
        <v>125</v>
      </c>
      <c r="D434" t="s">
        <v>318</v>
      </c>
      <c r="E434" t="s">
        <v>3858</v>
      </c>
      <c r="F434" t="s">
        <v>3859</v>
      </c>
      <c r="G434" t="s">
        <v>947</v>
      </c>
      <c r="H434" t="s">
        <v>321</v>
      </c>
      <c r="I434" t="s">
        <v>322</v>
      </c>
      <c r="J434" t="s">
        <v>3860</v>
      </c>
      <c r="K434" t="s">
        <v>96</v>
      </c>
      <c r="L434" t="s">
        <v>3861</v>
      </c>
      <c r="M434" s="35">
        <v>46006.704293981478</v>
      </c>
      <c r="N434" s="35">
        <v>46007.488194444442</v>
      </c>
      <c r="O434" t="s">
        <v>972</v>
      </c>
      <c r="P434" t="s">
        <v>951</v>
      </c>
      <c r="Q434" t="s">
        <v>1019</v>
      </c>
      <c r="R434" t="s">
        <v>3318</v>
      </c>
      <c r="S434" t="s">
        <v>964</v>
      </c>
      <c r="T434" t="s">
        <v>964</v>
      </c>
      <c r="U434" t="s">
        <v>100</v>
      </c>
      <c r="V434" t="s">
        <v>3862</v>
      </c>
      <c r="W434" t="s">
        <v>102</v>
      </c>
      <c r="X434" t="s">
        <v>3863</v>
      </c>
      <c r="Y434" t="s">
        <v>11</v>
      </c>
      <c r="Z434" t="s">
        <v>105</v>
      </c>
      <c r="AA434" t="s">
        <v>1819</v>
      </c>
      <c r="AB434" s="37">
        <v>1</v>
      </c>
      <c r="AC434" t="s">
        <v>107</v>
      </c>
      <c r="AD434" s="37">
        <v>144968</v>
      </c>
      <c r="AE434" s="37">
        <v>140396</v>
      </c>
      <c r="AF434" s="37">
        <v>144968</v>
      </c>
    </row>
    <row r="435" spans="1:32">
      <c r="A435" t="s">
        <v>189</v>
      </c>
      <c r="B435" t="s">
        <v>190</v>
      </c>
      <c r="C435" t="s">
        <v>191</v>
      </c>
      <c r="D435" t="s">
        <v>3864</v>
      </c>
      <c r="E435" t="s">
        <v>3865</v>
      </c>
      <c r="F435" t="s">
        <v>3866</v>
      </c>
      <c r="G435" t="s">
        <v>947</v>
      </c>
      <c r="H435" t="s">
        <v>195</v>
      </c>
      <c r="I435" t="s">
        <v>3867</v>
      </c>
      <c r="J435" t="s">
        <v>3868</v>
      </c>
      <c r="K435" t="s">
        <v>96</v>
      </c>
      <c r="L435" t="s">
        <v>3869</v>
      </c>
      <c r="M435" s="35">
        <v>46007.333333333343</v>
      </c>
      <c r="N435" s="35">
        <v>46009.477777777778</v>
      </c>
      <c r="O435" t="s">
        <v>972</v>
      </c>
      <c r="P435" t="s">
        <v>951</v>
      </c>
      <c r="Q435" t="s">
        <v>1100</v>
      </c>
      <c r="R435" t="s">
        <v>1346</v>
      </c>
      <c r="S435" t="s">
        <v>964</v>
      </c>
      <c r="T435" t="s">
        <v>964</v>
      </c>
      <c r="U435" t="s">
        <v>100</v>
      </c>
      <c r="V435" t="s">
        <v>3870</v>
      </c>
      <c r="W435" t="s">
        <v>102</v>
      </c>
      <c r="X435" t="s">
        <v>3871</v>
      </c>
      <c r="Y435" t="s">
        <v>13</v>
      </c>
      <c r="Z435" t="s">
        <v>105</v>
      </c>
      <c r="AA435" t="s">
        <v>3716</v>
      </c>
      <c r="AB435" s="37">
        <v>1</v>
      </c>
      <c r="AC435" t="s">
        <v>107</v>
      </c>
      <c r="AD435" s="37">
        <v>275729</v>
      </c>
      <c r="AE435" s="37">
        <v>196537</v>
      </c>
      <c r="AF435" s="37">
        <v>275729</v>
      </c>
    </row>
    <row r="436" spans="1:32">
      <c r="A436" t="s">
        <v>189</v>
      </c>
      <c r="B436" t="s">
        <v>190</v>
      </c>
      <c r="C436" t="s">
        <v>191</v>
      </c>
      <c r="D436" t="s">
        <v>3872</v>
      </c>
      <c r="E436" t="s">
        <v>3873</v>
      </c>
      <c r="F436" t="s">
        <v>3874</v>
      </c>
      <c r="G436" t="s">
        <v>947</v>
      </c>
      <c r="H436" t="s">
        <v>195</v>
      </c>
      <c r="I436" t="s">
        <v>3875</v>
      </c>
      <c r="J436" t="s">
        <v>3876</v>
      </c>
      <c r="K436" t="s">
        <v>96</v>
      </c>
      <c r="L436" t="s">
        <v>3877</v>
      </c>
      <c r="M436" s="35">
        <v>46007.333333333343</v>
      </c>
      <c r="N436" s="35">
        <v>46009.345833333333</v>
      </c>
      <c r="O436" t="s">
        <v>972</v>
      </c>
      <c r="P436" t="s">
        <v>951</v>
      </c>
      <c r="Q436" t="s">
        <v>983</v>
      </c>
      <c r="R436" t="s">
        <v>984</v>
      </c>
      <c r="S436" t="s">
        <v>964</v>
      </c>
      <c r="T436" t="s">
        <v>964</v>
      </c>
      <c r="U436" t="s">
        <v>100</v>
      </c>
      <c r="V436" t="s">
        <v>3878</v>
      </c>
      <c r="W436" t="s">
        <v>102</v>
      </c>
      <c r="X436" t="s">
        <v>3879</v>
      </c>
      <c r="Y436" t="s">
        <v>13</v>
      </c>
      <c r="Z436" t="s">
        <v>105</v>
      </c>
      <c r="AA436" t="s">
        <v>836</v>
      </c>
      <c r="AB436" s="37">
        <v>1</v>
      </c>
      <c r="AC436" t="s">
        <v>107</v>
      </c>
      <c r="AD436" s="37">
        <v>275729</v>
      </c>
      <c r="AE436" s="37">
        <v>196537</v>
      </c>
      <c r="AF436" s="37">
        <v>275729</v>
      </c>
    </row>
    <row r="437" spans="1:32">
      <c r="A437" t="s">
        <v>1084</v>
      </c>
      <c r="B437" t="s">
        <v>957</v>
      </c>
      <c r="C437" t="s">
        <v>286</v>
      </c>
      <c r="D437" t="s">
        <v>2370</v>
      </c>
      <c r="E437" t="s">
        <v>3880</v>
      </c>
      <c r="F437" t="s">
        <v>3881</v>
      </c>
      <c r="G437" t="s">
        <v>947</v>
      </c>
      <c r="H437" t="s">
        <v>1088</v>
      </c>
      <c r="I437" t="s">
        <v>2373</v>
      </c>
      <c r="J437" t="s">
        <v>3882</v>
      </c>
      <c r="K437" t="s">
        <v>96</v>
      </c>
      <c r="L437" t="s">
        <v>3883</v>
      </c>
      <c r="M437" s="35">
        <v>46006.748229166667</v>
      </c>
      <c r="N437" s="35">
        <v>46009.652083333327</v>
      </c>
      <c r="O437" t="s">
        <v>972</v>
      </c>
      <c r="P437" t="s">
        <v>951</v>
      </c>
      <c r="Q437" t="s">
        <v>1134</v>
      </c>
      <c r="R437" t="s">
        <v>993</v>
      </c>
      <c r="S437" t="s">
        <v>98</v>
      </c>
      <c r="T437" t="s">
        <v>119</v>
      </c>
      <c r="U437" t="s">
        <v>100</v>
      </c>
      <c r="V437" t="s">
        <v>3884</v>
      </c>
      <c r="W437" t="s">
        <v>102</v>
      </c>
      <c r="X437" t="s">
        <v>3885</v>
      </c>
      <c r="Y437" t="s">
        <v>13</v>
      </c>
      <c r="Z437" t="s">
        <v>105</v>
      </c>
      <c r="AA437" t="s">
        <v>1094</v>
      </c>
      <c r="AB437" s="37">
        <v>1</v>
      </c>
      <c r="AC437" t="s">
        <v>107</v>
      </c>
      <c r="AD437" s="37">
        <v>275729</v>
      </c>
      <c r="AE437" s="37">
        <v>196537</v>
      </c>
      <c r="AF437" s="37">
        <v>275729</v>
      </c>
    </row>
    <row r="438" spans="1:32">
      <c r="A438" t="s">
        <v>707</v>
      </c>
      <c r="B438" t="s">
        <v>109</v>
      </c>
      <c r="C438" t="s">
        <v>160</v>
      </c>
      <c r="D438" t="s">
        <v>2479</v>
      </c>
      <c r="E438" t="s">
        <v>3886</v>
      </c>
      <c r="F438" t="s">
        <v>3887</v>
      </c>
      <c r="G438" t="s">
        <v>947</v>
      </c>
      <c r="H438" t="s">
        <v>302</v>
      </c>
      <c r="I438" t="s">
        <v>2482</v>
      </c>
      <c r="J438" t="s">
        <v>3888</v>
      </c>
      <c r="K438" t="s">
        <v>96</v>
      </c>
      <c r="L438" t="s">
        <v>3889</v>
      </c>
      <c r="M438" s="35">
        <v>46007.333333333343</v>
      </c>
      <c r="N438" s="35">
        <v>46007.540277777778</v>
      </c>
      <c r="O438" t="s">
        <v>972</v>
      </c>
      <c r="P438" t="s">
        <v>951</v>
      </c>
      <c r="Q438" t="s">
        <v>952</v>
      </c>
      <c r="R438" t="s">
        <v>953</v>
      </c>
      <c r="S438" t="s">
        <v>98</v>
      </c>
      <c r="T438" t="s">
        <v>119</v>
      </c>
      <c r="U438" t="s">
        <v>1347</v>
      </c>
      <c r="V438" t="s">
        <v>3890</v>
      </c>
      <c r="W438" t="s">
        <v>102</v>
      </c>
      <c r="X438" t="s">
        <v>3891</v>
      </c>
      <c r="Y438" t="s">
        <v>11</v>
      </c>
      <c r="Z438" t="s">
        <v>105</v>
      </c>
      <c r="AA438" t="s">
        <v>1252</v>
      </c>
      <c r="AB438" s="37">
        <v>1</v>
      </c>
      <c r="AC438" t="s">
        <v>107</v>
      </c>
      <c r="AD438" s="37">
        <v>144968</v>
      </c>
      <c r="AE438" s="37">
        <v>140396</v>
      </c>
      <c r="AF438" s="37">
        <v>144968</v>
      </c>
    </row>
    <row r="439" spans="1:32">
      <c r="A439" t="s">
        <v>189</v>
      </c>
      <c r="B439" t="s">
        <v>190</v>
      </c>
      <c r="C439" t="s">
        <v>191</v>
      </c>
      <c r="D439" t="s">
        <v>905</v>
      </c>
      <c r="E439" t="s">
        <v>3892</v>
      </c>
      <c r="F439" t="s">
        <v>3893</v>
      </c>
      <c r="G439" t="s">
        <v>947</v>
      </c>
      <c r="H439" t="s">
        <v>195</v>
      </c>
      <c r="I439" t="s">
        <v>908</v>
      </c>
      <c r="J439" t="s">
        <v>3894</v>
      </c>
      <c r="K439" t="s">
        <v>96</v>
      </c>
      <c r="L439" t="s">
        <v>3895</v>
      </c>
      <c r="M439" s="35">
        <v>46007.333333333343</v>
      </c>
      <c r="N439" s="35">
        <v>46007.55</v>
      </c>
      <c r="O439" t="s">
        <v>972</v>
      </c>
      <c r="P439" t="s">
        <v>951</v>
      </c>
      <c r="Q439" t="s">
        <v>1100</v>
      </c>
      <c r="R439" t="s">
        <v>993</v>
      </c>
      <c r="S439" t="s">
        <v>98</v>
      </c>
      <c r="T439" t="s">
        <v>119</v>
      </c>
      <c r="U439" t="s">
        <v>100</v>
      </c>
      <c r="V439" t="s">
        <v>3896</v>
      </c>
      <c r="W439" t="s">
        <v>102</v>
      </c>
      <c r="X439" t="s">
        <v>3897</v>
      </c>
      <c r="Y439" t="s">
        <v>8</v>
      </c>
      <c r="Z439" t="s">
        <v>105</v>
      </c>
      <c r="AA439" t="s">
        <v>823</v>
      </c>
      <c r="AB439" s="37">
        <v>1</v>
      </c>
      <c r="AC439" t="s">
        <v>107</v>
      </c>
      <c r="AD439" s="37">
        <v>65960</v>
      </c>
      <c r="AE439" s="37">
        <v>75096</v>
      </c>
      <c r="AF439" s="37">
        <v>65960</v>
      </c>
    </row>
    <row r="440" spans="1:32">
      <c r="A440" t="s">
        <v>123</v>
      </c>
      <c r="B440" t="s">
        <v>124</v>
      </c>
      <c r="C440" t="s">
        <v>125</v>
      </c>
      <c r="D440" t="s">
        <v>3898</v>
      </c>
      <c r="E440" t="s">
        <v>3899</v>
      </c>
      <c r="F440" t="s">
        <v>3900</v>
      </c>
      <c r="G440" t="s">
        <v>947</v>
      </c>
      <c r="H440" t="s">
        <v>129</v>
      </c>
      <c r="I440" t="s">
        <v>3901</v>
      </c>
      <c r="J440" t="s">
        <v>3902</v>
      </c>
      <c r="K440" t="s">
        <v>96</v>
      </c>
      <c r="L440" t="s">
        <v>3903</v>
      </c>
      <c r="M440" s="35">
        <v>46007.335520833331</v>
      </c>
      <c r="N440" s="35">
        <v>46008.46875</v>
      </c>
      <c r="O440" t="s">
        <v>972</v>
      </c>
      <c r="P440" t="s">
        <v>951</v>
      </c>
      <c r="Q440" t="s">
        <v>952</v>
      </c>
      <c r="R440" t="s">
        <v>973</v>
      </c>
      <c r="S440" t="s">
        <v>963</v>
      </c>
      <c r="T440" t="s">
        <v>963</v>
      </c>
      <c r="U440" t="s">
        <v>100</v>
      </c>
      <c r="V440" t="s">
        <v>3904</v>
      </c>
      <c r="W440" t="s">
        <v>102</v>
      </c>
      <c r="X440" t="s">
        <v>3905</v>
      </c>
      <c r="Y440" t="s">
        <v>11</v>
      </c>
      <c r="Z440" t="s">
        <v>105</v>
      </c>
      <c r="AA440" t="s">
        <v>135</v>
      </c>
      <c r="AB440" s="37">
        <v>1</v>
      </c>
      <c r="AC440" t="s">
        <v>107</v>
      </c>
      <c r="AD440" s="37">
        <v>144968</v>
      </c>
      <c r="AE440" s="37">
        <v>140396</v>
      </c>
      <c r="AF440" s="37">
        <v>144968</v>
      </c>
    </row>
    <row r="441" spans="1:32">
      <c r="A441" t="s">
        <v>317</v>
      </c>
      <c r="B441" t="s">
        <v>124</v>
      </c>
      <c r="C441" t="s">
        <v>125</v>
      </c>
      <c r="D441" t="s">
        <v>3141</v>
      </c>
      <c r="E441" t="s">
        <v>3906</v>
      </c>
      <c r="F441" t="s">
        <v>3907</v>
      </c>
      <c r="G441" t="s">
        <v>947</v>
      </c>
      <c r="H441" t="s">
        <v>321</v>
      </c>
      <c r="I441" t="s">
        <v>3144</v>
      </c>
      <c r="J441" t="s">
        <v>3908</v>
      </c>
      <c r="K441" t="s">
        <v>96</v>
      </c>
      <c r="L441" t="s">
        <v>3909</v>
      </c>
      <c r="M441" s="35">
        <v>46007.373506944437</v>
      </c>
      <c r="N441" s="35">
        <v>46008.529166666667</v>
      </c>
      <c r="O441" t="s">
        <v>972</v>
      </c>
      <c r="P441" t="s">
        <v>951</v>
      </c>
      <c r="Q441" t="s">
        <v>1019</v>
      </c>
      <c r="R441" t="s">
        <v>2681</v>
      </c>
      <c r="S441" t="s">
        <v>98</v>
      </c>
      <c r="T441" t="s">
        <v>119</v>
      </c>
      <c r="U441" t="s">
        <v>100</v>
      </c>
      <c r="V441" t="s">
        <v>3910</v>
      </c>
      <c r="W441" t="s">
        <v>102</v>
      </c>
      <c r="X441" t="s">
        <v>3911</v>
      </c>
      <c r="Y441" t="s">
        <v>15</v>
      </c>
      <c r="Z441" t="s">
        <v>105</v>
      </c>
      <c r="AA441" t="s">
        <v>1819</v>
      </c>
      <c r="AB441" s="37">
        <v>1</v>
      </c>
      <c r="AC441" t="s">
        <v>107</v>
      </c>
      <c r="AD441" s="37">
        <v>479589</v>
      </c>
      <c r="AE441" s="37">
        <v>196537</v>
      </c>
      <c r="AF441" s="37">
        <v>479589</v>
      </c>
    </row>
    <row r="442" spans="1:32">
      <c r="A442" t="s">
        <v>750</v>
      </c>
      <c r="B442" t="s">
        <v>957</v>
      </c>
      <c r="C442" t="s">
        <v>286</v>
      </c>
      <c r="D442" t="s">
        <v>3912</v>
      </c>
      <c r="E442" t="s">
        <v>3913</v>
      </c>
      <c r="F442" t="s">
        <v>3914</v>
      </c>
      <c r="G442" t="s">
        <v>947</v>
      </c>
      <c r="H442" t="s">
        <v>754</v>
      </c>
      <c r="I442" t="s">
        <v>3915</v>
      </c>
      <c r="J442" t="s">
        <v>3916</v>
      </c>
      <c r="K442" t="s">
        <v>96</v>
      </c>
      <c r="L442" t="s">
        <v>3917</v>
      </c>
      <c r="M442" s="35">
        <v>46007.376400462963</v>
      </c>
      <c r="N442" s="35">
        <v>46007.727777777778</v>
      </c>
      <c r="O442" t="s">
        <v>972</v>
      </c>
      <c r="P442" t="s">
        <v>1000</v>
      </c>
      <c r="Q442" t="s">
        <v>1323</v>
      </c>
      <c r="R442" t="s">
        <v>1849</v>
      </c>
      <c r="S442" t="s">
        <v>963</v>
      </c>
      <c r="T442" t="s">
        <v>963</v>
      </c>
      <c r="U442" t="s">
        <v>100</v>
      </c>
      <c r="V442" t="s">
        <v>3918</v>
      </c>
      <c r="W442" t="s">
        <v>102</v>
      </c>
      <c r="X442" t="s">
        <v>3919</v>
      </c>
      <c r="Y442" t="s">
        <v>15</v>
      </c>
      <c r="Z442" t="s">
        <v>105</v>
      </c>
      <c r="AA442" t="s">
        <v>1094</v>
      </c>
      <c r="AB442" s="37">
        <v>1</v>
      </c>
      <c r="AC442" t="s">
        <v>107</v>
      </c>
      <c r="AD442" s="37">
        <v>479589</v>
      </c>
      <c r="AE442" s="37">
        <v>196537</v>
      </c>
      <c r="AF442" s="37">
        <v>479589</v>
      </c>
    </row>
    <row r="443" spans="1:32">
      <c r="A443" t="s">
        <v>189</v>
      </c>
      <c r="B443" t="s">
        <v>190</v>
      </c>
      <c r="C443" t="s">
        <v>191</v>
      </c>
      <c r="D443" t="s">
        <v>210</v>
      </c>
      <c r="E443" t="s">
        <v>3920</v>
      </c>
      <c r="F443" t="s">
        <v>3921</v>
      </c>
      <c r="G443" t="s">
        <v>947</v>
      </c>
      <c r="H443" t="s">
        <v>195</v>
      </c>
      <c r="I443" t="s">
        <v>189</v>
      </c>
      <c r="J443" t="s">
        <v>3922</v>
      </c>
      <c r="K443" t="s">
        <v>96</v>
      </c>
      <c r="L443" t="s">
        <v>3923</v>
      </c>
      <c r="M443" s="35">
        <v>46007.378506944442</v>
      </c>
      <c r="N443" s="35">
        <v>46007.547222222223</v>
      </c>
      <c r="O443" t="s">
        <v>972</v>
      </c>
      <c r="P443" t="s">
        <v>951</v>
      </c>
      <c r="Q443" t="s">
        <v>962</v>
      </c>
      <c r="R443" t="s">
        <v>962</v>
      </c>
      <c r="S443" t="s">
        <v>142</v>
      </c>
      <c r="T443" t="s">
        <v>1046</v>
      </c>
      <c r="U443" t="s">
        <v>100</v>
      </c>
      <c r="V443" t="s">
        <v>3924</v>
      </c>
      <c r="W443" t="s">
        <v>102</v>
      </c>
      <c r="X443" t="s">
        <v>3925</v>
      </c>
      <c r="Y443" t="s">
        <v>8</v>
      </c>
      <c r="Z443" t="s">
        <v>105</v>
      </c>
      <c r="AA443" t="s">
        <v>2033</v>
      </c>
      <c r="AB443" s="37">
        <v>1</v>
      </c>
      <c r="AC443" t="s">
        <v>107</v>
      </c>
      <c r="AD443" s="37">
        <v>65960</v>
      </c>
      <c r="AE443" s="37">
        <v>75096</v>
      </c>
      <c r="AF443" s="37">
        <v>65960</v>
      </c>
    </row>
    <row r="444" spans="1:32">
      <c r="A444" t="s">
        <v>1168</v>
      </c>
      <c r="B444" t="s">
        <v>124</v>
      </c>
      <c r="C444" t="s">
        <v>125</v>
      </c>
      <c r="D444" t="s">
        <v>3926</v>
      </c>
      <c r="E444" t="s">
        <v>3927</v>
      </c>
      <c r="F444" t="s">
        <v>3928</v>
      </c>
      <c r="G444" t="s">
        <v>947</v>
      </c>
      <c r="H444" t="s">
        <v>1172</v>
      </c>
      <c r="I444" t="s">
        <v>1172</v>
      </c>
      <c r="J444" t="s">
        <v>3929</v>
      </c>
      <c r="K444" t="s">
        <v>96</v>
      </c>
      <c r="L444" t="s">
        <v>3930</v>
      </c>
      <c r="M444" s="35">
        <v>46007.377106481479</v>
      </c>
      <c r="N444" s="35">
        <v>46008.723611111112</v>
      </c>
      <c r="P444" t="s">
        <v>951</v>
      </c>
      <c r="Q444" t="s">
        <v>952</v>
      </c>
      <c r="R444" t="s">
        <v>973</v>
      </c>
      <c r="S444" t="s">
        <v>964</v>
      </c>
      <c r="T444" t="s">
        <v>964</v>
      </c>
      <c r="V444" t="s">
        <v>3931</v>
      </c>
      <c r="W444" t="s">
        <v>955</v>
      </c>
      <c r="Y444" t="s">
        <v>104</v>
      </c>
      <c r="Z444" t="s">
        <v>105</v>
      </c>
      <c r="AA444" t="s">
        <v>1146</v>
      </c>
      <c r="AB444" s="37">
        <v>0</v>
      </c>
      <c r="AC444" t="s">
        <v>107</v>
      </c>
      <c r="AD444" s="37">
        <v>41241</v>
      </c>
      <c r="AE444" s="37">
        <v>0</v>
      </c>
      <c r="AF444" s="37">
        <v>41241</v>
      </c>
    </row>
    <row r="445" spans="1:32">
      <c r="A445" t="s">
        <v>242</v>
      </c>
      <c r="B445" t="s">
        <v>248</v>
      </c>
      <c r="C445" t="s">
        <v>244</v>
      </c>
      <c r="D445" t="s">
        <v>3932</v>
      </c>
      <c r="E445" t="s">
        <v>3933</v>
      </c>
      <c r="F445" t="s">
        <v>3934</v>
      </c>
      <c r="G445" t="s">
        <v>947</v>
      </c>
      <c r="H445" t="s">
        <v>248</v>
      </c>
      <c r="I445" t="s">
        <v>3935</v>
      </c>
      <c r="J445" t="s">
        <v>3936</v>
      </c>
      <c r="K445" t="s">
        <v>96</v>
      </c>
      <c r="L445" t="s">
        <v>3937</v>
      </c>
      <c r="M445" s="35">
        <v>46007.379710648151</v>
      </c>
      <c r="N445" s="35">
        <v>46008.420138888891</v>
      </c>
      <c r="O445" t="s">
        <v>972</v>
      </c>
      <c r="P445" t="s">
        <v>951</v>
      </c>
      <c r="Q445" t="s">
        <v>952</v>
      </c>
      <c r="R445" t="s">
        <v>953</v>
      </c>
      <c r="S445" t="s">
        <v>964</v>
      </c>
      <c r="T445" t="s">
        <v>964</v>
      </c>
      <c r="U445" t="s">
        <v>100</v>
      </c>
      <c r="V445" t="s">
        <v>3938</v>
      </c>
      <c r="W445" t="s">
        <v>102</v>
      </c>
      <c r="X445" t="s">
        <v>3939</v>
      </c>
      <c r="Y445" t="s">
        <v>13</v>
      </c>
      <c r="Z445" t="s">
        <v>105</v>
      </c>
      <c r="AA445" t="s">
        <v>316</v>
      </c>
      <c r="AB445" s="37">
        <v>1</v>
      </c>
      <c r="AC445" t="s">
        <v>107</v>
      </c>
      <c r="AD445" s="37">
        <v>275729</v>
      </c>
      <c r="AE445" s="37">
        <v>196537</v>
      </c>
      <c r="AF445" s="37">
        <v>275729</v>
      </c>
    </row>
    <row r="446" spans="1:32">
      <c r="A446" t="s">
        <v>189</v>
      </c>
      <c r="B446" t="s">
        <v>190</v>
      </c>
      <c r="C446" t="s">
        <v>191</v>
      </c>
      <c r="D446" t="s">
        <v>210</v>
      </c>
      <c r="E446" t="s">
        <v>3940</v>
      </c>
      <c r="F446" t="s">
        <v>3425</v>
      </c>
      <c r="G446" t="s">
        <v>947</v>
      </c>
      <c r="H446" t="s">
        <v>195</v>
      </c>
      <c r="I446" t="s">
        <v>189</v>
      </c>
      <c r="J446" t="s">
        <v>3426</v>
      </c>
      <c r="K446" t="s">
        <v>96</v>
      </c>
      <c r="L446" t="s">
        <v>3941</v>
      </c>
      <c r="M446" s="35">
        <v>46007.430069444446</v>
      </c>
      <c r="N446" s="35">
        <v>46007.543055555558</v>
      </c>
      <c r="O446" t="s">
        <v>972</v>
      </c>
      <c r="P446" t="s">
        <v>951</v>
      </c>
      <c r="Q446" t="s">
        <v>962</v>
      </c>
      <c r="R446" t="s">
        <v>962</v>
      </c>
      <c r="S446" t="s">
        <v>142</v>
      </c>
      <c r="T446" t="s">
        <v>1046</v>
      </c>
      <c r="U446" t="s">
        <v>100</v>
      </c>
      <c r="V446" t="s">
        <v>3942</v>
      </c>
      <c r="W446" t="s">
        <v>102</v>
      </c>
      <c r="X446" t="s">
        <v>3429</v>
      </c>
      <c r="Y446" t="s">
        <v>8</v>
      </c>
      <c r="Z446" t="s">
        <v>105</v>
      </c>
      <c r="AA446" t="s">
        <v>382</v>
      </c>
      <c r="AB446" s="37">
        <v>1</v>
      </c>
      <c r="AC446" t="s">
        <v>107</v>
      </c>
      <c r="AD446" s="37">
        <v>65960</v>
      </c>
      <c r="AE446" s="37">
        <v>75096</v>
      </c>
      <c r="AF446" s="37">
        <v>65960</v>
      </c>
    </row>
    <row r="447" spans="1:32">
      <c r="A447" t="s">
        <v>242</v>
      </c>
      <c r="B447" t="s">
        <v>248</v>
      </c>
      <c r="C447" t="s">
        <v>244</v>
      </c>
      <c r="D447" t="s">
        <v>3943</v>
      </c>
      <c r="E447" t="s">
        <v>3944</v>
      </c>
      <c r="F447" t="s">
        <v>3945</v>
      </c>
      <c r="G447" t="s">
        <v>947</v>
      </c>
      <c r="H447" t="s">
        <v>248</v>
      </c>
      <c r="I447" t="s">
        <v>3946</v>
      </c>
      <c r="J447" t="s">
        <v>3947</v>
      </c>
      <c r="K447" t="s">
        <v>96</v>
      </c>
      <c r="L447" t="s">
        <v>3948</v>
      </c>
      <c r="M447" s="35">
        <v>46007.43540509259</v>
      </c>
      <c r="N447" s="35">
        <v>46009.498611111107</v>
      </c>
      <c r="O447" t="s">
        <v>972</v>
      </c>
      <c r="P447" t="s">
        <v>951</v>
      </c>
      <c r="Q447" t="s">
        <v>1100</v>
      </c>
      <c r="R447" t="s">
        <v>993</v>
      </c>
      <c r="S447" t="s">
        <v>964</v>
      </c>
      <c r="T447" t="s">
        <v>964</v>
      </c>
      <c r="U447" t="s">
        <v>100</v>
      </c>
      <c r="V447" t="s">
        <v>3949</v>
      </c>
      <c r="W447" t="s">
        <v>102</v>
      </c>
      <c r="X447" t="s">
        <v>3950</v>
      </c>
      <c r="Y447" t="s">
        <v>13</v>
      </c>
      <c r="Z447" t="s">
        <v>105</v>
      </c>
      <c r="AA447" t="s">
        <v>1031</v>
      </c>
      <c r="AB447" s="37">
        <v>1</v>
      </c>
      <c r="AC447" t="s">
        <v>107</v>
      </c>
      <c r="AD447" s="37">
        <v>275729</v>
      </c>
      <c r="AE447" s="37">
        <v>196537</v>
      </c>
      <c r="AF447" s="37">
        <v>275729</v>
      </c>
    </row>
    <row r="448" spans="1:32">
      <c r="A448" t="s">
        <v>189</v>
      </c>
      <c r="B448" t="s">
        <v>190</v>
      </c>
      <c r="C448" t="s">
        <v>191</v>
      </c>
      <c r="D448" t="s">
        <v>588</v>
      </c>
      <c r="E448" t="s">
        <v>3951</v>
      </c>
      <c r="F448" t="s">
        <v>3952</v>
      </c>
      <c r="G448" t="s">
        <v>947</v>
      </c>
      <c r="H448" t="s">
        <v>195</v>
      </c>
      <c r="I448" t="s">
        <v>591</v>
      </c>
      <c r="J448" t="s">
        <v>3953</v>
      </c>
      <c r="K448" t="s">
        <v>96</v>
      </c>
      <c r="L448" t="s">
        <v>3954</v>
      </c>
      <c r="M448" s="35">
        <v>46007.436562499999</v>
      </c>
      <c r="N448" s="35">
        <v>46008.418055555558</v>
      </c>
      <c r="O448" t="s">
        <v>972</v>
      </c>
      <c r="P448" t="s">
        <v>951</v>
      </c>
      <c r="Q448" t="s">
        <v>1056</v>
      </c>
      <c r="R448" t="s">
        <v>993</v>
      </c>
      <c r="S448" t="s">
        <v>964</v>
      </c>
      <c r="T448" t="s">
        <v>964</v>
      </c>
      <c r="U448" t="s">
        <v>100</v>
      </c>
      <c r="V448" t="s">
        <v>3955</v>
      </c>
      <c r="W448" t="s">
        <v>102</v>
      </c>
      <c r="X448" t="s">
        <v>3956</v>
      </c>
      <c r="Y448" t="s">
        <v>8</v>
      </c>
      <c r="Z448" t="s">
        <v>105</v>
      </c>
      <c r="AA448" t="s">
        <v>845</v>
      </c>
      <c r="AB448" s="37">
        <v>1</v>
      </c>
      <c r="AC448" t="s">
        <v>107</v>
      </c>
      <c r="AD448" s="37">
        <v>65960</v>
      </c>
      <c r="AE448" s="37">
        <v>75096</v>
      </c>
      <c r="AF448" s="37">
        <v>65960</v>
      </c>
    </row>
    <row r="449" spans="1:32">
      <c r="A449" t="s">
        <v>297</v>
      </c>
      <c r="B449" t="s">
        <v>109</v>
      </c>
      <c r="C449" t="s">
        <v>110</v>
      </c>
      <c r="D449" t="s">
        <v>352</v>
      </c>
      <c r="E449" t="s">
        <v>3957</v>
      </c>
      <c r="F449" t="s">
        <v>3958</v>
      </c>
      <c r="G449" t="s">
        <v>947</v>
      </c>
      <c r="H449" t="s">
        <v>302</v>
      </c>
      <c r="I449" t="s">
        <v>297</v>
      </c>
      <c r="J449" t="s">
        <v>3959</v>
      </c>
      <c r="K449" t="s">
        <v>96</v>
      </c>
      <c r="L449" t="s">
        <v>3960</v>
      </c>
      <c r="M449" s="35">
        <v>46007.43068287037</v>
      </c>
      <c r="N449" s="35">
        <v>46008.416666666657</v>
      </c>
      <c r="O449" t="s">
        <v>972</v>
      </c>
      <c r="P449" t="s">
        <v>951</v>
      </c>
      <c r="Q449" t="s">
        <v>1027</v>
      </c>
      <c r="R449" t="s">
        <v>1028</v>
      </c>
      <c r="S449" t="s">
        <v>98</v>
      </c>
      <c r="T449" t="s">
        <v>119</v>
      </c>
      <c r="U449" t="s">
        <v>100</v>
      </c>
      <c r="V449" t="s">
        <v>3961</v>
      </c>
      <c r="W449" t="s">
        <v>102</v>
      </c>
      <c r="X449" t="s">
        <v>3962</v>
      </c>
      <c r="Y449" t="s">
        <v>8</v>
      </c>
      <c r="Z449" t="s">
        <v>105</v>
      </c>
      <c r="AA449" t="s">
        <v>491</v>
      </c>
      <c r="AB449" s="37">
        <v>1</v>
      </c>
      <c r="AC449" t="s">
        <v>107</v>
      </c>
      <c r="AD449" s="37">
        <v>65960</v>
      </c>
      <c r="AE449" s="37">
        <v>75096</v>
      </c>
      <c r="AF449" s="37">
        <v>65960</v>
      </c>
    </row>
    <row r="450" spans="1:32">
      <c r="A450" t="s">
        <v>1261</v>
      </c>
      <c r="B450" t="s">
        <v>124</v>
      </c>
      <c r="C450" t="s">
        <v>125</v>
      </c>
      <c r="D450" t="s">
        <v>3963</v>
      </c>
      <c r="E450" t="s">
        <v>3964</v>
      </c>
      <c r="F450" t="s">
        <v>3965</v>
      </c>
      <c r="G450" t="s">
        <v>947</v>
      </c>
      <c r="H450" t="s">
        <v>1265</v>
      </c>
      <c r="I450" t="s">
        <v>3966</v>
      </c>
      <c r="J450" t="s">
        <v>3967</v>
      </c>
      <c r="K450" t="s">
        <v>96</v>
      </c>
      <c r="L450" t="s">
        <v>3968</v>
      </c>
      <c r="M450" s="35">
        <v>46007.445949074077</v>
      </c>
      <c r="N450" s="35">
        <v>46007.679166666669</v>
      </c>
      <c r="O450" t="s">
        <v>972</v>
      </c>
      <c r="P450" t="s">
        <v>951</v>
      </c>
      <c r="Q450" t="s">
        <v>1364</v>
      </c>
      <c r="R450" t="s">
        <v>1323</v>
      </c>
      <c r="S450" t="s">
        <v>963</v>
      </c>
      <c r="T450" t="s">
        <v>963</v>
      </c>
      <c r="U450" t="s">
        <v>100</v>
      </c>
      <c r="V450" t="s">
        <v>3969</v>
      </c>
      <c r="W450" t="s">
        <v>102</v>
      </c>
      <c r="X450" t="s">
        <v>3970</v>
      </c>
      <c r="Y450" t="s">
        <v>11</v>
      </c>
      <c r="Z450" t="s">
        <v>105</v>
      </c>
      <c r="AA450" t="s">
        <v>2746</v>
      </c>
      <c r="AB450" s="37">
        <v>1</v>
      </c>
      <c r="AC450" t="s">
        <v>107</v>
      </c>
      <c r="AD450" s="37">
        <v>144968</v>
      </c>
      <c r="AE450" s="37">
        <v>140396</v>
      </c>
      <c r="AF450" s="37">
        <v>144968</v>
      </c>
    </row>
    <row r="451" spans="1:32">
      <c r="A451" t="s">
        <v>1261</v>
      </c>
      <c r="B451" t="s">
        <v>124</v>
      </c>
      <c r="C451" t="s">
        <v>125</v>
      </c>
      <c r="D451" t="s">
        <v>1262</v>
      </c>
      <c r="E451" t="s">
        <v>3971</v>
      </c>
      <c r="F451" t="s">
        <v>3972</v>
      </c>
      <c r="G451" t="s">
        <v>947</v>
      </c>
      <c r="H451" t="s">
        <v>1265</v>
      </c>
      <c r="I451" t="s">
        <v>1261</v>
      </c>
      <c r="J451" t="s">
        <v>3973</v>
      </c>
      <c r="K451" t="s">
        <v>96</v>
      </c>
      <c r="L451" t="s">
        <v>3974</v>
      </c>
      <c r="M451" s="35">
        <v>46007.450543981482</v>
      </c>
      <c r="N451" s="35">
        <v>46008.359027777777</v>
      </c>
      <c r="O451" t="s">
        <v>972</v>
      </c>
      <c r="P451" t="s">
        <v>951</v>
      </c>
      <c r="Q451" t="s">
        <v>983</v>
      </c>
      <c r="R451" t="s">
        <v>984</v>
      </c>
      <c r="S451" t="s">
        <v>142</v>
      </c>
      <c r="T451" t="s">
        <v>155</v>
      </c>
      <c r="U451" t="s">
        <v>100</v>
      </c>
      <c r="V451" t="s">
        <v>3975</v>
      </c>
      <c r="W451" t="s">
        <v>102</v>
      </c>
      <c r="X451" t="s">
        <v>3976</v>
      </c>
      <c r="Y451" t="s">
        <v>8</v>
      </c>
      <c r="Z451" t="s">
        <v>105</v>
      </c>
      <c r="AA451" t="s">
        <v>1271</v>
      </c>
      <c r="AB451" s="37">
        <v>1</v>
      </c>
      <c r="AC451" t="s">
        <v>107</v>
      </c>
      <c r="AD451" s="37">
        <v>65960</v>
      </c>
      <c r="AE451" s="37">
        <v>75096</v>
      </c>
      <c r="AF451" s="37">
        <v>65960</v>
      </c>
    </row>
    <row r="452" spans="1:32">
      <c r="A452" t="s">
        <v>317</v>
      </c>
      <c r="B452" t="s">
        <v>124</v>
      </c>
      <c r="C452" t="s">
        <v>125</v>
      </c>
      <c r="D452" t="s">
        <v>3141</v>
      </c>
      <c r="E452" t="s">
        <v>3977</v>
      </c>
      <c r="F452" t="s">
        <v>3978</v>
      </c>
      <c r="G452" t="s">
        <v>947</v>
      </c>
      <c r="H452" t="s">
        <v>321</v>
      </c>
      <c r="I452" t="s">
        <v>3144</v>
      </c>
      <c r="J452" t="s">
        <v>3979</v>
      </c>
      <c r="K452" t="s">
        <v>96</v>
      </c>
      <c r="L452" t="s">
        <v>3980</v>
      </c>
      <c r="M452" s="35">
        <v>46007.458287037043</v>
      </c>
      <c r="N452" s="35">
        <v>46008.573611111111</v>
      </c>
      <c r="O452" t="s">
        <v>972</v>
      </c>
      <c r="P452" t="s">
        <v>951</v>
      </c>
      <c r="Q452" t="s">
        <v>1019</v>
      </c>
      <c r="R452" t="s">
        <v>2681</v>
      </c>
      <c r="S452" t="s">
        <v>142</v>
      </c>
      <c r="T452" t="s">
        <v>143</v>
      </c>
      <c r="U452" t="s">
        <v>100</v>
      </c>
      <c r="V452" t="s">
        <v>3981</v>
      </c>
      <c r="W452" t="s">
        <v>102</v>
      </c>
      <c r="X452" t="s">
        <v>3982</v>
      </c>
      <c r="Y452" t="s">
        <v>15</v>
      </c>
      <c r="Z452" t="s">
        <v>105</v>
      </c>
      <c r="AA452" t="s">
        <v>1819</v>
      </c>
      <c r="AB452" s="37">
        <v>1</v>
      </c>
      <c r="AC452" t="s">
        <v>107</v>
      </c>
      <c r="AD452" s="37">
        <v>479589</v>
      </c>
      <c r="AE452" s="37">
        <v>196537</v>
      </c>
      <c r="AF452" s="37">
        <v>479589</v>
      </c>
    </row>
    <row r="453" spans="1:32">
      <c r="A453" t="s">
        <v>1066</v>
      </c>
      <c r="B453" t="s">
        <v>190</v>
      </c>
      <c r="C453" t="s">
        <v>191</v>
      </c>
      <c r="D453" t="s">
        <v>1433</v>
      </c>
      <c r="E453" t="s">
        <v>3983</v>
      </c>
      <c r="F453" t="s">
        <v>3984</v>
      </c>
      <c r="G453" t="s">
        <v>947</v>
      </c>
      <c r="H453" t="s">
        <v>195</v>
      </c>
      <c r="I453" t="s">
        <v>1436</v>
      </c>
      <c r="J453" t="s">
        <v>3985</v>
      </c>
      <c r="K453" t="s">
        <v>96</v>
      </c>
      <c r="L453" t="s">
        <v>3986</v>
      </c>
      <c r="M453" s="35">
        <v>46007.506689814807</v>
      </c>
      <c r="N453" s="35">
        <v>46007.631249999999</v>
      </c>
      <c r="O453" t="s">
        <v>972</v>
      </c>
      <c r="P453" t="s">
        <v>951</v>
      </c>
      <c r="Q453" t="s">
        <v>1044</v>
      </c>
      <c r="R453" t="s">
        <v>993</v>
      </c>
      <c r="S453" t="s">
        <v>142</v>
      </c>
      <c r="T453" t="s">
        <v>1046</v>
      </c>
      <c r="U453" t="s">
        <v>100</v>
      </c>
      <c r="V453" t="s">
        <v>3987</v>
      </c>
      <c r="W453" t="s">
        <v>102</v>
      </c>
      <c r="X453" t="s">
        <v>3988</v>
      </c>
      <c r="Y453" t="s">
        <v>11</v>
      </c>
      <c r="Z453" t="s">
        <v>105</v>
      </c>
      <c r="AA453" t="s">
        <v>1673</v>
      </c>
      <c r="AB453" s="37">
        <v>1</v>
      </c>
      <c r="AC453" t="s">
        <v>107</v>
      </c>
      <c r="AD453" s="37">
        <v>144968</v>
      </c>
      <c r="AE453" s="37">
        <v>140396</v>
      </c>
      <c r="AF453" s="37">
        <v>144968</v>
      </c>
    </row>
    <row r="454" spans="1:32">
      <c r="A454" t="s">
        <v>189</v>
      </c>
      <c r="B454" t="s">
        <v>190</v>
      </c>
      <c r="C454" t="s">
        <v>191</v>
      </c>
      <c r="D454" t="s">
        <v>210</v>
      </c>
      <c r="E454" t="s">
        <v>3989</v>
      </c>
      <c r="F454" t="s">
        <v>3990</v>
      </c>
      <c r="G454" t="s">
        <v>947</v>
      </c>
      <c r="H454" t="s">
        <v>195</v>
      </c>
      <c r="I454" t="s">
        <v>189</v>
      </c>
      <c r="J454" t="s">
        <v>3991</v>
      </c>
      <c r="K454" t="s">
        <v>96</v>
      </c>
      <c r="L454" t="s">
        <v>3992</v>
      </c>
      <c r="M454" s="35">
        <v>46007.530358796299</v>
      </c>
      <c r="N454" s="35">
        <v>46007.65347222222</v>
      </c>
      <c r="O454" t="s">
        <v>972</v>
      </c>
      <c r="P454" t="s">
        <v>951</v>
      </c>
      <c r="Q454" t="s">
        <v>1019</v>
      </c>
      <c r="R454" t="s">
        <v>3318</v>
      </c>
      <c r="S454" t="s">
        <v>98</v>
      </c>
      <c r="T454" t="s">
        <v>119</v>
      </c>
      <c r="U454" t="s">
        <v>100</v>
      </c>
      <c r="V454" t="s">
        <v>3993</v>
      </c>
      <c r="W454" t="s">
        <v>102</v>
      </c>
      <c r="X454" t="s">
        <v>3994</v>
      </c>
      <c r="Y454" t="s">
        <v>8</v>
      </c>
      <c r="Z454" t="s">
        <v>105</v>
      </c>
      <c r="AA454" t="s">
        <v>823</v>
      </c>
      <c r="AB454" s="37">
        <v>1</v>
      </c>
      <c r="AC454" t="s">
        <v>107</v>
      </c>
      <c r="AD454" s="37">
        <v>65960</v>
      </c>
      <c r="AE454" s="37">
        <v>75096</v>
      </c>
      <c r="AF454" s="37">
        <v>65960</v>
      </c>
    </row>
    <row r="455" spans="1:32">
      <c r="A455" t="s">
        <v>123</v>
      </c>
      <c r="B455" t="s">
        <v>124</v>
      </c>
      <c r="C455" t="s">
        <v>125</v>
      </c>
      <c r="D455" t="s">
        <v>3995</v>
      </c>
      <c r="E455" t="s">
        <v>3996</v>
      </c>
      <c r="F455" t="s">
        <v>3997</v>
      </c>
      <c r="G455" t="s">
        <v>947</v>
      </c>
      <c r="H455" t="s">
        <v>174</v>
      </c>
      <c r="I455" t="s">
        <v>3998</v>
      </c>
      <c r="J455" t="s">
        <v>3999</v>
      </c>
      <c r="K455" t="s">
        <v>96</v>
      </c>
      <c r="L455" t="s">
        <v>4000</v>
      </c>
      <c r="M455" s="35">
        <v>46007.528784722221</v>
      </c>
      <c r="N455" s="35">
        <v>46009.628472222219</v>
      </c>
      <c r="O455" t="s">
        <v>972</v>
      </c>
      <c r="P455" t="s">
        <v>951</v>
      </c>
      <c r="Q455" t="s">
        <v>952</v>
      </c>
      <c r="R455" t="s">
        <v>973</v>
      </c>
      <c r="S455" t="s">
        <v>964</v>
      </c>
      <c r="T455" t="s">
        <v>964</v>
      </c>
      <c r="U455" t="s">
        <v>100</v>
      </c>
      <c r="V455" t="s">
        <v>4001</v>
      </c>
      <c r="W455" t="s">
        <v>102</v>
      </c>
      <c r="X455" t="s">
        <v>4002</v>
      </c>
      <c r="Y455" t="s">
        <v>15</v>
      </c>
      <c r="Z455" t="s">
        <v>105</v>
      </c>
      <c r="AA455" t="s">
        <v>135</v>
      </c>
      <c r="AB455" s="37">
        <v>1</v>
      </c>
      <c r="AC455" t="s">
        <v>107</v>
      </c>
      <c r="AD455" s="37">
        <v>479589</v>
      </c>
      <c r="AE455" s="37">
        <v>196537</v>
      </c>
      <c r="AF455" s="37">
        <v>479589</v>
      </c>
    </row>
    <row r="456" spans="1:32">
      <c r="A456" t="s">
        <v>189</v>
      </c>
      <c r="B456" t="s">
        <v>190</v>
      </c>
      <c r="C456" t="s">
        <v>191</v>
      </c>
      <c r="D456" t="s">
        <v>4003</v>
      </c>
      <c r="E456" t="s">
        <v>4004</v>
      </c>
      <c r="F456" t="s">
        <v>4005</v>
      </c>
      <c r="G456" t="s">
        <v>947</v>
      </c>
      <c r="H456" t="s">
        <v>195</v>
      </c>
      <c r="I456" t="s">
        <v>4006</v>
      </c>
      <c r="J456" t="s">
        <v>4007</v>
      </c>
      <c r="K456" t="s">
        <v>96</v>
      </c>
      <c r="L456" t="s">
        <v>4008</v>
      </c>
      <c r="M456" s="35">
        <v>46007.547326388893</v>
      </c>
      <c r="N456" s="35">
        <v>46009.521527777782</v>
      </c>
      <c r="O456" t="s">
        <v>972</v>
      </c>
      <c r="P456" t="s">
        <v>951</v>
      </c>
      <c r="Q456" t="s">
        <v>983</v>
      </c>
      <c r="R456" t="s">
        <v>984</v>
      </c>
      <c r="S456" t="s">
        <v>964</v>
      </c>
      <c r="T456" t="s">
        <v>964</v>
      </c>
      <c r="U456" t="s">
        <v>100</v>
      </c>
      <c r="V456" t="s">
        <v>4009</v>
      </c>
      <c r="W456" t="s">
        <v>102</v>
      </c>
      <c r="X456" t="s">
        <v>4010</v>
      </c>
      <c r="Y456" t="s">
        <v>11</v>
      </c>
      <c r="Z456" t="s">
        <v>105</v>
      </c>
      <c r="AA456" t="s">
        <v>845</v>
      </c>
      <c r="AB456" s="37">
        <v>1</v>
      </c>
      <c r="AC456" t="s">
        <v>107</v>
      </c>
      <c r="AD456" s="37">
        <v>144968</v>
      </c>
      <c r="AE456" s="37">
        <v>140396</v>
      </c>
      <c r="AF456" s="37">
        <v>144968</v>
      </c>
    </row>
    <row r="457" spans="1:32">
      <c r="A457" t="s">
        <v>1066</v>
      </c>
      <c r="B457" t="s">
        <v>190</v>
      </c>
      <c r="C457" t="s">
        <v>191</v>
      </c>
      <c r="D457" t="s">
        <v>2451</v>
      </c>
      <c r="E457" t="s">
        <v>4011</v>
      </c>
      <c r="F457" t="s">
        <v>4012</v>
      </c>
      <c r="G457" t="s">
        <v>947</v>
      </c>
      <c r="H457" t="s">
        <v>276</v>
      </c>
      <c r="I457" t="s">
        <v>1079</v>
      </c>
      <c r="J457" t="s">
        <v>4013</v>
      </c>
      <c r="K457" t="s">
        <v>96</v>
      </c>
      <c r="L457" t="s">
        <v>4014</v>
      </c>
      <c r="M457" s="35">
        <v>46007.529479166667</v>
      </c>
      <c r="N457" s="35">
        <v>46010.678472222222</v>
      </c>
      <c r="O457" t="s">
        <v>972</v>
      </c>
      <c r="P457" t="s">
        <v>951</v>
      </c>
      <c r="Q457" t="s">
        <v>952</v>
      </c>
      <c r="R457" t="s">
        <v>973</v>
      </c>
      <c r="S457" t="s">
        <v>98</v>
      </c>
      <c r="T457" t="s">
        <v>99</v>
      </c>
      <c r="U457" t="s">
        <v>100</v>
      </c>
      <c r="V457" t="s">
        <v>4015</v>
      </c>
      <c r="W457" t="s">
        <v>102</v>
      </c>
      <c r="X457" t="s">
        <v>4016</v>
      </c>
      <c r="Y457" t="s">
        <v>104</v>
      </c>
      <c r="Z457" t="s">
        <v>1167</v>
      </c>
      <c r="AA457" t="s">
        <v>1673</v>
      </c>
      <c r="AB457" s="37">
        <v>1</v>
      </c>
      <c r="AC457" t="s">
        <v>107</v>
      </c>
      <c r="AD457" s="37">
        <v>479589</v>
      </c>
      <c r="AE457" s="37">
        <v>196537</v>
      </c>
      <c r="AF457" s="37">
        <v>479589</v>
      </c>
    </row>
    <row r="458" spans="1:32">
      <c r="A458" t="s">
        <v>297</v>
      </c>
      <c r="B458" t="s">
        <v>109</v>
      </c>
      <c r="C458" t="s">
        <v>110</v>
      </c>
      <c r="D458" t="s">
        <v>299</v>
      </c>
      <c r="E458" t="s">
        <v>4017</v>
      </c>
      <c r="F458" t="s">
        <v>4018</v>
      </c>
      <c r="G458" t="s">
        <v>947</v>
      </c>
      <c r="H458" t="s">
        <v>302</v>
      </c>
      <c r="I458" t="s">
        <v>303</v>
      </c>
      <c r="J458" t="s">
        <v>4019</v>
      </c>
      <c r="K458" t="s">
        <v>96</v>
      </c>
      <c r="L458" t="s">
        <v>4020</v>
      </c>
      <c r="M458" s="35">
        <v>46007.543773148151</v>
      </c>
      <c r="N458" s="35">
        <v>46007.70208333333</v>
      </c>
      <c r="O458" t="s">
        <v>972</v>
      </c>
      <c r="P458" t="s">
        <v>951</v>
      </c>
      <c r="Q458" t="s">
        <v>952</v>
      </c>
      <c r="R458" t="s">
        <v>953</v>
      </c>
      <c r="S458" t="s">
        <v>964</v>
      </c>
      <c r="T458" t="s">
        <v>964</v>
      </c>
      <c r="U458" t="s">
        <v>100</v>
      </c>
      <c r="V458" t="s">
        <v>4021</v>
      </c>
      <c r="W458" t="s">
        <v>102</v>
      </c>
      <c r="X458" t="s">
        <v>4022</v>
      </c>
      <c r="Y458" t="s">
        <v>8</v>
      </c>
      <c r="Z458" t="s">
        <v>105</v>
      </c>
      <c r="AA458" t="s">
        <v>308</v>
      </c>
      <c r="AB458" s="37">
        <v>1</v>
      </c>
      <c r="AC458" t="s">
        <v>107</v>
      </c>
      <c r="AD458" s="37">
        <v>65960</v>
      </c>
      <c r="AE458" s="37">
        <v>75096</v>
      </c>
      <c r="AF458" s="37">
        <v>65960</v>
      </c>
    </row>
    <row r="459" spans="1:32">
      <c r="A459" t="s">
        <v>189</v>
      </c>
      <c r="B459" t="s">
        <v>190</v>
      </c>
      <c r="C459" t="s">
        <v>191</v>
      </c>
      <c r="D459" t="s">
        <v>210</v>
      </c>
      <c r="E459" t="s">
        <v>4023</v>
      </c>
      <c r="F459" t="s">
        <v>4024</v>
      </c>
      <c r="G459" t="s">
        <v>947</v>
      </c>
      <c r="H459" t="s">
        <v>195</v>
      </c>
      <c r="I459" t="s">
        <v>189</v>
      </c>
      <c r="J459" t="s">
        <v>4025</v>
      </c>
      <c r="K459" t="s">
        <v>96</v>
      </c>
      <c r="L459" t="s">
        <v>4026</v>
      </c>
      <c r="M459" s="35">
        <v>46007.545185185183</v>
      </c>
      <c r="N459" s="35">
        <v>46007.681944444441</v>
      </c>
      <c r="O459" t="s">
        <v>972</v>
      </c>
      <c r="P459" t="s">
        <v>1000</v>
      </c>
      <c r="Q459" t="s">
        <v>1356</v>
      </c>
      <c r="R459" t="s">
        <v>1357</v>
      </c>
      <c r="S459" t="s">
        <v>98</v>
      </c>
      <c r="T459" t="s">
        <v>99</v>
      </c>
      <c r="U459" t="s">
        <v>100</v>
      </c>
      <c r="V459" t="s">
        <v>4027</v>
      </c>
      <c r="W459" t="s">
        <v>102</v>
      </c>
      <c r="X459" t="s">
        <v>4028</v>
      </c>
      <c r="Y459" t="s">
        <v>8</v>
      </c>
      <c r="Z459" t="s">
        <v>105</v>
      </c>
      <c r="AA459" t="s">
        <v>2033</v>
      </c>
      <c r="AB459" s="37">
        <v>1</v>
      </c>
      <c r="AC459" t="s">
        <v>107</v>
      </c>
      <c r="AD459" s="37">
        <v>65960</v>
      </c>
      <c r="AE459" s="37">
        <v>75096</v>
      </c>
      <c r="AF459" s="37">
        <v>65960</v>
      </c>
    </row>
    <row r="460" spans="1:32">
      <c r="A460" t="s">
        <v>297</v>
      </c>
      <c r="B460" t="s">
        <v>109</v>
      </c>
      <c r="C460" t="s">
        <v>110</v>
      </c>
      <c r="D460" t="s">
        <v>4029</v>
      </c>
      <c r="E460" t="s">
        <v>4030</v>
      </c>
      <c r="F460" t="s">
        <v>4031</v>
      </c>
      <c r="G460" t="s">
        <v>947</v>
      </c>
      <c r="H460" t="s">
        <v>302</v>
      </c>
      <c r="I460" t="s">
        <v>4032</v>
      </c>
      <c r="J460" t="s">
        <v>4033</v>
      </c>
      <c r="K460" t="s">
        <v>96</v>
      </c>
      <c r="L460" t="s">
        <v>4034</v>
      </c>
      <c r="M460" s="35">
        <v>46007.623124999998</v>
      </c>
      <c r="N460" s="35">
        <v>46008.499305555553</v>
      </c>
      <c r="O460" t="s">
        <v>972</v>
      </c>
      <c r="P460" t="s">
        <v>951</v>
      </c>
      <c r="Q460" t="s">
        <v>1100</v>
      </c>
      <c r="R460" t="s">
        <v>2335</v>
      </c>
      <c r="S460" t="s">
        <v>98</v>
      </c>
      <c r="T460" t="s">
        <v>119</v>
      </c>
      <c r="U460" t="s">
        <v>100</v>
      </c>
      <c r="V460" t="s">
        <v>4035</v>
      </c>
      <c r="W460" t="s">
        <v>102</v>
      </c>
      <c r="X460" t="s">
        <v>4036</v>
      </c>
      <c r="Y460" t="s">
        <v>11</v>
      </c>
      <c r="Z460" t="s">
        <v>105</v>
      </c>
      <c r="AA460" t="s">
        <v>485</v>
      </c>
      <c r="AB460" s="37">
        <v>1</v>
      </c>
      <c r="AC460" t="s">
        <v>107</v>
      </c>
      <c r="AD460" s="37">
        <v>144968</v>
      </c>
      <c r="AE460" s="37">
        <v>140396</v>
      </c>
      <c r="AF460" s="37">
        <v>144968</v>
      </c>
    </row>
    <row r="461" spans="1:32">
      <c r="A461" t="s">
        <v>297</v>
      </c>
      <c r="B461" t="s">
        <v>109</v>
      </c>
      <c r="C461" t="s">
        <v>110</v>
      </c>
      <c r="D461" t="s">
        <v>352</v>
      </c>
      <c r="E461" t="s">
        <v>4037</v>
      </c>
      <c r="F461" t="s">
        <v>4038</v>
      </c>
      <c r="G461" t="s">
        <v>947</v>
      </c>
      <c r="H461" t="s">
        <v>302</v>
      </c>
      <c r="I461" t="s">
        <v>297</v>
      </c>
      <c r="J461" t="s">
        <v>4039</v>
      </c>
      <c r="K461" t="s">
        <v>96</v>
      </c>
      <c r="L461" t="s">
        <v>4040</v>
      </c>
      <c r="M461" s="35">
        <v>46007.624247685177</v>
      </c>
      <c r="N461" s="35">
        <v>46008.431944444441</v>
      </c>
      <c r="O461" t="s">
        <v>972</v>
      </c>
      <c r="P461" t="s">
        <v>951</v>
      </c>
      <c r="Q461" t="s">
        <v>1323</v>
      </c>
      <c r="R461" t="s">
        <v>993</v>
      </c>
      <c r="S461" t="s">
        <v>964</v>
      </c>
      <c r="T461" t="s">
        <v>964</v>
      </c>
      <c r="U461" t="s">
        <v>100</v>
      </c>
      <c r="V461" t="s">
        <v>4041</v>
      </c>
      <c r="W461" t="s">
        <v>102</v>
      </c>
      <c r="X461" t="s">
        <v>4042</v>
      </c>
      <c r="Y461" t="s">
        <v>8</v>
      </c>
      <c r="Z461" t="s">
        <v>105</v>
      </c>
      <c r="AA461" t="s">
        <v>1215</v>
      </c>
      <c r="AB461" s="37">
        <v>1</v>
      </c>
      <c r="AC461" t="s">
        <v>107</v>
      </c>
      <c r="AD461" s="37">
        <v>65960</v>
      </c>
      <c r="AE461" s="37">
        <v>75096</v>
      </c>
      <c r="AF461" s="37">
        <v>65960</v>
      </c>
    </row>
    <row r="462" spans="1:32">
      <c r="A462" t="s">
        <v>1084</v>
      </c>
      <c r="B462" t="s">
        <v>957</v>
      </c>
      <c r="C462" t="s">
        <v>286</v>
      </c>
      <c r="D462" t="s">
        <v>2370</v>
      </c>
      <c r="E462" t="s">
        <v>4043</v>
      </c>
      <c r="F462" t="s">
        <v>4044</v>
      </c>
      <c r="G462" t="s">
        <v>947</v>
      </c>
      <c r="H462" t="s">
        <v>1088</v>
      </c>
      <c r="I462" t="s">
        <v>2373</v>
      </c>
      <c r="J462" t="s">
        <v>4045</v>
      </c>
      <c r="K462" t="s">
        <v>96</v>
      </c>
      <c r="L462" t="s">
        <v>4046</v>
      </c>
      <c r="M462" s="35">
        <v>46007.625104166669</v>
      </c>
      <c r="N462" s="35">
        <v>46009.686805555553</v>
      </c>
      <c r="O462" t="s">
        <v>972</v>
      </c>
      <c r="P462" t="s">
        <v>951</v>
      </c>
      <c r="Q462" t="s">
        <v>1134</v>
      </c>
      <c r="R462" t="s">
        <v>993</v>
      </c>
      <c r="S462" t="s">
        <v>964</v>
      </c>
      <c r="T462" t="s">
        <v>964</v>
      </c>
      <c r="U462" t="s">
        <v>100</v>
      </c>
      <c r="V462" t="s">
        <v>4047</v>
      </c>
      <c r="W462" t="s">
        <v>102</v>
      </c>
      <c r="X462" t="s">
        <v>4048</v>
      </c>
      <c r="Y462" t="s">
        <v>13</v>
      </c>
      <c r="Z462" t="s">
        <v>105</v>
      </c>
      <c r="AA462" t="s">
        <v>1094</v>
      </c>
      <c r="AB462" s="37">
        <v>1</v>
      </c>
      <c r="AC462" t="s">
        <v>107</v>
      </c>
      <c r="AD462" s="37">
        <v>275729</v>
      </c>
      <c r="AE462" s="37">
        <v>196537</v>
      </c>
      <c r="AF462" s="37">
        <v>275729</v>
      </c>
    </row>
    <row r="463" spans="1:32">
      <c r="A463" t="s">
        <v>1066</v>
      </c>
      <c r="B463" t="s">
        <v>190</v>
      </c>
      <c r="C463" t="s">
        <v>191</v>
      </c>
      <c r="D463" t="s">
        <v>1426</v>
      </c>
      <c r="E463" t="s">
        <v>4049</v>
      </c>
      <c r="F463" t="s">
        <v>4050</v>
      </c>
      <c r="G463" t="s">
        <v>947</v>
      </c>
      <c r="H463" t="s">
        <v>195</v>
      </c>
      <c r="I463" t="s">
        <v>1066</v>
      </c>
      <c r="J463" t="s">
        <v>4051</v>
      </c>
      <c r="K463" t="s">
        <v>96</v>
      </c>
      <c r="L463" t="s">
        <v>4052</v>
      </c>
      <c r="M463" s="35">
        <v>46007.643946759257</v>
      </c>
      <c r="N463" s="35">
        <v>46008.473611111112</v>
      </c>
      <c r="O463" t="s">
        <v>972</v>
      </c>
      <c r="P463" t="s">
        <v>951</v>
      </c>
      <c r="Q463" t="s">
        <v>962</v>
      </c>
      <c r="R463" t="s">
        <v>962</v>
      </c>
      <c r="S463" t="s">
        <v>964</v>
      </c>
      <c r="T463" t="s">
        <v>964</v>
      </c>
      <c r="U463" t="s">
        <v>100</v>
      </c>
      <c r="V463" t="s">
        <v>4053</v>
      </c>
      <c r="W463" t="s">
        <v>102</v>
      </c>
      <c r="X463" t="s">
        <v>4054</v>
      </c>
      <c r="Y463" t="s">
        <v>8</v>
      </c>
      <c r="Z463" t="s">
        <v>105</v>
      </c>
      <c r="AA463" t="s">
        <v>1673</v>
      </c>
      <c r="AB463" s="37">
        <v>1</v>
      </c>
      <c r="AC463" t="s">
        <v>107</v>
      </c>
      <c r="AD463" s="37">
        <v>65960</v>
      </c>
      <c r="AE463" s="37">
        <v>75096</v>
      </c>
      <c r="AF463" s="37">
        <v>65960</v>
      </c>
    </row>
    <row r="464" spans="1:32">
      <c r="A464" t="s">
        <v>108</v>
      </c>
      <c r="B464" t="s">
        <v>109</v>
      </c>
      <c r="C464" t="s">
        <v>110</v>
      </c>
      <c r="D464" t="s">
        <v>966</v>
      </c>
      <c r="E464" t="s">
        <v>4055</v>
      </c>
      <c r="F464" t="s">
        <v>4056</v>
      </c>
      <c r="G464" t="s">
        <v>947</v>
      </c>
      <c r="H464" t="s">
        <v>183</v>
      </c>
      <c r="I464" t="s">
        <v>969</v>
      </c>
      <c r="J464" t="s">
        <v>4057</v>
      </c>
      <c r="K464" t="s">
        <v>96</v>
      </c>
      <c r="L464" t="s">
        <v>4058</v>
      </c>
      <c r="M464" s="35">
        <v>46007.650381944448</v>
      </c>
      <c r="N464" s="35">
        <v>46009.407638888893</v>
      </c>
      <c r="O464" t="s">
        <v>972</v>
      </c>
      <c r="P464" t="s">
        <v>951</v>
      </c>
      <c r="Q464" t="s">
        <v>952</v>
      </c>
      <c r="R464" t="s">
        <v>1190</v>
      </c>
      <c r="S464" t="s">
        <v>963</v>
      </c>
      <c r="T464" t="s">
        <v>964</v>
      </c>
      <c r="U464" t="s">
        <v>100</v>
      </c>
      <c r="V464" t="s">
        <v>4059</v>
      </c>
      <c r="W464" t="s">
        <v>102</v>
      </c>
      <c r="X464" t="s">
        <v>4060</v>
      </c>
      <c r="Y464" t="s">
        <v>15</v>
      </c>
      <c r="Z464" t="s">
        <v>105</v>
      </c>
      <c r="AA464" t="s">
        <v>1459</v>
      </c>
      <c r="AB464" s="37">
        <v>1</v>
      </c>
      <c r="AC464" t="s">
        <v>107</v>
      </c>
      <c r="AD464" s="37">
        <v>479589</v>
      </c>
      <c r="AE464" s="37">
        <v>196537</v>
      </c>
      <c r="AF464" s="37">
        <v>479589</v>
      </c>
    </row>
    <row r="465" spans="1:32">
      <c r="A465" t="s">
        <v>189</v>
      </c>
      <c r="B465" t="s">
        <v>190</v>
      </c>
      <c r="C465" t="s">
        <v>191</v>
      </c>
      <c r="D465" t="s">
        <v>905</v>
      </c>
      <c r="E465" t="s">
        <v>4061</v>
      </c>
      <c r="F465" t="s">
        <v>3849</v>
      </c>
      <c r="G465" t="s">
        <v>947</v>
      </c>
      <c r="H465" t="s">
        <v>195</v>
      </c>
      <c r="I465" t="s">
        <v>908</v>
      </c>
      <c r="J465" t="s">
        <v>3850</v>
      </c>
      <c r="K465" t="s">
        <v>96</v>
      </c>
      <c r="L465" t="s">
        <v>4062</v>
      </c>
      <c r="M465" s="35">
        <v>46007.659675925926</v>
      </c>
      <c r="N465" s="35">
        <v>46008.427083333343</v>
      </c>
      <c r="O465" t="s">
        <v>972</v>
      </c>
      <c r="P465" t="s">
        <v>1000</v>
      </c>
      <c r="Q465" t="s">
        <v>1001</v>
      </c>
      <c r="R465" t="s">
        <v>1002</v>
      </c>
      <c r="S465" t="s">
        <v>98</v>
      </c>
      <c r="T465" t="s">
        <v>99</v>
      </c>
      <c r="U465" t="s">
        <v>100</v>
      </c>
      <c r="V465" t="s">
        <v>4063</v>
      </c>
      <c r="W465" t="s">
        <v>102</v>
      </c>
      <c r="X465" t="s">
        <v>3853</v>
      </c>
      <c r="Y465" t="s">
        <v>8</v>
      </c>
      <c r="Z465" t="s">
        <v>105</v>
      </c>
      <c r="AA465" t="s">
        <v>823</v>
      </c>
      <c r="AB465" s="37">
        <v>1</v>
      </c>
      <c r="AC465" t="s">
        <v>107</v>
      </c>
      <c r="AD465" s="37">
        <v>65960</v>
      </c>
      <c r="AE465" s="37">
        <v>75096</v>
      </c>
      <c r="AF465" s="37">
        <v>65960</v>
      </c>
    </row>
    <row r="466" spans="1:32">
      <c r="A466" t="s">
        <v>317</v>
      </c>
      <c r="B466" t="s">
        <v>124</v>
      </c>
      <c r="C466" t="s">
        <v>125</v>
      </c>
      <c r="D466" t="s">
        <v>2286</v>
      </c>
      <c r="E466" t="s">
        <v>4064</v>
      </c>
      <c r="F466" t="s">
        <v>4065</v>
      </c>
      <c r="G466" t="s">
        <v>947</v>
      </c>
      <c r="H466" t="s">
        <v>321</v>
      </c>
      <c r="I466" t="s">
        <v>2289</v>
      </c>
      <c r="J466" t="s">
        <v>4066</v>
      </c>
      <c r="K466" t="s">
        <v>96</v>
      </c>
      <c r="L466" t="s">
        <v>4067</v>
      </c>
      <c r="M466" s="35">
        <v>46007.664687500001</v>
      </c>
      <c r="N466" s="35">
        <v>46008.575694444437</v>
      </c>
      <c r="O466" t="s">
        <v>972</v>
      </c>
      <c r="P466" t="s">
        <v>951</v>
      </c>
      <c r="Q466" t="s">
        <v>1056</v>
      </c>
      <c r="R466" t="s">
        <v>993</v>
      </c>
      <c r="S466" t="s">
        <v>964</v>
      </c>
      <c r="T466" t="s">
        <v>964</v>
      </c>
      <c r="U466" t="s">
        <v>100</v>
      </c>
      <c r="V466" t="s">
        <v>4068</v>
      </c>
      <c r="W466" t="s">
        <v>102</v>
      </c>
      <c r="X466" t="s">
        <v>4069</v>
      </c>
      <c r="Y466" t="s">
        <v>11</v>
      </c>
      <c r="Z466" t="s">
        <v>105</v>
      </c>
      <c r="AA466" t="s">
        <v>956</v>
      </c>
      <c r="AB466" s="37">
        <v>1</v>
      </c>
      <c r="AC466" t="s">
        <v>107</v>
      </c>
      <c r="AD466" s="37">
        <v>144968</v>
      </c>
      <c r="AE466" s="37">
        <v>140396</v>
      </c>
      <c r="AF466" s="37">
        <v>144968</v>
      </c>
    </row>
    <row r="467" spans="1:32">
      <c r="A467" t="s">
        <v>85</v>
      </c>
      <c r="B467" t="s">
        <v>86</v>
      </c>
      <c r="C467" t="s">
        <v>87</v>
      </c>
      <c r="D467" t="s">
        <v>4070</v>
      </c>
      <c r="E467" t="s">
        <v>4071</v>
      </c>
      <c r="F467" t="s">
        <v>4072</v>
      </c>
      <c r="G467" t="s">
        <v>947</v>
      </c>
      <c r="H467" t="s">
        <v>93</v>
      </c>
      <c r="I467" t="s">
        <v>4073</v>
      </c>
      <c r="J467" t="s">
        <v>4074</v>
      </c>
      <c r="K467" t="s">
        <v>96</v>
      </c>
      <c r="L467" t="s">
        <v>4075</v>
      </c>
      <c r="M467" s="35">
        <v>46007.694155092591</v>
      </c>
      <c r="N467" s="35">
        <v>46008.434027777781</v>
      </c>
      <c r="O467" t="s">
        <v>972</v>
      </c>
      <c r="P467" t="s">
        <v>951</v>
      </c>
      <c r="Q467" t="s">
        <v>1019</v>
      </c>
      <c r="R467" t="s">
        <v>2681</v>
      </c>
      <c r="S467" t="s">
        <v>98</v>
      </c>
      <c r="T467" t="s">
        <v>119</v>
      </c>
      <c r="U467" t="s">
        <v>100</v>
      </c>
      <c r="V467" t="s">
        <v>4076</v>
      </c>
      <c r="W467" t="s">
        <v>102</v>
      </c>
      <c r="X467" t="s">
        <v>4077</v>
      </c>
      <c r="Y467" t="s">
        <v>8</v>
      </c>
      <c r="Z467" t="s">
        <v>105</v>
      </c>
      <c r="AA467" t="s">
        <v>342</v>
      </c>
      <c r="AB467" s="37">
        <v>1</v>
      </c>
      <c r="AC467" t="s">
        <v>107</v>
      </c>
      <c r="AD467" s="37">
        <v>65960</v>
      </c>
      <c r="AE467" s="37">
        <v>75096</v>
      </c>
      <c r="AF467" s="37">
        <v>65960</v>
      </c>
    </row>
    <row r="468" spans="1:32">
      <c r="A468" t="s">
        <v>242</v>
      </c>
      <c r="B468" t="s">
        <v>248</v>
      </c>
      <c r="C468" t="s">
        <v>244</v>
      </c>
      <c r="D468" t="s">
        <v>4078</v>
      </c>
      <c r="E468" t="s">
        <v>4079</v>
      </c>
      <c r="F468" t="s">
        <v>4080</v>
      </c>
      <c r="G468" t="s">
        <v>947</v>
      </c>
      <c r="H468" t="s">
        <v>248</v>
      </c>
      <c r="I468" t="s">
        <v>4081</v>
      </c>
      <c r="J468" t="s">
        <v>4082</v>
      </c>
      <c r="K468" t="s">
        <v>96</v>
      </c>
      <c r="L468" t="s">
        <v>4083</v>
      </c>
      <c r="M468" s="35">
        <v>46007.696956018517</v>
      </c>
      <c r="N468" s="35">
        <v>46009.578472222223</v>
      </c>
      <c r="O468" t="s">
        <v>972</v>
      </c>
      <c r="P468" t="s">
        <v>951</v>
      </c>
      <c r="Q468" t="s">
        <v>1019</v>
      </c>
      <c r="R468" t="s">
        <v>2681</v>
      </c>
      <c r="S468" t="s">
        <v>964</v>
      </c>
      <c r="T468" t="s">
        <v>964</v>
      </c>
      <c r="U468" t="s">
        <v>100</v>
      </c>
      <c r="V468" t="s">
        <v>4084</v>
      </c>
      <c r="W468" t="s">
        <v>102</v>
      </c>
      <c r="X468" t="s">
        <v>4085</v>
      </c>
      <c r="Y468" t="s">
        <v>11</v>
      </c>
      <c r="Z468" t="s">
        <v>105</v>
      </c>
      <c r="AA468" t="s">
        <v>514</v>
      </c>
      <c r="AB468" s="37">
        <v>1</v>
      </c>
      <c r="AC468" t="s">
        <v>107</v>
      </c>
      <c r="AD468" s="37">
        <v>144968</v>
      </c>
      <c r="AE468" s="37">
        <v>140396</v>
      </c>
      <c r="AF468" s="37">
        <v>144968</v>
      </c>
    </row>
    <row r="469" spans="1:32">
      <c r="A469" t="s">
        <v>417</v>
      </c>
      <c r="B469" t="s">
        <v>86</v>
      </c>
      <c r="C469" t="s">
        <v>87</v>
      </c>
      <c r="D469" t="s">
        <v>470</v>
      </c>
      <c r="E469" t="s">
        <v>4086</v>
      </c>
      <c r="F469" t="s">
        <v>4087</v>
      </c>
      <c r="G469" t="s">
        <v>947</v>
      </c>
      <c r="H469" t="s">
        <v>455</v>
      </c>
      <c r="I469" t="s">
        <v>473</v>
      </c>
      <c r="J469" t="s">
        <v>4088</v>
      </c>
      <c r="K469" t="s">
        <v>96</v>
      </c>
      <c r="L469" t="s">
        <v>4089</v>
      </c>
      <c r="M469" s="35">
        <v>46007.674861111111</v>
      </c>
      <c r="N469" s="35">
        <v>46008.438194444447</v>
      </c>
      <c r="O469" t="s">
        <v>972</v>
      </c>
      <c r="P469" t="s">
        <v>1000</v>
      </c>
      <c r="Q469" t="s">
        <v>983</v>
      </c>
      <c r="R469" t="s">
        <v>3753</v>
      </c>
      <c r="S469" t="s">
        <v>98</v>
      </c>
      <c r="T469" t="s">
        <v>99</v>
      </c>
      <c r="U469" t="s">
        <v>100</v>
      </c>
      <c r="V469" t="s">
        <v>4090</v>
      </c>
      <c r="W469" t="s">
        <v>102</v>
      </c>
      <c r="X469" t="s">
        <v>4091</v>
      </c>
      <c r="Y469" t="s">
        <v>11</v>
      </c>
      <c r="Z469" t="s">
        <v>105</v>
      </c>
      <c r="AA469" t="s">
        <v>1318</v>
      </c>
      <c r="AB469" s="37">
        <v>1</v>
      </c>
      <c r="AC469" t="s">
        <v>107</v>
      </c>
      <c r="AD469" s="37">
        <v>144968</v>
      </c>
      <c r="AE469" s="37">
        <v>140396</v>
      </c>
      <c r="AF469" s="37">
        <v>144968</v>
      </c>
    </row>
    <row r="470" spans="1:32">
      <c r="A470" t="s">
        <v>297</v>
      </c>
      <c r="B470" t="s">
        <v>109</v>
      </c>
      <c r="C470" t="s">
        <v>110</v>
      </c>
      <c r="D470" t="s">
        <v>299</v>
      </c>
      <c r="E470" t="s">
        <v>4092</v>
      </c>
      <c r="F470" t="s">
        <v>4093</v>
      </c>
      <c r="G470" t="s">
        <v>947</v>
      </c>
      <c r="H470" t="s">
        <v>302</v>
      </c>
      <c r="I470" t="s">
        <v>303</v>
      </c>
      <c r="J470" t="s">
        <v>4094</v>
      </c>
      <c r="K470" t="s">
        <v>96</v>
      </c>
      <c r="L470" t="s">
        <v>4095</v>
      </c>
      <c r="M470" s="35">
        <v>46007.675532407397</v>
      </c>
      <c r="N470" s="35">
        <v>46008.527777777781</v>
      </c>
      <c r="O470" t="s">
        <v>972</v>
      </c>
      <c r="P470" t="s">
        <v>951</v>
      </c>
      <c r="Q470" t="s">
        <v>1044</v>
      </c>
      <c r="R470" t="s">
        <v>1323</v>
      </c>
      <c r="S470" t="s">
        <v>98</v>
      </c>
      <c r="T470" t="s">
        <v>119</v>
      </c>
      <c r="U470" t="s">
        <v>100</v>
      </c>
      <c r="V470" t="s">
        <v>4096</v>
      </c>
      <c r="W470" t="s">
        <v>102</v>
      </c>
      <c r="X470" t="s">
        <v>4097</v>
      </c>
      <c r="Y470" t="s">
        <v>8</v>
      </c>
      <c r="Z470" t="s">
        <v>105</v>
      </c>
      <c r="AA470" t="s">
        <v>308</v>
      </c>
      <c r="AB470" s="37">
        <v>1</v>
      </c>
      <c r="AC470" t="s">
        <v>107</v>
      </c>
      <c r="AD470" s="37">
        <v>65960</v>
      </c>
      <c r="AE470" s="37">
        <v>75096</v>
      </c>
      <c r="AF470" s="37">
        <v>65960</v>
      </c>
    </row>
    <row r="471" spans="1:32">
      <c r="A471" t="s">
        <v>189</v>
      </c>
      <c r="B471" t="s">
        <v>190</v>
      </c>
      <c r="C471" t="s">
        <v>191</v>
      </c>
      <c r="D471" t="s">
        <v>4098</v>
      </c>
      <c r="E471" t="s">
        <v>4099</v>
      </c>
      <c r="F471" t="s">
        <v>4100</v>
      </c>
      <c r="G471" t="s">
        <v>947</v>
      </c>
      <c r="H471" t="s">
        <v>195</v>
      </c>
      <c r="I471" t="s">
        <v>4101</v>
      </c>
      <c r="J471" t="s">
        <v>4102</v>
      </c>
      <c r="K471" t="s">
        <v>96</v>
      </c>
      <c r="L471" t="s">
        <v>4103</v>
      </c>
      <c r="M471" s="35">
        <v>46007.734456018523</v>
      </c>
      <c r="N471" s="35">
        <v>46011.4</v>
      </c>
      <c r="O471" t="s">
        <v>972</v>
      </c>
      <c r="P471" t="s">
        <v>951</v>
      </c>
      <c r="Q471" t="s">
        <v>1056</v>
      </c>
      <c r="R471" t="s">
        <v>993</v>
      </c>
      <c r="S471" t="s">
        <v>142</v>
      </c>
      <c r="T471" t="s">
        <v>143</v>
      </c>
      <c r="U471" t="s">
        <v>100</v>
      </c>
      <c r="V471" t="s">
        <v>4104</v>
      </c>
      <c r="W471" t="s">
        <v>102</v>
      </c>
      <c r="X471" t="s">
        <v>4105</v>
      </c>
      <c r="Y471" t="s">
        <v>13</v>
      </c>
      <c r="Z471" t="s">
        <v>105</v>
      </c>
      <c r="AA471" t="s">
        <v>836</v>
      </c>
      <c r="AB471" s="37">
        <v>1</v>
      </c>
      <c r="AC471" t="s">
        <v>107</v>
      </c>
      <c r="AD471" s="37">
        <v>275729</v>
      </c>
      <c r="AE471" s="37">
        <v>196537</v>
      </c>
      <c r="AF471" s="37">
        <v>275729</v>
      </c>
    </row>
    <row r="472" spans="1:32">
      <c r="A472" t="s">
        <v>242</v>
      </c>
      <c r="B472" t="s">
        <v>248</v>
      </c>
      <c r="C472" t="s">
        <v>244</v>
      </c>
      <c r="D472" t="s">
        <v>309</v>
      </c>
      <c r="E472" t="s">
        <v>4106</v>
      </c>
      <c r="F472" t="s">
        <v>4107</v>
      </c>
      <c r="G472" t="s">
        <v>947</v>
      </c>
      <c r="H472" t="s">
        <v>248</v>
      </c>
      <c r="I472" t="s">
        <v>242</v>
      </c>
      <c r="J472" t="s">
        <v>4108</v>
      </c>
      <c r="K472" t="s">
        <v>96</v>
      </c>
      <c r="L472" t="s">
        <v>4109</v>
      </c>
      <c r="M472" s="35">
        <v>46008.333333333343</v>
      </c>
      <c r="N472" s="35">
        <v>46008.674305555563</v>
      </c>
      <c r="O472" t="s">
        <v>972</v>
      </c>
      <c r="P472" t="s">
        <v>951</v>
      </c>
      <c r="Q472" t="s">
        <v>952</v>
      </c>
      <c r="R472" t="s">
        <v>1190</v>
      </c>
      <c r="S472" t="s">
        <v>98</v>
      </c>
      <c r="T472" t="s">
        <v>99</v>
      </c>
      <c r="U472" t="s">
        <v>100</v>
      </c>
      <c r="V472" t="s">
        <v>4110</v>
      </c>
      <c r="W472" t="s">
        <v>102</v>
      </c>
      <c r="X472" t="s">
        <v>4111</v>
      </c>
      <c r="Y472" t="s">
        <v>8</v>
      </c>
      <c r="Z472" t="s">
        <v>105</v>
      </c>
      <c r="AA472" t="s">
        <v>514</v>
      </c>
      <c r="AB472" s="37">
        <v>1</v>
      </c>
      <c r="AC472" t="s">
        <v>107</v>
      </c>
      <c r="AD472" s="37">
        <v>65960</v>
      </c>
      <c r="AE472" s="37">
        <v>75096</v>
      </c>
      <c r="AF472" s="37">
        <v>65960</v>
      </c>
    </row>
    <row r="473" spans="1:32">
      <c r="A473" t="s">
        <v>1066</v>
      </c>
      <c r="B473" t="s">
        <v>190</v>
      </c>
      <c r="C473" t="s">
        <v>191</v>
      </c>
      <c r="D473" t="s">
        <v>1426</v>
      </c>
      <c r="E473" t="s">
        <v>4112</v>
      </c>
      <c r="F473" t="s">
        <v>4113</v>
      </c>
      <c r="G473" t="s">
        <v>947</v>
      </c>
      <c r="H473" t="s">
        <v>195</v>
      </c>
      <c r="I473" t="s">
        <v>1066</v>
      </c>
      <c r="J473" t="s">
        <v>4114</v>
      </c>
      <c r="K473" t="s">
        <v>96</v>
      </c>
      <c r="L473" t="s">
        <v>4115</v>
      </c>
      <c r="M473" s="35">
        <v>46008.333333333343</v>
      </c>
      <c r="N473" s="35">
        <v>46008.588194444441</v>
      </c>
      <c r="O473" t="s">
        <v>972</v>
      </c>
      <c r="P473" t="s">
        <v>951</v>
      </c>
      <c r="Q473" t="s">
        <v>962</v>
      </c>
      <c r="R473" t="s">
        <v>962</v>
      </c>
      <c r="S473" t="s">
        <v>98</v>
      </c>
      <c r="T473" t="s">
        <v>119</v>
      </c>
      <c r="U473" t="s">
        <v>100</v>
      </c>
      <c r="V473" t="s">
        <v>4116</v>
      </c>
      <c r="W473" t="s">
        <v>102</v>
      </c>
      <c r="X473" t="s">
        <v>4117</v>
      </c>
      <c r="Y473" t="s">
        <v>8</v>
      </c>
      <c r="Z473" t="s">
        <v>105</v>
      </c>
      <c r="AA473" t="s">
        <v>1673</v>
      </c>
      <c r="AB473" s="37">
        <v>1</v>
      </c>
      <c r="AC473" t="s">
        <v>107</v>
      </c>
      <c r="AD473" s="37">
        <v>65960</v>
      </c>
      <c r="AE473" s="37">
        <v>75096</v>
      </c>
      <c r="AF473" s="37">
        <v>65960</v>
      </c>
    </row>
    <row r="474" spans="1:32">
      <c r="A474" t="s">
        <v>317</v>
      </c>
      <c r="B474" t="s">
        <v>124</v>
      </c>
      <c r="C474" t="s">
        <v>125</v>
      </c>
      <c r="D474" t="s">
        <v>3141</v>
      </c>
      <c r="E474" t="s">
        <v>4118</v>
      </c>
      <c r="F474" t="s">
        <v>4119</v>
      </c>
      <c r="G474" t="s">
        <v>947</v>
      </c>
      <c r="H474" t="s">
        <v>321</v>
      </c>
      <c r="I474" t="s">
        <v>3144</v>
      </c>
      <c r="J474" t="s">
        <v>4120</v>
      </c>
      <c r="K474" t="s">
        <v>96</v>
      </c>
      <c r="L474" t="s">
        <v>4121</v>
      </c>
      <c r="M474" s="35">
        <v>46008.350717592592</v>
      </c>
      <c r="N474" s="35">
        <v>46008.67291666667</v>
      </c>
      <c r="O474" t="s">
        <v>972</v>
      </c>
      <c r="P474" t="s">
        <v>951</v>
      </c>
      <c r="Q474" t="s">
        <v>952</v>
      </c>
      <c r="R474" t="s">
        <v>1190</v>
      </c>
      <c r="S474" t="s">
        <v>964</v>
      </c>
      <c r="T474" t="s">
        <v>964</v>
      </c>
      <c r="U474" t="s">
        <v>100</v>
      </c>
      <c r="V474" t="s">
        <v>4122</v>
      </c>
      <c r="W474" t="s">
        <v>102</v>
      </c>
      <c r="X474" t="s">
        <v>4123</v>
      </c>
      <c r="Y474" t="s">
        <v>15</v>
      </c>
      <c r="Z474" t="s">
        <v>105</v>
      </c>
      <c r="AA474" t="s">
        <v>1819</v>
      </c>
      <c r="AB474" s="37">
        <v>1</v>
      </c>
      <c r="AC474" t="s">
        <v>107</v>
      </c>
      <c r="AD474" s="37">
        <v>479589</v>
      </c>
      <c r="AE474" s="37">
        <v>196537</v>
      </c>
      <c r="AF474" s="37">
        <v>479589</v>
      </c>
    </row>
    <row r="475" spans="1:32">
      <c r="A475" t="s">
        <v>626</v>
      </c>
      <c r="B475" t="s">
        <v>124</v>
      </c>
      <c r="C475" t="s">
        <v>125</v>
      </c>
      <c r="D475" t="s">
        <v>627</v>
      </c>
      <c r="E475" t="s">
        <v>4124</v>
      </c>
      <c r="F475" t="s">
        <v>4125</v>
      </c>
      <c r="G475" t="s">
        <v>947</v>
      </c>
      <c r="H475" t="s">
        <v>630</v>
      </c>
      <c r="I475" t="s">
        <v>626</v>
      </c>
      <c r="J475" t="s">
        <v>4126</v>
      </c>
      <c r="K475" t="s">
        <v>96</v>
      </c>
      <c r="L475" t="s">
        <v>4127</v>
      </c>
      <c r="M475" s="35">
        <v>46008.366331018522</v>
      </c>
      <c r="N475" s="35">
        <v>46008.50277777778</v>
      </c>
      <c r="O475" t="s">
        <v>972</v>
      </c>
      <c r="P475" t="s">
        <v>951</v>
      </c>
      <c r="Q475" t="s">
        <v>952</v>
      </c>
      <c r="R475" t="s">
        <v>973</v>
      </c>
      <c r="S475" t="s">
        <v>98</v>
      </c>
      <c r="T475" t="s">
        <v>99</v>
      </c>
      <c r="U475" t="s">
        <v>100</v>
      </c>
      <c r="V475" t="s">
        <v>4128</v>
      </c>
      <c r="W475" t="s">
        <v>102</v>
      </c>
      <c r="X475" t="s">
        <v>4129</v>
      </c>
      <c r="Y475" t="s">
        <v>8</v>
      </c>
      <c r="Z475" t="s">
        <v>105</v>
      </c>
      <c r="AA475" t="s">
        <v>635</v>
      </c>
      <c r="AB475" s="37">
        <v>1</v>
      </c>
      <c r="AC475" t="s">
        <v>107</v>
      </c>
      <c r="AD475" s="37">
        <v>65960</v>
      </c>
      <c r="AE475" s="37">
        <v>75096</v>
      </c>
      <c r="AF475" s="37">
        <v>65960</v>
      </c>
    </row>
    <row r="476" spans="1:32">
      <c r="A476" t="s">
        <v>317</v>
      </c>
      <c r="B476" t="s">
        <v>124</v>
      </c>
      <c r="C476" t="s">
        <v>125</v>
      </c>
      <c r="D476" t="s">
        <v>1441</v>
      </c>
      <c r="E476" t="s">
        <v>4130</v>
      </c>
      <c r="F476" t="s">
        <v>4131</v>
      </c>
      <c r="G476" t="s">
        <v>947</v>
      </c>
      <c r="H476" t="s">
        <v>321</v>
      </c>
      <c r="I476" t="s">
        <v>317</v>
      </c>
      <c r="J476" t="s">
        <v>4132</v>
      </c>
      <c r="K476" t="s">
        <v>96</v>
      </c>
      <c r="L476" t="s">
        <v>4133</v>
      </c>
      <c r="M476" s="35">
        <v>46008.405289351853</v>
      </c>
      <c r="N476" s="35">
        <v>46008.578472222223</v>
      </c>
      <c r="O476" t="s">
        <v>972</v>
      </c>
      <c r="P476" t="s">
        <v>951</v>
      </c>
      <c r="Q476" t="s">
        <v>952</v>
      </c>
      <c r="R476" t="s">
        <v>953</v>
      </c>
      <c r="S476" t="s">
        <v>964</v>
      </c>
      <c r="T476" t="s">
        <v>964</v>
      </c>
      <c r="U476" t="s">
        <v>100</v>
      </c>
      <c r="V476" t="s">
        <v>4134</v>
      </c>
      <c r="W476" t="s">
        <v>102</v>
      </c>
      <c r="X476" t="s">
        <v>4135</v>
      </c>
      <c r="Y476" t="s">
        <v>8</v>
      </c>
      <c r="Z476" t="s">
        <v>105</v>
      </c>
      <c r="AA476" t="s">
        <v>327</v>
      </c>
      <c r="AB476" s="37">
        <v>1</v>
      </c>
      <c r="AC476" t="s">
        <v>107</v>
      </c>
      <c r="AD476" s="37">
        <v>65960</v>
      </c>
      <c r="AE476" s="37">
        <v>75096</v>
      </c>
      <c r="AF476" s="37">
        <v>65960</v>
      </c>
    </row>
    <row r="477" spans="1:32">
      <c r="A477" t="s">
        <v>189</v>
      </c>
      <c r="B477" t="s">
        <v>190</v>
      </c>
      <c r="C477" t="s">
        <v>191</v>
      </c>
      <c r="D477" t="s">
        <v>210</v>
      </c>
      <c r="E477" t="s">
        <v>4136</v>
      </c>
      <c r="F477" t="s">
        <v>4137</v>
      </c>
      <c r="G477" t="s">
        <v>947</v>
      </c>
      <c r="H477" t="s">
        <v>195</v>
      </c>
      <c r="I477" t="s">
        <v>189</v>
      </c>
      <c r="J477" t="s">
        <v>4138</v>
      </c>
      <c r="K477" t="s">
        <v>96</v>
      </c>
      <c r="L477" t="s">
        <v>4139</v>
      </c>
      <c r="M477" s="35">
        <v>46008.417037037027</v>
      </c>
      <c r="N477" s="35">
        <v>46008.580555555563</v>
      </c>
      <c r="O477" t="s">
        <v>972</v>
      </c>
      <c r="P477" t="s">
        <v>951</v>
      </c>
      <c r="Q477" t="s">
        <v>952</v>
      </c>
      <c r="R477" t="s">
        <v>953</v>
      </c>
      <c r="S477" t="s">
        <v>142</v>
      </c>
      <c r="T477" t="s">
        <v>1046</v>
      </c>
      <c r="U477" t="s">
        <v>100</v>
      </c>
      <c r="V477" t="s">
        <v>4140</v>
      </c>
      <c r="W477" t="s">
        <v>102</v>
      </c>
      <c r="X477" t="s">
        <v>4141</v>
      </c>
      <c r="Y477" t="s">
        <v>8</v>
      </c>
      <c r="Z477" t="s">
        <v>105</v>
      </c>
      <c r="AA477" t="s">
        <v>3716</v>
      </c>
      <c r="AB477" s="37">
        <v>1</v>
      </c>
      <c r="AC477" t="s">
        <v>107</v>
      </c>
      <c r="AD477" s="37">
        <v>65960</v>
      </c>
      <c r="AE477" s="37">
        <v>75096</v>
      </c>
      <c r="AF477" s="37">
        <v>65960</v>
      </c>
    </row>
    <row r="478" spans="1:32">
      <c r="A478" t="s">
        <v>1066</v>
      </c>
      <c r="B478" t="s">
        <v>190</v>
      </c>
      <c r="C478" t="s">
        <v>191</v>
      </c>
      <c r="D478" t="s">
        <v>1433</v>
      </c>
      <c r="E478" t="s">
        <v>4142</v>
      </c>
      <c r="F478" t="s">
        <v>4143</v>
      </c>
      <c r="G478" t="s">
        <v>947</v>
      </c>
      <c r="H478" t="s">
        <v>195</v>
      </c>
      <c r="I478" t="s">
        <v>1436</v>
      </c>
      <c r="J478" t="s">
        <v>4144</v>
      </c>
      <c r="K478" t="s">
        <v>96</v>
      </c>
      <c r="L478" t="s">
        <v>4145</v>
      </c>
      <c r="M478" s="35">
        <v>46008.426921296297</v>
      </c>
      <c r="N478" s="35">
        <v>46009.673611111109</v>
      </c>
      <c r="O478" t="s">
        <v>972</v>
      </c>
      <c r="P478" t="s">
        <v>951</v>
      </c>
      <c r="Q478" t="s">
        <v>1100</v>
      </c>
      <c r="R478" t="s">
        <v>993</v>
      </c>
      <c r="S478" t="s">
        <v>98</v>
      </c>
      <c r="T478" t="s">
        <v>119</v>
      </c>
      <c r="U478" t="s">
        <v>100</v>
      </c>
      <c r="V478" t="s">
        <v>4146</v>
      </c>
      <c r="W478" t="s">
        <v>102</v>
      </c>
      <c r="X478" t="s">
        <v>4147</v>
      </c>
      <c r="Y478" t="s">
        <v>11</v>
      </c>
      <c r="Z478" t="s">
        <v>105</v>
      </c>
      <c r="AA478" t="s">
        <v>1075</v>
      </c>
      <c r="AB478" s="37">
        <v>1</v>
      </c>
      <c r="AC478" t="s">
        <v>107</v>
      </c>
      <c r="AD478" s="37">
        <v>144968</v>
      </c>
      <c r="AE478" s="37">
        <v>140396</v>
      </c>
      <c r="AF478" s="37">
        <v>144968</v>
      </c>
    </row>
    <row r="479" spans="1:32">
      <c r="A479" t="s">
        <v>189</v>
      </c>
      <c r="B479" t="s">
        <v>190</v>
      </c>
      <c r="C479" t="s">
        <v>191</v>
      </c>
      <c r="D479" t="s">
        <v>846</v>
      </c>
      <c r="E479" t="s">
        <v>4148</v>
      </c>
      <c r="F479" t="s">
        <v>4149</v>
      </c>
      <c r="G479" t="s">
        <v>947</v>
      </c>
      <c r="H479" t="s">
        <v>195</v>
      </c>
      <c r="I479" t="s">
        <v>165</v>
      </c>
      <c r="J479" t="s">
        <v>4150</v>
      </c>
      <c r="K479" t="s">
        <v>96</v>
      </c>
      <c r="L479" t="s">
        <v>4151</v>
      </c>
      <c r="M479" s="35">
        <v>46008.431458333333</v>
      </c>
      <c r="N479" s="35">
        <v>46009.425694444442</v>
      </c>
      <c r="O479" t="s">
        <v>972</v>
      </c>
      <c r="P479" t="s">
        <v>1000</v>
      </c>
      <c r="Q479" t="s">
        <v>1356</v>
      </c>
      <c r="R479" t="s">
        <v>1357</v>
      </c>
      <c r="S479" t="s">
        <v>98</v>
      </c>
      <c r="T479" t="s">
        <v>99</v>
      </c>
      <c r="U479" t="s">
        <v>100</v>
      </c>
      <c r="V479" t="s">
        <v>4152</v>
      </c>
      <c r="W479" t="s">
        <v>102</v>
      </c>
      <c r="X479" t="s">
        <v>4153</v>
      </c>
      <c r="Y479" t="s">
        <v>8</v>
      </c>
      <c r="Z479" t="s">
        <v>105</v>
      </c>
      <c r="AA479" t="s">
        <v>823</v>
      </c>
      <c r="AB479" s="37">
        <v>1</v>
      </c>
      <c r="AC479" t="s">
        <v>107</v>
      </c>
      <c r="AD479" s="37">
        <v>65960</v>
      </c>
      <c r="AE479" s="37">
        <v>75096</v>
      </c>
      <c r="AF479" s="37">
        <v>65960</v>
      </c>
    </row>
    <row r="480" spans="1:32">
      <c r="A480" t="s">
        <v>707</v>
      </c>
      <c r="B480" t="s">
        <v>109</v>
      </c>
      <c r="C480" t="s">
        <v>160</v>
      </c>
      <c r="D480" t="s">
        <v>719</v>
      </c>
      <c r="E480" t="s">
        <v>4154</v>
      </c>
      <c r="F480" t="s">
        <v>3370</v>
      </c>
      <c r="G480" t="s">
        <v>947</v>
      </c>
      <c r="H480" t="s">
        <v>722</v>
      </c>
      <c r="I480" t="s">
        <v>707</v>
      </c>
      <c r="J480" t="s">
        <v>3371</v>
      </c>
      <c r="K480" t="s">
        <v>96</v>
      </c>
      <c r="L480" t="s">
        <v>4155</v>
      </c>
      <c r="M480" s="35">
        <v>46008.433888888889</v>
      </c>
      <c r="N480" s="35">
        <v>46008.624305555553</v>
      </c>
      <c r="O480" t="s">
        <v>972</v>
      </c>
      <c r="P480" t="s">
        <v>1000</v>
      </c>
      <c r="Q480" t="s">
        <v>983</v>
      </c>
      <c r="R480" t="s">
        <v>1883</v>
      </c>
      <c r="S480" t="s">
        <v>142</v>
      </c>
      <c r="T480" t="s">
        <v>143</v>
      </c>
      <c r="U480" t="s">
        <v>100</v>
      </c>
      <c r="V480" t="s">
        <v>4156</v>
      </c>
      <c r="W480" t="s">
        <v>102</v>
      </c>
      <c r="X480" t="s">
        <v>4157</v>
      </c>
      <c r="Y480" t="s">
        <v>8</v>
      </c>
      <c r="Z480" t="s">
        <v>105</v>
      </c>
      <c r="AA480" t="s">
        <v>727</v>
      </c>
      <c r="AB480" s="37">
        <v>1</v>
      </c>
      <c r="AC480" t="s">
        <v>107</v>
      </c>
      <c r="AD480" s="37">
        <v>65960</v>
      </c>
      <c r="AE480" s="37">
        <v>75096</v>
      </c>
      <c r="AF480" s="37">
        <v>65960</v>
      </c>
    </row>
    <row r="481" spans="1:32">
      <c r="A481" t="s">
        <v>297</v>
      </c>
      <c r="B481" t="s">
        <v>109</v>
      </c>
      <c r="C481" t="s">
        <v>110</v>
      </c>
      <c r="D481" t="s">
        <v>652</v>
      </c>
      <c r="E481" t="s">
        <v>4158</v>
      </c>
      <c r="F481" t="s">
        <v>4159</v>
      </c>
      <c r="G481" t="s">
        <v>947</v>
      </c>
      <c r="H481" t="s">
        <v>655</v>
      </c>
      <c r="I481" t="s">
        <v>656</v>
      </c>
      <c r="J481" t="s">
        <v>4160</v>
      </c>
      <c r="K481" t="s">
        <v>96</v>
      </c>
      <c r="L481" t="s">
        <v>4161</v>
      </c>
      <c r="M481" s="35">
        <v>46008.459421296298</v>
      </c>
      <c r="N481" s="35">
        <v>46009.504166666673</v>
      </c>
      <c r="O481" t="s">
        <v>972</v>
      </c>
      <c r="P481" t="s">
        <v>951</v>
      </c>
      <c r="Q481" t="s">
        <v>1268</v>
      </c>
      <c r="R481" t="s">
        <v>993</v>
      </c>
      <c r="S481" t="s">
        <v>98</v>
      </c>
      <c r="T481" t="s">
        <v>119</v>
      </c>
      <c r="U481" t="s">
        <v>100</v>
      </c>
      <c r="V481" t="s">
        <v>4162</v>
      </c>
      <c r="W481" t="s">
        <v>102</v>
      </c>
      <c r="X481" t="s">
        <v>4163</v>
      </c>
      <c r="Y481" t="s">
        <v>13</v>
      </c>
      <c r="Z481" t="s">
        <v>105</v>
      </c>
      <c r="AA481" t="s">
        <v>661</v>
      </c>
      <c r="AB481" s="37">
        <v>1</v>
      </c>
      <c r="AC481" t="s">
        <v>107</v>
      </c>
      <c r="AD481" s="37">
        <v>275729</v>
      </c>
      <c r="AE481" s="37">
        <v>196537</v>
      </c>
      <c r="AF481" s="37">
        <v>275729</v>
      </c>
    </row>
    <row r="482" spans="1:32">
      <c r="A482" t="s">
        <v>492</v>
      </c>
      <c r="B482" t="s">
        <v>957</v>
      </c>
      <c r="C482" t="s">
        <v>286</v>
      </c>
      <c r="D482" t="s">
        <v>493</v>
      </c>
      <c r="E482" t="s">
        <v>4164</v>
      </c>
      <c r="F482" t="s">
        <v>4165</v>
      </c>
      <c r="G482" t="s">
        <v>947</v>
      </c>
      <c r="H482" t="s">
        <v>496</v>
      </c>
      <c r="I482" t="s">
        <v>492</v>
      </c>
      <c r="J482" t="s">
        <v>4166</v>
      </c>
      <c r="K482" t="s">
        <v>96</v>
      </c>
      <c r="L482" t="s">
        <v>4167</v>
      </c>
      <c r="M482" s="35">
        <v>46008.442719907413</v>
      </c>
      <c r="N482" s="35">
        <v>46008.556944444441</v>
      </c>
      <c r="O482" t="s">
        <v>972</v>
      </c>
      <c r="P482" t="s">
        <v>951</v>
      </c>
      <c r="Q482" t="s">
        <v>962</v>
      </c>
      <c r="R482" t="s">
        <v>962</v>
      </c>
      <c r="S482" t="s">
        <v>98</v>
      </c>
      <c r="T482" t="s">
        <v>119</v>
      </c>
      <c r="U482" t="s">
        <v>100</v>
      </c>
      <c r="V482" t="s">
        <v>4168</v>
      </c>
      <c r="W482" t="s">
        <v>102</v>
      </c>
      <c r="X482" t="s">
        <v>4169</v>
      </c>
      <c r="Y482" t="s">
        <v>8</v>
      </c>
      <c r="Z482" t="s">
        <v>105</v>
      </c>
      <c r="AA482" t="s">
        <v>501</v>
      </c>
      <c r="AB482" s="37">
        <v>1</v>
      </c>
      <c r="AC482" t="s">
        <v>107</v>
      </c>
      <c r="AD482" s="37">
        <v>65960</v>
      </c>
      <c r="AE482" s="37">
        <v>75096</v>
      </c>
      <c r="AF482" s="37">
        <v>65960</v>
      </c>
    </row>
    <row r="483" spans="1:32">
      <c r="A483" t="s">
        <v>417</v>
      </c>
      <c r="B483" t="s">
        <v>86</v>
      </c>
      <c r="C483" t="s">
        <v>87</v>
      </c>
      <c r="D483" t="s">
        <v>734</v>
      </c>
      <c r="E483" t="s">
        <v>4170</v>
      </c>
      <c r="F483" t="s">
        <v>4171</v>
      </c>
      <c r="G483" t="s">
        <v>947</v>
      </c>
      <c r="H483" t="s">
        <v>455</v>
      </c>
      <c r="I483" t="s">
        <v>737</v>
      </c>
      <c r="J483" t="s">
        <v>4172</v>
      </c>
      <c r="K483" t="s">
        <v>96</v>
      </c>
      <c r="L483" t="s">
        <v>4173</v>
      </c>
      <c r="M483" s="35">
        <v>46008.474178240736</v>
      </c>
      <c r="N483" s="35">
        <v>46008.677083333343</v>
      </c>
      <c r="O483" t="s">
        <v>972</v>
      </c>
      <c r="P483" t="s">
        <v>951</v>
      </c>
      <c r="Q483" t="s">
        <v>1323</v>
      </c>
      <c r="R483" t="s">
        <v>1655</v>
      </c>
      <c r="S483" t="s">
        <v>98</v>
      </c>
      <c r="T483" t="s">
        <v>99</v>
      </c>
      <c r="U483" t="s">
        <v>100</v>
      </c>
      <c r="V483" t="s">
        <v>4174</v>
      </c>
      <c r="W483" t="s">
        <v>102</v>
      </c>
      <c r="X483" t="s">
        <v>4175</v>
      </c>
      <c r="Y483" t="s">
        <v>8</v>
      </c>
      <c r="Z483" t="s">
        <v>105</v>
      </c>
      <c r="AA483" t="s">
        <v>469</v>
      </c>
      <c r="AB483" s="37">
        <v>1</v>
      </c>
      <c r="AC483" t="s">
        <v>107</v>
      </c>
      <c r="AD483" s="37">
        <v>65960</v>
      </c>
      <c r="AE483" s="37">
        <v>75096</v>
      </c>
      <c r="AF483" s="37">
        <v>65960</v>
      </c>
    </row>
    <row r="484" spans="1:32">
      <c r="A484" t="s">
        <v>189</v>
      </c>
      <c r="B484" t="s">
        <v>190</v>
      </c>
      <c r="C484" t="s">
        <v>191</v>
      </c>
      <c r="D484" t="s">
        <v>905</v>
      </c>
      <c r="E484" t="s">
        <v>4176</v>
      </c>
      <c r="F484" t="s">
        <v>4177</v>
      </c>
      <c r="G484" t="s">
        <v>947</v>
      </c>
      <c r="H484" t="s">
        <v>195</v>
      </c>
      <c r="I484" t="s">
        <v>908</v>
      </c>
      <c r="J484" t="s">
        <v>4178</v>
      </c>
      <c r="K484" t="s">
        <v>96</v>
      </c>
      <c r="L484" t="s">
        <v>4179</v>
      </c>
      <c r="M484" s="35">
        <v>46008.493842592587</v>
      </c>
      <c r="N484" s="35">
        <v>46009.411111111112</v>
      </c>
      <c r="O484" t="s">
        <v>972</v>
      </c>
      <c r="P484" t="s">
        <v>951</v>
      </c>
      <c r="Q484" t="s">
        <v>1056</v>
      </c>
      <c r="R484" t="s">
        <v>993</v>
      </c>
      <c r="S484" t="s">
        <v>98</v>
      </c>
      <c r="T484" t="s">
        <v>99</v>
      </c>
      <c r="U484" t="s">
        <v>100</v>
      </c>
      <c r="V484" t="s">
        <v>4180</v>
      </c>
      <c r="W484" t="s">
        <v>102</v>
      </c>
      <c r="X484" t="s">
        <v>4181</v>
      </c>
      <c r="Y484" t="s">
        <v>8</v>
      </c>
      <c r="Z484" t="s">
        <v>105</v>
      </c>
      <c r="AA484" t="s">
        <v>2405</v>
      </c>
      <c r="AB484" s="37">
        <v>1</v>
      </c>
      <c r="AC484" t="s">
        <v>107</v>
      </c>
      <c r="AD484" s="37">
        <v>65960</v>
      </c>
      <c r="AE484" s="37">
        <v>75096</v>
      </c>
      <c r="AF484" s="37">
        <v>65960</v>
      </c>
    </row>
    <row r="485" spans="1:32">
      <c r="A485" t="s">
        <v>189</v>
      </c>
      <c r="B485" t="s">
        <v>190</v>
      </c>
      <c r="C485" t="s">
        <v>191</v>
      </c>
      <c r="D485" t="s">
        <v>210</v>
      </c>
      <c r="E485" t="s">
        <v>4182</v>
      </c>
      <c r="F485" t="s">
        <v>4183</v>
      </c>
      <c r="G485" t="s">
        <v>947</v>
      </c>
      <c r="H485" t="s">
        <v>195</v>
      </c>
      <c r="I485" t="s">
        <v>189</v>
      </c>
      <c r="J485" t="s">
        <v>4184</v>
      </c>
      <c r="K485" t="s">
        <v>96</v>
      </c>
      <c r="L485" t="s">
        <v>4185</v>
      </c>
      <c r="M485" s="35">
        <v>46008.52851851852</v>
      </c>
      <c r="N485" s="35">
        <v>46009.645833333343</v>
      </c>
      <c r="O485" t="s">
        <v>972</v>
      </c>
      <c r="P485" t="s">
        <v>1000</v>
      </c>
      <c r="Q485" t="s">
        <v>1356</v>
      </c>
      <c r="R485" t="s">
        <v>1357</v>
      </c>
      <c r="S485" t="s">
        <v>98</v>
      </c>
      <c r="T485" t="s">
        <v>119</v>
      </c>
      <c r="U485" t="s">
        <v>100</v>
      </c>
      <c r="V485" t="s">
        <v>4186</v>
      </c>
      <c r="W485" t="s">
        <v>102</v>
      </c>
      <c r="X485" t="s">
        <v>4187</v>
      </c>
      <c r="Y485" t="s">
        <v>8</v>
      </c>
      <c r="Z485" t="s">
        <v>105</v>
      </c>
      <c r="AA485" t="s">
        <v>201</v>
      </c>
      <c r="AB485" s="37">
        <v>2</v>
      </c>
      <c r="AC485" t="s">
        <v>107</v>
      </c>
      <c r="AD485" s="37">
        <v>131920</v>
      </c>
      <c r="AE485" s="37">
        <v>75096</v>
      </c>
      <c r="AF485" s="37">
        <v>131920</v>
      </c>
    </row>
    <row r="486" spans="1:32">
      <c r="A486" t="s">
        <v>417</v>
      </c>
      <c r="B486" t="s">
        <v>86</v>
      </c>
      <c r="C486" t="s">
        <v>87</v>
      </c>
      <c r="D486" t="s">
        <v>4188</v>
      </c>
      <c r="E486" t="s">
        <v>4189</v>
      </c>
      <c r="F486" t="s">
        <v>4190</v>
      </c>
      <c r="G486" t="s">
        <v>947</v>
      </c>
      <c r="H486" t="s">
        <v>1534</v>
      </c>
      <c r="I486" t="s">
        <v>4191</v>
      </c>
      <c r="J486" t="s">
        <v>4192</v>
      </c>
      <c r="K486" t="s">
        <v>96</v>
      </c>
      <c r="L486" t="s">
        <v>4193</v>
      </c>
      <c r="M486" s="35">
        <v>46008.549942129634</v>
      </c>
      <c r="N486" s="35">
        <v>46011.623611111107</v>
      </c>
      <c r="O486" t="s">
        <v>972</v>
      </c>
      <c r="P486" t="s">
        <v>951</v>
      </c>
      <c r="Q486" t="s">
        <v>1056</v>
      </c>
      <c r="R486" t="s">
        <v>993</v>
      </c>
      <c r="S486" t="s">
        <v>98</v>
      </c>
      <c r="T486" t="s">
        <v>119</v>
      </c>
      <c r="U486" t="s">
        <v>100</v>
      </c>
      <c r="V486" t="s">
        <v>4194</v>
      </c>
      <c r="W486" t="s">
        <v>102</v>
      </c>
      <c r="X486" t="s">
        <v>4195</v>
      </c>
      <c r="Y486" t="s">
        <v>104</v>
      </c>
      <c r="Z486" t="s">
        <v>282</v>
      </c>
      <c r="AA486" t="s">
        <v>460</v>
      </c>
      <c r="AB486" s="37">
        <v>1</v>
      </c>
      <c r="AC486" t="s">
        <v>107</v>
      </c>
      <c r="AD486" s="37">
        <v>988463</v>
      </c>
      <c r="AE486" s="37">
        <v>196537</v>
      </c>
      <c r="AF486" s="37">
        <v>988463</v>
      </c>
    </row>
    <row r="487" spans="1:32">
      <c r="A487" t="s">
        <v>189</v>
      </c>
      <c r="B487" t="s">
        <v>190</v>
      </c>
      <c r="C487" t="s">
        <v>191</v>
      </c>
      <c r="D487" t="s">
        <v>588</v>
      </c>
      <c r="E487" t="s">
        <v>4196</v>
      </c>
      <c r="F487" t="s">
        <v>3952</v>
      </c>
      <c r="G487" t="s">
        <v>947</v>
      </c>
      <c r="H487" t="s">
        <v>195</v>
      </c>
      <c r="I487" t="s">
        <v>591</v>
      </c>
      <c r="J487" t="s">
        <v>3953</v>
      </c>
      <c r="K487" t="s">
        <v>96</v>
      </c>
      <c r="L487" t="s">
        <v>4197</v>
      </c>
      <c r="M487" s="35">
        <v>46008.527997685182</v>
      </c>
      <c r="N487" s="35">
        <v>46010.482638888891</v>
      </c>
      <c r="O487" t="s">
        <v>972</v>
      </c>
      <c r="P487" t="s">
        <v>951</v>
      </c>
      <c r="Q487" t="s">
        <v>1323</v>
      </c>
      <c r="R487" t="s">
        <v>993</v>
      </c>
      <c r="S487" t="s">
        <v>964</v>
      </c>
      <c r="T487" t="s">
        <v>964</v>
      </c>
      <c r="U487" t="s">
        <v>100</v>
      </c>
      <c r="V487" t="s">
        <v>4198</v>
      </c>
      <c r="W487" t="s">
        <v>102</v>
      </c>
      <c r="X487" t="s">
        <v>3956</v>
      </c>
      <c r="Y487" t="s">
        <v>8</v>
      </c>
      <c r="Z487" t="s">
        <v>105</v>
      </c>
      <c r="AA487" t="s">
        <v>2033</v>
      </c>
      <c r="AB487" s="37">
        <v>1</v>
      </c>
      <c r="AC487" t="s">
        <v>107</v>
      </c>
      <c r="AD487" s="37">
        <v>65960</v>
      </c>
      <c r="AE487" s="37">
        <v>75096</v>
      </c>
      <c r="AF487" s="37">
        <v>65960</v>
      </c>
    </row>
    <row r="488" spans="1:32">
      <c r="A488" t="s">
        <v>108</v>
      </c>
      <c r="B488" t="s">
        <v>109</v>
      </c>
      <c r="C488" t="s">
        <v>110</v>
      </c>
      <c r="D488" t="s">
        <v>966</v>
      </c>
      <c r="E488" t="s">
        <v>4199</v>
      </c>
      <c r="F488" t="s">
        <v>4200</v>
      </c>
      <c r="G488" t="s">
        <v>947</v>
      </c>
      <c r="H488" t="s">
        <v>183</v>
      </c>
      <c r="I488" t="s">
        <v>969</v>
      </c>
      <c r="J488" t="s">
        <v>4201</v>
      </c>
      <c r="K488" t="s">
        <v>96</v>
      </c>
      <c r="L488" t="s">
        <v>4202</v>
      </c>
      <c r="M488" s="35">
        <v>46008.532939814817</v>
      </c>
      <c r="N488" s="35">
        <v>46010.393055555563</v>
      </c>
      <c r="O488" t="s">
        <v>972</v>
      </c>
      <c r="P488" t="s">
        <v>951</v>
      </c>
      <c r="Q488" t="s">
        <v>1056</v>
      </c>
      <c r="R488" t="s">
        <v>993</v>
      </c>
      <c r="S488" t="s">
        <v>964</v>
      </c>
      <c r="T488" t="s">
        <v>964</v>
      </c>
      <c r="U488" t="s">
        <v>100</v>
      </c>
      <c r="V488" t="s">
        <v>4203</v>
      </c>
      <c r="W488" t="s">
        <v>102</v>
      </c>
      <c r="X488" t="s">
        <v>4204</v>
      </c>
      <c r="Y488" t="s">
        <v>15</v>
      </c>
      <c r="Z488" t="s">
        <v>105</v>
      </c>
      <c r="AA488" t="s">
        <v>1459</v>
      </c>
      <c r="AB488" s="37">
        <v>1</v>
      </c>
      <c r="AC488" t="s">
        <v>107</v>
      </c>
      <c r="AD488" s="37">
        <v>479589</v>
      </c>
      <c r="AE488" s="37">
        <v>196537</v>
      </c>
      <c r="AF488" s="37">
        <v>479589</v>
      </c>
    </row>
    <row r="489" spans="1:32">
      <c r="A489" t="s">
        <v>1066</v>
      </c>
      <c r="B489" t="s">
        <v>190</v>
      </c>
      <c r="C489" t="s">
        <v>191</v>
      </c>
      <c r="D489" t="s">
        <v>1350</v>
      </c>
      <c r="E489" t="s">
        <v>4205</v>
      </c>
      <c r="F489" t="s">
        <v>4206</v>
      </c>
      <c r="G489" t="s">
        <v>947</v>
      </c>
      <c r="H489" t="s">
        <v>195</v>
      </c>
      <c r="I489" t="s">
        <v>1353</v>
      </c>
      <c r="J489" t="s">
        <v>4207</v>
      </c>
      <c r="K489" t="s">
        <v>96</v>
      </c>
      <c r="L489" t="s">
        <v>4208</v>
      </c>
      <c r="M489" s="35">
        <v>46008.540324074071</v>
      </c>
      <c r="N489" s="35">
        <v>46010.537499999999</v>
      </c>
      <c r="O489" t="s">
        <v>972</v>
      </c>
      <c r="P489" t="s">
        <v>951</v>
      </c>
      <c r="Q489" t="s">
        <v>1100</v>
      </c>
      <c r="R489" t="s">
        <v>2335</v>
      </c>
      <c r="S489" t="s">
        <v>964</v>
      </c>
      <c r="T489" t="s">
        <v>964</v>
      </c>
      <c r="U489" t="s">
        <v>100</v>
      </c>
      <c r="V489" t="s">
        <v>4209</v>
      </c>
      <c r="W489" t="s">
        <v>102</v>
      </c>
      <c r="X489" t="s">
        <v>4210</v>
      </c>
      <c r="Y489" t="s">
        <v>13</v>
      </c>
      <c r="Z489" t="s">
        <v>105</v>
      </c>
      <c r="AA489" t="s">
        <v>1075</v>
      </c>
      <c r="AB489" s="37">
        <v>1</v>
      </c>
      <c r="AC489" t="s">
        <v>107</v>
      </c>
      <c r="AD489" s="37">
        <v>275729</v>
      </c>
      <c r="AE489" s="37">
        <v>196537</v>
      </c>
      <c r="AF489" s="37">
        <v>275729</v>
      </c>
    </row>
    <row r="490" spans="1:32">
      <c r="A490" t="s">
        <v>189</v>
      </c>
      <c r="B490" t="s">
        <v>190</v>
      </c>
      <c r="C490" t="s">
        <v>191</v>
      </c>
      <c r="D490" t="s">
        <v>210</v>
      </c>
      <c r="E490" t="s">
        <v>4211</v>
      </c>
      <c r="F490" t="s">
        <v>4212</v>
      </c>
      <c r="G490" t="s">
        <v>947</v>
      </c>
      <c r="H490" t="s">
        <v>195</v>
      </c>
      <c r="I490" t="s">
        <v>189</v>
      </c>
      <c r="J490" t="s">
        <v>4213</v>
      </c>
      <c r="K490" t="s">
        <v>96</v>
      </c>
      <c r="L490" t="s">
        <v>4214</v>
      </c>
      <c r="M490" s="35">
        <v>46008.553090277783</v>
      </c>
      <c r="N490" s="35">
        <v>46009.412499999999</v>
      </c>
      <c r="O490" t="s">
        <v>972</v>
      </c>
      <c r="P490" t="s">
        <v>951</v>
      </c>
      <c r="Q490" t="s">
        <v>1323</v>
      </c>
      <c r="R490" t="s">
        <v>993</v>
      </c>
      <c r="S490" t="s">
        <v>98</v>
      </c>
      <c r="T490" t="s">
        <v>99</v>
      </c>
      <c r="U490" t="s">
        <v>100</v>
      </c>
      <c r="V490" t="s">
        <v>4215</v>
      </c>
      <c r="W490" t="s">
        <v>102</v>
      </c>
      <c r="X490" t="s">
        <v>4216</v>
      </c>
      <c r="Y490" t="s">
        <v>8</v>
      </c>
      <c r="Z490" t="s">
        <v>105</v>
      </c>
      <c r="AA490" t="s">
        <v>230</v>
      </c>
      <c r="AB490" s="37">
        <v>1</v>
      </c>
      <c r="AC490" t="s">
        <v>107</v>
      </c>
      <c r="AD490" s="37">
        <v>65960</v>
      </c>
      <c r="AE490" s="37">
        <v>75096</v>
      </c>
      <c r="AF490" s="37">
        <v>65960</v>
      </c>
    </row>
    <row r="491" spans="1:32">
      <c r="A491" t="s">
        <v>189</v>
      </c>
      <c r="B491" t="s">
        <v>190</v>
      </c>
      <c r="C491" t="s">
        <v>191</v>
      </c>
      <c r="D491" t="s">
        <v>846</v>
      </c>
      <c r="E491" t="s">
        <v>4217</v>
      </c>
      <c r="F491" t="s">
        <v>2698</v>
      </c>
      <c r="G491" t="s">
        <v>947</v>
      </c>
      <c r="H491" t="s">
        <v>195</v>
      </c>
      <c r="I491" t="s">
        <v>165</v>
      </c>
      <c r="J491" t="s">
        <v>2699</v>
      </c>
      <c r="K491" t="s">
        <v>96</v>
      </c>
      <c r="L491" t="s">
        <v>4218</v>
      </c>
      <c r="M491" s="35">
        <v>46008.554398148153</v>
      </c>
      <c r="N491" s="35">
        <v>46010.484722222223</v>
      </c>
      <c r="O491" t="s">
        <v>972</v>
      </c>
      <c r="P491" t="s">
        <v>951</v>
      </c>
      <c r="Q491" t="s">
        <v>952</v>
      </c>
      <c r="R491" t="s">
        <v>973</v>
      </c>
      <c r="S491" t="s">
        <v>98</v>
      </c>
      <c r="T491" t="s">
        <v>119</v>
      </c>
      <c r="U491" t="s">
        <v>100</v>
      </c>
      <c r="V491" t="s">
        <v>4219</v>
      </c>
      <c r="W491" t="s">
        <v>102</v>
      </c>
      <c r="X491" t="s">
        <v>2702</v>
      </c>
      <c r="Y491" t="s">
        <v>8</v>
      </c>
      <c r="Z491" t="s">
        <v>105</v>
      </c>
      <c r="AA491" t="s">
        <v>823</v>
      </c>
      <c r="AB491" s="37">
        <v>1</v>
      </c>
      <c r="AC491" t="s">
        <v>107</v>
      </c>
      <c r="AD491" s="37">
        <v>65960</v>
      </c>
      <c r="AE491" s="37">
        <v>75096</v>
      </c>
      <c r="AF491" s="37">
        <v>65960</v>
      </c>
    </row>
    <row r="492" spans="1:32">
      <c r="A492" t="s">
        <v>1084</v>
      </c>
      <c r="B492" t="s">
        <v>957</v>
      </c>
      <c r="C492" t="s">
        <v>286</v>
      </c>
      <c r="D492" t="s">
        <v>3729</v>
      </c>
      <c r="E492" t="s">
        <v>4220</v>
      </c>
      <c r="F492" t="s">
        <v>4221</v>
      </c>
      <c r="G492" t="s">
        <v>947</v>
      </c>
      <c r="H492" t="s">
        <v>2869</v>
      </c>
      <c r="I492" t="s">
        <v>3732</v>
      </c>
      <c r="J492" t="s">
        <v>4222</v>
      </c>
      <c r="K492" t="s">
        <v>96</v>
      </c>
      <c r="L492" t="s">
        <v>4223</v>
      </c>
      <c r="M492" s="35">
        <v>46008.560624999998</v>
      </c>
      <c r="N492" s="35">
        <v>46009.663194444453</v>
      </c>
      <c r="O492" t="s">
        <v>972</v>
      </c>
      <c r="P492" t="s">
        <v>951</v>
      </c>
      <c r="Q492" t="s">
        <v>952</v>
      </c>
      <c r="R492" t="s">
        <v>973</v>
      </c>
      <c r="S492" t="s">
        <v>963</v>
      </c>
      <c r="T492" t="s">
        <v>963</v>
      </c>
      <c r="U492" t="s">
        <v>1347</v>
      </c>
      <c r="V492" t="s">
        <v>4224</v>
      </c>
      <c r="W492" t="s">
        <v>102</v>
      </c>
      <c r="X492" t="s">
        <v>4225</v>
      </c>
      <c r="Y492" t="s">
        <v>15</v>
      </c>
      <c r="Z492" t="s">
        <v>105</v>
      </c>
      <c r="AA492" t="s">
        <v>1506</v>
      </c>
      <c r="AB492" s="37">
        <v>1</v>
      </c>
      <c r="AC492" t="s">
        <v>107</v>
      </c>
      <c r="AD492" s="37">
        <v>479589</v>
      </c>
      <c r="AE492" s="37">
        <v>196537</v>
      </c>
      <c r="AF492" s="37">
        <v>479589</v>
      </c>
    </row>
    <row r="493" spans="1:32">
      <c r="A493" t="s">
        <v>297</v>
      </c>
      <c r="B493" t="s">
        <v>109</v>
      </c>
      <c r="C493" t="s">
        <v>110</v>
      </c>
      <c r="D493" t="s">
        <v>4226</v>
      </c>
      <c r="E493" t="s">
        <v>4227</v>
      </c>
      <c r="F493" t="s">
        <v>4228</v>
      </c>
      <c r="G493" t="s">
        <v>947</v>
      </c>
      <c r="H493" t="s">
        <v>302</v>
      </c>
      <c r="I493" t="s">
        <v>4229</v>
      </c>
      <c r="J493" t="s">
        <v>4230</v>
      </c>
      <c r="K493" t="s">
        <v>96</v>
      </c>
      <c r="L493" t="s">
        <v>4231</v>
      </c>
      <c r="M493" s="35">
        <v>46008.573182870372</v>
      </c>
      <c r="N493" s="35">
        <v>46009.552777777782</v>
      </c>
      <c r="O493" t="s">
        <v>972</v>
      </c>
      <c r="P493" t="s">
        <v>951</v>
      </c>
      <c r="Q493" t="s">
        <v>952</v>
      </c>
      <c r="R493" t="s">
        <v>1125</v>
      </c>
      <c r="S493" t="s">
        <v>98</v>
      </c>
      <c r="T493" t="s">
        <v>119</v>
      </c>
      <c r="U493" t="s">
        <v>100</v>
      </c>
      <c r="V493" t="s">
        <v>4232</v>
      </c>
      <c r="W493" t="s">
        <v>102</v>
      </c>
      <c r="X493" t="s">
        <v>4233</v>
      </c>
      <c r="Y493" t="s">
        <v>8</v>
      </c>
      <c r="Z493" t="s">
        <v>105</v>
      </c>
      <c r="AA493" t="s">
        <v>787</v>
      </c>
      <c r="AB493" s="37">
        <v>1</v>
      </c>
      <c r="AC493" t="s">
        <v>107</v>
      </c>
      <c r="AD493" s="37">
        <v>65960</v>
      </c>
      <c r="AE493" s="37">
        <v>75096</v>
      </c>
      <c r="AF493" s="37">
        <v>65960</v>
      </c>
    </row>
    <row r="494" spans="1:32">
      <c r="A494" t="s">
        <v>242</v>
      </c>
      <c r="B494" t="s">
        <v>248</v>
      </c>
      <c r="C494" t="s">
        <v>244</v>
      </c>
      <c r="D494" t="s">
        <v>309</v>
      </c>
      <c r="E494" t="s">
        <v>4234</v>
      </c>
      <c r="F494" t="s">
        <v>4235</v>
      </c>
      <c r="G494" t="s">
        <v>947</v>
      </c>
      <c r="H494" t="s">
        <v>248</v>
      </c>
      <c r="I494" t="s">
        <v>242</v>
      </c>
      <c r="J494" t="s">
        <v>4236</v>
      </c>
      <c r="K494" t="s">
        <v>96</v>
      </c>
      <c r="L494" t="s">
        <v>4237</v>
      </c>
      <c r="M494" s="35">
        <v>46008.656504629631</v>
      </c>
      <c r="N494" s="35">
        <v>46010.347916666673</v>
      </c>
      <c r="O494" t="s">
        <v>972</v>
      </c>
      <c r="P494" t="s">
        <v>951</v>
      </c>
      <c r="Q494" t="s">
        <v>1044</v>
      </c>
      <c r="R494" t="s">
        <v>2085</v>
      </c>
      <c r="S494" t="s">
        <v>964</v>
      </c>
      <c r="T494" t="s">
        <v>964</v>
      </c>
      <c r="U494" t="s">
        <v>100</v>
      </c>
      <c r="V494" t="s">
        <v>4238</v>
      </c>
      <c r="W494" t="s">
        <v>102</v>
      </c>
      <c r="X494" t="s">
        <v>4239</v>
      </c>
      <c r="Y494" t="s">
        <v>8</v>
      </c>
      <c r="Z494" t="s">
        <v>105</v>
      </c>
      <c r="AA494" t="s">
        <v>3022</v>
      </c>
      <c r="AB494" s="37">
        <v>1</v>
      </c>
      <c r="AC494" t="s">
        <v>107</v>
      </c>
      <c r="AD494" s="37">
        <v>65960</v>
      </c>
      <c r="AE494" s="37">
        <v>75096</v>
      </c>
      <c r="AF494" s="37">
        <v>65960</v>
      </c>
    </row>
    <row r="495" spans="1:32">
      <c r="A495" t="s">
        <v>626</v>
      </c>
      <c r="B495" t="s">
        <v>124</v>
      </c>
      <c r="C495" t="s">
        <v>125</v>
      </c>
      <c r="D495" t="s">
        <v>3361</v>
      </c>
      <c r="E495" t="s">
        <v>4240</v>
      </c>
      <c r="F495" t="s">
        <v>4241</v>
      </c>
      <c r="G495" t="s">
        <v>947</v>
      </c>
      <c r="H495" t="s">
        <v>630</v>
      </c>
      <c r="I495" t="s">
        <v>3364</v>
      </c>
      <c r="J495" t="s">
        <v>4242</v>
      </c>
      <c r="K495" t="s">
        <v>96</v>
      </c>
      <c r="L495" t="s">
        <v>4243</v>
      </c>
      <c r="M495" s="35">
        <v>46008.659872685188</v>
      </c>
      <c r="N495" s="35">
        <v>46010.538888888892</v>
      </c>
      <c r="O495" t="s">
        <v>972</v>
      </c>
      <c r="P495" t="s">
        <v>1000</v>
      </c>
      <c r="Q495" t="s">
        <v>983</v>
      </c>
      <c r="R495" t="s">
        <v>1883</v>
      </c>
      <c r="S495" t="s">
        <v>142</v>
      </c>
      <c r="T495" t="s">
        <v>155</v>
      </c>
      <c r="U495" t="s">
        <v>100</v>
      </c>
      <c r="V495" t="s">
        <v>4244</v>
      </c>
      <c r="W495" t="s">
        <v>102</v>
      </c>
      <c r="X495" t="s">
        <v>4245</v>
      </c>
      <c r="Y495" t="s">
        <v>15</v>
      </c>
      <c r="Z495" t="s">
        <v>105</v>
      </c>
      <c r="AA495" t="s">
        <v>158</v>
      </c>
      <c r="AB495" s="37">
        <v>1</v>
      </c>
      <c r="AC495" t="s">
        <v>107</v>
      </c>
      <c r="AD495" s="37">
        <v>479589</v>
      </c>
      <c r="AE495" s="37">
        <v>196537</v>
      </c>
      <c r="AF495" s="37">
        <v>479589</v>
      </c>
    </row>
    <row r="496" spans="1:32">
      <c r="A496" t="s">
        <v>626</v>
      </c>
      <c r="B496" t="s">
        <v>124</v>
      </c>
      <c r="C496" t="s">
        <v>125</v>
      </c>
      <c r="D496" t="s">
        <v>4246</v>
      </c>
      <c r="E496" t="s">
        <v>4247</v>
      </c>
      <c r="F496" t="s">
        <v>4248</v>
      </c>
      <c r="G496" t="s">
        <v>947</v>
      </c>
      <c r="H496" t="s">
        <v>630</v>
      </c>
      <c r="I496" t="s">
        <v>4249</v>
      </c>
      <c r="J496" t="s">
        <v>4250</v>
      </c>
      <c r="K496" t="s">
        <v>96</v>
      </c>
      <c r="L496" t="s">
        <v>4251</v>
      </c>
      <c r="M496" s="35">
        <v>46008.67396990741</v>
      </c>
      <c r="N496" s="35">
        <v>46008.71597222222</v>
      </c>
      <c r="P496" t="s">
        <v>1000</v>
      </c>
      <c r="Q496" t="s">
        <v>983</v>
      </c>
      <c r="R496" t="s">
        <v>1883</v>
      </c>
      <c r="S496" t="s">
        <v>1407</v>
      </c>
      <c r="T496" t="s">
        <v>1408</v>
      </c>
      <c r="V496" t="s">
        <v>4252</v>
      </c>
      <c r="W496" t="s">
        <v>955</v>
      </c>
      <c r="Y496" t="s">
        <v>11</v>
      </c>
      <c r="Z496" t="s">
        <v>105</v>
      </c>
      <c r="AA496" t="s">
        <v>4253</v>
      </c>
      <c r="AB496" s="37">
        <v>0</v>
      </c>
      <c r="AC496" t="s">
        <v>107</v>
      </c>
      <c r="AD496" s="37">
        <v>41241</v>
      </c>
      <c r="AE496" s="37">
        <v>0</v>
      </c>
      <c r="AF496" s="37">
        <v>41241</v>
      </c>
    </row>
    <row r="497" spans="1:32">
      <c r="A497" t="s">
        <v>189</v>
      </c>
      <c r="B497" t="s">
        <v>190</v>
      </c>
      <c r="C497" t="s">
        <v>191</v>
      </c>
      <c r="D497" t="s">
        <v>210</v>
      </c>
      <c r="E497" t="s">
        <v>4254</v>
      </c>
      <c r="F497" t="s">
        <v>4255</v>
      </c>
      <c r="G497" t="s">
        <v>947</v>
      </c>
      <c r="H497" t="s">
        <v>195</v>
      </c>
      <c r="I497" t="s">
        <v>189</v>
      </c>
      <c r="J497" t="s">
        <v>4256</v>
      </c>
      <c r="K497" t="s">
        <v>96</v>
      </c>
      <c r="L497" t="s">
        <v>4257</v>
      </c>
      <c r="M497" s="35">
        <v>46008.676921296297</v>
      </c>
      <c r="N497" s="35">
        <v>46009.549305555563</v>
      </c>
      <c r="O497" t="s">
        <v>972</v>
      </c>
      <c r="P497" t="s">
        <v>1000</v>
      </c>
      <c r="Q497" t="s">
        <v>983</v>
      </c>
      <c r="R497" t="s">
        <v>1883</v>
      </c>
      <c r="S497" t="s">
        <v>98</v>
      </c>
      <c r="T497" t="s">
        <v>119</v>
      </c>
      <c r="U497" t="s">
        <v>100</v>
      </c>
      <c r="V497" t="s">
        <v>4258</v>
      </c>
      <c r="W497" t="s">
        <v>102</v>
      </c>
      <c r="X497" t="s">
        <v>4259</v>
      </c>
      <c r="Y497" t="s">
        <v>8</v>
      </c>
      <c r="Z497" t="s">
        <v>105</v>
      </c>
      <c r="AA497" t="s">
        <v>217</v>
      </c>
      <c r="AB497" s="37">
        <v>1</v>
      </c>
      <c r="AC497" t="s">
        <v>107</v>
      </c>
      <c r="AD497" s="37">
        <v>65960</v>
      </c>
      <c r="AE497" s="37">
        <v>75096</v>
      </c>
      <c r="AF497" s="37">
        <v>65960</v>
      </c>
    </row>
    <row r="498" spans="1:32">
      <c r="A498" t="s">
        <v>297</v>
      </c>
      <c r="B498" t="s">
        <v>109</v>
      </c>
      <c r="C498" t="s">
        <v>110</v>
      </c>
      <c r="D498" t="s">
        <v>1610</v>
      </c>
      <c r="E498" t="s">
        <v>4260</v>
      </c>
      <c r="F498" t="s">
        <v>1612</v>
      </c>
      <c r="G498" t="s">
        <v>947</v>
      </c>
      <c r="H498" t="s">
        <v>302</v>
      </c>
      <c r="I498" t="s">
        <v>1613</v>
      </c>
      <c r="J498" t="s">
        <v>1614</v>
      </c>
      <c r="K498" t="s">
        <v>96</v>
      </c>
      <c r="L498" t="s">
        <v>4261</v>
      </c>
      <c r="M498" s="35">
        <v>46008.699120370373</v>
      </c>
      <c r="N498" s="35">
        <v>46010.759722222218</v>
      </c>
      <c r="O498" t="s">
        <v>972</v>
      </c>
      <c r="P498" t="s">
        <v>951</v>
      </c>
      <c r="Q498" t="s">
        <v>1134</v>
      </c>
      <c r="R498" t="s">
        <v>993</v>
      </c>
      <c r="S498" t="s">
        <v>142</v>
      </c>
      <c r="T498" t="s">
        <v>1046</v>
      </c>
      <c r="U498" t="s">
        <v>100</v>
      </c>
      <c r="V498" t="s">
        <v>4262</v>
      </c>
      <c r="W498" t="s">
        <v>102</v>
      </c>
      <c r="X498" t="s">
        <v>4263</v>
      </c>
      <c r="Y498" t="s">
        <v>13</v>
      </c>
      <c r="Z498" t="s">
        <v>105</v>
      </c>
      <c r="AA498" t="s">
        <v>485</v>
      </c>
      <c r="AB498" s="37">
        <v>1</v>
      </c>
      <c r="AC498" t="s">
        <v>107</v>
      </c>
      <c r="AD498" s="37">
        <v>275729</v>
      </c>
      <c r="AE498" s="37">
        <v>196537</v>
      </c>
      <c r="AF498" s="37">
        <v>275729</v>
      </c>
    </row>
    <row r="499" spans="1:32">
      <c r="A499" t="s">
        <v>189</v>
      </c>
      <c r="B499" t="s">
        <v>190</v>
      </c>
      <c r="C499" t="s">
        <v>191</v>
      </c>
      <c r="D499" t="s">
        <v>3827</v>
      </c>
      <c r="E499" t="s">
        <v>4264</v>
      </c>
      <c r="F499" t="s">
        <v>4265</v>
      </c>
      <c r="G499" t="s">
        <v>947</v>
      </c>
      <c r="H499" t="s">
        <v>195</v>
      </c>
      <c r="I499" t="s">
        <v>3830</v>
      </c>
      <c r="J499" t="s">
        <v>4266</v>
      </c>
      <c r="K499" t="s">
        <v>96</v>
      </c>
      <c r="L499" t="s">
        <v>4267</v>
      </c>
      <c r="M499" s="35">
        <v>46008.700416666667</v>
      </c>
      <c r="N499" s="35">
        <v>46010.490972222222</v>
      </c>
      <c r="O499" t="s">
        <v>972</v>
      </c>
      <c r="P499" t="s">
        <v>951</v>
      </c>
      <c r="Q499" t="s">
        <v>1044</v>
      </c>
      <c r="R499" t="s">
        <v>993</v>
      </c>
      <c r="S499" t="s">
        <v>98</v>
      </c>
      <c r="T499" t="s">
        <v>99</v>
      </c>
      <c r="U499" t="s">
        <v>100</v>
      </c>
      <c r="V499" t="s">
        <v>4268</v>
      </c>
      <c r="W499" t="s">
        <v>102</v>
      </c>
      <c r="X499" t="s">
        <v>4269</v>
      </c>
      <c r="Y499" t="s">
        <v>11</v>
      </c>
      <c r="Z499" t="s">
        <v>105</v>
      </c>
      <c r="AA499" t="s">
        <v>2405</v>
      </c>
      <c r="AB499" s="37">
        <v>1</v>
      </c>
      <c r="AC499" t="s">
        <v>107</v>
      </c>
      <c r="AD499" s="37">
        <v>144968</v>
      </c>
      <c r="AE499" s="37">
        <v>140396</v>
      </c>
      <c r="AF499" s="37">
        <v>144968</v>
      </c>
    </row>
    <row r="500" spans="1:32">
      <c r="A500" t="s">
        <v>417</v>
      </c>
      <c r="B500" t="s">
        <v>86</v>
      </c>
      <c r="C500" t="s">
        <v>87</v>
      </c>
      <c r="D500" t="s">
        <v>4270</v>
      </c>
      <c r="E500" t="s">
        <v>4271</v>
      </c>
      <c r="F500" t="s">
        <v>4272</v>
      </c>
      <c r="G500" t="s">
        <v>947</v>
      </c>
      <c r="H500" t="s">
        <v>455</v>
      </c>
      <c r="I500" t="s">
        <v>377</v>
      </c>
      <c r="J500" t="s">
        <v>4273</v>
      </c>
      <c r="K500" t="s">
        <v>96</v>
      </c>
      <c r="L500" t="s">
        <v>4274</v>
      </c>
      <c r="M500" s="35">
        <v>46008.705185185187</v>
      </c>
      <c r="N500" s="35">
        <v>46009.65</v>
      </c>
      <c r="O500" t="s">
        <v>972</v>
      </c>
      <c r="P500" t="s">
        <v>951</v>
      </c>
      <c r="Q500" t="s">
        <v>1056</v>
      </c>
      <c r="R500" t="s">
        <v>993</v>
      </c>
      <c r="S500" t="s">
        <v>98</v>
      </c>
      <c r="T500" t="s">
        <v>119</v>
      </c>
      <c r="U500" t="s">
        <v>100</v>
      </c>
      <c r="V500" t="s">
        <v>4275</v>
      </c>
      <c r="W500" t="s">
        <v>102</v>
      </c>
      <c r="X500" t="s">
        <v>4276</v>
      </c>
      <c r="Y500" t="s">
        <v>11</v>
      </c>
      <c r="Z500" t="s">
        <v>105</v>
      </c>
      <c r="AA500" t="s">
        <v>742</v>
      </c>
      <c r="AB500" s="37">
        <v>1</v>
      </c>
      <c r="AC500" t="s">
        <v>107</v>
      </c>
      <c r="AD500" s="37">
        <v>144968</v>
      </c>
      <c r="AE500" s="37">
        <v>140396</v>
      </c>
      <c r="AF500" s="37">
        <v>144968</v>
      </c>
    </row>
    <row r="501" spans="1:32">
      <c r="A501" t="s">
        <v>108</v>
      </c>
      <c r="B501" t="s">
        <v>109</v>
      </c>
      <c r="C501" t="s">
        <v>110</v>
      </c>
      <c r="D501" t="s">
        <v>4277</v>
      </c>
      <c r="E501" t="s">
        <v>4278</v>
      </c>
      <c r="F501" t="s">
        <v>4279</v>
      </c>
      <c r="G501" t="s">
        <v>947</v>
      </c>
      <c r="H501" t="s">
        <v>115</v>
      </c>
      <c r="I501" t="s">
        <v>4280</v>
      </c>
      <c r="J501" t="s">
        <v>4281</v>
      </c>
      <c r="K501" t="s">
        <v>96</v>
      </c>
      <c r="L501" t="s">
        <v>4282</v>
      </c>
      <c r="M501" s="35">
        <v>46008.706585648149</v>
      </c>
      <c r="N501" s="35">
        <v>46009.344444444447</v>
      </c>
      <c r="O501" t="s">
        <v>972</v>
      </c>
      <c r="P501" t="s">
        <v>1000</v>
      </c>
      <c r="Q501" t="s">
        <v>1100</v>
      </c>
      <c r="R501" t="s">
        <v>4283</v>
      </c>
      <c r="S501" t="s">
        <v>964</v>
      </c>
      <c r="T501" t="s">
        <v>964</v>
      </c>
      <c r="U501" t="s">
        <v>100</v>
      </c>
      <c r="V501" t="s">
        <v>4284</v>
      </c>
      <c r="W501" t="s">
        <v>102</v>
      </c>
      <c r="X501" t="s">
        <v>4285</v>
      </c>
      <c r="Y501" t="s">
        <v>15</v>
      </c>
      <c r="Z501" t="s">
        <v>105</v>
      </c>
      <c r="AA501" t="s">
        <v>351</v>
      </c>
      <c r="AB501" s="37">
        <v>1</v>
      </c>
      <c r="AC501" t="s">
        <v>107</v>
      </c>
      <c r="AD501" s="37">
        <v>479589</v>
      </c>
      <c r="AE501" s="37">
        <v>196537</v>
      </c>
      <c r="AF501" s="37">
        <v>479589</v>
      </c>
    </row>
    <row r="502" spans="1:32">
      <c r="A502" t="s">
        <v>189</v>
      </c>
      <c r="B502" t="s">
        <v>190</v>
      </c>
      <c r="C502" t="s">
        <v>191</v>
      </c>
      <c r="D502" t="s">
        <v>210</v>
      </c>
      <c r="E502" t="s">
        <v>4286</v>
      </c>
      <c r="F502" t="s">
        <v>4287</v>
      </c>
      <c r="G502" t="s">
        <v>947</v>
      </c>
      <c r="H502" t="s">
        <v>195</v>
      </c>
      <c r="I502" t="s">
        <v>189</v>
      </c>
      <c r="J502" t="s">
        <v>4288</v>
      </c>
      <c r="K502" t="s">
        <v>96</v>
      </c>
      <c r="L502" t="s">
        <v>4289</v>
      </c>
      <c r="M502" s="35">
        <v>46008.693958333337</v>
      </c>
      <c r="N502" s="35">
        <v>46009.594444444447</v>
      </c>
      <c r="O502" t="s">
        <v>972</v>
      </c>
      <c r="P502" t="s">
        <v>951</v>
      </c>
      <c r="Q502" t="s">
        <v>952</v>
      </c>
      <c r="R502" t="s">
        <v>953</v>
      </c>
      <c r="S502" t="s">
        <v>98</v>
      </c>
      <c r="T502" t="s">
        <v>99</v>
      </c>
      <c r="U502" t="s">
        <v>100</v>
      </c>
      <c r="V502" t="s">
        <v>4290</v>
      </c>
      <c r="W502" t="s">
        <v>102</v>
      </c>
      <c r="X502" t="s">
        <v>4291</v>
      </c>
      <c r="Y502" t="s">
        <v>8</v>
      </c>
      <c r="Z502" t="s">
        <v>105</v>
      </c>
      <c r="AA502" t="s">
        <v>230</v>
      </c>
      <c r="AB502" s="37">
        <v>1</v>
      </c>
      <c r="AC502" t="s">
        <v>107</v>
      </c>
      <c r="AD502" s="37">
        <v>65960</v>
      </c>
      <c r="AE502" s="37">
        <v>75096</v>
      </c>
      <c r="AF502" s="37">
        <v>65960</v>
      </c>
    </row>
    <row r="503" spans="1:32">
      <c r="A503" t="s">
        <v>707</v>
      </c>
      <c r="B503" t="s">
        <v>109</v>
      </c>
      <c r="C503" t="s">
        <v>160</v>
      </c>
      <c r="D503" t="s">
        <v>1955</v>
      </c>
      <c r="E503" t="s">
        <v>4292</v>
      </c>
      <c r="F503" t="s">
        <v>4293</v>
      </c>
      <c r="G503" t="s">
        <v>947</v>
      </c>
      <c r="H503" t="s">
        <v>302</v>
      </c>
      <c r="I503" t="s">
        <v>1958</v>
      </c>
      <c r="J503" t="s">
        <v>4294</v>
      </c>
      <c r="K503" t="s">
        <v>96</v>
      </c>
      <c r="L503" t="s">
        <v>4295</v>
      </c>
      <c r="M503" s="35">
        <v>46008.698530092603</v>
      </c>
      <c r="N503" s="35">
        <v>46009.535416666673</v>
      </c>
      <c r="O503" t="s">
        <v>972</v>
      </c>
      <c r="P503" t="s">
        <v>951</v>
      </c>
      <c r="Q503" t="s">
        <v>952</v>
      </c>
      <c r="R503" t="s">
        <v>1125</v>
      </c>
      <c r="S503" t="s">
        <v>964</v>
      </c>
      <c r="T503" t="s">
        <v>964</v>
      </c>
      <c r="U503" t="s">
        <v>100</v>
      </c>
      <c r="V503" t="s">
        <v>4296</v>
      </c>
      <c r="W503" t="s">
        <v>102</v>
      </c>
      <c r="X503" t="s">
        <v>4297</v>
      </c>
      <c r="Y503" t="s">
        <v>13</v>
      </c>
      <c r="Z503" t="s">
        <v>105</v>
      </c>
      <c r="AA503" t="s">
        <v>727</v>
      </c>
      <c r="AB503" s="37">
        <v>1</v>
      </c>
      <c r="AC503" t="s">
        <v>107</v>
      </c>
      <c r="AD503" s="37">
        <v>275729</v>
      </c>
      <c r="AE503" s="37">
        <v>196537</v>
      </c>
      <c r="AF503" s="37">
        <v>275729</v>
      </c>
    </row>
    <row r="504" spans="1:32">
      <c r="A504" t="s">
        <v>1066</v>
      </c>
      <c r="B504" t="s">
        <v>190</v>
      </c>
      <c r="C504" t="s">
        <v>191</v>
      </c>
      <c r="D504" t="s">
        <v>1350</v>
      </c>
      <c r="E504" t="s">
        <v>4298</v>
      </c>
      <c r="F504" t="s">
        <v>4299</v>
      </c>
      <c r="G504" t="s">
        <v>947</v>
      </c>
      <c r="H504" t="s">
        <v>195</v>
      </c>
      <c r="I504" t="s">
        <v>1353</v>
      </c>
      <c r="J504" t="s">
        <v>4300</v>
      </c>
      <c r="K504" t="s">
        <v>96</v>
      </c>
      <c r="L504" t="s">
        <v>4301</v>
      </c>
      <c r="M504" s="35">
        <v>46008.732094907413</v>
      </c>
      <c r="N504" s="35">
        <v>46010.476388888892</v>
      </c>
      <c r="O504" t="s">
        <v>972</v>
      </c>
      <c r="P504" t="s">
        <v>951</v>
      </c>
      <c r="Q504" t="s">
        <v>952</v>
      </c>
      <c r="R504" t="s">
        <v>973</v>
      </c>
      <c r="S504" t="s">
        <v>98</v>
      </c>
      <c r="T504" t="s">
        <v>99</v>
      </c>
      <c r="U504" t="s">
        <v>100</v>
      </c>
      <c r="V504" t="s">
        <v>4302</v>
      </c>
      <c r="W504" t="s">
        <v>102</v>
      </c>
      <c r="X504" t="s">
        <v>4303</v>
      </c>
      <c r="Y504" t="s">
        <v>13</v>
      </c>
      <c r="Z504" t="s">
        <v>105</v>
      </c>
      <c r="AA504" t="s">
        <v>1075</v>
      </c>
      <c r="AB504" s="37">
        <v>1</v>
      </c>
      <c r="AC504" t="s">
        <v>107</v>
      </c>
      <c r="AD504" s="37">
        <v>275729</v>
      </c>
      <c r="AE504" s="37">
        <v>196537</v>
      </c>
      <c r="AF504" s="37">
        <v>275729</v>
      </c>
    </row>
    <row r="505" spans="1:32">
      <c r="A505" t="s">
        <v>284</v>
      </c>
      <c r="B505" t="s">
        <v>957</v>
      </c>
      <c r="C505" t="s">
        <v>286</v>
      </c>
      <c r="D505" t="s">
        <v>1032</v>
      </c>
      <c r="E505" t="s">
        <v>4304</v>
      </c>
      <c r="F505" t="s">
        <v>4305</v>
      </c>
      <c r="G505" t="s">
        <v>947</v>
      </c>
      <c r="H505" t="s">
        <v>290</v>
      </c>
      <c r="I505" t="s">
        <v>1035</v>
      </c>
      <c r="J505" t="s">
        <v>4306</v>
      </c>
      <c r="K505" t="s">
        <v>96</v>
      </c>
      <c r="L505" t="s">
        <v>4307</v>
      </c>
      <c r="M505" s="35">
        <v>46009.333333333343</v>
      </c>
      <c r="N505" s="35">
        <v>46009.54583333333</v>
      </c>
      <c r="O505" t="s">
        <v>972</v>
      </c>
      <c r="P505" t="s">
        <v>951</v>
      </c>
      <c r="Q505" t="s">
        <v>1100</v>
      </c>
      <c r="R505" t="s">
        <v>993</v>
      </c>
      <c r="S505" t="s">
        <v>98</v>
      </c>
      <c r="T505" t="s">
        <v>99</v>
      </c>
      <c r="U505" t="s">
        <v>100</v>
      </c>
      <c r="V505" t="s">
        <v>4308</v>
      </c>
      <c r="W505" t="s">
        <v>102</v>
      </c>
      <c r="X505" t="s">
        <v>4309</v>
      </c>
      <c r="Y505" t="s">
        <v>13</v>
      </c>
      <c r="Z505" t="s">
        <v>105</v>
      </c>
      <c r="AA505" t="s">
        <v>296</v>
      </c>
      <c r="AB505" s="37">
        <v>1</v>
      </c>
      <c r="AC505" t="s">
        <v>107</v>
      </c>
      <c r="AD505" s="37">
        <v>275729</v>
      </c>
      <c r="AE505" s="37">
        <v>196537</v>
      </c>
      <c r="AF505" s="37">
        <v>275729</v>
      </c>
    </row>
    <row r="506" spans="1:32">
      <c r="A506" t="s">
        <v>417</v>
      </c>
      <c r="B506" t="s">
        <v>86</v>
      </c>
      <c r="C506" t="s">
        <v>87</v>
      </c>
      <c r="D506" t="s">
        <v>461</v>
      </c>
      <c r="E506" t="s">
        <v>4310</v>
      </c>
      <c r="F506" t="s">
        <v>4311</v>
      </c>
      <c r="G506" t="s">
        <v>947</v>
      </c>
      <c r="H506" t="s">
        <v>455</v>
      </c>
      <c r="I506" t="s">
        <v>464</v>
      </c>
      <c r="J506" t="s">
        <v>4312</v>
      </c>
      <c r="K506" t="s">
        <v>96</v>
      </c>
      <c r="L506" t="s">
        <v>4313</v>
      </c>
      <c r="M506" s="35">
        <v>46009.333333333343</v>
      </c>
      <c r="N506" s="35">
        <v>46009.592361111107</v>
      </c>
      <c r="O506" t="s">
        <v>972</v>
      </c>
      <c r="P506" t="s">
        <v>1000</v>
      </c>
      <c r="Q506" t="s">
        <v>1464</v>
      </c>
      <c r="R506" t="s">
        <v>1465</v>
      </c>
      <c r="S506" t="s">
        <v>98</v>
      </c>
      <c r="T506" t="s">
        <v>99</v>
      </c>
      <c r="U506" t="s">
        <v>100</v>
      </c>
      <c r="V506" t="s">
        <v>4314</v>
      </c>
      <c r="W506" t="s">
        <v>102</v>
      </c>
      <c r="X506" t="s">
        <v>4315</v>
      </c>
      <c r="Y506" t="s">
        <v>8</v>
      </c>
      <c r="Z506" t="s">
        <v>105</v>
      </c>
      <c r="AA506" t="s">
        <v>469</v>
      </c>
      <c r="AB506" s="37">
        <v>1</v>
      </c>
      <c r="AC506" t="s">
        <v>107</v>
      </c>
      <c r="AD506" s="37">
        <v>65960</v>
      </c>
      <c r="AE506" s="37">
        <v>75096</v>
      </c>
      <c r="AF506" s="37">
        <v>65960</v>
      </c>
    </row>
    <row r="507" spans="1:32">
      <c r="A507" t="s">
        <v>707</v>
      </c>
      <c r="B507" t="s">
        <v>109</v>
      </c>
      <c r="C507" t="s">
        <v>160</v>
      </c>
      <c r="D507" t="s">
        <v>2479</v>
      </c>
      <c r="E507" t="s">
        <v>4316</v>
      </c>
      <c r="F507" t="s">
        <v>3887</v>
      </c>
      <c r="G507" t="s">
        <v>947</v>
      </c>
      <c r="H507" t="s">
        <v>302</v>
      </c>
      <c r="I507" t="s">
        <v>2482</v>
      </c>
      <c r="J507" t="s">
        <v>3888</v>
      </c>
      <c r="K507" t="s">
        <v>96</v>
      </c>
      <c r="L507" t="s">
        <v>4317</v>
      </c>
      <c r="M507" s="35">
        <v>46009.333333333343</v>
      </c>
      <c r="N507" s="35">
        <v>46009.636111111111</v>
      </c>
      <c r="O507" t="s">
        <v>972</v>
      </c>
      <c r="P507" t="s">
        <v>951</v>
      </c>
      <c r="Q507" t="s">
        <v>952</v>
      </c>
      <c r="R507" t="s">
        <v>1190</v>
      </c>
      <c r="S507" t="s">
        <v>98</v>
      </c>
      <c r="T507" t="s">
        <v>119</v>
      </c>
      <c r="U507" t="s">
        <v>100</v>
      </c>
      <c r="V507" t="s">
        <v>4318</v>
      </c>
      <c r="W507" t="s">
        <v>102</v>
      </c>
      <c r="X507" t="s">
        <v>3891</v>
      </c>
      <c r="Y507" t="s">
        <v>11</v>
      </c>
      <c r="Z507" t="s">
        <v>105</v>
      </c>
      <c r="AA507" t="s">
        <v>727</v>
      </c>
      <c r="AB507" s="37">
        <v>1</v>
      </c>
      <c r="AC507" t="s">
        <v>107</v>
      </c>
      <c r="AD507" s="37">
        <v>144968</v>
      </c>
      <c r="AE507" s="37">
        <v>140396</v>
      </c>
      <c r="AF507" s="37">
        <v>144968</v>
      </c>
    </row>
    <row r="508" spans="1:32">
      <c r="A508" t="s">
        <v>189</v>
      </c>
      <c r="B508" t="s">
        <v>190</v>
      </c>
      <c r="C508" t="s">
        <v>191</v>
      </c>
      <c r="D508" t="s">
        <v>604</v>
      </c>
      <c r="E508" t="s">
        <v>4319</v>
      </c>
      <c r="F508" t="s">
        <v>1016</v>
      </c>
      <c r="G508" t="s">
        <v>947</v>
      </c>
      <c r="H508" t="s">
        <v>195</v>
      </c>
      <c r="I508" t="s">
        <v>607</v>
      </c>
      <c r="J508" t="s">
        <v>1017</v>
      </c>
      <c r="K508" t="s">
        <v>96</v>
      </c>
      <c r="L508" t="s">
        <v>4320</v>
      </c>
      <c r="M508" s="35">
        <v>46009.374930555547</v>
      </c>
      <c r="N508" s="35">
        <v>46010.461805555547</v>
      </c>
      <c r="O508" t="s">
        <v>972</v>
      </c>
      <c r="P508" t="s">
        <v>951</v>
      </c>
      <c r="Q508" t="s">
        <v>1019</v>
      </c>
      <c r="R508" t="s">
        <v>2681</v>
      </c>
      <c r="S508" t="s">
        <v>964</v>
      </c>
      <c r="T508" t="s">
        <v>964</v>
      </c>
      <c r="U508" t="s">
        <v>100</v>
      </c>
      <c r="V508" t="s">
        <v>4321</v>
      </c>
      <c r="W508" t="s">
        <v>102</v>
      </c>
      <c r="X508" t="s">
        <v>4322</v>
      </c>
      <c r="Y508" t="s">
        <v>15</v>
      </c>
      <c r="Z508" t="s">
        <v>105</v>
      </c>
      <c r="AA508" t="s">
        <v>845</v>
      </c>
      <c r="AB508" s="37">
        <v>2</v>
      </c>
      <c r="AC508" t="s">
        <v>107</v>
      </c>
      <c r="AD508" s="37">
        <v>959178</v>
      </c>
      <c r="AE508" s="37">
        <v>196537</v>
      </c>
      <c r="AF508" s="37">
        <v>959178</v>
      </c>
    </row>
    <row r="509" spans="1:32">
      <c r="A509" t="s">
        <v>242</v>
      </c>
      <c r="B509" t="s">
        <v>248</v>
      </c>
      <c r="C509" t="s">
        <v>244</v>
      </c>
      <c r="D509" t="s">
        <v>309</v>
      </c>
      <c r="E509" t="s">
        <v>4323</v>
      </c>
      <c r="F509" t="s">
        <v>4324</v>
      </c>
      <c r="G509" t="s">
        <v>947</v>
      </c>
      <c r="H509" t="s">
        <v>248</v>
      </c>
      <c r="I509" t="s">
        <v>242</v>
      </c>
      <c r="J509" t="s">
        <v>4325</v>
      </c>
      <c r="K509" t="s">
        <v>96</v>
      </c>
      <c r="L509" t="s">
        <v>4326</v>
      </c>
      <c r="M509" s="35">
        <v>46009.363796296297</v>
      </c>
      <c r="N509" s="35">
        <v>46009.55972222222</v>
      </c>
      <c r="O509" t="s">
        <v>972</v>
      </c>
      <c r="P509" t="s">
        <v>1000</v>
      </c>
      <c r="Q509" t="s">
        <v>1001</v>
      </c>
      <c r="R509" t="s">
        <v>1002</v>
      </c>
      <c r="S509" t="s">
        <v>142</v>
      </c>
      <c r="T509" t="s">
        <v>1046</v>
      </c>
      <c r="U509" t="s">
        <v>100</v>
      </c>
      <c r="V509" t="s">
        <v>4327</v>
      </c>
      <c r="W509" t="s">
        <v>102</v>
      </c>
      <c r="X509" t="s">
        <v>4328</v>
      </c>
      <c r="Y509" t="s">
        <v>8</v>
      </c>
      <c r="Z509" t="s">
        <v>105</v>
      </c>
      <c r="AA509" t="s">
        <v>435</v>
      </c>
      <c r="AB509" s="37">
        <v>1</v>
      </c>
      <c r="AC509" t="s">
        <v>107</v>
      </c>
      <c r="AD509" s="37">
        <v>65960</v>
      </c>
      <c r="AE509" s="37">
        <v>75096</v>
      </c>
      <c r="AF509" s="37">
        <v>65960</v>
      </c>
    </row>
    <row r="510" spans="1:32">
      <c r="A510" t="s">
        <v>1084</v>
      </c>
      <c r="B510" t="s">
        <v>957</v>
      </c>
      <c r="C510" t="s">
        <v>286</v>
      </c>
      <c r="D510" t="s">
        <v>4329</v>
      </c>
      <c r="E510" t="s">
        <v>4330</v>
      </c>
      <c r="F510" t="s">
        <v>4331</v>
      </c>
      <c r="G510" t="s">
        <v>947</v>
      </c>
      <c r="H510" t="s">
        <v>1088</v>
      </c>
      <c r="I510" t="s">
        <v>4332</v>
      </c>
      <c r="J510" t="s">
        <v>4333</v>
      </c>
      <c r="K510" t="s">
        <v>96</v>
      </c>
      <c r="L510" t="s">
        <v>4334</v>
      </c>
      <c r="M510" s="35">
        <v>46009.379490740743</v>
      </c>
      <c r="N510" s="35">
        <v>46010.745138888888</v>
      </c>
      <c r="O510" t="s">
        <v>972</v>
      </c>
      <c r="P510" t="s">
        <v>951</v>
      </c>
      <c r="Q510" t="s">
        <v>1056</v>
      </c>
      <c r="R510" t="s">
        <v>993</v>
      </c>
      <c r="S510" t="s">
        <v>964</v>
      </c>
      <c r="T510" t="s">
        <v>964</v>
      </c>
      <c r="U510" t="s">
        <v>100</v>
      </c>
      <c r="V510" t="s">
        <v>4335</v>
      </c>
      <c r="W510" t="s">
        <v>102</v>
      </c>
      <c r="X510" t="s">
        <v>4336</v>
      </c>
      <c r="Y510" t="s">
        <v>13</v>
      </c>
      <c r="Z510" t="s">
        <v>105</v>
      </c>
      <c r="AA510" t="s">
        <v>1094</v>
      </c>
      <c r="AB510" s="37">
        <v>1</v>
      </c>
      <c r="AC510" t="s">
        <v>107</v>
      </c>
      <c r="AD510" s="37">
        <v>275729</v>
      </c>
      <c r="AE510" s="37">
        <v>196537</v>
      </c>
      <c r="AF510" s="37">
        <v>275729</v>
      </c>
    </row>
    <row r="511" spans="1:32">
      <c r="A511" t="s">
        <v>242</v>
      </c>
      <c r="B511" t="s">
        <v>248</v>
      </c>
      <c r="C511" t="s">
        <v>244</v>
      </c>
      <c r="D511" t="s">
        <v>309</v>
      </c>
      <c r="E511" t="s">
        <v>4337</v>
      </c>
      <c r="F511" t="s">
        <v>4338</v>
      </c>
      <c r="G511" t="s">
        <v>947</v>
      </c>
      <c r="H511" t="s">
        <v>248</v>
      </c>
      <c r="I511" t="s">
        <v>242</v>
      </c>
      <c r="J511" t="s">
        <v>4339</v>
      </c>
      <c r="K511" t="s">
        <v>96</v>
      </c>
      <c r="L511" t="s">
        <v>4340</v>
      </c>
      <c r="M511" s="35">
        <v>46009.392592592587</v>
      </c>
      <c r="N511" s="35">
        <v>46009.550694444442</v>
      </c>
      <c r="O511" t="s">
        <v>972</v>
      </c>
      <c r="P511" t="s">
        <v>1000</v>
      </c>
      <c r="Q511" t="s">
        <v>1115</v>
      </c>
      <c r="R511" t="s">
        <v>1115</v>
      </c>
      <c r="S511" t="s">
        <v>142</v>
      </c>
      <c r="T511" t="s">
        <v>143</v>
      </c>
      <c r="U511" t="s">
        <v>100</v>
      </c>
      <c r="V511" t="s">
        <v>4341</v>
      </c>
      <c r="W511" t="s">
        <v>102</v>
      </c>
      <c r="X511" t="s">
        <v>4342</v>
      </c>
      <c r="Y511" t="s">
        <v>8</v>
      </c>
      <c r="Z511" t="s">
        <v>105</v>
      </c>
      <c r="AA511" t="s">
        <v>3485</v>
      </c>
      <c r="AB511" s="37">
        <v>1</v>
      </c>
      <c r="AC511" t="s">
        <v>107</v>
      </c>
      <c r="AD511" s="37">
        <v>65960</v>
      </c>
      <c r="AE511" s="37">
        <v>75096</v>
      </c>
      <c r="AF511" s="37">
        <v>65960</v>
      </c>
    </row>
    <row r="512" spans="1:32">
      <c r="A512" t="s">
        <v>189</v>
      </c>
      <c r="B512" t="s">
        <v>190</v>
      </c>
      <c r="C512" t="s">
        <v>191</v>
      </c>
      <c r="D512" t="s">
        <v>3644</v>
      </c>
      <c r="E512" t="s">
        <v>4343</v>
      </c>
      <c r="F512" t="s">
        <v>4344</v>
      </c>
      <c r="G512" t="s">
        <v>947</v>
      </c>
      <c r="H512" t="s">
        <v>195</v>
      </c>
      <c r="I512" t="s">
        <v>3647</v>
      </c>
      <c r="J512" t="s">
        <v>4345</v>
      </c>
      <c r="K512" t="s">
        <v>96</v>
      </c>
      <c r="L512" t="s">
        <v>4346</v>
      </c>
      <c r="M512" s="35">
        <v>46009.399375000001</v>
      </c>
      <c r="N512" s="35">
        <v>46010.464583333327</v>
      </c>
      <c r="O512" t="s">
        <v>972</v>
      </c>
      <c r="P512" t="s">
        <v>951</v>
      </c>
      <c r="Q512" t="s">
        <v>1044</v>
      </c>
      <c r="R512" t="s">
        <v>1636</v>
      </c>
      <c r="S512" t="s">
        <v>98</v>
      </c>
      <c r="T512" t="s">
        <v>119</v>
      </c>
      <c r="U512" t="s">
        <v>100</v>
      </c>
      <c r="V512" t="s">
        <v>4347</v>
      </c>
      <c r="W512" t="s">
        <v>102</v>
      </c>
      <c r="X512" t="s">
        <v>4348</v>
      </c>
      <c r="Y512" t="s">
        <v>15</v>
      </c>
      <c r="Z512" t="s">
        <v>105</v>
      </c>
      <c r="AA512" t="s">
        <v>845</v>
      </c>
      <c r="AB512" s="37">
        <v>1</v>
      </c>
      <c r="AC512" t="s">
        <v>107</v>
      </c>
      <c r="AD512" s="37">
        <v>479589</v>
      </c>
      <c r="AE512" s="37">
        <v>196537</v>
      </c>
      <c r="AF512" s="37">
        <v>479589</v>
      </c>
    </row>
    <row r="513" spans="1:32">
      <c r="A513" t="s">
        <v>1084</v>
      </c>
      <c r="B513" t="s">
        <v>957</v>
      </c>
      <c r="C513" t="s">
        <v>286</v>
      </c>
      <c r="D513" t="s">
        <v>2683</v>
      </c>
      <c r="E513" t="s">
        <v>4349</v>
      </c>
      <c r="F513" t="s">
        <v>4350</v>
      </c>
      <c r="G513" t="s">
        <v>947</v>
      </c>
      <c r="H513" t="s">
        <v>1088</v>
      </c>
      <c r="I513" t="s">
        <v>1084</v>
      </c>
      <c r="J513" t="s">
        <v>4351</v>
      </c>
      <c r="K513" t="s">
        <v>96</v>
      </c>
      <c r="L513" t="s">
        <v>4352</v>
      </c>
      <c r="M513" s="35">
        <v>46009.401724537027</v>
      </c>
      <c r="N513" s="35">
        <v>46010.387499999997</v>
      </c>
      <c r="O513" t="s">
        <v>972</v>
      </c>
      <c r="P513" t="s">
        <v>951</v>
      </c>
      <c r="Q513" t="s">
        <v>952</v>
      </c>
      <c r="R513" t="s">
        <v>953</v>
      </c>
      <c r="S513" t="s">
        <v>98</v>
      </c>
      <c r="T513" t="s">
        <v>119</v>
      </c>
      <c r="U513" t="s">
        <v>100</v>
      </c>
      <c r="V513" t="s">
        <v>4353</v>
      </c>
      <c r="W513" t="s">
        <v>102</v>
      </c>
      <c r="X513" t="s">
        <v>4354</v>
      </c>
      <c r="Y513" t="s">
        <v>8</v>
      </c>
      <c r="Z513" t="s">
        <v>105</v>
      </c>
      <c r="AA513" t="s">
        <v>2690</v>
      </c>
      <c r="AB513" s="37">
        <v>1</v>
      </c>
      <c r="AC513" t="s">
        <v>107</v>
      </c>
      <c r="AD513" s="37">
        <v>65960</v>
      </c>
      <c r="AE513" s="37">
        <v>75096</v>
      </c>
      <c r="AF513" s="37">
        <v>65960</v>
      </c>
    </row>
    <row r="514" spans="1:32">
      <c r="A514" t="s">
        <v>417</v>
      </c>
      <c r="B514" t="s">
        <v>86</v>
      </c>
      <c r="C514" t="s">
        <v>87</v>
      </c>
      <c r="D514" t="s">
        <v>452</v>
      </c>
      <c r="E514" t="s">
        <v>4355</v>
      </c>
      <c r="F514" t="s">
        <v>4356</v>
      </c>
      <c r="G514" t="s">
        <v>947</v>
      </c>
      <c r="H514" t="s">
        <v>455</v>
      </c>
      <c r="I514" t="s">
        <v>417</v>
      </c>
      <c r="J514" t="s">
        <v>4357</v>
      </c>
      <c r="K514" t="s">
        <v>96</v>
      </c>
      <c r="L514" t="s">
        <v>4358</v>
      </c>
      <c r="M514" s="35">
        <v>46009.383692129632</v>
      </c>
      <c r="N514" s="35">
        <v>46009.665972222218</v>
      </c>
      <c r="O514" t="s">
        <v>972</v>
      </c>
      <c r="P514" t="s">
        <v>951</v>
      </c>
      <c r="Q514" t="s">
        <v>952</v>
      </c>
      <c r="R514" t="s">
        <v>973</v>
      </c>
      <c r="S514" t="s">
        <v>98</v>
      </c>
      <c r="T514" t="s">
        <v>119</v>
      </c>
      <c r="U514" t="s">
        <v>100</v>
      </c>
      <c r="V514" t="s">
        <v>4359</v>
      </c>
      <c r="W514" t="s">
        <v>102</v>
      </c>
      <c r="X514" t="s">
        <v>4360</v>
      </c>
      <c r="Y514" t="s">
        <v>8</v>
      </c>
      <c r="Z514" t="s">
        <v>105</v>
      </c>
      <c r="AA514" t="s">
        <v>469</v>
      </c>
      <c r="AB514" s="37">
        <v>1</v>
      </c>
      <c r="AC514" t="s">
        <v>107</v>
      </c>
      <c r="AD514" s="37">
        <v>65960</v>
      </c>
      <c r="AE514" s="37">
        <v>75096</v>
      </c>
      <c r="AF514" s="37">
        <v>65960</v>
      </c>
    </row>
    <row r="515" spans="1:32">
      <c r="A515" t="s">
        <v>189</v>
      </c>
      <c r="B515" t="s">
        <v>190</v>
      </c>
      <c r="C515" t="s">
        <v>191</v>
      </c>
      <c r="D515" t="s">
        <v>210</v>
      </c>
      <c r="E515" t="s">
        <v>4361</v>
      </c>
      <c r="F515" t="s">
        <v>4362</v>
      </c>
      <c r="G515" t="s">
        <v>947</v>
      </c>
      <c r="H515" t="s">
        <v>195</v>
      </c>
      <c r="I515" t="s">
        <v>189</v>
      </c>
      <c r="J515" t="s">
        <v>4363</v>
      </c>
      <c r="K515" t="s">
        <v>96</v>
      </c>
      <c r="L515" t="s">
        <v>4364</v>
      </c>
      <c r="M515" s="35">
        <v>46009.408553240741</v>
      </c>
      <c r="N515" s="35">
        <v>46010.38958333333</v>
      </c>
      <c r="P515" t="s">
        <v>951</v>
      </c>
      <c r="Q515" t="s">
        <v>952</v>
      </c>
      <c r="R515" t="s">
        <v>953</v>
      </c>
      <c r="S515" t="s">
        <v>98</v>
      </c>
      <c r="T515" t="s">
        <v>119</v>
      </c>
      <c r="V515" t="s">
        <v>4365</v>
      </c>
      <c r="W515" t="s">
        <v>955</v>
      </c>
      <c r="Y515" t="s">
        <v>8</v>
      </c>
      <c r="Z515" t="s">
        <v>105</v>
      </c>
      <c r="AA515" t="s">
        <v>230</v>
      </c>
      <c r="AB515" s="37">
        <v>0</v>
      </c>
      <c r="AC515" t="s">
        <v>107</v>
      </c>
      <c r="AD515" s="37">
        <v>41241</v>
      </c>
      <c r="AE515" s="37">
        <v>0</v>
      </c>
      <c r="AF515" s="37">
        <v>41241</v>
      </c>
    </row>
    <row r="516" spans="1:32">
      <c r="A516" t="s">
        <v>317</v>
      </c>
      <c r="B516" t="s">
        <v>124</v>
      </c>
      <c r="C516" t="s">
        <v>125</v>
      </c>
      <c r="D516" t="s">
        <v>4366</v>
      </c>
      <c r="E516" t="s">
        <v>4367</v>
      </c>
      <c r="F516" t="s">
        <v>4368</v>
      </c>
      <c r="G516" t="s">
        <v>947</v>
      </c>
      <c r="H516" t="s">
        <v>321</v>
      </c>
      <c r="I516" t="s">
        <v>4369</v>
      </c>
      <c r="J516" t="s">
        <v>4370</v>
      </c>
      <c r="K516" t="s">
        <v>96</v>
      </c>
      <c r="L516" t="s">
        <v>4371</v>
      </c>
      <c r="M516" s="35">
        <v>46009.391736111109</v>
      </c>
      <c r="N516" s="35">
        <v>46010.466666666667</v>
      </c>
      <c r="O516" t="s">
        <v>972</v>
      </c>
      <c r="P516" t="s">
        <v>951</v>
      </c>
      <c r="Q516" t="s">
        <v>1100</v>
      </c>
      <c r="R516" t="s">
        <v>993</v>
      </c>
      <c r="S516" t="s">
        <v>98</v>
      </c>
      <c r="T516" t="s">
        <v>119</v>
      </c>
      <c r="U516" t="s">
        <v>100</v>
      </c>
      <c r="V516" t="s">
        <v>4372</v>
      </c>
      <c r="W516" t="s">
        <v>102</v>
      </c>
      <c r="X516" t="s">
        <v>4373</v>
      </c>
      <c r="Y516" t="s">
        <v>13</v>
      </c>
      <c r="Z516" t="s">
        <v>105</v>
      </c>
      <c r="AA516" t="s">
        <v>4374</v>
      </c>
      <c r="AB516" s="37">
        <v>1</v>
      </c>
      <c r="AC516" t="s">
        <v>107</v>
      </c>
      <c r="AD516" s="37">
        <v>275729</v>
      </c>
      <c r="AE516" s="37">
        <v>196537</v>
      </c>
      <c r="AF516" s="37">
        <v>275729</v>
      </c>
    </row>
    <row r="517" spans="1:32">
      <c r="A517" t="s">
        <v>242</v>
      </c>
      <c r="B517" t="s">
        <v>248</v>
      </c>
      <c r="C517" t="s">
        <v>244</v>
      </c>
      <c r="D517" t="s">
        <v>309</v>
      </c>
      <c r="E517" t="s">
        <v>4375</v>
      </c>
      <c r="F517" t="s">
        <v>4376</v>
      </c>
      <c r="G517" t="s">
        <v>947</v>
      </c>
      <c r="H517" t="s">
        <v>248</v>
      </c>
      <c r="I517" t="s">
        <v>242</v>
      </c>
      <c r="J517" t="s">
        <v>4377</v>
      </c>
      <c r="K517" t="s">
        <v>96</v>
      </c>
      <c r="L517" t="s">
        <v>4378</v>
      </c>
      <c r="M517" s="35">
        <v>46009.435810185183</v>
      </c>
      <c r="N517" s="35">
        <v>46009.61041666667</v>
      </c>
      <c r="O517" t="s">
        <v>972</v>
      </c>
      <c r="P517" t="s">
        <v>1000</v>
      </c>
      <c r="Q517" t="s">
        <v>1001</v>
      </c>
      <c r="R517" t="s">
        <v>1002</v>
      </c>
      <c r="S517" t="s">
        <v>142</v>
      </c>
      <c r="T517" t="s">
        <v>1046</v>
      </c>
      <c r="U517" t="s">
        <v>100</v>
      </c>
      <c r="V517" t="s">
        <v>4379</v>
      </c>
      <c r="W517" t="s">
        <v>102</v>
      </c>
      <c r="X517" t="s">
        <v>4380</v>
      </c>
      <c r="Y517" t="s">
        <v>8</v>
      </c>
      <c r="Z517" t="s">
        <v>105</v>
      </c>
      <c r="AA517" t="s">
        <v>435</v>
      </c>
      <c r="AB517" s="37">
        <v>1</v>
      </c>
      <c r="AC517" t="s">
        <v>107</v>
      </c>
      <c r="AD517" s="37">
        <v>65960</v>
      </c>
      <c r="AE517" s="37">
        <v>75096</v>
      </c>
      <c r="AF517" s="37">
        <v>65960</v>
      </c>
    </row>
    <row r="518" spans="1:32">
      <c r="A518" t="s">
        <v>242</v>
      </c>
      <c r="B518" t="s">
        <v>248</v>
      </c>
      <c r="C518" t="s">
        <v>244</v>
      </c>
      <c r="D518" t="s">
        <v>309</v>
      </c>
      <c r="E518" t="s">
        <v>4381</v>
      </c>
      <c r="F518" t="s">
        <v>4382</v>
      </c>
      <c r="G518" t="s">
        <v>947</v>
      </c>
      <c r="H518" t="s">
        <v>248</v>
      </c>
      <c r="I518" t="s">
        <v>242</v>
      </c>
      <c r="J518" t="s">
        <v>4383</v>
      </c>
      <c r="K518" t="s">
        <v>96</v>
      </c>
      <c r="L518" t="s">
        <v>4384</v>
      </c>
      <c r="M518" s="35">
        <v>46009.413483796299</v>
      </c>
      <c r="N518" s="35">
        <v>46009.593055555553</v>
      </c>
      <c r="O518" t="s">
        <v>972</v>
      </c>
      <c r="P518" t="s">
        <v>1000</v>
      </c>
      <c r="Q518" t="s">
        <v>1001</v>
      </c>
      <c r="R518" t="s">
        <v>1002</v>
      </c>
      <c r="S518" t="s">
        <v>142</v>
      </c>
      <c r="T518" t="s">
        <v>1046</v>
      </c>
      <c r="U518" t="s">
        <v>100</v>
      </c>
      <c r="V518" t="s">
        <v>4385</v>
      </c>
      <c r="W518" t="s">
        <v>102</v>
      </c>
      <c r="X518" t="s">
        <v>4386</v>
      </c>
      <c r="Y518" t="s">
        <v>8</v>
      </c>
      <c r="Z518" t="s">
        <v>105</v>
      </c>
      <c r="AA518" t="s">
        <v>263</v>
      </c>
      <c r="AB518" s="37">
        <v>1</v>
      </c>
      <c r="AC518" t="s">
        <v>107</v>
      </c>
      <c r="AD518" s="37">
        <v>65960</v>
      </c>
      <c r="AE518" s="37">
        <v>75096</v>
      </c>
      <c r="AF518" s="37">
        <v>65960</v>
      </c>
    </row>
    <row r="519" spans="1:32">
      <c r="A519" t="s">
        <v>189</v>
      </c>
      <c r="B519" t="s">
        <v>190</v>
      </c>
      <c r="C519" t="s">
        <v>191</v>
      </c>
      <c r="D519" t="s">
        <v>837</v>
      </c>
      <c r="E519" t="s">
        <v>4387</v>
      </c>
      <c r="F519" t="s">
        <v>2507</v>
      </c>
      <c r="G519" t="s">
        <v>947</v>
      </c>
      <c r="H519" t="s">
        <v>195</v>
      </c>
      <c r="I519" t="s">
        <v>840</v>
      </c>
      <c r="J519" t="s">
        <v>2508</v>
      </c>
      <c r="K519" t="s">
        <v>96</v>
      </c>
      <c r="L519" t="s">
        <v>4388</v>
      </c>
      <c r="M519" s="35">
        <v>46009.446238425917</v>
      </c>
      <c r="N519" s="35">
        <v>46009.693055555559</v>
      </c>
      <c r="O519" t="s">
        <v>972</v>
      </c>
      <c r="P519" t="s">
        <v>951</v>
      </c>
      <c r="Q519" t="s">
        <v>1100</v>
      </c>
      <c r="R519" t="s">
        <v>993</v>
      </c>
      <c r="S519" t="s">
        <v>142</v>
      </c>
      <c r="T519" t="s">
        <v>1046</v>
      </c>
      <c r="U519" t="s">
        <v>100</v>
      </c>
      <c r="V519" t="s">
        <v>4389</v>
      </c>
      <c r="W519" t="s">
        <v>102</v>
      </c>
      <c r="X519" t="s">
        <v>4390</v>
      </c>
      <c r="Y519" t="s">
        <v>8</v>
      </c>
      <c r="Z519" t="s">
        <v>105</v>
      </c>
      <c r="AA519" t="s">
        <v>201</v>
      </c>
      <c r="AB519" s="37">
        <v>1</v>
      </c>
      <c r="AC519" t="s">
        <v>107</v>
      </c>
      <c r="AD519" s="37">
        <v>65960</v>
      </c>
      <c r="AE519" s="37">
        <v>75096</v>
      </c>
      <c r="AF519" s="37">
        <v>65960</v>
      </c>
    </row>
    <row r="520" spans="1:32">
      <c r="A520" t="s">
        <v>242</v>
      </c>
      <c r="B520" t="s">
        <v>248</v>
      </c>
      <c r="C520" t="s">
        <v>244</v>
      </c>
      <c r="D520" t="s">
        <v>309</v>
      </c>
      <c r="E520" t="s">
        <v>4391</v>
      </c>
      <c r="F520" t="s">
        <v>4392</v>
      </c>
      <c r="G520" t="s">
        <v>947</v>
      </c>
      <c r="H520" t="s">
        <v>248</v>
      </c>
      <c r="I520" t="s">
        <v>242</v>
      </c>
      <c r="J520" t="s">
        <v>4393</v>
      </c>
      <c r="K520" t="s">
        <v>96</v>
      </c>
      <c r="L520" t="s">
        <v>4394</v>
      </c>
      <c r="M520" s="35">
        <v>46009.448194444441</v>
      </c>
      <c r="N520" s="35">
        <v>46009.54791666667</v>
      </c>
      <c r="O520" t="s">
        <v>972</v>
      </c>
      <c r="P520" t="s">
        <v>1000</v>
      </c>
      <c r="Q520" t="s">
        <v>1001</v>
      </c>
      <c r="R520" t="s">
        <v>1002</v>
      </c>
      <c r="S520" t="s">
        <v>142</v>
      </c>
      <c r="T520" t="s">
        <v>1046</v>
      </c>
      <c r="U520" t="s">
        <v>100</v>
      </c>
      <c r="V520" t="s">
        <v>4395</v>
      </c>
      <c r="W520" t="s">
        <v>102</v>
      </c>
      <c r="X520" t="s">
        <v>4396</v>
      </c>
      <c r="Y520" t="s">
        <v>8</v>
      </c>
      <c r="Z520" t="s">
        <v>105</v>
      </c>
      <c r="AA520" t="s">
        <v>316</v>
      </c>
      <c r="AB520" s="37">
        <v>1</v>
      </c>
      <c r="AC520" t="s">
        <v>107</v>
      </c>
      <c r="AD520" s="37">
        <v>65960</v>
      </c>
      <c r="AE520" s="37">
        <v>75096</v>
      </c>
      <c r="AF520" s="37">
        <v>65960</v>
      </c>
    </row>
    <row r="521" spans="1:32">
      <c r="A521" t="s">
        <v>317</v>
      </c>
      <c r="B521" t="s">
        <v>124</v>
      </c>
      <c r="C521" t="s">
        <v>125</v>
      </c>
      <c r="D521" t="s">
        <v>3141</v>
      </c>
      <c r="E521" t="s">
        <v>4397</v>
      </c>
      <c r="F521" t="s">
        <v>3407</v>
      </c>
      <c r="G521" t="s">
        <v>947</v>
      </c>
      <c r="H521" t="s">
        <v>321</v>
      </c>
      <c r="I521" t="s">
        <v>3144</v>
      </c>
      <c r="J521" t="s">
        <v>3408</v>
      </c>
      <c r="K521" t="s">
        <v>96</v>
      </c>
      <c r="L521" t="s">
        <v>4398</v>
      </c>
      <c r="M521" s="35">
        <v>46009.453229166669</v>
      </c>
      <c r="N521" s="35">
        <v>46010.600694444453</v>
      </c>
      <c r="O521" t="s">
        <v>972</v>
      </c>
      <c r="P521" t="s">
        <v>951</v>
      </c>
      <c r="Q521" t="s">
        <v>1364</v>
      </c>
      <c r="R521" t="s">
        <v>2469</v>
      </c>
      <c r="S521" t="s">
        <v>98</v>
      </c>
      <c r="T521" t="s">
        <v>119</v>
      </c>
      <c r="U521" t="s">
        <v>100</v>
      </c>
      <c r="V521" t="s">
        <v>4399</v>
      </c>
      <c r="W521" t="s">
        <v>102</v>
      </c>
      <c r="X521" t="s">
        <v>4400</v>
      </c>
      <c r="Y521" t="s">
        <v>15</v>
      </c>
      <c r="Z521" t="s">
        <v>105</v>
      </c>
      <c r="AA521" t="s">
        <v>4374</v>
      </c>
      <c r="AB521" s="37">
        <v>1</v>
      </c>
      <c r="AC521" t="s">
        <v>107</v>
      </c>
      <c r="AD521" s="37">
        <v>479589</v>
      </c>
      <c r="AE521" s="37">
        <v>196537</v>
      </c>
      <c r="AF521" s="37">
        <v>479589</v>
      </c>
    </row>
    <row r="522" spans="1:32">
      <c r="A522" t="s">
        <v>123</v>
      </c>
      <c r="B522" t="s">
        <v>124</v>
      </c>
      <c r="C522" t="s">
        <v>125</v>
      </c>
      <c r="D522" t="s">
        <v>4401</v>
      </c>
      <c r="E522" t="s">
        <v>4402</v>
      </c>
      <c r="F522" t="s">
        <v>4403</v>
      </c>
      <c r="G522" t="s">
        <v>947</v>
      </c>
      <c r="H522" t="s">
        <v>630</v>
      </c>
      <c r="I522" t="s">
        <v>4404</v>
      </c>
      <c r="J522" t="s">
        <v>4405</v>
      </c>
      <c r="K522" t="s">
        <v>96</v>
      </c>
      <c r="L522" t="s">
        <v>4406</v>
      </c>
      <c r="M522" s="35">
        <v>46009.454872685194</v>
      </c>
      <c r="N522" s="35">
        <v>46010.39166666667</v>
      </c>
      <c r="O522" t="s">
        <v>972</v>
      </c>
      <c r="P522" t="s">
        <v>951</v>
      </c>
      <c r="Q522" t="s">
        <v>952</v>
      </c>
      <c r="R522" t="s">
        <v>973</v>
      </c>
      <c r="S522" t="s">
        <v>964</v>
      </c>
      <c r="T522" t="s">
        <v>964</v>
      </c>
      <c r="U522" t="s">
        <v>100</v>
      </c>
      <c r="V522" t="s">
        <v>4407</v>
      </c>
      <c r="W522" t="s">
        <v>102</v>
      </c>
      <c r="X522" t="s">
        <v>4408</v>
      </c>
      <c r="Y522" t="s">
        <v>15</v>
      </c>
      <c r="Z522" t="s">
        <v>105</v>
      </c>
      <c r="AA522" t="s">
        <v>135</v>
      </c>
      <c r="AB522" s="37">
        <v>1</v>
      </c>
      <c r="AC522" t="s">
        <v>107</v>
      </c>
      <c r="AD522" s="37">
        <v>479589</v>
      </c>
      <c r="AE522" s="37">
        <v>196537</v>
      </c>
      <c r="AF522" s="37">
        <v>479589</v>
      </c>
    </row>
    <row r="523" spans="1:32">
      <c r="A523" t="s">
        <v>108</v>
      </c>
      <c r="B523" t="s">
        <v>109</v>
      </c>
      <c r="C523" t="s">
        <v>110</v>
      </c>
      <c r="D523" t="s">
        <v>180</v>
      </c>
      <c r="E523" t="s">
        <v>4409</v>
      </c>
      <c r="F523" t="s">
        <v>4410</v>
      </c>
      <c r="G523" t="s">
        <v>947</v>
      </c>
      <c r="H523" t="s">
        <v>183</v>
      </c>
      <c r="I523" t="s">
        <v>108</v>
      </c>
      <c r="J523" t="s">
        <v>4411</v>
      </c>
      <c r="K523" t="s">
        <v>96</v>
      </c>
      <c r="L523" t="s">
        <v>4412</v>
      </c>
      <c r="M523" s="35">
        <v>46009.484293981477</v>
      </c>
      <c r="N523" s="35">
        <v>46009.728472222218</v>
      </c>
      <c r="O523" t="s">
        <v>972</v>
      </c>
      <c r="P523" t="s">
        <v>951</v>
      </c>
      <c r="Q523" t="s">
        <v>1464</v>
      </c>
      <c r="R523" t="s">
        <v>3132</v>
      </c>
      <c r="S523" t="s">
        <v>98</v>
      </c>
      <c r="T523" t="s">
        <v>119</v>
      </c>
      <c r="U523" t="s">
        <v>100</v>
      </c>
      <c r="V523" t="s">
        <v>4413</v>
      </c>
      <c r="W523" t="s">
        <v>102</v>
      </c>
      <c r="X523" t="s">
        <v>4414</v>
      </c>
      <c r="Y523" t="s">
        <v>8</v>
      </c>
      <c r="Z523" t="s">
        <v>105</v>
      </c>
      <c r="AA523" t="s">
        <v>188</v>
      </c>
      <c r="AB523" s="37">
        <v>1</v>
      </c>
      <c r="AC523" t="s">
        <v>107</v>
      </c>
      <c r="AD523" s="37">
        <v>65960</v>
      </c>
      <c r="AE523" s="37">
        <v>75096</v>
      </c>
      <c r="AF523" s="37">
        <v>65960</v>
      </c>
    </row>
    <row r="524" spans="1:32">
      <c r="A524" t="s">
        <v>189</v>
      </c>
      <c r="B524" t="s">
        <v>190</v>
      </c>
      <c r="C524" t="s">
        <v>191</v>
      </c>
      <c r="D524" t="s">
        <v>210</v>
      </c>
      <c r="E524" t="s">
        <v>4415</v>
      </c>
      <c r="F524" t="s">
        <v>4416</v>
      </c>
      <c r="G524" t="s">
        <v>947</v>
      </c>
      <c r="H524" t="s">
        <v>195</v>
      </c>
      <c r="I524" t="s">
        <v>189</v>
      </c>
      <c r="J524" t="s">
        <v>4417</v>
      </c>
      <c r="K524" t="s">
        <v>96</v>
      </c>
      <c r="L524" t="s">
        <v>4418</v>
      </c>
      <c r="M524" s="35">
        <v>46009.51390046296</v>
      </c>
      <c r="N524" s="35">
        <v>46010.509027777778</v>
      </c>
      <c r="O524" t="s">
        <v>972</v>
      </c>
      <c r="P524" t="s">
        <v>951</v>
      </c>
      <c r="Q524" t="s">
        <v>952</v>
      </c>
      <c r="R524" t="s">
        <v>973</v>
      </c>
      <c r="S524" t="s">
        <v>964</v>
      </c>
      <c r="T524" t="s">
        <v>964</v>
      </c>
      <c r="U524" t="s">
        <v>100</v>
      </c>
      <c r="V524" t="s">
        <v>4419</v>
      </c>
      <c r="W524" t="s">
        <v>102</v>
      </c>
      <c r="X524" t="s">
        <v>4420</v>
      </c>
      <c r="Y524" t="s">
        <v>8</v>
      </c>
      <c r="Z524" t="s">
        <v>105</v>
      </c>
      <c r="AA524" t="s">
        <v>230</v>
      </c>
      <c r="AB524" s="37">
        <v>1</v>
      </c>
      <c r="AC524" t="s">
        <v>107</v>
      </c>
      <c r="AD524" s="37">
        <v>65960</v>
      </c>
      <c r="AE524" s="37">
        <v>75096</v>
      </c>
      <c r="AF524" s="37">
        <v>65960</v>
      </c>
    </row>
    <row r="525" spans="1:32">
      <c r="A525" t="s">
        <v>297</v>
      </c>
      <c r="B525" t="s">
        <v>109</v>
      </c>
      <c r="C525" t="s">
        <v>110</v>
      </c>
      <c r="D525" t="s">
        <v>4029</v>
      </c>
      <c r="E525" t="s">
        <v>4421</v>
      </c>
      <c r="F525" t="s">
        <v>4422</v>
      </c>
      <c r="G525" t="s">
        <v>947</v>
      </c>
      <c r="H525" t="s">
        <v>302</v>
      </c>
      <c r="I525" t="s">
        <v>4032</v>
      </c>
      <c r="J525" t="s">
        <v>4423</v>
      </c>
      <c r="K525" t="s">
        <v>96</v>
      </c>
      <c r="L525" t="s">
        <v>4424</v>
      </c>
      <c r="M525" s="35">
        <v>46009.624780092592</v>
      </c>
      <c r="N525" s="35">
        <v>46010.624305555553</v>
      </c>
      <c r="O525" t="s">
        <v>972</v>
      </c>
      <c r="P525" t="s">
        <v>951</v>
      </c>
      <c r="Q525" t="s">
        <v>1056</v>
      </c>
      <c r="R525" t="s">
        <v>993</v>
      </c>
      <c r="S525" t="s">
        <v>964</v>
      </c>
      <c r="T525" t="s">
        <v>964</v>
      </c>
      <c r="U525" t="s">
        <v>100</v>
      </c>
      <c r="V525" t="s">
        <v>4425</v>
      </c>
      <c r="W525" t="s">
        <v>102</v>
      </c>
      <c r="X525" t="s">
        <v>4426</v>
      </c>
      <c r="Y525" t="s">
        <v>11</v>
      </c>
      <c r="Z525" t="s">
        <v>105</v>
      </c>
      <c r="AA525" t="s">
        <v>1005</v>
      </c>
      <c r="AB525" s="37">
        <v>1</v>
      </c>
      <c r="AC525" t="s">
        <v>107</v>
      </c>
      <c r="AD525" s="37">
        <v>144968</v>
      </c>
      <c r="AE525" s="37">
        <v>140396</v>
      </c>
      <c r="AF525" s="37">
        <v>144968</v>
      </c>
    </row>
    <row r="526" spans="1:32">
      <c r="A526" t="s">
        <v>1084</v>
      </c>
      <c r="B526" t="s">
        <v>957</v>
      </c>
      <c r="C526" t="s">
        <v>286</v>
      </c>
      <c r="D526" t="s">
        <v>2370</v>
      </c>
      <c r="E526" t="s">
        <v>4427</v>
      </c>
      <c r="F526" t="s">
        <v>4428</v>
      </c>
      <c r="G526" t="s">
        <v>947</v>
      </c>
      <c r="H526" t="s">
        <v>1088</v>
      </c>
      <c r="I526" t="s">
        <v>2373</v>
      </c>
      <c r="J526" t="s">
        <v>4429</v>
      </c>
      <c r="K526" t="s">
        <v>96</v>
      </c>
      <c r="L526" t="s">
        <v>4430</v>
      </c>
      <c r="M526" s="35">
        <v>46009.642916666657</v>
      </c>
      <c r="N526" s="35">
        <v>46010.468055555553</v>
      </c>
      <c r="O526" t="s">
        <v>972</v>
      </c>
      <c r="P526" t="s">
        <v>951</v>
      </c>
      <c r="Q526" t="s">
        <v>1134</v>
      </c>
      <c r="R526" t="s">
        <v>993</v>
      </c>
      <c r="S526" t="s">
        <v>98</v>
      </c>
      <c r="T526" t="s">
        <v>119</v>
      </c>
      <c r="U526" t="s">
        <v>100</v>
      </c>
      <c r="V526" t="s">
        <v>4431</v>
      </c>
      <c r="W526" t="s">
        <v>102</v>
      </c>
      <c r="X526" t="s">
        <v>4432</v>
      </c>
      <c r="Y526" t="s">
        <v>13</v>
      </c>
      <c r="Z526" t="s">
        <v>105</v>
      </c>
      <c r="AA526" t="s">
        <v>1094</v>
      </c>
      <c r="AB526" s="37">
        <v>1</v>
      </c>
      <c r="AC526" t="s">
        <v>107</v>
      </c>
      <c r="AD526" s="37">
        <v>275729</v>
      </c>
      <c r="AE526" s="37">
        <v>196537</v>
      </c>
      <c r="AF526" s="37">
        <v>275729</v>
      </c>
    </row>
    <row r="527" spans="1:32">
      <c r="A527" t="s">
        <v>707</v>
      </c>
      <c r="B527" t="s">
        <v>109</v>
      </c>
      <c r="C527" t="s">
        <v>160</v>
      </c>
      <c r="D527" t="s">
        <v>1955</v>
      </c>
      <c r="E527" t="s">
        <v>4433</v>
      </c>
      <c r="F527" t="s">
        <v>4293</v>
      </c>
      <c r="G527" t="s">
        <v>947</v>
      </c>
      <c r="H527" t="s">
        <v>302</v>
      </c>
      <c r="I527" t="s">
        <v>1958</v>
      </c>
      <c r="J527" t="s">
        <v>4294</v>
      </c>
      <c r="K527" t="s">
        <v>96</v>
      </c>
      <c r="L527" t="s">
        <v>4434</v>
      </c>
      <c r="M527" s="35">
        <v>46009.649131944447</v>
      </c>
      <c r="N527" s="35">
        <v>46010.469444444447</v>
      </c>
      <c r="O527" t="s">
        <v>972</v>
      </c>
      <c r="P527" t="s">
        <v>951</v>
      </c>
      <c r="Q527" t="s">
        <v>4435</v>
      </c>
      <c r="R527" t="s">
        <v>993</v>
      </c>
      <c r="S527" t="s">
        <v>964</v>
      </c>
      <c r="T527" t="s">
        <v>964</v>
      </c>
      <c r="U527" t="s">
        <v>100</v>
      </c>
      <c r="V527" t="s">
        <v>4436</v>
      </c>
      <c r="W527" t="s">
        <v>102</v>
      </c>
      <c r="X527" t="s">
        <v>4297</v>
      </c>
      <c r="Y527" t="s">
        <v>13</v>
      </c>
      <c r="Z527" t="s">
        <v>105</v>
      </c>
      <c r="AA527" t="s">
        <v>718</v>
      </c>
      <c r="AB527" s="37">
        <v>1</v>
      </c>
      <c r="AC527" t="s">
        <v>107</v>
      </c>
      <c r="AD527" s="37">
        <v>275729</v>
      </c>
      <c r="AE527" s="37">
        <v>196537</v>
      </c>
      <c r="AF527" s="37">
        <v>275729</v>
      </c>
    </row>
    <row r="528" spans="1:32">
      <c r="A528" t="s">
        <v>297</v>
      </c>
      <c r="B528" t="s">
        <v>109</v>
      </c>
      <c r="C528" t="s">
        <v>110</v>
      </c>
      <c r="D528" t="s">
        <v>352</v>
      </c>
      <c r="E528" t="s">
        <v>4437</v>
      </c>
      <c r="F528" t="s">
        <v>4438</v>
      </c>
      <c r="G528" t="s">
        <v>947</v>
      </c>
      <c r="H528" t="s">
        <v>302</v>
      </c>
      <c r="I528" t="s">
        <v>297</v>
      </c>
      <c r="J528" t="s">
        <v>4439</v>
      </c>
      <c r="K528" t="s">
        <v>96</v>
      </c>
      <c r="L528" t="s">
        <v>4440</v>
      </c>
      <c r="M528" s="35">
        <v>46009.665671296287</v>
      </c>
      <c r="N528" s="35">
        <v>46010.478472222218</v>
      </c>
      <c r="O528" t="s">
        <v>972</v>
      </c>
      <c r="P528" t="s">
        <v>951</v>
      </c>
      <c r="Q528" t="s">
        <v>1044</v>
      </c>
      <c r="R528" t="s">
        <v>1636</v>
      </c>
      <c r="S528" t="s">
        <v>98</v>
      </c>
      <c r="T528" t="s">
        <v>99</v>
      </c>
      <c r="U528" t="s">
        <v>100</v>
      </c>
      <c r="V528" t="s">
        <v>4441</v>
      </c>
      <c r="W528" t="s">
        <v>102</v>
      </c>
      <c r="X528" t="s">
        <v>4442</v>
      </c>
      <c r="Y528" t="s">
        <v>8</v>
      </c>
      <c r="Z528" t="s">
        <v>105</v>
      </c>
      <c r="AA528" t="s">
        <v>1215</v>
      </c>
      <c r="AB528" s="37">
        <v>1</v>
      </c>
      <c r="AC528" t="s">
        <v>107</v>
      </c>
      <c r="AD528" s="37">
        <v>65960</v>
      </c>
      <c r="AE528" s="37">
        <v>75096</v>
      </c>
      <c r="AF528" s="37">
        <v>65960</v>
      </c>
    </row>
    <row r="529" spans="1:32">
      <c r="A529" t="s">
        <v>242</v>
      </c>
      <c r="B529" t="s">
        <v>248</v>
      </c>
      <c r="C529" t="s">
        <v>244</v>
      </c>
      <c r="D529" t="s">
        <v>1569</v>
      </c>
      <c r="E529" t="s">
        <v>4443</v>
      </c>
      <c r="F529" t="s">
        <v>4444</v>
      </c>
      <c r="G529" t="s">
        <v>947</v>
      </c>
      <c r="H529" t="s">
        <v>248</v>
      </c>
      <c r="I529" t="s">
        <v>1572</v>
      </c>
      <c r="J529" t="s">
        <v>4445</v>
      </c>
      <c r="K529" t="s">
        <v>96</v>
      </c>
      <c r="L529" t="s">
        <v>4446</v>
      </c>
      <c r="M529" s="35">
        <v>46009.656863425917</v>
      </c>
      <c r="N529" s="35">
        <v>46010.583333333343</v>
      </c>
      <c r="O529" t="s">
        <v>972</v>
      </c>
      <c r="P529" t="s">
        <v>951</v>
      </c>
      <c r="Q529" t="s">
        <v>1027</v>
      </c>
      <c r="R529" t="s">
        <v>1028</v>
      </c>
      <c r="S529" t="s">
        <v>964</v>
      </c>
      <c r="T529" t="s">
        <v>964</v>
      </c>
      <c r="U529" t="s">
        <v>100</v>
      </c>
      <c r="V529" t="s">
        <v>4447</v>
      </c>
      <c r="W529" t="s">
        <v>102</v>
      </c>
      <c r="X529" t="s">
        <v>4448</v>
      </c>
      <c r="Y529" t="s">
        <v>11</v>
      </c>
      <c r="Z529" t="s">
        <v>105</v>
      </c>
      <c r="AA529" t="s">
        <v>2012</v>
      </c>
      <c r="AB529" s="37">
        <v>1</v>
      </c>
      <c r="AC529" t="s">
        <v>107</v>
      </c>
      <c r="AD529" s="37">
        <v>144968</v>
      </c>
      <c r="AE529" s="37">
        <v>140396</v>
      </c>
      <c r="AF529" s="37">
        <v>144968</v>
      </c>
    </row>
    <row r="530" spans="1:32">
      <c r="A530" t="s">
        <v>1084</v>
      </c>
      <c r="B530" t="s">
        <v>957</v>
      </c>
      <c r="C530" t="s">
        <v>286</v>
      </c>
      <c r="D530" t="s">
        <v>4449</v>
      </c>
      <c r="E530" t="s">
        <v>4450</v>
      </c>
      <c r="F530" t="s">
        <v>4451</v>
      </c>
      <c r="G530" t="s">
        <v>947</v>
      </c>
      <c r="H530" t="s">
        <v>1088</v>
      </c>
      <c r="I530" t="s">
        <v>4452</v>
      </c>
      <c r="J530" t="s">
        <v>4453</v>
      </c>
      <c r="K530" t="s">
        <v>96</v>
      </c>
      <c r="L530" t="s">
        <v>4454</v>
      </c>
      <c r="M530" s="35">
        <v>46009.671655092592</v>
      </c>
      <c r="N530" s="35">
        <v>46010.554861111108</v>
      </c>
      <c r="O530" t="s">
        <v>972</v>
      </c>
      <c r="P530" t="s">
        <v>951</v>
      </c>
      <c r="Q530" t="s">
        <v>962</v>
      </c>
      <c r="R530" t="s">
        <v>962</v>
      </c>
      <c r="S530" t="s">
        <v>964</v>
      </c>
      <c r="T530" t="s">
        <v>964</v>
      </c>
      <c r="U530" t="s">
        <v>100</v>
      </c>
      <c r="V530" t="s">
        <v>4455</v>
      </c>
      <c r="W530" t="s">
        <v>102</v>
      </c>
      <c r="X530" t="s">
        <v>4456</v>
      </c>
      <c r="Y530" t="s">
        <v>13</v>
      </c>
      <c r="Z530" t="s">
        <v>105</v>
      </c>
      <c r="AA530" t="s">
        <v>1094</v>
      </c>
      <c r="AB530" s="37">
        <v>1</v>
      </c>
      <c r="AC530" t="s">
        <v>107</v>
      </c>
      <c r="AD530" s="37">
        <v>275729</v>
      </c>
      <c r="AE530" s="37">
        <v>196537</v>
      </c>
      <c r="AF530" s="37">
        <v>275729</v>
      </c>
    </row>
    <row r="531" spans="1:32">
      <c r="A531" t="s">
        <v>231</v>
      </c>
      <c r="B531" t="s">
        <v>86</v>
      </c>
      <c r="C531" t="s">
        <v>87</v>
      </c>
      <c r="D531" t="s">
        <v>409</v>
      </c>
      <c r="E531" t="s">
        <v>4457</v>
      </c>
      <c r="F531" t="s">
        <v>411</v>
      </c>
      <c r="G531" t="s">
        <v>947</v>
      </c>
      <c r="H531" t="s">
        <v>235</v>
      </c>
      <c r="I531" t="s">
        <v>412</v>
      </c>
      <c r="J531" t="s">
        <v>413</v>
      </c>
      <c r="K531" t="s">
        <v>96</v>
      </c>
      <c r="L531" t="s">
        <v>4458</v>
      </c>
      <c r="M531" s="35">
        <v>46009.674143518518</v>
      </c>
      <c r="N531" s="35">
        <v>46010.472916666673</v>
      </c>
      <c r="O531" t="s">
        <v>972</v>
      </c>
      <c r="P531" t="s">
        <v>951</v>
      </c>
      <c r="Q531" t="s">
        <v>962</v>
      </c>
      <c r="R531" t="s">
        <v>962</v>
      </c>
      <c r="S531" t="s">
        <v>98</v>
      </c>
      <c r="T531" t="s">
        <v>119</v>
      </c>
      <c r="U531" t="s">
        <v>100</v>
      </c>
      <c r="V531" t="s">
        <v>4459</v>
      </c>
      <c r="W531" t="s">
        <v>102</v>
      </c>
      <c r="X531" t="s">
        <v>416</v>
      </c>
      <c r="Y531" t="s">
        <v>11</v>
      </c>
      <c r="Z531" t="s">
        <v>105</v>
      </c>
      <c r="AA531" t="s">
        <v>241</v>
      </c>
      <c r="AB531" s="37">
        <v>1</v>
      </c>
      <c r="AC531" t="s">
        <v>107</v>
      </c>
      <c r="AD531" s="37">
        <v>144968</v>
      </c>
      <c r="AE531" s="37">
        <v>140396</v>
      </c>
      <c r="AF531" s="37">
        <v>144968</v>
      </c>
    </row>
    <row r="532" spans="1:32">
      <c r="A532" t="s">
        <v>108</v>
      </c>
      <c r="B532" t="s">
        <v>109</v>
      </c>
      <c r="C532" t="s">
        <v>110</v>
      </c>
      <c r="D532" t="s">
        <v>966</v>
      </c>
      <c r="E532" t="s">
        <v>4460</v>
      </c>
      <c r="F532" t="s">
        <v>4461</v>
      </c>
      <c r="G532" t="s">
        <v>947</v>
      </c>
      <c r="H532" t="s">
        <v>183</v>
      </c>
      <c r="I532" t="s">
        <v>969</v>
      </c>
      <c r="J532" t="s">
        <v>4462</v>
      </c>
      <c r="K532" t="s">
        <v>96</v>
      </c>
      <c r="L532" t="s">
        <v>4463</v>
      </c>
      <c r="M532" s="35">
        <v>46009.695717592593</v>
      </c>
      <c r="N532" s="35">
        <v>46011.376388888893</v>
      </c>
      <c r="O532" t="s">
        <v>972</v>
      </c>
      <c r="P532" t="s">
        <v>951</v>
      </c>
      <c r="Q532" t="s">
        <v>1364</v>
      </c>
      <c r="R532" t="s">
        <v>4464</v>
      </c>
      <c r="S532" t="s">
        <v>964</v>
      </c>
      <c r="T532" t="s">
        <v>964</v>
      </c>
      <c r="U532" t="s">
        <v>100</v>
      </c>
      <c r="V532" t="s">
        <v>4465</v>
      </c>
      <c r="W532" t="s">
        <v>102</v>
      </c>
      <c r="X532" t="s">
        <v>4466</v>
      </c>
      <c r="Y532" t="s">
        <v>15</v>
      </c>
      <c r="Z532" t="s">
        <v>105</v>
      </c>
      <c r="AA532" t="s">
        <v>1459</v>
      </c>
      <c r="AB532" s="37">
        <v>1</v>
      </c>
      <c r="AC532" t="s">
        <v>107</v>
      </c>
      <c r="AD532" s="37">
        <v>479589</v>
      </c>
      <c r="AE532" s="37">
        <v>196537</v>
      </c>
      <c r="AF532" s="37">
        <v>479589</v>
      </c>
    </row>
    <row r="533" spans="1:32">
      <c r="A533" t="s">
        <v>317</v>
      </c>
      <c r="B533" t="s">
        <v>124</v>
      </c>
      <c r="C533" t="s">
        <v>125</v>
      </c>
      <c r="D533" t="s">
        <v>986</v>
      </c>
      <c r="E533" t="s">
        <v>4467</v>
      </c>
      <c r="F533" t="s">
        <v>2666</v>
      </c>
      <c r="G533" t="s">
        <v>947</v>
      </c>
      <c r="H533" t="s">
        <v>195</v>
      </c>
      <c r="I533" t="s">
        <v>989</v>
      </c>
      <c r="J533" t="s">
        <v>2667</v>
      </c>
      <c r="K533" t="s">
        <v>96</v>
      </c>
      <c r="L533" t="s">
        <v>4468</v>
      </c>
      <c r="M533" s="35">
        <v>46009.700844907413</v>
      </c>
      <c r="N533" s="35">
        <v>46010.586111111108</v>
      </c>
      <c r="O533" t="s">
        <v>972</v>
      </c>
      <c r="P533" t="s">
        <v>951</v>
      </c>
      <c r="Q533" t="s">
        <v>952</v>
      </c>
      <c r="R533" t="s">
        <v>1125</v>
      </c>
      <c r="S533" t="s">
        <v>98</v>
      </c>
      <c r="T533" t="s">
        <v>119</v>
      </c>
      <c r="U533" t="s">
        <v>100</v>
      </c>
      <c r="V533" t="s">
        <v>4469</v>
      </c>
      <c r="W533" t="s">
        <v>102</v>
      </c>
      <c r="X533" t="s">
        <v>2670</v>
      </c>
      <c r="Y533" t="s">
        <v>15</v>
      </c>
      <c r="Z533" t="s">
        <v>105</v>
      </c>
      <c r="AA533" t="s">
        <v>1819</v>
      </c>
      <c r="AB533" s="37">
        <v>1</v>
      </c>
      <c r="AC533" t="s">
        <v>107</v>
      </c>
      <c r="AD533" s="37">
        <v>479589</v>
      </c>
      <c r="AE533" s="37">
        <v>196537</v>
      </c>
      <c r="AF533" s="37">
        <v>479589</v>
      </c>
    </row>
    <row r="534" spans="1:32">
      <c r="A534" t="s">
        <v>417</v>
      </c>
      <c r="B534" t="s">
        <v>86</v>
      </c>
      <c r="C534" t="s">
        <v>87</v>
      </c>
      <c r="D534" t="s">
        <v>4470</v>
      </c>
      <c r="E534" t="s">
        <v>4471</v>
      </c>
      <c r="F534" t="s">
        <v>4472</v>
      </c>
      <c r="G534" t="s">
        <v>947</v>
      </c>
      <c r="H534" t="s">
        <v>455</v>
      </c>
      <c r="I534" t="s">
        <v>4473</v>
      </c>
      <c r="J534" t="s">
        <v>4474</v>
      </c>
      <c r="K534" t="s">
        <v>96</v>
      </c>
      <c r="L534" t="s">
        <v>4475</v>
      </c>
      <c r="M534" s="35">
        <v>46009.697164351863</v>
      </c>
      <c r="N534" s="35">
        <v>46010.743055555547</v>
      </c>
      <c r="P534" t="s">
        <v>951</v>
      </c>
      <c r="Q534" t="s">
        <v>952</v>
      </c>
      <c r="R534" t="s">
        <v>953</v>
      </c>
      <c r="S534" t="s">
        <v>98</v>
      </c>
      <c r="T534" t="s">
        <v>99</v>
      </c>
      <c r="V534" t="s">
        <v>4476</v>
      </c>
      <c r="W534" t="s">
        <v>955</v>
      </c>
      <c r="Y534" t="s">
        <v>15</v>
      </c>
      <c r="Z534" t="s">
        <v>105</v>
      </c>
      <c r="AA534" t="s">
        <v>478</v>
      </c>
      <c r="AB534" s="37">
        <v>0</v>
      </c>
      <c r="AC534" t="s">
        <v>107</v>
      </c>
      <c r="AD534" s="37">
        <v>41241</v>
      </c>
      <c r="AE534" s="37">
        <v>0</v>
      </c>
      <c r="AF534" s="37">
        <v>41241</v>
      </c>
    </row>
    <row r="535" spans="1:32">
      <c r="A535" t="s">
        <v>1261</v>
      </c>
      <c r="B535" t="s">
        <v>124</v>
      </c>
      <c r="C535" t="s">
        <v>125</v>
      </c>
      <c r="D535" t="s">
        <v>4477</v>
      </c>
      <c r="E535" t="s">
        <v>4478</v>
      </c>
      <c r="F535" t="s">
        <v>4479</v>
      </c>
      <c r="G535" t="s">
        <v>947</v>
      </c>
      <c r="H535" t="s">
        <v>1265</v>
      </c>
      <c r="I535" t="s">
        <v>4480</v>
      </c>
      <c r="J535" t="s">
        <v>4481</v>
      </c>
      <c r="K535" t="s">
        <v>96</v>
      </c>
      <c r="L535" t="s">
        <v>4482</v>
      </c>
      <c r="M535" s="35">
        <v>46009.740879629629</v>
      </c>
      <c r="N535" s="35">
        <v>46010.590277777781</v>
      </c>
      <c r="O535" t="s">
        <v>972</v>
      </c>
      <c r="P535" t="s">
        <v>951</v>
      </c>
      <c r="Q535" t="s">
        <v>952</v>
      </c>
      <c r="R535" t="s">
        <v>953</v>
      </c>
      <c r="S535" t="s">
        <v>964</v>
      </c>
      <c r="T535" t="s">
        <v>964</v>
      </c>
      <c r="U535" t="s">
        <v>1347</v>
      </c>
      <c r="V535" t="s">
        <v>4483</v>
      </c>
      <c r="W535" t="s">
        <v>102</v>
      </c>
      <c r="X535" t="s">
        <v>107</v>
      </c>
      <c r="Y535" t="s">
        <v>11</v>
      </c>
      <c r="Z535" t="s">
        <v>105</v>
      </c>
      <c r="AA535" t="s">
        <v>2746</v>
      </c>
      <c r="AB535" s="37">
        <v>1</v>
      </c>
      <c r="AC535" t="s">
        <v>107</v>
      </c>
      <c r="AD535" s="37">
        <v>144968</v>
      </c>
      <c r="AE535" s="37">
        <v>140396</v>
      </c>
      <c r="AF535" s="37">
        <v>144968</v>
      </c>
    </row>
    <row r="536" spans="1:32">
      <c r="A536" t="s">
        <v>189</v>
      </c>
      <c r="B536" t="s">
        <v>190</v>
      </c>
      <c r="C536" t="s">
        <v>191</v>
      </c>
      <c r="D536" t="s">
        <v>210</v>
      </c>
      <c r="E536" t="s">
        <v>4484</v>
      </c>
      <c r="F536" t="s">
        <v>4485</v>
      </c>
      <c r="G536" t="s">
        <v>947</v>
      </c>
      <c r="H536" t="s">
        <v>195</v>
      </c>
      <c r="I536" t="s">
        <v>189</v>
      </c>
      <c r="J536" t="s">
        <v>4486</v>
      </c>
      <c r="K536" t="s">
        <v>96</v>
      </c>
      <c r="L536" t="s">
        <v>4487</v>
      </c>
      <c r="M536" s="35">
        <v>46009.706284722219</v>
      </c>
      <c r="N536" s="35">
        <v>46010.558333333327</v>
      </c>
      <c r="O536" t="s">
        <v>972</v>
      </c>
      <c r="P536" t="s">
        <v>951</v>
      </c>
      <c r="Q536" t="s">
        <v>1027</v>
      </c>
      <c r="R536" t="s">
        <v>1028</v>
      </c>
      <c r="S536" t="s">
        <v>98</v>
      </c>
      <c r="T536" t="s">
        <v>99</v>
      </c>
      <c r="U536" t="s">
        <v>100</v>
      </c>
      <c r="V536" t="s">
        <v>4488</v>
      </c>
      <c r="W536" t="s">
        <v>102</v>
      </c>
      <c r="X536" t="s">
        <v>4489</v>
      </c>
      <c r="Y536" t="s">
        <v>8</v>
      </c>
      <c r="Z536" t="s">
        <v>105</v>
      </c>
      <c r="AA536" t="s">
        <v>553</v>
      </c>
      <c r="AB536" s="37">
        <v>1</v>
      </c>
      <c r="AC536" t="s">
        <v>107</v>
      </c>
      <c r="AD536" s="37">
        <v>65960</v>
      </c>
      <c r="AE536" s="37">
        <v>75096</v>
      </c>
      <c r="AF536" s="37">
        <v>65960</v>
      </c>
    </row>
    <row r="537" spans="1:32">
      <c r="A537" t="s">
        <v>108</v>
      </c>
      <c r="B537" t="s">
        <v>109</v>
      </c>
      <c r="C537" t="s">
        <v>110</v>
      </c>
      <c r="D537" t="s">
        <v>180</v>
      </c>
      <c r="E537" t="s">
        <v>4490</v>
      </c>
      <c r="F537" t="s">
        <v>4491</v>
      </c>
      <c r="G537" t="s">
        <v>947</v>
      </c>
      <c r="H537" t="s">
        <v>183</v>
      </c>
      <c r="I537" t="s">
        <v>108</v>
      </c>
      <c r="J537" t="s">
        <v>4492</v>
      </c>
      <c r="K537" t="s">
        <v>96</v>
      </c>
      <c r="L537" t="s">
        <v>4493</v>
      </c>
      <c r="M537" s="35">
        <v>46009.720451388886</v>
      </c>
      <c r="N537" s="35">
        <v>46010.479861111111</v>
      </c>
      <c r="O537" t="s">
        <v>972</v>
      </c>
      <c r="P537" t="s">
        <v>951</v>
      </c>
      <c r="Q537" t="s">
        <v>952</v>
      </c>
      <c r="R537" t="s">
        <v>953</v>
      </c>
      <c r="S537" t="s">
        <v>98</v>
      </c>
      <c r="T537" t="s">
        <v>119</v>
      </c>
      <c r="U537" t="s">
        <v>100</v>
      </c>
      <c r="V537" t="s">
        <v>4494</v>
      </c>
      <c r="W537" t="s">
        <v>102</v>
      </c>
      <c r="X537" t="s">
        <v>4495</v>
      </c>
      <c r="Y537" t="s">
        <v>8</v>
      </c>
      <c r="Z537" t="s">
        <v>105</v>
      </c>
      <c r="AA537" t="s">
        <v>351</v>
      </c>
      <c r="AB537" s="37">
        <v>1</v>
      </c>
      <c r="AC537" t="s">
        <v>107</v>
      </c>
      <c r="AD537" s="37">
        <v>65960</v>
      </c>
      <c r="AE537" s="37">
        <v>75096</v>
      </c>
      <c r="AF537" s="37">
        <v>65960</v>
      </c>
    </row>
    <row r="538" spans="1:32">
      <c r="A538" t="s">
        <v>189</v>
      </c>
      <c r="B538" t="s">
        <v>190</v>
      </c>
      <c r="C538" t="s">
        <v>191</v>
      </c>
      <c r="D538" t="s">
        <v>4496</v>
      </c>
      <c r="E538" t="s">
        <v>4497</v>
      </c>
      <c r="F538" t="s">
        <v>4498</v>
      </c>
      <c r="G538" t="s">
        <v>947</v>
      </c>
      <c r="H538" t="s">
        <v>195</v>
      </c>
      <c r="I538" t="s">
        <v>4499</v>
      </c>
      <c r="J538" t="s">
        <v>4500</v>
      </c>
      <c r="K538" t="s">
        <v>96</v>
      </c>
      <c r="L538" t="s">
        <v>4501</v>
      </c>
      <c r="M538" s="35">
        <v>46010.333333333343</v>
      </c>
      <c r="N538" s="35">
        <v>46010.663194444453</v>
      </c>
      <c r="P538" t="s">
        <v>1000</v>
      </c>
      <c r="Q538" t="s">
        <v>1356</v>
      </c>
      <c r="R538" t="s">
        <v>1357</v>
      </c>
      <c r="S538" t="s">
        <v>964</v>
      </c>
      <c r="T538" t="s">
        <v>964</v>
      </c>
      <c r="V538" t="s">
        <v>4502</v>
      </c>
      <c r="W538" t="s">
        <v>955</v>
      </c>
      <c r="Y538" t="s">
        <v>13</v>
      </c>
      <c r="Z538" t="s">
        <v>105</v>
      </c>
      <c r="AA538" t="s">
        <v>836</v>
      </c>
      <c r="AB538" s="37">
        <v>0</v>
      </c>
      <c r="AC538" t="s">
        <v>107</v>
      </c>
      <c r="AD538" s="37">
        <v>41241</v>
      </c>
      <c r="AE538" s="37">
        <v>0</v>
      </c>
      <c r="AF538" s="37">
        <v>41241</v>
      </c>
    </row>
    <row r="539" spans="1:32">
      <c r="A539" t="s">
        <v>189</v>
      </c>
      <c r="B539" t="s">
        <v>190</v>
      </c>
      <c r="C539" t="s">
        <v>191</v>
      </c>
      <c r="D539" t="s">
        <v>837</v>
      </c>
      <c r="E539" t="s">
        <v>4503</v>
      </c>
      <c r="F539" t="s">
        <v>2345</v>
      </c>
      <c r="G539" t="s">
        <v>947</v>
      </c>
      <c r="H539" t="s">
        <v>195</v>
      </c>
      <c r="I539" t="s">
        <v>840</v>
      </c>
      <c r="J539" t="s">
        <v>2346</v>
      </c>
      <c r="K539" t="s">
        <v>96</v>
      </c>
      <c r="L539" t="s">
        <v>4504</v>
      </c>
      <c r="M539" s="35">
        <v>46010.333333333343</v>
      </c>
      <c r="N539" s="35">
        <v>46010.474305555559</v>
      </c>
      <c r="O539" t="s">
        <v>972</v>
      </c>
      <c r="P539" t="s">
        <v>951</v>
      </c>
      <c r="Q539" t="s">
        <v>1100</v>
      </c>
      <c r="R539" t="s">
        <v>993</v>
      </c>
      <c r="S539" t="s">
        <v>98</v>
      </c>
      <c r="T539" t="s">
        <v>99</v>
      </c>
      <c r="U539" t="s">
        <v>100</v>
      </c>
      <c r="V539" t="s">
        <v>4505</v>
      </c>
      <c r="W539" t="s">
        <v>102</v>
      </c>
      <c r="X539" t="s">
        <v>2349</v>
      </c>
      <c r="Y539" t="s">
        <v>8</v>
      </c>
      <c r="Z539" t="s">
        <v>105</v>
      </c>
      <c r="AA539" t="s">
        <v>2033</v>
      </c>
      <c r="AB539" s="37">
        <v>1</v>
      </c>
      <c r="AC539" t="s">
        <v>107</v>
      </c>
      <c r="AD539" s="37">
        <v>65960</v>
      </c>
      <c r="AE539" s="37">
        <v>75096</v>
      </c>
      <c r="AF539" s="37">
        <v>65960</v>
      </c>
    </row>
    <row r="540" spans="1:32">
      <c r="A540" t="s">
        <v>417</v>
      </c>
      <c r="B540" t="s">
        <v>86</v>
      </c>
      <c r="C540" t="s">
        <v>87</v>
      </c>
      <c r="D540" t="s">
        <v>452</v>
      </c>
      <c r="E540" t="s">
        <v>4506</v>
      </c>
      <c r="F540" t="s">
        <v>4507</v>
      </c>
      <c r="G540" t="s">
        <v>947</v>
      </c>
      <c r="H540" t="s">
        <v>455</v>
      </c>
      <c r="I540" t="s">
        <v>417</v>
      </c>
      <c r="J540" t="s">
        <v>4508</v>
      </c>
      <c r="K540" t="s">
        <v>96</v>
      </c>
      <c r="L540" t="s">
        <v>4509</v>
      </c>
      <c r="M540" s="35">
        <v>46010.372013888889</v>
      </c>
      <c r="N540" s="35">
        <v>46010.50277777778</v>
      </c>
      <c r="O540" t="s">
        <v>972</v>
      </c>
      <c r="P540" t="s">
        <v>951</v>
      </c>
      <c r="Q540" t="s">
        <v>952</v>
      </c>
      <c r="R540" t="s">
        <v>953</v>
      </c>
      <c r="S540" t="s">
        <v>98</v>
      </c>
      <c r="T540" t="s">
        <v>99</v>
      </c>
      <c r="U540" t="s">
        <v>100</v>
      </c>
      <c r="V540" t="s">
        <v>4510</v>
      </c>
      <c r="W540" t="s">
        <v>102</v>
      </c>
      <c r="X540" t="s">
        <v>4511</v>
      </c>
      <c r="Y540" t="s">
        <v>8</v>
      </c>
      <c r="Z540" t="s">
        <v>105</v>
      </c>
      <c r="AA540" t="s">
        <v>2201</v>
      </c>
      <c r="AB540" s="37">
        <v>1</v>
      </c>
      <c r="AC540" t="s">
        <v>107</v>
      </c>
      <c r="AD540" s="37">
        <v>65960</v>
      </c>
      <c r="AE540" s="37">
        <v>75096</v>
      </c>
      <c r="AF540" s="37">
        <v>65960</v>
      </c>
    </row>
    <row r="541" spans="1:32">
      <c r="A541" t="s">
        <v>123</v>
      </c>
      <c r="B541" t="s">
        <v>124</v>
      </c>
      <c r="C541" t="s">
        <v>125</v>
      </c>
      <c r="D541" t="s">
        <v>4512</v>
      </c>
      <c r="E541" t="s">
        <v>4513</v>
      </c>
      <c r="F541" t="s">
        <v>4514</v>
      </c>
      <c r="G541" t="s">
        <v>947</v>
      </c>
      <c r="H541" t="s">
        <v>630</v>
      </c>
      <c r="I541" t="s">
        <v>4515</v>
      </c>
      <c r="J541" t="s">
        <v>4516</v>
      </c>
      <c r="K541" t="s">
        <v>96</v>
      </c>
      <c r="L541" t="s">
        <v>4517</v>
      </c>
      <c r="M541" s="35">
        <v>46010.388159722221</v>
      </c>
      <c r="N541" s="35">
        <v>46013.665972222218</v>
      </c>
      <c r="P541" t="s">
        <v>951</v>
      </c>
      <c r="Q541" t="s">
        <v>983</v>
      </c>
      <c r="R541" t="s">
        <v>984</v>
      </c>
      <c r="S541" t="s">
        <v>98</v>
      </c>
      <c r="T541" t="s">
        <v>119</v>
      </c>
      <c r="V541" t="s">
        <v>4518</v>
      </c>
      <c r="W541" t="s">
        <v>955</v>
      </c>
      <c r="Y541" t="s">
        <v>15</v>
      </c>
      <c r="Z541" t="s">
        <v>105</v>
      </c>
      <c r="AA541" t="s">
        <v>4519</v>
      </c>
      <c r="AB541" s="37">
        <v>0</v>
      </c>
      <c r="AC541" t="s">
        <v>107</v>
      </c>
      <c r="AD541" s="37">
        <v>41241</v>
      </c>
      <c r="AE541" s="37">
        <v>0</v>
      </c>
      <c r="AF541" s="37">
        <v>41241</v>
      </c>
    </row>
    <row r="542" spans="1:32">
      <c r="A542" t="s">
        <v>1066</v>
      </c>
      <c r="B542" t="s">
        <v>190</v>
      </c>
      <c r="C542" t="s">
        <v>191</v>
      </c>
      <c r="D542" t="s">
        <v>1426</v>
      </c>
      <c r="E542" t="s">
        <v>4520</v>
      </c>
      <c r="F542" t="s">
        <v>4521</v>
      </c>
      <c r="G542" t="s">
        <v>947</v>
      </c>
      <c r="H542" t="s">
        <v>195</v>
      </c>
      <c r="I542" t="s">
        <v>1066</v>
      </c>
      <c r="J542" t="s">
        <v>4522</v>
      </c>
      <c r="K542" t="s">
        <v>96</v>
      </c>
      <c r="L542" t="s">
        <v>4523</v>
      </c>
      <c r="M542" s="35">
        <v>46010.386932870373</v>
      </c>
      <c r="N542" s="35">
        <v>46010.695833333331</v>
      </c>
      <c r="O542" t="s">
        <v>972</v>
      </c>
      <c r="P542" t="s">
        <v>951</v>
      </c>
      <c r="Q542" t="s">
        <v>1100</v>
      </c>
      <c r="R542" t="s">
        <v>993</v>
      </c>
      <c r="S542" t="s">
        <v>98</v>
      </c>
      <c r="T542" t="s">
        <v>119</v>
      </c>
      <c r="U542" t="s">
        <v>100</v>
      </c>
      <c r="V542" t="s">
        <v>4524</v>
      </c>
      <c r="W542" t="s">
        <v>102</v>
      </c>
      <c r="X542" t="s">
        <v>4525</v>
      </c>
      <c r="Y542" t="s">
        <v>8</v>
      </c>
      <c r="Z542" t="s">
        <v>105</v>
      </c>
      <c r="AA542" t="s">
        <v>1075</v>
      </c>
      <c r="AB542" s="37">
        <v>1</v>
      </c>
      <c r="AC542" t="s">
        <v>107</v>
      </c>
      <c r="AD542" s="37">
        <v>65960</v>
      </c>
      <c r="AE542" s="37">
        <v>75096</v>
      </c>
      <c r="AF542" s="37">
        <v>65960</v>
      </c>
    </row>
    <row r="543" spans="1:32">
      <c r="A543" t="s">
        <v>284</v>
      </c>
      <c r="B543" t="s">
        <v>957</v>
      </c>
      <c r="C543" t="s">
        <v>286</v>
      </c>
      <c r="D543" t="s">
        <v>4526</v>
      </c>
      <c r="E543" t="s">
        <v>4527</v>
      </c>
      <c r="F543" t="s">
        <v>4528</v>
      </c>
      <c r="G543" t="s">
        <v>947</v>
      </c>
      <c r="H543" t="s">
        <v>290</v>
      </c>
      <c r="I543" t="s">
        <v>4529</v>
      </c>
      <c r="J543" t="s">
        <v>4530</v>
      </c>
      <c r="K543" t="s">
        <v>96</v>
      </c>
      <c r="L543" t="s">
        <v>4531</v>
      </c>
      <c r="M543" s="35">
        <v>46010.394131944442</v>
      </c>
      <c r="N543" s="35">
        <v>46010.681944444441</v>
      </c>
      <c r="O543" t="s">
        <v>972</v>
      </c>
      <c r="P543" t="s">
        <v>951</v>
      </c>
      <c r="Q543" t="s">
        <v>1044</v>
      </c>
      <c r="R543" t="s">
        <v>1636</v>
      </c>
      <c r="S543" t="s">
        <v>142</v>
      </c>
      <c r="T543" t="s">
        <v>155</v>
      </c>
      <c r="U543" t="s">
        <v>100</v>
      </c>
      <c r="V543" t="s">
        <v>4532</v>
      </c>
      <c r="W543" t="s">
        <v>102</v>
      </c>
      <c r="X543" t="s">
        <v>4533</v>
      </c>
      <c r="Y543" t="s">
        <v>11</v>
      </c>
      <c r="Z543" t="s">
        <v>105</v>
      </c>
      <c r="AA543" t="s">
        <v>2042</v>
      </c>
      <c r="AB543" s="37">
        <v>1</v>
      </c>
      <c r="AC543" t="s">
        <v>107</v>
      </c>
      <c r="AD543" s="37">
        <v>144968</v>
      </c>
      <c r="AE543" s="37">
        <v>140396</v>
      </c>
      <c r="AF543" s="37">
        <v>144968</v>
      </c>
    </row>
    <row r="544" spans="1:32">
      <c r="A544" t="s">
        <v>707</v>
      </c>
      <c r="B544" t="s">
        <v>109</v>
      </c>
      <c r="C544" t="s">
        <v>160</v>
      </c>
      <c r="D544" t="s">
        <v>1955</v>
      </c>
      <c r="E544" t="s">
        <v>4534</v>
      </c>
      <c r="F544" t="s">
        <v>4535</v>
      </c>
      <c r="G544" t="s">
        <v>947</v>
      </c>
      <c r="H544" t="s">
        <v>302</v>
      </c>
      <c r="I544" t="s">
        <v>1958</v>
      </c>
      <c r="J544" t="s">
        <v>4536</v>
      </c>
      <c r="K544" t="s">
        <v>96</v>
      </c>
      <c r="L544" t="s">
        <v>4537</v>
      </c>
      <c r="M544" s="35">
        <v>46010.430625000001</v>
      </c>
      <c r="N544" s="35">
        <v>46010.661805555559</v>
      </c>
      <c r="O544" t="s">
        <v>972</v>
      </c>
      <c r="P544" t="s">
        <v>951</v>
      </c>
      <c r="Q544" t="s">
        <v>952</v>
      </c>
      <c r="R544" t="s">
        <v>1190</v>
      </c>
      <c r="S544" t="s">
        <v>964</v>
      </c>
      <c r="T544" t="s">
        <v>964</v>
      </c>
      <c r="U544" t="s">
        <v>100</v>
      </c>
      <c r="V544" t="s">
        <v>4538</v>
      </c>
      <c r="W544" t="s">
        <v>102</v>
      </c>
      <c r="X544" t="s">
        <v>4539</v>
      </c>
      <c r="Y544" t="s">
        <v>13</v>
      </c>
      <c r="Z544" t="s">
        <v>105</v>
      </c>
      <c r="AA544" t="s">
        <v>718</v>
      </c>
      <c r="AB544" s="37">
        <v>1</v>
      </c>
      <c r="AC544" t="s">
        <v>107</v>
      </c>
      <c r="AD544" s="37">
        <v>275729</v>
      </c>
      <c r="AE544" s="37">
        <v>196537</v>
      </c>
      <c r="AF544" s="37">
        <v>275729</v>
      </c>
    </row>
    <row r="545" spans="1:32">
      <c r="A545" t="s">
        <v>1066</v>
      </c>
      <c r="B545" t="s">
        <v>190</v>
      </c>
      <c r="C545" t="s">
        <v>191</v>
      </c>
      <c r="D545" t="s">
        <v>1350</v>
      </c>
      <c r="E545" t="s">
        <v>4540</v>
      </c>
      <c r="F545" t="s">
        <v>4541</v>
      </c>
      <c r="G545" t="s">
        <v>947</v>
      </c>
      <c r="H545" t="s">
        <v>195</v>
      </c>
      <c r="I545" t="s">
        <v>1353</v>
      </c>
      <c r="J545" t="s">
        <v>4542</v>
      </c>
      <c r="K545" t="s">
        <v>96</v>
      </c>
      <c r="L545" t="s">
        <v>4543</v>
      </c>
      <c r="M545" s="35">
        <v>46010.443020833343</v>
      </c>
      <c r="N545" s="35">
        <v>46010.49722222222</v>
      </c>
      <c r="O545" t="s">
        <v>972</v>
      </c>
      <c r="P545" t="s">
        <v>951</v>
      </c>
      <c r="Q545" t="s">
        <v>952</v>
      </c>
      <c r="R545" t="s">
        <v>973</v>
      </c>
      <c r="S545" t="s">
        <v>964</v>
      </c>
      <c r="T545" t="s">
        <v>964</v>
      </c>
      <c r="U545" t="s">
        <v>100</v>
      </c>
      <c r="V545" t="s">
        <v>4544</v>
      </c>
      <c r="W545" t="s">
        <v>102</v>
      </c>
      <c r="X545" t="s">
        <v>4545</v>
      </c>
      <c r="Y545" t="s">
        <v>13</v>
      </c>
      <c r="Z545" t="s">
        <v>105</v>
      </c>
      <c r="AA545" t="s">
        <v>1075</v>
      </c>
      <c r="AB545" s="37">
        <v>1</v>
      </c>
      <c r="AC545" t="s">
        <v>107</v>
      </c>
      <c r="AD545" s="37">
        <v>275729</v>
      </c>
      <c r="AE545" s="37">
        <v>196537</v>
      </c>
      <c r="AF545" s="37">
        <v>275729</v>
      </c>
    </row>
    <row r="546" spans="1:32">
      <c r="A546" t="s">
        <v>231</v>
      </c>
      <c r="B546" t="s">
        <v>86</v>
      </c>
      <c r="C546" t="s">
        <v>87</v>
      </c>
      <c r="D546" t="s">
        <v>4546</v>
      </c>
      <c r="E546" t="s">
        <v>4547</v>
      </c>
      <c r="F546" t="s">
        <v>4548</v>
      </c>
      <c r="G546" t="s">
        <v>947</v>
      </c>
      <c r="H546" t="s">
        <v>235</v>
      </c>
      <c r="I546" t="s">
        <v>4549</v>
      </c>
      <c r="J546" t="s">
        <v>4550</v>
      </c>
      <c r="K546" t="s">
        <v>96</v>
      </c>
      <c r="L546" t="s">
        <v>4551</v>
      </c>
      <c r="M546" s="35">
        <v>46010.451435185183</v>
      </c>
      <c r="N546" s="35">
        <v>46013.648611111108</v>
      </c>
      <c r="P546" t="s">
        <v>951</v>
      </c>
      <c r="Q546" t="s">
        <v>952</v>
      </c>
      <c r="R546" t="s">
        <v>973</v>
      </c>
      <c r="S546" t="s">
        <v>964</v>
      </c>
      <c r="T546" t="s">
        <v>964</v>
      </c>
      <c r="V546" t="s">
        <v>4552</v>
      </c>
      <c r="W546" t="s">
        <v>955</v>
      </c>
      <c r="Y546" t="s">
        <v>11</v>
      </c>
      <c r="Z546" t="s">
        <v>105</v>
      </c>
      <c r="AA546" t="s">
        <v>1914</v>
      </c>
      <c r="AB546" s="37">
        <v>0</v>
      </c>
      <c r="AC546" t="s">
        <v>107</v>
      </c>
      <c r="AD546" s="37">
        <v>41241</v>
      </c>
      <c r="AE546" s="37">
        <v>0</v>
      </c>
      <c r="AF546" s="37">
        <v>41241</v>
      </c>
    </row>
    <row r="547" spans="1:32">
      <c r="A547" t="s">
        <v>417</v>
      </c>
      <c r="B547" t="s">
        <v>86</v>
      </c>
      <c r="C547" t="s">
        <v>87</v>
      </c>
      <c r="D547" t="s">
        <v>734</v>
      </c>
      <c r="E547" t="s">
        <v>4553</v>
      </c>
      <c r="F547" t="s">
        <v>4554</v>
      </c>
      <c r="G547" t="s">
        <v>947</v>
      </c>
      <c r="H547" t="s">
        <v>455</v>
      </c>
      <c r="I547" t="s">
        <v>737</v>
      </c>
      <c r="J547" t="s">
        <v>4555</v>
      </c>
      <c r="K547" t="s">
        <v>96</v>
      </c>
      <c r="L547" t="s">
        <v>4556</v>
      </c>
      <c r="M547" s="35">
        <v>46010.458067129628</v>
      </c>
      <c r="N547" s="35">
        <v>46010.665277777778</v>
      </c>
      <c r="O547" t="s">
        <v>972</v>
      </c>
      <c r="P547" t="s">
        <v>951</v>
      </c>
      <c r="Q547" t="s">
        <v>952</v>
      </c>
      <c r="R547" t="s">
        <v>973</v>
      </c>
      <c r="S547" t="s">
        <v>964</v>
      </c>
      <c r="T547" t="s">
        <v>964</v>
      </c>
      <c r="U547" t="s">
        <v>100</v>
      </c>
      <c r="V547" t="s">
        <v>4557</v>
      </c>
      <c r="W547" t="s">
        <v>102</v>
      </c>
      <c r="X547" t="s">
        <v>4558</v>
      </c>
      <c r="Y547" t="s">
        <v>8</v>
      </c>
      <c r="Z547" t="s">
        <v>105</v>
      </c>
      <c r="AA547" t="s">
        <v>1318</v>
      </c>
      <c r="AB547" s="37">
        <v>1</v>
      </c>
      <c r="AC547" t="s">
        <v>107</v>
      </c>
      <c r="AD547" s="37">
        <v>65960</v>
      </c>
      <c r="AE547" s="37">
        <v>75096</v>
      </c>
      <c r="AF547" s="37">
        <v>65960</v>
      </c>
    </row>
    <row r="548" spans="1:32">
      <c r="A548" t="s">
        <v>231</v>
      </c>
      <c r="B548" t="s">
        <v>86</v>
      </c>
      <c r="C548" t="s">
        <v>87</v>
      </c>
      <c r="D548" t="s">
        <v>4559</v>
      </c>
      <c r="E548" t="s">
        <v>4560</v>
      </c>
      <c r="F548" t="s">
        <v>4561</v>
      </c>
      <c r="G548" t="s">
        <v>947</v>
      </c>
      <c r="H548" t="s">
        <v>235</v>
      </c>
      <c r="I548" t="s">
        <v>4562</v>
      </c>
      <c r="J548" t="s">
        <v>4563</v>
      </c>
      <c r="K548" t="s">
        <v>96</v>
      </c>
      <c r="L548" t="s">
        <v>4564</v>
      </c>
      <c r="M548" s="35">
        <v>46010.459733796299</v>
      </c>
      <c r="N548" s="35">
        <v>46013.598611111112</v>
      </c>
      <c r="O548" t="s">
        <v>972</v>
      </c>
      <c r="P548" t="s">
        <v>951</v>
      </c>
      <c r="Q548" t="s">
        <v>1134</v>
      </c>
      <c r="R548" t="s">
        <v>993</v>
      </c>
      <c r="S548" t="s">
        <v>964</v>
      </c>
      <c r="T548" t="s">
        <v>964</v>
      </c>
      <c r="U548" t="s">
        <v>100</v>
      </c>
      <c r="V548" t="s">
        <v>4565</v>
      </c>
      <c r="W548" t="s">
        <v>102</v>
      </c>
      <c r="X548" t="s">
        <v>4566</v>
      </c>
      <c r="Y548" t="s">
        <v>15</v>
      </c>
      <c r="Z548" t="s">
        <v>105</v>
      </c>
      <c r="AA548" t="s">
        <v>241</v>
      </c>
      <c r="AB548" s="37">
        <v>1</v>
      </c>
      <c r="AC548" t="s">
        <v>107</v>
      </c>
      <c r="AD548" s="37">
        <v>479589</v>
      </c>
      <c r="AE548" s="37">
        <v>196537</v>
      </c>
      <c r="AF548" s="37">
        <v>479589</v>
      </c>
    </row>
    <row r="549" spans="1:32">
      <c r="A549" t="s">
        <v>1066</v>
      </c>
      <c r="B549" t="s">
        <v>190</v>
      </c>
      <c r="C549" t="s">
        <v>191</v>
      </c>
      <c r="D549" t="s">
        <v>1426</v>
      </c>
      <c r="E549" t="s">
        <v>4567</v>
      </c>
      <c r="F549" t="s">
        <v>4568</v>
      </c>
      <c r="G549" t="s">
        <v>947</v>
      </c>
      <c r="H549" t="s">
        <v>195</v>
      </c>
      <c r="I549" t="s">
        <v>1066</v>
      </c>
      <c r="J549" t="s">
        <v>4569</v>
      </c>
      <c r="K549" t="s">
        <v>96</v>
      </c>
      <c r="L549" t="s">
        <v>4570</v>
      </c>
      <c r="M549" s="35">
        <v>46010.479074074072</v>
      </c>
      <c r="N549" s="35">
        <v>46011.47152777778</v>
      </c>
      <c r="O549" t="s">
        <v>972</v>
      </c>
      <c r="P549" t="s">
        <v>951</v>
      </c>
      <c r="Q549" t="s">
        <v>952</v>
      </c>
      <c r="R549" t="s">
        <v>973</v>
      </c>
      <c r="S549" t="s">
        <v>98</v>
      </c>
      <c r="T549" t="s">
        <v>119</v>
      </c>
      <c r="U549" t="s">
        <v>100</v>
      </c>
      <c r="V549" t="s">
        <v>4571</v>
      </c>
      <c r="W549" t="s">
        <v>102</v>
      </c>
      <c r="X549" t="s">
        <v>4572</v>
      </c>
      <c r="Y549" t="s">
        <v>8</v>
      </c>
      <c r="Z549" t="s">
        <v>105</v>
      </c>
      <c r="AA549" t="s">
        <v>1075</v>
      </c>
      <c r="AB549" s="37">
        <v>1</v>
      </c>
      <c r="AC549" t="s">
        <v>107</v>
      </c>
      <c r="AD549" s="37">
        <v>65960</v>
      </c>
      <c r="AE549" s="37">
        <v>75096</v>
      </c>
      <c r="AF549" s="37">
        <v>65960</v>
      </c>
    </row>
    <row r="550" spans="1:32">
      <c r="A550" t="s">
        <v>108</v>
      </c>
      <c r="B550" t="s">
        <v>109</v>
      </c>
      <c r="C550" t="s">
        <v>110</v>
      </c>
      <c r="D550" t="s">
        <v>180</v>
      </c>
      <c r="E550" t="s">
        <v>4573</v>
      </c>
      <c r="F550" t="s">
        <v>4574</v>
      </c>
      <c r="G550" t="s">
        <v>947</v>
      </c>
      <c r="H550" t="s">
        <v>183</v>
      </c>
      <c r="I550" t="s">
        <v>108</v>
      </c>
      <c r="J550" t="s">
        <v>4575</v>
      </c>
      <c r="K550" t="s">
        <v>96</v>
      </c>
      <c r="L550" t="s">
        <v>4576</v>
      </c>
      <c r="M550" s="35">
        <v>46010.506550925929</v>
      </c>
      <c r="N550" s="35">
        <v>46010.669444444437</v>
      </c>
      <c r="O550" t="s">
        <v>972</v>
      </c>
      <c r="P550" t="s">
        <v>951</v>
      </c>
      <c r="Q550" t="s">
        <v>983</v>
      </c>
      <c r="R550" t="s">
        <v>993</v>
      </c>
      <c r="S550" t="s">
        <v>98</v>
      </c>
      <c r="T550" t="s">
        <v>119</v>
      </c>
      <c r="U550" t="s">
        <v>100</v>
      </c>
      <c r="V550" t="s">
        <v>4577</v>
      </c>
      <c r="W550" t="s">
        <v>102</v>
      </c>
      <c r="X550" t="s">
        <v>4578</v>
      </c>
      <c r="Y550" t="s">
        <v>8</v>
      </c>
      <c r="Z550" t="s">
        <v>105</v>
      </c>
      <c r="AA550" t="s">
        <v>122</v>
      </c>
      <c r="AB550" s="37">
        <v>1</v>
      </c>
      <c r="AC550" t="s">
        <v>107</v>
      </c>
      <c r="AD550" s="37">
        <v>65960</v>
      </c>
      <c r="AE550" s="37">
        <v>75096</v>
      </c>
      <c r="AF550" s="37">
        <v>65960</v>
      </c>
    </row>
    <row r="551" spans="1:32">
      <c r="A551" t="s">
        <v>189</v>
      </c>
      <c r="B551" t="s">
        <v>190</v>
      </c>
      <c r="C551" t="s">
        <v>191</v>
      </c>
      <c r="D551" t="s">
        <v>210</v>
      </c>
      <c r="E551" t="s">
        <v>4579</v>
      </c>
      <c r="F551" t="s">
        <v>4287</v>
      </c>
      <c r="G551" t="s">
        <v>947</v>
      </c>
      <c r="H551" t="s">
        <v>195</v>
      </c>
      <c r="I551" t="s">
        <v>189</v>
      </c>
      <c r="J551" t="s">
        <v>4288</v>
      </c>
      <c r="K551" t="s">
        <v>96</v>
      </c>
      <c r="L551" t="s">
        <v>4580</v>
      </c>
      <c r="M551" s="35">
        <v>46010.49559027778</v>
      </c>
      <c r="N551" s="35">
        <v>46011.494444444441</v>
      </c>
      <c r="O551" t="s">
        <v>972</v>
      </c>
      <c r="P551" t="s">
        <v>951</v>
      </c>
      <c r="Q551" t="s">
        <v>1323</v>
      </c>
      <c r="R551" t="s">
        <v>993</v>
      </c>
      <c r="S551" t="s">
        <v>98</v>
      </c>
      <c r="T551" t="s">
        <v>99</v>
      </c>
      <c r="U551" t="s">
        <v>100</v>
      </c>
      <c r="V551" t="s">
        <v>4581</v>
      </c>
      <c r="W551" t="s">
        <v>102</v>
      </c>
      <c r="X551" t="s">
        <v>4291</v>
      </c>
      <c r="Y551" t="s">
        <v>8</v>
      </c>
      <c r="Z551" t="s">
        <v>105</v>
      </c>
      <c r="AA551" t="s">
        <v>382</v>
      </c>
      <c r="AB551" s="37">
        <v>1</v>
      </c>
      <c r="AC551" t="s">
        <v>107</v>
      </c>
      <c r="AD551" s="37">
        <v>65960</v>
      </c>
      <c r="AE551" s="37">
        <v>75096</v>
      </c>
      <c r="AF551" s="37">
        <v>65960</v>
      </c>
    </row>
    <row r="552" spans="1:32">
      <c r="A552" t="s">
        <v>189</v>
      </c>
      <c r="B552" t="s">
        <v>190</v>
      </c>
      <c r="C552" t="s">
        <v>191</v>
      </c>
      <c r="D552" t="s">
        <v>4582</v>
      </c>
      <c r="E552" t="s">
        <v>4583</v>
      </c>
      <c r="F552" t="s">
        <v>4584</v>
      </c>
      <c r="G552" t="s">
        <v>947</v>
      </c>
      <c r="H552" t="s">
        <v>195</v>
      </c>
      <c r="I552" t="s">
        <v>4585</v>
      </c>
      <c r="J552" t="s">
        <v>4586</v>
      </c>
      <c r="K552" t="s">
        <v>96</v>
      </c>
      <c r="L552" t="s">
        <v>4587</v>
      </c>
      <c r="M552" s="35">
        <v>46010.502928240741</v>
      </c>
      <c r="N552" s="35">
        <v>46013.392361111109</v>
      </c>
      <c r="O552" t="s">
        <v>972</v>
      </c>
      <c r="P552" t="s">
        <v>951</v>
      </c>
      <c r="Q552" t="s">
        <v>1056</v>
      </c>
      <c r="R552" t="s">
        <v>993</v>
      </c>
      <c r="S552" t="s">
        <v>98</v>
      </c>
      <c r="T552" t="s">
        <v>99</v>
      </c>
      <c r="U552" t="s">
        <v>100</v>
      </c>
      <c r="V552" t="s">
        <v>4588</v>
      </c>
      <c r="W552" t="s">
        <v>102</v>
      </c>
      <c r="X552" t="s">
        <v>4589</v>
      </c>
      <c r="Y552" t="s">
        <v>13</v>
      </c>
      <c r="Z552" t="s">
        <v>105</v>
      </c>
      <c r="AA552" t="s">
        <v>836</v>
      </c>
      <c r="AB552" s="37">
        <v>1</v>
      </c>
      <c r="AC552" t="s">
        <v>107</v>
      </c>
      <c r="AD552" s="37">
        <v>275729</v>
      </c>
      <c r="AE552" s="37">
        <v>196537</v>
      </c>
      <c r="AF552" s="37">
        <v>275729</v>
      </c>
    </row>
    <row r="553" spans="1:32">
      <c r="A553" t="s">
        <v>417</v>
      </c>
      <c r="B553" t="s">
        <v>86</v>
      </c>
      <c r="C553" t="s">
        <v>87</v>
      </c>
      <c r="D553" t="s">
        <v>1471</v>
      </c>
      <c r="E553" t="s">
        <v>4590</v>
      </c>
      <c r="F553" t="s">
        <v>4591</v>
      </c>
      <c r="G553" t="s">
        <v>947</v>
      </c>
      <c r="H553" t="s">
        <v>455</v>
      </c>
      <c r="I553" t="s">
        <v>1474</v>
      </c>
      <c r="J553" t="s">
        <v>4592</v>
      </c>
      <c r="K553" t="s">
        <v>96</v>
      </c>
      <c r="L553" t="s">
        <v>4593</v>
      </c>
      <c r="M553" s="35">
        <v>46010.5078125</v>
      </c>
      <c r="N553" s="35">
        <v>46013.539583333331</v>
      </c>
      <c r="O553" t="s">
        <v>972</v>
      </c>
      <c r="P553" t="s">
        <v>951</v>
      </c>
      <c r="Q553" t="s">
        <v>1527</v>
      </c>
      <c r="R553" t="s">
        <v>1528</v>
      </c>
      <c r="S553" t="s">
        <v>963</v>
      </c>
      <c r="T553" t="s">
        <v>963</v>
      </c>
      <c r="U553" t="s">
        <v>100</v>
      </c>
      <c r="V553" t="s">
        <v>4594</v>
      </c>
      <c r="W553" t="s">
        <v>102</v>
      </c>
      <c r="X553" t="s">
        <v>4595</v>
      </c>
      <c r="Y553" t="s">
        <v>13</v>
      </c>
      <c r="Z553" t="s">
        <v>105</v>
      </c>
      <c r="AA553" t="s">
        <v>749</v>
      </c>
      <c r="AB553" s="37">
        <v>1</v>
      </c>
      <c r="AC553" t="s">
        <v>107</v>
      </c>
      <c r="AD553" s="37">
        <v>275729</v>
      </c>
      <c r="AE553" s="37">
        <v>196537</v>
      </c>
      <c r="AF553" s="37">
        <v>275729</v>
      </c>
    </row>
    <row r="554" spans="1:32">
      <c r="A554" t="s">
        <v>189</v>
      </c>
      <c r="B554" t="s">
        <v>190</v>
      </c>
      <c r="C554" t="s">
        <v>191</v>
      </c>
      <c r="D554" t="s">
        <v>837</v>
      </c>
      <c r="E554" t="s">
        <v>4596</v>
      </c>
      <c r="F554" t="s">
        <v>4597</v>
      </c>
      <c r="G554" t="s">
        <v>947</v>
      </c>
      <c r="H554" t="s">
        <v>195</v>
      </c>
      <c r="I554" t="s">
        <v>840</v>
      </c>
      <c r="J554" t="s">
        <v>4598</v>
      </c>
      <c r="K554" t="s">
        <v>96</v>
      </c>
      <c r="L554" t="s">
        <v>4599</v>
      </c>
      <c r="M554" s="35">
        <v>46010.510266203702</v>
      </c>
      <c r="N554" s="35">
        <v>46011.422222222223</v>
      </c>
      <c r="O554" t="s">
        <v>972</v>
      </c>
      <c r="P554" t="s">
        <v>951</v>
      </c>
      <c r="Q554" t="s">
        <v>962</v>
      </c>
      <c r="R554" t="s">
        <v>962</v>
      </c>
      <c r="S554" t="s">
        <v>98</v>
      </c>
      <c r="T554" t="s">
        <v>119</v>
      </c>
      <c r="U554" t="s">
        <v>100</v>
      </c>
      <c r="V554" t="s">
        <v>4600</v>
      </c>
      <c r="W554" t="s">
        <v>102</v>
      </c>
      <c r="X554" t="s">
        <v>4601</v>
      </c>
      <c r="Y554" t="s">
        <v>8</v>
      </c>
      <c r="Z554" t="s">
        <v>105</v>
      </c>
      <c r="AA554" t="s">
        <v>2033</v>
      </c>
      <c r="AB554" s="37">
        <v>1</v>
      </c>
      <c r="AC554" t="s">
        <v>107</v>
      </c>
      <c r="AD554" s="37">
        <v>65960</v>
      </c>
      <c r="AE554" s="37">
        <v>75096</v>
      </c>
      <c r="AF554" s="37">
        <v>65960</v>
      </c>
    </row>
    <row r="555" spans="1:32">
      <c r="A555" t="s">
        <v>189</v>
      </c>
      <c r="B555" t="s">
        <v>190</v>
      </c>
      <c r="C555" t="s">
        <v>191</v>
      </c>
      <c r="D555" t="s">
        <v>4602</v>
      </c>
      <c r="E555" t="s">
        <v>4603</v>
      </c>
      <c r="F555" t="s">
        <v>4604</v>
      </c>
      <c r="G555" t="s">
        <v>947</v>
      </c>
      <c r="H555" t="s">
        <v>195</v>
      </c>
      <c r="I555" t="s">
        <v>4605</v>
      </c>
      <c r="J555" t="s">
        <v>4606</v>
      </c>
      <c r="K555" t="s">
        <v>96</v>
      </c>
      <c r="L555" t="s">
        <v>4607</v>
      </c>
      <c r="M555" s="35">
        <v>46010.534791666672</v>
      </c>
      <c r="N555" s="35">
        <v>46017.645833333343</v>
      </c>
      <c r="O555" t="s">
        <v>972</v>
      </c>
      <c r="P555" t="s">
        <v>951</v>
      </c>
      <c r="Q555" t="s">
        <v>1323</v>
      </c>
      <c r="R555" t="s">
        <v>993</v>
      </c>
      <c r="S555" t="s">
        <v>964</v>
      </c>
      <c r="T555" t="s">
        <v>964</v>
      </c>
      <c r="U555" t="s">
        <v>100</v>
      </c>
      <c r="V555" t="s">
        <v>4608</v>
      </c>
      <c r="W555" t="s">
        <v>102</v>
      </c>
      <c r="X555" t="s">
        <v>4609</v>
      </c>
      <c r="Y555" t="s">
        <v>15</v>
      </c>
      <c r="Z555" t="s">
        <v>105</v>
      </c>
      <c r="AA555" t="s">
        <v>553</v>
      </c>
      <c r="AB555" s="37">
        <v>1</v>
      </c>
      <c r="AC555" t="s">
        <v>107</v>
      </c>
      <c r="AD555" s="37">
        <v>479589</v>
      </c>
      <c r="AE555" s="37">
        <v>196537</v>
      </c>
      <c r="AF555" s="37">
        <v>479589</v>
      </c>
    </row>
    <row r="556" spans="1:32">
      <c r="A556" t="s">
        <v>242</v>
      </c>
      <c r="B556" t="s">
        <v>248</v>
      </c>
      <c r="C556" t="s">
        <v>244</v>
      </c>
      <c r="D556" t="s">
        <v>245</v>
      </c>
      <c r="E556" t="s">
        <v>4610</v>
      </c>
      <c r="F556" t="s">
        <v>4611</v>
      </c>
      <c r="G556" t="s">
        <v>947</v>
      </c>
      <c r="H556" t="s">
        <v>248</v>
      </c>
      <c r="I556" t="s">
        <v>249</v>
      </c>
      <c r="J556" t="s">
        <v>4612</v>
      </c>
      <c r="K556" t="s">
        <v>96</v>
      </c>
      <c r="L556" t="s">
        <v>4613</v>
      </c>
      <c r="M556" s="35">
        <v>46010.535682870373</v>
      </c>
      <c r="N556" s="35">
        <v>46011.424305555563</v>
      </c>
      <c r="O556" t="s">
        <v>972</v>
      </c>
      <c r="P556" t="s">
        <v>951</v>
      </c>
      <c r="Q556" t="s">
        <v>952</v>
      </c>
      <c r="R556" t="s">
        <v>973</v>
      </c>
      <c r="S556" t="s">
        <v>142</v>
      </c>
      <c r="T556" t="s">
        <v>1046</v>
      </c>
      <c r="U556" t="s">
        <v>100</v>
      </c>
      <c r="V556" t="s">
        <v>4614</v>
      </c>
      <c r="W556" t="s">
        <v>102</v>
      </c>
      <c r="X556" t="s">
        <v>4615</v>
      </c>
      <c r="Y556" t="s">
        <v>11</v>
      </c>
      <c r="Z556" t="s">
        <v>105</v>
      </c>
      <c r="AA556" t="s">
        <v>3485</v>
      </c>
      <c r="AB556" s="37">
        <v>1</v>
      </c>
      <c r="AC556" t="s">
        <v>107</v>
      </c>
      <c r="AD556" s="37">
        <v>144968</v>
      </c>
      <c r="AE556" s="37">
        <v>140396</v>
      </c>
      <c r="AF556" s="37">
        <v>144968</v>
      </c>
    </row>
    <row r="557" spans="1:32">
      <c r="A557" t="s">
        <v>189</v>
      </c>
      <c r="B557" t="s">
        <v>190</v>
      </c>
      <c r="C557" t="s">
        <v>191</v>
      </c>
      <c r="D557" t="s">
        <v>572</v>
      </c>
      <c r="E557" t="s">
        <v>4616</v>
      </c>
      <c r="F557" t="s">
        <v>3703</v>
      </c>
      <c r="G557" t="s">
        <v>947</v>
      </c>
      <c r="H557" t="s">
        <v>195</v>
      </c>
      <c r="I557" t="s">
        <v>575</v>
      </c>
      <c r="J557" t="s">
        <v>3704</v>
      </c>
      <c r="K557" t="s">
        <v>96</v>
      </c>
      <c r="L557" t="s">
        <v>4617</v>
      </c>
      <c r="M557" s="35">
        <v>46010.570081018523</v>
      </c>
      <c r="N557" s="35">
        <v>46011.450694444437</v>
      </c>
      <c r="O557" t="s">
        <v>972</v>
      </c>
      <c r="P557" t="s">
        <v>951</v>
      </c>
      <c r="Q557" t="s">
        <v>1100</v>
      </c>
      <c r="R557" t="s">
        <v>2335</v>
      </c>
      <c r="S557" t="s">
        <v>98</v>
      </c>
      <c r="T557" t="s">
        <v>119</v>
      </c>
      <c r="U557" t="s">
        <v>100</v>
      </c>
      <c r="V557" t="s">
        <v>4618</v>
      </c>
      <c r="W557" t="s">
        <v>102</v>
      </c>
      <c r="X557" t="s">
        <v>3707</v>
      </c>
      <c r="Y557" t="s">
        <v>11</v>
      </c>
      <c r="Z557" t="s">
        <v>105</v>
      </c>
      <c r="AA557" t="s">
        <v>2033</v>
      </c>
      <c r="AB557" s="37">
        <v>1</v>
      </c>
      <c r="AC557" t="s">
        <v>107</v>
      </c>
      <c r="AD557" s="37">
        <v>144968</v>
      </c>
      <c r="AE557" s="37">
        <v>140396</v>
      </c>
      <c r="AF557" s="37">
        <v>144968</v>
      </c>
    </row>
    <row r="558" spans="1:32">
      <c r="A558" t="s">
        <v>1261</v>
      </c>
      <c r="B558" t="s">
        <v>124</v>
      </c>
      <c r="C558" t="s">
        <v>125</v>
      </c>
      <c r="D558" t="s">
        <v>1262</v>
      </c>
      <c r="E558" t="s">
        <v>4619</v>
      </c>
      <c r="F558" t="s">
        <v>4620</v>
      </c>
      <c r="G558" t="s">
        <v>947</v>
      </c>
      <c r="H558" t="s">
        <v>1265</v>
      </c>
      <c r="I558" t="s">
        <v>1261</v>
      </c>
      <c r="J558" t="s">
        <v>4621</v>
      </c>
      <c r="K558" t="s">
        <v>96</v>
      </c>
      <c r="L558" t="s">
        <v>4622</v>
      </c>
      <c r="M558" s="35">
        <v>46010.580208333333</v>
      </c>
      <c r="N558" s="35">
        <v>46010.686111111107</v>
      </c>
      <c r="O558" t="s">
        <v>972</v>
      </c>
      <c r="P558" t="s">
        <v>951</v>
      </c>
      <c r="Q558" t="s">
        <v>952</v>
      </c>
      <c r="R558" t="s">
        <v>973</v>
      </c>
      <c r="S558" t="s">
        <v>964</v>
      </c>
      <c r="T558" t="s">
        <v>964</v>
      </c>
      <c r="U558" t="s">
        <v>100</v>
      </c>
      <c r="V558" t="s">
        <v>4623</v>
      </c>
      <c r="W558" t="s">
        <v>102</v>
      </c>
      <c r="X558" t="s">
        <v>4624</v>
      </c>
      <c r="Y558" t="s">
        <v>8</v>
      </c>
      <c r="Z558" t="s">
        <v>105</v>
      </c>
      <c r="AA558" t="s">
        <v>2717</v>
      </c>
      <c r="AB558" s="37">
        <v>1</v>
      </c>
      <c r="AC558" t="s">
        <v>107</v>
      </c>
      <c r="AD558" s="37">
        <v>65960</v>
      </c>
      <c r="AE558" s="37">
        <v>75096</v>
      </c>
      <c r="AF558" s="37">
        <v>65960</v>
      </c>
    </row>
    <row r="559" spans="1:32">
      <c r="A559" t="s">
        <v>297</v>
      </c>
      <c r="B559" t="s">
        <v>109</v>
      </c>
      <c r="C559" t="s">
        <v>110</v>
      </c>
      <c r="D559" t="s">
        <v>352</v>
      </c>
      <c r="E559" t="s">
        <v>4625</v>
      </c>
      <c r="F559" t="s">
        <v>4626</v>
      </c>
      <c r="G559" t="s">
        <v>947</v>
      </c>
      <c r="H559" t="s">
        <v>302</v>
      </c>
      <c r="I559" t="s">
        <v>297</v>
      </c>
      <c r="J559" t="s">
        <v>4627</v>
      </c>
      <c r="K559" t="s">
        <v>96</v>
      </c>
      <c r="L559" t="s">
        <v>4628</v>
      </c>
      <c r="M559" s="35">
        <v>46010.602314814823</v>
      </c>
      <c r="N559" s="35">
        <v>46011.463194444441</v>
      </c>
      <c r="O559" t="s">
        <v>972</v>
      </c>
      <c r="P559" t="s">
        <v>1000</v>
      </c>
      <c r="Q559" t="s">
        <v>1464</v>
      </c>
      <c r="R559" t="s">
        <v>1465</v>
      </c>
      <c r="S559" t="s">
        <v>98</v>
      </c>
      <c r="T559" t="s">
        <v>99</v>
      </c>
      <c r="U559" t="s">
        <v>100</v>
      </c>
      <c r="V559" t="s">
        <v>4629</v>
      </c>
      <c r="W559" t="s">
        <v>102</v>
      </c>
      <c r="X559" t="s">
        <v>4630</v>
      </c>
      <c r="Y559" t="s">
        <v>8</v>
      </c>
      <c r="Z559" t="s">
        <v>105</v>
      </c>
      <c r="AA559" t="s">
        <v>491</v>
      </c>
      <c r="AB559" s="37">
        <v>1</v>
      </c>
      <c r="AC559" t="s">
        <v>107</v>
      </c>
      <c r="AD559" s="37">
        <v>65960</v>
      </c>
      <c r="AE559" s="37">
        <v>75096</v>
      </c>
      <c r="AF559" s="37">
        <v>65960</v>
      </c>
    </row>
    <row r="560" spans="1:32">
      <c r="A560" t="s">
        <v>417</v>
      </c>
      <c r="B560" t="s">
        <v>86</v>
      </c>
      <c r="C560" t="s">
        <v>87</v>
      </c>
      <c r="D560" t="s">
        <v>734</v>
      </c>
      <c r="E560" t="s">
        <v>4631</v>
      </c>
      <c r="F560" t="s">
        <v>4632</v>
      </c>
      <c r="G560" t="s">
        <v>947</v>
      </c>
      <c r="H560" t="s">
        <v>455</v>
      </c>
      <c r="I560" t="s">
        <v>737</v>
      </c>
      <c r="J560" t="s">
        <v>4633</v>
      </c>
      <c r="K560" t="s">
        <v>96</v>
      </c>
      <c r="L560" t="s">
        <v>4634</v>
      </c>
      <c r="M560" s="35">
        <v>46010.587592592587</v>
      </c>
      <c r="N560" s="35">
        <v>46011.440972222219</v>
      </c>
      <c r="O560" t="s">
        <v>972</v>
      </c>
      <c r="P560" t="s">
        <v>1000</v>
      </c>
      <c r="Q560" t="s">
        <v>1001</v>
      </c>
      <c r="R560" t="s">
        <v>1002</v>
      </c>
      <c r="S560" t="s">
        <v>98</v>
      </c>
      <c r="T560" t="s">
        <v>99</v>
      </c>
      <c r="U560" t="s">
        <v>100</v>
      </c>
      <c r="V560" t="s">
        <v>4635</v>
      </c>
      <c r="W560" t="s">
        <v>102</v>
      </c>
      <c r="X560" t="s">
        <v>4636</v>
      </c>
      <c r="Y560" t="s">
        <v>8</v>
      </c>
      <c r="Z560" t="s">
        <v>105</v>
      </c>
      <c r="AA560" t="s">
        <v>469</v>
      </c>
      <c r="AB560" s="37">
        <v>1</v>
      </c>
      <c r="AC560" t="s">
        <v>107</v>
      </c>
      <c r="AD560" s="37">
        <v>65960</v>
      </c>
      <c r="AE560" s="37">
        <v>75096</v>
      </c>
      <c r="AF560" s="37">
        <v>65960</v>
      </c>
    </row>
    <row r="561" spans="1:32">
      <c r="A561" t="s">
        <v>189</v>
      </c>
      <c r="B561" t="s">
        <v>190</v>
      </c>
      <c r="C561" t="s">
        <v>191</v>
      </c>
      <c r="D561" t="s">
        <v>273</v>
      </c>
      <c r="E561" t="s">
        <v>4637</v>
      </c>
      <c r="F561" t="s">
        <v>4638</v>
      </c>
      <c r="G561" t="s">
        <v>947</v>
      </c>
      <c r="H561" t="s">
        <v>276</v>
      </c>
      <c r="I561" t="s">
        <v>277</v>
      </c>
      <c r="J561" t="s">
        <v>4639</v>
      </c>
      <c r="K561" t="s">
        <v>96</v>
      </c>
      <c r="L561" t="s">
        <v>4640</v>
      </c>
      <c r="M561" s="35">
        <v>46010.616493055553</v>
      </c>
      <c r="N561" s="35">
        <v>46013.727777777778</v>
      </c>
      <c r="O561" t="s">
        <v>972</v>
      </c>
      <c r="P561" t="s">
        <v>951</v>
      </c>
      <c r="Q561" t="s">
        <v>952</v>
      </c>
      <c r="R561" t="s">
        <v>953</v>
      </c>
      <c r="S561" t="s">
        <v>964</v>
      </c>
      <c r="T561" t="s">
        <v>964</v>
      </c>
      <c r="U561" t="s">
        <v>100</v>
      </c>
      <c r="V561" t="s">
        <v>4641</v>
      </c>
      <c r="W561" t="s">
        <v>102</v>
      </c>
      <c r="X561" t="s">
        <v>4642</v>
      </c>
      <c r="Y561" t="s">
        <v>104</v>
      </c>
      <c r="Z561" t="s">
        <v>282</v>
      </c>
      <c r="AA561" t="s">
        <v>283</v>
      </c>
      <c r="AB561" s="37">
        <v>1</v>
      </c>
      <c r="AC561" t="s">
        <v>107</v>
      </c>
      <c r="AD561" s="37">
        <v>988463</v>
      </c>
      <c r="AE561" s="37">
        <v>196537</v>
      </c>
      <c r="AF561" s="37">
        <v>988463</v>
      </c>
    </row>
    <row r="562" spans="1:32">
      <c r="A562" t="s">
        <v>1084</v>
      </c>
      <c r="B562" t="s">
        <v>957</v>
      </c>
      <c r="C562" t="s">
        <v>286</v>
      </c>
      <c r="D562" t="s">
        <v>2370</v>
      </c>
      <c r="E562" t="s">
        <v>4643</v>
      </c>
      <c r="F562" t="s">
        <v>4644</v>
      </c>
      <c r="G562" t="s">
        <v>947</v>
      </c>
      <c r="H562" t="s">
        <v>1088</v>
      </c>
      <c r="I562" t="s">
        <v>2373</v>
      </c>
      <c r="J562" t="s">
        <v>4645</v>
      </c>
      <c r="K562" t="s">
        <v>96</v>
      </c>
      <c r="L562" t="s">
        <v>4646</v>
      </c>
      <c r="M562" s="35">
        <v>46010.650775462957</v>
      </c>
      <c r="N562" s="35">
        <v>46013.758333333331</v>
      </c>
      <c r="O562" t="s">
        <v>972</v>
      </c>
      <c r="P562" t="s">
        <v>951</v>
      </c>
      <c r="Q562" t="s">
        <v>952</v>
      </c>
      <c r="R562" t="s">
        <v>973</v>
      </c>
      <c r="S562" t="s">
        <v>98</v>
      </c>
      <c r="T562" t="s">
        <v>119</v>
      </c>
      <c r="U562" t="s">
        <v>100</v>
      </c>
      <c r="V562" t="s">
        <v>4647</v>
      </c>
      <c r="W562" t="s">
        <v>102</v>
      </c>
      <c r="X562" t="s">
        <v>4648</v>
      </c>
      <c r="Y562" t="s">
        <v>13</v>
      </c>
      <c r="Z562" t="s">
        <v>105</v>
      </c>
      <c r="AA562" t="s">
        <v>1094</v>
      </c>
      <c r="AB562" s="37">
        <v>1</v>
      </c>
      <c r="AC562" t="s">
        <v>107</v>
      </c>
      <c r="AD562" s="37">
        <v>275729</v>
      </c>
      <c r="AE562" s="37">
        <v>196537</v>
      </c>
      <c r="AF562" s="37">
        <v>275729</v>
      </c>
    </row>
    <row r="563" spans="1:32">
      <c r="A563" t="s">
        <v>189</v>
      </c>
      <c r="B563" t="s">
        <v>190</v>
      </c>
      <c r="C563" t="s">
        <v>191</v>
      </c>
      <c r="D563" t="s">
        <v>837</v>
      </c>
      <c r="E563" t="s">
        <v>4649</v>
      </c>
      <c r="F563" t="s">
        <v>4650</v>
      </c>
      <c r="G563" t="s">
        <v>947</v>
      </c>
      <c r="H563" t="s">
        <v>195</v>
      </c>
      <c r="I563" t="s">
        <v>840</v>
      </c>
      <c r="J563" t="s">
        <v>4651</v>
      </c>
      <c r="K563" t="s">
        <v>96</v>
      </c>
      <c r="L563" t="s">
        <v>4652</v>
      </c>
      <c r="M563" s="35">
        <v>46010.654826388891</v>
      </c>
      <c r="N563" s="35">
        <v>46011.447916666657</v>
      </c>
      <c r="O563" t="s">
        <v>972</v>
      </c>
      <c r="P563" t="s">
        <v>951</v>
      </c>
      <c r="Q563" t="s">
        <v>1001</v>
      </c>
      <c r="R563" t="s">
        <v>3284</v>
      </c>
      <c r="S563" t="s">
        <v>964</v>
      </c>
      <c r="T563" t="s">
        <v>964</v>
      </c>
      <c r="U563" t="s">
        <v>100</v>
      </c>
      <c r="V563" t="s">
        <v>4653</v>
      </c>
      <c r="W563" t="s">
        <v>102</v>
      </c>
      <c r="X563" t="s">
        <v>4654</v>
      </c>
      <c r="Y563" t="s">
        <v>8</v>
      </c>
      <c r="Z563" t="s">
        <v>105</v>
      </c>
      <c r="AA563" t="s">
        <v>845</v>
      </c>
      <c r="AB563" s="37">
        <v>1</v>
      </c>
      <c r="AC563" t="s">
        <v>107</v>
      </c>
      <c r="AD563" s="37">
        <v>65960</v>
      </c>
      <c r="AE563" s="37">
        <v>75096</v>
      </c>
      <c r="AF563" s="37">
        <v>65960</v>
      </c>
    </row>
    <row r="564" spans="1:32">
      <c r="A564" t="s">
        <v>1084</v>
      </c>
      <c r="B564" t="s">
        <v>957</v>
      </c>
      <c r="C564" t="s">
        <v>286</v>
      </c>
      <c r="D564" t="s">
        <v>2370</v>
      </c>
      <c r="E564" t="s">
        <v>4655</v>
      </c>
      <c r="F564" t="s">
        <v>4428</v>
      </c>
      <c r="G564" t="s">
        <v>947</v>
      </c>
      <c r="H564" t="s">
        <v>1088</v>
      </c>
      <c r="I564" t="s">
        <v>2373</v>
      </c>
      <c r="J564" t="s">
        <v>4429</v>
      </c>
      <c r="K564" t="s">
        <v>96</v>
      </c>
      <c r="L564" t="s">
        <v>4656</v>
      </c>
      <c r="M564" s="35">
        <v>46010.653622685182</v>
      </c>
      <c r="N564" s="35">
        <v>46013.73333333333</v>
      </c>
      <c r="O564" t="s">
        <v>972</v>
      </c>
      <c r="P564" t="s">
        <v>1000</v>
      </c>
      <c r="Q564" t="s">
        <v>1001</v>
      </c>
      <c r="R564" t="s">
        <v>1002</v>
      </c>
      <c r="S564" t="s">
        <v>98</v>
      </c>
      <c r="T564" t="s">
        <v>119</v>
      </c>
      <c r="U564" t="s">
        <v>100</v>
      </c>
      <c r="V564" t="s">
        <v>4657</v>
      </c>
      <c r="W564" t="s">
        <v>102</v>
      </c>
      <c r="X564" t="s">
        <v>4432</v>
      </c>
      <c r="Y564" t="s">
        <v>13</v>
      </c>
      <c r="Z564" t="s">
        <v>105</v>
      </c>
      <c r="AA564" t="s">
        <v>1094</v>
      </c>
      <c r="AB564" s="37">
        <v>1</v>
      </c>
      <c r="AC564" t="s">
        <v>107</v>
      </c>
      <c r="AD564" s="37">
        <v>275729</v>
      </c>
      <c r="AE564" s="37">
        <v>196537</v>
      </c>
      <c r="AF564" s="37">
        <v>275729</v>
      </c>
    </row>
    <row r="565" spans="1:32">
      <c r="A565" t="s">
        <v>284</v>
      </c>
      <c r="B565" t="s">
        <v>957</v>
      </c>
      <c r="C565" t="s">
        <v>286</v>
      </c>
      <c r="D565" t="s">
        <v>3223</v>
      </c>
      <c r="E565" t="s">
        <v>4658</v>
      </c>
      <c r="F565" t="s">
        <v>3225</v>
      </c>
      <c r="G565" t="s">
        <v>947</v>
      </c>
      <c r="H565" t="s">
        <v>290</v>
      </c>
      <c r="I565" t="s">
        <v>284</v>
      </c>
      <c r="J565" t="s">
        <v>3226</v>
      </c>
      <c r="K565" t="s">
        <v>96</v>
      </c>
      <c r="L565" t="s">
        <v>4659</v>
      </c>
      <c r="M565" s="35">
        <v>46010.641203703701</v>
      </c>
      <c r="N565" s="35">
        <v>46011.481944444437</v>
      </c>
      <c r="O565" t="s">
        <v>972</v>
      </c>
      <c r="P565" t="s">
        <v>951</v>
      </c>
      <c r="Q565" t="s">
        <v>1323</v>
      </c>
      <c r="R565" t="s">
        <v>993</v>
      </c>
      <c r="S565" t="s">
        <v>98</v>
      </c>
      <c r="T565" t="s">
        <v>119</v>
      </c>
      <c r="U565" t="s">
        <v>100</v>
      </c>
      <c r="V565" t="s">
        <v>4660</v>
      </c>
      <c r="W565" t="s">
        <v>102</v>
      </c>
      <c r="X565" t="s">
        <v>4661</v>
      </c>
      <c r="Y565" t="s">
        <v>8</v>
      </c>
      <c r="Z565" t="s">
        <v>105</v>
      </c>
      <c r="AA565" t="s">
        <v>2330</v>
      </c>
      <c r="AB565" s="37">
        <v>1</v>
      </c>
      <c r="AC565" t="s">
        <v>107</v>
      </c>
      <c r="AD565" s="37">
        <v>65960</v>
      </c>
      <c r="AE565" s="37">
        <v>75096</v>
      </c>
      <c r="AF565" s="37">
        <v>65960</v>
      </c>
    </row>
    <row r="566" spans="1:32">
      <c r="A566" t="s">
        <v>189</v>
      </c>
      <c r="B566" t="s">
        <v>190</v>
      </c>
      <c r="C566" t="s">
        <v>191</v>
      </c>
      <c r="D566" t="s">
        <v>4662</v>
      </c>
      <c r="E566" t="s">
        <v>4663</v>
      </c>
      <c r="F566" t="s">
        <v>4664</v>
      </c>
      <c r="G566" t="s">
        <v>947</v>
      </c>
      <c r="H566" t="s">
        <v>195</v>
      </c>
      <c r="I566" t="s">
        <v>4665</v>
      </c>
      <c r="J566" t="s">
        <v>4666</v>
      </c>
      <c r="K566" t="s">
        <v>96</v>
      </c>
      <c r="L566" t="s">
        <v>4667</v>
      </c>
      <c r="M566" s="35">
        <v>46010.684259259258</v>
      </c>
      <c r="N566" s="35">
        <v>46011.45208333333</v>
      </c>
      <c r="O566" t="s">
        <v>972</v>
      </c>
      <c r="P566" t="s">
        <v>951</v>
      </c>
      <c r="Q566" t="s">
        <v>1056</v>
      </c>
      <c r="R566" t="s">
        <v>993</v>
      </c>
      <c r="S566" t="s">
        <v>142</v>
      </c>
      <c r="T566" t="s">
        <v>143</v>
      </c>
      <c r="U566" t="s">
        <v>100</v>
      </c>
      <c r="V566" t="s">
        <v>4668</v>
      </c>
      <c r="W566" t="s">
        <v>102</v>
      </c>
      <c r="X566" t="s">
        <v>4669</v>
      </c>
      <c r="Y566" t="s">
        <v>11</v>
      </c>
      <c r="Z566" t="s">
        <v>105</v>
      </c>
      <c r="AA566" t="s">
        <v>3716</v>
      </c>
      <c r="AB566" s="37">
        <v>1</v>
      </c>
      <c r="AC566" t="s">
        <v>107</v>
      </c>
      <c r="AD566" s="37">
        <v>144968</v>
      </c>
      <c r="AE566" s="37">
        <v>140396</v>
      </c>
      <c r="AF566" s="37">
        <v>144968</v>
      </c>
    </row>
    <row r="567" spans="1:32">
      <c r="A567" t="s">
        <v>189</v>
      </c>
      <c r="B567" t="s">
        <v>190</v>
      </c>
      <c r="C567" t="s">
        <v>191</v>
      </c>
      <c r="D567" t="s">
        <v>3209</v>
      </c>
      <c r="E567" t="s">
        <v>4670</v>
      </c>
      <c r="F567" t="s">
        <v>4671</v>
      </c>
      <c r="G567" t="s">
        <v>947</v>
      </c>
      <c r="H567" t="s">
        <v>195</v>
      </c>
      <c r="I567" t="s">
        <v>3212</v>
      </c>
      <c r="J567" t="s">
        <v>4672</v>
      </c>
      <c r="K567" t="s">
        <v>96</v>
      </c>
      <c r="L567" t="s">
        <v>4673</v>
      </c>
      <c r="M567" s="35">
        <v>46010.702280092592</v>
      </c>
      <c r="N567" s="35">
        <v>46013.487500000003</v>
      </c>
      <c r="O567" t="s">
        <v>972</v>
      </c>
      <c r="P567" t="s">
        <v>951</v>
      </c>
      <c r="Q567" t="s">
        <v>952</v>
      </c>
      <c r="R567" t="s">
        <v>993</v>
      </c>
      <c r="S567" t="s">
        <v>964</v>
      </c>
      <c r="T567" t="s">
        <v>964</v>
      </c>
      <c r="U567" t="s">
        <v>100</v>
      </c>
      <c r="V567" t="s">
        <v>4674</v>
      </c>
      <c r="W567" t="s">
        <v>102</v>
      </c>
      <c r="X567" t="s">
        <v>4675</v>
      </c>
      <c r="Y567" t="s">
        <v>11</v>
      </c>
      <c r="Z567" t="s">
        <v>105</v>
      </c>
      <c r="AA567" t="s">
        <v>3716</v>
      </c>
      <c r="AB567" s="37">
        <v>1</v>
      </c>
      <c r="AC567" t="s">
        <v>107</v>
      </c>
      <c r="AD567" s="37">
        <v>144968</v>
      </c>
      <c r="AE567" s="37">
        <v>140396</v>
      </c>
      <c r="AF567" s="37">
        <v>144968</v>
      </c>
    </row>
    <row r="568" spans="1:32">
      <c r="A568" t="s">
        <v>189</v>
      </c>
      <c r="B568" t="s">
        <v>190</v>
      </c>
      <c r="C568" t="s">
        <v>191</v>
      </c>
      <c r="D568" t="s">
        <v>905</v>
      </c>
      <c r="E568" t="s">
        <v>4676</v>
      </c>
      <c r="F568" t="s">
        <v>4677</v>
      </c>
      <c r="G568" t="s">
        <v>947</v>
      </c>
      <c r="H568" t="s">
        <v>195</v>
      </c>
      <c r="I568" t="s">
        <v>908</v>
      </c>
      <c r="J568" t="s">
        <v>4678</v>
      </c>
      <c r="K568" t="s">
        <v>96</v>
      </c>
      <c r="L568" t="s">
        <v>4679</v>
      </c>
      <c r="M568" s="35">
        <v>46010.727835648147</v>
      </c>
      <c r="N568" s="35">
        <v>46011.426388888889</v>
      </c>
      <c r="O568" t="s">
        <v>972</v>
      </c>
      <c r="P568" t="s">
        <v>951</v>
      </c>
      <c r="Q568" t="s">
        <v>1323</v>
      </c>
      <c r="R568" t="s">
        <v>993</v>
      </c>
      <c r="S568" t="s">
        <v>98</v>
      </c>
      <c r="T568" t="s">
        <v>119</v>
      </c>
      <c r="U568" t="s">
        <v>100</v>
      </c>
      <c r="V568" t="s">
        <v>4680</v>
      </c>
      <c r="W568" t="s">
        <v>102</v>
      </c>
      <c r="X568" t="s">
        <v>4681</v>
      </c>
      <c r="Y568" t="s">
        <v>8</v>
      </c>
      <c r="Z568" t="s">
        <v>105</v>
      </c>
      <c r="AA568" t="s">
        <v>2405</v>
      </c>
      <c r="AB568" s="37">
        <v>1</v>
      </c>
      <c r="AC568" t="s">
        <v>107</v>
      </c>
      <c r="AD568" s="37">
        <v>65960</v>
      </c>
      <c r="AE568" s="37">
        <v>75096</v>
      </c>
      <c r="AF568" s="37">
        <v>65960</v>
      </c>
    </row>
    <row r="569" spans="1:32">
      <c r="A569" t="s">
        <v>242</v>
      </c>
      <c r="B569" t="s">
        <v>248</v>
      </c>
      <c r="C569" t="s">
        <v>244</v>
      </c>
      <c r="D569" t="s">
        <v>309</v>
      </c>
      <c r="E569" t="s">
        <v>4682</v>
      </c>
      <c r="F569" t="s">
        <v>4683</v>
      </c>
      <c r="G569" t="s">
        <v>947</v>
      </c>
      <c r="H569" t="s">
        <v>248</v>
      </c>
      <c r="I569" t="s">
        <v>242</v>
      </c>
      <c r="J569" t="s">
        <v>4684</v>
      </c>
      <c r="K569" t="s">
        <v>96</v>
      </c>
      <c r="L569" t="s">
        <v>4685</v>
      </c>
      <c r="M569" s="35">
        <v>46010.673935185187</v>
      </c>
      <c r="N569" s="35">
        <v>46011.459027777782</v>
      </c>
      <c r="O569" t="s">
        <v>972</v>
      </c>
      <c r="P569" t="s">
        <v>951</v>
      </c>
      <c r="Q569" t="s">
        <v>1044</v>
      </c>
      <c r="R569" t="s">
        <v>1323</v>
      </c>
      <c r="S569" t="s">
        <v>142</v>
      </c>
      <c r="T569" t="s">
        <v>155</v>
      </c>
      <c r="U569" t="s">
        <v>100</v>
      </c>
      <c r="V569" t="s">
        <v>4686</v>
      </c>
      <c r="W569" t="s">
        <v>102</v>
      </c>
      <c r="X569" t="s">
        <v>4687</v>
      </c>
      <c r="Y569" t="s">
        <v>8</v>
      </c>
      <c r="Z569" t="s">
        <v>105</v>
      </c>
      <c r="AA569" t="s">
        <v>1031</v>
      </c>
      <c r="AB569" s="37">
        <v>1</v>
      </c>
      <c r="AC569" t="s">
        <v>107</v>
      </c>
      <c r="AD569" s="37">
        <v>65960</v>
      </c>
      <c r="AE569" s="37">
        <v>75096</v>
      </c>
      <c r="AF569" s="37">
        <v>65960</v>
      </c>
    </row>
    <row r="570" spans="1:32">
      <c r="A570" t="s">
        <v>242</v>
      </c>
      <c r="B570" t="s">
        <v>248</v>
      </c>
      <c r="C570" t="s">
        <v>244</v>
      </c>
      <c r="D570" t="s">
        <v>245</v>
      </c>
      <c r="E570" t="s">
        <v>4688</v>
      </c>
      <c r="F570" t="s">
        <v>4611</v>
      </c>
      <c r="G570" t="s">
        <v>947</v>
      </c>
      <c r="H570" t="s">
        <v>248</v>
      </c>
      <c r="I570" t="s">
        <v>249</v>
      </c>
      <c r="J570" t="s">
        <v>4612</v>
      </c>
      <c r="K570" t="s">
        <v>96</v>
      </c>
      <c r="L570" t="s">
        <v>4689</v>
      </c>
      <c r="M570" s="35">
        <v>46011.351967592593</v>
      </c>
      <c r="N570" s="35">
        <v>46013.566666666673</v>
      </c>
      <c r="O570" t="s">
        <v>972</v>
      </c>
      <c r="P570" t="s">
        <v>951</v>
      </c>
      <c r="Q570" t="s">
        <v>1044</v>
      </c>
      <c r="R570" t="s">
        <v>1636</v>
      </c>
      <c r="S570" t="s">
        <v>142</v>
      </c>
      <c r="T570" t="s">
        <v>1046</v>
      </c>
      <c r="U570" t="s">
        <v>100</v>
      </c>
      <c r="V570" t="s">
        <v>4690</v>
      </c>
      <c r="W570" t="s">
        <v>102</v>
      </c>
      <c r="X570" t="s">
        <v>4691</v>
      </c>
      <c r="Y570" t="s">
        <v>11</v>
      </c>
      <c r="Z570" t="s">
        <v>105</v>
      </c>
      <c r="AA570" t="s">
        <v>316</v>
      </c>
      <c r="AB570" s="37">
        <v>1</v>
      </c>
      <c r="AC570" t="s">
        <v>107</v>
      </c>
      <c r="AD570" s="37">
        <v>144968</v>
      </c>
      <c r="AE570" s="37">
        <v>140396</v>
      </c>
      <c r="AF570" s="37">
        <v>144968</v>
      </c>
    </row>
    <row r="571" spans="1:32">
      <c r="A571" t="s">
        <v>492</v>
      </c>
      <c r="B571" t="s">
        <v>957</v>
      </c>
      <c r="C571" t="s">
        <v>286</v>
      </c>
      <c r="D571" t="s">
        <v>493</v>
      </c>
      <c r="E571" t="s">
        <v>4692</v>
      </c>
      <c r="F571" t="s">
        <v>4693</v>
      </c>
      <c r="G571" t="s">
        <v>947</v>
      </c>
      <c r="H571" t="s">
        <v>496</v>
      </c>
      <c r="I571" t="s">
        <v>492</v>
      </c>
      <c r="J571" t="s">
        <v>4694</v>
      </c>
      <c r="K571" t="s">
        <v>96</v>
      </c>
      <c r="L571" t="s">
        <v>4695</v>
      </c>
      <c r="M571" s="35">
        <v>46011.369328703702</v>
      </c>
      <c r="N571" s="35">
        <v>46013.547222222223</v>
      </c>
      <c r="P571" t="s">
        <v>1000</v>
      </c>
      <c r="Q571" t="s">
        <v>1100</v>
      </c>
      <c r="R571" t="s">
        <v>2934</v>
      </c>
      <c r="S571" t="s">
        <v>98</v>
      </c>
      <c r="T571" t="s">
        <v>119</v>
      </c>
      <c r="V571" t="s">
        <v>4696</v>
      </c>
      <c r="W571" t="s">
        <v>955</v>
      </c>
      <c r="Y571" t="s">
        <v>8</v>
      </c>
      <c r="Z571" t="s">
        <v>105</v>
      </c>
      <c r="AA571" t="s">
        <v>501</v>
      </c>
      <c r="AB571" s="37">
        <v>0</v>
      </c>
      <c r="AC571" t="s">
        <v>107</v>
      </c>
      <c r="AD571" s="37">
        <v>41241</v>
      </c>
      <c r="AE571" s="37">
        <v>0</v>
      </c>
      <c r="AF571" s="37">
        <v>41241</v>
      </c>
    </row>
    <row r="572" spans="1:32">
      <c r="A572" t="s">
        <v>417</v>
      </c>
      <c r="B572" t="s">
        <v>86</v>
      </c>
      <c r="C572" t="s">
        <v>87</v>
      </c>
      <c r="D572" t="s">
        <v>461</v>
      </c>
      <c r="E572" t="s">
        <v>4697</v>
      </c>
      <c r="F572" t="s">
        <v>4698</v>
      </c>
      <c r="G572" t="s">
        <v>947</v>
      </c>
      <c r="H572" t="s">
        <v>455</v>
      </c>
      <c r="I572" t="s">
        <v>464</v>
      </c>
      <c r="J572" t="s">
        <v>4699</v>
      </c>
      <c r="K572" t="s">
        <v>96</v>
      </c>
      <c r="L572" t="s">
        <v>4700</v>
      </c>
      <c r="M572" s="35">
        <v>46011.387997685182</v>
      </c>
      <c r="N572" s="35">
        <v>46011.501388888893</v>
      </c>
      <c r="O572" t="s">
        <v>972</v>
      </c>
      <c r="P572" t="s">
        <v>951</v>
      </c>
      <c r="Q572" t="s">
        <v>1323</v>
      </c>
      <c r="R572" t="s">
        <v>993</v>
      </c>
      <c r="S572" t="s">
        <v>98</v>
      </c>
      <c r="T572" t="s">
        <v>99</v>
      </c>
      <c r="U572" t="s">
        <v>100</v>
      </c>
      <c r="V572" t="s">
        <v>4701</v>
      </c>
      <c r="W572" t="s">
        <v>102</v>
      </c>
      <c r="X572" t="s">
        <v>4702</v>
      </c>
      <c r="Y572" t="s">
        <v>8</v>
      </c>
      <c r="Z572" t="s">
        <v>105</v>
      </c>
      <c r="AA572" t="s">
        <v>1390</v>
      </c>
      <c r="AB572" s="37">
        <v>1</v>
      </c>
      <c r="AC572" t="s">
        <v>107</v>
      </c>
      <c r="AD572" s="37">
        <v>65960</v>
      </c>
      <c r="AE572" s="37">
        <v>75096</v>
      </c>
      <c r="AF572" s="37">
        <v>65960</v>
      </c>
    </row>
    <row r="573" spans="1:32">
      <c r="A573" t="s">
        <v>189</v>
      </c>
      <c r="B573" t="s">
        <v>190</v>
      </c>
      <c r="C573" t="s">
        <v>191</v>
      </c>
      <c r="D573" t="s">
        <v>210</v>
      </c>
      <c r="E573" t="s">
        <v>4703</v>
      </c>
      <c r="F573" t="s">
        <v>4704</v>
      </c>
      <c r="G573" t="s">
        <v>947</v>
      </c>
      <c r="H573" t="s">
        <v>195</v>
      </c>
      <c r="I573" t="s">
        <v>189</v>
      </c>
      <c r="J573" t="s">
        <v>4705</v>
      </c>
      <c r="K573" t="s">
        <v>96</v>
      </c>
      <c r="L573" t="s">
        <v>4706</v>
      </c>
      <c r="M573" s="35">
        <v>46011.421458333331</v>
      </c>
      <c r="N573" s="35">
        <v>46011.582638888889</v>
      </c>
      <c r="O573" t="s">
        <v>972</v>
      </c>
      <c r="P573" t="s">
        <v>951</v>
      </c>
      <c r="Q573" t="s">
        <v>952</v>
      </c>
      <c r="R573" t="s">
        <v>973</v>
      </c>
      <c r="S573" t="s">
        <v>142</v>
      </c>
      <c r="T573" t="s">
        <v>1046</v>
      </c>
      <c r="U573" t="s">
        <v>100</v>
      </c>
      <c r="V573" t="s">
        <v>4707</v>
      </c>
      <c r="W573" t="s">
        <v>102</v>
      </c>
      <c r="X573" t="s">
        <v>4708</v>
      </c>
      <c r="Y573" t="s">
        <v>8</v>
      </c>
      <c r="Z573" t="s">
        <v>105</v>
      </c>
      <c r="AA573" t="s">
        <v>230</v>
      </c>
      <c r="AB573" s="37">
        <v>1</v>
      </c>
      <c r="AC573" t="s">
        <v>107</v>
      </c>
      <c r="AD573" s="37">
        <v>65960</v>
      </c>
      <c r="AE573" s="37">
        <v>75096</v>
      </c>
      <c r="AF573" s="37">
        <v>65960</v>
      </c>
    </row>
    <row r="574" spans="1:32">
      <c r="A574" t="s">
        <v>317</v>
      </c>
      <c r="B574" t="s">
        <v>124</v>
      </c>
      <c r="C574" t="s">
        <v>125</v>
      </c>
      <c r="D574" t="s">
        <v>3141</v>
      </c>
      <c r="E574" t="s">
        <v>4709</v>
      </c>
      <c r="F574" t="s">
        <v>3978</v>
      </c>
      <c r="G574" t="s">
        <v>947</v>
      </c>
      <c r="H574" t="s">
        <v>321</v>
      </c>
      <c r="I574" t="s">
        <v>3144</v>
      </c>
      <c r="J574" t="s">
        <v>3979</v>
      </c>
      <c r="K574" t="s">
        <v>96</v>
      </c>
      <c r="L574" t="s">
        <v>4710</v>
      </c>
      <c r="M574" s="35">
        <v>46011.456307870372</v>
      </c>
      <c r="N574" s="35">
        <v>46013.542361111111</v>
      </c>
      <c r="O574" t="s">
        <v>972</v>
      </c>
      <c r="P574" t="s">
        <v>951</v>
      </c>
      <c r="Q574" t="s">
        <v>983</v>
      </c>
      <c r="R574" t="s">
        <v>984</v>
      </c>
      <c r="S574" t="s">
        <v>142</v>
      </c>
      <c r="T574" t="s">
        <v>143</v>
      </c>
      <c r="U574" t="s">
        <v>100</v>
      </c>
      <c r="V574" t="s">
        <v>4711</v>
      </c>
      <c r="W574" t="s">
        <v>102</v>
      </c>
      <c r="X574" t="s">
        <v>3982</v>
      </c>
      <c r="Y574" t="s">
        <v>15</v>
      </c>
      <c r="Z574" t="s">
        <v>105</v>
      </c>
      <c r="AA574" t="s">
        <v>1819</v>
      </c>
      <c r="AB574" s="37">
        <v>1</v>
      </c>
      <c r="AC574" t="s">
        <v>107</v>
      </c>
      <c r="AD574" s="37">
        <v>479589</v>
      </c>
      <c r="AE574" s="37">
        <v>196537</v>
      </c>
      <c r="AF574" s="37">
        <v>479589</v>
      </c>
    </row>
    <row r="575" spans="1:32">
      <c r="A575" t="s">
        <v>1066</v>
      </c>
      <c r="B575" t="s">
        <v>190</v>
      </c>
      <c r="C575" t="s">
        <v>191</v>
      </c>
      <c r="D575" t="s">
        <v>1119</v>
      </c>
      <c r="E575" t="s">
        <v>4712</v>
      </c>
      <c r="F575" t="s">
        <v>4713</v>
      </c>
      <c r="G575" t="s">
        <v>947</v>
      </c>
      <c r="H575" t="s">
        <v>195</v>
      </c>
      <c r="I575" t="s">
        <v>1122</v>
      </c>
      <c r="J575" t="s">
        <v>4714</v>
      </c>
      <c r="K575" t="s">
        <v>96</v>
      </c>
      <c r="L575" t="s">
        <v>4715</v>
      </c>
      <c r="M575" s="35">
        <v>46011.460185185177</v>
      </c>
      <c r="N575" s="35">
        <v>46013.431944444441</v>
      </c>
      <c r="O575" t="s">
        <v>972</v>
      </c>
      <c r="P575" t="s">
        <v>951</v>
      </c>
      <c r="Q575" t="s">
        <v>1100</v>
      </c>
      <c r="R575" t="s">
        <v>993</v>
      </c>
      <c r="S575" t="s">
        <v>964</v>
      </c>
      <c r="T575" t="s">
        <v>964</v>
      </c>
      <c r="U575" t="s">
        <v>100</v>
      </c>
      <c r="V575" t="s">
        <v>4716</v>
      </c>
      <c r="W575" t="s">
        <v>102</v>
      </c>
      <c r="X575" t="s">
        <v>4717</v>
      </c>
      <c r="Y575" t="s">
        <v>11</v>
      </c>
      <c r="Z575" t="s">
        <v>105</v>
      </c>
      <c r="AA575" t="s">
        <v>1075</v>
      </c>
      <c r="AB575" s="37">
        <v>1</v>
      </c>
      <c r="AC575" t="s">
        <v>107</v>
      </c>
      <c r="AD575" s="37">
        <v>144968</v>
      </c>
      <c r="AE575" s="37">
        <v>140396</v>
      </c>
      <c r="AF575" s="37">
        <v>144968</v>
      </c>
    </row>
    <row r="576" spans="1:32">
      <c r="A576" t="s">
        <v>242</v>
      </c>
      <c r="B576" t="s">
        <v>248</v>
      </c>
      <c r="C576" t="s">
        <v>244</v>
      </c>
      <c r="D576" t="s">
        <v>309</v>
      </c>
      <c r="E576" t="s">
        <v>4718</v>
      </c>
      <c r="F576" t="s">
        <v>4719</v>
      </c>
      <c r="G576" t="s">
        <v>947</v>
      </c>
      <c r="H576" t="s">
        <v>248</v>
      </c>
      <c r="I576" t="s">
        <v>242</v>
      </c>
      <c r="J576" t="s">
        <v>4720</v>
      </c>
      <c r="K576" t="s">
        <v>96</v>
      </c>
      <c r="L576" t="s">
        <v>4721</v>
      </c>
      <c r="M576" s="35">
        <v>46011.380462962959</v>
      </c>
      <c r="N576" s="35">
        <v>46013.513194444437</v>
      </c>
      <c r="O576" t="s">
        <v>972</v>
      </c>
      <c r="P576" t="s">
        <v>951</v>
      </c>
      <c r="Q576" t="s">
        <v>952</v>
      </c>
      <c r="R576" t="s">
        <v>973</v>
      </c>
      <c r="S576" t="s">
        <v>98</v>
      </c>
      <c r="T576" t="s">
        <v>99</v>
      </c>
      <c r="U576" t="s">
        <v>100</v>
      </c>
      <c r="V576" t="s">
        <v>4722</v>
      </c>
      <c r="W576" t="s">
        <v>102</v>
      </c>
      <c r="X576" t="s">
        <v>4723</v>
      </c>
      <c r="Y576" t="s">
        <v>8</v>
      </c>
      <c r="Z576" t="s">
        <v>105</v>
      </c>
      <c r="AA576" t="s">
        <v>1031</v>
      </c>
      <c r="AB576" s="37">
        <v>1</v>
      </c>
      <c r="AC576" t="s">
        <v>107</v>
      </c>
      <c r="AD576" s="37">
        <v>65960</v>
      </c>
      <c r="AE576" s="37">
        <v>75096</v>
      </c>
      <c r="AF576" s="37">
        <v>65960</v>
      </c>
    </row>
    <row r="577" spans="1:32">
      <c r="A577" t="s">
        <v>189</v>
      </c>
      <c r="B577" t="s">
        <v>190</v>
      </c>
      <c r="C577" t="s">
        <v>191</v>
      </c>
      <c r="D577" t="s">
        <v>210</v>
      </c>
      <c r="E577" t="s">
        <v>4724</v>
      </c>
      <c r="F577" t="s">
        <v>4725</v>
      </c>
      <c r="G577" t="s">
        <v>947</v>
      </c>
      <c r="H577" t="s">
        <v>195</v>
      </c>
      <c r="I577" t="s">
        <v>189</v>
      </c>
      <c r="J577" t="s">
        <v>4726</v>
      </c>
      <c r="K577" t="s">
        <v>96</v>
      </c>
      <c r="L577" t="s">
        <v>4727</v>
      </c>
      <c r="M577" s="35">
        <v>46011.381574074083</v>
      </c>
      <c r="N577" s="35">
        <v>46011.566666666673</v>
      </c>
      <c r="O577" t="s">
        <v>972</v>
      </c>
      <c r="P577" t="s">
        <v>951</v>
      </c>
      <c r="Q577" t="s">
        <v>952</v>
      </c>
      <c r="R577" t="s">
        <v>953</v>
      </c>
      <c r="S577" t="s">
        <v>142</v>
      </c>
      <c r="T577" t="s">
        <v>1046</v>
      </c>
      <c r="U577" t="s">
        <v>100</v>
      </c>
      <c r="V577" t="s">
        <v>4728</v>
      </c>
      <c r="W577" t="s">
        <v>102</v>
      </c>
      <c r="X577" t="s">
        <v>4729</v>
      </c>
      <c r="Y577" t="s">
        <v>8</v>
      </c>
      <c r="Z577" t="s">
        <v>105</v>
      </c>
      <c r="AA577" t="s">
        <v>230</v>
      </c>
      <c r="AB577" s="37">
        <v>1</v>
      </c>
      <c r="AC577" t="s">
        <v>107</v>
      </c>
      <c r="AD577" s="37">
        <v>65960</v>
      </c>
      <c r="AE577" s="37">
        <v>75096</v>
      </c>
      <c r="AF577" s="37">
        <v>65960</v>
      </c>
    </row>
    <row r="578" spans="1:32">
      <c r="A578" t="s">
        <v>231</v>
      </c>
      <c r="B578" t="s">
        <v>86</v>
      </c>
      <c r="C578" t="s">
        <v>87</v>
      </c>
      <c r="D578" t="s">
        <v>232</v>
      </c>
      <c r="E578" t="s">
        <v>4730</v>
      </c>
      <c r="F578" t="s">
        <v>234</v>
      </c>
      <c r="G578" t="s">
        <v>947</v>
      </c>
      <c r="H578" t="s">
        <v>235</v>
      </c>
      <c r="I578" t="s">
        <v>236</v>
      </c>
      <c r="J578" t="s">
        <v>237</v>
      </c>
      <c r="K578" t="s">
        <v>96</v>
      </c>
      <c r="L578" t="s">
        <v>4731</v>
      </c>
      <c r="M578" s="35">
        <v>46011.414699074077</v>
      </c>
      <c r="N578" s="35">
        <v>46011.461111111108</v>
      </c>
      <c r="O578" t="s">
        <v>972</v>
      </c>
      <c r="P578" t="s">
        <v>1000</v>
      </c>
      <c r="Q578" t="s">
        <v>1100</v>
      </c>
      <c r="R578" t="s">
        <v>4283</v>
      </c>
      <c r="S578" t="s">
        <v>98</v>
      </c>
      <c r="T578" t="s">
        <v>99</v>
      </c>
      <c r="U578" t="s">
        <v>100</v>
      </c>
      <c r="V578" t="s">
        <v>4732</v>
      </c>
      <c r="W578" t="s">
        <v>102</v>
      </c>
      <c r="X578" t="s">
        <v>240</v>
      </c>
      <c r="Y578" t="s">
        <v>11</v>
      </c>
      <c r="Z578" t="s">
        <v>105</v>
      </c>
      <c r="AA578" t="s">
        <v>241</v>
      </c>
      <c r="AB578" s="37">
        <v>1</v>
      </c>
      <c r="AC578" t="s">
        <v>107</v>
      </c>
      <c r="AD578" s="37">
        <v>144968</v>
      </c>
      <c r="AE578" s="37">
        <v>140396</v>
      </c>
      <c r="AF578" s="37">
        <v>144968</v>
      </c>
    </row>
    <row r="579" spans="1:32">
      <c r="A579" t="s">
        <v>417</v>
      </c>
      <c r="B579" t="s">
        <v>86</v>
      </c>
      <c r="C579" t="s">
        <v>87</v>
      </c>
      <c r="D579" t="s">
        <v>4733</v>
      </c>
      <c r="E579" t="s">
        <v>4734</v>
      </c>
      <c r="F579" t="s">
        <v>4735</v>
      </c>
      <c r="G579" t="s">
        <v>947</v>
      </c>
      <c r="H579" t="s">
        <v>455</v>
      </c>
      <c r="I579" t="s">
        <v>4736</v>
      </c>
      <c r="J579" t="s">
        <v>4737</v>
      </c>
      <c r="K579" t="s">
        <v>96</v>
      </c>
      <c r="L579" t="s">
        <v>4738</v>
      </c>
      <c r="M579" s="35">
        <v>46011.416932870372</v>
      </c>
      <c r="N579" s="35">
        <v>46014.413888888892</v>
      </c>
      <c r="O579" t="s">
        <v>972</v>
      </c>
      <c r="P579" t="s">
        <v>951</v>
      </c>
      <c r="Q579" t="s">
        <v>952</v>
      </c>
      <c r="R579" t="s">
        <v>1125</v>
      </c>
      <c r="S579" t="s">
        <v>964</v>
      </c>
      <c r="T579" t="s">
        <v>964</v>
      </c>
      <c r="U579" t="s">
        <v>100</v>
      </c>
      <c r="V579" t="s">
        <v>4739</v>
      </c>
      <c r="W579" t="s">
        <v>102</v>
      </c>
      <c r="X579" t="s">
        <v>4740</v>
      </c>
      <c r="Y579" t="s">
        <v>15</v>
      </c>
      <c r="Z579" t="s">
        <v>105</v>
      </c>
      <c r="AA579" t="s">
        <v>749</v>
      </c>
      <c r="AB579" s="37">
        <v>1</v>
      </c>
      <c r="AC579" t="s">
        <v>107</v>
      </c>
      <c r="AD579" s="37">
        <v>479589</v>
      </c>
      <c r="AE579" s="37">
        <v>196537</v>
      </c>
      <c r="AF579" s="37">
        <v>479589</v>
      </c>
    </row>
    <row r="580" spans="1:32">
      <c r="A580" t="s">
        <v>189</v>
      </c>
      <c r="B580" t="s">
        <v>190</v>
      </c>
      <c r="C580" t="s">
        <v>191</v>
      </c>
      <c r="D580" t="s">
        <v>4741</v>
      </c>
      <c r="E580" t="s">
        <v>4742</v>
      </c>
      <c r="F580" t="s">
        <v>4743</v>
      </c>
      <c r="G580" t="s">
        <v>947</v>
      </c>
      <c r="H580" t="s">
        <v>195</v>
      </c>
      <c r="I580" t="s">
        <v>4744</v>
      </c>
      <c r="J580" t="s">
        <v>4745</v>
      </c>
      <c r="K580" t="s">
        <v>96</v>
      </c>
      <c r="L580" t="s">
        <v>4746</v>
      </c>
      <c r="M580" s="35">
        <v>46011.461863425917</v>
      </c>
      <c r="N580" s="35">
        <v>46013.454861111109</v>
      </c>
      <c r="O580" t="s">
        <v>972</v>
      </c>
      <c r="P580" t="s">
        <v>951</v>
      </c>
      <c r="Q580" t="s">
        <v>952</v>
      </c>
      <c r="R580" t="s">
        <v>953</v>
      </c>
      <c r="S580" t="s">
        <v>963</v>
      </c>
      <c r="T580" t="s">
        <v>963</v>
      </c>
      <c r="U580" t="s">
        <v>100</v>
      </c>
      <c r="V580" t="s">
        <v>4747</v>
      </c>
      <c r="W580" t="s">
        <v>102</v>
      </c>
      <c r="X580" t="s">
        <v>4748</v>
      </c>
      <c r="Y580" t="s">
        <v>11</v>
      </c>
      <c r="Z580" t="s">
        <v>105</v>
      </c>
      <c r="AA580" t="s">
        <v>823</v>
      </c>
      <c r="AB580" s="37">
        <v>1</v>
      </c>
      <c r="AC580" t="s">
        <v>107</v>
      </c>
      <c r="AD580" s="37">
        <v>144968</v>
      </c>
      <c r="AE580" s="37">
        <v>140396</v>
      </c>
      <c r="AF580" s="37">
        <v>144968</v>
      </c>
    </row>
    <row r="581" spans="1:32">
      <c r="A581" t="s">
        <v>189</v>
      </c>
      <c r="B581" t="s">
        <v>190</v>
      </c>
      <c r="C581" t="s">
        <v>191</v>
      </c>
      <c r="D581" t="s">
        <v>210</v>
      </c>
      <c r="E581" t="s">
        <v>4749</v>
      </c>
      <c r="F581" t="s">
        <v>4750</v>
      </c>
      <c r="G581" t="s">
        <v>947</v>
      </c>
      <c r="H581" t="s">
        <v>195</v>
      </c>
      <c r="I581" t="s">
        <v>189</v>
      </c>
      <c r="J581" t="s">
        <v>4751</v>
      </c>
      <c r="K581" t="s">
        <v>96</v>
      </c>
      <c r="L581" t="s">
        <v>4752</v>
      </c>
      <c r="M581" s="35">
        <v>46011.535115740742</v>
      </c>
      <c r="N581" s="35">
        <v>46012.481944444437</v>
      </c>
      <c r="P581" t="s">
        <v>951</v>
      </c>
      <c r="Q581" t="s">
        <v>952</v>
      </c>
      <c r="R581" t="s">
        <v>993</v>
      </c>
      <c r="S581" t="s">
        <v>142</v>
      </c>
      <c r="T581" t="s">
        <v>1046</v>
      </c>
      <c r="V581" t="s">
        <v>4753</v>
      </c>
      <c r="W581" t="s">
        <v>955</v>
      </c>
      <c r="Y581" t="s">
        <v>8</v>
      </c>
      <c r="Z581" t="s">
        <v>105</v>
      </c>
      <c r="AA581" t="s">
        <v>823</v>
      </c>
      <c r="AB581" s="37">
        <v>0</v>
      </c>
      <c r="AC581" t="s">
        <v>107</v>
      </c>
      <c r="AD581" s="37">
        <v>41241</v>
      </c>
      <c r="AE581" s="37">
        <v>0</v>
      </c>
      <c r="AF581" s="37">
        <v>41241</v>
      </c>
    </row>
    <row r="582" spans="1:32">
      <c r="A582" t="s">
        <v>1066</v>
      </c>
      <c r="B582" t="s">
        <v>190</v>
      </c>
      <c r="C582" t="s">
        <v>191</v>
      </c>
      <c r="D582" t="s">
        <v>1433</v>
      </c>
      <c r="E582" t="s">
        <v>4754</v>
      </c>
      <c r="F582" t="s">
        <v>4755</v>
      </c>
      <c r="G582" t="s">
        <v>947</v>
      </c>
      <c r="H582" t="s">
        <v>195</v>
      </c>
      <c r="I582" t="s">
        <v>1436</v>
      </c>
      <c r="J582" t="s">
        <v>4756</v>
      </c>
      <c r="K582" t="s">
        <v>96</v>
      </c>
      <c r="L582" t="s">
        <v>4757</v>
      </c>
      <c r="M582" s="35">
        <v>46011.578287037039</v>
      </c>
      <c r="N582" s="35">
        <v>46013.479166666657</v>
      </c>
      <c r="O582" t="s">
        <v>972</v>
      </c>
      <c r="P582" t="s">
        <v>951</v>
      </c>
      <c r="Q582" t="s">
        <v>952</v>
      </c>
      <c r="R582" t="s">
        <v>973</v>
      </c>
      <c r="S582" t="s">
        <v>98</v>
      </c>
      <c r="T582" t="s">
        <v>99</v>
      </c>
      <c r="U582" t="s">
        <v>100</v>
      </c>
      <c r="V582" t="s">
        <v>4758</v>
      </c>
      <c r="W582" t="s">
        <v>102</v>
      </c>
      <c r="X582" t="s">
        <v>4759</v>
      </c>
      <c r="Y582" t="s">
        <v>11</v>
      </c>
      <c r="Z582" t="s">
        <v>105</v>
      </c>
      <c r="AA582" t="s">
        <v>1673</v>
      </c>
      <c r="AB582" s="37">
        <v>1</v>
      </c>
      <c r="AC582" t="s">
        <v>107</v>
      </c>
      <c r="AD582" s="37">
        <v>144968</v>
      </c>
      <c r="AE582" s="37">
        <v>140396</v>
      </c>
      <c r="AF582" s="37">
        <v>144968</v>
      </c>
    </row>
    <row r="583" spans="1:32">
      <c r="A583" t="s">
        <v>417</v>
      </c>
      <c r="B583" t="s">
        <v>86</v>
      </c>
      <c r="C583" t="s">
        <v>87</v>
      </c>
      <c r="D583" t="s">
        <v>4470</v>
      </c>
      <c r="E583" t="s">
        <v>4760</v>
      </c>
      <c r="F583" t="s">
        <v>4761</v>
      </c>
      <c r="G583" t="s">
        <v>947</v>
      </c>
      <c r="H583" t="s">
        <v>455</v>
      </c>
      <c r="I583" t="s">
        <v>4473</v>
      </c>
      <c r="J583" t="s">
        <v>4762</v>
      </c>
      <c r="K583" t="s">
        <v>96</v>
      </c>
      <c r="L583" t="s">
        <v>4763</v>
      </c>
      <c r="M583" s="35">
        <v>46011.528379629628</v>
      </c>
      <c r="N583" s="35">
        <v>46014.665972222218</v>
      </c>
      <c r="O583" t="s">
        <v>972</v>
      </c>
      <c r="P583" t="s">
        <v>951</v>
      </c>
      <c r="Q583" t="s">
        <v>1100</v>
      </c>
      <c r="R583" t="s">
        <v>2335</v>
      </c>
      <c r="S583" t="s">
        <v>964</v>
      </c>
      <c r="T583" t="s">
        <v>964</v>
      </c>
      <c r="U583" t="s">
        <v>100</v>
      </c>
      <c r="V583" t="s">
        <v>4764</v>
      </c>
      <c r="W583" t="s">
        <v>102</v>
      </c>
      <c r="X583" t="s">
        <v>4765</v>
      </c>
      <c r="Y583" t="s">
        <v>15</v>
      </c>
      <c r="Z583" t="s">
        <v>105</v>
      </c>
      <c r="AA583" t="s">
        <v>749</v>
      </c>
      <c r="AB583" s="37">
        <v>1</v>
      </c>
      <c r="AC583" t="s">
        <v>107</v>
      </c>
      <c r="AD583" s="37">
        <v>479589</v>
      </c>
      <c r="AE583" s="37">
        <v>196537</v>
      </c>
      <c r="AF583" s="37">
        <v>479589</v>
      </c>
    </row>
    <row r="584" spans="1:32">
      <c r="A584" t="s">
        <v>242</v>
      </c>
      <c r="B584" t="s">
        <v>248</v>
      </c>
      <c r="C584" t="s">
        <v>244</v>
      </c>
      <c r="D584" t="s">
        <v>309</v>
      </c>
      <c r="E584" t="s">
        <v>4766</v>
      </c>
      <c r="F584" t="s">
        <v>4767</v>
      </c>
      <c r="G584" t="s">
        <v>947</v>
      </c>
      <c r="H584" t="s">
        <v>248</v>
      </c>
      <c r="I584" t="s">
        <v>242</v>
      </c>
      <c r="J584" t="s">
        <v>4768</v>
      </c>
      <c r="K584" t="s">
        <v>96</v>
      </c>
      <c r="L584" t="s">
        <v>4769</v>
      </c>
      <c r="M584" s="35">
        <v>46011.547314814823</v>
      </c>
      <c r="N584" s="35">
        <v>46012.515972222223</v>
      </c>
      <c r="P584" t="s">
        <v>951</v>
      </c>
      <c r="Q584" t="s">
        <v>1100</v>
      </c>
      <c r="R584" t="s">
        <v>993</v>
      </c>
      <c r="S584" t="s">
        <v>142</v>
      </c>
      <c r="T584" t="s">
        <v>2137</v>
      </c>
      <c r="V584" t="s">
        <v>4770</v>
      </c>
      <c r="W584" t="s">
        <v>955</v>
      </c>
      <c r="Y584" t="s">
        <v>8</v>
      </c>
      <c r="Z584" t="s">
        <v>105</v>
      </c>
      <c r="AA584" t="s">
        <v>3485</v>
      </c>
      <c r="AB584" s="37">
        <v>0</v>
      </c>
      <c r="AC584" t="s">
        <v>107</v>
      </c>
      <c r="AD584" s="37">
        <v>41241</v>
      </c>
      <c r="AE584" s="37">
        <v>0</v>
      </c>
      <c r="AF584" s="37">
        <v>41241</v>
      </c>
    </row>
    <row r="585" spans="1:32">
      <c r="A585" t="s">
        <v>189</v>
      </c>
      <c r="B585" t="s">
        <v>190</v>
      </c>
      <c r="C585" t="s">
        <v>191</v>
      </c>
      <c r="D585" t="s">
        <v>905</v>
      </c>
      <c r="E585" t="s">
        <v>4771</v>
      </c>
      <c r="F585" t="s">
        <v>3843</v>
      </c>
      <c r="G585" t="s">
        <v>947</v>
      </c>
      <c r="H585" t="s">
        <v>195</v>
      </c>
      <c r="I585" t="s">
        <v>908</v>
      </c>
      <c r="J585" t="s">
        <v>3844</v>
      </c>
      <c r="K585" t="s">
        <v>96</v>
      </c>
      <c r="L585" t="s">
        <v>4772</v>
      </c>
      <c r="M585" s="35">
        <v>46011.679131944453</v>
      </c>
      <c r="N585" s="35">
        <v>46013.481944444437</v>
      </c>
      <c r="O585" t="s">
        <v>972</v>
      </c>
      <c r="P585" t="s">
        <v>951</v>
      </c>
      <c r="Q585" t="s">
        <v>1134</v>
      </c>
      <c r="R585" t="s">
        <v>993</v>
      </c>
      <c r="S585" t="s">
        <v>98</v>
      </c>
      <c r="T585" t="s">
        <v>99</v>
      </c>
      <c r="U585" t="s">
        <v>100</v>
      </c>
      <c r="V585" t="s">
        <v>4773</v>
      </c>
      <c r="W585" t="s">
        <v>102</v>
      </c>
      <c r="X585" t="s">
        <v>3847</v>
      </c>
      <c r="Y585" t="s">
        <v>8</v>
      </c>
      <c r="Z585" t="s">
        <v>105</v>
      </c>
      <c r="AA585" t="s">
        <v>2033</v>
      </c>
      <c r="AB585" s="37">
        <v>1</v>
      </c>
      <c r="AC585" t="s">
        <v>107</v>
      </c>
      <c r="AD585" s="37">
        <v>65960</v>
      </c>
      <c r="AE585" s="37">
        <v>75096</v>
      </c>
      <c r="AF585" s="37">
        <v>65960</v>
      </c>
    </row>
    <row r="586" spans="1:32">
      <c r="A586" t="s">
        <v>189</v>
      </c>
      <c r="B586" t="s">
        <v>190</v>
      </c>
      <c r="C586" t="s">
        <v>191</v>
      </c>
      <c r="D586" t="s">
        <v>4774</v>
      </c>
      <c r="E586" t="s">
        <v>4775</v>
      </c>
      <c r="F586" t="s">
        <v>4776</v>
      </c>
      <c r="G586" t="s">
        <v>947</v>
      </c>
      <c r="H586" t="s">
        <v>276</v>
      </c>
      <c r="I586" t="s">
        <v>4777</v>
      </c>
      <c r="J586" t="s">
        <v>4778</v>
      </c>
      <c r="K586" t="s">
        <v>96</v>
      </c>
      <c r="L586" t="s">
        <v>4779</v>
      </c>
      <c r="M586" s="35">
        <v>46011.746157407397</v>
      </c>
      <c r="N586" s="35">
        <v>46017.644444444442</v>
      </c>
      <c r="O586" t="s">
        <v>972</v>
      </c>
      <c r="P586" t="s">
        <v>951</v>
      </c>
      <c r="Q586" t="s">
        <v>952</v>
      </c>
      <c r="R586" t="s">
        <v>953</v>
      </c>
      <c r="S586" t="s">
        <v>98</v>
      </c>
      <c r="T586" t="s">
        <v>119</v>
      </c>
      <c r="U586" t="s">
        <v>100</v>
      </c>
      <c r="V586" t="s">
        <v>4780</v>
      </c>
      <c r="W586" t="s">
        <v>102</v>
      </c>
      <c r="X586" t="s">
        <v>4781</v>
      </c>
      <c r="Y586" t="s">
        <v>104</v>
      </c>
      <c r="Z586" t="s">
        <v>282</v>
      </c>
      <c r="AA586" t="s">
        <v>283</v>
      </c>
      <c r="AB586" s="37">
        <v>1</v>
      </c>
      <c r="AC586" t="s">
        <v>107</v>
      </c>
      <c r="AD586" s="37">
        <v>988463</v>
      </c>
      <c r="AE586" s="37">
        <v>196537</v>
      </c>
      <c r="AF586" s="37">
        <v>988463</v>
      </c>
    </row>
    <row r="587" spans="1:32">
      <c r="A587" t="s">
        <v>317</v>
      </c>
      <c r="B587" t="s">
        <v>124</v>
      </c>
      <c r="C587" t="s">
        <v>125</v>
      </c>
      <c r="D587" t="s">
        <v>4366</v>
      </c>
      <c r="E587" t="s">
        <v>4782</v>
      </c>
      <c r="F587" t="s">
        <v>4783</v>
      </c>
      <c r="G587" t="s">
        <v>947</v>
      </c>
      <c r="H587" t="s">
        <v>321</v>
      </c>
      <c r="I587" t="s">
        <v>4369</v>
      </c>
      <c r="J587" t="s">
        <v>4784</v>
      </c>
      <c r="K587" t="s">
        <v>96</v>
      </c>
      <c r="L587" t="s">
        <v>4785</v>
      </c>
      <c r="M587" s="35">
        <v>46011.749467592592</v>
      </c>
      <c r="N587" s="35">
        <v>46013.443055555559</v>
      </c>
      <c r="O587" t="s">
        <v>972</v>
      </c>
      <c r="P587" t="s">
        <v>951</v>
      </c>
      <c r="Q587" t="s">
        <v>952</v>
      </c>
      <c r="R587" t="s">
        <v>953</v>
      </c>
      <c r="S587" t="s">
        <v>98</v>
      </c>
      <c r="T587" t="s">
        <v>119</v>
      </c>
      <c r="U587" t="s">
        <v>100</v>
      </c>
      <c r="V587" t="s">
        <v>4786</v>
      </c>
      <c r="W587" t="s">
        <v>102</v>
      </c>
      <c r="X587" t="s">
        <v>4787</v>
      </c>
      <c r="Y587" t="s">
        <v>13</v>
      </c>
      <c r="Z587" t="s">
        <v>105</v>
      </c>
      <c r="AA587" t="s">
        <v>327</v>
      </c>
      <c r="AB587" s="37">
        <v>1</v>
      </c>
      <c r="AC587" t="s">
        <v>107</v>
      </c>
      <c r="AD587" s="37">
        <v>275729</v>
      </c>
      <c r="AE587" s="37">
        <v>196537</v>
      </c>
      <c r="AF587" s="37">
        <v>275729</v>
      </c>
    </row>
    <row r="588" spans="1:32">
      <c r="A588" t="s">
        <v>750</v>
      </c>
      <c r="B588" t="s">
        <v>957</v>
      </c>
      <c r="C588" t="s">
        <v>286</v>
      </c>
      <c r="D588" t="s">
        <v>4788</v>
      </c>
      <c r="E588" t="s">
        <v>4789</v>
      </c>
      <c r="F588" t="s">
        <v>4790</v>
      </c>
      <c r="G588" t="s">
        <v>947</v>
      </c>
      <c r="H588" t="s">
        <v>754</v>
      </c>
      <c r="I588" t="s">
        <v>4791</v>
      </c>
      <c r="J588" t="s">
        <v>4792</v>
      </c>
      <c r="K588" t="s">
        <v>96</v>
      </c>
      <c r="L588" t="s">
        <v>4793</v>
      </c>
      <c r="M588" s="35">
        <v>46012.333333333343</v>
      </c>
      <c r="N588" s="35">
        <v>46013.536805555559</v>
      </c>
      <c r="O588" t="s">
        <v>972</v>
      </c>
      <c r="P588" t="s">
        <v>951</v>
      </c>
      <c r="Q588" t="s">
        <v>1056</v>
      </c>
      <c r="R588" t="s">
        <v>993</v>
      </c>
      <c r="S588" t="s">
        <v>98</v>
      </c>
      <c r="T588" t="s">
        <v>119</v>
      </c>
      <c r="U588" t="s">
        <v>100</v>
      </c>
      <c r="V588" t="s">
        <v>4794</v>
      </c>
      <c r="W588" t="s">
        <v>102</v>
      </c>
      <c r="X588" t="s">
        <v>4795</v>
      </c>
      <c r="Y588" t="s">
        <v>11</v>
      </c>
      <c r="Z588" t="s">
        <v>105</v>
      </c>
      <c r="AA588" t="s">
        <v>1014</v>
      </c>
      <c r="AB588" s="37">
        <v>1</v>
      </c>
      <c r="AC588" t="s">
        <v>107</v>
      </c>
      <c r="AD588" s="37">
        <v>144968</v>
      </c>
      <c r="AE588" s="37">
        <v>140396</v>
      </c>
      <c r="AF588" s="37">
        <v>144968</v>
      </c>
    </row>
    <row r="589" spans="1:32">
      <c r="A589" t="s">
        <v>417</v>
      </c>
      <c r="B589" t="s">
        <v>86</v>
      </c>
      <c r="C589" t="s">
        <v>87</v>
      </c>
      <c r="D589" t="s">
        <v>452</v>
      </c>
      <c r="E589" t="s">
        <v>4796</v>
      </c>
      <c r="F589" t="s">
        <v>4797</v>
      </c>
      <c r="G589" t="s">
        <v>947</v>
      </c>
      <c r="H589" t="s">
        <v>455</v>
      </c>
      <c r="I589" t="s">
        <v>417</v>
      </c>
      <c r="J589" t="s">
        <v>4798</v>
      </c>
      <c r="K589" t="s">
        <v>96</v>
      </c>
      <c r="L589" t="s">
        <v>4799</v>
      </c>
      <c r="M589" s="35">
        <v>46013.340601851851</v>
      </c>
      <c r="N589" s="35">
        <v>46013.511111111111</v>
      </c>
      <c r="O589" t="s">
        <v>972</v>
      </c>
      <c r="P589" t="s">
        <v>951</v>
      </c>
      <c r="Q589" t="s">
        <v>1100</v>
      </c>
      <c r="R589" t="s">
        <v>1346</v>
      </c>
      <c r="S589" t="s">
        <v>98</v>
      </c>
      <c r="T589" t="s">
        <v>99</v>
      </c>
      <c r="U589" t="s">
        <v>100</v>
      </c>
      <c r="V589" t="s">
        <v>4800</v>
      </c>
      <c r="W589" t="s">
        <v>102</v>
      </c>
      <c r="X589" t="s">
        <v>4801</v>
      </c>
      <c r="Y589" t="s">
        <v>8</v>
      </c>
      <c r="Z589" t="s">
        <v>105</v>
      </c>
      <c r="AA589" t="s">
        <v>1367</v>
      </c>
      <c r="AB589" s="37">
        <v>1</v>
      </c>
      <c r="AC589" t="s">
        <v>107</v>
      </c>
      <c r="AD589" s="37">
        <v>65960</v>
      </c>
      <c r="AE589" s="37">
        <v>75096</v>
      </c>
      <c r="AF589" s="37">
        <v>65960</v>
      </c>
    </row>
    <row r="590" spans="1:32">
      <c r="A590" t="s">
        <v>189</v>
      </c>
      <c r="B590" t="s">
        <v>190</v>
      </c>
      <c r="C590" t="s">
        <v>191</v>
      </c>
      <c r="D590" t="s">
        <v>210</v>
      </c>
      <c r="E590" t="s">
        <v>4802</v>
      </c>
      <c r="F590" t="s">
        <v>4803</v>
      </c>
      <c r="G590" t="s">
        <v>947</v>
      </c>
      <c r="H590" t="s">
        <v>195</v>
      </c>
      <c r="I590" t="s">
        <v>189</v>
      </c>
      <c r="J590" t="s">
        <v>4804</v>
      </c>
      <c r="K590" t="s">
        <v>96</v>
      </c>
      <c r="L590" t="s">
        <v>4805</v>
      </c>
      <c r="M590" s="35">
        <v>46011.588912037027</v>
      </c>
      <c r="N590" s="35">
        <v>46017.523611111108</v>
      </c>
      <c r="O590" t="s">
        <v>972</v>
      </c>
      <c r="P590" t="s">
        <v>951</v>
      </c>
      <c r="Q590" t="s">
        <v>1056</v>
      </c>
      <c r="R590" t="s">
        <v>993</v>
      </c>
      <c r="S590" t="s">
        <v>964</v>
      </c>
      <c r="T590" t="s">
        <v>964</v>
      </c>
      <c r="U590" t="s">
        <v>100</v>
      </c>
      <c r="V590" t="s">
        <v>4806</v>
      </c>
      <c r="W590" t="s">
        <v>102</v>
      </c>
      <c r="X590" t="s">
        <v>4807</v>
      </c>
      <c r="Y590" t="s">
        <v>8</v>
      </c>
      <c r="Z590" t="s">
        <v>105</v>
      </c>
      <c r="AA590" t="s">
        <v>230</v>
      </c>
      <c r="AB590" s="37">
        <v>1</v>
      </c>
      <c r="AC590" t="s">
        <v>107</v>
      </c>
      <c r="AD590" s="37">
        <v>65960</v>
      </c>
      <c r="AE590" s="37">
        <v>75096</v>
      </c>
      <c r="AF590" s="37">
        <v>65960</v>
      </c>
    </row>
    <row r="591" spans="1:32">
      <c r="A591" t="s">
        <v>626</v>
      </c>
      <c r="B591" t="s">
        <v>124</v>
      </c>
      <c r="C591" t="s">
        <v>125</v>
      </c>
      <c r="D591" t="s">
        <v>1998</v>
      </c>
      <c r="E591" t="s">
        <v>4808</v>
      </c>
      <c r="F591" t="s">
        <v>4809</v>
      </c>
      <c r="G591" t="s">
        <v>947</v>
      </c>
      <c r="H591" t="s">
        <v>630</v>
      </c>
      <c r="I591" t="s">
        <v>2001</v>
      </c>
      <c r="J591" t="s">
        <v>4810</v>
      </c>
      <c r="K591" t="s">
        <v>96</v>
      </c>
      <c r="L591" t="s">
        <v>4811</v>
      </c>
      <c r="M591" s="35">
        <v>46012.539270833331</v>
      </c>
      <c r="N591" s="35">
        <v>46013.43472222222</v>
      </c>
      <c r="O591" t="s">
        <v>972</v>
      </c>
      <c r="P591" t="s">
        <v>951</v>
      </c>
      <c r="Q591" t="s">
        <v>983</v>
      </c>
      <c r="R591" t="s">
        <v>984</v>
      </c>
      <c r="S591" t="s">
        <v>964</v>
      </c>
      <c r="T591" t="s">
        <v>964</v>
      </c>
      <c r="U591" t="s">
        <v>100</v>
      </c>
      <c r="V591" t="s">
        <v>4812</v>
      </c>
      <c r="W591" t="s">
        <v>102</v>
      </c>
      <c r="X591" t="s">
        <v>4813</v>
      </c>
      <c r="Y591" t="s">
        <v>11</v>
      </c>
      <c r="Z591" t="s">
        <v>105</v>
      </c>
      <c r="AA591" t="s">
        <v>635</v>
      </c>
      <c r="AB591" s="37">
        <v>1</v>
      </c>
      <c r="AC591" t="s">
        <v>107</v>
      </c>
      <c r="AD591" s="37">
        <v>144968</v>
      </c>
      <c r="AE591" s="37">
        <v>140396</v>
      </c>
      <c r="AF591" s="37">
        <v>144968</v>
      </c>
    </row>
    <row r="592" spans="1:32">
      <c r="A592" t="s">
        <v>242</v>
      </c>
      <c r="B592" t="s">
        <v>248</v>
      </c>
      <c r="C592" t="s">
        <v>244</v>
      </c>
      <c r="D592" t="s">
        <v>309</v>
      </c>
      <c r="E592" t="s">
        <v>4814</v>
      </c>
      <c r="F592" t="s">
        <v>4815</v>
      </c>
      <c r="G592" t="s">
        <v>947</v>
      </c>
      <c r="H592" t="s">
        <v>248</v>
      </c>
      <c r="I592" t="s">
        <v>242</v>
      </c>
      <c r="J592" t="s">
        <v>4816</v>
      </c>
      <c r="K592" t="s">
        <v>96</v>
      </c>
      <c r="L592" t="s">
        <v>4817</v>
      </c>
      <c r="M592" s="35">
        <v>46012.553055555552</v>
      </c>
      <c r="N592" s="35">
        <v>46013.548611111109</v>
      </c>
      <c r="O592" t="s">
        <v>972</v>
      </c>
      <c r="P592" t="s">
        <v>951</v>
      </c>
      <c r="Q592" t="s">
        <v>1044</v>
      </c>
      <c r="R592" t="s">
        <v>1323</v>
      </c>
      <c r="S592" t="s">
        <v>98</v>
      </c>
      <c r="T592" t="s">
        <v>99</v>
      </c>
      <c r="U592" t="s">
        <v>100</v>
      </c>
      <c r="V592" t="s">
        <v>4818</v>
      </c>
      <c r="W592" t="s">
        <v>102</v>
      </c>
      <c r="X592" t="s">
        <v>4819</v>
      </c>
      <c r="Y592" t="s">
        <v>8</v>
      </c>
      <c r="Z592" t="s">
        <v>105</v>
      </c>
      <c r="AA592" t="s">
        <v>1031</v>
      </c>
      <c r="AB592" s="37">
        <v>1</v>
      </c>
      <c r="AC592" t="s">
        <v>107</v>
      </c>
      <c r="AD592" s="37">
        <v>65960</v>
      </c>
      <c r="AE592" s="37">
        <v>75096</v>
      </c>
      <c r="AF592" s="37">
        <v>65960</v>
      </c>
    </row>
    <row r="593" spans="1:32">
      <c r="A593" t="s">
        <v>189</v>
      </c>
      <c r="B593" t="s">
        <v>190</v>
      </c>
      <c r="C593" t="s">
        <v>191</v>
      </c>
      <c r="D593" t="s">
        <v>905</v>
      </c>
      <c r="E593" t="s">
        <v>4820</v>
      </c>
      <c r="F593" t="s">
        <v>4821</v>
      </c>
      <c r="G593" t="s">
        <v>947</v>
      </c>
      <c r="H593" t="s">
        <v>195</v>
      </c>
      <c r="I593" t="s">
        <v>908</v>
      </c>
      <c r="J593" t="s">
        <v>4822</v>
      </c>
      <c r="K593" t="s">
        <v>96</v>
      </c>
      <c r="L593" t="s">
        <v>4823</v>
      </c>
      <c r="M593" s="35">
        <v>46011.705543981479</v>
      </c>
      <c r="N593" s="35">
        <v>46012.513194444437</v>
      </c>
      <c r="P593" t="s">
        <v>1000</v>
      </c>
      <c r="Q593" t="s">
        <v>1356</v>
      </c>
      <c r="R593" t="s">
        <v>1357</v>
      </c>
      <c r="S593" t="s">
        <v>142</v>
      </c>
      <c r="T593" t="s">
        <v>1046</v>
      </c>
      <c r="V593" t="s">
        <v>4824</v>
      </c>
      <c r="W593" t="s">
        <v>955</v>
      </c>
      <c r="Y593" t="s">
        <v>8</v>
      </c>
      <c r="Z593" t="s">
        <v>105</v>
      </c>
      <c r="AA593" t="s">
        <v>823</v>
      </c>
      <c r="AB593" s="37">
        <v>0</v>
      </c>
      <c r="AC593" t="s">
        <v>107</v>
      </c>
      <c r="AD593" s="37">
        <v>41241</v>
      </c>
      <c r="AE593" s="37">
        <v>0</v>
      </c>
      <c r="AF593" s="37">
        <v>41241</v>
      </c>
    </row>
    <row r="594" spans="1:32">
      <c r="A594" t="s">
        <v>242</v>
      </c>
      <c r="B594" t="s">
        <v>248</v>
      </c>
      <c r="C594" t="s">
        <v>244</v>
      </c>
      <c r="D594" t="s">
        <v>1643</v>
      </c>
      <c r="E594" t="s">
        <v>4825</v>
      </c>
      <c r="F594" t="s">
        <v>4826</v>
      </c>
      <c r="G594" t="s">
        <v>947</v>
      </c>
      <c r="H594" t="s">
        <v>248</v>
      </c>
      <c r="I594" t="s">
        <v>1646</v>
      </c>
      <c r="J594" t="s">
        <v>4827</v>
      </c>
      <c r="K594" t="s">
        <v>96</v>
      </c>
      <c r="L594" t="s">
        <v>4828</v>
      </c>
      <c r="M594" s="35">
        <v>46011.717615740738</v>
      </c>
      <c r="N594" s="35">
        <v>46012.466666666667</v>
      </c>
      <c r="P594" t="s">
        <v>951</v>
      </c>
      <c r="Q594" t="s">
        <v>952</v>
      </c>
      <c r="R594" t="s">
        <v>953</v>
      </c>
      <c r="S594" t="s">
        <v>963</v>
      </c>
      <c r="T594" t="s">
        <v>963</v>
      </c>
      <c r="V594" t="s">
        <v>4829</v>
      </c>
      <c r="W594" t="s">
        <v>955</v>
      </c>
      <c r="Y594" t="s">
        <v>8</v>
      </c>
      <c r="Z594" t="s">
        <v>105</v>
      </c>
      <c r="AA594" t="s">
        <v>3485</v>
      </c>
      <c r="AB594" s="37">
        <v>0</v>
      </c>
      <c r="AC594" t="s">
        <v>107</v>
      </c>
      <c r="AD594" s="37">
        <v>41241</v>
      </c>
      <c r="AE594" s="37">
        <v>0</v>
      </c>
      <c r="AF594" s="37">
        <v>41241</v>
      </c>
    </row>
    <row r="595" spans="1:32">
      <c r="A595" t="s">
        <v>1084</v>
      </c>
      <c r="B595" t="s">
        <v>957</v>
      </c>
      <c r="C595" t="s">
        <v>286</v>
      </c>
      <c r="D595" t="s">
        <v>2683</v>
      </c>
      <c r="E595" t="s">
        <v>4830</v>
      </c>
      <c r="F595" t="s">
        <v>4831</v>
      </c>
      <c r="G595" t="s">
        <v>947</v>
      </c>
      <c r="H595" t="s">
        <v>1088</v>
      </c>
      <c r="I595" t="s">
        <v>1084</v>
      </c>
      <c r="J595" t="s">
        <v>4832</v>
      </c>
      <c r="K595" t="s">
        <v>96</v>
      </c>
      <c r="L595" t="s">
        <v>4833</v>
      </c>
      <c r="M595" s="35">
        <v>46012.333333333343</v>
      </c>
      <c r="N595" s="35">
        <v>46013.601388888892</v>
      </c>
      <c r="O595" t="s">
        <v>972</v>
      </c>
      <c r="P595" t="s">
        <v>951</v>
      </c>
      <c r="Q595" t="s">
        <v>952</v>
      </c>
      <c r="R595" t="s">
        <v>953</v>
      </c>
      <c r="S595" t="s">
        <v>98</v>
      </c>
      <c r="T595" t="s">
        <v>99</v>
      </c>
      <c r="U595" t="s">
        <v>100</v>
      </c>
      <c r="V595" t="s">
        <v>4834</v>
      </c>
      <c r="W595" t="s">
        <v>102</v>
      </c>
      <c r="X595" t="s">
        <v>4835</v>
      </c>
      <c r="Y595" t="s">
        <v>8</v>
      </c>
      <c r="Z595" t="s">
        <v>105</v>
      </c>
      <c r="AA595" t="s">
        <v>1506</v>
      </c>
      <c r="AB595" s="37">
        <v>1</v>
      </c>
      <c r="AC595" t="s">
        <v>107</v>
      </c>
      <c r="AD595" s="37">
        <v>65960</v>
      </c>
      <c r="AE595" s="37">
        <v>75096</v>
      </c>
      <c r="AF595" s="37">
        <v>65960</v>
      </c>
    </row>
    <row r="596" spans="1:32">
      <c r="A596" t="s">
        <v>189</v>
      </c>
      <c r="B596" t="s">
        <v>190</v>
      </c>
      <c r="C596" t="s">
        <v>191</v>
      </c>
      <c r="D596" t="s">
        <v>4496</v>
      </c>
      <c r="E596" t="s">
        <v>4836</v>
      </c>
      <c r="F596" t="s">
        <v>4837</v>
      </c>
      <c r="G596" t="s">
        <v>947</v>
      </c>
      <c r="H596" t="s">
        <v>195</v>
      </c>
      <c r="I596" t="s">
        <v>4499</v>
      </c>
      <c r="J596" t="s">
        <v>4838</v>
      </c>
      <c r="K596" t="s">
        <v>96</v>
      </c>
      <c r="L596" t="s">
        <v>4839</v>
      </c>
      <c r="M596" s="35">
        <v>46013.333333333343</v>
      </c>
      <c r="N596" s="35">
        <v>46013.651388888888</v>
      </c>
      <c r="O596" t="s">
        <v>972</v>
      </c>
      <c r="P596" t="s">
        <v>951</v>
      </c>
      <c r="Q596" t="s">
        <v>983</v>
      </c>
      <c r="R596" t="s">
        <v>2251</v>
      </c>
      <c r="S596" t="s">
        <v>964</v>
      </c>
      <c r="T596" t="s">
        <v>964</v>
      </c>
      <c r="U596" t="s">
        <v>100</v>
      </c>
      <c r="V596" t="s">
        <v>4840</v>
      </c>
      <c r="W596" t="s">
        <v>102</v>
      </c>
      <c r="X596" t="s">
        <v>4841</v>
      </c>
      <c r="Y596" t="s">
        <v>13</v>
      </c>
      <c r="Z596" t="s">
        <v>105</v>
      </c>
      <c r="AA596" t="s">
        <v>553</v>
      </c>
      <c r="AB596" s="37">
        <v>1</v>
      </c>
      <c r="AC596" t="s">
        <v>107</v>
      </c>
      <c r="AD596" s="37">
        <v>275729</v>
      </c>
      <c r="AE596" s="37">
        <v>196537</v>
      </c>
      <c r="AF596" s="37">
        <v>275729</v>
      </c>
    </row>
    <row r="597" spans="1:32">
      <c r="A597" t="s">
        <v>417</v>
      </c>
      <c r="B597" t="s">
        <v>86</v>
      </c>
      <c r="C597" t="s">
        <v>87</v>
      </c>
      <c r="D597" t="s">
        <v>4842</v>
      </c>
      <c r="E597" t="s">
        <v>4843</v>
      </c>
      <c r="F597" t="s">
        <v>4844</v>
      </c>
      <c r="G597" t="s">
        <v>947</v>
      </c>
      <c r="H597" t="s">
        <v>455</v>
      </c>
      <c r="I597" t="s">
        <v>4845</v>
      </c>
      <c r="J597" t="s">
        <v>4846</v>
      </c>
      <c r="K597" t="s">
        <v>96</v>
      </c>
      <c r="L597" t="s">
        <v>4847</v>
      </c>
      <c r="M597" s="35">
        <v>46013.349247685182</v>
      </c>
      <c r="N597" s="35">
        <v>46015.374305555553</v>
      </c>
      <c r="O597" t="s">
        <v>972</v>
      </c>
      <c r="P597" t="s">
        <v>951</v>
      </c>
      <c r="Q597" t="s">
        <v>962</v>
      </c>
      <c r="R597" t="s">
        <v>962</v>
      </c>
      <c r="S597" t="s">
        <v>964</v>
      </c>
      <c r="T597" t="s">
        <v>964</v>
      </c>
      <c r="U597" t="s">
        <v>100</v>
      </c>
      <c r="V597" t="s">
        <v>4848</v>
      </c>
      <c r="W597" t="s">
        <v>102</v>
      </c>
      <c r="X597" t="s">
        <v>4849</v>
      </c>
      <c r="Y597" t="s">
        <v>13</v>
      </c>
      <c r="Z597" t="s">
        <v>105</v>
      </c>
      <c r="AA597" t="s">
        <v>426</v>
      </c>
      <c r="AB597" s="37">
        <v>1</v>
      </c>
      <c r="AC597" t="s">
        <v>107</v>
      </c>
      <c r="AD597" s="37">
        <v>275729</v>
      </c>
      <c r="AE597" s="37">
        <v>196537</v>
      </c>
      <c r="AF597" s="37">
        <v>275729</v>
      </c>
    </row>
    <row r="598" spans="1:32">
      <c r="A598" t="s">
        <v>1261</v>
      </c>
      <c r="B598" t="s">
        <v>124</v>
      </c>
      <c r="C598" t="s">
        <v>125</v>
      </c>
      <c r="D598" t="s">
        <v>3963</v>
      </c>
      <c r="E598" t="s">
        <v>4850</v>
      </c>
      <c r="F598" t="s">
        <v>3965</v>
      </c>
      <c r="G598" t="s">
        <v>947</v>
      </c>
      <c r="H598" t="s">
        <v>1265</v>
      </c>
      <c r="I598" t="s">
        <v>3966</v>
      </c>
      <c r="J598" t="s">
        <v>3967</v>
      </c>
      <c r="K598" t="s">
        <v>96</v>
      </c>
      <c r="L598" t="s">
        <v>4851</v>
      </c>
      <c r="M598" s="35">
        <v>46013.365648148138</v>
      </c>
      <c r="N598" s="35">
        <v>46013.640972222223</v>
      </c>
      <c r="O598" t="s">
        <v>972</v>
      </c>
      <c r="P598" t="s">
        <v>951</v>
      </c>
      <c r="Q598" t="s">
        <v>952</v>
      </c>
      <c r="R598" t="s">
        <v>953</v>
      </c>
      <c r="S598" t="s">
        <v>963</v>
      </c>
      <c r="T598" t="s">
        <v>963</v>
      </c>
      <c r="U598" t="s">
        <v>100</v>
      </c>
      <c r="V598" t="s">
        <v>4852</v>
      </c>
      <c r="W598" t="s">
        <v>102</v>
      </c>
      <c r="X598" t="s">
        <v>3970</v>
      </c>
      <c r="Y598" t="s">
        <v>11</v>
      </c>
      <c r="Z598" t="s">
        <v>105</v>
      </c>
      <c r="AA598" t="s">
        <v>2746</v>
      </c>
      <c r="AB598" s="37">
        <v>1</v>
      </c>
      <c r="AC598" t="s">
        <v>107</v>
      </c>
      <c r="AD598" s="37">
        <v>144968</v>
      </c>
      <c r="AE598" s="37">
        <v>140396</v>
      </c>
      <c r="AF598" s="37">
        <v>144968</v>
      </c>
    </row>
    <row r="599" spans="1:32">
      <c r="A599" t="s">
        <v>297</v>
      </c>
      <c r="B599" t="s">
        <v>109</v>
      </c>
      <c r="C599" t="s">
        <v>110</v>
      </c>
      <c r="D599" t="s">
        <v>352</v>
      </c>
      <c r="E599" t="s">
        <v>4853</v>
      </c>
      <c r="F599" t="s">
        <v>4854</v>
      </c>
      <c r="G599" t="s">
        <v>947</v>
      </c>
      <c r="H599" t="s">
        <v>302</v>
      </c>
      <c r="I599" t="s">
        <v>297</v>
      </c>
      <c r="J599" t="s">
        <v>4855</v>
      </c>
      <c r="K599" t="s">
        <v>96</v>
      </c>
      <c r="L599" t="s">
        <v>4856</v>
      </c>
      <c r="M599" s="35">
        <v>46013.401875000003</v>
      </c>
      <c r="N599" s="35">
        <v>46013.654166666667</v>
      </c>
      <c r="O599" t="s">
        <v>972</v>
      </c>
      <c r="P599" t="s">
        <v>1000</v>
      </c>
      <c r="Q599" t="s">
        <v>983</v>
      </c>
      <c r="R599" t="s">
        <v>1883</v>
      </c>
      <c r="S599" t="s">
        <v>98</v>
      </c>
      <c r="T599" t="s">
        <v>99</v>
      </c>
      <c r="U599" t="s">
        <v>100</v>
      </c>
      <c r="V599" t="s">
        <v>4857</v>
      </c>
      <c r="W599" t="s">
        <v>102</v>
      </c>
      <c r="X599" t="s">
        <v>4858</v>
      </c>
      <c r="Y599" t="s">
        <v>8</v>
      </c>
      <c r="Z599" t="s">
        <v>105</v>
      </c>
      <c r="AA599" t="s">
        <v>1005</v>
      </c>
      <c r="AB599" s="37">
        <v>1</v>
      </c>
      <c r="AC599" t="s">
        <v>107</v>
      </c>
      <c r="AD599" s="37">
        <v>65960</v>
      </c>
      <c r="AE599" s="37">
        <v>75096</v>
      </c>
      <c r="AF599" s="37">
        <v>65960</v>
      </c>
    </row>
    <row r="600" spans="1:32">
      <c r="A600" t="s">
        <v>189</v>
      </c>
      <c r="B600" t="s">
        <v>190</v>
      </c>
      <c r="C600" t="s">
        <v>191</v>
      </c>
      <c r="D600" t="s">
        <v>4859</v>
      </c>
      <c r="E600" t="s">
        <v>4860</v>
      </c>
      <c r="F600" t="s">
        <v>4861</v>
      </c>
      <c r="G600" t="s">
        <v>947</v>
      </c>
      <c r="H600" t="s">
        <v>195</v>
      </c>
      <c r="I600" t="s">
        <v>4862</v>
      </c>
      <c r="J600" t="s">
        <v>4863</v>
      </c>
      <c r="K600" t="s">
        <v>96</v>
      </c>
      <c r="L600" t="s">
        <v>4864</v>
      </c>
      <c r="M600" s="35">
        <v>46013.446527777778</v>
      </c>
      <c r="N600" s="35">
        <v>46014.470833333333</v>
      </c>
      <c r="O600" t="s">
        <v>972</v>
      </c>
      <c r="P600" t="s">
        <v>951</v>
      </c>
      <c r="Q600" t="s">
        <v>952</v>
      </c>
      <c r="R600" t="s">
        <v>953</v>
      </c>
      <c r="S600" t="s">
        <v>98</v>
      </c>
      <c r="T600" t="s">
        <v>99</v>
      </c>
      <c r="U600" t="s">
        <v>100</v>
      </c>
      <c r="V600" t="s">
        <v>4865</v>
      </c>
      <c r="W600" t="s">
        <v>102</v>
      </c>
      <c r="X600" t="s">
        <v>4866</v>
      </c>
      <c r="Y600" t="s">
        <v>15</v>
      </c>
      <c r="Z600" t="s">
        <v>105</v>
      </c>
      <c r="AA600" t="s">
        <v>836</v>
      </c>
      <c r="AB600" s="37">
        <v>1</v>
      </c>
      <c r="AC600" t="s">
        <v>107</v>
      </c>
      <c r="AD600" s="37">
        <v>479589</v>
      </c>
      <c r="AE600" s="37">
        <v>196537</v>
      </c>
      <c r="AF600" s="37">
        <v>479589</v>
      </c>
    </row>
    <row r="601" spans="1:32">
      <c r="A601" t="s">
        <v>417</v>
      </c>
      <c r="B601" t="s">
        <v>86</v>
      </c>
      <c r="C601" t="s">
        <v>87</v>
      </c>
      <c r="D601" t="s">
        <v>470</v>
      </c>
      <c r="E601" t="s">
        <v>4867</v>
      </c>
      <c r="F601" t="s">
        <v>4868</v>
      </c>
      <c r="G601" t="s">
        <v>947</v>
      </c>
      <c r="H601" t="s">
        <v>455</v>
      </c>
      <c r="I601" t="s">
        <v>473</v>
      </c>
      <c r="J601" t="s">
        <v>4869</v>
      </c>
      <c r="K601" t="s">
        <v>96</v>
      </c>
      <c r="L601" t="s">
        <v>4870</v>
      </c>
      <c r="M601" s="35">
        <v>46013.448298611111</v>
      </c>
      <c r="N601" s="35">
        <v>46013.611805555563</v>
      </c>
      <c r="O601" t="s">
        <v>972</v>
      </c>
      <c r="P601" t="s">
        <v>951</v>
      </c>
      <c r="Q601" t="s">
        <v>1100</v>
      </c>
      <c r="R601" t="s">
        <v>2335</v>
      </c>
      <c r="S601" t="s">
        <v>98</v>
      </c>
      <c r="T601" t="s">
        <v>119</v>
      </c>
      <c r="U601" t="s">
        <v>100</v>
      </c>
      <c r="V601" t="s">
        <v>4871</v>
      </c>
      <c r="W601" t="s">
        <v>102</v>
      </c>
      <c r="X601" t="s">
        <v>4872</v>
      </c>
      <c r="Y601" t="s">
        <v>11</v>
      </c>
      <c r="Z601" t="s">
        <v>105</v>
      </c>
      <c r="AA601" t="s">
        <v>1318</v>
      </c>
      <c r="AB601" s="37">
        <v>1</v>
      </c>
      <c r="AC601" t="s">
        <v>107</v>
      </c>
      <c r="AD601" s="37">
        <v>144968</v>
      </c>
      <c r="AE601" s="37">
        <v>140396</v>
      </c>
      <c r="AF601" s="37">
        <v>144968</v>
      </c>
    </row>
    <row r="602" spans="1:32">
      <c r="A602" t="s">
        <v>1084</v>
      </c>
      <c r="B602" t="s">
        <v>957</v>
      </c>
      <c r="C602" t="s">
        <v>286</v>
      </c>
      <c r="D602" t="s">
        <v>2370</v>
      </c>
      <c r="E602" t="s">
        <v>4873</v>
      </c>
      <c r="F602" t="s">
        <v>4874</v>
      </c>
      <c r="G602" t="s">
        <v>947</v>
      </c>
      <c r="H602" t="s">
        <v>1088</v>
      </c>
      <c r="I602" t="s">
        <v>2373</v>
      </c>
      <c r="J602" t="s">
        <v>4875</v>
      </c>
      <c r="K602" t="s">
        <v>96</v>
      </c>
      <c r="L602" t="s">
        <v>4876</v>
      </c>
      <c r="M602" s="35">
        <v>46013.449074074073</v>
      </c>
      <c r="N602" s="35">
        <v>46014.442361111112</v>
      </c>
      <c r="O602" t="s">
        <v>972</v>
      </c>
      <c r="P602" t="s">
        <v>951</v>
      </c>
      <c r="Q602" t="s">
        <v>1323</v>
      </c>
      <c r="R602" t="s">
        <v>993</v>
      </c>
      <c r="S602" t="s">
        <v>963</v>
      </c>
      <c r="T602" t="s">
        <v>963</v>
      </c>
      <c r="U602" t="s">
        <v>100</v>
      </c>
      <c r="V602" t="s">
        <v>4877</v>
      </c>
      <c r="W602" t="s">
        <v>102</v>
      </c>
      <c r="X602" t="s">
        <v>4878</v>
      </c>
      <c r="Y602" t="s">
        <v>13</v>
      </c>
      <c r="Z602" t="s">
        <v>105</v>
      </c>
      <c r="AA602" t="s">
        <v>1094</v>
      </c>
      <c r="AB602" s="37">
        <v>1</v>
      </c>
      <c r="AC602" t="s">
        <v>107</v>
      </c>
      <c r="AD602" s="37">
        <v>275729</v>
      </c>
      <c r="AE602" s="37">
        <v>196537</v>
      </c>
      <c r="AF602" s="37">
        <v>275729</v>
      </c>
    </row>
    <row r="603" spans="1:32">
      <c r="A603" t="s">
        <v>750</v>
      </c>
      <c r="B603" t="s">
        <v>957</v>
      </c>
      <c r="C603" t="s">
        <v>286</v>
      </c>
      <c r="D603" t="s">
        <v>3770</v>
      </c>
      <c r="E603" t="s">
        <v>4879</v>
      </c>
      <c r="F603" t="s">
        <v>4880</v>
      </c>
      <c r="G603" t="s">
        <v>947</v>
      </c>
      <c r="H603" t="s">
        <v>754</v>
      </c>
      <c r="I603" t="s">
        <v>750</v>
      </c>
      <c r="J603" t="s">
        <v>4881</v>
      </c>
      <c r="K603" t="s">
        <v>96</v>
      </c>
      <c r="L603" t="s">
        <v>4882</v>
      </c>
      <c r="M603" s="35">
        <v>46013.455439814818</v>
      </c>
      <c r="N603" s="35">
        <v>46013.613888888889</v>
      </c>
      <c r="O603" t="s">
        <v>972</v>
      </c>
      <c r="P603" t="s">
        <v>951</v>
      </c>
      <c r="Q603" t="s">
        <v>1056</v>
      </c>
      <c r="R603" t="s">
        <v>993</v>
      </c>
      <c r="S603" t="s">
        <v>142</v>
      </c>
      <c r="T603" t="s">
        <v>143</v>
      </c>
      <c r="U603" t="s">
        <v>100</v>
      </c>
      <c r="V603" t="s">
        <v>4883</v>
      </c>
      <c r="W603" t="s">
        <v>102</v>
      </c>
      <c r="X603" t="s">
        <v>4884</v>
      </c>
      <c r="Y603" t="s">
        <v>8</v>
      </c>
      <c r="Z603" t="s">
        <v>105</v>
      </c>
      <c r="AA603" t="s">
        <v>3777</v>
      </c>
      <c r="AB603" s="37">
        <v>1</v>
      </c>
      <c r="AC603" t="s">
        <v>107</v>
      </c>
      <c r="AD603" s="37">
        <v>65960</v>
      </c>
      <c r="AE603" s="37">
        <v>75096</v>
      </c>
      <c r="AF603" s="37">
        <v>65960</v>
      </c>
    </row>
    <row r="604" spans="1:32">
      <c r="A604" t="s">
        <v>297</v>
      </c>
      <c r="B604" t="s">
        <v>109</v>
      </c>
      <c r="C604" t="s">
        <v>110</v>
      </c>
      <c r="D604" t="s">
        <v>360</v>
      </c>
      <c r="E604" t="s">
        <v>4885</v>
      </c>
      <c r="F604" t="s">
        <v>4886</v>
      </c>
      <c r="G604" t="s">
        <v>947</v>
      </c>
      <c r="H604" t="s">
        <v>302</v>
      </c>
      <c r="I604" t="s">
        <v>363</v>
      </c>
      <c r="J604" t="s">
        <v>4887</v>
      </c>
      <c r="K604" t="s">
        <v>96</v>
      </c>
      <c r="L604" t="s">
        <v>4888</v>
      </c>
      <c r="M604" s="35">
        <v>46013.458460648151</v>
      </c>
      <c r="N604" s="35">
        <v>46014.668055555558</v>
      </c>
      <c r="O604" t="s">
        <v>972</v>
      </c>
      <c r="P604" t="s">
        <v>951</v>
      </c>
      <c r="Q604" t="s">
        <v>1019</v>
      </c>
      <c r="R604" t="s">
        <v>993</v>
      </c>
      <c r="S604" t="s">
        <v>98</v>
      </c>
      <c r="T604" t="s">
        <v>119</v>
      </c>
      <c r="U604" t="s">
        <v>100</v>
      </c>
      <c r="V604" t="s">
        <v>4889</v>
      </c>
      <c r="W604" t="s">
        <v>102</v>
      </c>
      <c r="X604" t="s">
        <v>4890</v>
      </c>
      <c r="Y604" t="s">
        <v>11</v>
      </c>
      <c r="Z604" t="s">
        <v>105</v>
      </c>
      <c r="AA604" t="s">
        <v>308</v>
      </c>
      <c r="AB604" s="37">
        <v>1</v>
      </c>
      <c r="AC604" t="s">
        <v>107</v>
      </c>
      <c r="AD604" s="37">
        <v>144968</v>
      </c>
      <c r="AE604" s="37">
        <v>140396</v>
      </c>
      <c r="AF604" s="37">
        <v>144968</v>
      </c>
    </row>
    <row r="605" spans="1:32">
      <c r="A605" t="s">
        <v>242</v>
      </c>
      <c r="B605" t="s">
        <v>248</v>
      </c>
      <c r="C605" t="s">
        <v>244</v>
      </c>
      <c r="D605" t="s">
        <v>4891</v>
      </c>
      <c r="E605" t="s">
        <v>4892</v>
      </c>
      <c r="F605" t="s">
        <v>4893</v>
      </c>
      <c r="G605" t="s">
        <v>947</v>
      </c>
      <c r="H605" t="s">
        <v>248</v>
      </c>
      <c r="I605" t="s">
        <v>4894</v>
      </c>
      <c r="J605" t="s">
        <v>4895</v>
      </c>
      <c r="K605" t="s">
        <v>96</v>
      </c>
      <c r="L605" t="s">
        <v>4896</v>
      </c>
      <c r="M605" s="35">
        <v>46013.502951388888</v>
      </c>
      <c r="N605" s="35">
        <v>46013.638194444437</v>
      </c>
      <c r="O605" t="s">
        <v>972</v>
      </c>
      <c r="P605" t="s">
        <v>951</v>
      </c>
      <c r="Q605" t="s">
        <v>1001</v>
      </c>
      <c r="R605" t="s">
        <v>3284</v>
      </c>
      <c r="S605" t="s">
        <v>964</v>
      </c>
      <c r="T605" t="s">
        <v>964</v>
      </c>
      <c r="U605" t="s">
        <v>100</v>
      </c>
      <c r="V605" t="s">
        <v>4897</v>
      </c>
      <c r="W605" t="s">
        <v>102</v>
      </c>
      <c r="X605" t="s">
        <v>4898</v>
      </c>
      <c r="Y605" t="s">
        <v>15</v>
      </c>
      <c r="Z605" t="s">
        <v>105</v>
      </c>
      <c r="AA605" t="s">
        <v>3351</v>
      </c>
      <c r="AB605" s="37">
        <v>1</v>
      </c>
      <c r="AC605" t="s">
        <v>107</v>
      </c>
      <c r="AD605" s="37">
        <v>479589</v>
      </c>
      <c r="AE605" s="37">
        <v>196537</v>
      </c>
      <c r="AF605" s="37">
        <v>479589</v>
      </c>
    </row>
    <row r="606" spans="1:32">
      <c r="A606" t="s">
        <v>108</v>
      </c>
      <c r="B606" t="s">
        <v>109</v>
      </c>
      <c r="C606" t="s">
        <v>110</v>
      </c>
      <c r="D606" t="s">
        <v>966</v>
      </c>
      <c r="E606" t="s">
        <v>4899</v>
      </c>
      <c r="F606" t="s">
        <v>4900</v>
      </c>
      <c r="G606" t="s">
        <v>947</v>
      </c>
      <c r="H606" t="s">
        <v>183</v>
      </c>
      <c r="I606" t="s">
        <v>969</v>
      </c>
      <c r="J606" t="s">
        <v>4901</v>
      </c>
      <c r="K606" t="s">
        <v>96</v>
      </c>
      <c r="L606" t="s">
        <v>4902</v>
      </c>
      <c r="M606" s="35">
        <v>46013.484178240738</v>
      </c>
      <c r="N606" s="35">
        <v>46018.398611111108</v>
      </c>
      <c r="P606" t="s">
        <v>1000</v>
      </c>
      <c r="Q606" t="s">
        <v>1323</v>
      </c>
      <c r="R606" t="s">
        <v>1849</v>
      </c>
      <c r="S606" t="s">
        <v>142</v>
      </c>
      <c r="T606" t="s">
        <v>143</v>
      </c>
      <c r="V606" t="s">
        <v>4903</v>
      </c>
      <c r="W606" t="s">
        <v>955</v>
      </c>
      <c r="Y606" t="s">
        <v>15</v>
      </c>
      <c r="Z606" t="s">
        <v>105</v>
      </c>
      <c r="AA606" t="s">
        <v>1858</v>
      </c>
      <c r="AB606" s="37">
        <v>0</v>
      </c>
      <c r="AC606" t="s">
        <v>107</v>
      </c>
      <c r="AD606" s="37">
        <v>41241</v>
      </c>
      <c r="AE606" s="37">
        <v>0</v>
      </c>
      <c r="AF606" s="37">
        <v>41241</v>
      </c>
    </row>
    <row r="607" spans="1:32">
      <c r="A607" t="s">
        <v>189</v>
      </c>
      <c r="B607" t="s">
        <v>190</v>
      </c>
      <c r="C607" t="s">
        <v>191</v>
      </c>
      <c r="D607" t="s">
        <v>210</v>
      </c>
      <c r="E607" t="s">
        <v>4904</v>
      </c>
      <c r="F607" t="s">
        <v>1412</v>
      </c>
      <c r="G607" t="s">
        <v>947</v>
      </c>
      <c r="H607" t="s">
        <v>195</v>
      </c>
      <c r="I607" t="s">
        <v>189</v>
      </c>
      <c r="J607" t="s">
        <v>1413</v>
      </c>
      <c r="K607" t="s">
        <v>96</v>
      </c>
      <c r="L607" t="s">
        <v>4905</v>
      </c>
      <c r="M607" s="35">
        <v>46013.487708333327</v>
      </c>
      <c r="N607" s="35">
        <v>46013.636111111111</v>
      </c>
      <c r="O607" t="s">
        <v>972</v>
      </c>
      <c r="P607" t="s">
        <v>951</v>
      </c>
      <c r="Q607" t="s">
        <v>952</v>
      </c>
      <c r="R607" t="s">
        <v>953</v>
      </c>
      <c r="S607" t="s">
        <v>142</v>
      </c>
      <c r="T607" t="s">
        <v>1415</v>
      </c>
      <c r="U607" t="s">
        <v>100</v>
      </c>
      <c r="V607" t="s">
        <v>4906</v>
      </c>
      <c r="W607" t="s">
        <v>102</v>
      </c>
      <c r="X607" t="s">
        <v>4907</v>
      </c>
      <c r="Y607" t="s">
        <v>8</v>
      </c>
      <c r="Z607" t="s">
        <v>105</v>
      </c>
      <c r="AA607" t="s">
        <v>400</v>
      </c>
      <c r="AB607" s="37">
        <v>1</v>
      </c>
      <c r="AC607" t="s">
        <v>107</v>
      </c>
      <c r="AD607" s="37">
        <v>65960</v>
      </c>
      <c r="AE607" s="37">
        <v>75096</v>
      </c>
      <c r="AF607" s="37">
        <v>65960</v>
      </c>
    </row>
    <row r="608" spans="1:32">
      <c r="A608" t="s">
        <v>189</v>
      </c>
      <c r="B608" t="s">
        <v>190</v>
      </c>
      <c r="C608" t="s">
        <v>191</v>
      </c>
      <c r="D608" t="s">
        <v>837</v>
      </c>
      <c r="E608" t="s">
        <v>4908</v>
      </c>
      <c r="F608" t="s">
        <v>4909</v>
      </c>
      <c r="G608" t="s">
        <v>947</v>
      </c>
      <c r="H608" t="s">
        <v>195</v>
      </c>
      <c r="I608" t="s">
        <v>840</v>
      </c>
      <c r="J608" t="s">
        <v>4910</v>
      </c>
      <c r="K608" t="s">
        <v>96</v>
      </c>
      <c r="L608" t="s">
        <v>4911</v>
      </c>
      <c r="M608" s="35">
        <v>46013.529722222222</v>
      </c>
      <c r="N608" s="35">
        <v>46013.691666666673</v>
      </c>
      <c r="O608" t="s">
        <v>972</v>
      </c>
      <c r="P608" t="s">
        <v>951</v>
      </c>
      <c r="Q608" t="s">
        <v>1323</v>
      </c>
      <c r="R608" t="s">
        <v>993</v>
      </c>
      <c r="S608" t="s">
        <v>964</v>
      </c>
      <c r="T608" t="s">
        <v>964</v>
      </c>
      <c r="U608" t="s">
        <v>100</v>
      </c>
      <c r="V608" t="s">
        <v>4912</v>
      </c>
      <c r="W608" t="s">
        <v>102</v>
      </c>
      <c r="X608" t="s">
        <v>4913</v>
      </c>
      <c r="Y608" t="s">
        <v>8</v>
      </c>
      <c r="Z608" t="s">
        <v>105</v>
      </c>
      <c r="AA608" t="s">
        <v>845</v>
      </c>
      <c r="AB608" s="37">
        <v>1</v>
      </c>
      <c r="AC608" t="s">
        <v>107</v>
      </c>
      <c r="AD608" s="37">
        <v>65960</v>
      </c>
      <c r="AE608" s="37">
        <v>75096</v>
      </c>
      <c r="AF608" s="37">
        <v>65960</v>
      </c>
    </row>
    <row r="609" spans="1:32">
      <c r="A609" t="s">
        <v>189</v>
      </c>
      <c r="B609" t="s">
        <v>190</v>
      </c>
      <c r="C609" t="s">
        <v>191</v>
      </c>
      <c r="D609" t="s">
        <v>905</v>
      </c>
      <c r="E609" t="s">
        <v>4914</v>
      </c>
      <c r="F609" t="s">
        <v>4915</v>
      </c>
      <c r="G609" t="s">
        <v>947</v>
      </c>
      <c r="H609" t="s">
        <v>195</v>
      </c>
      <c r="I609" t="s">
        <v>908</v>
      </c>
      <c r="J609" t="s">
        <v>4916</v>
      </c>
      <c r="K609" t="s">
        <v>96</v>
      </c>
      <c r="L609" t="s">
        <v>4917</v>
      </c>
      <c r="M609" s="35">
        <v>46013.541435185187</v>
      </c>
      <c r="N609" s="35">
        <v>46014.415972222218</v>
      </c>
      <c r="O609" t="s">
        <v>972</v>
      </c>
      <c r="P609" t="s">
        <v>951</v>
      </c>
      <c r="Q609" t="s">
        <v>1056</v>
      </c>
      <c r="R609" t="s">
        <v>993</v>
      </c>
      <c r="S609" t="s">
        <v>98</v>
      </c>
      <c r="T609" t="s">
        <v>99</v>
      </c>
      <c r="U609" t="s">
        <v>100</v>
      </c>
      <c r="V609" t="s">
        <v>4918</v>
      </c>
      <c r="W609" t="s">
        <v>102</v>
      </c>
      <c r="X609" t="s">
        <v>4919</v>
      </c>
      <c r="Y609" t="s">
        <v>8</v>
      </c>
      <c r="Z609" t="s">
        <v>105</v>
      </c>
      <c r="AA609" t="s">
        <v>2405</v>
      </c>
      <c r="AB609" s="37">
        <v>1</v>
      </c>
      <c r="AC609" t="s">
        <v>107</v>
      </c>
      <c r="AD609" s="37">
        <v>65960</v>
      </c>
      <c r="AE609" s="37">
        <v>75096</v>
      </c>
      <c r="AF609" s="37">
        <v>65960</v>
      </c>
    </row>
    <row r="610" spans="1:32">
      <c r="A610" t="s">
        <v>85</v>
      </c>
      <c r="B610" t="s">
        <v>86</v>
      </c>
      <c r="C610" t="s">
        <v>87</v>
      </c>
      <c r="D610" t="s">
        <v>202</v>
      </c>
      <c r="E610" t="s">
        <v>4920</v>
      </c>
      <c r="F610" t="s">
        <v>4921</v>
      </c>
      <c r="G610" t="s">
        <v>947</v>
      </c>
      <c r="H610" t="s">
        <v>93</v>
      </c>
      <c r="I610" t="s">
        <v>85</v>
      </c>
      <c r="J610" t="s">
        <v>4922</v>
      </c>
      <c r="K610" t="s">
        <v>96</v>
      </c>
      <c r="L610" t="s">
        <v>4923</v>
      </c>
      <c r="M610" s="35">
        <v>46013.572395833333</v>
      </c>
      <c r="N610" s="35">
        <v>46014.530555555553</v>
      </c>
      <c r="O610" t="s">
        <v>972</v>
      </c>
      <c r="P610" t="s">
        <v>951</v>
      </c>
      <c r="Q610" t="s">
        <v>1100</v>
      </c>
      <c r="R610" t="s">
        <v>2335</v>
      </c>
      <c r="S610" t="s">
        <v>142</v>
      </c>
      <c r="T610" t="s">
        <v>1046</v>
      </c>
      <c r="U610" t="s">
        <v>1347</v>
      </c>
      <c r="V610" t="s">
        <v>4924</v>
      </c>
      <c r="W610" t="s">
        <v>102</v>
      </c>
      <c r="Y610" t="s">
        <v>8</v>
      </c>
      <c r="Z610" t="s">
        <v>105</v>
      </c>
      <c r="AA610" t="s">
        <v>106</v>
      </c>
      <c r="AB610" s="37">
        <v>1</v>
      </c>
      <c r="AC610" t="s">
        <v>107</v>
      </c>
      <c r="AD610" s="37">
        <v>65960</v>
      </c>
      <c r="AE610" s="37">
        <v>75096</v>
      </c>
      <c r="AF610" s="37">
        <v>65960</v>
      </c>
    </row>
    <row r="611" spans="1:32">
      <c r="A611" t="s">
        <v>1261</v>
      </c>
      <c r="B611" t="s">
        <v>124</v>
      </c>
      <c r="C611" t="s">
        <v>125</v>
      </c>
      <c r="D611" t="s">
        <v>2876</v>
      </c>
      <c r="E611" t="s">
        <v>4925</v>
      </c>
      <c r="F611" t="s">
        <v>4926</v>
      </c>
      <c r="G611" t="s">
        <v>947</v>
      </c>
      <c r="H611" t="s">
        <v>1265</v>
      </c>
      <c r="I611" t="s">
        <v>2879</v>
      </c>
      <c r="J611" t="s">
        <v>4927</v>
      </c>
      <c r="K611" t="s">
        <v>96</v>
      </c>
      <c r="L611" t="s">
        <v>4928</v>
      </c>
      <c r="M611" s="35">
        <v>46013.605555555558</v>
      </c>
      <c r="N611" s="35">
        <v>46013.731944444437</v>
      </c>
      <c r="O611" t="s">
        <v>972</v>
      </c>
      <c r="P611" t="s">
        <v>951</v>
      </c>
      <c r="Q611" t="s">
        <v>952</v>
      </c>
      <c r="R611" t="s">
        <v>953</v>
      </c>
      <c r="S611" t="s">
        <v>98</v>
      </c>
      <c r="T611" t="s">
        <v>99</v>
      </c>
      <c r="U611" t="s">
        <v>100</v>
      </c>
      <c r="V611" t="s">
        <v>4929</v>
      </c>
      <c r="W611" t="s">
        <v>102</v>
      </c>
      <c r="X611" t="s">
        <v>4930</v>
      </c>
      <c r="Y611" t="s">
        <v>8</v>
      </c>
      <c r="Z611" t="s">
        <v>105</v>
      </c>
      <c r="AA611" t="s">
        <v>1936</v>
      </c>
      <c r="AB611" s="37">
        <v>1</v>
      </c>
      <c r="AC611" t="s">
        <v>107</v>
      </c>
      <c r="AD611" s="37">
        <v>65960</v>
      </c>
      <c r="AE611" s="37">
        <v>75096</v>
      </c>
      <c r="AF611" s="37">
        <v>65960</v>
      </c>
    </row>
    <row r="612" spans="1:32">
      <c r="A612" t="s">
        <v>231</v>
      </c>
      <c r="B612" t="s">
        <v>86</v>
      </c>
      <c r="C612" t="s">
        <v>87</v>
      </c>
      <c r="D612" t="s">
        <v>2435</v>
      </c>
      <c r="E612" t="s">
        <v>4931</v>
      </c>
      <c r="F612" t="s">
        <v>2437</v>
      </c>
      <c r="G612" t="s">
        <v>947</v>
      </c>
      <c r="H612" t="s">
        <v>455</v>
      </c>
      <c r="I612" t="s">
        <v>2438</v>
      </c>
      <c r="J612" t="s">
        <v>2439</v>
      </c>
      <c r="K612" t="s">
        <v>96</v>
      </c>
      <c r="L612" t="s">
        <v>4932</v>
      </c>
      <c r="M612" s="35">
        <v>46013.628113425933</v>
      </c>
      <c r="N612" s="35">
        <v>46014.538194444453</v>
      </c>
      <c r="O612" t="s">
        <v>972</v>
      </c>
      <c r="P612" t="s">
        <v>951</v>
      </c>
      <c r="Q612" t="s">
        <v>1044</v>
      </c>
      <c r="R612" t="s">
        <v>1323</v>
      </c>
      <c r="S612" t="s">
        <v>98</v>
      </c>
      <c r="T612" t="s">
        <v>99</v>
      </c>
      <c r="U612" t="s">
        <v>100</v>
      </c>
      <c r="V612" t="s">
        <v>4933</v>
      </c>
      <c r="W612" t="s">
        <v>102</v>
      </c>
      <c r="X612" t="s">
        <v>2442</v>
      </c>
      <c r="Y612" t="s">
        <v>11</v>
      </c>
      <c r="Z612" t="s">
        <v>105</v>
      </c>
      <c r="AA612" t="s">
        <v>426</v>
      </c>
      <c r="AB612" s="37">
        <v>1</v>
      </c>
      <c r="AC612" t="s">
        <v>107</v>
      </c>
      <c r="AD612" s="37">
        <v>144968</v>
      </c>
      <c r="AE612" s="37">
        <v>140396</v>
      </c>
      <c r="AF612" s="37">
        <v>144968</v>
      </c>
    </row>
    <row r="613" spans="1:32">
      <c r="A613" t="s">
        <v>189</v>
      </c>
      <c r="B613" t="s">
        <v>190</v>
      </c>
      <c r="C613" t="s">
        <v>191</v>
      </c>
      <c r="D613" t="s">
        <v>210</v>
      </c>
      <c r="E613" t="s">
        <v>4934</v>
      </c>
      <c r="F613" t="s">
        <v>4935</v>
      </c>
      <c r="G613" t="s">
        <v>947</v>
      </c>
      <c r="H613" t="s">
        <v>195</v>
      </c>
      <c r="I613" t="s">
        <v>189</v>
      </c>
      <c r="J613" t="s">
        <v>4936</v>
      </c>
      <c r="K613" t="s">
        <v>96</v>
      </c>
      <c r="L613" t="s">
        <v>4937</v>
      </c>
      <c r="M613" s="35">
        <v>46013.668067129627</v>
      </c>
      <c r="N613" s="35">
        <v>46014.482638888891</v>
      </c>
      <c r="O613" t="s">
        <v>972</v>
      </c>
      <c r="P613" t="s">
        <v>951</v>
      </c>
      <c r="Q613" t="s">
        <v>1056</v>
      </c>
      <c r="R613" t="s">
        <v>993</v>
      </c>
      <c r="S613" t="s">
        <v>964</v>
      </c>
      <c r="T613" t="s">
        <v>964</v>
      </c>
      <c r="U613" t="s">
        <v>100</v>
      </c>
      <c r="V613" t="s">
        <v>4938</v>
      </c>
      <c r="W613" t="s">
        <v>102</v>
      </c>
      <c r="X613" t="s">
        <v>4939</v>
      </c>
      <c r="Y613" t="s">
        <v>8</v>
      </c>
      <c r="Z613" t="s">
        <v>105</v>
      </c>
      <c r="AA613" t="s">
        <v>382</v>
      </c>
      <c r="AB613" s="37">
        <v>1</v>
      </c>
      <c r="AC613" t="s">
        <v>107</v>
      </c>
      <c r="AD613" s="37">
        <v>65960</v>
      </c>
      <c r="AE613" s="37">
        <v>75096</v>
      </c>
      <c r="AF613" s="37">
        <v>65960</v>
      </c>
    </row>
    <row r="614" spans="1:32">
      <c r="A614" t="s">
        <v>189</v>
      </c>
      <c r="B614" t="s">
        <v>190</v>
      </c>
      <c r="C614" t="s">
        <v>191</v>
      </c>
      <c r="D614" t="s">
        <v>210</v>
      </c>
      <c r="E614" t="s">
        <v>4940</v>
      </c>
      <c r="F614" t="s">
        <v>4941</v>
      </c>
      <c r="G614" t="s">
        <v>947</v>
      </c>
      <c r="H614" t="s">
        <v>195</v>
      </c>
      <c r="I614" t="s">
        <v>189</v>
      </c>
      <c r="J614" t="s">
        <v>4942</v>
      </c>
      <c r="K614" t="s">
        <v>96</v>
      </c>
      <c r="L614" t="s">
        <v>4943</v>
      </c>
      <c r="M614" s="35">
        <v>46013.665405092594</v>
      </c>
      <c r="N614" s="35">
        <v>46014.520833333343</v>
      </c>
      <c r="O614" t="s">
        <v>972</v>
      </c>
      <c r="P614" t="s">
        <v>951</v>
      </c>
      <c r="Q614" t="s">
        <v>1134</v>
      </c>
      <c r="R614" t="s">
        <v>1135</v>
      </c>
      <c r="S614" t="s">
        <v>98</v>
      </c>
      <c r="T614" t="s">
        <v>119</v>
      </c>
      <c r="U614" t="s">
        <v>100</v>
      </c>
      <c r="V614" t="s">
        <v>4944</v>
      </c>
      <c r="W614" t="s">
        <v>102</v>
      </c>
      <c r="X614" t="s">
        <v>4945</v>
      </c>
      <c r="Y614" t="s">
        <v>8</v>
      </c>
      <c r="Z614" t="s">
        <v>105</v>
      </c>
      <c r="AA614" t="s">
        <v>400</v>
      </c>
      <c r="AB614" s="37">
        <v>1</v>
      </c>
      <c r="AC614" t="s">
        <v>107</v>
      </c>
      <c r="AD614" s="37">
        <v>65960</v>
      </c>
      <c r="AE614" s="37">
        <v>75096</v>
      </c>
      <c r="AF614" s="37">
        <v>65960</v>
      </c>
    </row>
    <row r="615" spans="1:32">
      <c r="A615" t="s">
        <v>1066</v>
      </c>
      <c r="B615" t="s">
        <v>190</v>
      </c>
      <c r="C615" t="s">
        <v>191</v>
      </c>
      <c r="D615" t="s">
        <v>1665</v>
      </c>
      <c r="E615" t="s">
        <v>4946</v>
      </c>
      <c r="F615" t="s">
        <v>4947</v>
      </c>
      <c r="G615" t="s">
        <v>947</v>
      </c>
      <c r="H615" t="s">
        <v>276</v>
      </c>
      <c r="I615" t="s">
        <v>1668</v>
      </c>
      <c r="J615" t="s">
        <v>4948</v>
      </c>
      <c r="K615" t="s">
        <v>96</v>
      </c>
      <c r="L615" t="s">
        <v>4949</v>
      </c>
      <c r="M615" s="35">
        <v>46013.667291666658</v>
      </c>
      <c r="N615" s="35">
        <v>46017.65902777778</v>
      </c>
      <c r="P615" t="s">
        <v>951</v>
      </c>
      <c r="Q615" t="s">
        <v>952</v>
      </c>
      <c r="R615" t="s">
        <v>953</v>
      </c>
      <c r="S615" t="s">
        <v>98</v>
      </c>
      <c r="T615" t="s">
        <v>119</v>
      </c>
      <c r="V615" t="s">
        <v>4950</v>
      </c>
      <c r="W615" t="s">
        <v>955</v>
      </c>
      <c r="Y615" t="s">
        <v>104</v>
      </c>
      <c r="Z615" t="s">
        <v>1672</v>
      </c>
      <c r="AA615" t="s">
        <v>1075</v>
      </c>
      <c r="AB615" s="37">
        <v>0</v>
      </c>
      <c r="AC615" t="s">
        <v>107</v>
      </c>
      <c r="AD615" s="37">
        <v>41241</v>
      </c>
      <c r="AE615" s="37">
        <v>0</v>
      </c>
      <c r="AF615" s="37">
        <v>41241</v>
      </c>
    </row>
    <row r="616" spans="1:32">
      <c r="A616" t="s">
        <v>189</v>
      </c>
      <c r="B616" t="s">
        <v>190</v>
      </c>
      <c r="C616" t="s">
        <v>191</v>
      </c>
      <c r="D616" t="s">
        <v>905</v>
      </c>
      <c r="E616" t="s">
        <v>4951</v>
      </c>
      <c r="F616" t="s">
        <v>4821</v>
      </c>
      <c r="G616" t="s">
        <v>947</v>
      </c>
      <c r="H616" t="s">
        <v>195</v>
      </c>
      <c r="I616" t="s">
        <v>908</v>
      </c>
      <c r="J616" t="s">
        <v>4822</v>
      </c>
      <c r="K616" t="s">
        <v>96</v>
      </c>
      <c r="L616" t="s">
        <v>4952</v>
      </c>
      <c r="M616" s="35">
        <v>46013.664525462962</v>
      </c>
      <c r="N616" s="35">
        <v>46014.481249999997</v>
      </c>
      <c r="O616" t="s">
        <v>972</v>
      </c>
      <c r="P616" t="s">
        <v>951</v>
      </c>
      <c r="Q616" t="s">
        <v>1323</v>
      </c>
      <c r="R616" t="s">
        <v>993</v>
      </c>
      <c r="S616" t="s">
        <v>142</v>
      </c>
      <c r="T616" t="s">
        <v>1046</v>
      </c>
      <c r="U616" t="s">
        <v>100</v>
      </c>
      <c r="V616" t="s">
        <v>4953</v>
      </c>
      <c r="W616" t="s">
        <v>102</v>
      </c>
      <c r="X616" t="s">
        <v>4954</v>
      </c>
      <c r="Y616" t="s">
        <v>8</v>
      </c>
      <c r="Z616" t="s">
        <v>105</v>
      </c>
      <c r="AA616" t="s">
        <v>2405</v>
      </c>
      <c r="AB616" s="37">
        <v>1</v>
      </c>
      <c r="AC616" t="s">
        <v>107</v>
      </c>
      <c r="AD616" s="37">
        <v>65960</v>
      </c>
      <c r="AE616" s="37">
        <v>75096</v>
      </c>
      <c r="AF616" s="37">
        <v>65960</v>
      </c>
    </row>
    <row r="617" spans="1:32">
      <c r="A617" t="s">
        <v>297</v>
      </c>
      <c r="B617" t="s">
        <v>109</v>
      </c>
      <c r="C617" t="s">
        <v>110</v>
      </c>
      <c r="D617" t="s">
        <v>360</v>
      </c>
      <c r="E617" t="s">
        <v>4955</v>
      </c>
      <c r="F617" t="s">
        <v>4956</v>
      </c>
      <c r="G617" t="s">
        <v>947</v>
      </c>
      <c r="H617" t="s">
        <v>302</v>
      </c>
      <c r="I617" t="s">
        <v>363</v>
      </c>
      <c r="J617" t="s">
        <v>4957</v>
      </c>
      <c r="K617" t="s">
        <v>96</v>
      </c>
      <c r="L617" t="s">
        <v>4958</v>
      </c>
      <c r="M617" s="35">
        <v>46013.664953703701</v>
      </c>
      <c r="N617" s="35">
        <v>46014.566666666673</v>
      </c>
      <c r="O617" t="s">
        <v>972</v>
      </c>
      <c r="P617" t="s">
        <v>951</v>
      </c>
      <c r="Q617" t="s">
        <v>952</v>
      </c>
      <c r="R617" t="s">
        <v>973</v>
      </c>
      <c r="S617" t="s">
        <v>142</v>
      </c>
      <c r="T617" t="s">
        <v>143</v>
      </c>
      <c r="U617" t="s">
        <v>100</v>
      </c>
      <c r="V617" t="s">
        <v>4959</v>
      </c>
      <c r="W617" t="s">
        <v>102</v>
      </c>
      <c r="X617" t="s">
        <v>4960</v>
      </c>
      <c r="Y617" t="s">
        <v>11</v>
      </c>
      <c r="Z617" t="s">
        <v>105</v>
      </c>
      <c r="AA617" t="s">
        <v>308</v>
      </c>
      <c r="AB617" s="37">
        <v>1</v>
      </c>
      <c r="AC617" t="s">
        <v>107</v>
      </c>
      <c r="AD617" s="37">
        <v>144968</v>
      </c>
      <c r="AE617" s="37">
        <v>140396</v>
      </c>
      <c r="AF617" s="37">
        <v>144968</v>
      </c>
    </row>
    <row r="618" spans="1:32">
      <c r="A618" t="s">
        <v>189</v>
      </c>
      <c r="B618" t="s">
        <v>190</v>
      </c>
      <c r="C618" t="s">
        <v>191</v>
      </c>
      <c r="D618" t="s">
        <v>596</v>
      </c>
      <c r="E618" t="s">
        <v>4961</v>
      </c>
      <c r="F618" t="s">
        <v>4962</v>
      </c>
      <c r="G618" t="s">
        <v>947</v>
      </c>
      <c r="H618" t="s">
        <v>195</v>
      </c>
      <c r="I618" t="s">
        <v>599</v>
      </c>
      <c r="J618" t="s">
        <v>4963</v>
      </c>
      <c r="K618" t="s">
        <v>96</v>
      </c>
      <c r="L618" t="s">
        <v>4964</v>
      </c>
      <c r="M618" s="35">
        <v>46013.683692129627</v>
      </c>
      <c r="N618" s="35">
        <v>46014.472916666673</v>
      </c>
      <c r="O618" t="s">
        <v>972</v>
      </c>
      <c r="P618" t="s">
        <v>951</v>
      </c>
      <c r="Q618" t="s">
        <v>1100</v>
      </c>
      <c r="R618" t="s">
        <v>993</v>
      </c>
      <c r="S618" t="s">
        <v>98</v>
      </c>
      <c r="T618" t="s">
        <v>99</v>
      </c>
      <c r="U618" t="s">
        <v>100</v>
      </c>
      <c r="V618" t="s">
        <v>4965</v>
      </c>
      <c r="W618" t="s">
        <v>102</v>
      </c>
      <c r="X618" t="s">
        <v>4966</v>
      </c>
      <c r="Y618" t="s">
        <v>11</v>
      </c>
      <c r="Z618" t="s">
        <v>105</v>
      </c>
      <c r="AA618" t="s">
        <v>3716</v>
      </c>
      <c r="AB618" s="37">
        <v>1</v>
      </c>
      <c r="AC618" t="s">
        <v>107</v>
      </c>
      <c r="AD618" s="37">
        <v>144968</v>
      </c>
      <c r="AE618" s="37">
        <v>140396</v>
      </c>
      <c r="AF618" s="37">
        <v>144968</v>
      </c>
    </row>
    <row r="619" spans="1:32">
      <c r="A619" t="s">
        <v>417</v>
      </c>
      <c r="B619" t="s">
        <v>86</v>
      </c>
      <c r="C619" t="s">
        <v>87</v>
      </c>
      <c r="D619" t="s">
        <v>470</v>
      </c>
      <c r="E619" t="s">
        <v>4967</v>
      </c>
      <c r="F619" t="s">
        <v>4968</v>
      </c>
      <c r="G619" t="s">
        <v>947</v>
      </c>
      <c r="H619" t="s">
        <v>455</v>
      </c>
      <c r="I619" t="s">
        <v>473</v>
      </c>
      <c r="J619" t="s">
        <v>4969</v>
      </c>
      <c r="K619" t="s">
        <v>96</v>
      </c>
      <c r="L619" t="s">
        <v>4970</v>
      </c>
      <c r="M619" s="35">
        <v>46013.690428240741</v>
      </c>
      <c r="N619" s="35">
        <v>46014.475694444453</v>
      </c>
      <c r="O619" t="s">
        <v>972</v>
      </c>
      <c r="P619" t="s">
        <v>951</v>
      </c>
      <c r="Q619" t="s">
        <v>983</v>
      </c>
      <c r="R619" t="s">
        <v>984</v>
      </c>
      <c r="S619" t="s">
        <v>964</v>
      </c>
      <c r="T619" t="s">
        <v>964</v>
      </c>
      <c r="U619" t="s">
        <v>100</v>
      </c>
      <c r="V619" t="s">
        <v>4971</v>
      </c>
      <c r="W619" t="s">
        <v>102</v>
      </c>
      <c r="X619" t="s">
        <v>4972</v>
      </c>
      <c r="Y619" t="s">
        <v>11</v>
      </c>
      <c r="Z619" t="s">
        <v>105</v>
      </c>
      <c r="AA619" t="s">
        <v>1318</v>
      </c>
      <c r="AB619" s="37">
        <v>1</v>
      </c>
      <c r="AC619" t="s">
        <v>107</v>
      </c>
      <c r="AD619" s="37">
        <v>144968</v>
      </c>
      <c r="AE619" s="37">
        <v>140396</v>
      </c>
      <c r="AF619" s="37">
        <v>144968</v>
      </c>
    </row>
    <row r="620" spans="1:32">
      <c r="A620" t="s">
        <v>317</v>
      </c>
      <c r="B620" t="s">
        <v>124</v>
      </c>
      <c r="C620" t="s">
        <v>125</v>
      </c>
      <c r="D620" t="s">
        <v>328</v>
      </c>
      <c r="E620" t="s">
        <v>4973</v>
      </c>
      <c r="F620" t="s">
        <v>330</v>
      </c>
      <c r="G620" t="s">
        <v>947</v>
      </c>
      <c r="H620" t="s">
        <v>321</v>
      </c>
      <c r="I620" t="s">
        <v>331</v>
      </c>
      <c r="J620" t="s">
        <v>332</v>
      </c>
      <c r="K620" t="s">
        <v>96</v>
      </c>
      <c r="L620" t="s">
        <v>4974</v>
      </c>
      <c r="M620" s="35">
        <v>46013.722592592603</v>
      </c>
      <c r="N620" s="35">
        <v>46014.647916666669</v>
      </c>
      <c r="O620" t="s">
        <v>972</v>
      </c>
      <c r="P620" t="s">
        <v>951</v>
      </c>
      <c r="Q620" t="s">
        <v>1268</v>
      </c>
      <c r="R620" t="s">
        <v>993</v>
      </c>
      <c r="S620" t="s">
        <v>98</v>
      </c>
      <c r="T620" t="s">
        <v>119</v>
      </c>
      <c r="U620" t="s">
        <v>100</v>
      </c>
      <c r="V620" t="s">
        <v>4975</v>
      </c>
      <c r="W620" t="s">
        <v>102</v>
      </c>
      <c r="X620" t="s">
        <v>335</v>
      </c>
      <c r="Y620" t="s">
        <v>13</v>
      </c>
      <c r="Z620" t="s">
        <v>105</v>
      </c>
      <c r="AA620" t="s">
        <v>3393</v>
      </c>
      <c r="AB620" s="37">
        <v>1</v>
      </c>
      <c r="AC620" t="s">
        <v>107</v>
      </c>
      <c r="AD620" s="37">
        <v>275729</v>
      </c>
      <c r="AE620" s="37">
        <v>196537</v>
      </c>
      <c r="AF620" s="37">
        <v>275729</v>
      </c>
    </row>
    <row r="621" spans="1:32">
      <c r="A621" t="s">
        <v>189</v>
      </c>
      <c r="B621" t="s">
        <v>190</v>
      </c>
      <c r="C621" t="s">
        <v>191</v>
      </c>
      <c r="D621" t="s">
        <v>210</v>
      </c>
      <c r="E621" t="s">
        <v>4976</v>
      </c>
      <c r="F621" t="s">
        <v>2979</v>
      </c>
      <c r="G621" t="s">
        <v>947</v>
      </c>
      <c r="H621" t="s">
        <v>195</v>
      </c>
      <c r="I621" t="s">
        <v>189</v>
      </c>
      <c r="J621" t="s">
        <v>2980</v>
      </c>
      <c r="K621" t="s">
        <v>96</v>
      </c>
      <c r="L621" t="s">
        <v>4977</v>
      </c>
      <c r="M621" s="35">
        <v>46013.727743055562</v>
      </c>
      <c r="N621" s="35">
        <v>46014.484027777777</v>
      </c>
      <c r="P621" t="s">
        <v>951</v>
      </c>
      <c r="Q621" t="s">
        <v>983</v>
      </c>
      <c r="R621" t="s">
        <v>984</v>
      </c>
      <c r="S621" t="s">
        <v>98</v>
      </c>
      <c r="T621" t="s">
        <v>119</v>
      </c>
      <c r="V621" t="s">
        <v>4978</v>
      </c>
      <c r="W621" t="s">
        <v>955</v>
      </c>
      <c r="Y621" t="s">
        <v>8</v>
      </c>
      <c r="Z621" t="s">
        <v>105</v>
      </c>
      <c r="AA621" t="s">
        <v>230</v>
      </c>
      <c r="AB621" s="37">
        <v>0</v>
      </c>
      <c r="AC621" t="s">
        <v>107</v>
      </c>
      <c r="AD621" s="37">
        <v>41241</v>
      </c>
      <c r="AE621" s="37">
        <v>0</v>
      </c>
      <c r="AF621" s="37">
        <v>41241</v>
      </c>
    </row>
    <row r="622" spans="1:32">
      <c r="A622" t="s">
        <v>242</v>
      </c>
      <c r="B622" t="s">
        <v>248</v>
      </c>
      <c r="C622" t="s">
        <v>244</v>
      </c>
      <c r="D622" t="s">
        <v>1643</v>
      </c>
      <c r="E622" t="s">
        <v>4979</v>
      </c>
      <c r="F622" t="s">
        <v>4980</v>
      </c>
      <c r="G622" t="s">
        <v>947</v>
      </c>
      <c r="H622" t="s">
        <v>248</v>
      </c>
      <c r="I622" t="s">
        <v>1646</v>
      </c>
      <c r="J622" t="s">
        <v>4981</v>
      </c>
      <c r="K622" t="s">
        <v>96</v>
      </c>
      <c r="L622" t="s">
        <v>4982</v>
      </c>
      <c r="M622" s="35">
        <v>46013.743321759262</v>
      </c>
      <c r="N622" s="35">
        <v>46014.568749999999</v>
      </c>
      <c r="O622" t="s">
        <v>972</v>
      </c>
      <c r="P622" t="s">
        <v>951</v>
      </c>
      <c r="Q622" t="s">
        <v>1364</v>
      </c>
      <c r="R622" t="s">
        <v>2469</v>
      </c>
      <c r="S622" t="s">
        <v>98</v>
      </c>
      <c r="T622" t="s">
        <v>119</v>
      </c>
      <c r="U622" t="s">
        <v>100</v>
      </c>
      <c r="V622" t="s">
        <v>4983</v>
      </c>
      <c r="W622" t="s">
        <v>102</v>
      </c>
      <c r="X622" t="s">
        <v>4984</v>
      </c>
      <c r="Y622" t="s">
        <v>8</v>
      </c>
      <c r="Z622" t="s">
        <v>105</v>
      </c>
      <c r="AA622" t="s">
        <v>1658</v>
      </c>
      <c r="AB622" s="37">
        <v>1</v>
      </c>
      <c r="AC622" t="s">
        <v>107</v>
      </c>
      <c r="AD622" s="37">
        <v>65960</v>
      </c>
      <c r="AE622" s="37">
        <v>75096</v>
      </c>
      <c r="AF622" s="37">
        <v>65960</v>
      </c>
    </row>
    <row r="623" spans="1:32">
      <c r="A623" t="s">
        <v>189</v>
      </c>
      <c r="B623" t="s">
        <v>190</v>
      </c>
      <c r="C623" t="s">
        <v>191</v>
      </c>
      <c r="D623" t="s">
        <v>210</v>
      </c>
      <c r="E623" t="s">
        <v>4985</v>
      </c>
      <c r="F623" t="s">
        <v>4986</v>
      </c>
      <c r="G623" t="s">
        <v>947</v>
      </c>
      <c r="H623" t="s">
        <v>195</v>
      </c>
      <c r="I623" t="s">
        <v>189</v>
      </c>
      <c r="J623" t="s">
        <v>4987</v>
      </c>
      <c r="K623" t="s">
        <v>96</v>
      </c>
      <c r="L623" t="s">
        <v>4988</v>
      </c>
      <c r="M623" s="35">
        <v>46013.746863425928</v>
      </c>
      <c r="N623" s="35">
        <v>46014.568055555559</v>
      </c>
      <c r="O623" t="s">
        <v>972</v>
      </c>
      <c r="P623" t="s">
        <v>951</v>
      </c>
      <c r="Q623" t="s">
        <v>952</v>
      </c>
      <c r="R623" t="s">
        <v>953</v>
      </c>
      <c r="S623" t="s">
        <v>98</v>
      </c>
      <c r="T623" t="s">
        <v>119</v>
      </c>
      <c r="U623" t="s">
        <v>100</v>
      </c>
      <c r="V623" t="s">
        <v>4989</v>
      </c>
      <c r="W623" t="s">
        <v>102</v>
      </c>
      <c r="X623" t="s">
        <v>4990</v>
      </c>
      <c r="Y623" t="s">
        <v>8</v>
      </c>
      <c r="Z623" t="s">
        <v>105</v>
      </c>
      <c r="AA623" t="s">
        <v>400</v>
      </c>
      <c r="AB623" s="37">
        <v>1</v>
      </c>
      <c r="AC623" t="s">
        <v>107</v>
      </c>
      <c r="AD623" s="37">
        <v>65960</v>
      </c>
      <c r="AE623" s="37">
        <v>75096</v>
      </c>
      <c r="AF623" s="37">
        <v>65960</v>
      </c>
    </row>
    <row r="624" spans="1:32">
      <c r="A624" t="s">
        <v>317</v>
      </c>
      <c r="B624" t="s">
        <v>124</v>
      </c>
      <c r="C624" t="s">
        <v>125</v>
      </c>
      <c r="D624" t="s">
        <v>3141</v>
      </c>
      <c r="E624" t="s">
        <v>4991</v>
      </c>
      <c r="F624" t="s">
        <v>4992</v>
      </c>
      <c r="G624" t="s">
        <v>947</v>
      </c>
      <c r="H624" t="s">
        <v>321</v>
      </c>
      <c r="I624" t="s">
        <v>3144</v>
      </c>
      <c r="J624" t="s">
        <v>1975</v>
      </c>
      <c r="K624" t="s">
        <v>96</v>
      </c>
      <c r="L624" t="s">
        <v>4993</v>
      </c>
      <c r="M624" s="35">
        <v>46013.74858796296</v>
      </c>
      <c r="N624" s="35">
        <v>46014.536805555559</v>
      </c>
      <c r="O624" t="s">
        <v>972</v>
      </c>
      <c r="P624" t="s">
        <v>951</v>
      </c>
      <c r="Q624" t="s">
        <v>1027</v>
      </c>
      <c r="R624" t="s">
        <v>1028</v>
      </c>
      <c r="S624" t="s">
        <v>98</v>
      </c>
      <c r="T624" t="s">
        <v>119</v>
      </c>
      <c r="U624" t="s">
        <v>100</v>
      </c>
      <c r="V624" t="s">
        <v>4994</v>
      </c>
      <c r="W624" t="s">
        <v>102</v>
      </c>
      <c r="X624" t="s">
        <v>4995</v>
      </c>
      <c r="Y624" t="s">
        <v>15</v>
      </c>
      <c r="Z624" t="s">
        <v>105</v>
      </c>
      <c r="AA624" t="s">
        <v>1819</v>
      </c>
      <c r="AB624" s="37">
        <v>1</v>
      </c>
      <c r="AC624" t="s">
        <v>107</v>
      </c>
      <c r="AD624" s="37">
        <v>479589</v>
      </c>
      <c r="AE624" s="37">
        <v>196537</v>
      </c>
      <c r="AF624" s="37">
        <v>479589</v>
      </c>
    </row>
    <row r="625" spans="1:32">
      <c r="A625" t="s">
        <v>1261</v>
      </c>
      <c r="B625" t="s">
        <v>124</v>
      </c>
      <c r="C625" t="s">
        <v>125</v>
      </c>
      <c r="D625" t="s">
        <v>2876</v>
      </c>
      <c r="E625" t="s">
        <v>4996</v>
      </c>
      <c r="F625" t="s">
        <v>4926</v>
      </c>
      <c r="G625" t="s">
        <v>947</v>
      </c>
      <c r="H625" t="s">
        <v>1265</v>
      </c>
      <c r="I625" t="s">
        <v>2879</v>
      </c>
      <c r="J625" t="s">
        <v>4927</v>
      </c>
      <c r="K625" t="s">
        <v>96</v>
      </c>
      <c r="L625" t="s">
        <v>4997</v>
      </c>
      <c r="M625" s="35">
        <v>46014.333333333343</v>
      </c>
      <c r="N625" s="35">
        <v>46014.478472222218</v>
      </c>
      <c r="O625" t="s">
        <v>972</v>
      </c>
      <c r="P625" t="s">
        <v>951</v>
      </c>
      <c r="Q625" t="s">
        <v>1044</v>
      </c>
      <c r="R625" t="s">
        <v>993</v>
      </c>
      <c r="S625" t="s">
        <v>98</v>
      </c>
      <c r="T625" t="s">
        <v>99</v>
      </c>
      <c r="U625" t="s">
        <v>100</v>
      </c>
      <c r="V625" t="s">
        <v>4998</v>
      </c>
      <c r="W625" t="s">
        <v>102</v>
      </c>
      <c r="X625" t="s">
        <v>4930</v>
      </c>
      <c r="Y625" t="s">
        <v>8</v>
      </c>
      <c r="Z625" t="s">
        <v>105</v>
      </c>
      <c r="AA625" t="s">
        <v>1936</v>
      </c>
      <c r="AB625" s="37">
        <v>1</v>
      </c>
      <c r="AC625" t="s">
        <v>107</v>
      </c>
      <c r="AD625" s="37">
        <v>65960</v>
      </c>
      <c r="AE625" s="37">
        <v>75096</v>
      </c>
      <c r="AF625" s="37">
        <v>65960</v>
      </c>
    </row>
    <row r="626" spans="1:32">
      <c r="A626" t="s">
        <v>189</v>
      </c>
      <c r="B626" t="s">
        <v>190</v>
      </c>
      <c r="C626" t="s">
        <v>191</v>
      </c>
      <c r="D626" t="s">
        <v>4999</v>
      </c>
      <c r="E626" t="s">
        <v>5000</v>
      </c>
      <c r="F626" t="s">
        <v>5001</v>
      </c>
      <c r="G626" t="s">
        <v>947</v>
      </c>
      <c r="H626" t="s">
        <v>195</v>
      </c>
      <c r="I626" t="s">
        <v>5002</v>
      </c>
      <c r="J626" t="s">
        <v>5003</v>
      </c>
      <c r="K626" t="s">
        <v>96</v>
      </c>
      <c r="L626" t="s">
        <v>5004</v>
      </c>
      <c r="M626" s="35">
        <v>46014.333333333343</v>
      </c>
      <c r="N626" s="35">
        <v>46015.427083333343</v>
      </c>
      <c r="O626" t="s">
        <v>972</v>
      </c>
      <c r="P626" t="s">
        <v>951</v>
      </c>
      <c r="Q626" t="s">
        <v>1100</v>
      </c>
      <c r="R626" t="s">
        <v>1346</v>
      </c>
      <c r="S626" t="s">
        <v>964</v>
      </c>
      <c r="T626" t="s">
        <v>964</v>
      </c>
      <c r="U626" t="s">
        <v>100</v>
      </c>
      <c r="V626" t="s">
        <v>5005</v>
      </c>
      <c r="W626" t="s">
        <v>102</v>
      </c>
      <c r="X626" t="s">
        <v>5006</v>
      </c>
      <c r="Y626" t="s">
        <v>13</v>
      </c>
      <c r="Z626" t="s">
        <v>105</v>
      </c>
      <c r="AA626" t="s">
        <v>553</v>
      </c>
      <c r="AB626" s="37">
        <v>1</v>
      </c>
      <c r="AC626" t="s">
        <v>107</v>
      </c>
      <c r="AD626" s="37">
        <v>275729</v>
      </c>
      <c r="AE626" s="37">
        <v>196537</v>
      </c>
      <c r="AF626" s="37">
        <v>275729</v>
      </c>
    </row>
    <row r="627" spans="1:32">
      <c r="A627" t="s">
        <v>626</v>
      </c>
      <c r="B627" t="s">
        <v>124</v>
      </c>
      <c r="C627" t="s">
        <v>125</v>
      </c>
      <c r="D627" t="s">
        <v>627</v>
      </c>
      <c r="E627" t="s">
        <v>5007</v>
      </c>
      <c r="F627" t="s">
        <v>5008</v>
      </c>
      <c r="G627" t="s">
        <v>947</v>
      </c>
      <c r="H627" t="s">
        <v>630</v>
      </c>
      <c r="I627" t="s">
        <v>626</v>
      </c>
      <c r="J627" t="s">
        <v>5009</v>
      </c>
      <c r="K627" t="s">
        <v>96</v>
      </c>
      <c r="L627" t="s">
        <v>5010</v>
      </c>
      <c r="M627" s="35">
        <v>46014.333333333343</v>
      </c>
      <c r="N627" s="35">
        <v>46014.474305555559</v>
      </c>
      <c r="O627" t="s">
        <v>972</v>
      </c>
      <c r="P627" t="s">
        <v>951</v>
      </c>
      <c r="Q627" t="s">
        <v>992</v>
      </c>
      <c r="R627" t="s">
        <v>993</v>
      </c>
      <c r="S627" t="s">
        <v>964</v>
      </c>
      <c r="T627" t="s">
        <v>964</v>
      </c>
      <c r="U627" t="s">
        <v>100</v>
      </c>
      <c r="V627" t="s">
        <v>5011</v>
      </c>
      <c r="W627" t="s">
        <v>102</v>
      </c>
      <c r="X627" t="s">
        <v>5012</v>
      </c>
      <c r="Y627" t="s">
        <v>8</v>
      </c>
      <c r="Z627" t="s">
        <v>105</v>
      </c>
      <c r="AA627" t="s">
        <v>635</v>
      </c>
      <c r="AB627" s="37">
        <v>1</v>
      </c>
      <c r="AC627" t="s">
        <v>107</v>
      </c>
      <c r="AD627" s="37">
        <v>65960</v>
      </c>
      <c r="AE627" s="37">
        <v>75096</v>
      </c>
      <c r="AF627" s="37">
        <v>65960</v>
      </c>
    </row>
    <row r="628" spans="1:32">
      <c r="A628" t="s">
        <v>1066</v>
      </c>
      <c r="B628" t="s">
        <v>190</v>
      </c>
      <c r="C628" t="s">
        <v>191</v>
      </c>
      <c r="D628" t="s">
        <v>1433</v>
      </c>
      <c r="E628" t="s">
        <v>5013</v>
      </c>
      <c r="F628" t="s">
        <v>3574</v>
      </c>
      <c r="G628" t="s">
        <v>947</v>
      </c>
      <c r="H628" t="s">
        <v>195</v>
      </c>
      <c r="I628" t="s">
        <v>1436</v>
      </c>
      <c r="J628" t="s">
        <v>3575</v>
      </c>
      <c r="K628" t="s">
        <v>96</v>
      </c>
      <c r="L628" t="s">
        <v>5014</v>
      </c>
      <c r="M628" s="35">
        <v>46014.350659722222</v>
      </c>
      <c r="N628" s="35">
        <v>46014.534722222219</v>
      </c>
      <c r="O628" t="s">
        <v>972</v>
      </c>
      <c r="P628" t="s">
        <v>1000</v>
      </c>
      <c r="Q628" t="s">
        <v>1455</v>
      </c>
      <c r="R628" t="s">
        <v>1456</v>
      </c>
      <c r="S628" t="s">
        <v>98</v>
      </c>
      <c r="T628" t="s">
        <v>99</v>
      </c>
      <c r="U628" t="s">
        <v>100</v>
      </c>
      <c r="V628" t="s">
        <v>5015</v>
      </c>
      <c r="W628" t="s">
        <v>102</v>
      </c>
      <c r="X628" t="s">
        <v>5016</v>
      </c>
      <c r="Y628" t="s">
        <v>11</v>
      </c>
      <c r="Z628" t="s">
        <v>105</v>
      </c>
      <c r="AA628" t="s">
        <v>1075</v>
      </c>
      <c r="AB628" s="37">
        <v>1</v>
      </c>
      <c r="AC628" t="s">
        <v>107</v>
      </c>
      <c r="AD628" s="37">
        <v>144968</v>
      </c>
      <c r="AE628" s="37">
        <v>140396</v>
      </c>
      <c r="AF628" s="37">
        <v>144968</v>
      </c>
    </row>
    <row r="629" spans="1:32">
      <c r="A629" t="s">
        <v>1066</v>
      </c>
      <c r="B629" t="s">
        <v>190</v>
      </c>
      <c r="C629" t="s">
        <v>191</v>
      </c>
      <c r="D629" t="s">
        <v>2451</v>
      </c>
      <c r="E629" t="s">
        <v>5017</v>
      </c>
      <c r="F629" t="s">
        <v>5018</v>
      </c>
      <c r="G629" t="s">
        <v>947</v>
      </c>
      <c r="H629" t="s">
        <v>276</v>
      </c>
      <c r="I629" t="s">
        <v>1079</v>
      </c>
      <c r="J629" t="s">
        <v>5019</v>
      </c>
      <c r="K629" t="s">
        <v>96</v>
      </c>
      <c r="L629" t="s">
        <v>5020</v>
      </c>
      <c r="M629" s="35">
        <v>46014.374583333331</v>
      </c>
      <c r="N629" s="35">
        <v>46017.496527777781</v>
      </c>
      <c r="O629" t="s">
        <v>972</v>
      </c>
      <c r="P629" t="s">
        <v>951</v>
      </c>
      <c r="Q629" t="s">
        <v>952</v>
      </c>
      <c r="R629" t="s">
        <v>953</v>
      </c>
      <c r="S629" t="s">
        <v>964</v>
      </c>
      <c r="T629" t="s">
        <v>964</v>
      </c>
      <c r="U629" t="s">
        <v>100</v>
      </c>
      <c r="V629" t="s">
        <v>5021</v>
      </c>
      <c r="W629" t="s">
        <v>102</v>
      </c>
      <c r="X629" t="s">
        <v>5022</v>
      </c>
      <c r="Y629" t="s">
        <v>104</v>
      </c>
      <c r="Z629" t="s">
        <v>1167</v>
      </c>
      <c r="AA629" t="s">
        <v>1075</v>
      </c>
      <c r="AB629" s="37">
        <v>1</v>
      </c>
      <c r="AC629" t="s">
        <v>107</v>
      </c>
      <c r="AD629" s="37">
        <v>479589</v>
      </c>
      <c r="AE629" s="37">
        <v>196537</v>
      </c>
      <c r="AF629" s="37">
        <v>479589</v>
      </c>
    </row>
    <row r="630" spans="1:32">
      <c r="A630" t="s">
        <v>297</v>
      </c>
      <c r="B630" t="s">
        <v>109</v>
      </c>
      <c r="C630" t="s">
        <v>110</v>
      </c>
      <c r="D630" t="s">
        <v>4029</v>
      </c>
      <c r="E630" t="s">
        <v>5023</v>
      </c>
      <c r="F630" t="s">
        <v>4031</v>
      </c>
      <c r="G630" t="s">
        <v>947</v>
      </c>
      <c r="H630" t="s">
        <v>302</v>
      </c>
      <c r="I630" t="s">
        <v>4032</v>
      </c>
      <c r="J630" t="s">
        <v>4033</v>
      </c>
      <c r="K630" t="s">
        <v>96</v>
      </c>
      <c r="L630" t="s">
        <v>5024</v>
      </c>
      <c r="M630" s="35">
        <v>46014.379861111112</v>
      </c>
      <c r="N630" s="35">
        <v>46014.605555555558</v>
      </c>
      <c r="O630" t="s">
        <v>972</v>
      </c>
      <c r="P630" t="s">
        <v>951</v>
      </c>
      <c r="Q630" t="s">
        <v>952</v>
      </c>
      <c r="R630" t="s">
        <v>973</v>
      </c>
      <c r="S630" t="s">
        <v>98</v>
      </c>
      <c r="T630" t="s">
        <v>119</v>
      </c>
      <c r="U630" t="s">
        <v>100</v>
      </c>
      <c r="V630" t="s">
        <v>5025</v>
      </c>
      <c r="W630" t="s">
        <v>102</v>
      </c>
      <c r="X630" t="s">
        <v>5026</v>
      </c>
      <c r="Y630" t="s">
        <v>11</v>
      </c>
      <c r="Z630" t="s">
        <v>105</v>
      </c>
      <c r="AA630" t="s">
        <v>485</v>
      </c>
      <c r="AB630" s="37">
        <v>1</v>
      </c>
      <c r="AC630" t="s">
        <v>107</v>
      </c>
      <c r="AD630" s="37">
        <v>144968</v>
      </c>
      <c r="AE630" s="37">
        <v>140396</v>
      </c>
      <c r="AF630" s="37">
        <v>144968</v>
      </c>
    </row>
    <row r="631" spans="1:32">
      <c r="A631" t="s">
        <v>189</v>
      </c>
      <c r="B631" t="s">
        <v>190</v>
      </c>
      <c r="C631" t="s">
        <v>191</v>
      </c>
      <c r="D631" t="s">
        <v>572</v>
      </c>
      <c r="E631" t="s">
        <v>5027</v>
      </c>
      <c r="F631" t="s">
        <v>5028</v>
      </c>
      <c r="G631" t="s">
        <v>947</v>
      </c>
      <c r="H631" t="s">
        <v>195</v>
      </c>
      <c r="I631" t="s">
        <v>575</v>
      </c>
      <c r="J631" t="s">
        <v>5029</v>
      </c>
      <c r="K631" t="s">
        <v>96</v>
      </c>
      <c r="L631" t="s">
        <v>5030</v>
      </c>
      <c r="M631" s="35">
        <v>46014.38077546296</v>
      </c>
      <c r="N631" s="35">
        <v>46015.489583333343</v>
      </c>
      <c r="O631" t="s">
        <v>972</v>
      </c>
      <c r="P631" t="s">
        <v>951</v>
      </c>
      <c r="Q631" t="s">
        <v>1134</v>
      </c>
      <c r="R631" t="s">
        <v>993</v>
      </c>
      <c r="S631" t="s">
        <v>964</v>
      </c>
      <c r="T631" t="s">
        <v>964</v>
      </c>
      <c r="U631" t="s">
        <v>100</v>
      </c>
      <c r="V631" t="s">
        <v>5031</v>
      </c>
      <c r="W631" t="s">
        <v>102</v>
      </c>
      <c r="X631" t="s">
        <v>5032</v>
      </c>
      <c r="Y631" t="s">
        <v>11</v>
      </c>
      <c r="Z631" t="s">
        <v>105</v>
      </c>
      <c r="AA631" t="s">
        <v>823</v>
      </c>
      <c r="AB631" s="37">
        <v>1</v>
      </c>
      <c r="AC631" t="s">
        <v>107</v>
      </c>
      <c r="AD631" s="37">
        <v>144968</v>
      </c>
      <c r="AE631" s="37">
        <v>140396</v>
      </c>
      <c r="AF631" s="37">
        <v>144968</v>
      </c>
    </row>
    <row r="632" spans="1:32">
      <c r="A632" t="s">
        <v>189</v>
      </c>
      <c r="B632" t="s">
        <v>190</v>
      </c>
      <c r="C632" t="s">
        <v>191</v>
      </c>
      <c r="D632" t="s">
        <v>210</v>
      </c>
      <c r="E632" t="s">
        <v>5033</v>
      </c>
      <c r="F632" t="s">
        <v>5034</v>
      </c>
      <c r="G632" t="s">
        <v>947</v>
      </c>
      <c r="H632" t="s">
        <v>195</v>
      </c>
      <c r="I632" t="s">
        <v>189</v>
      </c>
      <c r="J632" t="s">
        <v>5035</v>
      </c>
      <c r="K632" t="s">
        <v>96</v>
      </c>
      <c r="L632" t="s">
        <v>5036</v>
      </c>
      <c r="M632" s="35">
        <v>46014.427604166667</v>
      </c>
      <c r="N632" s="35">
        <v>46014.515972222223</v>
      </c>
      <c r="O632" t="s">
        <v>972</v>
      </c>
      <c r="P632" t="s">
        <v>951</v>
      </c>
      <c r="Q632" t="s">
        <v>1134</v>
      </c>
      <c r="R632" t="s">
        <v>1135</v>
      </c>
      <c r="S632" t="s">
        <v>964</v>
      </c>
      <c r="T632" t="s">
        <v>964</v>
      </c>
      <c r="U632" t="s">
        <v>100</v>
      </c>
      <c r="V632" t="s">
        <v>5037</v>
      </c>
      <c r="W632" t="s">
        <v>102</v>
      </c>
      <c r="X632" t="s">
        <v>5038</v>
      </c>
      <c r="Y632" t="s">
        <v>8</v>
      </c>
      <c r="Z632" t="s">
        <v>105</v>
      </c>
      <c r="AA632" t="s">
        <v>230</v>
      </c>
      <c r="AB632" s="37">
        <v>1</v>
      </c>
      <c r="AC632" t="s">
        <v>107</v>
      </c>
      <c r="AD632" s="37">
        <v>65960</v>
      </c>
      <c r="AE632" s="37">
        <v>75096</v>
      </c>
      <c r="AF632" s="37">
        <v>65960</v>
      </c>
    </row>
    <row r="633" spans="1:32">
      <c r="A633" t="s">
        <v>189</v>
      </c>
      <c r="B633" t="s">
        <v>190</v>
      </c>
      <c r="C633" t="s">
        <v>191</v>
      </c>
      <c r="D633" t="s">
        <v>3671</v>
      </c>
      <c r="E633" t="s">
        <v>5039</v>
      </c>
      <c r="F633" t="s">
        <v>5040</v>
      </c>
      <c r="G633" t="s">
        <v>947</v>
      </c>
      <c r="H633" t="s">
        <v>195</v>
      </c>
      <c r="I633" t="s">
        <v>3674</v>
      </c>
      <c r="J633" t="s">
        <v>5041</v>
      </c>
      <c r="K633" t="s">
        <v>96</v>
      </c>
      <c r="L633" t="s">
        <v>5042</v>
      </c>
      <c r="M633" s="35">
        <v>46014.424837962957</v>
      </c>
      <c r="N633" s="35">
        <v>46014.563888888893</v>
      </c>
      <c r="O633" t="s">
        <v>972</v>
      </c>
      <c r="P633" t="s">
        <v>951</v>
      </c>
      <c r="Q633" t="s">
        <v>1056</v>
      </c>
      <c r="R633" t="s">
        <v>993</v>
      </c>
      <c r="S633" t="s">
        <v>142</v>
      </c>
      <c r="T633" t="s">
        <v>1046</v>
      </c>
      <c r="U633" t="s">
        <v>100</v>
      </c>
      <c r="V633" t="s">
        <v>5043</v>
      </c>
      <c r="W633" t="s">
        <v>102</v>
      </c>
      <c r="X633" t="s">
        <v>5044</v>
      </c>
      <c r="Y633" t="s">
        <v>13</v>
      </c>
      <c r="Z633" t="s">
        <v>105</v>
      </c>
      <c r="AA633" t="s">
        <v>217</v>
      </c>
      <c r="AB633" s="37">
        <v>1</v>
      </c>
      <c r="AC633" t="s">
        <v>107</v>
      </c>
      <c r="AD633" s="37">
        <v>275729</v>
      </c>
      <c r="AE633" s="37">
        <v>196537</v>
      </c>
      <c r="AF633" s="37">
        <v>275729</v>
      </c>
    </row>
    <row r="634" spans="1:32">
      <c r="A634" t="s">
        <v>189</v>
      </c>
      <c r="B634" t="s">
        <v>190</v>
      </c>
      <c r="C634" t="s">
        <v>191</v>
      </c>
      <c r="D634" t="s">
        <v>210</v>
      </c>
      <c r="E634" t="s">
        <v>5045</v>
      </c>
      <c r="F634" t="s">
        <v>2319</v>
      </c>
      <c r="G634" t="s">
        <v>947</v>
      </c>
      <c r="H634" t="s">
        <v>195</v>
      </c>
      <c r="I634" t="s">
        <v>189</v>
      </c>
      <c r="J634" t="s">
        <v>2320</v>
      </c>
      <c r="K634" t="s">
        <v>96</v>
      </c>
      <c r="L634" t="s">
        <v>5046</v>
      </c>
      <c r="M634" s="35">
        <v>46014.425983796304</v>
      </c>
      <c r="N634" s="35">
        <v>46014.633333333331</v>
      </c>
      <c r="O634" t="s">
        <v>972</v>
      </c>
      <c r="P634" t="s">
        <v>951</v>
      </c>
      <c r="Q634" t="s">
        <v>1527</v>
      </c>
      <c r="R634" t="s">
        <v>1528</v>
      </c>
      <c r="S634" t="s">
        <v>98</v>
      </c>
      <c r="T634" t="s">
        <v>99</v>
      </c>
      <c r="U634" t="s">
        <v>1483</v>
      </c>
      <c r="V634" t="s">
        <v>5047</v>
      </c>
      <c r="W634" t="s">
        <v>102</v>
      </c>
      <c r="X634" t="s">
        <v>107</v>
      </c>
      <c r="Y634" t="s">
        <v>8</v>
      </c>
      <c r="Z634" t="s">
        <v>105</v>
      </c>
      <c r="AA634" t="s">
        <v>382</v>
      </c>
      <c r="AB634" s="37">
        <v>1</v>
      </c>
      <c r="AC634" t="s">
        <v>107</v>
      </c>
      <c r="AD634" s="37">
        <v>65960</v>
      </c>
      <c r="AE634" s="37">
        <v>75096</v>
      </c>
      <c r="AF634" s="37">
        <v>65960</v>
      </c>
    </row>
    <row r="635" spans="1:32">
      <c r="A635" t="s">
        <v>1066</v>
      </c>
      <c r="B635" t="s">
        <v>190</v>
      </c>
      <c r="C635" t="s">
        <v>191</v>
      </c>
      <c r="D635" t="s">
        <v>1426</v>
      </c>
      <c r="E635" t="s">
        <v>5048</v>
      </c>
      <c r="F635" t="s">
        <v>5049</v>
      </c>
      <c r="G635" t="s">
        <v>947</v>
      </c>
      <c r="H635" t="s">
        <v>195</v>
      </c>
      <c r="I635" t="s">
        <v>1066</v>
      </c>
      <c r="J635" t="s">
        <v>5050</v>
      </c>
      <c r="K635" t="s">
        <v>96</v>
      </c>
      <c r="L635" t="s">
        <v>5051</v>
      </c>
      <c r="M635" s="35">
        <v>46014.435844907413</v>
      </c>
      <c r="N635" s="35">
        <v>46014.708333333343</v>
      </c>
      <c r="O635" t="s">
        <v>972</v>
      </c>
      <c r="P635" t="s">
        <v>951</v>
      </c>
      <c r="Q635" t="s">
        <v>1134</v>
      </c>
      <c r="R635" t="s">
        <v>993</v>
      </c>
      <c r="S635" t="s">
        <v>98</v>
      </c>
      <c r="T635" t="s">
        <v>119</v>
      </c>
      <c r="U635" t="s">
        <v>100</v>
      </c>
      <c r="V635" t="s">
        <v>5052</v>
      </c>
      <c r="W635" t="s">
        <v>102</v>
      </c>
      <c r="X635" t="s">
        <v>5053</v>
      </c>
      <c r="Y635" t="s">
        <v>8</v>
      </c>
      <c r="Z635" t="s">
        <v>105</v>
      </c>
      <c r="AA635" t="s">
        <v>1075</v>
      </c>
      <c r="AB635" s="37">
        <v>1</v>
      </c>
      <c r="AC635" t="s">
        <v>107</v>
      </c>
      <c r="AD635" s="37">
        <v>65960</v>
      </c>
      <c r="AE635" s="37">
        <v>75096</v>
      </c>
      <c r="AF635" s="37">
        <v>65960</v>
      </c>
    </row>
    <row r="636" spans="1:32">
      <c r="A636" t="s">
        <v>626</v>
      </c>
      <c r="B636" t="s">
        <v>124</v>
      </c>
      <c r="C636" t="s">
        <v>125</v>
      </c>
      <c r="D636" t="s">
        <v>627</v>
      </c>
      <c r="E636" t="s">
        <v>5054</v>
      </c>
      <c r="F636" t="s">
        <v>5055</v>
      </c>
      <c r="G636" t="s">
        <v>947</v>
      </c>
      <c r="H636" t="s">
        <v>630</v>
      </c>
      <c r="I636" t="s">
        <v>626</v>
      </c>
      <c r="J636" t="s">
        <v>5056</v>
      </c>
      <c r="K636" t="s">
        <v>96</v>
      </c>
      <c r="L636" t="s">
        <v>5057</v>
      </c>
      <c r="M636" s="35">
        <v>46014.451898148152</v>
      </c>
      <c r="N636" s="35">
        <v>46014.518055555563</v>
      </c>
      <c r="O636" t="s">
        <v>972</v>
      </c>
      <c r="P636" t="s">
        <v>951</v>
      </c>
      <c r="Q636" t="s">
        <v>952</v>
      </c>
      <c r="R636" t="s">
        <v>1125</v>
      </c>
      <c r="S636" t="s">
        <v>142</v>
      </c>
      <c r="T636" t="s">
        <v>155</v>
      </c>
      <c r="U636" t="s">
        <v>100</v>
      </c>
      <c r="V636" t="s">
        <v>5058</v>
      </c>
      <c r="W636" t="s">
        <v>102</v>
      </c>
      <c r="X636" t="s">
        <v>5059</v>
      </c>
      <c r="Y636" t="s">
        <v>8</v>
      </c>
      <c r="Z636" t="s">
        <v>105</v>
      </c>
      <c r="AA636" t="s">
        <v>635</v>
      </c>
      <c r="AB636" s="37">
        <v>1</v>
      </c>
      <c r="AC636" t="s">
        <v>107</v>
      </c>
      <c r="AD636" s="37">
        <v>65960</v>
      </c>
      <c r="AE636" s="37">
        <v>75096</v>
      </c>
      <c r="AF636" s="37">
        <v>65960</v>
      </c>
    </row>
    <row r="637" spans="1:32">
      <c r="A637" t="s">
        <v>189</v>
      </c>
      <c r="B637" t="s">
        <v>190</v>
      </c>
      <c r="C637" t="s">
        <v>191</v>
      </c>
      <c r="D637" t="s">
        <v>826</v>
      </c>
      <c r="E637" t="s">
        <v>5060</v>
      </c>
      <c r="F637" t="s">
        <v>5061</v>
      </c>
      <c r="G637" t="s">
        <v>947</v>
      </c>
      <c r="H637" t="s">
        <v>195</v>
      </c>
      <c r="I637" t="s">
        <v>830</v>
      </c>
      <c r="J637" t="s">
        <v>5062</v>
      </c>
      <c r="K637" t="s">
        <v>96</v>
      </c>
      <c r="L637" t="s">
        <v>5063</v>
      </c>
      <c r="M637" s="35">
        <v>46014.468599537038</v>
      </c>
      <c r="N637" s="35">
        <v>46015.390277777777</v>
      </c>
      <c r="O637" t="s">
        <v>972</v>
      </c>
      <c r="P637" t="s">
        <v>951</v>
      </c>
      <c r="Q637" t="s">
        <v>952</v>
      </c>
      <c r="R637" t="s">
        <v>1125</v>
      </c>
      <c r="S637" t="s">
        <v>142</v>
      </c>
      <c r="T637" t="s">
        <v>1415</v>
      </c>
      <c r="U637" t="s">
        <v>100</v>
      </c>
      <c r="V637" t="s">
        <v>5064</v>
      </c>
      <c r="W637" t="s">
        <v>102</v>
      </c>
      <c r="X637" t="s">
        <v>5065</v>
      </c>
      <c r="Y637" t="s">
        <v>11</v>
      </c>
      <c r="Z637" t="s">
        <v>105</v>
      </c>
      <c r="AA637" t="s">
        <v>2405</v>
      </c>
      <c r="AB637" s="37">
        <v>1</v>
      </c>
      <c r="AC637" t="s">
        <v>107</v>
      </c>
      <c r="AD637" s="37">
        <v>144968</v>
      </c>
      <c r="AE637" s="37">
        <v>140396</v>
      </c>
      <c r="AF637" s="37">
        <v>144968</v>
      </c>
    </row>
    <row r="638" spans="1:32">
      <c r="A638" t="s">
        <v>189</v>
      </c>
      <c r="B638" t="s">
        <v>190</v>
      </c>
      <c r="C638" t="s">
        <v>191</v>
      </c>
      <c r="D638" t="s">
        <v>5066</v>
      </c>
      <c r="E638" t="s">
        <v>5067</v>
      </c>
      <c r="F638" t="s">
        <v>5068</v>
      </c>
      <c r="G638" t="s">
        <v>947</v>
      </c>
      <c r="H638" t="s">
        <v>195</v>
      </c>
      <c r="I638" t="s">
        <v>5069</v>
      </c>
      <c r="J638" t="s">
        <v>5070</v>
      </c>
      <c r="K638" t="s">
        <v>96</v>
      </c>
      <c r="L638" t="s">
        <v>5071</v>
      </c>
      <c r="M638" s="35">
        <v>46014.486574074072</v>
      </c>
      <c r="N638" s="35">
        <v>46014.51458333333</v>
      </c>
      <c r="O638" t="s">
        <v>972</v>
      </c>
      <c r="P638" t="s">
        <v>951</v>
      </c>
      <c r="Q638" t="s">
        <v>1100</v>
      </c>
      <c r="R638" t="s">
        <v>1346</v>
      </c>
      <c r="S638" t="s">
        <v>964</v>
      </c>
      <c r="T638" t="s">
        <v>964</v>
      </c>
      <c r="U638" t="s">
        <v>100</v>
      </c>
      <c r="V638" t="s">
        <v>5072</v>
      </c>
      <c r="W638" t="s">
        <v>102</v>
      </c>
      <c r="X638" t="s">
        <v>5073</v>
      </c>
      <c r="Y638" t="s">
        <v>13</v>
      </c>
      <c r="Z638" t="s">
        <v>105</v>
      </c>
      <c r="AA638" t="s">
        <v>823</v>
      </c>
      <c r="AB638" s="37">
        <v>1</v>
      </c>
      <c r="AC638" t="s">
        <v>107</v>
      </c>
      <c r="AD638" s="37">
        <v>275729</v>
      </c>
      <c r="AE638" s="37">
        <v>196537</v>
      </c>
      <c r="AF638" s="37">
        <v>275729</v>
      </c>
    </row>
    <row r="639" spans="1:32">
      <c r="A639" t="s">
        <v>189</v>
      </c>
      <c r="B639" t="s">
        <v>190</v>
      </c>
      <c r="C639" t="s">
        <v>191</v>
      </c>
      <c r="D639" t="s">
        <v>5074</v>
      </c>
      <c r="E639" t="s">
        <v>5075</v>
      </c>
      <c r="F639" t="s">
        <v>5076</v>
      </c>
      <c r="G639" t="s">
        <v>947</v>
      </c>
      <c r="H639" t="s">
        <v>195</v>
      </c>
      <c r="I639" t="s">
        <v>5077</v>
      </c>
      <c r="J639" t="s">
        <v>5078</v>
      </c>
      <c r="K639" t="s">
        <v>96</v>
      </c>
      <c r="L639" t="s">
        <v>5079</v>
      </c>
      <c r="M639" s="35">
        <v>46014.492592592593</v>
      </c>
      <c r="N639" s="35">
        <v>46015.345138888893</v>
      </c>
      <c r="O639" t="s">
        <v>972</v>
      </c>
      <c r="P639" t="s">
        <v>951</v>
      </c>
      <c r="Q639" t="s">
        <v>1134</v>
      </c>
      <c r="R639" t="s">
        <v>993</v>
      </c>
      <c r="S639" t="s">
        <v>964</v>
      </c>
      <c r="T639" t="s">
        <v>964</v>
      </c>
      <c r="U639" t="s">
        <v>100</v>
      </c>
      <c r="V639" t="s">
        <v>5080</v>
      </c>
      <c r="W639" t="s">
        <v>102</v>
      </c>
      <c r="X639" t="s">
        <v>5081</v>
      </c>
      <c r="Y639" t="s">
        <v>13</v>
      </c>
      <c r="Z639" t="s">
        <v>105</v>
      </c>
      <c r="AA639" t="s">
        <v>836</v>
      </c>
      <c r="AB639" s="37">
        <v>1</v>
      </c>
      <c r="AC639" t="s">
        <v>107</v>
      </c>
      <c r="AD639" s="37">
        <v>275729</v>
      </c>
      <c r="AE639" s="37">
        <v>196537</v>
      </c>
      <c r="AF639" s="37">
        <v>275729</v>
      </c>
    </row>
    <row r="640" spans="1:32">
      <c r="A640" t="s">
        <v>189</v>
      </c>
      <c r="B640" t="s">
        <v>190</v>
      </c>
      <c r="C640" t="s">
        <v>191</v>
      </c>
      <c r="D640" t="s">
        <v>3671</v>
      </c>
      <c r="E640" t="s">
        <v>5082</v>
      </c>
      <c r="F640" t="s">
        <v>5083</v>
      </c>
      <c r="G640" t="s">
        <v>947</v>
      </c>
      <c r="H640" t="s">
        <v>195</v>
      </c>
      <c r="I640" t="s">
        <v>3674</v>
      </c>
      <c r="J640" t="s">
        <v>5084</v>
      </c>
      <c r="K640" t="s">
        <v>96</v>
      </c>
      <c r="L640" t="s">
        <v>5085</v>
      </c>
      <c r="M640" s="35">
        <v>46014.568773148138</v>
      </c>
      <c r="N640" s="35">
        <v>46017.640277777777</v>
      </c>
      <c r="O640" t="s">
        <v>972</v>
      </c>
      <c r="P640" t="s">
        <v>951</v>
      </c>
      <c r="Q640" t="s">
        <v>983</v>
      </c>
      <c r="R640" t="s">
        <v>984</v>
      </c>
      <c r="S640" t="s">
        <v>964</v>
      </c>
      <c r="T640" t="s">
        <v>964</v>
      </c>
      <c r="U640" t="s">
        <v>100</v>
      </c>
      <c r="V640" t="s">
        <v>5086</v>
      </c>
      <c r="W640" t="s">
        <v>102</v>
      </c>
      <c r="X640" t="s">
        <v>5087</v>
      </c>
      <c r="Y640" t="s">
        <v>13</v>
      </c>
      <c r="Z640" t="s">
        <v>105</v>
      </c>
      <c r="AA640" t="s">
        <v>391</v>
      </c>
      <c r="AB640" s="37">
        <v>1</v>
      </c>
      <c r="AC640" t="s">
        <v>107</v>
      </c>
      <c r="AD640" s="37">
        <v>275729</v>
      </c>
      <c r="AE640" s="37">
        <v>196537</v>
      </c>
      <c r="AF640" s="37">
        <v>275729</v>
      </c>
    </row>
    <row r="641" spans="1:32">
      <c r="A641" t="s">
        <v>1066</v>
      </c>
      <c r="B641" t="s">
        <v>190</v>
      </c>
      <c r="C641" t="s">
        <v>191</v>
      </c>
      <c r="D641" t="s">
        <v>1433</v>
      </c>
      <c r="E641" t="s">
        <v>5088</v>
      </c>
      <c r="F641" t="s">
        <v>5089</v>
      </c>
      <c r="G641" t="s">
        <v>947</v>
      </c>
      <c r="H641" t="s">
        <v>195</v>
      </c>
      <c r="I641" t="s">
        <v>1436</v>
      </c>
      <c r="J641" t="s">
        <v>5090</v>
      </c>
      <c r="K641" t="s">
        <v>96</v>
      </c>
      <c r="L641" t="s">
        <v>5091</v>
      </c>
      <c r="M641" s="35">
        <v>46014.51761574074</v>
      </c>
      <c r="N641" s="35">
        <v>46015.519444444442</v>
      </c>
      <c r="P641" t="s">
        <v>951</v>
      </c>
      <c r="Q641" t="s">
        <v>952</v>
      </c>
      <c r="R641" t="s">
        <v>1190</v>
      </c>
      <c r="S641" t="s">
        <v>98</v>
      </c>
      <c r="T641" t="s">
        <v>119</v>
      </c>
      <c r="V641" t="s">
        <v>5092</v>
      </c>
      <c r="W641" t="s">
        <v>955</v>
      </c>
      <c r="Y641" t="s">
        <v>11</v>
      </c>
      <c r="Z641" t="s">
        <v>105</v>
      </c>
      <c r="AA641" t="s">
        <v>1075</v>
      </c>
      <c r="AB641" s="37">
        <v>0</v>
      </c>
      <c r="AC641" t="s">
        <v>107</v>
      </c>
      <c r="AD641" s="37">
        <v>41241</v>
      </c>
      <c r="AE641" s="37">
        <v>0</v>
      </c>
      <c r="AF641" s="37">
        <v>41241</v>
      </c>
    </row>
    <row r="642" spans="1:32">
      <c r="A642" t="s">
        <v>297</v>
      </c>
      <c r="B642" t="s">
        <v>109</v>
      </c>
      <c r="C642" t="s">
        <v>110</v>
      </c>
      <c r="D642" t="s">
        <v>652</v>
      </c>
      <c r="E642" t="s">
        <v>5093</v>
      </c>
      <c r="F642" t="s">
        <v>5094</v>
      </c>
      <c r="G642" t="s">
        <v>947</v>
      </c>
      <c r="H642" t="s">
        <v>655</v>
      </c>
      <c r="I642" t="s">
        <v>656</v>
      </c>
      <c r="J642" t="s">
        <v>5095</v>
      </c>
      <c r="K642" t="s">
        <v>96</v>
      </c>
      <c r="L642" t="s">
        <v>5096</v>
      </c>
      <c r="M642" s="35">
        <v>46014.558333333327</v>
      </c>
      <c r="N642" s="35">
        <v>46014.584027777782</v>
      </c>
      <c r="P642" t="s">
        <v>951</v>
      </c>
      <c r="Q642" t="s">
        <v>1027</v>
      </c>
      <c r="R642" t="s">
        <v>1028</v>
      </c>
      <c r="S642" t="s">
        <v>964</v>
      </c>
      <c r="T642" t="s">
        <v>964</v>
      </c>
      <c r="V642" t="s">
        <v>5097</v>
      </c>
      <c r="W642" t="s">
        <v>955</v>
      </c>
      <c r="Y642" t="s">
        <v>13</v>
      </c>
      <c r="Z642" t="s">
        <v>105</v>
      </c>
      <c r="AA642" t="s">
        <v>4253</v>
      </c>
      <c r="AB642" s="37">
        <v>0</v>
      </c>
      <c r="AC642" t="s">
        <v>107</v>
      </c>
      <c r="AD642" s="37">
        <v>41241</v>
      </c>
      <c r="AE642" s="37">
        <v>0</v>
      </c>
      <c r="AF642" s="37">
        <v>41241</v>
      </c>
    </row>
    <row r="643" spans="1:32">
      <c r="A643" t="s">
        <v>707</v>
      </c>
      <c r="B643" t="s">
        <v>109</v>
      </c>
      <c r="C643" t="s">
        <v>160</v>
      </c>
      <c r="D643" t="s">
        <v>1244</v>
      </c>
      <c r="E643" t="s">
        <v>5098</v>
      </c>
      <c r="F643" t="s">
        <v>5099</v>
      </c>
      <c r="G643" t="s">
        <v>947</v>
      </c>
      <c r="H643" t="s">
        <v>722</v>
      </c>
      <c r="I643" t="s">
        <v>1247</v>
      </c>
      <c r="J643" t="s">
        <v>5100</v>
      </c>
      <c r="K643" t="s">
        <v>96</v>
      </c>
      <c r="L643" t="s">
        <v>5101</v>
      </c>
      <c r="M643" s="35">
        <v>46014.579386574071</v>
      </c>
      <c r="N643" s="35">
        <v>46015.393750000003</v>
      </c>
      <c r="O643" t="s">
        <v>972</v>
      </c>
      <c r="P643" t="s">
        <v>951</v>
      </c>
      <c r="Q643" t="s">
        <v>962</v>
      </c>
      <c r="R643" t="s">
        <v>962</v>
      </c>
      <c r="S643" t="s">
        <v>98</v>
      </c>
      <c r="T643" t="s">
        <v>119</v>
      </c>
      <c r="U643" t="s">
        <v>100</v>
      </c>
      <c r="V643" t="s">
        <v>5102</v>
      </c>
      <c r="W643" t="s">
        <v>102</v>
      </c>
      <c r="X643" t="s">
        <v>5103</v>
      </c>
      <c r="Y643" t="s">
        <v>8</v>
      </c>
      <c r="Z643" t="s">
        <v>105</v>
      </c>
      <c r="AA643" t="s">
        <v>718</v>
      </c>
      <c r="AB643" s="37">
        <v>1</v>
      </c>
      <c r="AC643" t="s">
        <v>107</v>
      </c>
      <c r="AD643" s="37">
        <v>65960</v>
      </c>
      <c r="AE643" s="37">
        <v>75096</v>
      </c>
      <c r="AF643" s="37">
        <v>65960</v>
      </c>
    </row>
    <row r="644" spans="1:32">
      <c r="A644" t="s">
        <v>189</v>
      </c>
      <c r="B644" t="s">
        <v>190</v>
      </c>
      <c r="C644" t="s">
        <v>191</v>
      </c>
      <c r="D644" t="s">
        <v>5104</v>
      </c>
      <c r="E644" t="s">
        <v>5105</v>
      </c>
      <c r="F644" t="s">
        <v>5106</v>
      </c>
      <c r="G644" t="s">
        <v>947</v>
      </c>
      <c r="H644" t="s">
        <v>195</v>
      </c>
      <c r="I644" t="s">
        <v>5107</v>
      </c>
      <c r="J644" t="s">
        <v>5108</v>
      </c>
      <c r="K644" t="s">
        <v>96</v>
      </c>
      <c r="L644" t="s">
        <v>5109</v>
      </c>
      <c r="M644" s="35">
        <v>46014.649004629631</v>
      </c>
      <c r="N644" s="35">
        <v>46015.387499999997</v>
      </c>
      <c r="O644" t="s">
        <v>972</v>
      </c>
      <c r="P644" t="s">
        <v>951</v>
      </c>
      <c r="Q644" t="s">
        <v>1323</v>
      </c>
      <c r="R644" t="s">
        <v>993</v>
      </c>
      <c r="S644" t="s">
        <v>142</v>
      </c>
      <c r="T644" t="s">
        <v>1046</v>
      </c>
      <c r="U644" t="s">
        <v>100</v>
      </c>
      <c r="V644" t="s">
        <v>5110</v>
      </c>
      <c r="W644" t="s">
        <v>102</v>
      </c>
      <c r="X644" t="s">
        <v>5111</v>
      </c>
      <c r="Y644" t="s">
        <v>11</v>
      </c>
      <c r="Z644" t="s">
        <v>105</v>
      </c>
      <c r="AA644" t="s">
        <v>2033</v>
      </c>
      <c r="AB644" s="37">
        <v>1</v>
      </c>
      <c r="AC644" t="s">
        <v>107</v>
      </c>
      <c r="AD644" s="37">
        <v>144968</v>
      </c>
      <c r="AE644" s="37">
        <v>140396</v>
      </c>
      <c r="AF644" s="37">
        <v>144968</v>
      </c>
    </row>
    <row r="645" spans="1:32">
      <c r="A645" t="s">
        <v>189</v>
      </c>
      <c r="B645" t="s">
        <v>190</v>
      </c>
      <c r="C645" t="s">
        <v>191</v>
      </c>
      <c r="D645" t="s">
        <v>210</v>
      </c>
      <c r="E645" t="s">
        <v>5112</v>
      </c>
      <c r="F645" t="s">
        <v>5113</v>
      </c>
      <c r="G645" t="s">
        <v>947</v>
      </c>
      <c r="H645" t="s">
        <v>195</v>
      </c>
      <c r="I645" t="s">
        <v>189</v>
      </c>
      <c r="J645" t="s">
        <v>5114</v>
      </c>
      <c r="K645" t="s">
        <v>96</v>
      </c>
      <c r="L645" t="s">
        <v>5115</v>
      </c>
      <c r="M645" s="35">
        <v>46014.648055555554</v>
      </c>
      <c r="N645" s="35">
        <v>46015.45208333333</v>
      </c>
      <c r="O645" t="s">
        <v>972</v>
      </c>
      <c r="P645" t="s">
        <v>951</v>
      </c>
      <c r="Q645" t="s">
        <v>1056</v>
      </c>
      <c r="R645" t="s">
        <v>993</v>
      </c>
      <c r="S645" t="s">
        <v>98</v>
      </c>
      <c r="T645" t="s">
        <v>99</v>
      </c>
      <c r="U645" t="s">
        <v>100</v>
      </c>
      <c r="V645" t="s">
        <v>5116</v>
      </c>
      <c r="W645" t="s">
        <v>102</v>
      </c>
      <c r="X645" t="s">
        <v>5117</v>
      </c>
      <c r="Y645" t="s">
        <v>8</v>
      </c>
      <c r="Z645" t="s">
        <v>105</v>
      </c>
      <c r="AA645" t="s">
        <v>2405</v>
      </c>
      <c r="AB645" s="37">
        <v>1</v>
      </c>
      <c r="AC645" t="s">
        <v>107</v>
      </c>
      <c r="AD645" s="37">
        <v>65960</v>
      </c>
      <c r="AE645" s="37">
        <v>75096</v>
      </c>
      <c r="AF645" s="37">
        <v>65960</v>
      </c>
    </row>
    <row r="646" spans="1:32">
      <c r="A646" t="s">
        <v>242</v>
      </c>
      <c r="B646" t="s">
        <v>248</v>
      </c>
      <c r="C646" t="s">
        <v>244</v>
      </c>
      <c r="D646" t="s">
        <v>309</v>
      </c>
      <c r="E646" t="s">
        <v>5118</v>
      </c>
      <c r="F646" t="s">
        <v>5119</v>
      </c>
      <c r="G646" t="s">
        <v>947</v>
      </c>
      <c r="H646" t="s">
        <v>248</v>
      </c>
      <c r="I646" t="s">
        <v>242</v>
      </c>
      <c r="J646" t="s">
        <v>5120</v>
      </c>
      <c r="K646" t="s">
        <v>96</v>
      </c>
      <c r="L646" t="s">
        <v>5121</v>
      </c>
      <c r="M646" s="35">
        <v>46014.708865740737</v>
      </c>
      <c r="N646" s="35">
        <v>46015.500694444447</v>
      </c>
      <c r="O646" t="s">
        <v>972</v>
      </c>
      <c r="P646" t="s">
        <v>951</v>
      </c>
      <c r="Q646" t="s">
        <v>952</v>
      </c>
      <c r="R646" t="s">
        <v>1125</v>
      </c>
      <c r="S646" t="s">
        <v>142</v>
      </c>
      <c r="T646" t="s">
        <v>2137</v>
      </c>
      <c r="U646" t="s">
        <v>100</v>
      </c>
      <c r="V646" t="s">
        <v>5122</v>
      </c>
      <c r="W646" t="s">
        <v>102</v>
      </c>
      <c r="X646" t="s">
        <v>5123</v>
      </c>
      <c r="Y646" t="s">
        <v>8</v>
      </c>
      <c r="Z646" t="s">
        <v>105</v>
      </c>
      <c r="AA646" t="s">
        <v>1650</v>
      </c>
      <c r="AB646" s="37">
        <v>1</v>
      </c>
      <c r="AC646" t="s">
        <v>107</v>
      </c>
      <c r="AD646" s="37">
        <v>65960</v>
      </c>
      <c r="AE646" s="37">
        <v>75096</v>
      </c>
      <c r="AF646" s="37">
        <v>65960</v>
      </c>
    </row>
    <row r="647" spans="1:32">
      <c r="A647" t="s">
        <v>284</v>
      </c>
      <c r="B647" t="s">
        <v>957</v>
      </c>
      <c r="C647" t="s">
        <v>286</v>
      </c>
      <c r="D647" t="s">
        <v>4526</v>
      </c>
      <c r="E647" t="s">
        <v>5124</v>
      </c>
      <c r="F647" t="s">
        <v>5125</v>
      </c>
      <c r="G647" t="s">
        <v>947</v>
      </c>
      <c r="H647" t="s">
        <v>290</v>
      </c>
      <c r="I647" t="s">
        <v>4529</v>
      </c>
      <c r="J647" t="s">
        <v>5126</v>
      </c>
      <c r="K647" t="s">
        <v>96</v>
      </c>
      <c r="L647" t="s">
        <v>5127</v>
      </c>
      <c r="M647" s="35">
        <v>46014.725439814807</v>
      </c>
      <c r="N647" s="35">
        <v>46015.448611111111</v>
      </c>
      <c r="O647" t="s">
        <v>972</v>
      </c>
      <c r="P647" t="s">
        <v>951</v>
      </c>
      <c r="Q647" t="s">
        <v>952</v>
      </c>
      <c r="R647" t="s">
        <v>973</v>
      </c>
      <c r="S647" t="s">
        <v>964</v>
      </c>
      <c r="T647" t="s">
        <v>964</v>
      </c>
      <c r="U647" t="s">
        <v>100</v>
      </c>
      <c r="V647" t="s">
        <v>5128</v>
      </c>
      <c r="W647" t="s">
        <v>102</v>
      </c>
      <c r="X647" t="s">
        <v>5129</v>
      </c>
      <c r="Y647" t="s">
        <v>11</v>
      </c>
      <c r="Z647" t="s">
        <v>105</v>
      </c>
      <c r="AA647" t="s">
        <v>2042</v>
      </c>
      <c r="AB647" s="37">
        <v>1</v>
      </c>
      <c r="AC647" t="s">
        <v>107</v>
      </c>
      <c r="AD647" s="37">
        <v>144968</v>
      </c>
      <c r="AE647" s="37">
        <v>140396</v>
      </c>
      <c r="AF647" s="37">
        <v>144968</v>
      </c>
    </row>
    <row r="648" spans="1:32">
      <c r="A648" t="s">
        <v>242</v>
      </c>
      <c r="B648" t="s">
        <v>248</v>
      </c>
      <c r="C648" t="s">
        <v>244</v>
      </c>
      <c r="D648" t="s">
        <v>309</v>
      </c>
      <c r="E648" t="s">
        <v>5130</v>
      </c>
      <c r="F648" t="s">
        <v>5131</v>
      </c>
      <c r="G648" t="s">
        <v>947</v>
      </c>
      <c r="H648" t="s">
        <v>248</v>
      </c>
      <c r="I648" t="s">
        <v>242</v>
      </c>
      <c r="J648" t="s">
        <v>5132</v>
      </c>
      <c r="K648" t="s">
        <v>96</v>
      </c>
      <c r="L648" t="s">
        <v>5133</v>
      </c>
      <c r="M648" s="35">
        <v>46015.354583333326</v>
      </c>
      <c r="N648" s="35">
        <v>46015.568055555559</v>
      </c>
      <c r="O648" t="s">
        <v>972</v>
      </c>
      <c r="P648" t="s">
        <v>951</v>
      </c>
      <c r="Q648" t="s">
        <v>952</v>
      </c>
      <c r="R648" t="s">
        <v>973</v>
      </c>
      <c r="S648" t="s">
        <v>98</v>
      </c>
      <c r="T648" t="s">
        <v>99</v>
      </c>
      <c r="U648" t="s">
        <v>1347</v>
      </c>
      <c r="V648" t="s">
        <v>5134</v>
      </c>
      <c r="W648" t="s">
        <v>102</v>
      </c>
      <c r="X648" t="s">
        <v>972</v>
      </c>
      <c r="Y648" t="s">
        <v>8</v>
      </c>
      <c r="Z648" t="s">
        <v>105</v>
      </c>
      <c r="AA648" t="s">
        <v>1601</v>
      </c>
      <c r="AB648" s="37">
        <v>1</v>
      </c>
      <c r="AC648" t="s">
        <v>107</v>
      </c>
      <c r="AD648" s="37">
        <v>65960</v>
      </c>
      <c r="AE648" s="37">
        <v>75096</v>
      </c>
      <c r="AF648" s="37">
        <v>65960</v>
      </c>
    </row>
    <row r="649" spans="1:32">
      <c r="A649" t="s">
        <v>147</v>
      </c>
      <c r="B649" t="s">
        <v>124</v>
      </c>
      <c r="C649" t="s">
        <v>125</v>
      </c>
      <c r="D649" t="s">
        <v>3618</v>
      </c>
      <c r="E649" t="s">
        <v>5135</v>
      </c>
      <c r="F649" t="s">
        <v>5136</v>
      </c>
      <c r="G649" t="s">
        <v>947</v>
      </c>
      <c r="H649" t="s">
        <v>129</v>
      </c>
      <c r="I649" t="s">
        <v>3621</v>
      </c>
      <c r="J649" t="s">
        <v>5137</v>
      </c>
      <c r="K649" t="s">
        <v>96</v>
      </c>
      <c r="L649" t="s">
        <v>5138</v>
      </c>
      <c r="M649" s="35">
        <v>46015.336863425917</v>
      </c>
      <c r="N649" s="35">
        <v>46017.499305555553</v>
      </c>
      <c r="O649" t="s">
        <v>972</v>
      </c>
      <c r="P649" t="s">
        <v>951</v>
      </c>
      <c r="Q649" t="s">
        <v>1323</v>
      </c>
      <c r="R649" t="s">
        <v>993</v>
      </c>
      <c r="S649" t="s">
        <v>964</v>
      </c>
      <c r="T649" t="s">
        <v>964</v>
      </c>
      <c r="U649" t="s">
        <v>100</v>
      </c>
      <c r="V649" t="s">
        <v>5139</v>
      </c>
      <c r="W649" t="s">
        <v>102</v>
      </c>
      <c r="X649" t="s">
        <v>5140</v>
      </c>
      <c r="Y649" t="s">
        <v>13</v>
      </c>
      <c r="Z649" t="s">
        <v>105</v>
      </c>
      <c r="AA649" t="s">
        <v>1936</v>
      </c>
      <c r="AB649" s="37">
        <v>1</v>
      </c>
      <c r="AC649" t="s">
        <v>107</v>
      </c>
      <c r="AD649" s="37">
        <v>275729</v>
      </c>
      <c r="AE649" s="37">
        <v>196537</v>
      </c>
      <c r="AF649" s="37">
        <v>275729</v>
      </c>
    </row>
    <row r="650" spans="1:32">
      <c r="A650" t="s">
        <v>189</v>
      </c>
      <c r="B650" t="s">
        <v>190</v>
      </c>
      <c r="C650" t="s">
        <v>191</v>
      </c>
      <c r="D650" t="s">
        <v>210</v>
      </c>
      <c r="E650" t="s">
        <v>5141</v>
      </c>
      <c r="F650" t="s">
        <v>5142</v>
      </c>
      <c r="G650" t="s">
        <v>947</v>
      </c>
      <c r="H650" t="s">
        <v>195</v>
      </c>
      <c r="I650" t="s">
        <v>189</v>
      </c>
      <c r="J650" t="s">
        <v>5143</v>
      </c>
      <c r="K650" t="s">
        <v>96</v>
      </c>
      <c r="L650" t="s">
        <v>5144</v>
      </c>
      <c r="M650" s="35">
        <v>46015.361226851863</v>
      </c>
      <c r="N650" s="35">
        <v>46015.492361111108</v>
      </c>
      <c r="O650" t="s">
        <v>972</v>
      </c>
      <c r="P650" t="s">
        <v>951</v>
      </c>
      <c r="Q650" t="s">
        <v>1323</v>
      </c>
      <c r="R650" t="s">
        <v>993</v>
      </c>
      <c r="S650" t="s">
        <v>98</v>
      </c>
      <c r="T650" t="s">
        <v>119</v>
      </c>
      <c r="U650" t="s">
        <v>100</v>
      </c>
      <c r="V650" t="s">
        <v>5145</v>
      </c>
      <c r="W650" t="s">
        <v>102</v>
      </c>
      <c r="X650" t="s">
        <v>5146</v>
      </c>
      <c r="Y650" t="s">
        <v>8</v>
      </c>
      <c r="Z650" t="s">
        <v>105</v>
      </c>
      <c r="AA650" t="s">
        <v>230</v>
      </c>
      <c r="AB650" s="37">
        <v>1</v>
      </c>
      <c r="AC650" t="s">
        <v>107</v>
      </c>
      <c r="AD650" s="37">
        <v>65960</v>
      </c>
      <c r="AE650" s="37">
        <v>75096</v>
      </c>
      <c r="AF650" s="37">
        <v>65960</v>
      </c>
    </row>
    <row r="651" spans="1:32">
      <c r="A651" t="s">
        <v>189</v>
      </c>
      <c r="B651" t="s">
        <v>190</v>
      </c>
      <c r="C651" t="s">
        <v>191</v>
      </c>
      <c r="D651" t="s">
        <v>210</v>
      </c>
      <c r="E651" t="s">
        <v>5147</v>
      </c>
      <c r="F651" t="s">
        <v>4750</v>
      </c>
      <c r="G651" t="s">
        <v>947</v>
      </c>
      <c r="H651" t="s">
        <v>195</v>
      </c>
      <c r="I651" t="s">
        <v>189</v>
      </c>
      <c r="J651" t="s">
        <v>4751</v>
      </c>
      <c r="K651" t="s">
        <v>96</v>
      </c>
      <c r="L651" t="s">
        <v>5148</v>
      </c>
      <c r="M651" s="35">
        <v>46015.384039351848</v>
      </c>
      <c r="N651" s="35">
        <v>46015.45</v>
      </c>
      <c r="O651" t="s">
        <v>972</v>
      </c>
      <c r="P651" t="s">
        <v>951</v>
      </c>
      <c r="Q651" t="s">
        <v>952</v>
      </c>
      <c r="R651" t="s">
        <v>953</v>
      </c>
      <c r="S651" t="s">
        <v>142</v>
      </c>
      <c r="T651" t="s">
        <v>1046</v>
      </c>
      <c r="U651" t="s">
        <v>100</v>
      </c>
      <c r="V651" t="s">
        <v>5149</v>
      </c>
      <c r="W651" t="s">
        <v>102</v>
      </c>
      <c r="X651" t="s">
        <v>5150</v>
      </c>
      <c r="Y651" t="s">
        <v>8</v>
      </c>
      <c r="Z651" t="s">
        <v>105</v>
      </c>
      <c r="AA651" t="s">
        <v>230</v>
      </c>
      <c r="AB651" s="37">
        <v>1</v>
      </c>
      <c r="AC651" t="s">
        <v>107</v>
      </c>
      <c r="AD651" s="37">
        <v>65960</v>
      </c>
      <c r="AE651" s="37">
        <v>75096</v>
      </c>
      <c r="AF651" s="37">
        <v>65960</v>
      </c>
    </row>
    <row r="652" spans="1:32">
      <c r="A652" t="s">
        <v>189</v>
      </c>
      <c r="B652" t="s">
        <v>190</v>
      </c>
      <c r="C652" t="s">
        <v>191</v>
      </c>
      <c r="D652" t="s">
        <v>210</v>
      </c>
      <c r="E652" t="s">
        <v>5151</v>
      </c>
      <c r="F652" t="s">
        <v>4362</v>
      </c>
      <c r="G652" t="s">
        <v>947</v>
      </c>
      <c r="H652" t="s">
        <v>195</v>
      </c>
      <c r="I652" t="s">
        <v>189</v>
      </c>
      <c r="J652" t="s">
        <v>4363</v>
      </c>
      <c r="K652" t="s">
        <v>96</v>
      </c>
      <c r="L652" t="s">
        <v>5152</v>
      </c>
      <c r="M652" s="35">
        <v>46015.393333333333</v>
      </c>
      <c r="N652" s="35">
        <v>46016.38958333333</v>
      </c>
      <c r="P652" t="s">
        <v>951</v>
      </c>
      <c r="Q652" t="s">
        <v>952</v>
      </c>
      <c r="R652" t="s">
        <v>1125</v>
      </c>
      <c r="S652" t="s">
        <v>98</v>
      </c>
      <c r="T652" t="s">
        <v>119</v>
      </c>
      <c r="V652" t="s">
        <v>5153</v>
      </c>
      <c r="W652" t="s">
        <v>955</v>
      </c>
      <c r="Y652" t="s">
        <v>8</v>
      </c>
      <c r="Z652" t="s">
        <v>105</v>
      </c>
      <c r="AA652" t="s">
        <v>400</v>
      </c>
      <c r="AB652" s="37">
        <v>0</v>
      </c>
      <c r="AC652" t="s">
        <v>107</v>
      </c>
      <c r="AD652" s="37">
        <v>41241</v>
      </c>
      <c r="AE652" s="37">
        <v>0</v>
      </c>
      <c r="AF652" s="37">
        <v>41241</v>
      </c>
    </row>
    <row r="653" spans="1:32">
      <c r="A653" t="s">
        <v>1261</v>
      </c>
      <c r="B653" t="s">
        <v>124</v>
      </c>
      <c r="C653" t="s">
        <v>125</v>
      </c>
      <c r="D653" t="s">
        <v>3806</v>
      </c>
      <c r="E653" t="s">
        <v>5154</v>
      </c>
      <c r="F653" t="s">
        <v>3808</v>
      </c>
      <c r="G653" t="s">
        <v>947</v>
      </c>
      <c r="H653" t="s">
        <v>151</v>
      </c>
      <c r="I653" t="s">
        <v>3809</v>
      </c>
      <c r="J653" t="s">
        <v>3810</v>
      </c>
      <c r="K653" t="s">
        <v>96</v>
      </c>
      <c r="L653" t="s">
        <v>5155</v>
      </c>
      <c r="M653" s="35">
        <v>46015.395879629628</v>
      </c>
      <c r="N653" s="35">
        <v>46017.447222222218</v>
      </c>
      <c r="O653" t="s">
        <v>972</v>
      </c>
      <c r="P653" t="s">
        <v>951</v>
      </c>
      <c r="Q653" t="s">
        <v>962</v>
      </c>
      <c r="R653" t="s">
        <v>962</v>
      </c>
      <c r="S653" t="s">
        <v>964</v>
      </c>
      <c r="T653" t="s">
        <v>964</v>
      </c>
      <c r="U653" t="s">
        <v>100</v>
      </c>
      <c r="V653" t="s">
        <v>5156</v>
      </c>
      <c r="W653" t="s">
        <v>102</v>
      </c>
      <c r="X653" t="s">
        <v>3813</v>
      </c>
      <c r="Y653" t="s">
        <v>104</v>
      </c>
      <c r="Z653" t="s">
        <v>1672</v>
      </c>
      <c r="AA653" t="s">
        <v>3814</v>
      </c>
      <c r="AB653" s="37">
        <v>1</v>
      </c>
      <c r="AC653" t="s">
        <v>107</v>
      </c>
      <c r="AD653" s="37">
        <v>479589</v>
      </c>
      <c r="AE653" s="37">
        <v>196537</v>
      </c>
      <c r="AF653" s="37">
        <v>479589</v>
      </c>
    </row>
    <row r="654" spans="1:32">
      <c r="A654" t="s">
        <v>417</v>
      </c>
      <c r="B654" t="s">
        <v>86</v>
      </c>
      <c r="C654" t="s">
        <v>87</v>
      </c>
      <c r="D654" t="s">
        <v>1471</v>
      </c>
      <c r="E654" t="s">
        <v>5157</v>
      </c>
      <c r="F654" t="s">
        <v>5158</v>
      </c>
      <c r="G654" t="s">
        <v>947</v>
      </c>
      <c r="H654" t="s">
        <v>455</v>
      </c>
      <c r="I654" t="s">
        <v>1474</v>
      </c>
      <c r="J654" t="s">
        <v>5159</v>
      </c>
      <c r="K654" t="s">
        <v>96</v>
      </c>
      <c r="L654" t="s">
        <v>5160</v>
      </c>
      <c r="M654" s="35">
        <v>46015.417557870373</v>
      </c>
      <c r="N654" s="35">
        <v>46017.714432870373</v>
      </c>
      <c r="O654" t="s">
        <v>972</v>
      </c>
      <c r="P654" t="s">
        <v>951</v>
      </c>
      <c r="Q654" t="s">
        <v>952</v>
      </c>
      <c r="R654" t="s">
        <v>953</v>
      </c>
      <c r="S654" t="s">
        <v>98</v>
      </c>
      <c r="T654" t="s">
        <v>119</v>
      </c>
      <c r="U654" t="s">
        <v>100</v>
      </c>
      <c r="V654" t="s">
        <v>5161</v>
      </c>
      <c r="W654" t="s">
        <v>102</v>
      </c>
      <c r="X654" t="s">
        <v>5162</v>
      </c>
      <c r="Y654" t="s">
        <v>13</v>
      </c>
      <c r="Z654" t="s">
        <v>105</v>
      </c>
      <c r="AA654" t="s">
        <v>1390</v>
      </c>
      <c r="AB654" s="37">
        <v>1</v>
      </c>
      <c r="AC654" t="s">
        <v>107</v>
      </c>
      <c r="AD654" s="37">
        <v>275729</v>
      </c>
      <c r="AE654" s="37">
        <v>196537</v>
      </c>
      <c r="AF654" s="37">
        <v>275729</v>
      </c>
    </row>
    <row r="655" spans="1:32">
      <c r="A655" t="s">
        <v>1066</v>
      </c>
      <c r="B655" t="s">
        <v>190</v>
      </c>
      <c r="C655" t="s">
        <v>191</v>
      </c>
      <c r="D655" t="s">
        <v>1433</v>
      </c>
      <c r="E655" t="s">
        <v>5163</v>
      </c>
      <c r="F655" t="s">
        <v>3574</v>
      </c>
      <c r="G655" t="s">
        <v>947</v>
      </c>
      <c r="H655" t="s">
        <v>195</v>
      </c>
      <c r="I655" t="s">
        <v>1436</v>
      </c>
      <c r="J655" t="s">
        <v>3575</v>
      </c>
      <c r="K655" t="s">
        <v>96</v>
      </c>
      <c r="L655" t="s">
        <v>5164</v>
      </c>
      <c r="M655" s="35">
        <v>46015.446643518517</v>
      </c>
      <c r="N655" s="35">
        <v>46017.443055555559</v>
      </c>
      <c r="P655" t="s">
        <v>951</v>
      </c>
      <c r="Q655" t="s">
        <v>952</v>
      </c>
      <c r="R655" t="s">
        <v>953</v>
      </c>
      <c r="S655" t="s">
        <v>98</v>
      </c>
      <c r="T655" t="s">
        <v>99</v>
      </c>
      <c r="V655" t="s">
        <v>5165</v>
      </c>
      <c r="W655" t="s">
        <v>955</v>
      </c>
      <c r="Y655" t="s">
        <v>11</v>
      </c>
      <c r="Z655" t="s">
        <v>105</v>
      </c>
      <c r="AA655" t="s">
        <v>1075</v>
      </c>
      <c r="AB655" s="37">
        <v>0</v>
      </c>
      <c r="AC655" t="s">
        <v>107</v>
      </c>
      <c r="AD655" s="37">
        <v>41241</v>
      </c>
      <c r="AE655" s="37">
        <v>0</v>
      </c>
      <c r="AF655" s="37">
        <v>41241</v>
      </c>
    </row>
    <row r="656" spans="1:32">
      <c r="A656" t="s">
        <v>189</v>
      </c>
      <c r="B656" t="s">
        <v>190</v>
      </c>
      <c r="C656" t="s">
        <v>191</v>
      </c>
      <c r="D656" t="s">
        <v>210</v>
      </c>
      <c r="E656" t="s">
        <v>5166</v>
      </c>
      <c r="F656" t="s">
        <v>5167</v>
      </c>
      <c r="G656" t="s">
        <v>947</v>
      </c>
      <c r="H656" t="s">
        <v>195</v>
      </c>
      <c r="I656" t="s">
        <v>189</v>
      </c>
      <c r="J656" t="s">
        <v>5168</v>
      </c>
      <c r="K656" t="s">
        <v>96</v>
      </c>
      <c r="L656" t="s">
        <v>5169</v>
      </c>
      <c r="M656" s="35">
        <v>46015.451145833344</v>
      </c>
      <c r="N656" s="35">
        <v>46015.54791666667</v>
      </c>
      <c r="O656" t="s">
        <v>972</v>
      </c>
      <c r="P656" t="s">
        <v>951</v>
      </c>
      <c r="Q656" t="s">
        <v>952</v>
      </c>
      <c r="R656" t="s">
        <v>953</v>
      </c>
      <c r="S656" t="s">
        <v>98</v>
      </c>
      <c r="T656" t="s">
        <v>99</v>
      </c>
      <c r="U656" t="s">
        <v>100</v>
      </c>
      <c r="V656" t="s">
        <v>5170</v>
      </c>
      <c r="W656" t="s">
        <v>102</v>
      </c>
      <c r="X656" t="s">
        <v>5171</v>
      </c>
      <c r="Y656" t="s">
        <v>8</v>
      </c>
      <c r="Z656" t="s">
        <v>105</v>
      </c>
      <c r="AA656" t="s">
        <v>230</v>
      </c>
      <c r="AB656" s="37">
        <v>1</v>
      </c>
      <c r="AC656" t="s">
        <v>107</v>
      </c>
      <c r="AD656" s="37">
        <v>65960</v>
      </c>
      <c r="AE656" s="37">
        <v>75096</v>
      </c>
      <c r="AF656" s="37">
        <v>65960</v>
      </c>
    </row>
    <row r="657" spans="1:32">
      <c r="A657" t="s">
        <v>189</v>
      </c>
      <c r="B657" t="s">
        <v>190</v>
      </c>
      <c r="C657" t="s">
        <v>191</v>
      </c>
      <c r="D657" t="s">
        <v>210</v>
      </c>
      <c r="E657" t="s">
        <v>5172</v>
      </c>
      <c r="F657" t="s">
        <v>4935</v>
      </c>
      <c r="G657" t="s">
        <v>947</v>
      </c>
      <c r="H657" t="s">
        <v>195</v>
      </c>
      <c r="I657" t="s">
        <v>189</v>
      </c>
      <c r="J657" t="s">
        <v>4936</v>
      </c>
      <c r="K657" t="s">
        <v>96</v>
      </c>
      <c r="L657" t="s">
        <v>5173</v>
      </c>
      <c r="M657" s="35">
        <v>46015.452534722222</v>
      </c>
      <c r="N657" s="35">
        <v>46015.570833333331</v>
      </c>
      <c r="O657" t="s">
        <v>972</v>
      </c>
      <c r="P657" t="s">
        <v>951</v>
      </c>
      <c r="Q657" t="s">
        <v>1364</v>
      </c>
      <c r="R657" t="s">
        <v>1323</v>
      </c>
      <c r="S657" t="s">
        <v>964</v>
      </c>
      <c r="T657" t="s">
        <v>964</v>
      </c>
      <c r="U657" t="s">
        <v>100</v>
      </c>
      <c r="V657" t="s">
        <v>5174</v>
      </c>
      <c r="W657" t="s">
        <v>102</v>
      </c>
      <c r="X657" t="s">
        <v>5175</v>
      </c>
      <c r="Y657" t="s">
        <v>8</v>
      </c>
      <c r="Z657" t="s">
        <v>105</v>
      </c>
      <c r="AA657" t="s">
        <v>382</v>
      </c>
      <c r="AB657" s="37">
        <v>1</v>
      </c>
      <c r="AC657" t="s">
        <v>107</v>
      </c>
      <c r="AD657" s="37">
        <v>65960</v>
      </c>
      <c r="AE657" s="37">
        <v>75096</v>
      </c>
      <c r="AF657" s="37">
        <v>65960</v>
      </c>
    </row>
    <row r="658" spans="1:32">
      <c r="A658" t="s">
        <v>317</v>
      </c>
      <c r="B658" t="s">
        <v>124</v>
      </c>
      <c r="C658" t="s">
        <v>125</v>
      </c>
      <c r="D658" t="s">
        <v>2286</v>
      </c>
      <c r="E658" t="s">
        <v>5176</v>
      </c>
      <c r="F658" t="s">
        <v>5177</v>
      </c>
      <c r="G658" t="s">
        <v>947</v>
      </c>
      <c r="H658" t="s">
        <v>321</v>
      </c>
      <c r="I658" t="s">
        <v>2289</v>
      </c>
      <c r="J658" t="s">
        <v>5178</v>
      </c>
      <c r="K658" t="s">
        <v>96</v>
      </c>
      <c r="L658" t="s">
        <v>5179</v>
      </c>
      <c r="M658" s="35">
        <v>46015.455543981479</v>
      </c>
      <c r="N658" s="35">
        <v>46017.50277777778</v>
      </c>
      <c r="O658" t="s">
        <v>972</v>
      </c>
      <c r="P658" t="s">
        <v>951</v>
      </c>
      <c r="Q658" t="s">
        <v>1364</v>
      </c>
      <c r="R658" t="s">
        <v>4464</v>
      </c>
      <c r="S658" t="s">
        <v>964</v>
      </c>
      <c r="T658" t="s">
        <v>964</v>
      </c>
      <c r="U658" t="s">
        <v>100</v>
      </c>
      <c r="V658" t="s">
        <v>5180</v>
      </c>
      <c r="W658" t="s">
        <v>102</v>
      </c>
      <c r="X658" t="s">
        <v>5181</v>
      </c>
      <c r="Y658" t="s">
        <v>11</v>
      </c>
      <c r="Z658" t="s">
        <v>105</v>
      </c>
      <c r="AA658" t="s">
        <v>158</v>
      </c>
      <c r="AB658" s="37">
        <v>1</v>
      </c>
      <c r="AC658" t="s">
        <v>107</v>
      </c>
      <c r="AD658" s="37">
        <v>144968</v>
      </c>
      <c r="AE658" s="37">
        <v>140396</v>
      </c>
      <c r="AF658" s="37">
        <v>144968</v>
      </c>
    </row>
    <row r="659" spans="1:32">
      <c r="A659" t="s">
        <v>297</v>
      </c>
      <c r="B659" t="s">
        <v>109</v>
      </c>
      <c r="C659" t="s">
        <v>110</v>
      </c>
      <c r="D659" t="s">
        <v>352</v>
      </c>
      <c r="E659" t="s">
        <v>5182</v>
      </c>
      <c r="F659" t="s">
        <v>5183</v>
      </c>
      <c r="G659" t="s">
        <v>947</v>
      </c>
      <c r="H659" t="s">
        <v>302</v>
      </c>
      <c r="I659" t="s">
        <v>297</v>
      </c>
      <c r="J659" t="s">
        <v>5184</v>
      </c>
      <c r="K659" t="s">
        <v>96</v>
      </c>
      <c r="L659" t="s">
        <v>5185</v>
      </c>
      <c r="M659" s="35">
        <v>46015.456909722219</v>
      </c>
      <c r="N659" s="35">
        <v>46017.722916666673</v>
      </c>
      <c r="O659" t="s">
        <v>972</v>
      </c>
      <c r="P659" t="s">
        <v>951</v>
      </c>
      <c r="Q659" t="s">
        <v>1100</v>
      </c>
      <c r="R659" t="s">
        <v>1346</v>
      </c>
      <c r="S659" t="s">
        <v>98</v>
      </c>
      <c r="T659" t="s">
        <v>99</v>
      </c>
      <c r="U659" t="s">
        <v>100</v>
      </c>
      <c r="V659" t="s">
        <v>5186</v>
      </c>
      <c r="W659" t="s">
        <v>102</v>
      </c>
      <c r="X659" t="s">
        <v>5187</v>
      </c>
      <c r="Y659" t="s">
        <v>8</v>
      </c>
      <c r="Z659" t="s">
        <v>105</v>
      </c>
      <c r="AA659" t="s">
        <v>2537</v>
      </c>
      <c r="AB659" s="37">
        <v>1</v>
      </c>
      <c r="AC659" t="s">
        <v>107</v>
      </c>
      <c r="AD659" s="37">
        <v>65960</v>
      </c>
      <c r="AE659" s="37">
        <v>75096</v>
      </c>
      <c r="AF659" s="37">
        <v>65960</v>
      </c>
    </row>
    <row r="660" spans="1:32">
      <c r="A660" t="s">
        <v>189</v>
      </c>
      <c r="B660" t="s">
        <v>190</v>
      </c>
      <c r="C660" t="s">
        <v>191</v>
      </c>
      <c r="D660" t="s">
        <v>837</v>
      </c>
      <c r="E660" t="s">
        <v>5188</v>
      </c>
      <c r="F660" t="s">
        <v>5189</v>
      </c>
      <c r="G660" t="s">
        <v>947</v>
      </c>
      <c r="H660" t="s">
        <v>195</v>
      </c>
      <c r="I660" t="s">
        <v>840</v>
      </c>
      <c r="J660" t="s">
        <v>5190</v>
      </c>
      <c r="K660" t="s">
        <v>96</v>
      </c>
      <c r="L660" t="s">
        <v>5191</v>
      </c>
      <c r="M660" s="35">
        <v>46015.489606481482</v>
      </c>
      <c r="N660" s="35">
        <v>46017.543055555558</v>
      </c>
      <c r="O660" t="s">
        <v>972</v>
      </c>
      <c r="P660" t="s">
        <v>951</v>
      </c>
      <c r="Q660" t="s">
        <v>983</v>
      </c>
      <c r="R660" t="s">
        <v>993</v>
      </c>
      <c r="S660" t="s">
        <v>98</v>
      </c>
      <c r="T660" t="s">
        <v>99</v>
      </c>
      <c r="U660" t="s">
        <v>100</v>
      </c>
      <c r="V660" t="s">
        <v>5192</v>
      </c>
      <c r="W660" t="s">
        <v>102</v>
      </c>
      <c r="X660" t="s">
        <v>5193</v>
      </c>
      <c r="Y660" t="s">
        <v>8</v>
      </c>
      <c r="Z660" t="s">
        <v>105</v>
      </c>
      <c r="AA660" t="s">
        <v>845</v>
      </c>
      <c r="AB660" s="37">
        <v>2</v>
      </c>
      <c r="AC660" t="s">
        <v>107</v>
      </c>
      <c r="AD660" s="37">
        <v>131920</v>
      </c>
      <c r="AE660" s="37">
        <v>75096</v>
      </c>
      <c r="AF660" s="37">
        <v>131920</v>
      </c>
    </row>
    <row r="661" spans="1:32">
      <c r="A661" t="s">
        <v>707</v>
      </c>
      <c r="B661" t="s">
        <v>109</v>
      </c>
      <c r="C661" t="s">
        <v>160</v>
      </c>
      <c r="D661" t="s">
        <v>709</v>
      </c>
      <c r="E661" t="s">
        <v>5194</v>
      </c>
      <c r="F661" t="s">
        <v>5195</v>
      </c>
      <c r="G661" t="s">
        <v>947</v>
      </c>
      <c r="H661" t="s">
        <v>712</v>
      </c>
      <c r="I661" t="s">
        <v>713</v>
      </c>
      <c r="J661" t="s">
        <v>5196</v>
      </c>
      <c r="K661" t="s">
        <v>96</v>
      </c>
      <c r="L661" t="s">
        <v>5197</v>
      </c>
      <c r="M661" s="35">
        <v>46015.488900462973</v>
      </c>
      <c r="N661" s="35">
        <v>46017.40625</v>
      </c>
      <c r="O661" t="s">
        <v>972</v>
      </c>
      <c r="P661" t="s">
        <v>951</v>
      </c>
      <c r="Q661" t="s">
        <v>952</v>
      </c>
      <c r="R661" t="s">
        <v>973</v>
      </c>
      <c r="S661" t="s">
        <v>963</v>
      </c>
      <c r="T661" t="s">
        <v>964</v>
      </c>
      <c r="U661" t="s">
        <v>100</v>
      </c>
      <c r="V661" t="s">
        <v>5198</v>
      </c>
      <c r="W661" t="s">
        <v>102</v>
      </c>
      <c r="X661" t="s">
        <v>5199</v>
      </c>
      <c r="Y661" t="s">
        <v>11</v>
      </c>
      <c r="Z661" t="s">
        <v>105</v>
      </c>
      <c r="AA661" t="s">
        <v>2472</v>
      </c>
      <c r="AB661" s="37">
        <v>1</v>
      </c>
      <c r="AC661" t="s">
        <v>107</v>
      </c>
      <c r="AD661" s="37">
        <v>144968</v>
      </c>
      <c r="AE661" s="37">
        <v>140396</v>
      </c>
      <c r="AF661" s="37">
        <v>144968</v>
      </c>
    </row>
    <row r="662" spans="1:32">
      <c r="A662" t="s">
        <v>189</v>
      </c>
      <c r="B662" t="s">
        <v>190</v>
      </c>
      <c r="C662" t="s">
        <v>191</v>
      </c>
      <c r="D662" t="s">
        <v>3708</v>
      </c>
      <c r="E662" t="s">
        <v>5200</v>
      </c>
      <c r="F662" t="s">
        <v>5201</v>
      </c>
      <c r="G662" t="s">
        <v>947</v>
      </c>
      <c r="H662" t="s">
        <v>195</v>
      </c>
      <c r="I662" t="s">
        <v>3711</v>
      </c>
      <c r="J662" t="s">
        <v>5202</v>
      </c>
      <c r="K662" t="s">
        <v>96</v>
      </c>
      <c r="L662" t="s">
        <v>5203</v>
      </c>
      <c r="M662" s="35">
        <v>46015.48810185185</v>
      </c>
      <c r="N662" s="35">
        <v>46017.520138888889</v>
      </c>
      <c r="O662" t="s">
        <v>972</v>
      </c>
      <c r="P662" t="s">
        <v>951</v>
      </c>
      <c r="Q662" t="s">
        <v>1100</v>
      </c>
      <c r="R662" t="s">
        <v>2335</v>
      </c>
      <c r="S662" t="s">
        <v>98</v>
      </c>
      <c r="T662" t="s">
        <v>119</v>
      </c>
      <c r="U662" t="s">
        <v>100</v>
      </c>
      <c r="V662" t="s">
        <v>5204</v>
      </c>
      <c r="W662" t="s">
        <v>102</v>
      </c>
      <c r="X662" t="s">
        <v>5205</v>
      </c>
      <c r="Y662" t="s">
        <v>11</v>
      </c>
      <c r="Z662" t="s">
        <v>105</v>
      </c>
      <c r="AA662" t="s">
        <v>2405</v>
      </c>
      <c r="AB662" s="37">
        <v>1</v>
      </c>
      <c r="AC662" t="s">
        <v>107</v>
      </c>
      <c r="AD662" s="37">
        <v>144968</v>
      </c>
      <c r="AE662" s="37">
        <v>140396</v>
      </c>
      <c r="AF662" s="37">
        <v>144968</v>
      </c>
    </row>
    <row r="663" spans="1:32">
      <c r="A663" t="s">
        <v>417</v>
      </c>
      <c r="B663" t="s">
        <v>86</v>
      </c>
      <c r="C663" t="s">
        <v>87</v>
      </c>
      <c r="D663" t="s">
        <v>5206</v>
      </c>
      <c r="E663" t="s">
        <v>5207</v>
      </c>
      <c r="F663" t="s">
        <v>5208</v>
      </c>
      <c r="G663" t="s">
        <v>947</v>
      </c>
      <c r="H663" t="s">
        <v>455</v>
      </c>
      <c r="I663" t="s">
        <v>5209</v>
      </c>
      <c r="J663" t="s">
        <v>5210</v>
      </c>
      <c r="K663" t="s">
        <v>96</v>
      </c>
      <c r="L663" t="s">
        <v>5211</v>
      </c>
      <c r="M663" s="35">
        <v>46015.504351851851</v>
      </c>
      <c r="N663" s="35">
        <v>46017.414583333331</v>
      </c>
      <c r="O663" t="s">
        <v>972</v>
      </c>
      <c r="P663" t="s">
        <v>951</v>
      </c>
      <c r="Q663" t="s">
        <v>952</v>
      </c>
      <c r="R663" t="s">
        <v>953</v>
      </c>
      <c r="S663" t="s">
        <v>964</v>
      </c>
      <c r="T663" t="s">
        <v>964</v>
      </c>
      <c r="U663" t="s">
        <v>100</v>
      </c>
      <c r="V663" t="s">
        <v>5212</v>
      </c>
      <c r="W663" t="s">
        <v>102</v>
      </c>
      <c r="X663" t="s">
        <v>5213</v>
      </c>
      <c r="Y663" t="s">
        <v>13</v>
      </c>
      <c r="Z663" t="s">
        <v>105</v>
      </c>
      <c r="AA663" t="s">
        <v>1390</v>
      </c>
      <c r="AB663" s="37">
        <v>1</v>
      </c>
      <c r="AC663" t="s">
        <v>107</v>
      </c>
      <c r="AD663" s="37">
        <v>275729</v>
      </c>
      <c r="AE663" s="37">
        <v>196537</v>
      </c>
      <c r="AF663" s="37">
        <v>275729</v>
      </c>
    </row>
    <row r="664" spans="1:32">
      <c r="A664" t="s">
        <v>242</v>
      </c>
      <c r="B664" t="s">
        <v>248</v>
      </c>
      <c r="C664" t="s">
        <v>244</v>
      </c>
      <c r="D664" t="s">
        <v>5214</v>
      </c>
      <c r="E664" t="s">
        <v>5215</v>
      </c>
      <c r="F664" t="s">
        <v>5216</v>
      </c>
      <c r="G664" t="s">
        <v>947</v>
      </c>
      <c r="H664" t="s">
        <v>248</v>
      </c>
      <c r="I664" t="s">
        <v>5217</v>
      </c>
      <c r="J664" t="s">
        <v>5218</v>
      </c>
      <c r="K664" t="s">
        <v>96</v>
      </c>
      <c r="L664" t="s">
        <v>5219</v>
      </c>
      <c r="M664" s="35">
        <v>46015.539780092593</v>
      </c>
      <c r="N664" s="35">
        <v>46017.568749999999</v>
      </c>
      <c r="O664" t="s">
        <v>972</v>
      </c>
      <c r="P664" t="s">
        <v>951</v>
      </c>
      <c r="Q664" t="s">
        <v>1527</v>
      </c>
      <c r="R664" t="s">
        <v>1528</v>
      </c>
      <c r="S664" t="s">
        <v>142</v>
      </c>
      <c r="T664" t="s">
        <v>143</v>
      </c>
      <c r="U664" t="s">
        <v>100</v>
      </c>
      <c r="V664" t="s">
        <v>5220</v>
      </c>
      <c r="W664" t="s">
        <v>102</v>
      </c>
      <c r="X664" t="s">
        <v>5221</v>
      </c>
      <c r="Y664" t="s">
        <v>11</v>
      </c>
      <c r="Z664" t="s">
        <v>105</v>
      </c>
      <c r="AA664" t="s">
        <v>1650</v>
      </c>
      <c r="AB664" s="37">
        <v>1</v>
      </c>
      <c r="AC664" t="s">
        <v>107</v>
      </c>
      <c r="AD664" s="37">
        <v>144968</v>
      </c>
      <c r="AE664" s="37">
        <v>140396</v>
      </c>
      <c r="AF664" s="37">
        <v>144968</v>
      </c>
    </row>
    <row r="665" spans="1:32">
      <c r="A665" t="s">
        <v>242</v>
      </c>
      <c r="B665" t="s">
        <v>248</v>
      </c>
      <c r="C665" t="s">
        <v>244</v>
      </c>
      <c r="D665" t="s">
        <v>309</v>
      </c>
      <c r="E665" t="s">
        <v>5222</v>
      </c>
      <c r="F665" t="s">
        <v>5223</v>
      </c>
      <c r="G665" t="s">
        <v>947</v>
      </c>
      <c r="H665" t="s">
        <v>248</v>
      </c>
      <c r="I665" t="s">
        <v>242</v>
      </c>
      <c r="J665" t="s">
        <v>5224</v>
      </c>
      <c r="K665" t="s">
        <v>96</v>
      </c>
      <c r="L665" t="s">
        <v>5225</v>
      </c>
      <c r="M665" s="35">
        <v>46015.626400462963</v>
      </c>
      <c r="N665" s="35">
        <v>46017.563194444447</v>
      </c>
      <c r="O665" t="s">
        <v>972</v>
      </c>
      <c r="P665" t="s">
        <v>951</v>
      </c>
      <c r="Q665" t="s">
        <v>1027</v>
      </c>
      <c r="R665" t="s">
        <v>1028</v>
      </c>
      <c r="S665" t="s">
        <v>142</v>
      </c>
      <c r="T665" t="s">
        <v>155</v>
      </c>
      <c r="U665" t="s">
        <v>100</v>
      </c>
      <c r="V665" t="s">
        <v>5226</v>
      </c>
      <c r="W665" t="s">
        <v>102</v>
      </c>
      <c r="X665" t="s">
        <v>5227</v>
      </c>
      <c r="Y665" t="s">
        <v>8</v>
      </c>
      <c r="Z665" t="s">
        <v>105</v>
      </c>
      <c r="AA665" t="s">
        <v>1031</v>
      </c>
      <c r="AB665" s="37">
        <v>1</v>
      </c>
      <c r="AC665" t="s">
        <v>107</v>
      </c>
      <c r="AD665" s="37">
        <v>65960</v>
      </c>
      <c r="AE665" s="37">
        <v>75096</v>
      </c>
      <c r="AF665" s="37">
        <v>65960</v>
      </c>
    </row>
    <row r="666" spans="1:32">
      <c r="A666" t="s">
        <v>189</v>
      </c>
      <c r="B666" t="s">
        <v>190</v>
      </c>
      <c r="C666" t="s">
        <v>191</v>
      </c>
      <c r="D666" t="s">
        <v>5228</v>
      </c>
      <c r="E666" t="s">
        <v>5229</v>
      </c>
      <c r="F666" t="s">
        <v>5230</v>
      </c>
      <c r="G666" t="s">
        <v>947</v>
      </c>
      <c r="H666" t="s">
        <v>195</v>
      </c>
      <c r="I666" t="s">
        <v>5231</v>
      </c>
      <c r="J666" t="s">
        <v>5232</v>
      </c>
      <c r="K666" t="s">
        <v>96</v>
      </c>
      <c r="L666" t="s">
        <v>5233</v>
      </c>
      <c r="M666" s="35">
        <v>46015.70140046296</v>
      </c>
      <c r="N666" s="35">
        <v>46017.521527777782</v>
      </c>
      <c r="O666" t="s">
        <v>972</v>
      </c>
      <c r="P666" t="s">
        <v>1000</v>
      </c>
      <c r="Q666" t="s">
        <v>983</v>
      </c>
      <c r="R666" t="s">
        <v>3753</v>
      </c>
      <c r="S666" t="s">
        <v>98</v>
      </c>
      <c r="T666" t="s">
        <v>119</v>
      </c>
      <c r="U666" t="s">
        <v>100</v>
      </c>
      <c r="V666" t="s">
        <v>5234</v>
      </c>
      <c r="W666" t="s">
        <v>102</v>
      </c>
      <c r="X666" t="s">
        <v>5235</v>
      </c>
      <c r="Y666" t="s">
        <v>11</v>
      </c>
      <c r="Z666" t="s">
        <v>105</v>
      </c>
      <c r="AA666" t="s">
        <v>2033</v>
      </c>
      <c r="AB666" s="37">
        <v>1</v>
      </c>
      <c r="AC666" t="s">
        <v>107</v>
      </c>
      <c r="AD666" s="37">
        <v>144968</v>
      </c>
      <c r="AE666" s="37">
        <v>140396</v>
      </c>
      <c r="AF666" s="37">
        <v>144968</v>
      </c>
    </row>
    <row r="667" spans="1:32">
      <c r="A667" t="s">
        <v>1066</v>
      </c>
      <c r="B667" t="s">
        <v>190</v>
      </c>
      <c r="C667" t="s">
        <v>191</v>
      </c>
      <c r="D667" t="s">
        <v>1433</v>
      </c>
      <c r="E667" t="s">
        <v>5236</v>
      </c>
      <c r="F667" t="s">
        <v>5089</v>
      </c>
      <c r="G667" t="s">
        <v>947</v>
      </c>
      <c r="H667" t="s">
        <v>195</v>
      </c>
      <c r="I667" t="s">
        <v>1436</v>
      </c>
      <c r="J667" t="s">
        <v>5090</v>
      </c>
      <c r="K667" t="s">
        <v>96</v>
      </c>
      <c r="L667" t="s">
        <v>5237</v>
      </c>
      <c r="M667" s="35">
        <v>46016.333333333343</v>
      </c>
      <c r="N667" s="35">
        <v>46017.45208333333</v>
      </c>
      <c r="O667" t="s">
        <v>972</v>
      </c>
      <c r="P667" t="s">
        <v>951</v>
      </c>
      <c r="Q667" t="s">
        <v>952</v>
      </c>
      <c r="R667" t="s">
        <v>953</v>
      </c>
      <c r="S667" t="s">
        <v>98</v>
      </c>
      <c r="T667" t="s">
        <v>119</v>
      </c>
      <c r="U667" t="s">
        <v>100</v>
      </c>
      <c r="V667" t="s">
        <v>5238</v>
      </c>
      <c r="W667" t="s">
        <v>102</v>
      </c>
      <c r="X667" t="s">
        <v>5239</v>
      </c>
      <c r="Y667" t="s">
        <v>11</v>
      </c>
      <c r="Z667" t="s">
        <v>105</v>
      </c>
      <c r="AA667" t="s">
        <v>1673</v>
      </c>
      <c r="AB667" s="37">
        <v>1</v>
      </c>
      <c r="AC667" t="s">
        <v>107</v>
      </c>
      <c r="AD667" s="37">
        <v>144968</v>
      </c>
      <c r="AE667" s="37">
        <v>140396</v>
      </c>
      <c r="AF667" s="37">
        <v>144968</v>
      </c>
    </row>
    <row r="668" spans="1:32">
      <c r="A668" t="s">
        <v>189</v>
      </c>
      <c r="B668" t="s">
        <v>190</v>
      </c>
      <c r="C668" t="s">
        <v>191</v>
      </c>
      <c r="D668" t="s">
        <v>374</v>
      </c>
      <c r="E668" t="s">
        <v>5240</v>
      </c>
      <c r="F668" t="s">
        <v>376</v>
      </c>
      <c r="G668" t="s">
        <v>947</v>
      </c>
      <c r="H668" t="s">
        <v>195</v>
      </c>
      <c r="I668" t="s">
        <v>377</v>
      </c>
      <c r="J668" t="s">
        <v>378</v>
      </c>
      <c r="K668" t="s">
        <v>96</v>
      </c>
      <c r="L668" t="s">
        <v>5241</v>
      </c>
      <c r="M668" s="35">
        <v>46015.742442129631</v>
      </c>
      <c r="N668" s="35">
        <v>46017.710416666669</v>
      </c>
      <c r="O668" t="s">
        <v>972</v>
      </c>
      <c r="P668" t="s">
        <v>951</v>
      </c>
      <c r="Q668" t="s">
        <v>952</v>
      </c>
      <c r="R668" t="s">
        <v>1125</v>
      </c>
      <c r="S668" t="s">
        <v>98</v>
      </c>
      <c r="T668" t="s">
        <v>99</v>
      </c>
      <c r="U668" t="s">
        <v>100</v>
      </c>
      <c r="V668" t="s">
        <v>5242</v>
      </c>
      <c r="W668" t="s">
        <v>102</v>
      </c>
      <c r="X668" t="s">
        <v>381</v>
      </c>
      <c r="Y668" t="s">
        <v>11</v>
      </c>
      <c r="Z668" t="s">
        <v>105</v>
      </c>
      <c r="AA668" t="s">
        <v>400</v>
      </c>
      <c r="AB668" s="37">
        <v>1</v>
      </c>
      <c r="AC668" t="s">
        <v>107</v>
      </c>
      <c r="AD668" s="37">
        <v>144968</v>
      </c>
      <c r="AE668" s="37">
        <v>140396</v>
      </c>
      <c r="AF668" s="37">
        <v>144968</v>
      </c>
    </row>
    <row r="669" spans="1:32">
      <c r="A669" t="s">
        <v>108</v>
      </c>
      <c r="B669" t="s">
        <v>109</v>
      </c>
      <c r="C669" t="s">
        <v>110</v>
      </c>
      <c r="D669" t="s">
        <v>5243</v>
      </c>
      <c r="E669" t="s">
        <v>5244</v>
      </c>
      <c r="F669" t="s">
        <v>5245</v>
      </c>
      <c r="G669" t="s">
        <v>947</v>
      </c>
      <c r="H669" t="s">
        <v>183</v>
      </c>
      <c r="I669" t="s">
        <v>5246</v>
      </c>
      <c r="J669" t="s">
        <v>5247</v>
      </c>
      <c r="K669" t="s">
        <v>96</v>
      </c>
      <c r="L669" t="s">
        <v>5248</v>
      </c>
      <c r="M669" s="35">
        <v>46016.463460648149</v>
      </c>
      <c r="N669" s="35">
        <v>46017.540972222218</v>
      </c>
      <c r="O669" t="s">
        <v>972</v>
      </c>
      <c r="P669" t="s">
        <v>951</v>
      </c>
      <c r="Q669" t="s">
        <v>1527</v>
      </c>
      <c r="R669" t="s">
        <v>1528</v>
      </c>
      <c r="S669" t="s">
        <v>98</v>
      </c>
      <c r="T669" t="s">
        <v>99</v>
      </c>
      <c r="U669" t="s">
        <v>100</v>
      </c>
      <c r="V669" t="s">
        <v>5249</v>
      </c>
      <c r="W669" t="s">
        <v>102</v>
      </c>
      <c r="X669" t="s">
        <v>5250</v>
      </c>
      <c r="Y669" t="s">
        <v>11</v>
      </c>
      <c r="Z669" t="s">
        <v>105</v>
      </c>
      <c r="AA669" t="s">
        <v>188</v>
      </c>
      <c r="AB669" s="37">
        <v>1</v>
      </c>
      <c r="AC669" t="s">
        <v>107</v>
      </c>
      <c r="AD669" s="37">
        <v>144968</v>
      </c>
      <c r="AE669" s="37">
        <v>140396</v>
      </c>
      <c r="AF669" s="37">
        <v>144968</v>
      </c>
    </row>
    <row r="670" spans="1:32">
      <c r="A670" t="s">
        <v>189</v>
      </c>
      <c r="B670" t="s">
        <v>190</v>
      </c>
      <c r="C670" t="s">
        <v>191</v>
      </c>
      <c r="D670" t="s">
        <v>5251</v>
      </c>
      <c r="E670" t="s">
        <v>5252</v>
      </c>
      <c r="F670" t="s">
        <v>5253</v>
      </c>
      <c r="G670" t="s">
        <v>947</v>
      </c>
      <c r="H670" t="s">
        <v>195</v>
      </c>
      <c r="I670" t="s">
        <v>5254</v>
      </c>
      <c r="J670" t="s">
        <v>5255</v>
      </c>
      <c r="K670" t="s">
        <v>96</v>
      </c>
      <c r="L670" t="s">
        <v>5256</v>
      </c>
      <c r="M670" s="35">
        <v>46017.349340277768</v>
      </c>
      <c r="N670" s="35">
        <v>46017.629861111112</v>
      </c>
      <c r="O670" t="s">
        <v>972</v>
      </c>
      <c r="P670" t="s">
        <v>951</v>
      </c>
      <c r="Q670" t="s">
        <v>952</v>
      </c>
      <c r="R670" t="s">
        <v>1125</v>
      </c>
      <c r="S670" t="s">
        <v>963</v>
      </c>
      <c r="T670" t="s">
        <v>963</v>
      </c>
      <c r="U670" t="s">
        <v>100</v>
      </c>
      <c r="V670" t="s">
        <v>5257</v>
      </c>
      <c r="W670" t="s">
        <v>102</v>
      </c>
      <c r="X670" t="s">
        <v>5258</v>
      </c>
      <c r="Y670" t="s">
        <v>11</v>
      </c>
      <c r="Z670" t="s">
        <v>105</v>
      </c>
      <c r="AA670" t="s">
        <v>823</v>
      </c>
      <c r="AB670" s="37">
        <v>1</v>
      </c>
      <c r="AC670" t="s">
        <v>107</v>
      </c>
      <c r="AD670" s="37">
        <v>144968</v>
      </c>
      <c r="AE670" s="37">
        <v>140396</v>
      </c>
      <c r="AF670" s="37">
        <v>144968</v>
      </c>
    </row>
    <row r="671" spans="1:32">
      <c r="A671" t="s">
        <v>297</v>
      </c>
      <c r="B671" t="s">
        <v>109</v>
      </c>
      <c r="C671" t="s">
        <v>110</v>
      </c>
      <c r="D671" t="s">
        <v>299</v>
      </c>
      <c r="E671" t="s">
        <v>5259</v>
      </c>
      <c r="F671" t="s">
        <v>5260</v>
      </c>
      <c r="G671" t="s">
        <v>947</v>
      </c>
      <c r="H671" t="s">
        <v>302</v>
      </c>
      <c r="I671" t="s">
        <v>303</v>
      </c>
      <c r="J671" t="s">
        <v>5261</v>
      </c>
      <c r="K671" t="s">
        <v>96</v>
      </c>
      <c r="L671" t="s">
        <v>5262</v>
      </c>
      <c r="M671" s="35">
        <v>46015.680625000001</v>
      </c>
      <c r="N671" s="35">
        <v>46016.538194444453</v>
      </c>
      <c r="P671" t="s">
        <v>951</v>
      </c>
      <c r="Q671" t="s">
        <v>1027</v>
      </c>
      <c r="R671" t="s">
        <v>1044</v>
      </c>
      <c r="S671" t="s">
        <v>142</v>
      </c>
      <c r="T671" t="s">
        <v>143</v>
      </c>
      <c r="V671" t="s">
        <v>5263</v>
      </c>
      <c r="W671" t="s">
        <v>955</v>
      </c>
      <c r="Y671" t="s">
        <v>8</v>
      </c>
      <c r="Z671" t="s">
        <v>105</v>
      </c>
      <c r="AA671" t="s">
        <v>1005</v>
      </c>
      <c r="AB671" s="37">
        <v>0</v>
      </c>
      <c r="AC671" t="s">
        <v>107</v>
      </c>
      <c r="AD671" s="37">
        <v>41241</v>
      </c>
      <c r="AE671" s="37">
        <v>0</v>
      </c>
      <c r="AF671" s="37">
        <v>41241</v>
      </c>
    </row>
    <row r="672" spans="1:32">
      <c r="A672" t="s">
        <v>242</v>
      </c>
      <c r="B672" t="s">
        <v>248</v>
      </c>
      <c r="C672" t="s">
        <v>244</v>
      </c>
      <c r="D672" t="s">
        <v>309</v>
      </c>
      <c r="E672" t="s">
        <v>5264</v>
      </c>
      <c r="F672" t="s">
        <v>5265</v>
      </c>
      <c r="G672" t="s">
        <v>947</v>
      </c>
      <c r="H672" t="s">
        <v>248</v>
      </c>
      <c r="I672" t="s">
        <v>242</v>
      </c>
      <c r="J672" t="s">
        <v>5266</v>
      </c>
      <c r="K672" t="s">
        <v>96</v>
      </c>
      <c r="L672" t="s">
        <v>5267</v>
      </c>
      <c r="M672" s="35">
        <v>46017.333333333343</v>
      </c>
      <c r="N672" s="35">
        <v>46017.665972222218</v>
      </c>
      <c r="O672" t="s">
        <v>972</v>
      </c>
      <c r="P672" t="s">
        <v>951</v>
      </c>
      <c r="Q672" t="s">
        <v>1100</v>
      </c>
      <c r="R672" t="s">
        <v>2335</v>
      </c>
      <c r="S672" t="s">
        <v>142</v>
      </c>
      <c r="T672" t="s">
        <v>155</v>
      </c>
      <c r="U672" t="s">
        <v>100</v>
      </c>
      <c r="V672" t="s">
        <v>5268</v>
      </c>
      <c r="W672" t="s">
        <v>102</v>
      </c>
      <c r="X672" t="s">
        <v>5269</v>
      </c>
      <c r="Y672" t="s">
        <v>8</v>
      </c>
      <c r="Z672" t="s">
        <v>105</v>
      </c>
      <c r="AA672" t="s">
        <v>1031</v>
      </c>
      <c r="AB672" s="37">
        <v>1</v>
      </c>
      <c r="AC672" t="s">
        <v>107</v>
      </c>
      <c r="AD672" s="37">
        <v>65960</v>
      </c>
      <c r="AE672" s="37">
        <v>75096</v>
      </c>
      <c r="AF672" s="37">
        <v>65960</v>
      </c>
    </row>
    <row r="673" spans="1:32">
      <c r="A673" t="s">
        <v>297</v>
      </c>
      <c r="B673" t="s">
        <v>109</v>
      </c>
      <c r="C673" t="s">
        <v>110</v>
      </c>
      <c r="D673" t="s">
        <v>299</v>
      </c>
      <c r="E673" t="s">
        <v>5270</v>
      </c>
      <c r="F673" t="s">
        <v>5260</v>
      </c>
      <c r="G673" t="s">
        <v>947</v>
      </c>
      <c r="H673" t="s">
        <v>302</v>
      </c>
      <c r="I673" t="s">
        <v>303</v>
      </c>
      <c r="J673" t="s">
        <v>5261</v>
      </c>
      <c r="K673" t="s">
        <v>96</v>
      </c>
      <c r="L673" t="s">
        <v>5271</v>
      </c>
      <c r="M673" s="35">
        <v>46017.334907407407</v>
      </c>
      <c r="N673" s="35">
        <v>46017.662499999999</v>
      </c>
      <c r="O673" t="s">
        <v>972</v>
      </c>
      <c r="P673" t="s">
        <v>951</v>
      </c>
      <c r="Q673" t="s">
        <v>1134</v>
      </c>
      <c r="R673" t="s">
        <v>1135</v>
      </c>
      <c r="S673" t="s">
        <v>142</v>
      </c>
      <c r="T673" t="s">
        <v>143</v>
      </c>
      <c r="U673" t="s">
        <v>100</v>
      </c>
      <c r="V673" t="s">
        <v>5272</v>
      </c>
      <c r="W673" t="s">
        <v>102</v>
      </c>
      <c r="X673" t="s">
        <v>5273</v>
      </c>
      <c r="Y673" t="s">
        <v>8</v>
      </c>
      <c r="Z673" t="s">
        <v>105</v>
      </c>
      <c r="AA673" t="s">
        <v>491</v>
      </c>
      <c r="AB673" s="37">
        <v>1</v>
      </c>
      <c r="AC673" t="s">
        <v>107</v>
      </c>
      <c r="AD673" s="37">
        <v>65960</v>
      </c>
      <c r="AE673" s="37">
        <v>75096</v>
      </c>
      <c r="AF673" s="37">
        <v>65960</v>
      </c>
    </row>
    <row r="674" spans="1:32">
      <c r="A674" t="s">
        <v>297</v>
      </c>
      <c r="B674" t="s">
        <v>109</v>
      </c>
      <c r="C674" t="s">
        <v>110</v>
      </c>
      <c r="D674" t="s">
        <v>4226</v>
      </c>
      <c r="E674" t="s">
        <v>5274</v>
      </c>
      <c r="F674" t="s">
        <v>5275</v>
      </c>
      <c r="G674" t="s">
        <v>947</v>
      </c>
      <c r="H674" t="s">
        <v>302</v>
      </c>
      <c r="I674" t="s">
        <v>4229</v>
      </c>
      <c r="J674" t="s">
        <v>5276</v>
      </c>
      <c r="K674" t="s">
        <v>96</v>
      </c>
      <c r="L674" t="s">
        <v>5277</v>
      </c>
      <c r="M674" s="35">
        <v>46017.354155092587</v>
      </c>
      <c r="N674" s="35">
        <v>46017.497916666667</v>
      </c>
      <c r="O674" t="s">
        <v>972</v>
      </c>
      <c r="P674" t="s">
        <v>951</v>
      </c>
      <c r="Q674" t="s">
        <v>1134</v>
      </c>
      <c r="R674" t="s">
        <v>1135</v>
      </c>
      <c r="S674" t="s">
        <v>142</v>
      </c>
      <c r="T674" t="s">
        <v>143</v>
      </c>
      <c r="U674" t="s">
        <v>100</v>
      </c>
      <c r="V674" t="s">
        <v>5278</v>
      </c>
      <c r="W674" t="s">
        <v>102</v>
      </c>
      <c r="X674" t="s">
        <v>5279</v>
      </c>
      <c r="Y674" t="s">
        <v>8</v>
      </c>
      <c r="Z674" t="s">
        <v>105</v>
      </c>
      <c r="AA674" t="s">
        <v>1215</v>
      </c>
      <c r="AB674" s="37">
        <v>1</v>
      </c>
      <c r="AC674" t="s">
        <v>107</v>
      </c>
      <c r="AD674" s="37">
        <v>65960</v>
      </c>
      <c r="AE674" s="37">
        <v>75096</v>
      </c>
      <c r="AF674" s="37">
        <v>65960</v>
      </c>
    </row>
    <row r="675" spans="1:32">
      <c r="A675" t="s">
        <v>189</v>
      </c>
      <c r="B675" t="s">
        <v>190</v>
      </c>
      <c r="C675" t="s">
        <v>191</v>
      </c>
      <c r="D675" t="s">
        <v>210</v>
      </c>
      <c r="E675" t="s">
        <v>5280</v>
      </c>
      <c r="F675" t="s">
        <v>5281</v>
      </c>
      <c r="G675" t="s">
        <v>947</v>
      </c>
      <c r="H675" t="s">
        <v>195</v>
      </c>
      <c r="I675" t="s">
        <v>189</v>
      </c>
      <c r="J675" t="s">
        <v>5282</v>
      </c>
      <c r="K675" t="s">
        <v>96</v>
      </c>
      <c r="L675" t="s">
        <v>5283</v>
      </c>
      <c r="M675" s="35">
        <v>46017.373113425929</v>
      </c>
      <c r="N675" s="35">
        <v>46017.635416666657</v>
      </c>
      <c r="O675" t="s">
        <v>972</v>
      </c>
      <c r="P675" t="s">
        <v>951</v>
      </c>
      <c r="Q675" t="s">
        <v>1056</v>
      </c>
      <c r="R675" t="s">
        <v>993</v>
      </c>
      <c r="S675" t="s">
        <v>98</v>
      </c>
      <c r="T675" t="s">
        <v>99</v>
      </c>
      <c r="U675" t="s">
        <v>100</v>
      </c>
      <c r="V675" t="s">
        <v>5284</v>
      </c>
      <c r="W675" t="s">
        <v>102</v>
      </c>
      <c r="X675" t="s">
        <v>5285</v>
      </c>
      <c r="Y675" t="s">
        <v>8</v>
      </c>
      <c r="Z675" t="s">
        <v>105</v>
      </c>
      <c r="AA675" t="s">
        <v>217</v>
      </c>
      <c r="AB675" s="37">
        <v>1</v>
      </c>
      <c r="AC675" t="s">
        <v>107</v>
      </c>
      <c r="AD675" s="37">
        <v>65960</v>
      </c>
      <c r="AE675" s="37">
        <v>75096</v>
      </c>
      <c r="AF675" s="37">
        <v>65960</v>
      </c>
    </row>
    <row r="676" spans="1:32">
      <c r="A676" t="s">
        <v>284</v>
      </c>
      <c r="B676" t="s">
        <v>957</v>
      </c>
      <c r="C676" t="s">
        <v>286</v>
      </c>
      <c r="D676" t="s">
        <v>3223</v>
      </c>
      <c r="E676" t="s">
        <v>5286</v>
      </c>
      <c r="F676" t="s">
        <v>5287</v>
      </c>
      <c r="G676" t="s">
        <v>947</v>
      </c>
      <c r="H676" t="s">
        <v>290</v>
      </c>
      <c r="I676" t="s">
        <v>284</v>
      </c>
      <c r="J676" t="s">
        <v>5288</v>
      </c>
      <c r="K676" t="s">
        <v>96</v>
      </c>
      <c r="L676" t="s">
        <v>5289</v>
      </c>
      <c r="M676" s="35">
        <v>46017.374525462961</v>
      </c>
      <c r="N676" s="35">
        <v>46017.561805555553</v>
      </c>
      <c r="O676" t="s">
        <v>972</v>
      </c>
      <c r="P676" t="s">
        <v>951</v>
      </c>
      <c r="Q676" t="s">
        <v>1019</v>
      </c>
      <c r="R676" t="s">
        <v>2681</v>
      </c>
      <c r="S676" t="s">
        <v>142</v>
      </c>
      <c r="T676" t="s">
        <v>143</v>
      </c>
      <c r="U676" t="s">
        <v>1347</v>
      </c>
      <c r="V676" t="s">
        <v>5290</v>
      </c>
      <c r="W676" t="s">
        <v>102</v>
      </c>
      <c r="X676" t="s">
        <v>5291</v>
      </c>
      <c r="Y676" t="s">
        <v>8</v>
      </c>
      <c r="Z676" t="s">
        <v>105</v>
      </c>
      <c r="AA676" t="s">
        <v>1842</v>
      </c>
      <c r="AB676" s="37">
        <v>1</v>
      </c>
      <c r="AC676" t="s">
        <v>107</v>
      </c>
      <c r="AD676" s="37">
        <v>65960</v>
      </c>
      <c r="AE676" s="37">
        <v>75096</v>
      </c>
      <c r="AF676" s="37">
        <v>65960</v>
      </c>
    </row>
    <row r="677" spans="1:32">
      <c r="A677" t="s">
        <v>189</v>
      </c>
      <c r="B677" t="s">
        <v>190</v>
      </c>
      <c r="C677" t="s">
        <v>191</v>
      </c>
      <c r="D677" t="s">
        <v>3864</v>
      </c>
      <c r="E677" t="s">
        <v>5292</v>
      </c>
      <c r="F677" t="s">
        <v>5293</v>
      </c>
      <c r="G677" t="s">
        <v>947</v>
      </c>
      <c r="H677" t="s">
        <v>195</v>
      </c>
      <c r="I677" t="s">
        <v>3867</v>
      </c>
      <c r="J677" t="s">
        <v>5294</v>
      </c>
      <c r="K677" t="s">
        <v>96</v>
      </c>
      <c r="L677" t="s">
        <v>5295</v>
      </c>
      <c r="M677" s="35">
        <v>46017.381724537037</v>
      </c>
      <c r="N677" s="35">
        <v>46018.413194444453</v>
      </c>
      <c r="O677" t="s">
        <v>972</v>
      </c>
      <c r="P677" t="s">
        <v>951</v>
      </c>
      <c r="Q677" t="s">
        <v>1056</v>
      </c>
      <c r="R677" t="s">
        <v>993</v>
      </c>
      <c r="S677" t="s">
        <v>964</v>
      </c>
      <c r="T677" t="s">
        <v>964</v>
      </c>
      <c r="U677" t="s">
        <v>100</v>
      </c>
      <c r="V677" t="s">
        <v>5296</v>
      </c>
      <c r="W677" t="s">
        <v>102</v>
      </c>
      <c r="X677" t="s">
        <v>5297</v>
      </c>
      <c r="Y677" t="s">
        <v>13</v>
      </c>
      <c r="Z677" t="s">
        <v>105</v>
      </c>
      <c r="AA677" t="s">
        <v>3716</v>
      </c>
      <c r="AB677" s="37">
        <v>1</v>
      </c>
      <c r="AC677" t="s">
        <v>107</v>
      </c>
      <c r="AD677" s="37">
        <v>275729</v>
      </c>
      <c r="AE677" s="37">
        <v>196537</v>
      </c>
      <c r="AF677" s="37">
        <v>275729</v>
      </c>
    </row>
    <row r="678" spans="1:32">
      <c r="A678" t="s">
        <v>297</v>
      </c>
      <c r="B678" t="s">
        <v>109</v>
      </c>
      <c r="C678" t="s">
        <v>110</v>
      </c>
      <c r="D678" t="s">
        <v>352</v>
      </c>
      <c r="E678" t="s">
        <v>5298</v>
      </c>
      <c r="F678" t="s">
        <v>5299</v>
      </c>
      <c r="G678" t="s">
        <v>947</v>
      </c>
      <c r="H678" t="s">
        <v>302</v>
      </c>
      <c r="I678" t="s">
        <v>297</v>
      </c>
      <c r="J678" t="s">
        <v>5300</v>
      </c>
      <c r="K678" t="s">
        <v>96</v>
      </c>
      <c r="L678" t="s">
        <v>5301</v>
      </c>
      <c r="M678" s="35">
        <v>46017.437326388892</v>
      </c>
      <c r="N678" s="35">
        <v>46017.560416666667</v>
      </c>
      <c r="O678" t="s">
        <v>972</v>
      </c>
      <c r="P678" t="s">
        <v>951</v>
      </c>
      <c r="Q678" t="s">
        <v>1100</v>
      </c>
      <c r="R678" t="s">
        <v>993</v>
      </c>
      <c r="S678" t="s">
        <v>142</v>
      </c>
      <c r="T678" t="s">
        <v>2137</v>
      </c>
      <c r="U678" t="s">
        <v>100</v>
      </c>
      <c r="V678" t="s">
        <v>5302</v>
      </c>
      <c r="W678" t="s">
        <v>102</v>
      </c>
      <c r="X678" t="s">
        <v>5303</v>
      </c>
      <c r="Y678" t="s">
        <v>8</v>
      </c>
      <c r="Z678" t="s">
        <v>105</v>
      </c>
      <c r="AA678" t="s">
        <v>1005</v>
      </c>
      <c r="AB678" s="37">
        <v>1</v>
      </c>
      <c r="AC678" t="s">
        <v>107</v>
      </c>
      <c r="AD678" s="37">
        <v>65960</v>
      </c>
      <c r="AE678" s="37">
        <v>75096</v>
      </c>
      <c r="AF678" s="37">
        <v>65960</v>
      </c>
    </row>
    <row r="679" spans="1:32">
      <c r="A679" t="s">
        <v>189</v>
      </c>
      <c r="B679" t="s">
        <v>190</v>
      </c>
      <c r="C679" t="s">
        <v>191</v>
      </c>
      <c r="D679" t="s">
        <v>5304</v>
      </c>
      <c r="E679" t="s">
        <v>5305</v>
      </c>
      <c r="F679" t="s">
        <v>5306</v>
      </c>
      <c r="G679" t="s">
        <v>947</v>
      </c>
      <c r="H679" t="s">
        <v>195</v>
      </c>
      <c r="I679" t="s">
        <v>5307</v>
      </c>
      <c r="J679" t="s">
        <v>5308</v>
      </c>
      <c r="K679" t="s">
        <v>96</v>
      </c>
      <c r="L679" t="s">
        <v>5309</v>
      </c>
      <c r="M679" s="35">
        <v>46017.470972222232</v>
      </c>
      <c r="N679" s="35">
        <v>46018.393750000003</v>
      </c>
      <c r="O679" t="s">
        <v>972</v>
      </c>
      <c r="P679" t="s">
        <v>1000</v>
      </c>
      <c r="Q679" t="s">
        <v>983</v>
      </c>
      <c r="R679" t="s">
        <v>1883</v>
      </c>
      <c r="S679" t="s">
        <v>964</v>
      </c>
      <c r="T679" t="s">
        <v>964</v>
      </c>
      <c r="U679" t="s">
        <v>100</v>
      </c>
      <c r="V679" t="s">
        <v>5310</v>
      </c>
      <c r="W679" t="s">
        <v>102</v>
      </c>
      <c r="X679" t="s">
        <v>5311</v>
      </c>
      <c r="Y679" t="s">
        <v>13</v>
      </c>
      <c r="Z679" t="s">
        <v>105</v>
      </c>
      <c r="AA679" t="s">
        <v>836</v>
      </c>
      <c r="AB679" s="37">
        <v>1</v>
      </c>
      <c r="AC679" t="s">
        <v>107</v>
      </c>
      <c r="AD679" s="37">
        <v>275729</v>
      </c>
      <c r="AE679" s="37">
        <v>196537</v>
      </c>
      <c r="AF679" s="37">
        <v>275729</v>
      </c>
    </row>
    <row r="680" spans="1:32">
      <c r="A680" t="s">
        <v>189</v>
      </c>
      <c r="B680" t="s">
        <v>190</v>
      </c>
      <c r="C680" t="s">
        <v>191</v>
      </c>
      <c r="D680" t="s">
        <v>5312</v>
      </c>
      <c r="E680" t="s">
        <v>5313</v>
      </c>
      <c r="F680" t="s">
        <v>5314</v>
      </c>
      <c r="G680" t="s">
        <v>947</v>
      </c>
      <c r="H680" t="s">
        <v>195</v>
      </c>
      <c r="I680" t="s">
        <v>5315</v>
      </c>
      <c r="J680" t="s">
        <v>5316</v>
      </c>
      <c r="K680" t="s">
        <v>96</v>
      </c>
      <c r="L680" t="s">
        <v>5317</v>
      </c>
      <c r="M680" s="35">
        <v>46017.495300925933</v>
      </c>
      <c r="N680" s="35">
        <v>46020.388888888891</v>
      </c>
      <c r="O680" t="s">
        <v>972</v>
      </c>
      <c r="P680" t="s">
        <v>1000</v>
      </c>
      <c r="Q680" t="s">
        <v>983</v>
      </c>
      <c r="R680" t="s">
        <v>1883</v>
      </c>
      <c r="S680" t="s">
        <v>963</v>
      </c>
      <c r="T680" t="s">
        <v>963</v>
      </c>
      <c r="U680" t="s">
        <v>100</v>
      </c>
      <c r="V680" t="s">
        <v>5318</v>
      </c>
      <c r="W680" t="s">
        <v>102</v>
      </c>
      <c r="X680" t="s">
        <v>5319</v>
      </c>
      <c r="Y680" t="s">
        <v>15</v>
      </c>
      <c r="Z680" t="s">
        <v>105</v>
      </c>
      <c r="AA680" t="s">
        <v>836</v>
      </c>
      <c r="AB680" s="37">
        <v>1</v>
      </c>
      <c r="AC680" t="s">
        <v>107</v>
      </c>
      <c r="AD680" s="37">
        <v>479589</v>
      </c>
      <c r="AE680" s="37">
        <v>196537</v>
      </c>
      <c r="AF680" s="37">
        <v>479589</v>
      </c>
    </row>
    <row r="681" spans="1:32">
      <c r="A681" t="s">
        <v>189</v>
      </c>
      <c r="B681" t="s">
        <v>190</v>
      </c>
      <c r="C681" t="s">
        <v>191</v>
      </c>
      <c r="D681" t="s">
        <v>210</v>
      </c>
      <c r="E681" t="s">
        <v>5320</v>
      </c>
      <c r="F681" t="s">
        <v>2339</v>
      </c>
      <c r="G681" t="s">
        <v>947</v>
      </c>
      <c r="H681" t="s">
        <v>195</v>
      </c>
      <c r="I681" t="s">
        <v>189</v>
      </c>
      <c r="J681" t="s">
        <v>2340</v>
      </c>
      <c r="K681" t="s">
        <v>96</v>
      </c>
      <c r="L681" t="s">
        <v>5321</v>
      </c>
      <c r="M681" s="35">
        <v>46017.496863425928</v>
      </c>
      <c r="N681" s="35">
        <v>46017.631249999999</v>
      </c>
      <c r="P681" t="s">
        <v>1000</v>
      </c>
      <c r="Q681" t="s">
        <v>1100</v>
      </c>
      <c r="R681" t="s">
        <v>2934</v>
      </c>
      <c r="V681" t="s">
        <v>5322</v>
      </c>
      <c r="W681" t="s">
        <v>955</v>
      </c>
      <c r="Y681" t="s">
        <v>8</v>
      </c>
      <c r="Z681" t="s">
        <v>105</v>
      </c>
      <c r="AA681" t="s">
        <v>382</v>
      </c>
      <c r="AB681" s="37">
        <v>0</v>
      </c>
      <c r="AC681" t="s">
        <v>107</v>
      </c>
      <c r="AD681" s="37">
        <v>41241</v>
      </c>
      <c r="AE681" s="37">
        <v>0</v>
      </c>
      <c r="AF681" s="37">
        <v>41241</v>
      </c>
    </row>
    <row r="682" spans="1:32">
      <c r="A682" t="s">
        <v>189</v>
      </c>
      <c r="B682" t="s">
        <v>190</v>
      </c>
      <c r="C682" t="s">
        <v>191</v>
      </c>
      <c r="D682" t="s">
        <v>210</v>
      </c>
      <c r="E682" t="s">
        <v>5323</v>
      </c>
      <c r="F682" t="s">
        <v>5324</v>
      </c>
      <c r="G682" t="s">
        <v>947</v>
      </c>
      <c r="H682" t="s">
        <v>195</v>
      </c>
      <c r="I682" t="s">
        <v>189</v>
      </c>
      <c r="J682" t="s">
        <v>5325</v>
      </c>
      <c r="K682" t="s">
        <v>96</v>
      </c>
      <c r="L682" t="s">
        <v>5326</v>
      </c>
      <c r="M682" s="35">
        <v>46017.512557870366</v>
      </c>
      <c r="N682" s="35">
        <v>46017.633333333331</v>
      </c>
      <c r="O682" t="s">
        <v>972</v>
      </c>
      <c r="P682" t="s">
        <v>951</v>
      </c>
      <c r="Q682" t="s">
        <v>1100</v>
      </c>
      <c r="R682" t="s">
        <v>1346</v>
      </c>
      <c r="S682" t="s">
        <v>98</v>
      </c>
      <c r="T682" t="s">
        <v>99</v>
      </c>
      <c r="U682" t="s">
        <v>100</v>
      </c>
      <c r="V682" t="s">
        <v>5327</v>
      </c>
      <c r="W682" t="s">
        <v>102</v>
      </c>
      <c r="X682" t="s">
        <v>5328</v>
      </c>
      <c r="Y682" t="s">
        <v>8</v>
      </c>
      <c r="Z682" t="s">
        <v>105</v>
      </c>
      <c r="AA682" t="s">
        <v>836</v>
      </c>
      <c r="AB682" s="37">
        <v>1</v>
      </c>
      <c r="AC682" t="s">
        <v>107</v>
      </c>
      <c r="AD682" s="37">
        <v>65960</v>
      </c>
      <c r="AE682" s="37">
        <v>75096</v>
      </c>
      <c r="AF682" s="37">
        <v>65960</v>
      </c>
    </row>
    <row r="683" spans="1:32">
      <c r="A683" t="s">
        <v>1066</v>
      </c>
      <c r="B683" t="s">
        <v>190</v>
      </c>
      <c r="C683" t="s">
        <v>191</v>
      </c>
      <c r="D683" t="s">
        <v>2451</v>
      </c>
      <c r="E683" t="s">
        <v>5329</v>
      </c>
      <c r="F683" t="s">
        <v>5330</v>
      </c>
      <c r="G683" t="s">
        <v>947</v>
      </c>
      <c r="H683" t="s">
        <v>276</v>
      </c>
      <c r="I683" t="s">
        <v>1079</v>
      </c>
      <c r="J683" t="s">
        <v>5331</v>
      </c>
      <c r="K683" t="s">
        <v>96</v>
      </c>
      <c r="L683" t="s">
        <v>5332</v>
      </c>
      <c r="M683" s="35">
        <v>46017.499166666668</v>
      </c>
      <c r="N683" s="35">
        <v>46021.467361111107</v>
      </c>
      <c r="O683" t="s">
        <v>972</v>
      </c>
      <c r="P683" t="s">
        <v>951</v>
      </c>
      <c r="Q683" t="s">
        <v>1027</v>
      </c>
      <c r="R683" t="s">
        <v>1028</v>
      </c>
      <c r="S683" t="s">
        <v>98</v>
      </c>
      <c r="T683" t="s">
        <v>99</v>
      </c>
      <c r="U683" t="s">
        <v>100</v>
      </c>
      <c r="V683" t="s">
        <v>5333</v>
      </c>
      <c r="W683" t="s">
        <v>102</v>
      </c>
      <c r="X683" t="s">
        <v>5334</v>
      </c>
      <c r="Y683" t="s">
        <v>104</v>
      </c>
      <c r="Z683" t="s">
        <v>1167</v>
      </c>
      <c r="AA683" t="s">
        <v>1075</v>
      </c>
      <c r="AB683" s="37">
        <v>1</v>
      </c>
      <c r="AC683" t="s">
        <v>107</v>
      </c>
      <c r="AD683" s="37">
        <v>479589</v>
      </c>
      <c r="AE683" s="37">
        <v>196537</v>
      </c>
      <c r="AF683" s="37">
        <v>479589</v>
      </c>
    </row>
    <row r="684" spans="1:32">
      <c r="A684" t="s">
        <v>189</v>
      </c>
      <c r="B684" t="s">
        <v>190</v>
      </c>
      <c r="C684" t="s">
        <v>191</v>
      </c>
      <c r="D684" t="s">
        <v>210</v>
      </c>
      <c r="E684" t="s">
        <v>5335</v>
      </c>
      <c r="F684" t="s">
        <v>5336</v>
      </c>
      <c r="G684" t="s">
        <v>947</v>
      </c>
      <c r="H684" t="s">
        <v>195</v>
      </c>
      <c r="I684" t="s">
        <v>189</v>
      </c>
      <c r="J684" t="s">
        <v>5337</v>
      </c>
      <c r="K684" t="s">
        <v>96</v>
      </c>
      <c r="L684" t="s">
        <v>5338</v>
      </c>
      <c r="M684" s="35">
        <v>46017.503888888888</v>
      </c>
      <c r="N684" s="35">
        <v>46017.668055555558</v>
      </c>
      <c r="O684" t="s">
        <v>972</v>
      </c>
      <c r="P684" t="s">
        <v>951</v>
      </c>
      <c r="Q684" t="s">
        <v>1056</v>
      </c>
      <c r="R684" t="s">
        <v>993</v>
      </c>
      <c r="S684" t="s">
        <v>964</v>
      </c>
      <c r="T684" t="s">
        <v>964</v>
      </c>
      <c r="U684" t="s">
        <v>100</v>
      </c>
      <c r="V684" t="s">
        <v>5339</v>
      </c>
      <c r="W684" t="s">
        <v>102</v>
      </c>
      <c r="X684" t="s">
        <v>5340</v>
      </c>
      <c r="Y684" t="s">
        <v>8</v>
      </c>
      <c r="Z684" t="s">
        <v>105</v>
      </c>
      <c r="AA684" t="s">
        <v>382</v>
      </c>
      <c r="AB684" s="37">
        <v>1</v>
      </c>
      <c r="AC684" t="s">
        <v>107</v>
      </c>
      <c r="AD684" s="37">
        <v>65960</v>
      </c>
      <c r="AE684" s="37">
        <v>75096</v>
      </c>
      <c r="AF684" s="37">
        <v>65960</v>
      </c>
    </row>
    <row r="685" spans="1:32">
      <c r="A685" t="s">
        <v>242</v>
      </c>
      <c r="B685" t="s">
        <v>248</v>
      </c>
      <c r="C685" t="s">
        <v>244</v>
      </c>
      <c r="D685" t="s">
        <v>1569</v>
      </c>
      <c r="E685" t="s">
        <v>5341</v>
      </c>
      <c r="F685" t="s">
        <v>5342</v>
      </c>
      <c r="G685" t="s">
        <v>947</v>
      </c>
      <c r="H685" t="s">
        <v>248</v>
      </c>
      <c r="I685" t="s">
        <v>1572</v>
      </c>
      <c r="J685" t="s">
        <v>5343</v>
      </c>
      <c r="K685" t="s">
        <v>96</v>
      </c>
      <c r="L685" t="s">
        <v>5344</v>
      </c>
      <c r="M685" s="35">
        <v>46017.507384259261</v>
      </c>
      <c r="N685" s="35">
        <v>46017.672222222223</v>
      </c>
      <c r="O685" t="s">
        <v>972</v>
      </c>
      <c r="P685" t="s">
        <v>951</v>
      </c>
      <c r="Q685" t="s">
        <v>1044</v>
      </c>
      <c r="R685" t="s">
        <v>1323</v>
      </c>
      <c r="S685" t="s">
        <v>98</v>
      </c>
      <c r="T685" t="s">
        <v>99</v>
      </c>
      <c r="U685" t="s">
        <v>100</v>
      </c>
      <c r="V685" t="s">
        <v>5345</v>
      </c>
      <c r="W685" t="s">
        <v>102</v>
      </c>
      <c r="X685" t="s">
        <v>5346</v>
      </c>
      <c r="Y685" t="s">
        <v>11</v>
      </c>
      <c r="Z685" t="s">
        <v>105</v>
      </c>
      <c r="AA685" t="s">
        <v>1588</v>
      </c>
      <c r="AB685" s="37">
        <v>1</v>
      </c>
      <c r="AC685" t="s">
        <v>107</v>
      </c>
      <c r="AD685" s="37">
        <v>144968</v>
      </c>
      <c r="AE685" s="37">
        <v>140396</v>
      </c>
      <c r="AF685" s="37">
        <v>144968</v>
      </c>
    </row>
    <row r="686" spans="1:32">
      <c r="A686" t="s">
        <v>189</v>
      </c>
      <c r="B686" t="s">
        <v>190</v>
      </c>
      <c r="C686" t="s">
        <v>191</v>
      </c>
      <c r="D686" t="s">
        <v>210</v>
      </c>
      <c r="E686" t="s">
        <v>5347</v>
      </c>
      <c r="F686" t="s">
        <v>5348</v>
      </c>
      <c r="G686" t="s">
        <v>947</v>
      </c>
      <c r="H686" t="s">
        <v>195</v>
      </c>
      <c r="I686" t="s">
        <v>189</v>
      </c>
      <c r="J686" t="s">
        <v>5349</v>
      </c>
      <c r="K686" t="s">
        <v>96</v>
      </c>
      <c r="L686" t="s">
        <v>5350</v>
      </c>
      <c r="M686" s="35">
        <v>46017.518206018518</v>
      </c>
      <c r="N686" s="35">
        <v>46017.64166666667</v>
      </c>
      <c r="O686" t="s">
        <v>972</v>
      </c>
      <c r="P686" t="s">
        <v>1000</v>
      </c>
      <c r="Q686" t="s">
        <v>983</v>
      </c>
      <c r="R686" t="s">
        <v>1883</v>
      </c>
      <c r="S686" t="s">
        <v>98</v>
      </c>
      <c r="T686" t="s">
        <v>99</v>
      </c>
      <c r="U686" t="s">
        <v>100</v>
      </c>
      <c r="V686" t="s">
        <v>5351</v>
      </c>
      <c r="W686" t="s">
        <v>102</v>
      </c>
      <c r="X686" t="s">
        <v>5352</v>
      </c>
      <c r="Y686" t="s">
        <v>8</v>
      </c>
      <c r="Z686" t="s">
        <v>105</v>
      </c>
      <c r="AA686" t="s">
        <v>836</v>
      </c>
      <c r="AB686" s="37">
        <v>1</v>
      </c>
      <c r="AC686" t="s">
        <v>107</v>
      </c>
      <c r="AD686" s="37">
        <v>65960</v>
      </c>
      <c r="AE686" s="37">
        <v>75096</v>
      </c>
      <c r="AF686" s="37">
        <v>65960</v>
      </c>
    </row>
    <row r="687" spans="1:32">
      <c r="A687" t="s">
        <v>297</v>
      </c>
      <c r="B687" t="s">
        <v>109</v>
      </c>
      <c r="C687" t="s">
        <v>110</v>
      </c>
      <c r="D687" t="s">
        <v>360</v>
      </c>
      <c r="E687" t="s">
        <v>5353</v>
      </c>
      <c r="F687" t="s">
        <v>5354</v>
      </c>
      <c r="G687" t="s">
        <v>947</v>
      </c>
      <c r="H687" t="s">
        <v>302</v>
      </c>
      <c r="I687" t="s">
        <v>363</v>
      </c>
      <c r="J687" t="s">
        <v>5355</v>
      </c>
      <c r="K687" t="s">
        <v>96</v>
      </c>
      <c r="L687" t="s">
        <v>5356</v>
      </c>
      <c r="M687" s="35">
        <v>46017.535300925927</v>
      </c>
      <c r="N687" s="35">
        <v>46018.511111111111</v>
      </c>
      <c r="O687" t="s">
        <v>972</v>
      </c>
      <c r="P687" t="s">
        <v>951</v>
      </c>
      <c r="Q687" t="s">
        <v>983</v>
      </c>
      <c r="R687" t="s">
        <v>993</v>
      </c>
      <c r="S687" t="s">
        <v>963</v>
      </c>
      <c r="T687" t="s">
        <v>963</v>
      </c>
      <c r="U687" t="s">
        <v>100</v>
      </c>
      <c r="V687" t="s">
        <v>5357</v>
      </c>
      <c r="W687" t="s">
        <v>102</v>
      </c>
      <c r="X687" t="s">
        <v>5358</v>
      </c>
      <c r="Y687" t="s">
        <v>11</v>
      </c>
      <c r="Z687" t="s">
        <v>105</v>
      </c>
      <c r="AA687" t="s">
        <v>308</v>
      </c>
      <c r="AB687" s="37">
        <v>1</v>
      </c>
      <c r="AC687" t="s">
        <v>107</v>
      </c>
      <c r="AD687" s="37">
        <v>144968</v>
      </c>
      <c r="AE687" s="37">
        <v>140396</v>
      </c>
      <c r="AF687" s="37">
        <v>144968</v>
      </c>
    </row>
    <row r="688" spans="1:32">
      <c r="A688" t="s">
        <v>159</v>
      </c>
      <c r="B688" t="s">
        <v>109</v>
      </c>
      <c r="C688" t="s">
        <v>160</v>
      </c>
      <c r="D688" t="s">
        <v>161</v>
      </c>
      <c r="E688" t="s">
        <v>5359</v>
      </c>
      <c r="F688" t="s">
        <v>5360</v>
      </c>
      <c r="G688" t="s">
        <v>947</v>
      </c>
      <c r="H688" t="s">
        <v>165</v>
      </c>
      <c r="I688" t="s">
        <v>159</v>
      </c>
      <c r="J688" t="s">
        <v>5361</v>
      </c>
      <c r="K688" t="s">
        <v>96</v>
      </c>
      <c r="L688" t="s">
        <v>5362</v>
      </c>
      <c r="M688" s="35">
        <v>46017.599699074082</v>
      </c>
      <c r="N688" s="35">
        <v>46018.467361111107</v>
      </c>
      <c r="O688" t="s">
        <v>972</v>
      </c>
      <c r="P688" t="s">
        <v>951</v>
      </c>
      <c r="Q688" t="s">
        <v>962</v>
      </c>
      <c r="R688" t="s">
        <v>962</v>
      </c>
      <c r="S688" t="s">
        <v>963</v>
      </c>
      <c r="T688" t="s">
        <v>964</v>
      </c>
      <c r="U688" t="s">
        <v>100</v>
      </c>
      <c r="V688" t="s">
        <v>5363</v>
      </c>
      <c r="W688" t="s">
        <v>102</v>
      </c>
      <c r="X688" t="s">
        <v>5364</v>
      </c>
      <c r="Y688" t="s">
        <v>8</v>
      </c>
      <c r="Z688" t="s">
        <v>105</v>
      </c>
      <c r="AA688" t="s">
        <v>170</v>
      </c>
      <c r="AB688" s="37">
        <v>1</v>
      </c>
      <c r="AC688" t="s">
        <v>107</v>
      </c>
      <c r="AD688" s="37">
        <v>65960</v>
      </c>
      <c r="AE688" s="37">
        <v>75096</v>
      </c>
      <c r="AF688" s="37">
        <v>65960</v>
      </c>
    </row>
    <row r="689" spans="1:32">
      <c r="A689" t="s">
        <v>189</v>
      </c>
      <c r="B689" t="s">
        <v>190</v>
      </c>
      <c r="C689" t="s">
        <v>191</v>
      </c>
      <c r="D689" t="s">
        <v>3430</v>
      </c>
      <c r="E689" t="s">
        <v>5365</v>
      </c>
      <c r="F689" t="s">
        <v>5366</v>
      </c>
      <c r="G689" t="s">
        <v>947</v>
      </c>
      <c r="H689" t="s">
        <v>195</v>
      </c>
      <c r="I689" t="s">
        <v>3433</v>
      </c>
      <c r="J689" t="s">
        <v>5367</v>
      </c>
      <c r="K689" t="s">
        <v>96</v>
      </c>
      <c r="L689" t="s">
        <v>5368</v>
      </c>
      <c r="M689" s="35">
        <v>46017.581319444442</v>
      </c>
      <c r="N689" s="35">
        <v>46019.446527777778</v>
      </c>
      <c r="P689" t="s">
        <v>951</v>
      </c>
      <c r="Q689" t="s">
        <v>1056</v>
      </c>
      <c r="R689" t="s">
        <v>993</v>
      </c>
      <c r="S689" t="s">
        <v>98</v>
      </c>
      <c r="T689" t="s">
        <v>119</v>
      </c>
      <c r="V689" t="s">
        <v>5369</v>
      </c>
      <c r="W689" t="s">
        <v>955</v>
      </c>
      <c r="Y689" t="s">
        <v>11</v>
      </c>
      <c r="Z689" t="s">
        <v>105</v>
      </c>
      <c r="AA689" t="s">
        <v>2033</v>
      </c>
      <c r="AB689" s="37">
        <v>0</v>
      </c>
      <c r="AC689" t="s">
        <v>107</v>
      </c>
      <c r="AD689" s="37">
        <v>41241</v>
      </c>
      <c r="AE689" s="37">
        <v>0</v>
      </c>
      <c r="AF689" s="37">
        <v>41241</v>
      </c>
    </row>
    <row r="690" spans="1:32">
      <c r="A690" t="s">
        <v>108</v>
      </c>
      <c r="B690" t="s">
        <v>109</v>
      </c>
      <c r="C690" t="s">
        <v>110</v>
      </c>
      <c r="D690" t="s">
        <v>5243</v>
      </c>
      <c r="E690" t="s">
        <v>5370</v>
      </c>
      <c r="F690" t="s">
        <v>5371</v>
      </c>
      <c r="G690" t="s">
        <v>947</v>
      </c>
      <c r="H690" t="s">
        <v>183</v>
      </c>
      <c r="I690" t="s">
        <v>5246</v>
      </c>
      <c r="J690" t="s">
        <v>5372</v>
      </c>
      <c r="K690" t="s">
        <v>96</v>
      </c>
      <c r="L690" t="s">
        <v>5373</v>
      </c>
      <c r="M690" s="35">
        <v>46017.639548611107</v>
      </c>
      <c r="N690" s="35">
        <v>46020.5625</v>
      </c>
      <c r="O690" t="s">
        <v>972</v>
      </c>
      <c r="P690" t="s">
        <v>951</v>
      </c>
      <c r="Q690" t="s">
        <v>983</v>
      </c>
      <c r="R690" t="s">
        <v>984</v>
      </c>
      <c r="S690" t="s">
        <v>1407</v>
      </c>
      <c r="T690" t="s">
        <v>1555</v>
      </c>
      <c r="U690" t="s">
        <v>100</v>
      </c>
      <c r="V690" t="s">
        <v>5374</v>
      </c>
      <c r="W690" t="s">
        <v>102</v>
      </c>
      <c r="X690" t="s">
        <v>5375</v>
      </c>
      <c r="Y690" t="s">
        <v>11</v>
      </c>
      <c r="Z690" t="s">
        <v>105</v>
      </c>
      <c r="AA690" t="s">
        <v>351</v>
      </c>
      <c r="AB690" s="37">
        <v>1</v>
      </c>
      <c r="AC690" t="s">
        <v>107</v>
      </c>
      <c r="AD690" s="37">
        <v>144968</v>
      </c>
      <c r="AE690" s="37">
        <v>140396</v>
      </c>
      <c r="AF690" s="37">
        <v>144968</v>
      </c>
    </row>
    <row r="691" spans="1:32">
      <c r="A691" t="s">
        <v>1168</v>
      </c>
      <c r="B691" t="s">
        <v>124</v>
      </c>
      <c r="C691" t="s">
        <v>125</v>
      </c>
      <c r="D691" t="s">
        <v>2063</v>
      </c>
      <c r="E691" t="s">
        <v>5376</v>
      </c>
      <c r="F691" t="s">
        <v>5377</v>
      </c>
      <c r="G691" t="s">
        <v>947</v>
      </c>
      <c r="H691" t="s">
        <v>1172</v>
      </c>
      <c r="I691" t="s">
        <v>2066</v>
      </c>
      <c r="J691" t="s">
        <v>5378</v>
      </c>
      <c r="K691" t="s">
        <v>96</v>
      </c>
      <c r="L691" t="s">
        <v>5379</v>
      </c>
      <c r="M691" s="35">
        <v>46017.662442129629</v>
      </c>
      <c r="N691" s="35">
        <v>46020.576388888891</v>
      </c>
      <c r="O691" t="s">
        <v>972</v>
      </c>
      <c r="P691" t="s">
        <v>951</v>
      </c>
      <c r="Q691" t="s">
        <v>952</v>
      </c>
      <c r="R691" t="s">
        <v>1125</v>
      </c>
      <c r="S691" t="s">
        <v>964</v>
      </c>
      <c r="T691" t="s">
        <v>964</v>
      </c>
      <c r="U691" t="s">
        <v>100</v>
      </c>
      <c r="V691" t="s">
        <v>5380</v>
      </c>
      <c r="W691" t="s">
        <v>102</v>
      </c>
      <c r="X691" t="s">
        <v>5381</v>
      </c>
      <c r="Y691" t="s">
        <v>13</v>
      </c>
      <c r="Z691" t="s">
        <v>105</v>
      </c>
      <c r="AA691" t="s">
        <v>1146</v>
      </c>
      <c r="AB691" s="37">
        <v>1</v>
      </c>
      <c r="AC691" t="s">
        <v>107</v>
      </c>
      <c r="AD691" s="37">
        <v>275729</v>
      </c>
      <c r="AE691" s="37">
        <v>196537</v>
      </c>
      <c r="AF691" s="37">
        <v>275729</v>
      </c>
    </row>
    <row r="692" spans="1:32">
      <c r="A692" t="s">
        <v>123</v>
      </c>
      <c r="B692" t="s">
        <v>124</v>
      </c>
      <c r="C692" t="s">
        <v>125</v>
      </c>
      <c r="D692" t="s">
        <v>5382</v>
      </c>
      <c r="E692" t="s">
        <v>5383</v>
      </c>
      <c r="F692" t="s">
        <v>5384</v>
      </c>
      <c r="G692" t="s">
        <v>947</v>
      </c>
      <c r="H692" t="s">
        <v>174</v>
      </c>
      <c r="I692" t="s">
        <v>5385</v>
      </c>
      <c r="J692" t="s">
        <v>5386</v>
      </c>
      <c r="K692" t="s">
        <v>96</v>
      </c>
      <c r="L692" t="s">
        <v>5387</v>
      </c>
      <c r="M692" s="35">
        <v>46017.641539351847</v>
      </c>
      <c r="N692" s="35">
        <v>46018.574999999997</v>
      </c>
      <c r="O692" t="s">
        <v>972</v>
      </c>
      <c r="P692" t="s">
        <v>951</v>
      </c>
      <c r="Q692" t="s">
        <v>952</v>
      </c>
      <c r="R692" t="s">
        <v>953</v>
      </c>
      <c r="S692" t="s">
        <v>963</v>
      </c>
      <c r="T692" t="s">
        <v>963</v>
      </c>
      <c r="U692" t="s">
        <v>100</v>
      </c>
      <c r="V692" t="s">
        <v>5388</v>
      </c>
      <c r="W692" t="s">
        <v>102</v>
      </c>
      <c r="X692" t="s">
        <v>5389</v>
      </c>
      <c r="Y692" t="s">
        <v>13</v>
      </c>
      <c r="Z692" t="s">
        <v>105</v>
      </c>
      <c r="AA692" t="s">
        <v>1514</v>
      </c>
      <c r="AB692" s="37">
        <v>1</v>
      </c>
      <c r="AC692" t="s">
        <v>107</v>
      </c>
      <c r="AD692" s="37">
        <v>275729</v>
      </c>
      <c r="AE692" s="37">
        <v>196537</v>
      </c>
      <c r="AF692" s="37">
        <v>275729</v>
      </c>
    </row>
    <row r="693" spans="1:32">
      <c r="A693" t="s">
        <v>189</v>
      </c>
      <c r="B693" t="s">
        <v>190</v>
      </c>
      <c r="C693" t="s">
        <v>191</v>
      </c>
      <c r="D693" t="s">
        <v>210</v>
      </c>
      <c r="E693" t="s">
        <v>5390</v>
      </c>
      <c r="F693" t="s">
        <v>5281</v>
      </c>
      <c r="G693" t="s">
        <v>947</v>
      </c>
      <c r="H693" t="s">
        <v>195</v>
      </c>
      <c r="I693" t="s">
        <v>189</v>
      </c>
      <c r="J693" t="s">
        <v>5282</v>
      </c>
      <c r="K693" t="s">
        <v>96</v>
      </c>
      <c r="L693" t="s">
        <v>5391</v>
      </c>
      <c r="M693" s="35">
        <v>46017.649270833332</v>
      </c>
      <c r="N693" s="35">
        <v>46018.540972222218</v>
      </c>
      <c r="O693" t="s">
        <v>972</v>
      </c>
      <c r="P693" t="s">
        <v>951</v>
      </c>
      <c r="Q693" t="s">
        <v>992</v>
      </c>
      <c r="R693" t="s">
        <v>993</v>
      </c>
      <c r="S693" t="s">
        <v>98</v>
      </c>
      <c r="T693" t="s">
        <v>99</v>
      </c>
      <c r="U693" t="s">
        <v>100</v>
      </c>
      <c r="V693" t="s">
        <v>5392</v>
      </c>
      <c r="W693" t="s">
        <v>102</v>
      </c>
      <c r="X693" t="s">
        <v>5285</v>
      </c>
      <c r="Y693" t="s">
        <v>8</v>
      </c>
      <c r="Z693" t="s">
        <v>105</v>
      </c>
      <c r="AA693" t="s">
        <v>217</v>
      </c>
      <c r="AB693" s="37">
        <v>1</v>
      </c>
      <c r="AC693" t="s">
        <v>107</v>
      </c>
      <c r="AD693" s="37">
        <v>65960</v>
      </c>
      <c r="AE693" s="37">
        <v>75096</v>
      </c>
      <c r="AF693" s="37">
        <v>65960</v>
      </c>
    </row>
    <row r="694" spans="1:32">
      <c r="A694" t="s">
        <v>297</v>
      </c>
      <c r="B694" t="s">
        <v>109</v>
      </c>
      <c r="C694" t="s">
        <v>110</v>
      </c>
      <c r="D694" t="s">
        <v>352</v>
      </c>
      <c r="E694" t="s">
        <v>5393</v>
      </c>
      <c r="F694" t="s">
        <v>5394</v>
      </c>
      <c r="G694" t="s">
        <v>947</v>
      </c>
      <c r="H694" t="s">
        <v>302</v>
      </c>
      <c r="I694" t="s">
        <v>297</v>
      </c>
      <c r="J694" t="s">
        <v>5395</v>
      </c>
      <c r="K694" t="s">
        <v>96</v>
      </c>
      <c r="L694" t="s">
        <v>5396</v>
      </c>
      <c r="M694" s="35">
        <v>46017.643587962957</v>
      </c>
      <c r="N694" s="35">
        <v>46018.497916666667</v>
      </c>
      <c r="O694" t="s">
        <v>972</v>
      </c>
      <c r="P694" t="s">
        <v>951</v>
      </c>
      <c r="Q694" t="s">
        <v>1027</v>
      </c>
      <c r="R694" t="s">
        <v>1028</v>
      </c>
      <c r="S694" t="s">
        <v>964</v>
      </c>
      <c r="T694" t="s">
        <v>964</v>
      </c>
      <c r="U694" t="s">
        <v>1347</v>
      </c>
      <c r="V694" t="s">
        <v>5397</v>
      </c>
      <c r="W694" t="s">
        <v>102</v>
      </c>
      <c r="X694" t="s">
        <v>5398</v>
      </c>
      <c r="Y694" t="s">
        <v>8</v>
      </c>
      <c r="Z694" t="s">
        <v>105</v>
      </c>
      <c r="AA694" t="s">
        <v>1215</v>
      </c>
      <c r="AB694" s="37">
        <v>1</v>
      </c>
      <c r="AC694" t="s">
        <v>107</v>
      </c>
      <c r="AD694" s="37">
        <v>65960</v>
      </c>
      <c r="AE694" s="37">
        <v>75096</v>
      </c>
      <c r="AF694" s="37">
        <v>65960</v>
      </c>
    </row>
    <row r="695" spans="1:32">
      <c r="A695" t="s">
        <v>85</v>
      </c>
      <c r="B695" t="s">
        <v>86</v>
      </c>
      <c r="C695" t="s">
        <v>87</v>
      </c>
      <c r="D695" t="s">
        <v>88</v>
      </c>
      <c r="E695" t="s">
        <v>5399</v>
      </c>
      <c r="F695" t="s">
        <v>5400</v>
      </c>
      <c r="G695" t="s">
        <v>947</v>
      </c>
      <c r="H695" t="s">
        <v>93</v>
      </c>
      <c r="I695" t="s">
        <v>94</v>
      </c>
      <c r="J695" t="s">
        <v>5401</v>
      </c>
      <c r="K695" t="s">
        <v>96</v>
      </c>
      <c r="L695" t="s">
        <v>5402</v>
      </c>
      <c r="M695" s="35">
        <v>46017.726574074077</v>
      </c>
      <c r="N695" s="35">
        <v>46020.505555555559</v>
      </c>
      <c r="O695" t="s">
        <v>972</v>
      </c>
      <c r="P695" t="s">
        <v>951</v>
      </c>
      <c r="Q695" t="s">
        <v>1100</v>
      </c>
      <c r="R695" t="s">
        <v>1346</v>
      </c>
      <c r="S695" t="s">
        <v>98</v>
      </c>
      <c r="T695" t="s">
        <v>99</v>
      </c>
      <c r="U695" t="s">
        <v>100</v>
      </c>
      <c r="V695" t="s">
        <v>5403</v>
      </c>
      <c r="W695" t="s">
        <v>102</v>
      </c>
      <c r="X695" t="s">
        <v>5404</v>
      </c>
      <c r="Y695" t="s">
        <v>104</v>
      </c>
      <c r="Z695" t="s">
        <v>105</v>
      </c>
      <c r="AA695" t="s">
        <v>342</v>
      </c>
      <c r="AB695" s="37">
        <v>1</v>
      </c>
      <c r="AC695" t="s">
        <v>107</v>
      </c>
      <c r="AD695" s="37">
        <v>479589</v>
      </c>
      <c r="AE695" s="37">
        <v>196537</v>
      </c>
      <c r="AF695" s="37">
        <v>479589</v>
      </c>
    </row>
    <row r="696" spans="1:32">
      <c r="A696" t="s">
        <v>750</v>
      </c>
      <c r="B696" t="s">
        <v>957</v>
      </c>
      <c r="C696" t="s">
        <v>286</v>
      </c>
      <c r="D696" t="s">
        <v>2671</v>
      </c>
      <c r="E696" t="s">
        <v>5405</v>
      </c>
      <c r="F696" t="s">
        <v>5406</v>
      </c>
      <c r="G696" t="s">
        <v>947</v>
      </c>
      <c r="H696" t="s">
        <v>754</v>
      </c>
      <c r="I696" t="s">
        <v>2674</v>
      </c>
      <c r="J696" t="s">
        <v>5407</v>
      </c>
      <c r="K696" t="s">
        <v>96</v>
      </c>
      <c r="L696" t="s">
        <v>5408</v>
      </c>
      <c r="M696" s="35">
        <v>46017.726111111107</v>
      </c>
      <c r="N696" s="35">
        <v>46020.470138888893</v>
      </c>
      <c r="O696" t="s">
        <v>972</v>
      </c>
      <c r="P696" t="s">
        <v>951</v>
      </c>
      <c r="Q696" t="s">
        <v>992</v>
      </c>
      <c r="R696" t="s">
        <v>993</v>
      </c>
      <c r="S696" t="s">
        <v>963</v>
      </c>
      <c r="T696" t="s">
        <v>964</v>
      </c>
      <c r="U696" t="s">
        <v>100</v>
      </c>
      <c r="V696" t="s">
        <v>5409</v>
      </c>
      <c r="W696" t="s">
        <v>102</v>
      </c>
      <c r="X696" t="s">
        <v>5410</v>
      </c>
      <c r="Y696" t="s">
        <v>13</v>
      </c>
      <c r="Z696" t="s">
        <v>105</v>
      </c>
      <c r="AA696" t="s">
        <v>1506</v>
      </c>
      <c r="AB696" s="37">
        <v>1</v>
      </c>
      <c r="AC696" t="s">
        <v>107</v>
      </c>
      <c r="AD696" s="37">
        <v>275729</v>
      </c>
      <c r="AE696" s="37">
        <v>196537</v>
      </c>
      <c r="AF696" s="37">
        <v>275729</v>
      </c>
    </row>
    <row r="697" spans="1:32">
      <c r="A697" t="s">
        <v>317</v>
      </c>
      <c r="B697" t="s">
        <v>124</v>
      </c>
      <c r="C697" t="s">
        <v>125</v>
      </c>
      <c r="D697" t="s">
        <v>5411</v>
      </c>
      <c r="E697" t="s">
        <v>5412</v>
      </c>
      <c r="F697" t="s">
        <v>5413</v>
      </c>
      <c r="G697" t="s">
        <v>947</v>
      </c>
      <c r="H697" t="s">
        <v>321</v>
      </c>
      <c r="I697" t="s">
        <v>5414</v>
      </c>
      <c r="J697" t="s">
        <v>5415</v>
      </c>
      <c r="K697" t="s">
        <v>96</v>
      </c>
      <c r="L697" t="s">
        <v>5416</v>
      </c>
      <c r="M697" s="35">
        <v>46018.333333333343</v>
      </c>
      <c r="N697" s="35">
        <v>46018.504166666673</v>
      </c>
      <c r="O697" t="s">
        <v>972</v>
      </c>
      <c r="P697" t="s">
        <v>951</v>
      </c>
      <c r="Q697" t="s">
        <v>1027</v>
      </c>
      <c r="R697" t="s">
        <v>1028</v>
      </c>
      <c r="S697" t="s">
        <v>964</v>
      </c>
      <c r="T697" t="s">
        <v>964</v>
      </c>
      <c r="U697" t="s">
        <v>100</v>
      </c>
      <c r="V697" t="s">
        <v>5417</v>
      </c>
      <c r="W697" t="s">
        <v>102</v>
      </c>
      <c r="X697" t="s">
        <v>5418</v>
      </c>
      <c r="Y697" t="s">
        <v>11</v>
      </c>
      <c r="Z697" t="s">
        <v>105</v>
      </c>
      <c r="AA697" t="s">
        <v>1819</v>
      </c>
      <c r="AB697" s="37">
        <v>1</v>
      </c>
      <c r="AC697" t="s">
        <v>107</v>
      </c>
      <c r="AD697" s="37">
        <v>144968</v>
      </c>
      <c r="AE697" s="37">
        <v>140396</v>
      </c>
      <c r="AF697" s="37">
        <v>144968</v>
      </c>
    </row>
    <row r="698" spans="1:32">
      <c r="A698" t="s">
        <v>189</v>
      </c>
      <c r="B698" t="s">
        <v>190</v>
      </c>
      <c r="C698" t="s">
        <v>191</v>
      </c>
      <c r="D698" t="s">
        <v>210</v>
      </c>
      <c r="E698" t="s">
        <v>5419</v>
      </c>
      <c r="F698" t="s">
        <v>5420</v>
      </c>
      <c r="G698" t="s">
        <v>947</v>
      </c>
      <c r="H698" t="s">
        <v>195</v>
      </c>
      <c r="I698" t="s">
        <v>189</v>
      </c>
      <c r="J698" t="s">
        <v>5421</v>
      </c>
      <c r="K698" t="s">
        <v>96</v>
      </c>
      <c r="L698" t="s">
        <v>5422</v>
      </c>
      <c r="M698" s="35">
        <v>46017.728391203702</v>
      </c>
      <c r="N698" s="35">
        <v>46018.526388888888</v>
      </c>
      <c r="O698" t="s">
        <v>972</v>
      </c>
      <c r="P698" t="s">
        <v>951</v>
      </c>
      <c r="Q698" t="s">
        <v>1044</v>
      </c>
      <c r="R698" t="s">
        <v>993</v>
      </c>
      <c r="S698" t="s">
        <v>964</v>
      </c>
      <c r="T698" t="s">
        <v>964</v>
      </c>
      <c r="U698" t="s">
        <v>1347</v>
      </c>
      <c r="V698" t="s">
        <v>5423</v>
      </c>
      <c r="W698" t="s">
        <v>102</v>
      </c>
      <c r="Y698" t="s">
        <v>8</v>
      </c>
      <c r="Z698" t="s">
        <v>105</v>
      </c>
      <c r="AA698" t="s">
        <v>230</v>
      </c>
      <c r="AB698" s="37">
        <v>1</v>
      </c>
      <c r="AC698" t="s">
        <v>107</v>
      </c>
      <c r="AD698" s="37">
        <v>65960</v>
      </c>
      <c r="AE698" s="37">
        <v>75096</v>
      </c>
      <c r="AF698" s="37">
        <v>65960</v>
      </c>
    </row>
    <row r="699" spans="1:32">
      <c r="A699" t="s">
        <v>297</v>
      </c>
      <c r="B699" t="s">
        <v>109</v>
      </c>
      <c r="C699" t="s">
        <v>110</v>
      </c>
      <c r="D699" t="s">
        <v>5424</v>
      </c>
      <c r="E699" t="s">
        <v>5425</v>
      </c>
      <c r="F699" t="s">
        <v>5426</v>
      </c>
      <c r="G699" t="s">
        <v>947</v>
      </c>
      <c r="H699" t="s">
        <v>302</v>
      </c>
      <c r="I699" t="s">
        <v>5427</v>
      </c>
      <c r="J699" t="s">
        <v>5428</v>
      </c>
      <c r="K699" t="s">
        <v>96</v>
      </c>
      <c r="L699" t="s">
        <v>5429</v>
      </c>
      <c r="M699" s="35">
        <v>46017.72892361111</v>
      </c>
      <c r="N699" s="35">
        <v>46018.649305555547</v>
      </c>
      <c r="O699" t="s">
        <v>972</v>
      </c>
      <c r="P699" t="s">
        <v>951</v>
      </c>
      <c r="Q699" t="s">
        <v>1100</v>
      </c>
      <c r="R699" t="s">
        <v>1346</v>
      </c>
      <c r="S699" t="s">
        <v>98</v>
      </c>
      <c r="T699" t="s">
        <v>99</v>
      </c>
      <c r="U699" t="s">
        <v>100</v>
      </c>
      <c r="V699" t="s">
        <v>5430</v>
      </c>
      <c r="W699" t="s">
        <v>102</v>
      </c>
      <c r="X699" t="s">
        <v>5431</v>
      </c>
      <c r="Y699" t="s">
        <v>11</v>
      </c>
      <c r="Z699" t="s">
        <v>105</v>
      </c>
      <c r="AA699" t="s">
        <v>787</v>
      </c>
      <c r="AB699" s="37">
        <v>1</v>
      </c>
      <c r="AC699" t="s">
        <v>107</v>
      </c>
      <c r="AD699" s="37">
        <v>144968</v>
      </c>
      <c r="AE699" s="37">
        <v>140396</v>
      </c>
      <c r="AF699" s="37">
        <v>144968</v>
      </c>
    </row>
    <row r="700" spans="1:32">
      <c r="A700" t="s">
        <v>189</v>
      </c>
      <c r="B700" t="s">
        <v>190</v>
      </c>
      <c r="C700" t="s">
        <v>191</v>
      </c>
      <c r="D700" t="s">
        <v>846</v>
      </c>
      <c r="E700" t="s">
        <v>5432</v>
      </c>
      <c r="F700" t="s">
        <v>5433</v>
      </c>
      <c r="G700" t="s">
        <v>947</v>
      </c>
      <c r="H700" t="s">
        <v>195</v>
      </c>
      <c r="I700" t="s">
        <v>165</v>
      </c>
      <c r="J700" t="s">
        <v>5434</v>
      </c>
      <c r="K700" t="s">
        <v>96</v>
      </c>
      <c r="L700" t="s">
        <v>5435</v>
      </c>
      <c r="M700" s="35">
        <v>46017.729756944442</v>
      </c>
      <c r="N700" s="35">
        <v>46018.535416666673</v>
      </c>
      <c r="O700" t="s">
        <v>972</v>
      </c>
      <c r="P700" t="s">
        <v>951</v>
      </c>
      <c r="Q700" t="s">
        <v>1056</v>
      </c>
      <c r="R700" t="s">
        <v>993</v>
      </c>
      <c r="S700" t="s">
        <v>98</v>
      </c>
      <c r="T700" t="s">
        <v>119</v>
      </c>
      <c r="U700" t="s">
        <v>100</v>
      </c>
      <c r="V700" t="s">
        <v>5436</v>
      </c>
      <c r="W700" t="s">
        <v>102</v>
      </c>
      <c r="X700" t="s">
        <v>5437</v>
      </c>
      <c r="Y700" t="s">
        <v>8</v>
      </c>
      <c r="Z700" t="s">
        <v>105</v>
      </c>
      <c r="AA700" t="s">
        <v>823</v>
      </c>
      <c r="AB700" s="37">
        <v>1</v>
      </c>
      <c r="AC700" t="s">
        <v>107</v>
      </c>
      <c r="AD700" s="37">
        <v>65960</v>
      </c>
      <c r="AE700" s="37">
        <v>75096</v>
      </c>
      <c r="AF700" s="37">
        <v>65960</v>
      </c>
    </row>
    <row r="701" spans="1:32">
      <c r="A701" t="s">
        <v>1168</v>
      </c>
      <c r="B701" t="s">
        <v>124</v>
      </c>
      <c r="C701" t="s">
        <v>125</v>
      </c>
      <c r="D701" t="s">
        <v>5438</v>
      </c>
      <c r="E701" t="s">
        <v>5439</v>
      </c>
      <c r="F701" t="s">
        <v>5440</v>
      </c>
      <c r="G701" t="s">
        <v>947</v>
      </c>
      <c r="H701" t="s">
        <v>1172</v>
      </c>
      <c r="I701" t="s">
        <v>5441</v>
      </c>
      <c r="J701" t="s">
        <v>5442</v>
      </c>
      <c r="K701" t="s">
        <v>96</v>
      </c>
      <c r="L701" t="s">
        <v>5443</v>
      </c>
      <c r="M701" s="35">
        <v>46018.333333333343</v>
      </c>
      <c r="N701" s="35">
        <v>46020.486805555563</v>
      </c>
      <c r="O701" t="s">
        <v>972</v>
      </c>
      <c r="P701" t="s">
        <v>951</v>
      </c>
      <c r="Q701" t="s">
        <v>1056</v>
      </c>
      <c r="R701" t="s">
        <v>993</v>
      </c>
      <c r="S701" t="s">
        <v>98</v>
      </c>
      <c r="T701" t="s">
        <v>119</v>
      </c>
      <c r="U701" t="s">
        <v>100</v>
      </c>
      <c r="V701" t="s">
        <v>5444</v>
      </c>
      <c r="W701" t="s">
        <v>102</v>
      </c>
      <c r="X701" t="s">
        <v>5445</v>
      </c>
      <c r="Y701" t="s">
        <v>11</v>
      </c>
      <c r="Z701" t="s">
        <v>105</v>
      </c>
      <c r="AA701" t="s">
        <v>158</v>
      </c>
      <c r="AB701" s="37">
        <v>1</v>
      </c>
      <c r="AC701" t="s">
        <v>107</v>
      </c>
      <c r="AD701" s="37">
        <v>144968</v>
      </c>
      <c r="AE701" s="37">
        <v>140396</v>
      </c>
      <c r="AF701" s="37">
        <v>144968</v>
      </c>
    </row>
    <row r="702" spans="1:32">
      <c r="A702" t="s">
        <v>317</v>
      </c>
      <c r="B702" t="s">
        <v>124</v>
      </c>
      <c r="C702" t="s">
        <v>125</v>
      </c>
      <c r="D702" t="s">
        <v>5446</v>
      </c>
      <c r="E702" t="s">
        <v>5447</v>
      </c>
      <c r="F702" t="s">
        <v>5448</v>
      </c>
      <c r="G702" t="s">
        <v>947</v>
      </c>
      <c r="H702" t="s">
        <v>321</v>
      </c>
      <c r="I702" t="s">
        <v>5449</v>
      </c>
      <c r="J702" t="s">
        <v>5450</v>
      </c>
      <c r="K702" t="s">
        <v>96</v>
      </c>
      <c r="L702" t="s">
        <v>5451</v>
      </c>
      <c r="M702" s="35">
        <v>46018.371817129628</v>
      </c>
      <c r="N702" s="35">
        <v>46018.56527777778</v>
      </c>
      <c r="O702" t="s">
        <v>972</v>
      </c>
      <c r="P702" t="s">
        <v>951</v>
      </c>
      <c r="Q702" t="s">
        <v>952</v>
      </c>
      <c r="R702" t="s">
        <v>953</v>
      </c>
      <c r="S702" t="s">
        <v>98</v>
      </c>
      <c r="T702" t="s">
        <v>119</v>
      </c>
      <c r="U702" t="s">
        <v>100</v>
      </c>
      <c r="V702" t="s">
        <v>5452</v>
      </c>
      <c r="W702" t="s">
        <v>102</v>
      </c>
      <c r="X702" t="s">
        <v>5453</v>
      </c>
      <c r="Y702" t="s">
        <v>11</v>
      </c>
      <c r="Z702" t="s">
        <v>105</v>
      </c>
      <c r="AA702" t="s">
        <v>956</v>
      </c>
      <c r="AB702" s="37">
        <v>1</v>
      </c>
      <c r="AC702" t="s">
        <v>107</v>
      </c>
      <c r="AD702" s="37">
        <v>144968</v>
      </c>
      <c r="AE702" s="37">
        <v>140396</v>
      </c>
      <c r="AF702" s="37">
        <v>144968</v>
      </c>
    </row>
    <row r="703" spans="1:32">
      <c r="A703" t="s">
        <v>242</v>
      </c>
      <c r="B703" t="s">
        <v>248</v>
      </c>
      <c r="C703" t="s">
        <v>244</v>
      </c>
      <c r="D703" t="s">
        <v>5454</v>
      </c>
      <c r="E703" t="s">
        <v>5455</v>
      </c>
      <c r="F703" t="s">
        <v>5456</v>
      </c>
      <c r="G703" t="s">
        <v>947</v>
      </c>
      <c r="H703" t="s">
        <v>5457</v>
      </c>
      <c r="I703" t="s">
        <v>5458</v>
      </c>
      <c r="J703" t="s">
        <v>5459</v>
      </c>
      <c r="K703" t="s">
        <v>96</v>
      </c>
      <c r="L703" t="s">
        <v>5460</v>
      </c>
      <c r="M703" s="35">
        <v>46018.40966435185</v>
      </c>
      <c r="N703" s="35">
        <v>46022.364583333343</v>
      </c>
      <c r="P703" t="s">
        <v>951</v>
      </c>
      <c r="Q703" t="s">
        <v>1019</v>
      </c>
      <c r="R703" t="s">
        <v>993</v>
      </c>
      <c r="S703" t="s">
        <v>964</v>
      </c>
      <c r="T703" t="s">
        <v>964</v>
      </c>
      <c r="V703" t="s">
        <v>5461</v>
      </c>
      <c r="W703" t="s">
        <v>955</v>
      </c>
      <c r="Y703" t="s">
        <v>104</v>
      </c>
      <c r="Z703" t="s">
        <v>282</v>
      </c>
      <c r="AA703" t="s">
        <v>3022</v>
      </c>
      <c r="AB703" s="37">
        <v>0</v>
      </c>
      <c r="AC703" t="s">
        <v>107</v>
      </c>
      <c r="AD703" s="37">
        <v>41241</v>
      </c>
      <c r="AE703" s="37">
        <v>0</v>
      </c>
      <c r="AF703" s="37">
        <v>41241</v>
      </c>
    </row>
    <row r="704" spans="1:32">
      <c r="A704" t="s">
        <v>1084</v>
      </c>
      <c r="B704" t="s">
        <v>957</v>
      </c>
      <c r="C704" t="s">
        <v>286</v>
      </c>
      <c r="D704" t="s">
        <v>5462</v>
      </c>
      <c r="E704" t="s">
        <v>5463</v>
      </c>
      <c r="F704" t="s">
        <v>5464</v>
      </c>
      <c r="G704" t="s">
        <v>947</v>
      </c>
      <c r="H704" t="s">
        <v>2869</v>
      </c>
      <c r="I704" t="s">
        <v>5465</v>
      </c>
      <c r="J704" t="s">
        <v>5466</v>
      </c>
      <c r="K704" t="s">
        <v>96</v>
      </c>
      <c r="L704" t="s">
        <v>5467</v>
      </c>
      <c r="M704" s="35">
        <v>46018.427106481482</v>
      </c>
      <c r="N704" s="35">
        <v>46020.675000000003</v>
      </c>
      <c r="O704" t="s">
        <v>972</v>
      </c>
      <c r="P704" t="s">
        <v>951</v>
      </c>
      <c r="Q704" t="s">
        <v>952</v>
      </c>
      <c r="R704" t="s">
        <v>953</v>
      </c>
      <c r="S704" t="s">
        <v>964</v>
      </c>
      <c r="T704" t="s">
        <v>964</v>
      </c>
      <c r="U704" t="s">
        <v>100</v>
      </c>
      <c r="V704" t="s">
        <v>5468</v>
      </c>
      <c r="W704" t="s">
        <v>102</v>
      </c>
      <c r="X704" t="s">
        <v>5469</v>
      </c>
      <c r="Y704" t="s">
        <v>15</v>
      </c>
      <c r="Z704" t="s">
        <v>105</v>
      </c>
      <c r="AA704" t="s">
        <v>1094</v>
      </c>
      <c r="AB704" s="37">
        <v>1</v>
      </c>
      <c r="AC704" t="s">
        <v>107</v>
      </c>
      <c r="AD704" s="37">
        <v>479589</v>
      </c>
      <c r="AE704" s="37">
        <v>196537</v>
      </c>
      <c r="AF704" s="37">
        <v>479589</v>
      </c>
    </row>
    <row r="705" spans="1:32">
      <c r="A705" t="s">
        <v>189</v>
      </c>
      <c r="B705" t="s">
        <v>190</v>
      </c>
      <c r="C705" t="s">
        <v>191</v>
      </c>
      <c r="D705" t="s">
        <v>374</v>
      </c>
      <c r="E705" t="s">
        <v>5470</v>
      </c>
      <c r="F705" t="s">
        <v>5471</v>
      </c>
      <c r="G705" t="s">
        <v>947</v>
      </c>
      <c r="H705" t="s">
        <v>195</v>
      </c>
      <c r="I705" t="s">
        <v>377</v>
      </c>
      <c r="J705" t="s">
        <v>5472</v>
      </c>
      <c r="K705" t="s">
        <v>96</v>
      </c>
      <c r="L705" t="s">
        <v>5473</v>
      </c>
      <c r="M705" s="35">
        <v>46018.333333333343</v>
      </c>
      <c r="N705" s="35">
        <v>46018.573611111111</v>
      </c>
      <c r="O705" t="s">
        <v>972</v>
      </c>
      <c r="P705" t="s">
        <v>951</v>
      </c>
      <c r="Q705" t="s">
        <v>1323</v>
      </c>
      <c r="R705" t="s">
        <v>993</v>
      </c>
      <c r="S705" t="s">
        <v>964</v>
      </c>
      <c r="T705" t="s">
        <v>964</v>
      </c>
      <c r="U705" t="s">
        <v>100</v>
      </c>
      <c r="V705" t="s">
        <v>5474</v>
      </c>
      <c r="W705" t="s">
        <v>102</v>
      </c>
      <c r="X705" t="s">
        <v>5475</v>
      </c>
      <c r="Y705" t="s">
        <v>11</v>
      </c>
      <c r="Z705" t="s">
        <v>105</v>
      </c>
      <c r="AA705" t="s">
        <v>2033</v>
      </c>
      <c r="AB705" s="37">
        <v>1</v>
      </c>
      <c r="AC705" t="s">
        <v>107</v>
      </c>
      <c r="AD705" s="37">
        <v>144968</v>
      </c>
      <c r="AE705" s="37">
        <v>140396</v>
      </c>
      <c r="AF705" s="37">
        <v>144968</v>
      </c>
    </row>
    <row r="706" spans="1:32">
      <c r="A706" t="s">
        <v>242</v>
      </c>
      <c r="B706" t="s">
        <v>248</v>
      </c>
      <c r="C706" t="s">
        <v>244</v>
      </c>
      <c r="D706" t="s">
        <v>4078</v>
      </c>
      <c r="E706" t="s">
        <v>5476</v>
      </c>
      <c r="F706" t="s">
        <v>4080</v>
      </c>
      <c r="G706" t="s">
        <v>947</v>
      </c>
      <c r="H706" t="s">
        <v>248</v>
      </c>
      <c r="I706" t="s">
        <v>4081</v>
      </c>
      <c r="J706" t="s">
        <v>4082</v>
      </c>
      <c r="K706" t="s">
        <v>96</v>
      </c>
      <c r="L706" t="s">
        <v>5477</v>
      </c>
      <c r="M706" s="35">
        <v>46018.333333333343</v>
      </c>
      <c r="N706" s="35">
        <v>46020.572916666657</v>
      </c>
      <c r="O706" t="s">
        <v>972</v>
      </c>
      <c r="P706" t="s">
        <v>951</v>
      </c>
      <c r="Q706" t="s">
        <v>1019</v>
      </c>
      <c r="R706" t="s">
        <v>2681</v>
      </c>
      <c r="S706" t="s">
        <v>964</v>
      </c>
      <c r="T706" t="s">
        <v>964</v>
      </c>
      <c r="U706" t="s">
        <v>100</v>
      </c>
      <c r="V706" t="s">
        <v>5478</v>
      </c>
      <c r="W706" t="s">
        <v>102</v>
      </c>
      <c r="X706" t="s">
        <v>4085</v>
      </c>
      <c r="Y706" t="s">
        <v>11</v>
      </c>
      <c r="Z706" t="s">
        <v>105</v>
      </c>
      <c r="AA706" t="s">
        <v>1929</v>
      </c>
      <c r="AB706" s="37">
        <v>1</v>
      </c>
      <c r="AC706" t="s">
        <v>107</v>
      </c>
      <c r="AD706" s="37">
        <v>144968</v>
      </c>
      <c r="AE706" s="37">
        <v>140396</v>
      </c>
      <c r="AF706" s="37">
        <v>144968</v>
      </c>
    </row>
    <row r="707" spans="1:32">
      <c r="A707" t="s">
        <v>108</v>
      </c>
      <c r="B707" t="s">
        <v>109</v>
      </c>
      <c r="C707" t="s">
        <v>110</v>
      </c>
      <c r="D707" t="s">
        <v>5479</v>
      </c>
      <c r="E707" t="s">
        <v>5480</v>
      </c>
      <c r="F707" t="s">
        <v>5481</v>
      </c>
      <c r="G707" t="s">
        <v>947</v>
      </c>
      <c r="H707" t="s">
        <v>183</v>
      </c>
      <c r="I707" t="s">
        <v>5482</v>
      </c>
      <c r="J707" t="s">
        <v>5483</v>
      </c>
      <c r="K707" t="s">
        <v>96</v>
      </c>
      <c r="L707" t="s">
        <v>5484</v>
      </c>
      <c r="M707" s="35">
        <v>46018.40047453704</v>
      </c>
      <c r="N707" s="35">
        <v>46020.435416666667</v>
      </c>
      <c r="O707" t="s">
        <v>972</v>
      </c>
      <c r="P707" t="s">
        <v>951</v>
      </c>
      <c r="Q707" t="s">
        <v>1019</v>
      </c>
      <c r="R707" t="s">
        <v>2681</v>
      </c>
      <c r="S707" t="s">
        <v>98</v>
      </c>
      <c r="T707" t="s">
        <v>119</v>
      </c>
      <c r="U707" t="s">
        <v>100</v>
      </c>
      <c r="V707" t="s">
        <v>5485</v>
      </c>
      <c r="W707" t="s">
        <v>102</v>
      </c>
      <c r="X707" t="s">
        <v>5486</v>
      </c>
      <c r="Y707" t="s">
        <v>11</v>
      </c>
      <c r="Z707" t="s">
        <v>105</v>
      </c>
      <c r="AA707" t="s">
        <v>3522</v>
      </c>
      <c r="AB707" s="37">
        <v>1</v>
      </c>
      <c r="AC707" t="s">
        <v>107</v>
      </c>
      <c r="AD707" s="37">
        <v>144968</v>
      </c>
      <c r="AE707" s="37">
        <v>140396</v>
      </c>
      <c r="AF707" s="37">
        <v>144968</v>
      </c>
    </row>
    <row r="708" spans="1:32">
      <c r="A708" t="s">
        <v>626</v>
      </c>
      <c r="B708" t="s">
        <v>124</v>
      </c>
      <c r="C708" t="s">
        <v>125</v>
      </c>
      <c r="D708" t="s">
        <v>627</v>
      </c>
      <c r="E708" t="s">
        <v>5487</v>
      </c>
      <c r="F708" t="s">
        <v>5488</v>
      </c>
      <c r="G708" t="s">
        <v>947</v>
      </c>
      <c r="H708" t="s">
        <v>630</v>
      </c>
      <c r="I708" t="s">
        <v>626</v>
      </c>
      <c r="J708" t="s">
        <v>5489</v>
      </c>
      <c r="K708" t="s">
        <v>96</v>
      </c>
      <c r="L708" t="s">
        <v>5490</v>
      </c>
      <c r="M708" s="35">
        <v>46018.493159722217</v>
      </c>
      <c r="N708" s="35">
        <v>46020.490277777782</v>
      </c>
      <c r="O708" t="s">
        <v>972</v>
      </c>
      <c r="P708" t="s">
        <v>951</v>
      </c>
      <c r="Q708" t="s">
        <v>1044</v>
      </c>
      <c r="R708" t="s">
        <v>993</v>
      </c>
      <c r="S708" t="s">
        <v>964</v>
      </c>
      <c r="T708" t="s">
        <v>964</v>
      </c>
      <c r="U708" t="s">
        <v>100</v>
      </c>
      <c r="V708" t="s">
        <v>5491</v>
      </c>
      <c r="W708" t="s">
        <v>102</v>
      </c>
      <c r="X708" t="s">
        <v>5492</v>
      </c>
      <c r="Y708" t="s">
        <v>8</v>
      </c>
      <c r="Z708" t="s">
        <v>105</v>
      </c>
      <c r="AA708" t="s">
        <v>3695</v>
      </c>
      <c r="AB708" s="37">
        <v>1</v>
      </c>
      <c r="AC708" t="s">
        <v>107</v>
      </c>
      <c r="AD708" s="37">
        <v>65960</v>
      </c>
      <c r="AE708" s="37">
        <v>75096</v>
      </c>
      <c r="AF708" s="37">
        <v>65960</v>
      </c>
    </row>
    <row r="709" spans="1:32">
      <c r="A709" t="s">
        <v>297</v>
      </c>
      <c r="B709" t="s">
        <v>109</v>
      </c>
      <c r="C709" t="s">
        <v>110</v>
      </c>
      <c r="D709" t="s">
        <v>5493</v>
      </c>
      <c r="E709" t="s">
        <v>5494</v>
      </c>
      <c r="F709" t="s">
        <v>5495</v>
      </c>
      <c r="G709" t="s">
        <v>947</v>
      </c>
      <c r="H709" t="s">
        <v>655</v>
      </c>
      <c r="I709" t="s">
        <v>5496</v>
      </c>
      <c r="J709" t="s">
        <v>5497</v>
      </c>
      <c r="K709" t="s">
        <v>96</v>
      </c>
      <c r="L709" t="s">
        <v>5498</v>
      </c>
      <c r="M709" s="35">
        <v>46018.402511574073</v>
      </c>
      <c r="N709" s="35">
        <v>46021.69027777778</v>
      </c>
      <c r="O709" t="s">
        <v>972</v>
      </c>
      <c r="P709" t="s">
        <v>951</v>
      </c>
      <c r="Q709" t="s">
        <v>1323</v>
      </c>
      <c r="R709" t="s">
        <v>993</v>
      </c>
      <c r="S709" t="s">
        <v>964</v>
      </c>
      <c r="T709" t="s">
        <v>964</v>
      </c>
      <c r="U709" t="s">
        <v>100</v>
      </c>
      <c r="V709" t="s">
        <v>5499</v>
      </c>
      <c r="W709" t="s">
        <v>102</v>
      </c>
      <c r="X709" t="s">
        <v>5500</v>
      </c>
      <c r="Y709" t="s">
        <v>13</v>
      </c>
      <c r="Z709" t="s">
        <v>105</v>
      </c>
      <c r="AA709" t="s">
        <v>661</v>
      </c>
      <c r="AB709" s="37">
        <v>1</v>
      </c>
      <c r="AC709" t="s">
        <v>107</v>
      </c>
      <c r="AD709" s="37">
        <v>275729</v>
      </c>
      <c r="AE709" s="37">
        <v>196537</v>
      </c>
      <c r="AF709" s="37">
        <v>275729</v>
      </c>
    </row>
    <row r="710" spans="1:32">
      <c r="A710" t="s">
        <v>297</v>
      </c>
      <c r="B710" t="s">
        <v>109</v>
      </c>
      <c r="C710" t="s">
        <v>110</v>
      </c>
      <c r="D710" t="s">
        <v>299</v>
      </c>
      <c r="E710" t="s">
        <v>5501</v>
      </c>
      <c r="F710" t="s">
        <v>4093</v>
      </c>
      <c r="G710" t="s">
        <v>947</v>
      </c>
      <c r="H710" t="s">
        <v>302</v>
      </c>
      <c r="I710" t="s">
        <v>303</v>
      </c>
      <c r="J710" t="s">
        <v>4094</v>
      </c>
      <c r="K710" t="s">
        <v>96</v>
      </c>
      <c r="L710" t="s">
        <v>5502</v>
      </c>
      <c r="M710" s="35">
        <v>46018.420046296298</v>
      </c>
      <c r="N710" s="35">
        <v>46018.560416666667</v>
      </c>
      <c r="O710" t="s">
        <v>972</v>
      </c>
      <c r="P710" t="s">
        <v>951</v>
      </c>
      <c r="Q710" t="s">
        <v>1100</v>
      </c>
      <c r="R710" t="s">
        <v>993</v>
      </c>
      <c r="S710" t="s">
        <v>98</v>
      </c>
      <c r="T710" t="s">
        <v>119</v>
      </c>
      <c r="U710" t="s">
        <v>100</v>
      </c>
      <c r="V710" t="s">
        <v>5503</v>
      </c>
      <c r="W710" t="s">
        <v>102</v>
      </c>
      <c r="X710" t="s">
        <v>5504</v>
      </c>
      <c r="Y710" t="s">
        <v>8</v>
      </c>
      <c r="Z710" t="s">
        <v>105</v>
      </c>
      <c r="AA710" t="s">
        <v>1215</v>
      </c>
      <c r="AB710" s="37">
        <v>1</v>
      </c>
      <c r="AC710" t="s">
        <v>107</v>
      </c>
      <c r="AD710" s="37">
        <v>65960</v>
      </c>
      <c r="AE710" s="37">
        <v>75096</v>
      </c>
      <c r="AF710" s="37">
        <v>65960</v>
      </c>
    </row>
    <row r="711" spans="1:32">
      <c r="A711" t="s">
        <v>189</v>
      </c>
      <c r="B711" t="s">
        <v>190</v>
      </c>
      <c r="C711" t="s">
        <v>191</v>
      </c>
      <c r="D711" t="s">
        <v>2397</v>
      </c>
      <c r="E711" t="s">
        <v>5505</v>
      </c>
      <c r="F711" t="s">
        <v>5506</v>
      </c>
      <c r="G711" t="s">
        <v>947</v>
      </c>
      <c r="H711" t="s">
        <v>195</v>
      </c>
      <c r="I711" t="s">
        <v>2400</v>
      </c>
      <c r="J711" t="s">
        <v>5507</v>
      </c>
      <c r="K711" t="s">
        <v>96</v>
      </c>
      <c r="L711" t="s">
        <v>5508</v>
      </c>
      <c r="M711" s="35">
        <v>46018.457638888889</v>
      </c>
      <c r="N711" s="35">
        <v>46020.678472222222</v>
      </c>
      <c r="O711" t="s">
        <v>972</v>
      </c>
      <c r="P711" t="s">
        <v>951</v>
      </c>
      <c r="Q711" t="s">
        <v>962</v>
      </c>
      <c r="R711" t="s">
        <v>962</v>
      </c>
      <c r="S711" t="s">
        <v>964</v>
      </c>
      <c r="T711" t="s">
        <v>964</v>
      </c>
      <c r="U711" t="s">
        <v>100</v>
      </c>
      <c r="V711" t="s">
        <v>5509</v>
      </c>
      <c r="W711" t="s">
        <v>102</v>
      </c>
      <c r="X711" t="s">
        <v>5510</v>
      </c>
      <c r="Y711" t="s">
        <v>11</v>
      </c>
      <c r="Z711" t="s">
        <v>105</v>
      </c>
      <c r="AA711" t="s">
        <v>823</v>
      </c>
      <c r="AB711" s="37">
        <v>1</v>
      </c>
      <c r="AC711" t="s">
        <v>107</v>
      </c>
      <c r="AD711" s="37">
        <v>144968</v>
      </c>
      <c r="AE711" s="37">
        <v>140396</v>
      </c>
      <c r="AF711" s="37">
        <v>144968</v>
      </c>
    </row>
    <row r="712" spans="1:32">
      <c r="A712" t="s">
        <v>242</v>
      </c>
      <c r="B712" t="s">
        <v>248</v>
      </c>
      <c r="C712" t="s">
        <v>244</v>
      </c>
      <c r="D712" t="s">
        <v>309</v>
      </c>
      <c r="E712" t="s">
        <v>5511</v>
      </c>
      <c r="F712" t="s">
        <v>5131</v>
      </c>
      <c r="G712" t="s">
        <v>947</v>
      </c>
      <c r="H712" t="s">
        <v>248</v>
      </c>
      <c r="I712" t="s">
        <v>242</v>
      </c>
      <c r="J712" t="s">
        <v>5132</v>
      </c>
      <c r="K712" t="s">
        <v>96</v>
      </c>
      <c r="L712" t="s">
        <v>5512</v>
      </c>
      <c r="M712" s="35">
        <v>46018.461064814823</v>
      </c>
      <c r="N712" s="35">
        <v>46020.681944444441</v>
      </c>
      <c r="O712" t="s">
        <v>972</v>
      </c>
      <c r="P712" t="s">
        <v>951</v>
      </c>
      <c r="Q712" t="s">
        <v>952</v>
      </c>
      <c r="R712" t="s">
        <v>1190</v>
      </c>
      <c r="S712" t="s">
        <v>98</v>
      </c>
      <c r="T712" t="s">
        <v>99</v>
      </c>
      <c r="U712" t="s">
        <v>100</v>
      </c>
      <c r="V712" t="s">
        <v>5513</v>
      </c>
      <c r="W712" t="s">
        <v>102</v>
      </c>
      <c r="X712" t="s">
        <v>5514</v>
      </c>
      <c r="Y712" t="s">
        <v>8</v>
      </c>
      <c r="Z712" t="s">
        <v>105</v>
      </c>
      <c r="AA712" t="s">
        <v>514</v>
      </c>
      <c r="AB712" s="37">
        <v>1</v>
      </c>
      <c r="AC712" t="s">
        <v>107</v>
      </c>
      <c r="AD712" s="37">
        <v>65960</v>
      </c>
      <c r="AE712" s="37">
        <v>75096</v>
      </c>
      <c r="AF712" s="37">
        <v>65960</v>
      </c>
    </row>
    <row r="713" spans="1:32">
      <c r="A713" t="s">
        <v>189</v>
      </c>
      <c r="B713" t="s">
        <v>190</v>
      </c>
      <c r="C713" t="s">
        <v>191</v>
      </c>
      <c r="D713" t="s">
        <v>210</v>
      </c>
      <c r="E713" t="s">
        <v>5515</v>
      </c>
      <c r="F713" t="s">
        <v>4362</v>
      </c>
      <c r="G713" t="s">
        <v>947</v>
      </c>
      <c r="H713" t="s">
        <v>195</v>
      </c>
      <c r="I713" t="s">
        <v>189</v>
      </c>
      <c r="J713" t="s">
        <v>4363</v>
      </c>
      <c r="K713" t="s">
        <v>96</v>
      </c>
      <c r="L713" t="s">
        <v>5516</v>
      </c>
      <c r="M713" s="35">
        <v>46018.523368055547</v>
      </c>
      <c r="N713" s="35">
        <v>46020.57916666667</v>
      </c>
      <c r="O713" t="s">
        <v>972</v>
      </c>
      <c r="P713" t="s">
        <v>951</v>
      </c>
      <c r="Q713" t="s">
        <v>952</v>
      </c>
      <c r="R713" t="s">
        <v>1190</v>
      </c>
      <c r="S713" t="s">
        <v>98</v>
      </c>
      <c r="T713" t="s">
        <v>119</v>
      </c>
      <c r="U713" t="s">
        <v>100</v>
      </c>
      <c r="V713" t="s">
        <v>5517</v>
      </c>
      <c r="W713" t="s">
        <v>102</v>
      </c>
      <c r="X713" t="s">
        <v>5518</v>
      </c>
      <c r="Y713" t="s">
        <v>8</v>
      </c>
      <c r="Z713" t="s">
        <v>105</v>
      </c>
      <c r="AA713" t="s">
        <v>217</v>
      </c>
      <c r="AB713" s="37">
        <v>1</v>
      </c>
      <c r="AC713" t="s">
        <v>107</v>
      </c>
      <c r="AD713" s="37">
        <v>65960</v>
      </c>
      <c r="AE713" s="37">
        <v>75096</v>
      </c>
      <c r="AF713" s="37">
        <v>65960</v>
      </c>
    </row>
    <row r="714" spans="1:32">
      <c r="A714" t="s">
        <v>189</v>
      </c>
      <c r="B714" t="s">
        <v>190</v>
      </c>
      <c r="C714" t="s">
        <v>191</v>
      </c>
      <c r="D714" t="s">
        <v>580</v>
      </c>
      <c r="E714" t="s">
        <v>5519</v>
      </c>
      <c r="F714" t="s">
        <v>5520</v>
      </c>
      <c r="G714" t="s">
        <v>947</v>
      </c>
      <c r="H714" t="s">
        <v>195</v>
      </c>
      <c r="I714" t="s">
        <v>583</v>
      </c>
      <c r="J714" t="s">
        <v>5521</v>
      </c>
      <c r="K714" t="s">
        <v>96</v>
      </c>
      <c r="L714" t="s">
        <v>5522</v>
      </c>
      <c r="M714" s="35">
        <v>46018.540937500002</v>
      </c>
      <c r="N714" s="35">
        <v>46020.44027777778</v>
      </c>
      <c r="O714" t="s">
        <v>972</v>
      </c>
      <c r="P714" t="s">
        <v>1000</v>
      </c>
      <c r="Q714" t="s">
        <v>1464</v>
      </c>
      <c r="R714" t="s">
        <v>1465</v>
      </c>
      <c r="S714" t="s">
        <v>964</v>
      </c>
      <c r="T714" t="s">
        <v>964</v>
      </c>
      <c r="U714" t="s">
        <v>100</v>
      </c>
      <c r="V714" t="s">
        <v>5523</v>
      </c>
      <c r="W714" t="s">
        <v>102</v>
      </c>
      <c r="X714" t="s">
        <v>5524</v>
      </c>
      <c r="Y714" t="s">
        <v>8</v>
      </c>
      <c r="Z714" t="s">
        <v>105</v>
      </c>
      <c r="AA714" t="s">
        <v>217</v>
      </c>
      <c r="AB714" s="37">
        <v>1</v>
      </c>
      <c r="AC714" t="s">
        <v>107</v>
      </c>
      <c r="AD714" s="37">
        <v>65960</v>
      </c>
      <c r="AE714" s="37">
        <v>75096</v>
      </c>
      <c r="AF714" s="37">
        <v>65960</v>
      </c>
    </row>
    <row r="715" spans="1:32">
      <c r="A715" t="s">
        <v>1066</v>
      </c>
      <c r="B715" t="s">
        <v>190</v>
      </c>
      <c r="C715" t="s">
        <v>191</v>
      </c>
      <c r="D715" t="s">
        <v>1067</v>
      </c>
      <c r="E715" t="s">
        <v>5525</v>
      </c>
      <c r="F715" t="s">
        <v>1069</v>
      </c>
      <c r="G715" t="s">
        <v>947</v>
      </c>
      <c r="H715" t="s">
        <v>195</v>
      </c>
      <c r="I715" t="s">
        <v>1070</v>
      </c>
      <c r="J715" t="s">
        <v>1071</v>
      </c>
      <c r="K715" t="s">
        <v>96</v>
      </c>
      <c r="L715" t="s">
        <v>5526</v>
      </c>
      <c r="M715" s="35">
        <v>46018.590104166673</v>
      </c>
      <c r="N715" s="35">
        <v>46020.532638888893</v>
      </c>
      <c r="O715" t="s">
        <v>972</v>
      </c>
      <c r="P715" t="s">
        <v>951</v>
      </c>
      <c r="Q715" t="s">
        <v>952</v>
      </c>
      <c r="R715" t="s">
        <v>953</v>
      </c>
      <c r="S715" t="s">
        <v>964</v>
      </c>
      <c r="T715" t="s">
        <v>964</v>
      </c>
      <c r="U715" t="s">
        <v>100</v>
      </c>
      <c r="V715" t="s">
        <v>5527</v>
      </c>
      <c r="W715" t="s">
        <v>102</v>
      </c>
      <c r="X715" t="s">
        <v>1074</v>
      </c>
      <c r="Y715" t="s">
        <v>11</v>
      </c>
      <c r="Z715" t="s">
        <v>105</v>
      </c>
      <c r="AA715" t="s">
        <v>1075</v>
      </c>
      <c r="AB715" s="37">
        <v>1</v>
      </c>
      <c r="AC715" t="s">
        <v>107</v>
      </c>
      <c r="AD715" s="37">
        <v>144968</v>
      </c>
      <c r="AE715" s="37">
        <v>140396</v>
      </c>
      <c r="AF715" s="37">
        <v>144968</v>
      </c>
    </row>
    <row r="716" spans="1:32">
      <c r="A716" t="s">
        <v>317</v>
      </c>
      <c r="B716" t="s">
        <v>124</v>
      </c>
      <c r="C716" t="s">
        <v>125</v>
      </c>
      <c r="D716" t="s">
        <v>318</v>
      </c>
      <c r="E716" t="s">
        <v>5528</v>
      </c>
      <c r="F716" t="s">
        <v>534</v>
      </c>
      <c r="G716" t="s">
        <v>947</v>
      </c>
      <c r="H716" t="s">
        <v>321</v>
      </c>
      <c r="I716" t="s">
        <v>322</v>
      </c>
      <c r="J716" t="s">
        <v>535</v>
      </c>
      <c r="K716" t="s">
        <v>96</v>
      </c>
      <c r="L716" t="s">
        <v>5529</v>
      </c>
      <c r="M716" s="35">
        <v>46018.612210648149</v>
      </c>
      <c r="N716" s="35">
        <v>46020.5</v>
      </c>
      <c r="O716" t="s">
        <v>972</v>
      </c>
      <c r="P716" t="s">
        <v>951</v>
      </c>
      <c r="Q716" t="s">
        <v>1323</v>
      </c>
      <c r="R716" t="s">
        <v>993</v>
      </c>
      <c r="S716" t="s">
        <v>98</v>
      </c>
      <c r="T716" t="s">
        <v>119</v>
      </c>
      <c r="U716" t="s">
        <v>100</v>
      </c>
      <c r="V716" t="s">
        <v>5530</v>
      </c>
      <c r="W716" t="s">
        <v>102</v>
      </c>
      <c r="X716" t="s">
        <v>3682</v>
      </c>
      <c r="Y716" t="s">
        <v>11</v>
      </c>
      <c r="Z716" t="s">
        <v>105</v>
      </c>
      <c r="AA716" t="s">
        <v>1819</v>
      </c>
      <c r="AB716" s="37">
        <v>1</v>
      </c>
      <c r="AC716" t="s">
        <v>107</v>
      </c>
      <c r="AD716" s="37">
        <v>144968</v>
      </c>
      <c r="AE716" s="37">
        <v>140396</v>
      </c>
      <c r="AF716" s="37">
        <v>144968</v>
      </c>
    </row>
    <row r="717" spans="1:32">
      <c r="A717" t="s">
        <v>189</v>
      </c>
      <c r="B717" t="s">
        <v>190</v>
      </c>
      <c r="C717" t="s">
        <v>191</v>
      </c>
      <c r="D717" t="s">
        <v>618</v>
      </c>
      <c r="E717" t="s">
        <v>5531</v>
      </c>
      <c r="F717" t="s">
        <v>5532</v>
      </c>
      <c r="G717" t="s">
        <v>947</v>
      </c>
      <c r="H717" t="s">
        <v>195</v>
      </c>
      <c r="I717" t="s">
        <v>621</v>
      </c>
      <c r="J717" t="s">
        <v>5533</v>
      </c>
      <c r="K717" t="s">
        <v>96</v>
      </c>
      <c r="L717" t="s">
        <v>5534</v>
      </c>
      <c r="M717" s="35">
        <v>46018.649861111109</v>
      </c>
      <c r="N717" s="35">
        <v>46020.693055555559</v>
      </c>
      <c r="O717" t="s">
        <v>972</v>
      </c>
      <c r="P717" t="s">
        <v>951</v>
      </c>
      <c r="Q717" t="s">
        <v>1134</v>
      </c>
      <c r="R717" t="s">
        <v>993</v>
      </c>
      <c r="S717" t="s">
        <v>964</v>
      </c>
      <c r="T717" t="s">
        <v>964</v>
      </c>
      <c r="U717" t="s">
        <v>100</v>
      </c>
      <c r="V717" t="s">
        <v>5535</v>
      </c>
      <c r="W717" t="s">
        <v>102</v>
      </c>
      <c r="X717" t="s">
        <v>5536</v>
      </c>
      <c r="Y717" t="s">
        <v>15</v>
      </c>
      <c r="Z717" t="s">
        <v>105</v>
      </c>
      <c r="AA717" t="s">
        <v>382</v>
      </c>
      <c r="AB717" s="37">
        <v>1</v>
      </c>
      <c r="AC717" t="s">
        <v>107</v>
      </c>
      <c r="AD717" s="37">
        <v>479589</v>
      </c>
      <c r="AE717" s="37">
        <v>196537</v>
      </c>
      <c r="AF717" s="37">
        <v>479589</v>
      </c>
    </row>
    <row r="718" spans="1:32">
      <c r="A718" t="s">
        <v>750</v>
      </c>
      <c r="B718" t="s">
        <v>957</v>
      </c>
      <c r="C718" t="s">
        <v>286</v>
      </c>
      <c r="D718" t="s">
        <v>3770</v>
      </c>
      <c r="E718" t="s">
        <v>5537</v>
      </c>
      <c r="F718" t="s">
        <v>5538</v>
      </c>
      <c r="G718" t="s">
        <v>947</v>
      </c>
      <c r="H718" t="s">
        <v>754</v>
      </c>
      <c r="I718" t="s">
        <v>750</v>
      </c>
      <c r="J718" t="s">
        <v>5539</v>
      </c>
      <c r="K718" t="s">
        <v>96</v>
      </c>
      <c r="L718" t="s">
        <v>5540</v>
      </c>
      <c r="M718" s="35">
        <v>46019.333333333343</v>
      </c>
      <c r="N718" s="35">
        <v>46020.657638888893</v>
      </c>
      <c r="O718" t="s">
        <v>972</v>
      </c>
      <c r="P718" t="s">
        <v>951</v>
      </c>
      <c r="Q718" t="s">
        <v>983</v>
      </c>
      <c r="R718" t="s">
        <v>984</v>
      </c>
      <c r="S718" t="s">
        <v>98</v>
      </c>
      <c r="T718" t="s">
        <v>99</v>
      </c>
      <c r="U718" t="s">
        <v>100</v>
      </c>
      <c r="V718" t="s">
        <v>5541</v>
      </c>
      <c r="W718" t="s">
        <v>102</v>
      </c>
      <c r="X718" t="s">
        <v>5542</v>
      </c>
      <c r="Y718" t="s">
        <v>8</v>
      </c>
      <c r="Z718" t="s">
        <v>105</v>
      </c>
      <c r="AA718" t="s">
        <v>3777</v>
      </c>
      <c r="AB718" s="37">
        <v>1</v>
      </c>
      <c r="AC718" t="s">
        <v>107</v>
      </c>
      <c r="AD718" s="37">
        <v>65960</v>
      </c>
      <c r="AE718" s="37">
        <v>75096</v>
      </c>
      <c r="AF718" s="37">
        <v>65960</v>
      </c>
    </row>
    <row r="719" spans="1:32">
      <c r="A719" t="s">
        <v>1168</v>
      </c>
      <c r="B719" t="s">
        <v>124</v>
      </c>
      <c r="C719" t="s">
        <v>125</v>
      </c>
      <c r="D719" t="s">
        <v>5543</v>
      </c>
      <c r="E719" t="s">
        <v>5544</v>
      </c>
      <c r="F719" t="s">
        <v>5545</v>
      </c>
      <c r="G719" t="s">
        <v>947</v>
      </c>
      <c r="H719" t="s">
        <v>1172</v>
      </c>
      <c r="I719" t="s">
        <v>5546</v>
      </c>
      <c r="J719" t="s">
        <v>5547</v>
      </c>
      <c r="K719" t="s">
        <v>96</v>
      </c>
      <c r="L719" t="s">
        <v>5548</v>
      </c>
      <c r="M719" s="35">
        <v>46019.333333333343</v>
      </c>
      <c r="N719" s="35">
        <v>46020.566666666673</v>
      </c>
      <c r="O719" t="s">
        <v>972</v>
      </c>
      <c r="P719" t="s">
        <v>951</v>
      </c>
      <c r="Q719" t="s">
        <v>1044</v>
      </c>
      <c r="R719" t="s">
        <v>993</v>
      </c>
      <c r="S719" t="s">
        <v>964</v>
      </c>
      <c r="T719" t="s">
        <v>964</v>
      </c>
      <c r="U719" t="s">
        <v>100</v>
      </c>
      <c r="V719" t="s">
        <v>5549</v>
      </c>
      <c r="W719" t="s">
        <v>102</v>
      </c>
      <c r="X719" t="s">
        <v>5550</v>
      </c>
      <c r="Y719" t="s">
        <v>11</v>
      </c>
      <c r="Z719" t="s">
        <v>105</v>
      </c>
      <c r="AA719" t="s">
        <v>956</v>
      </c>
      <c r="AB719" s="37">
        <v>1</v>
      </c>
      <c r="AC719" t="s">
        <v>107</v>
      </c>
      <c r="AD719" s="37">
        <v>144968</v>
      </c>
      <c r="AE719" s="37">
        <v>140396</v>
      </c>
      <c r="AF719" s="37">
        <v>144968</v>
      </c>
    </row>
    <row r="720" spans="1:32">
      <c r="A720" t="s">
        <v>189</v>
      </c>
      <c r="B720" t="s">
        <v>190</v>
      </c>
      <c r="C720" t="s">
        <v>191</v>
      </c>
      <c r="D720" t="s">
        <v>3872</v>
      </c>
      <c r="E720" t="s">
        <v>5551</v>
      </c>
      <c r="F720" t="s">
        <v>5552</v>
      </c>
      <c r="G720" t="s">
        <v>947</v>
      </c>
      <c r="H720" t="s">
        <v>195</v>
      </c>
      <c r="I720" t="s">
        <v>3875</v>
      </c>
      <c r="J720" t="s">
        <v>5553</v>
      </c>
      <c r="K720" t="s">
        <v>96</v>
      </c>
      <c r="L720" t="s">
        <v>5554</v>
      </c>
      <c r="M720" s="35">
        <v>46019.333333333343</v>
      </c>
      <c r="N720" s="35">
        <v>46020.552083333343</v>
      </c>
      <c r="O720" t="s">
        <v>972</v>
      </c>
      <c r="P720" t="s">
        <v>951</v>
      </c>
      <c r="Q720" t="s">
        <v>952</v>
      </c>
      <c r="R720" t="s">
        <v>973</v>
      </c>
      <c r="S720" t="s">
        <v>964</v>
      </c>
      <c r="T720" t="s">
        <v>964</v>
      </c>
      <c r="U720" t="s">
        <v>100</v>
      </c>
      <c r="V720" t="s">
        <v>5555</v>
      </c>
      <c r="W720" t="s">
        <v>102</v>
      </c>
      <c r="X720" t="s">
        <v>5556</v>
      </c>
      <c r="Y720" t="s">
        <v>13</v>
      </c>
      <c r="Z720" t="s">
        <v>105</v>
      </c>
      <c r="AA720" t="s">
        <v>2033</v>
      </c>
      <c r="AB720" s="37">
        <v>1</v>
      </c>
      <c r="AC720" t="s">
        <v>107</v>
      </c>
      <c r="AD720" s="37">
        <v>275729</v>
      </c>
      <c r="AE720" s="37">
        <v>196537</v>
      </c>
      <c r="AF720" s="37">
        <v>275729</v>
      </c>
    </row>
    <row r="721" spans="1:32">
      <c r="A721" t="s">
        <v>317</v>
      </c>
      <c r="B721" t="s">
        <v>124</v>
      </c>
      <c r="C721" t="s">
        <v>125</v>
      </c>
      <c r="D721" t="s">
        <v>2286</v>
      </c>
      <c r="E721" t="s">
        <v>5557</v>
      </c>
      <c r="F721" t="s">
        <v>5558</v>
      </c>
      <c r="G721" t="s">
        <v>947</v>
      </c>
      <c r="H721" t="s">
        <v>321</v>
      </c>
      <c r="I721" t="s">
        <v>2289</v>
      </c>
      <c r="J721" t="s">
        <v>5559</v>
      </c>
      <c r="K721" t="s">
        <v>96</v>
      </c>
      <c r="L721" t="s">
        <v>5560</v>
      </c>
      <c r="M721" s="35">
        <v>46019.333333333343</v>
      </c>
      <c r="N721" s="35">
        <v>46020.6875</v>
      </c>
      <c r="O721" t="s">
        <v>972</v>
      </c>
      <c r="P721" t="s">
        <v>951</v>
      </c>
      <c r="Q721" t="s">
        <v>1044</v>
      </c>
      <c r="R721" t="s">
        <v>993</v>
      </c>
      <c r="S721" t="s">
        <v>964</v>
      </c>
      <c r="T721" t="s">
        <v>964</v>
      </c>
      <c r="U721" t="s">
        <v>100</v>
      </c>
      <c r="V721" t="s">
        <v>5561</v>
      </c>
      <c r="W721" t="s">
        <v>102</v>
      </c>
      <c r="X721" t="s">
        <v>5562</v>
      </c>
      <c r="Y721" t="s">
        <v>11</v>
      </c>
      <c r="Z721" t="s">
        <v>105</v>
      </c>
      <c r="AA721" t="s">
        <v>956</v>
      </c>
      <c r="AB721" s="37">
        <v>1</v>
      </c>
      <c r="AC721" t="s">
        <v>107</v>
      </c>
      <c r="AD721" s="37">
        <v>144968</v>
      </c>
      <c r="AE721" s="37">
        <v>140396</v>
      </c>
      <c r="AF721" s="37">
        <v>144968</v>
      </c>
    </row>
    <row r="722" spans="1:32">
      <c r="A722" t="s">
        <v>317</v>
      </c>
      <c r="B722" t="s">
        <v>124</v>
      </c>
      <c r="C722" t="s">
        <v>125</v>
      </c>
      <c r="D722" t="s">
        <v>328</v>
      </c>
      <c r="E722" t="s">
        <v>5563</v>
      </c>
      <c r="F722" t="s">
        <v>330</v>
      </c>
      <c r="G722" t="s">
        <v>947</v>
      </c>
      <c r="H722" t="s">
        <v>321</v>
      </c>
      <c r="I722" t="s">
        <v>331</v>
      </c>
      <c r="J722" t="s">
        <v>332</v>
      </c>
      <c r="K722" t="s">
        <v>96</v>
      </c>
      <c r="L722" t="s">
        <v>5564</v>
      </c>
      <c r="M722" s="35">
        <v>46018.589236111111</v>
      </c>
      <c r="N722" s="35">
        <v>46020.547222222223</v>
      </c>
      <c r="O722" t="s">
        <v>972</v>
      </c>
      <c r="P722" t="s">
        <v>951</v>
      </c>
      <c r="Q722" t="s">
        <v>1019</v>
      </c>
      <c r="R722" t="s">
        <v>2681</v>
      </c>
      <c r="S722" t="s">
        <v>98</v>
      </c>
      <c r="T722" t="s">
        <v>119</v>
      </c>
      <c r="U722" t="s">
        <v>100</v>
      </c>
      <c r="V722" t="s">
        <v>5565</v>
      </c>
      <c r="W722" t="s">
        <v>102</v>
      </c>
      <c r="X722" t="s">
        <v>335</v>
      </c>
      <c r="Y722" t="s">
        <v>13</v>
      </c>
      <c r="Z722" t="s">
        <v>105</v>
      </c>
      <c r="AA722" t="s">
        <v>3393</v>
      </c>
      <c r="AB722" s="37">
        <v>1</v>
      </c>
      <c r="AC722" t="s">
        <v>107</v>
      </c>
      <c r="AD722" s="37">
        <v>275729</v>
      </c>
      <c r="AE722" s="37">
        <v>196537</v>
      </c>
      <c r="AF722" s="37">
        <v>275729</v>
      </c>
    </row>
    <row r="723" spans="1:32">
      <c r="A723" t="s">
        <v>189</v>
      </c>
      <c r="B723" t="s">
        <v>190</v>
      </c>
      <c r="C723" t="s">
        <v>191</v>
      </c>
      <c r="D723" t="s">
        <v>905</v>
      </c>
      <c r="E723" t="s">
        <v>5566</v>
      </c>
      <c r="F723" t="s">
        <v>3843</v>
      </c>
      <c r="G723" t="s">
        <v>947</v>
      </c>
      <c r="H723" t="s">
        <v>195</v>
      </c>
      <c r="I723" t="s">
        <v>908</v>
      </c>
      <c r="J723" t="s">
        <v>3844</v>
      </c>
      <c r="K723" t="s">
        <v>96</v>
      </c>
      <c r="L723" t="s">
        <v>5567</v>
      </c>
      <c r="M723" s="35">
        <v>46018.616203703707</v>
      </c>
      <c r="N723" s="35">
        <v>46019.432638888888</v>
      </c>
      <c r="P723" t="s">
        <v>1000</v>
      </c>
      <c r="Q723" t="s">
        <v>1356</v>
      </c>
      <c r="R723" t="s">
        <v>1357</v>
      </c>
      <c r="S723" t="s">
        <v>98</v>
      </c>
      <c r="T723" t="s">
        <v>99</v>
      </c>
      <c r="V723" t="s">
        <v>5568</v>
      </c>
      <c r="W723" t="s">
        <v>955</v>
      </c>
      <c r="Y723" t="s">
        <v>8</v>
      </c>
      <c r="Z723" t="s">
        <v>105</v>
      </c>
      <c r="AA723" t="s">
        <v>217</v>
      </c>
      <c r="AB723" s="37">
        <v>0</v>
      </c>
      <c r="AC723" t="s">
        <v>107</v>
      </c>
      <c r="AD723" s="37">
        <v>41241</v>
      </c>
      <c r="AE723" s="37">
        <v>0</v>
      </c>
      <c r="AF723" s="37">
        <v>41241</v>
      </c>
    </row>
    <row r="724" spans="1:32">
      <c r="A724" t="s">
        <v>85</v>
      </c>
      <c r="B724" t="s">
        <v>86</v>
      </c>
      <c r="C724" t="s">
        <v>87</v>
      </c>
      <c r="D724" t="s">
        <v>202</v>
      </c>
      <c r="E724" t="s">
        <v>5569</v>
      </c>
      <c r="F724" t="s">
        <v>5570</v>
      </c>
      <c r="G724" t="s">
        <v>947</v>
      </c>
      <c r="H724" t="s">
        <v>93</v>
      </c>
      <c r="I724" t="s">
        <v>85</v>
      </c>
      <c r="J724" t="s">
        <v>5571</v>
      </c>
      <c r="K724" t="s">
        <v>96</v>
      </c>
      <c r="L724" t="s">
        <v>5572</v>
      </c>
      <c r="M724" s="35">
        <v>46018.616805555554</v>
      </c>
      <c r="N724" s="35">
        <v>46020.477083333331</v>
      </c>
      <c r="O724" t="s">
        <v>972</v>
      </c>
      <c r="P724" t="s">
        <v>951</v>
      </c>
      <c r="Q724" t="s">
        <v>1027</v>
      </c>
      <c r="R724" t="s">
        <v>1028</v>
      </c>
      <c r="S724" t="s">
        <v>98</v>
      </c>
      <c r="T724" t="s">
        <v>119</v>
      </c>
      <c r="U724" t="s">
        <v>100</v>
      </c>
      <c r="V724" t="s">
        <v>5573</v>
      </c>
      <c r="W724" t="s">
        <v>102</v>
      </c>
      <c r="X724" t="s">
        <v>5574</v>
      </c>
      <c r="Y724" t="s">
        <v>8</v>
      </c>
      <c r="Z724" t="s">
        <v>105</v>
      </c>
      <c r="AA724" t="s">
        <v>342</v>
      </c>
      <c r="AB724" s="37">
        <v>1</v>
      </c>
      <c r="AC724" t="s">
        <v>107</v>
      </c>
      <c r="AD724" s="37">
        <v>65960</v>
      </c>
      <c r="AE724" s="37">
        <v>75096</v>
      </c>
      <c r="AF724" s="37">
        <v>65960</v>
      </c>
    </row>
    <row r="725" spans="1:32">
      <c r="A725" t="s">
        <v>1261</v>
      </c>
      <c r="B725" t="s">
        <v>124</v>
      </c>
      <c r="C725" t="s">
        <v>125</v>
      </c>
      <c r="D725" t="s">
        <v>1262</v>
      </c>
      <c r="E725" t="s">
        <v>5575</v>
      </c>
      <c r="F725" t="s">
        <v>5576</v>
      </c>
      <c r="G725" t="s">
        <v>947</v>
      </c>
      <c r="H725" t="s">
        <v>1265</v>
      </c>
      <c r="I725" t="s">
        <v>1261</v>
      </c>
      <c r="J725" t="s">
        <v>5577</v>
      </c>
      <c r="K725" t="s">
        <v>96</v>
      </c>
      <c r="L725" t="s">
        <v>5578</v>
      </c>
      <c r="M725" s="35">
        <v>46019.333333333343</v>
      </c>
      <c r="N725" s="35">
        <v>46019.430555555547</v>
      </c>
      <c r="P725" t="s">
        <v>1000</v>
      </c>
      <c r="Q725" t="s">
        <v>1356</v>
      </c>
      <c r="R725" t="s">
        <v>1357</v>
      </c>
      <c r="S725" t="s">
        <v>98</v>
      </c>
      <c r="T725" t="s">
        <v>99</v>
      </c>
      <c r="V725" t="s">
        <v>5579</v>
      </c>
      <c r="W725" t="s">
        <v>955</v>
      </c>
      <c r="Y725" t="s">
        <v>8</v>
      </c>
      <c r="Z725" t="s">
        <v>105</v>
      </c>
      <c r="AA725" t="s">
        <v>1936</v>
      </c>
      <c r="AB725" s="37">
        <v>0</v>
      </c>
      <c r="AC725" t="s">
        <v>107</v>
      </c>
      <c r="AD725" s="37">
        <v>41241</v>
      </c>
      <c r="AE725" s="37">
        <v>0</v>
      </c>
      <c r="AF725" s="37">
        <v>41241</v>
      </c>
    </row>
    <row r="726" spans="1:32">
      <c r="A726" t="s">
        <v>1066</v>
      </c>
      <c r="B726" t="s">
        <v>190</v>
      </c>
      <c r="C726" t="s">
        <v>191</v>
      </c>
      <c r="D726" t="s">
        <v>5580</v>
      </c>
      <c r="E726" t="s">
        <v>5581</v>
      </c>
      <c r="F726" t="s">
        <v>5582</v>
      </c>
      <c r="G726" t="s">
        <v>947</v>
      </c>
      <c r="H726" t="s">
        <v>195</v>
      </c>
      <c r="I726" t="s">
        <v>5583</v>
      </c>
      <c r="J726" t="s">
        <v>5584</v>
      </c>
      <c r="K726" t="s">
        <v>96</v>
      </c>
      <c r="L726" t="s">
        <v>5585</v>
      </c>
      <c r="M726" s="35">
        <v>46019.333333333343</v>
      </c>
      <c r="N726" s="35">
        <v>46022.543749999997</v>
      </c>
      <c r="P726" t="s">
        <v>951</v>
      </c>
      <c r="Q726" t="s">
        <v>983</v>
      </c>
      <c r="R726" t="s">
        <v>984</v>
      </c>
      <c r="S726" t="s">
        <v>98</v>
      </c>
      <c r="T726" t="s">
        <v>119</v>
      </c>
      <c r="V726" t="s">
        <v>5586</v>
      </c>
      <c r="W726" t="s">
        <v>955</v>
      </c>
      <c r="Y726" t="s">
        <v>104</v>
      </c>
      <c r="Z726" t="s">
        <v>1672</v>
      </c>
      <c r="AA726" t="s">
        <v>1075</v>
      </c>
      <c r="AB726" s="37">
        <v>0</v>
      </c>
      <c r="AC726" t="s">
        <v>107</v>
      </c>
      <c r="AD726" s="37">
        <v>41241</v>
      </c>
      <c r="AE726" s="37">
        <v>0</v>
      </c>
      <c r="AF726" s="37">
        <v>41241</v>
      </c>
    </row>
    <row r="727" spans="1:32">
      <c r="A727" t="s">
        <v>189</v>
      </c>
      <c r="B727" t="s">
        <v>190</v>
      </c>
      <c r="C727" t="s">
        <v>191</v>
      </c>
      <c r="D727" t="s">
        <v>5304</v>
      </c>
      <c r="E727" t="s">
        <v>5587</v>
      </c>
      <c r="F727" t="s">
        <v>5306</v>
      </c>
      <c r="G727" t="s">
        <v>947</v>
      </c>
      <c r="H727" t="s">
        <v>195</v>
      </c>
      <c r="I727" t="s">
        <v>5307</v>
      </c>
      <c r="J727" t="s">
        <v>5308</v>
      </c>
      <c r="K727" t="s">
        <v>96</v>
      </c>
      <c r="L727" t="s">
        <v>5588</v>
      </c>
      <c r="M727" s="35">
        <v>46019.466724537036</v>
      </c>
      <c r="N727" s="35">
        <v>46020.467361111107</v>
      </c>
      <c r="O727" t="s">
        <v>972</v>
      </c>
      <c r="P727" t="s">
        <v>1000</v>
      </c>
      <c r="Q727" t="s">
        <v>1323</v>
      </c>
      <c r="R727" t="s">
        <v>1849</v>
      </c>
      <c r="S727" t="s">
        <v>964</v>
      </c>
      <c r="T727" t="s">
        <v>964</v>
      </c>
      <c r="U727" t="s">
        <v>100</v>
      </c>
      <c r="V727" t="s">
        <v>5589</v>
      </c>
      <c r="W727" t="s">
        <v>102</v>
      </c>
      <c r="X727" t="s">
        <v>5311</v>
      </c>
      <c r="Y727" t="s">
        <v>13</v>
      </c>
      <c r="Z727" t="s">
        <v>105</v>
      </c>
      <c r="AA727" t="s">
        <v>3716</v>
      </c>
      <c r="AB727" s="37">
        <v>1</v>
      </c>
      <c r="AC727" t="s">
        <v>107</v>
      </c>
      <c r="AD727" s="37">
        <v>275729</v>
      </c>
      <c r="AE727" s="37">
        <v>196537</v>
      </c>
      <c r="AF727" s="37">
        <v>275729</v>
      </c>
    </row>
    <row r="728" spans="1:32">
      <c r="A728" t="s">
        <v>189</v>
      </c>
      <c r="B728" t="s">
        <v>190</v>
      </c>
      <c r="C728" t="s">
        <v>191</v>
      </c>
      <c r="D728" t="s">
        <v>210</v>
      </c>
      <c r="E728" t="s">
        <v>5590</v>
      </c>
      <c r="F728" t="s">
        <v>5420</v>
      </c>
      <c r="G728" t="s">
        <v>947</v>
      </c>
      <c r="H728" t="s">
        <v>195</v>
      </c>
      <c r="I728" t="s">
        <v>189</v>
      </c>
      <c r="J728" t="s">
        <v>5421</v>
      </c>
      <c r="K728" t="s">
        <v>96</v>
      </c>
      <c r="L728" t="s">
        <v>5591</v>
      </c>
      <c r="M728" s="35">
        <v>46019.544942129629</v>
      </c>
      <c r="N728" s="35">
        <v>46020.537499999999</v>
      </c>
      <c r="O728" t="s">
        <v>972</v>
      </c>
      <c r="P728" t="s">
        <v>951</v>
      </c>
      <c r="Q728" t="s">
        <v>1044</v>
      </c>
      <c r="R728" t="s">
        <v>1636</v>
      </c>
      <c r="S728" t="s">
        <v>964</v>
      </c>
      <c r="T728" t="s">
        <v>964</v>
      </c>
      <c r="U728" t="s">
        <v>100</v>
      </c>
      <c r="V728" t="s">
        <v>5592</v>
      </c>
      <c r="W728" t="s">
        <v>102</v>
      </c>
      <c r="X728" t="s">
        <v>5593</v>
      </c>
      <c r="Y728" t="s">
        <v>8</v>
      </c>
      <c r="Z728" t="s">
        <v>105</v>
      </c>
      <c r="AA728" t="s">
        <v>217</v>
      </c>
      <c r="AB728" s="37">
        <v>1</v>
      </c>
      <c r="AC728" t="s">
        <v>107</v>
      </c>
      <c r="AD728" s="37">
        <v>65960</v>
      </c>
      <c r="AE728" s="37">
        <v>75096</v>
      </c>
      <c r="AF728" s="37">
        <v>65960</v>
      </c>
    </row>
    <row r="729" spans="1:32">
      <c r="A729" t="s">
        <v>242</v>
      </c>
      <c r="B729" t="s">
        <v>248</v>
      </c>
      <c r="C729" t="s">
        <v>244</v>
      </c>
      <c r="D729" t="s">
        <v>255</v>
      </c>
      <c r="E729" t="s">
        <v>5594</v>
      </c>
      <c r="F729" t="s">
        <v>5595</v>
      </c>
      <c r="G729" t="s">
        <v>947</v>
      </c>
      <c r="H729" t="s">
        <v>248</v>
      </c>
      <c r="I729" t="s">
        <v>258</v>
      </c>
      <c r="J729" t="s">
        <v>5596</v>
      </c>
      <c r="K729" t="s">
        <v>96</v>
      </c>
      <c r="L729" t="s">
        <v>5597</v>
      </c>
      <c r="M729" s="35">
        <v>46018.55914351852</v>
      </c>
      <c r="N729" s="35">
        <v>46020.52847222222</v>
      </c>
      <c r="O729" t="s">
        <v>972</v>
      </c>
      <c r="P729" t="s">
        <v>951</v>
      </c>
      <c r="Q729" t="s">
        <v>983</v>
      </c>
      <c r="R729" t="s">
        <v>984</v>
      </c>
      <c r="S729" t="s">
        <v>98</v>
      </c>
      <c r="T729" t="s">
        <v>99</v>
      </c>
      <c r="U729" t="s">
        <v>100</v>
      </c>
      <c r="V729" t="s">
        <v>5598</v>
      </c>
      <c r="W729" t="s">
        <v>102</v>
      </c>
      <c r="X729" t="s">
        <v>5599</v>
      </c>
      <c r="Y729" t="s">
        <v>8</v>
      </c>
      <c r="Z729" t="s">
        <v>105</v>
      </c>
      <c r="AA729" t="s">
        <v>272</v>
      </c>
      <c r="AB729" s="37">
        <v>1</v>
      </c>
      <c r="AC729" t="s">
        <v>107</v>
      </c>
      <c r="AD729" s="37">
        <v>65960</v>
      </c>
      <c r="AE729" s="37">
        <v>75096</v>
      </c>
      <c r="AF729" s="37">
        <v>65960</v>
      </c>
    </row>
    <row r="730" spans="1:32">
      <c r="A730" t="s">
        <v>189</v>
      </c>
      <c r="B730" t="s">
        <v>190</v>
      </c>
      <c r="C730" t="s">
        <v>191</v>
      </c>
      <c r="D730" t="s">
        <v>210</v>
      </c>
      <c r="E730" t="s">
        <v>5600</v>
      </c>
      <c r="F730" t="s">
        <v>5601</v>
      </c>
      <c r="G730" t="s">
        <v>947</v>
      </c>
      <c r="H730" t="s">
        <v>195</v>
      </c>
      <c r="I730" t="s">
        <v>189</v>
      </c>
      <c r="J730" t="s">
        <v>5602</v>
      </c>
      <c r="K730" t="s">
        <v>96</v>
      </c>
      <c r="L730" t="s">
        <v>5603</v>
      </c>
      <c r="M730" s="35">
        <v>46018.588356481479</v>
      </c>
      <c r="N730" s="35">
        <v>46019.431944444441</v>
      </c>
      <c r="P730" t="s">
        <v>1000</v>
      </c>
      <c r="Q730" t="s">
        <v>1356</v>
      </c>
      <c r="R730" t="s">
        <v>1357</v>
      </c>
      <c r="S730" t="s">
        <v>98</v>
      </c>
      <c r="T730" t="s">
        <v>99</v>
      </c>
      <c r="V730" t="s">
        <v>5604</v>
      </c>
      <c r="W730" t="s">
        <v>955</v>
      </c>
      <c r="Y730" t="s">
        <v>8</v>
      </c>
      <c r="Z730" t="s">
        <v>105</v>
      </c>
      <c r="AA730" t="s">
        <v>217</v>
      </c>
      <c r="AB730" s="37">
        <v>0</v>
      </c>
      <c r="AC730" t="s">
        <v>107</v>
      </c>
      <c r="AD730" s="37">
        <v>41241</v>
      </c>
      <c r="AE730" s="37">
        <v>0</v>
      </c>
      <c r="AF730" s="37">
        <v>41241</v>
      </c>
    </row>
    <row r="731" spans="1:32">
      <c r="A731" t="s">
        <v>147</v>
      </c>
      <c r="B731" t="s">
        <v>124</v>
      </c>
      <c r="C731" t="s">
        <v>125</v>
      </c>
      <c r="D731" t="s">
        <v>1193</v>
      </c>
      <c r="E731" t="s">
        <v>5605</v>
      </c>
      <c r="F731" t="s">
        <v>5606</v>
      </c>
      <c r="G731" t="s">
        <v>947</v>
      </c>
      <c r="H731" t="s">
        <v>151</v>
      </c>
      <c r="I731" t="s">
        <v>1196</v>
      </c>
      <c r="J731" t="s">
        <v>5607</v>
      </c>
      <c r="K731" t="s">
        <v>96</v>
      </c>
      <c r="L731" t="s">
        <v>5608</v>
      </c>
      <c r="M731" s="35">
        <v>46018.591053240743</v>
      </c>
      <c r="N731" s="35">
        <v>46021.589583333327</v>
      </c>
      <c r="O731" t="s">
        <v>972</v>
      </c>
      <c r="P731" t="s">
        <v>951</v>
      </c>
      <c r="Q731" t="s">
        <v>952</v>
      </c>
      <c r="R731" t="s">
        <v>953</v>
      </c>
      <c r="S731" t="s">
        <v>98</v>
      </c>
      <c r="T731" t="s">
        <v>99</v>
      </c>
      <c r="U731" t="s">
        <v>100</v>
      </c>
      <c r="V731" t="s">
        <v>5609</v>
      </c>
      <c r="W731" t="s">
        <v>102</v>
      </c>
      <c r="X731" t="s">
        <v>5610</v>
      </c>
      <c r="Y731" t="s">
        <v>15</v>
      </c>
      <c r="Z731" t="s">
        <v>105</v>
      </c>
      <c r="AA731" t="s">
        <v>135</v>
      </c>
      <c r="AB731" s="37">
        <v>1</v>
      </c>
      <c r="AC731" t="s">
        <v>107</v>
      </c>
      <c r="AD731" s="37">
        <v>479589</v>
      </c>
      <c r="AE731" s="37">
        <v>196537</v>
      </c>
      <c r="AF731" s="37">
        <v>479589</v>
      </c>
    </row>
    <row r="732" spans="1:32">
      <c r="A732" t="s">
        <v>189</v>
      </c>
      <c r="B732" t="s">
        <v>190</v>
      </c>
      <c r="C732" t="s">
        <v>191</v>
      </c>
      <c r="D732" t="s">
        <v>5312</v>
      </c>
      <c r="E732" t="s">
        <v>5611</v>
      </c>
      <c r="F732" t="s">
        <v>5612</v>
      </c>
      <c r="G732" t="s">
        <v>947</v>
      </c>
      <c r="H732" t="s">
        <v>195</v>
      </c>
      <c r="I732" t="s">
        <v>5315</v>
      </c>
      <c r="J732" t="s">
        <v>5613</v>
      </c>
      <c r="K732" t="s">
        <v>96</v>
      </c>
      <c r="L732" t="s">
        <v>5614</v>
      </c>
      <c r="M732" s="35">
        <v>46018.592650462961</v>
      </c>
      <c r="N732" s="35">
        <v>46020.393055555563</v>
      </c>
      <c r="O732" t="s">
        <v>972</v>
      </c>
      <c r="P732" t="s">
        <v>951</v>
      </c>
      <c r="Q732" t="s">
        <v>1134</v>
      </c>
      <c r="R732" t="s">
        <v>993</v>
      </c>
      <c r="S732" t="s">
        <v>964</v>
      </c>
      <c r="T732" t="s">
        <v>964</v>
      </c>
      <c r="U732" t="s">
        <v>100</v>
      </c>
      <c r="V732" t="s">
        <v>5615</v>
      </c>
      <c r="W732" t="s">
        <v>102</v>
      </c>
      <c r="X732" t="s">
        <v>5616</v>
      </c>
      <c r="Y732" t="s">
        <v>15</v>
      </c>
      <c r="Z732" t="s">
        <v>105</v>
      </c>
      <c r="AA732" t="s">
        <v>836</v>
      </c>
      <c r="AB732" s="37">
        <v>1</v>
      </c>
      <c r="AC732" t="s">
        <v>107</v>
      </c>
      <c r="AD732" s="37">
        <v>479589</v>
      </c>
      <c r="AE732" s="37">
        <v>196537</v>
      </c>
      <c r="AF732" s="37">
        <v>479589</v>
      </c>
    </row>
    <row r="733" spans="1:32">
      <c r="A733" t="s">
        <v>189</v>
      </c>
      <c r="B733" t="s">
        <v>190</v>
      </c>
      <c r="C733" t="s">
        <v>191</v>
      </c>
      <c r="D733" t="s">
        <v>210</v>
      </c>
      <c r="E733" t="s">
        <v>5617</v>
      </c>
      <c r="F733" t="s">
        <v>5618</v>
      </c>
      <c r="G733" t="s">
        <v>947</v>
      </c>
      <c r="H733" t="s">
        <v>195</v>
      </c>
      <c r="I733" t="s">
        <v>189</v>
      </c>
      <c r="J733" t="s">
        <v>5619</v>
      </c>
      <c r="K733" t="s">
        <v>96</v>
      </c>
      <c r="L733" t="s">
        <v>5620</v>
      </c>
      <c r="M733" s="35">
        <v>46020.333333333343</v>
      </c>
      <c r="N733" s="35">
        <v>46020.398611111108</v>
      </c>
      <c r="O733" t="s">
        <v>972</v>
      </c>
      <c r="P733" t="s">
        <v>951</v>
      </c>
      <c r="Q733" t="s">
        <v>952</v>
      </c>
      <c r="R733" t="s">
        <v>973</v>
      </c>
      <c r="S733" t="s">
        <v>98</v>
      </c>
      <c r="T733" t="s">
        <v>119</v>
      </c>
      <c r="U733" t="s">
        <v>100</v>
      </c>
      <c r="V733" t="s">
        <v>5621</v>
      </c>
      <c r="W733" t="s">
        <v>102</v>
      </c>
      <c r="X733" t="s">
        <v>5622</v>
      </c>
      <c r="Y733" t="s">
        <v>8</v>
      </c>
      <c r="Z733" t="s">
        <v>105</v>
      </c>
      <c r="AA733" t="s">
        <v>845</v>
      </c>
      <c r="AB733" s="37">
        <v>1</v>
      </c>
      <c r="AC733" t="s">
        <v>107</v>
      </c>
      <c r="AD733" s="37">
        <v>65960</v>
      </c>
      <c r="AE733" s="37">
        <v>75096</v>
      </c>
      <c r="AF733" s="37">
        <v>65960</v>
      </c>
    </row>
    <row r="734" spans="1:32">
      <c r="A734" t="s">
        <v>297</v>
      </c>
      <c r="B734" t="s">
        <v>109</v>
      </c>
      <c r="C734" t="s">
        <v>110</v>
      </c>
      <c r="D734" t="s">
        <v>352</v>
      </c>
      <c r="E734" t="s">
        <v>5623</v>
      </c>
      <c r="F734" t="s">
        <v>5624</v>
      </c>
      <c r="G734" t="s">
        <v>947</v>
      </c>
      <c r="H734" t="s">
        <v>302</v>
      </c>
      <c r="I734" t="s">
        <v>297</v>
      </c>
      <c r="J734" t="s">
        <v>5625</v>
      </c>
      <c r="K734" t="s">
        <v>96</v>
      </c>
      <c r="L734" t="s">
        <v>5626</v>
      </c>
      <c r="M734" s="35">
        <v>46020.333333333343</v>
      </c>
      <c r="N734" s="35">
        <v>46020.494444444441</v>
      </c>
      <c r="O734" t="s">
        <v>972</v>
      </c>
      <c r="P734" t="s">
        <v>1000</v>
      </c>
      <c r="Q734" t="s">
        <v>983</v>
      </c>
      <c r="R734" t="s">
        <v>1883</v>
      </c>
      <c r="S734" t="s">
        <v>142</v>
      </c>
      <c r="T734" t="s">
        <v>143</v>
      </c>
      <c r="U734" t="s">
        <v>100</v>
      </c>
      <c r="V734" t="s">
        <v>5627</v>
      </c>
      <c r="W734" t="s">
        <v>102</v>
      </c>
      <c r="X734" t="s">
        <v>5628</v>
      </c>
      <c r="Y734" t="s">
        <v>8</v>
      </c>
      <c r="Z734" t="s">
        <v>105</v>
      </c>
      <c r="AA734" t="s">
        <v>787</v>
      </c>
      <c r="AB734" s="37">
        <v>1</v>
      </c>
      <c r="AC734" t="s">
        <v>107</v>
      </c>
      <c r="AD734" s="37">
        <v>65960</v>
      </c>
      <c r="AE734" s="37">
        <v>75096</v>
      </c>
      <c r="AF734" s="37">
        <v>65960</v>
      </c>
    </row>
    <row r="735" spans="1:32">
      <c r="A735" t="s">
        <v>189</v>
      </c>
      <c r="B735" t="s">
        <v>190</v>
      </c>
      <c r="C735" t="s">
        <v>191</v>
      </c>
      <c r="D735" t="s">
        <v>210</v>
      </c>
      <c r="E735" t="s">
        <v>5629</v>
      </c>
      <c r="F735" t="s">
        <v>5630</v>
      </c>
      <c r="G735" t="s">
        <v>947</v>
      </c>
      <c r="H735" t="s">
        <v>195</v>
      </c>
      <c r="I735" t="s">
        <v>189</v>
      </c>
      <c r="J735" t="s">
        <v>5631</v>
      </c>
      <c r="K735" t="s">
        <v>96</v>
      </c>
      <c r="L735" t="s">
        <v>5632</v>
      </c>
      <c r="M735" s="35">
        <v>46020.333333333343</v>
      </c>
      <c r="N735" s="35">
        <v>46020.442361111112</v>
      </c>
      <c r="O735" t="s">
        <v>972</v>
      </c>
      <c r="P735" t="s">
        <v>951</v>
      </c>
      <c r="Q735" t="s">
        <v>1364</v>
      </c>
      <c r="R735" t="s">
        <v>1870</v>
      </c>
      <c r="S735" t="s">
        <v>964</v>
      </c>
      <c r="T735" t="s">
        <v>964</v>
      </c>
      <c r="U735" t="s">
        <v>100</v>
      </c>
      <c r="V735" t="s">
        <v>5633</v>
      </c>
      <c r="W735" t="s">
        <v>102</v>
      </c>
      <c r="X735" t="s">
        <v>5634</v>
      </c>
      <c r="Y735" t="s">
        <v>8</v>
      </c>
      <c r="Z735" t="s">
        <v>105</v>
      </c>
      <c r="AA735" t="s">
        <v>845</v>
      </c>
      <c r="AB735" s="37">
        <v>1</v>
      </c>
      <c r="AC735" t="s">
        <v>107</v>
      </c>
      <c r="AD735" s="37">
        <v>65960</v>
      </c>
      <c r="AE735" s="37">
        <v>75096</v>
      </c>
      <c r="AF735" s="37">
        <v>65960</v>
      </c>
    </row>
    <row r="736" spans="1:32">
      <c r="A736" t="s">
        <v>242</v>
      </c>
      <c r="B736" t="s">
        <v>248</v>
      </c>
      <c r="C736" t="s">
        <v>244</v>
      </c>
      <c r="D736" t="s">
        <v>309</v>
      </c>
      <c r="E736" t="s">
        <v>5635</v>
      </c>
      <c r="F736" t="s">
        <v>5636</v>
      </c>
      <c r="G736" t="s">
        <v>947</v>
      </c>
      <c r="H736" t="s">
        <v>248</v>
      </c>
      <c r="I736" t="s">
        <v>242</v>
      </c>
      <c r="J736" t="s">
        <v>5637</v>
      </c>
      <c r="K736" t="s">
        <v>96</v>
      </c>
      <c r="L736" t="s">
        <v>5638</v>
      </c>
      <c r="M736" s="35">
        <v>46020.421875</v>
      </c>
      <c r="N736" s="35">
        <v>46021.519444444442</v>
      </c>
      <c r="O736" t="s">
        <v>972</v>
      </c>
      <c r="P736" t="s">
        <v>951</v>
      </c>
      <c r="Q736" t="s">
        <v>1268</v>
      </c>
      <c r="R736" t="s">
        <v>993</v>
      </c>
      <c r="S736" t="s">
        <v>98</v>
      </c>
      <c r="T736" t="s">
        <v>119</v>
      </c>
      <c r="U736" t="s">
        <v>100</v>
      </c>
      <c r="V736" t="s">
        <v>5639</v>
      </c>
      <c r="W736" t="s">
        <v>102</v>
      </c>
      <c r="X736" t="s">
        <v>5640</v>
      </c>
      <c r="Y736" t="s">
        <v>8</v>
      </c>
      <c r="Z736" t="s">
        <v>105</v>
      </c>
      <c r="AA736" t="s">
        <v>1485</v>
      </c>
      <c r="AB736" s="37">
        <v>1</v>
      </c>
      <c r="AC736" t="s">
        <v>107</v>
      </c>
      <c r="AD736" s="37">
        <v>65960</v>
      </c>
      <c r="AE736" s="37">
        <v>75096</v>
      </c>
      <c r="AF736" s="37">
        <v>65960</v>
      </c>
    </row>
    <row r="737" spans="1:32">
      <c r="A737" t="s">
        <v>189</v>
      </c>
      <c r="B737" t="s">
        <v>190</v>
      </c>
      <c r="C737" t="s">
        <v>191</v>
      </c>
      <c r="D737" t="s">
        <v>210</v>
      </c>
      <c r="E737" t="s">
        <v>5641</v>
      </c>
      <c r="F737" t="s">
        <v>5642</v>
      </c>
      <c r="G737" t="s">
        <v>947</v>
      </c>
      <c r="H737" t="s">
        <v>195</v>
      </c>
      <c r="I737" t="s">
        <v>189</v>
      </c>
      <c r="J737" t="s">
        <v>5643</v>
      </c>
      <c r="K737" t="s">
        <v>96</v>
      </c>
      <c r="L737" t="s">
        <v>5644</v>
      </c>
      <c r="M737" s="35">
        <v>46020.423541666663</v>
      </c>
      <c r="N737" s="35">
        <v>46020.570138888892</v>
      </c>
      <c r="O737" t="s">
        <v>972</v>
      </c>
      <c r="P737" t="s">
        <v>951</v>
      </c>
      <c r="Q737" t="s">
        <v>1134</v>
      </c>
      <c r="R737" t="s">
        <v>993</v>
      </c>
      <c r="S737" t="s">
        <v>98</v>
      </c>
      <c r="T737" t="s">
        <v>119</v>
      </c>
      <c r="U737" t="s">
        <v>100</v>
      </c>
      <c r="V737" t="s">
        <v>5645</v>
      </c>
      <c r="W737" t="s">
        <v>102</v>
      </c>
      <c r="X737" t="s">
        <v>5646</v>
      </c>
      <c r="Y737" t="s">
        <v>8</v>
      </c>
      <c r="Z737" t="s">
        <v>105</v>
      </c>
      <c r="AA737" t="s">
        <v>2405</v>
      </c>
      <c r="AB737" s="37">
        <v>1</v>
      </c>
      <c r="AC737" t="s">
        <v>107</v>
      </c>
      <c r="AD737" s="37">
        <v>65960</v>
      </c>
      <c r="AE737" s="37">
        <v>75096</v>
      </c>
      <c r="AF737" s="37">
        <v>65960</v>
      </c>
    </row>
    <row r="738" spans="1:32">
      <c r="A738" t="s">
        <v>85</v>
      </c>
      <c r="B738" t="s">
        <v>86</v>
      </c>
      <c r="C738" t="s">
        <v>87</v>
      </c>
      <c r="D738" t="s">
        <v>202</v>
      </c>
      <c r="E738" t="s">
        <v>5647</v>
      </c>
      <c r="F738" t="s">
        <v>5648</v>
      </c>
      <c r="G738" t="s">
        <v>947</v>
      </c>
      <c r="H738" t="s">
        <v>93</v>
      </c>
      <c r="I738" t="s">
        <v>85</v>
      </c>
      <c r="J738" t="s">
        <v>5649</v>
      </c>
      <c r="K738" t="s">
        <v>96</v>
      </c>
      <c r="L738" t="s">
        <v>5650</v>
      </c>
      <c r="M738" s="35">
        <v>46020.446157407408</v>
      </c>
      <c r="N738" s="35">
        <v>46020.697916666657</v>
      </c>
      <c r="O738" t="s">
        <v>972</v>
      </c>
      <c r="P738" t="s">
        <v>951</v>
      </c>
      <c r="Q738" t="s">
        <v>1100</v>
      </c>
      <c r="R738" t="s">
        <v>2335</v>
      </c>
      <c r="S738" t="s">
        <v>964</v>
      </c>
      <c r="T738" t="s">
        <v>964</v>
      </c>
      <c r="U738" t="s">
        <v>100</v>
      </c>
      <c r="V738" t="s">
        <v>5651</v>
      </c>
      <c r="W738" t="s">
        <v>102</v>
      </c>
      <c r="X738" t="s">
        <v>5652</v>
      </c>
      <c r="Y738" t="s">
        <v>8</v>
      </c>
      <c r="Z738" t="s">
        <v>105</v>
      </c>
      <c r="AA738" t="s">
        <v>451</v>
      </c>
      <c r="AB738" s="37">
        <v>1</v>
      </c>
      <c r="AC738" t="s">
        <v>107</v>
      </c>
      <c r="AD738" s="37">
        <v>65960</v>
      </c>
      <c r="AE738" s="37">
        <v>75096</v>
      </c>
      <c r="AF738" s="37">
        <v>65960</v>
      </c>
    </row>
    <row r="739" spans="1:32">
      <c r="A739" t="s">
        <v>707</v>
      </c>
      <c r="B739" t="s">
        <v>109</v>
      </c>
      <c r="C739" t="s">
        <v>160</v>
      </c>
      <c r="D739" t="s">
        <v>1184</v>
      </c>
      <c r="E739" t="s">
        <v>5653</v>
      </c>
      <c r="F739" t="s">
        <v>2899</v>
      </c>
      <c r="G739" t="s">
        <v>947</v>
      </c>
      <c r="H739" t="s">
        <v>302</v>
      </c>
      <c r="I739" t="s">
        <v>1187</v>
      </c>
      <c r="J739" t="s">
        <v>2900</v>
      </c>
      <c r="K739" t="s">
        <v>96</v>
      </c>
      <c r="L739" t="s">
        <v>5654</v>
      </c>
      <c r="M739" s="35">
        <v>46020.447013888886</v>
      </c>
      <c r="N739" s="35">
        <v>46020.583333333343</v>
      </c>
      <c r="O739" t="s">
        <v>972</v>
      </c>
      <c r="P739" t="s">
        <v>951</v>
      </c>
      <c r="Q739" t="s">
        <v>1044</v>
      </c>
      <c r="R739" t="s">
        <v>1323</v>
      </c>
      <c r="S739" t="s">
        <v>142</v>
      </c>
      <c r="T739" t="s">
        <v>143</v>
      </c>
      <c r="U739" t="s">
        <v>100</v>
      </c>
      <c r="V739" t="s">
        <v>5655</v>
      </c>
      <c r="W739" t="s">
        <v>102</v>
      </c>
      <c r="X739" t="s">
        <v>2903</v>
      </c>
      <c r="Y739" t="s">
        <v>8</v>
      </c>
      <c r="Z739" t="s">
        <v>105</v>
      </c>
      <c r="AA739" t="s">
        <v>1252</v>
      </c>
      <c r="AB739" s="37">
        <v>1</v>
      </c>
      <c r="AC739" t="s">
        <v>107</v>
      </c>
      <c r="AD739" s="37">
        <v>65960</v>
      </c>
      <c r="AE739" s="37">
        <v>75096</v>
      </c>
      <c r="AF739" s="37">
        <v>65960</v>
      </c>
    </row>
    <row r="740" spans="1:32">
      <c r="A740" t="s">
        <v>750</v>
      </c>
      <c r="B740" t="s">
        <v>957</v>
      </c>
      <c r="C740" t="s">
        <v>286</v>
      </c>
      <c r="D740" t="s">
        <v>5656</v>
      </c>
      <c r="E740" t="s">
        <v>5657</v>
      </c>
      <c r="F740" t="s">
        <v>5658</v>
      </c>
      <c r="G740" t="s">
        <v>947</v>
      </c>
      <c r="H740" t="s">
        <v>754</v>
      </c>
      <c r="I740" t="s">
        <v>5659</v>
      </c>
      <c r="J740" t="s">
        <v>5660</v>
      </c>
      <c r="K740" t="s">
        <v>96</v>
      </c>
      <c r="L740" t="s">
        <v>5661</v>
      </c>
      <c r="M740" s="35">
        <v>46020.437534722223</v>
      </c>
      <c r="N740" s="35">
        <v>46021.525694444441</v>
      </c>
      <c r="O740" t="s">
        <v>972</v>
      </c>
      <c r="P740" t="s">
        <v>951</v>
      </c>
      <c r="Q740" t="s">
        <v>952</v>
      </c>
      <c r="R740" t="s">
        <v>1125</v>
      </c>
      <c r="S740" t="s">
        <v>964</v>
      </c>
      <c r="T740" t="s">
        <v>964</v>
      </c>
      <c r="U740" t="s">
        <v>100</v>
      </c>
      <c r="V740" t="s">
        <v>5662</v>
      </c>
      <c r="W740" t="s">
        <v>102</v>
      </c>
      <c r="X740" t="s">
        <v>5663</v>
      </c>
      <c r="Y740" t="s">
        <v>13</v>
      </c>
      <c r="Z740" t="s">
        <v>105</v>
      </c>
      <c r="AA740" t="s">
        <v>760</v>
      </c>
      <c r="AB740" s="37">
        <v>1</v>
      </c>
      <c r="AC740" t="s">
        <v>107</v>
      </c>
      <c r="AD740" s="37">
        <v>275729</v>
      </c>
      <c r="AE740" s="37">
        <v>196537</v>
      </c>
      <c r="AF740" s="37">
        <v>275729</v>
      </c>
    </row>
    <row r="741" spans="1:32">
      <c r="A741" t="s">
        <v>297</v>
      </c>
      <c r="B741" t="s">
        <v>109</v>
      </c>
      <c r="C741" t="s">
        <v>110</v>
      </c>
      <c r="D741" t="s">
        <v>5664</v>
      </c>
      <c r="E741" t="s">
        <v>5665</v>
      </c>
      <c r="F741" t="s">
        <v>5666</v>
      </c>
      <c r="G741" t="s">
        <v>947</v>
      </c>
      <c r="H741" t="s">
        <v>302</v>
      </c>
      <c r="I741" t="s">
        <v>5667</v>
      </c>
      <c r="J741" t="s">
        <v>5668</v>
      </c>
      <c r="K741" t="s">
        <v>96</v>
      </c>
      <c r="L741" t="s">
        <v>5669</v>
      </c>
      <c r="M741" s="35">
        <v>46020.478796296287</v>
      </c>
      <c r="N741" s="35">
        <v>46021.513888888891</v>
      </c>
      <c r="O741" t="s">
        <v>972</v>
      </c>
      <c r="P741" t="s">
        <v>951</v>
      </c>
      <c r="Q741" t="s">
        <v>1056</v>
      </c>
      <c r="R741" t="s">
        <v>993</v>
      </c>
      <c r="S741" t="s">
        <v>963</v>
      </c>
      <c r="T741" t="s">
        <v>964</v>
      </c>
      <c r="U741" t="s">
        <v>100</v>
      </c>
      <c r="V741" t="s">
        <v>5670</v>
      </c>
      <c r="W741" t="s">
        <v>102</v>
      </c>
      <c r="X741" t="s">
        <v>5671</v>
      </c>
      <c r="Y741" t="s">
        <v>11</v>
      </c>
      <c r="Z741" t="s">
        <v>105</v>
      </c>
      <c r="AA741" t="s">
        <v>308</v>
      </c>
      <c r="AB741" s="37">
        <v>1</v>
      </c>
      <c r="AC741" t="s">
        <v>107</v>
      </c>
      <c r="AD741" s="37">
        <v>144968</v>
      </c>
      <c r="AE741" s="37">
        <v>140396</v>
      </c>
      <c r="AF741" s="37">
        <v>144968</v>
      </c>
    </row>
    <row r="742" spans="1:32">
      <c r="A742" t="s">
        <v>1084</v>
      </c>
      <c r="B742" t="s">
        <v>957</v>
      </c>
      <c r="C742" t="s">
        <v>286</v>
      </c>
      <c r="D742" t="s">
        <v>5672</v>
      </c>
      <c r="E742" t="s">
        <v>5673</v>
      </c>
      <c r="F742" t="s">
        <v>5674</v>
      </c>
      <c r="G742" t="s">
        <v>947</v>
      </c>
      <c r="H742" t="s">
        <v>1088</v>
      </c>
      <c r="I742" t="s">
        <v>5675</v>
      </c>
      <c r="J742" t="s">
        <v>5676</v>
      </c>
      <c r="K742" t="s">
        <v>96</v>
      </c>
      <c r="L742" t="s">
        <v>5677</v>
      </c>
      <c r="M742" s="35">
        <v>46020.515787037039</v>
      </c>
      <c r="N742" s="35">
        <v>46021.600694444453</v>
      </c>
      <c r="O742" t="s">
        <v>972</v>
      </c>
      <c r="P742" t="s">
        <v>951</v>
      </c>
      <c r="Q742" t="s">
        <v>1323</v>
      </c>
      <c r="R742" t="s">
        <v>993</v>
      </c>
      <c r="S742" t="s">
        <v>98</v>
      </c>
      <c r="T742" t="s">
        <v>119</v>
      </c>
      <c r="U742" t="s">
        <v>100</v>
      </c>
      <c r="V742" t="s">
        <v>5678</v>
      </c>
      <c r="W742" t="s">
        <v>102</v>
      </c>
      <c r="X742" t="s">
        <v>5679</v>
      </c>
      <c r="Y742" t="s">
        <v>11</v>
      </c>
      <c r="Z742" t="s">
        <v>105</v>
      </c>
      <c r="AA742" t="s">
        <v>1506</v>
      </c>
      <c r="AB742" s="37">
        <v>1</v>
      </c>
      <c r="AC742" t="s">
        <v>107</v>
      </c>
      <c r="AD742" s="37">
        <v>144968</v>
      </c>
      <c r="AE742" s="37">
        <v>140396</v>
      </c>
      <c r="AF742" s="37">
        <v>144968</v>
      </c>
    </row>
    <row r="743" spans="1:32">
      <c r="A743" t="s">
        <v>1066</v>
      </c>
      <c r="B743" t="s">
        <v>190</v>
      </c>
      <c r="C743" t="s">
        <v>191</v>
      </c>
      <c r="D743" t="s">
        <v>1433</v>
      </c>
      <c r="E743" t="s">
        <v>5680</v>
      </c>
      <c r="F743" t="s">
        <v>5089</v>
      </c>
      <c r="G743" t="s">
        <v>947</v>
      </c>
      <c r="H743" t="s">
        <v>195</v>
      </c>
      <c r="I743" t="s">
        <v>1436</v>
      </c>
      <c r="J743" t="s">
        <v>5090</v>
      </c>
      <c r="K743" t="s">
        <v>96</v>
      </c>
      <c r="L743" t="s">
        <v>5681</v>
      </c>
      <c r="M743" s="35">
        <v>46020.516597222217</v>
      </c>
      <c r="N743" s="35">
        <v>46021.495833333327</v>
      </c>
      <c r="P743" t="s">
        <v>951</v>
      </c>
      <c r="Q743" t="s">
        <v>952</v>
      </c>
      <c r="R743" t="s">
        <v>973</v>
      </c>
      <c r="S743" t="s">
        <v>98</v>
      </c>
      <c r="T743" t="s">
        <v>119</v>
      </c>
      <c r="V743" t="s">
        <v>5682</v>
      </c>
      <c r="W743" t="s">
        <v>955</v>
      </c>
      <c r="Y743" t="s">
        <v>11</v>
      </c>
      <c r="Z743" t="s">
        <v>105</v>
      </c>
      <c r="AA743" t="s">
        <v>1673</v>
      </c>
      <c r="AB743" s="37">
        <v>0</v>
      </c>
      <c r="AC743" t="s">
        <v>107</v>
      </c>
      <c r="AD743" s="37">
        <v>41241</v>
      </c>
      <c r="AE743" s="37">
        <v>0</v>
      </c>
      <c r="AF743" s="37">
        <v>41241</v>
      </c>
    </row>
    <row r="744" spans="1:32">
      <c r="A744" t="s">
        <v>231</v>
      </c>
      <c r="B744" t="s">
        <v>86</v>
      </c>
      <c r="C744" t="s">
        <v>87</v>
      </c>
      <c r="D744" t="s">
        <v>5683</v>
      </c>
      <c r="E744" t="s">
        <v>5684</v>
      </c>
      <c r="F744" t="s">
        <v>5685</v>
      </c>
      <c r="G744" t="s">
        <v>947</v>
      </c>
      <c r="H744" t="s">
        <v>235</v>
      </c>
      <c r="I744" t="s">
        <v>5686</v>
      </c>
      <c r="J744" t="s">
        <v>5687</v>
      </c>
      <c r="K744" t="s">
        <v>96</v>
      </c>
      <c r="L744" t="s">
        <v>5688</v>
      </c>
      <c r="M744" s="35">
        <v>46020.540034722217</v>
      </c>
      <c r="N744" s="35">
        <v>46021.488194444442</v>
      </c>
      <c r="O744" t="s">
        <v>972</v>
      </c>
      <c r="P744" t="s">
        <v>951</v>
      </c>
      <c r="Q744" t="s">
        <v>952</v>
      </c>
      <c r="R744" t="s">
        <v>973</v>
      </c>
      <c r="S744" t="s">
        <v>964</v>
      </c>
      <c r="T744" t="s">
        <v>964</v>
      </c>
      <c r="U744" t="s">
        <v>100</v>
      </c>
      <c r="V744" t="s">
        <v>5689</v>
      </c>
      <c r="W744" t="s">
        <v>102</v>
      </c>
      <c r="X744" t="s">
        <v>5690</v>
      </c>
      <c r="Y744" t="s">
        <v>13</v>
      </c>
      <c r="Z744" t="s">
        <v>105</v>
      </c>
      <c r="AA744" t="s">
        <v>241</v>
      </c>
      <c r="AB744" s="37">
        <v>1</v>
      </c>
      <c r="AC744" t="s">
        <v>107</v>
      </c>
      <c r="AD744" s="37">
        <v>275729</v>
      </c>
      <c r="AE744" s="37">
        <v>196537</v>
      </c>
      <c r="AF744" s="37">
        <v>275729</v>
      </c>
    </row>
    <row r="745" spans="1:32">
      <c r="A745" t="s">
        <v>297</v>
      </c>
      <c r="B745" t="s">
        <v>109</v>
      </c>
      <c r="C745" t="s">
        <v>110</v>
      </c>
      <c r="D745" t="s">
        <v>652</v>
      </c>
      <c r="E745" t="s">
        <v>5691</v>
      </c>
      <c r="F745" t="s">
        <v>5094</v>
      </c>
      <c r="G745" t="s">
        <v>947</v>
      </c>
      <c r="H745" t="s">
        <v>655</v>
      </c>
      <c r="I745" t="s">
        <v>656</v>
      </c>
      <c r="J745" t="s">
        <v>5095</v>
      </c>
      <c r="K745" t="s">
        <v>96</v>
      </c>
      <c r="L745" t="s">
        <v>5692</v>
      </c>
      <c r="M745" s="35">
        <v>46020.549050925933</v>
      </c>
      <c r="N745" s="35">
        <v>46022.461111111108</v>
      </c>
      <c r="O745" t="s">
        <v>972</v>
      </c>
      <c r="P745" t="s">
        <v>951</v>
      </c>
      <c r="Q745" t="s">
        <v>962</v>
      </c>
      <c r="R745" t="s">
        <v>962</v>
      </c>
      <c r="S745" t="s">
        <v>964</v>
      </c>
      <c r="T745" t="s">
        <v>964</v>
      </c>
      <c r="U745" t="s">
        <v>100</v>
      </c>
      <c r="V745" t="s">
        <v>5693</v>
      </c>
      <c r="W745" t="s">
        <v>102</v>
      </c>
      <c r="X745" t="s">
        <v>5694</v>
      </c>
      <c r="Y745" t="s">
        <v>13</v>
      </c>
      <c r="Z745" t="s">
        <v>105</v>
      </c>
      <c r="AA745" t="s">
        <v>661</v>
      </c>
      <c r="AB745" s="37">
        <v>1</v>
      </c>
      <c r="AC745" t="s">
        <v>107</v>
      </c>
      <c r="AD745" s="37">
        <v>275729</v>
      </c>
      <c r="AE745" s="37">
        <v>196537</v>
      </c>
      <c r="AF745" s="37">
        <v>275729</v>
      </c>
    </row>
    <row r="746" spans="1:32">
      <c r="A746" t="s">
        <v>189</v>
      </c>
      <c r="B746" t="s">
        <v>190</v>
      </c>
      <c r="C746" t="s">
        <v>191</v>
      </c>
      <c r="D746" t="s">
        <v>3708</v>
      </c>
      <c r="E746" t="s">
        <v>5695</v>
      </c>
      <c r="F746" t="s">
        <v>5201</v>
      </c>
      <c r="G746" t="s">
        <v>947</v>
      </c>
      <c r="H746" t="s">
        <v>195</v>
      </c>
      <c r="I746" t="s">
        <v>3711</v>
      </c>
      <c r="J746" t="s">
        <v>5202</v>
      </c>
      <c r="K746" t="s">
        <v>96</v>
      </c>
      <c r="L746" t="s">
        <v>5696</v>
      </c>
      <c r="M746" s="35">
        <v>46020.59679398148</v>
      </c>
      <c r="N746" s="35">
        <v>46021.503472222219</v>
      </c>
      <c r="O746" t="s">
        <v>972</v>
      </c>
      <c r="P746" t="s">
        <v>951</v>
      </c>
      <c r="Q746" t="s">
        <v>1100</v>
      </c>
      <c r="R746" t="s">
        <v>2335</v>
      </c>
      <c r="S746" t="s">
        <v>98</v>
      </c>
      <c r="T746" t="s">
        <v>119</v>
      </c>
      <c r="U746" t="s">
        <v>100</v>
      </c>
      <c r="V746" t="s">
        <v>5697</v>
      </c>
      <c r="W746" t="s">
        <v>102</v>
      </c>
      <c r="X746" t="s">
        <v>5205</v>
      </c>
      <c r="Y746" t="s">
        <v>11</v>
      </c>
      <c r="Z746" t="s">
        <v>105</v>
      </c>
      <c r="AA746" t="s">
        <v>2033</v>
      </c>
      <c r="AB746" s="37">
        <v>1</v>
      </c>
      <c r="AC746" t="s">
        <v>107</v>
      </c>
      <c r="AD746" s="37">
        <v>144968</v>
      </c>
      <c r="AE746" s="37">
        <v>140396</v>
      </c>
      <c r="AF746" s="37">
        <v>144968</v>
      </c>
    </row>
    <row r="747" spans="1:32">
      <c r="A747" t="s">
        <v>189</v>
      </c>
      <c r="B747" t="s">
        <v>190</v>
      </c>
      <c r="C747" t="s">
        <v>191</v>
      </c>
      <c r="D747" t="s">
        <v>210</v>
      </c>
      <c r="E747" t="s">
        <v>5698</v>
      </c>
      <c r="F747" t="s">
        <v>2339</v>
      </c>
      <c r="G747" t="s">
        <v>947</v>
      </c>
      <c r="H747" t="s">
        <v>195</v>
      </c>
      <c r="I747" t="s">
        <v>189</v>
      </c>
      <c r="J747" t="s">
        <v>2340</v>
      </c>
      <c r="K747" t="s">
        <v>96</v>
      </c>
      <c r="L747" t="s">
        <v>5699</v>
      </c>
      <c r="M747" s="35">
        <v>46020.571712962963</v>
      </c>
      <c r="N747" s="35">
        <v>46021.479861111111</v>
      </c>
      <c r="O747" t="s">
        <v>972</v>
      </c>
      <c r="P747" t="s">
        <v>951</v>
      </c>
      <c r="Q747" t="s">
        <v>1100</v>
      </c>
      <c r="R747" t="s">
        <v>1346</v>
      </c>
      <c r="U747" t="s">
        <v>100</v>
      </c>
      <c r="V747" t="s">
        <v>5700</v>
      </c>
      <c r="W747" t="s">
        <v>102</v>
      </c>
      <c r="X747" t="s">
        <v>5701</v>
      </c>
      <c r="Y747" t="s">
        <v>8</v>
      </c>
      <c r="Z747" t="s">
        <v>105</v>
      </c>
      <c r="AA747" t="s">
        <v>836</v>
      </c>
      <c r="AB747" s="37">
        <v>1</v>
      </c>
      <c r="AC747" t="s">
        <v>107</v>
      </c>
      <c r="AD747" s="37">
        <v>65960</v>
      </c>
      <c r="AE747" s="37">
        <v>75096</v>
      </c>
      <c r="AF747" s="37">
        <v>65960</v>
      </c>
    </row>
    <row r="748" spans="1:32">
      <c r="A748" t="s">
        <v>1261</v>
      </c>
      <c r="B748" t="s">
        <v>124</v>
      </c>
      <c r="C748" t="s">
        <v>125</v>
      </c>
      <c r="D748" t="s">
        <v>1262</v>
      </c>
      <c r="E748" t="s">
        <v>5702</v>
      </c>
      <c r="F748" t="s">
        <v>5703</v>
      </c>
      <c r="G748" t="s">
        <v>947</v>
      </c>
      <c r="H748" t="s">
        <v>1265</v>
      </c>
      <c r="I748" t="s">
        <v>1261</v>
      </c>
      <c r="J748" t="s">
        <v>5704</v>
      </c>
      <c r="K748" t="s">
        <v>96</v>
      </c>
      <c r="L748" t="s">
        <v>5705</v>
      </c>
      <c r="M748" s="35">
        <v>46020.590995370367</v>
      </c>
      <c r="N748" s="35">
        <v>46021.499305555553</v>
      </c>
      <c r="O748" t="s">
        <v>972</v>
      </c>
      <c r="P748" t="s">
        <v>951</v>
      </c>
      <c r="Q748" t="s">
        <v>1323</v>
      </c>
      <c r="R748" t="s">
        <v>993</v>
      </c>
      <c r="S748" t="s">
        <v>964</v>
      </c>
      <c r="T748" t="s">
        <v>964</v>
      </c>
      <c r="U748" t="s">
        <v>100</v>
      </c>
      <c r="V748" t="s">
        <v>5706</v>
      </c>
      <c r="W748" t="s">
        <v>102</v>
      </c>
      <c r="X748" t="s">
        <v>5707</v>
      </c>
      <c r="Y748" t="s">
        <v>8</v>
      </c>
      <c r="Z748" t="s">
        <v>105</v>
      </c>
      <c r="AA748" t="s">
        <v>1936</v>
      </c>
      <c r="AB748" s="37">
        <v>1</v>
      </c>
      <c r="AC748" t="s">
        <v>107</v>
      </c>
      <c r="AD748" s="37">
        <v>65960</v>
      </c>
      <c r="AE748" s="37">
        <v>75096</v>
      </c>
      <c r="AF748" s="37">
        <v>65960</v>
      </c>
    </row>
    <row r="749" spans="1:32">
      <c r="A749" t="s">
        <v>317</v>
      </c>
      <c r="B749" t="s">
        <v>124</v>
      </c>
      <c r="C749" t="s">
        <v>125</v>
      </c>
      <c r="D749" t="s">
        <v>5708</v>
      </c>
      <c r="E749" t="s">
        <v>5709</v>
      </c>
      <c r="F749" t="s">
        <v>5710</v>
      </c>
      <c r="G749" t="s">
        <v>947</v>
      </c>
      <c r="H749" t="s">
        <v>321</v>
      </c>
      <c r="I749" t="s">
        <v>5711</v>
      </c>
      <c r="J749" t="s">
        <v>5712</v>
      </c>
      <c r="K749" t="s">
        <v>96</v>
      </c>
      <c r="L749" t="s">
        <v>5713</v>
      </c>
      <c r="M749" s="35">
        <v>46020.599907407413</v>
      </c>
      <c r="N749" s="35">
        <v>46021.543055555558</v>
      </c>
      <c r="O749" t="s">
        <v>972</v>
      </c>
      <c r="P749" t="s">
        <v>951</v>
      </c>
      <c r="Q749" t="s">
        <v>952</v>
      </c>
      <c r="R749" t="s">
        <v>973</v>
      </c>
      <c r="S749" t="s">
        <v>98</v>
      </c>
      <c r="T749" t="s">
        <v>99</v>
      </c>
      <c r="U749" t="s">
        <v>100</v>
      </c>
      <c r="V749" t="s">
        <v>5714</v>
      </c>
      <c r="W749" t="s">
        <v>102</v>
      </c>
      <c r="X749" t="s">
        <v>5715</v>
      </c>
      <c r="Y749" t="s">
        <v>8</v>
      </c>
      <c r="Z749" t="s">
        <v>105</v>
      </c>
      <c r="AA749" t="s">
        <v>1448</v>
      </c>
      <c r="AB749" s="37">
        <v>1</v>
      </c>
      <c r="AC749" t="s">
        <v>107</v>
      </c>
      <c r="AD749" s="37">
        <v>65960</v>
      </c>
      <c r="AE749" s="37">
        <v>75096</v>
      </c>
      <c r="AF749" s="37">
        <v>65960</v>
      </c>
    </row>
    <row r="750" spans="1:32">
      <c r="A750" t="s">
        <v>189</v>
      </c>
      <c r="B750" t="s">
        <v>190</v>
      </c>
      <c r="C750" t="s">
        <v>191</v>
      </c>
      <c r="D750" t="s">
        <v>383</v>
      </c>
      <c r="E750" t="s">
        <v>5716</v>
      </c>
      <c r="F750" t="s">
        <v>385</v>
      </c>
      <c r="G750" t="s">
        <v>947</v>
      </c>
      <c r="H750" t="s">
        <v>195</v>
      </c>
      <c r="I750" t="s">
        <v>386</v>
      </c>
      <c r="J750" t="s">
        <v>387</v>
      </c>
      <c r="K750" t="s">
        <v>96</v>
      </c>
      <c r="L750" t="s">
        <v>5717</v>
      </c>
      <c r="M750" s="35">
        <v>46020.616284722222</v>
      </c>
      <c r="N750" s="35">
        <v>46021.486111111109</v>
      </c>
      <c r="O750" t="s">
        <v>972</v>
      </c>
      <c r="P750" t="s">
        <v>951</v>
      </c>
      <c r="Q750" t="s">
        <v>1323</v>
      </c>
      <c r="R750" t="s">
        <v>993</v>
      </c>
      <c r="S750" t="s">
        <v>98</v>
      </c>
      <c r="T750" t="s">
        <v>119</v>
      </c>
      <c r="U750" t="s">
        <v>100</v>
      </c>
      <c r="V750" t="s">
        <v>5718</v>
      </c>
      <c r="W750" t="s">
        <v>102</v>
      </c>
      <c r="X750" t="s">
        <v>390</v>
      </c>
      <c r="Y750" t="s">
        <v>11</v>
      </c>
      <c r="Z750" t="s">
        <v>105</v>
      </c>
      <c r="AA750" t="s">
        <v>2405</v>
      </c>
      <c r="AB750" s="37">
        <v>1</v>
      </c>
      <c r="AC750" t="s">
        <v>107</v>
      </c>
      <c r="AD750" s="37">
        <v>144968</v>
      </c>
      <c r="AE750" s="37">
        <v>140396</v>
      </c>
      <c r="AF750" s="37">
        <v>144968</v>
      </c>
    </row>
    <row r="751" spans="1:32">
      <c r="A751" t="s">
        <v>1261</v>
      </c>
      <c r="B751" t="s">
        <v>124</v>
      </c>
      <c r="C751" t="s">
        <v>125</v>
      </c>
      <c r="D751" t="s">
        <v>5719</v>
      </c>
      <c r="E751" t="s">
        <v>5720</v>
      </c>
      <c r="F751" t="s">
        <v>5721</v>
      </c>
      <c r="G751" t="s">
        <v>947</v>
      </c>
      <c r="H751" t="s">
        <v>1265</v>
      </c>
      <c r="I751" t="s">
        <v>5722</v>
      </c>
      <c r="J751" t="s">
        <v>5723</v>
      </c>
      <c r="K751" t="s">
        <v>96</v>
      </c>
      <c r="L751" t="s">
        <v>5724</v>
      </c>
      <c r="M751" s="35">
        <v>46020.629687499997</v>
      </c>
      <c r="N751" s="35">
        <v>46021.581250000003</v>
      </c>
      <c r="O751" t="s">
        <v>972</v>
      </c>
      <c r="P751" t="s">
        <v>951</v>
      </c>
      <c r="Q751" t="s">
        <v>992</v>
      </c>
      <c r="R751" t="s">
        <v>993</v>
      </c>
      <c r="S751" t="s">
        <v>142</v>
      </c>
      <c r="T751" t="s">
        <v>1046</v>
      </c>
      <c r="U751" t="s">
        <v>100</v>
      </c>
      <c r="V751" t="s">
        <v>5725</v>
      </c>
      <c r="W751" t="s">
        <v>102</v>
      </c>
      <c r="X751" t="s">
        <v>5726</v>
      </c>
      <c r="Y751" t="s">
        <v>8</v>
      </c>
      <c r="Z751" t="s">
        <v>105</v>
      </c>
      <c r="AA751" t="s">
        <v>2746</v>
      </c>
      <c r="AB751" s="37">
        <v>1</v>
      </c>
      <c r="AC751" t="s">
        <v>107</v>
      </c>
      <c r="AD751" s="37">
        <v>65960</v>
      </c>
      <c r="AE751" s="37">
        <v>75096</v>
      </c>
      <c r="AF751" s="37">
        <v>65960</v>
      </c>
    </row>
    <row r="752" spans="1:32">
      <c r="A752" t="s">
        <v>242</v>
      </c>
      <c r="B752" t="s">
        <v>248</v>
      </c>
      <c r="C752" t="s">
        <v>244</v>
      </c>
      <c r="D752" t="s">
        <v>309</v>
      </c>
      <c r="E752" t="s">
        <v>5727</v>
      </c>
      <c r="F752" t="s">
        <v>5728</v>
      </c>
      <c r="G752" t="s">
        <v>947</v>
      </c>
      <c r="H752" t="s">
        <v>248</v>
      </c>
      <c r="I752" t="s">
        <v>242</v>
      </c>
      <c r="J752" t="s">
        <v>5729</v>
      </c>
      <c r="K752" t="s">
        <v>96</v>
      </c>
      <c r="L752" t="s">
        <v>5730</v>
      </c>
      <c r="M752" s="35">
        <v>46020.630300925928</v>
      </c>
      <c r="N752" s="35">
        <v>46021.59375</v>
      </c>
      <c r="O752" t="s">
        <v>972</v>
      </c>
      <c r="P752" t="s">
        <v>951</v>
      </c>
      <c r="Q752" t="s">
        <v>1027</v>
      </c>
      <c r="R752" t="s">
        <v>1028</v>
      </c>
      <c r="S752" t="s">
        <v>98</v>
      </c>
      <c r="T752" t="s">
        <v>99</v>
      </c>
      <c r="U752" t="s">
        <v>100</v>
      </c>
      <c r="V752" t="s">
        <v>5731</v>
      </c>
      <c r="W752" t="s">
        <v>102</v>
      </c>
      <c r="X752" t="s">
        <v>5732</v>
      </c>
      <c r="Y752" t="s">
        <v>8</v>
      </c>
      <c r="Z752" t="s">
        <v>105</v>
      </c>
      <c r="AA752" t="s">
        <v>3351</v>
      </c>
      <c r="AB752" s="37">
        <v>1</v>
      </c>
      <c r="AC752" t="s">
        <v>107</v>
      </c>
      <c r="AD752" s="37">
        <v>65960</v>
      </c>
      <c r="AE752" s="37">
        <v>75096</v>
      </c>
      <c r="AF752" s="37">
        <v>65960</v>
      </c>
    </row>
    <row r="753" spans="1:32">
      <c r="A753" t="s">
        <v>189</v>
      </c>
      <c r="B753" t="s">
        <v>190</v>
      </c>
      <c r="C753" t="s">
        <v>191</v>
      </c>
      <c r="D753" t="s">
        <v>826</v>
      </c>
      <c r="E753" t="s">
        <v>5733</v>
      </c>
      <c r="F753" t="s">
        <v>5734</v>
      </c>
      <c r="G753" t="s">
        <v>947</v>
      </c>
      <c r="H753" t="s">
        <v>195</v>
      </c>
      <c r="I753" t="s">
        <v>830</v>
      </c>
      <c r="J753" t="s">
        <v>5735</v>
      </c>
      <c r="K753" t="s">
        <v>96</v>
      </c>
      <c r="L753" t="s">
        <v>5736</v>
      </c>
      <c r="M753" s="35">
        <v>46020.639548611107</v>
      </c>
      <c r="N753" s="35">
        <v>46021.470833333333</v>
      </c>
      <c r="O753" t="s">
        <v>972</v>
      </c>
      <c r="P753" t="s">
        <v>951</v>
      </c>
      <c r="Q753" t="s">
        <v>1323</v>
      </c>
      <c r="R753" t="s">
        <v>993</v>
      </c>
      <c r="S753" t="s">
        <v>964</v>
      </c>
      <c r="T753" t="s">
        <v>964</v>
      </c>
      <c r="U753" t="s">
        <v>100</v>
      </c>
      <c r="V753" t="s">
        <v>5737</v>
      </c>
      <c r="W753" t="s">
        <v>102</v>
      </c>
      <c r="X753" t="s">
        <v>5738</v>
      </c>
      <c r="Y753" t="s">
        <v>11</v>
      </c>
      <c r="Z753" t="s">
        <v>105</v>
      </c>
      <c r="AA753" t="s">
        <v>2033</v>
      </c>
      <c r="AB753" s="37">
        <v>1</v>
      </c>
      <c r="AC753" t="s">
        <v>107</v>
      </c>
      <c r="AD753" s="37">
        <v>144968</v>
      </c>
      <c r="AE753" s="37">
        <v>140396</v>
      </c>
      <c r="AF753" s="37">
        <v>144968</v>
      </c>
    </row>
    <row r="754" spans="1:32">
      <c r="A754" t="s">
        <v>189</v>
      </c>
      <c r="B754" t="s">
        <v>190</v>
      </c>
      <c r="C754" t="s">
        <v>191</v>
      </c>
      <c r="D754" t="s">
        <v>596</v>
      </c>
      <c r="E754" t="s">
        <v>5739</v>
      </c>
      <c r="F754" t="s">
        <v>5740</v>
      </c>
      <c r="G754" t="s">
        <v>947</v>
      </c>
      <c r="H754" t="s">
        <v>195</v>
      </c>
      <c r="I754" t="s">
        <v>599</v>
      </c>
      <c r="J754" t="s">
        <v>5741</v>
      </c>
      <c r="K754" t="s">
        <v>96</v>
      </c>
      <c r="L754" t="s">
        <v>5742</v>
      </c>
      <c r="M754" s="35">
        <v>46020.687523148154</v>
      </c>
      <c r="N754" s="35">
        <v>46021.597222222219</v>
      </c>
      <c r="O754" t="s">
        <v>972</v>
      </c>
      <c r="P754" t="s">
        <v>951</v>
      </c>
      <c r="Q754" t="s">
        <v>952</v>
      </c>
      <c r="R754" t="s">
        <v>953</v>
      </c>
      <c r="S754" t="s">
        <v>964</v>
      </c>
      <c r="T754" t="s">
        <v>964</v>
      </c>
      <c r="U754" t="s">
        <v>100</v>
      </c>
      <c r="V754" t="s">
        <v>5743</v>
      </c>
      <c r="W754" t="s">
        <v>102</v>
      </c>
      <c r="X754" t="s">
        <v>5744</v>
      </c>
      <c r="Y754" t="s">
        <v>11</v>
      </c>
      <c r="Z754" t="s">
        <v>105</v>
      </c>
      <c r="AA754" t="s">
        <v>230</v>
      </c>
      <c r="AB754" s="37">
        <v>1</v>
      </c>
      <c r="AC754" t="s">
        <v>107</v>
      </c>
      <c r="AD754" s="37">
        <v>144968</v>
      </c>
      <c r="AE754" s="37">
        <v>140396</v>
      </c>
      <c r="AF754" s="37">
        <v>144968</v>
      </c>
    </row>
    <row r="755" spans="1:32">
      <c r="A755" t="s">
        <v>1084</v>
      </c>
      <c r="B755" t="s">
        <v>957</v>
      </c>
      <c r="C755" t="s">
        <v>286</v>
      </c>
      <c r="D755" t="s">
        <v>1498</v>
      </c>
      <c r="E755" t="s">
        <v>5745</v>
      </c>
      <c r="F755" t="s">
        <v>5746</v>
      </c>
      <c r="G755" t="s">
        <v>947</v>
      </c>
      <c r="H755" t="s">
        <v>1088</v>
      </c>
      <c r="I755" t="s">
        <v>1501</v>
      </c>
      <c r="J755" t="s">
        <v>5747</v>
      </c>
      <c r="K755" t="s">
        <v>96</v>
      </c>
      <c r="L755" t="s">
        <v>5748</v>
      </c>
      <c r="M755" s="35">
        <v>46021.333333333343</v>
      </c>
      <c r="N755" s="35">
        <v>46022.614583333343</v>
      </c>
      <c r="O755" t="s">
        <v>972</v>
      </c>
      <c r="P755" t="s">
        <v>951</v>
      </c>
      <c r="Q755" t="s">
        <v>1027</v>
      </c>
      <c r="R755" t="s">
        <v>1028</v>
      </c>
      <c r="S755" t="s">
        <v>98</v>
      </c>
      <c r="T755" t="s">
        <v>119</v>
      </c>
      <c r="U755" t="s">
        <v>100</v>
      </c>
      <c r="V755" t="s">
        <v>5749</v>
      </c>
      <c r="W755" t="s">
        <v>102</v>
      </c>
      <c r="X755" t="s">
        <v>5750</v>
      </c>
      <c r="Y755" t="s">
        <v>13</v>
      </c>
      <c r="Z755" t="s">
        <v>105</v>
      </c>
      <c r="AA755" t="s">
        <v>1094</v>
      </c>
      <c r="AB755" s="37">
        <v>1</v>
      </c>
      <c r="AC755" t="s">
        <v>107</v>
      </c>
      <c r="AD755" s="37">
        <v>275729</v>
      </c>
      <c r="AE755" s="37">
        <v>196537</v>
      </c>
      <c r="AF755" s="37">
        <v>275729</v>
      </c>
    </row>
    <row r="756" spans="1:32">
      <c r="A756" t="s">
        <v>231</v>
      </c>
      <c r="B756" t="s">
        <v>86</v>
      </c>
      <c r="C756" t="s">
        <v>87</v>
      </c>
      <c r="D756" t="s">
        <v>1298</v>
      </c>
      <c r="E756" t="s">
        <v>5751</v>
      </c>
      <c r="F756" t="s">
        <v>5752</v>
      </c>
      <c r="G756" t="s">
        <v>947</v>
      </c>
      <c r="H756" t="s">
        <v>235</v>
      </c>
      <c r="I756" t="s">
        <v>1301</v>
      </c>
      <c r="J756" t="s">
        <v>5753</v>
      </c>
      <c r="K756" t="s">
        <v>96</v>
      </c>
      <c r="L756" t="s">
        <v>5754</v>
      </c>
      <c r="M756" s="35">
        <v>46021.364120370366</v>
      </c>
      <c r="N756" s="35">
        <v>46021.602777777778</v>
      </c>
      <c r="O756" t="s">
        <v>972</v>
      </c>
      <c r="P756" t="s">
        <v>1000</v>
      </c>
      <c r="Q756" t="s">
        <v>1100</v>
      </c>
      <c r="R756" t="s">
        <v>2934</v>
      </c>
      <c r="S756" t="s">
        <v>98</v>
      </c>
      <c r="T756" t="s">
        <v>119</v>
      </c>
      <c r="U756" t="s">
        <v>100</v>
      </c>
      <c r="V756" t="s">
        <v>5755</v>
      </c>
      <c r="W756" t="s">
        <v>102</v>
      </c>
      <c r="X756" t="s">
        <v>5756</v>
      </c>
      <c r="Y756" t="s">
        <v>11</v>
      </c>
      <c r="Z756" t="s">
        <v>105</v>
      </c>
      <c r="AA756" t="s">
        <v>1914</v>
      </c>
      <c r="AB756" s="37">
        <v>1</v>
      </c>
      <c r="AC756" t="s">
        <v>107</v>
      </c>
      <c r="AD756" s="37">
        <v>144968</v>
      </c>
      <c r="AE756" s="37">
        <v>140396</v>
      </c>
      <c r="AF756" s="37">
        <v>144968</v>
      </c>
    </row>
    <row r="757" spans="1:32">
      <c r="A757" t="s">
        <v>297</v>
      </c>
      <c r="B757" t="s">
        <v>109</v>
      </c>
      <c r="C757" t="s">
        <v>110</v>
      </c>
      <c r="D757" t="s">
        <v>1760</v>
      </c>
      <c r="E757" t="s">
        <v>5757</v>
      </c>
      <c r="F757" t="s">
        <v>1762</v>
      </c>
      <c r="G757" t="s">
        <v>947</v>
      </c>
      <c r="H757" t="s">
        <v>302</v>
      </c>
      <c r="I757" t="s">
        <v>1763</v>
      </c>
      <c r="J757" t="s">
        <v>1764</v>
      </c>
      <c r="K757" t="s">
        <v>96</v>
      </c>
      <c r="L757" t="s">
        <v>5758</v>
      </c>
      <c r="M757" s="35">
        <v>46021.368807870371</v>
      </c>
      <c r="N757" s="35">
        <v>46022.453472222223</v>
      </c>
      <c r="O757" t="s">
        <v>972</v>
      </c>
      <c r="P757" t="s">
        <v>951</v>
      </c>
      <c r="Q757" t="s">
        <v>1527</v>
      </c>
      <c r="R757" t="s">
        <v>1528</v>
      </c>
      <c r="S757" t="s">
        <v>964</v>
      </c>
      <c r="T757" t="s">
        <v>964</v>
      </c>
      <c r="U757" t="s">
        <v>100</v>
      </c>
      <c r="V757" t="s">
        <v>5759</v>
      </c>
      <c r="W757" t="s">
        <v>102</v>
      </c>
      <c r="X757" t="s">
        <v>5760</v>
      </c>
      <c r="Y757" t="s">
        <v>11</v>
      </c>
      <c r="Z757" t="s">
        <v>105</v>
      </c>
      <c r="AA757" t="s">
        <v>491</v>
      </c>
      <c r="AB757" s="37">
        <v>1</v>
      </c>
      <c r="AC757" t="s">
        <v>107</v>
      </c>
      <c r="AD757" s="37">
        <v>144968</v>
      </c>
      <c r="AE757" s="37">
        <v>140396</v>
      </c>
      <c r="AF757" s="37">
        <v>144968</v>
      </c>
    </row>
    <row r="758" spans="1:32">
      <c r="A758" t="s">
        <v>189</v>
      </c>
      <c r="B758" t="s">
        <v>190</v>
      </c>
      <c r="C758" t="s">
        <v>191</v>
      </c>
      <c r="D758" t="s">
        <v>846</v>
      </c>
      <c r="E758" t="s">
        <v>5761</v>
      </c>
      <c r="F758" t="s">
        <v>5433</v>
      </c>
      <c r="G758" t="s">
        <v>947</v>
      </c>
      <c r="H758" t="s">
        <v>195</v>
      </c>
      <c r="I758" t="s">
        <v>165</v>
      </c>
      <c r="J758" t="s">
        <v>5434</v>
      </c>
      <c r="K758" t="s">
        <v>96</v>
      </c>
      <c r="L758" t="s">
        <v>5762</v>
      </c>
      <c r="M758" s="35">
        <v>46021.398032407407</v>
      </c>
      <c r="N758" s="35">
        <v>46021.606249999997</v>
      </c>
      <c r="O758" t="s">
        <v>972</v>
      </c>
      <c r="P758" t="s">
        <v>951</v>
      </c>
      <c r="Q758" t="s">
        <v>952</v>
      </c>
      <c r="R758" t="s">
        <v>993</v>
      </c>
      <c r="S758" t="s">
        <v>98</v>
      </c>
      <c r="T758" t="s">
        <v>119</v>
      </c>
      <c r="U758" t="s">
        <v>100</v>
      </c>
      <c r="V758" t="s">
        <v>5763</v>
      </c>
      <c r="W758" t="s">
        <v>102</v>
      </c>
      <c r="X758" t="s">
        <v>5437</v>
      </c>
      <c r="Y758" t="s">
        <v>8</v>
      </c>
      <c r="Z758" t="s">
        <v>105</v>
      </c>
      <c r="AA758" t="s">
        <v>2033</v>
      </c>
      <c r="AB758" s="37">
        <v>1</v>
      </c>
      <c r="AC758" t="s">
        <v>107</v>
      </c>
      <c r="AD758" s="37">
        <v>65960</v>
      </c>
      <c r="AE758" s="37">
        <v>75096</v>
      </c>
      <c r="AF758" s="37">
        <v>65960</v>
      </c>
    </row>
    <row r="759" spans="1:32">
      <c r="A759" t="s">
        <v>242</v>
      </c>
      <c r="B759" t="s">
        <v>248</v>
      </c>
      <c r="C759" t="s">
        <v>244</v>
      </c>
      <c r="D759" t="s">
        <v>309</v>
      </c>
      <c r="E759" t="s">
        <v>5764</v>
      </c>
      <c r="F759" t="s">
        <v>5765</v>
      </c>
      <c r="G759" t="s">
        <v>947</v>
      </c>
      <c r="H759" t="s">
        <v>248</v>
      </c>
      <c r="I759" t="s">
        <v>242</v>
      </c>
      <c r="J759" t="s">
        <v>5766</v>
      </c>
      <c r="K759" t="s">
        <v>96</v>
      </c>
      <c r="L759" t="s">
        <v>5767</v>
      </c>
      <c r="M759" s="35">
        <v>46021.391168981478</v>
      </c>
      <c r="N759" s="35">
        <v>46021.574999999997</v>
      </c>
      <c r="O759" t="s">
        <v>972</v>
      </c>
      <c r="P759" t="s">
        <v>1000</v>
      </c>
      <c r="Q759" t="s">
        <v>1001</v>
      </c>
      <c r="R759" t="s">
        <v>1927</v>
      </c>
      <c r="S759" t="s">
        <v>142</v>
      </c>
      <c r="T759" t="s">
        <v>143</v>
      </c>
      <c r="U759" t="s">
        <v>100</v>
      </c>
      <c r="V759" t="s">
        <v>5768</v>
      </c>
      <c r="W759" t="s">
        <v>102</v>
      </c>
      <c r="X759" t="s">
        <v>5769</v>
      </c>
      <c r="Y759" t="s">
        <v>8</v>
      </c>
      <c r="Z759" t="s">
        <v>105</v>
      </c>
      <c r="AA759" t="s">
        <v>435</v>
      </c>
      <c r="AB759" s="37">
        <v>1</v>
      </c>
      <c r="AC759" t="s">
        <v>107</v>
      </c>
      <c r="AD759" s="37">
        <v>65960</v>
      </c>
      <c r="AE759" s="37">
        <v>75096</v>
      </c>
      <c r="AF759" s="37">
        <v>65960</v>
      </c>
    </row>
    <row r="760" spans="1:32">
      <c r="A760" t="s">
        <v>189</v>
      </c>
      <c r="B760" t="s">
        <v>190</v>
      </c>
      <c r="C760" t="s">
        <v>191</v>
      </c>
      <c r="D760" t="s">
        <v>210</v>
      </c>
      <c r="E760" t="s">
        <v>5770</v>
      </c>
      <c r="F760" t="s">
        <v>4750</v>
      </c>
      <c r="G760" t="s">
        <v>947</v>
      </c>
      <c r="H760" t="s">
        <v>195</v>
      </c>
      <c r="I760" t="s">
        <v>189</v>
      </c>
      <c r="J760" t="s">
        <v>4751</v>
      </c>
      <c r="K760" t="s">
        <v>96</v>
      </c>
      <c r="L760" t="s">
        <v>5771</v>
      </c>
      <c r="M760" s="35">
        <v>46021.397407407407</v>
      </c>
      <c r="N760" s="35">
        <v>46021.534722222219</v>
      </c>
      <c r="O760" t="s">
        <v>972</v>
      </c>
      <c r="P760" t="s">
        <v>951</v>
      </c>
      <c r="Q760" t="s">
        <v>952</v>
      </c>
      <c r="R760" t="s">
        <v>953</v>
      </c>
      <c r="S760" t="s">
        <v>142</v>
      </c>
      <c r="T760" t="s">
        <v>1046</v>
      </c>
      <c r="U760" t="s">
        <v>100</v>
      </c>
      <c r="V760" t="s">
        <v>5772</v>
      </c>
      <c r="W760" t="s">
        <v>102</v>
      </c>
      <c r="X760" t="s">
        <v>5150</v>
      </c>
      <c r="Y760" t="s">
        <v>8</v>
      </c>
      <c r="Z760" t="s">
        <v>105</v>
      </c>
      <c r="AA760" t="s">
        <v>836</v>
      </c>
      <c r="AB760" s="37">
        <v>1</v>
      </c>
      <c r="AC760" t="s">
        <v>107</v>
      </c>
      <c r="AD760" s="37">
        <v>65960</v>
      </c>
      <c r="AE760" s="37">
        <v>75096</v>
      </c>
      <c r="AF760" s="37">
        <v>65960</v>
      </c>
    </row>
    <row r="761" spans="1:32">
      <c r="A761" t="s">
        <v>242</v>
      </c>
      <c r="B761" t="s">
        <v>248</v>
      </c>
      <c r="C761" t="s">
        <v>244</v>
      </c>
      <c r="D761" t="s">
        <v>309</v>
      </c>
      <c r="E761" t="s">
        <v>5773</v>
      </c>
      <c r="F761" t="s">
        <v>5774</v>
      </c>
      <c r="G761" t="s">
        <v>947</v>
      </c>
      <c r="H761" t="s">
        <v>248</v>
      </c>
      <c r="I761" t="s">
        <v>242</v>
      </c>
      <c r="J761" t="s">
        <v>5775</v>
      </c>
      <c r="K761" t="s">
        <v>96</v>
      </c>
      <c r="L761" t="s">
        <v>5776</v>
      </c>
      <c r="M761" s="35">
        <v>46021.422152777777</v>
      </c>
      <c r="N761" s="35">
        <v>46022.370833333327</v>
      </c>
      <c r="O761" t="s">
        <v>972</v>
      </c>
      <c r="P761" t="s">
        <v>1000</v>
      </c>
      <c r="Q761" t="s">
        <v>1001</v>
      </c>
      <c r="R761" t="s">
        <v>1002</v>
      </c>
      <c r="S761" t="s">
        <v>98</v>
      </c>
      <c r="T761" t="s">
        <v>99</v>
      </c>
      <c r="U761" t="s">
        <v>100</v>
      </c>
      <c r="V761" t="s">
        <v>5777</v>
      </c>
      <c r="W761" t="s">
        <v>102</v>
      </c>
      <c r="X761" t="s">
        <v>5778</v>
      </c>
      <c r="Y761" t="s">
        <v>8</v>
      </c>
      <c r="Z761" t="s">
        <v>105</v>
      </c>
      <c r="AA761" t="s">
        <v>1485</v>
      </c>
      <c r="AB761" s="37">
        <v>1</v>
      </c>
      <c r="AC761" t="s">
        <v>107</v>
      </c>
      <c r="AD761" s="37">
        <v>65960</v>
      </c>
      <c r="AE761" s="37">
        <v>75096</v>
      </c>
      <c r="AF761" s="37">
        <v>65960</v>
      </c>
    </row>
    <row r="762" spans="1:32">
      <c r="A762" t="s">
        <v>189</v>
      </c>
      <c r="B762" t="s">
        <v>190</v>
      </c>
      <c r="C762" t="s">
        <v>191</v>
      </c>
      <c r="D762" t="s">
        <v>1979</v>
      </c>
      <c r="E762" t="s">
        <v>5779</v>
      </c>
      <c r="F762" t="s">
        <v>5780</v>
      </c>
      <c r="G762" t="s">
        <v>947</v>
      </c>
      <c r="H762" t="s">
        <v>195</v>
      </c>
      <c r="I762" t="s">
        <v>1982</v>
      </c>
      <c r="J762" t="s">
        <v>5781</v>
      </c>
      <c r="K762" t="s">
        <v>96</v>
      </c>
      <c r="L762" t="s">
        <v>5782</v>
      </c>
      <c r="M762" s="35">
        <v>46021.427731481483</v>
      </c>
      <c r="N762" s="35">
        <v>46022.361805555563</v>
      </c>
      <c r="O762" t="s">
        <v>972</v>
      </c>
      <c r="P762" t="s">
        <v>951</v>
      </c>
      <c r="Q762" t="s">
        <v>1134</v>
      </c>
      <c r="R762" t="s">
        <v>993</v>
      </c>
      <c r="S762" t="s">
        <v>98</v>
      </c>
      <c r="T762" t="s">
        <v>99</v>
      </c>
      <c r="U762" t="s">
        <v>100</v>
      </c>
      <c r="V762" t="s">
        <v>5783</v>
      </c>
      <c r="W762" t="s">
        <v>102</v>
      </c>
      <c r="X762" t="s">
        <v>5784</v>
      </c>
      <c r="Y762" t="s">
        <v>13</v>
      </c>
      <c r="Z762" t="s">
        <v>105</v>
      </c>
      <c r="AA762" t="s">
        <v>836</v>
      </c>
      <c r="AB762" s="37">
        <v>1</v>
      </c>
      <c r="AC762" t="s">
        <v>107</v>
      </c>
      <c r="AD762" s="37">
        <v>275729</v>
      </c>
      <c r="AE762" s="37">
        <v>196537</v>
      </c>
      <c r="AF762" s="37">
        <v>275729</v>
      </c>
    </row>
    <row r="763" spans="1:32">
      <c r="A763" t="s">
        <v>242</v>
      </c>
      <c r="B763" t="s">
        <v>248</v>
      </c>
      <c r="C763" t="s">
        <v>244</v>
      </c>
      <c r="D763" t="s">
        <v>245</v>
      </c>
      <c r="E763" t="s">
        <v>5785</v>
      </c>
      <c r="F763" t="s">
        <v>5786</v>
      </c>
      <c r="G763" t="s">
        <v>947</v>
      </c>
      <c r="H763" t="s">
        <v>248</v>
      </c>
      <c r="I763" t="s">
        <v>249</v>
      </c>
      <c r="J763" t="s">
        <v>5787</v>
      </c>
      <c r="K763" t="s">
        <v>96</v>
      </c>
      <c r="L763" t="s">
        <v>5788</v>
      </c>
      <c r="M763" s="35">
        <v>46021.439062500001</v>
      </c>
      <c r="N763" s="35">
        <v>46022.374305555553</v>
      </c>
      <c r="O763" t="s">
        <v>972</v>
      </c>
      <c r="P763" t="s">
        <v>951</v>
      </c>
      <c r="Q763" t="s">
        <v>1134</v>
      </c>
      <c r="R763" t="s">
        <v>993</v>
      </c>
      <c r="S763" t="s">
        <v>98</v>
      </c>
      <c r="T763" t="s">
        <v>119</v>
      </c>
      <c r="U763" t="s">
        <v>100</v>
      </c>
      <c r="V763" t="s">
        <v>5789</v>
      </c>
      <c r="W763" t="s">
        <v>102</v>
      </c>
      <c r="X763" t="s">
        <v>5790</v>
      </c>
      <c r="Y763" t="s">
        <v>11</v>
      </c>
      <c r="Z763" t="s">
        <v>105</v>
      </c>
      <c r="AA763" t="s">
        <v>435</v>
      </c>
      <c r="AB763" s="37">
        <v>1</v>
      </c>
      <c r="AC763" t="s">
        <v>107</v>
      </c>
      <c r="AD763" s="37">
        <v>144968</v>
      </c>
      <c r="AE763" s="37">
        <v>140396</v>
      </c>
      <c r="AF763" s="37">
        <v>144968</v>
      </c>
    </row>
    <row r="764" spans="1:32">
      <c r="A764" t="s">
        <v>189</v>
      </c>
      <c r="B764" t="s">
        <v>190</v>
      </c>
      <c r="C764" t="s">
        <v>191</v>
      </c>
      <c r="D764" t="s">
        <v>210</v>
      </c>
      <c r="E764" t="s">
        <v>5791</v>
      </c>
      <c r="F764" t="s">
        <v>5792</v>
      </c>
      <c r="G764" t="s">
        <v>947</v>
      </c>
      <c r="H764" t="s">
        <v>195</v>
      </c>
      <c r="I764" t="s">
        <v>189</v>
      </c>
      <c r="J764" t="s">
        <v>5793</v>
      </c>
      <c r="K764" t="s">
        <v>96</v>
      </c>
      <c r="L764" t="s">
        <v>5794</v>
      </c>
      <c r="M764" s="35">
        <v>46021.507881944453</v>
      </c>
      <c r="N764" s="35">
        <v>46022.488888888889</v>
      </c>
      <c r="O764" t="s">
        <v>972</v>
      </c>
      <c r="P764" t="s">
        <v>951</v>
      </c>
      <c r="Q764" t="s">
        <v>1134</v>
      </c>
      <c r="R764" t="s">
        <v>993</v>
      </c>
      <c r="S764" t="s">
        <v>98</v>
      </c>
      <c r="T764" t="s">
        <v>99</v>
      </c>
      <c r="U764" t="s">
        <v>100</v>
      </c>
      <c r="V764" t="s">
        <v>5795</v>
      </c>
      <c r="W764" t="s">
        <v>102</v>
      </c>
      <c r="X764" t="s">
        <v>5796</v>
      </c>
      <c r="Y764" t="s">
        <v>8</v>
      </c>
      <c r="Z764" t="s">
        <v>105</v>
      </c>
      <c r="AA764" t="s">
        <v>2033</v>
      </c>
      <c r="AB764" s="37">
        <v>1</v>
      </c>
      <c r="AC764" t="s">
        <v>107</v>
      </c>
      <c r="AD764" s="37">
        <v>65960</v>
      </c>
      <c r="AE764" s="37">
        <v>75096</v>
      </c>
      <c r="AF764" s="37">
        <v>65960</v>
      </c>
    </row>
    <row r="765" spans="1:32">
      <c r="A765" t="s">
        <v>189</v>
      </c>
      <c r="B765" t="s">
        <v>190</v>
      </c>
      <c r="C765" t="s">
        <v>191</v>
      </c>
      <c r="D765" t="s">
        <v>210</v>
      </c>
      <c r="E765" t="s">
        <v>5797</v>
      </c>
      <c r="F765" t="s">
        <v>5798</v>
      </c>
      <c r="G765" t="s">
        <v>947</v>
      </c>
      <c r="H765" t="s">
        <v>195</v>
      </c>
      <c r="I765" t="s">
        <v>189</v>
      </c>
      <c r="J765" t="s">
        <v>5799</v>
      </c>
      <c r="K765" t="s">
        <v>96</v>
      </c>
      <c r="L765" t="s">
        <v>5800</v>
      </c>
      <c r="M765" s="35">
        <v>46021.514062499999</v>
      </c>
      <c r="N765" s="35">
        <v>46021.685416666667</v>
      </c>
      <c r="O765" t="s">
        <v>972</v>
      </c>
      <c r="P765" t="s">
        <v>1000</v>
      </c>
      <c r="Q765" t="s">
        <v>983</v>
      </c>
      <c r="R765" t="s">
        <v>1883</v>
      </c>
      <c r="S765" t="s">
        <v>98</v>
      </c>
      <c r="T765" t="s">
        <v>99</v>
      </c>
      <c r="U765" t="s">
        <v>100</v>
      </c>
      <c r="V765" t="s">
        <v>5801</v>
      </c>
      <c r="W765" t="s">
        <v>102</v>
      </c>
      <c r="X765" t="s">
        <v>5802</v>
      </c>
      <c r="Y765" t="s">
        <v>8</v>
      </c>
      <c r="Z765" t="s">
        <v>105</v>
      </c>
      <c r="AA765" t="s">
        <v>217</v>
      </c>
      <c r="AB765" s="37">
        <v>1</v>
      </c>
      <c r="AC765" t="s">
        <v>107</v>
      </c>
      <c r="AD765" s="37">
        <v>65960</v>
      </c>
      <c r="AE765" s="37">
        <v>75096</v>
      </c>
      <c r="AF765" s="37">
        <v>65960</v>
      </c>
    </row>
    <row r="766" spans="1:32">
      <c r="A766" t="s">
        <v>159</v>
      </c>
      <c r="B766" t="s">
        <v>109</v>
      </c>
      <c r="C766" t="s">
        <v>160</v>
      </c>
      <c r="D766" t="s">
        <v>161</v>
      </c>
      <c r="E766" t="s">
        <v>5803</v>
      </c>
      <c r="F766" t="s">
        <v>5804</v>
      </c>
      <c r="G766" t="s">
        <v>947</v>
      </c>
      <c r="H766" t="s">
        <v>165</v>
      </c>
      <c r="I766" t="s">
        <v>159</v>
      </c>
      <c r="J766" t="s">
        <v>5805</v>
      </c>
      <c r="K766" t="s">
        <v>96</v>
      </c>
      <c r="L766" t="s">
        <v>5806</v>
      </c>
      <c r="M766" s="35">
        <v>46021.547534722216</v>
      </c>
      <c r="N766" s="35">
        <v>46021.725694444453</v>
      </c>
      <c r="P766" t="s">
        <v>1000</v>
      </c>
      <c r="Q766" t="s">
        <v>983</v>
      </c>
      <c r="R766" t="s">
        <v>1883</v>
      </c>
      <c r="S766" t="s">
        <v>1407</v>
      </c>
      <c r="T766" t="s">
        <v>1408</v>
      </c>
      <c r="V766" t="s">
        <v>5807</v>
      </c>
      <c r="W766" t="s">
        <v>955</v>
      </c>
      <c r="Y766" t="s">
        <v>8</v>
      </c>
      <c r="Z766" t="s">
        <v>105</v>
      </c>
      <c r="AA766" t="s">
        <v>5808</v>
      </c>
      <c r="AB766" s="37">
        <v>0</v>
      </c>
      <c r="AC766" t="s">
        <v>107</v>
      </c>
      <c r="AD766" s="37">
        <v>41241</v>
      </c>
      <c r="AE766" s="37">
        <v>0</v>
      </c>
      <c r="AF766" s="37">
        <v>41241</v>
      </c>
    </row>
    <row r="767" spans="1:32">
      <c r="A767" t="s">
        <v>242</v>
      </c>
      <c r="B767" t="s">
        <v>248</v>
      </c>
      <c r="C767" t="s">
        <v>244</v>
      </c>
      <c r="D767" t="s">
        <v>1643</v>
      </c>
      <c r="E767" t="s">
        <v>5809</v>
      </c>
      <c r="F767" t="s">
        <v>5810</v>
      </c>
      <c r="G767" t="s">
        <v>947</v>
      </c>
      <c r="H767" t="s">
        <v>248</v>
      </c>
      <c r="I767" t="s">
        <v>1646</v>
      </c>
      <c r="J767" t="s">
        <v>5811</v>
      </c>
      <c r="K767" t="s">
        <v>96</v>
      </c>
      <c r="L767" t="s">
        <v>5812</v>
      </c>
      <c r="M767" s="35">
        <v>46021.549664351849</v>
      </c>
      <c r="N767" s="35">
        <v>46022.503472222219</v>
      </c>
      <c r="O767" t="s">
        <v>972</v>
      </c>
      <c r="P767" t="s">
        <v>951</v>
      </c>
      <c r="Q767" t="s">
        <v>952</v>
      </c>
      <c r="R767" t="s">
        <v>953</v>
      </c>
      <c r="S767" t="s">
        <v>963</v>
      </c>
      <c r="T767" t="s">
        <v>963</v>
      </c>
      <c r="U767" t="s">
        <v>100</v>
      </c>
      <c r="V767" t="s">
        <v>5813</v>
      </c>
      <c r="W767" t="s">
        <v>102</v>
      </c>
      <c r="X767" t="s">
        <v>5814</v>
      </c>
      <c r="Y767" t="s">
        <v>8</v>
      </c>
      <c r="Z767" t="s">
        <v>105</v>
      </c>
      <c r="AA767" t="s">
        <v>3351</v>
      </c>
      <c r="AB767" s="37">
        <v>1</v>
      </c>
      <c r="AC767" t="s">
        <v>107</v>
      </c>
      <c r="AD767" s="37">
        <v>65960</v>
      </c>
      <c r="AE767" s="37">
        <v>75096</v>
      </c>
      <c r="AF767" s="37">
        <v>65960</v>
      </c>
    </row>
    <row r="768" spans="1:32">
      <c r="A768" t="s">
        <v>189</v>
      </c>
      <c r="B768" t="s">
        <v>190</v>
      </c>
      <c r="C768" t="s">
        <v>191</v>
      </c>
      <c r="D768" t="s">
        <v>826</v>
      </c>
      <c r="E768" t="s">
        <v>5815</v>
      </c>
      <c r="F768" t="s">
        <v>5734</v>
      </c>
      <c r="G768" t="s">
        <v>947</v>
      </c>
      <c r="H768" t="s">
        <v>195</v>
      </c>
      <c r="I768" t="s">
        <v>830</v>
      </c>
      <c r="J768" t="s">
        <v>5735</v>
      </c>
      <c r="K768" t="s">
        <v>96</v>
      </c>
      <c r="L768" t="s">
        <v>5816</v>
      </c>
      <c r="M768" s="35">
        <v>46021.58011574074</v>
      </c>
      <c r="N768" s="35">
        <v>46022.388888888891</v>
      </c>
      <c r="O768" t="s">
        <v>972</v>
      </c>
      <c r="P768" t="s">
        <v>951</v>
      </c>
      <c r="Q768" t="s">
        <v>952</v>
      </c>
      <c r="R768" t="s">
        <v>1125</v>
      </c>
      <c r="S768" t="s">
        <v>964</v>
      </c>
      <c r="T768" t="s">
        <v>964</v>
      </c>
      <c r="U768" t="s">
        <v>100</v>
      </c>
      <c r="V768" t="s">
        <v>5817</v>
      </c>
      <c r="W768" t="s">
        <v>102</v>
      </c>
      <c r="X768" t="s">
        <v>5738</v>
      </c>
      <c r="Y768" t="s">
        <v>11</v>
      </c>
      <c r="Z768" t="s">
        <v>105</v>
      </c>
      <c r="AA768" t="s">
        <v>2405</v>
      </c>
      <c r="AB768" s="37">
        <v>1</v>
      </c>
      <c r="AC768" t="s">
        <v>107</v>
      </c>
      <c r="AD768" s="37">
        <v>144968</v>
      </c>
      <c r="AE768" s="37">
        <v>140396</v>
      </c>
      <c r="AF768" s="37">
        <v>144968</v>
      </c>
    </row>
    <row r="769" spans="1:32">
      <c r="A769" t="s">
        <v>1066</v>
      </c>
      <c r="B769" t="s">
        <v>190</v>
      </c>
      <c r="C769" t="s">
        <v>191</v>
      </c>
      <c r="D769" t="s">
        <v>1426</v>
      </c>
      <c r="E769" t="s">
        <v>5818</v>
      </c>
      <c r="F769" t="s">
        <v>5819</v>
      </c>
      <c r="G769" t="s">
        <v>947</v>
      </c>
      <c r="H769" t="s">
        <v>195</v>
      </c>
      <c r="I769" t="s">
        <v>1066</v>
      </c>
      <c r="J769" t="s">
        <v>5820</v>
      </c>
      <c r="K769" t="s">
        <v>96</v>
      </c>
      <c r="L769" t="s">
        <v>5821</v>
      </c>
      <c r="M769" s="35">
        <v>46021.653854166667</v>
      </c>
      <c r="N769" s="35">
        <v>46022.457638888889</v>
      </c>
      <c r="O769" t="s">
        <v>972</v>
      </c>
      <c r="P769" t="s">
        <v>951</v>
      </c>
      <c r="Q769" t="s">
        <v>1100</v>
      </c>
      <c r="R769" t="s">
        <v>993</v>
      </c>
      <c r="S769" t="s">
        <v>964</v>
      </c>
      <c r="T769" t="s">
        <v>964</v>
      </c>
      <c r="U769" t="s">
        <v>100</v>
      </c>
      <c r="V769" t="s">
        <v>5822</v>
      </c>
      <c r="W769" t="s">
        <v>102</v>
      </c>
      <c r="X769" t="s">
        <v>5823</v>
      </c>
      <c r="Y769" t="s">
        <v>8</v>
      </c>
      <c r="Z769" t="s">
        <v>105</v>
      </c>
      <c r="AA769" t="s">
        <v>1075</v>
      </c>
      <c r="AB769" s="37">
        <v>1</v>
      </c>
      <c r="AC769" t="s">
        <v>107</v>
      </c>
      <c r="AD769" s="37">
        <v>65960</v>
      </c>
      <c r="AE769" s="37">
        <v>75096</v>
      </c>
      <c r="AF769" s="37">
        <v>65960</v>
      </c>
    </row>
    <row r="770" spans="1:32">
      <c r="A770" t="s">
        <v>417</v>
      </c>
      <c r="B770" t="s">
        <v>86</v>
      </c>
      <c r="C770" t="s">
        <v>87</v>
      </c>
      <c r="D770" t="s">
        <v>452</v>
      </c>
      <c r="E770" t="s">
        <v>5824</v>
      </c>
      <c r="F770" t="s">
        <v>5825</v>
      </c>
      <c r="G770" t="s">
        <v>947</v>
      </c>
      <c r="H770" t="s">
        <v>455</v>
      </c>
      <c r="I770" t="s">
        <v>417</v>
      </c>
      <c r="J770" t="s">
        <v>5826</v>
      </c>
      <c r="K770" t="s">
        <v>96</v>
      </c>
      <c r="L770" t="s">
        <v>5827</v>
      </c>
      <c r="M770" s="35">
        <v>46021.70716435185</v>
      </c>
      <c r="N770" s="35">
        <v>46022.450694444437</v>
      </c>
      <c r="O770" t="s">
        <v>972</v>
      </c>
      <c r="P770" t="s">
        <v>951</v>
      </c>
      <c r="Q770" t="s">
        <v>952</v>
      </c>
      <c r="R770" t="s">
        <v>953</v>
      </c>
      <c r="S770" t="s">
        <v>98</v>
      </c>
      <c r="T770" t="s">
        <v>99</v>
      </c>
      <c r="U770" t="s">
        <v>100</v>
      </c>
      <c r="V770" t="s">
        <v>5828</v>
      </c>
      <c r="W770" t="s">
        <v>102</v>
      </c>
      <c r="X770" t="s">
        <v>5829</v>
      </c>
      <c r="Y770" t="s">
        <v>8</v>
      </c>
      <c r="Z770" t="s">
        <v>105</v>
      </c>
      <c r="AA770" t="s">
        <v>742</v>
      </c>
      <c r="AB770" s="37">
        <v>1</v>
      </c>
      <c r="AC770" t="s">
        <v>107</v>
      </c>
      <c r="AD770" s="37">
        <v>65960</v>
      </c>
      <c r="AE770" s="37">
        <v>75096</v>
      </c>
      <c r="AF770" s="37">
        <v>65960</v>
      </c>
    </row>
    <row r="771" spans="1:32">
      <c r="A771" t="s">
        <v>492</v>
      </c>
      <c r="B771" t="s">
        <v>957</v>
      </c>
      <c r="C771" t="s">
        <v>286</v>
      </c>
      <c r="D771" t="s">
        <v>5830</v>
      </c>
      <c r="E771" t="s">
        <v>5831</v>
      </c>
      <c r="F771" t="s">
        <v>5832</v>
      </c>
      <c r="G771" t="s">
        <v>947</v>
      </c>
      <c r="H771" t="s">
        <v>496</v>
      </c>
      <c r="I771" t="s">
        <v>5833</v>
      </c>
      <c r="J771" t="s">
        <v>5834</v>
      </c>
      <c r="K771" t="s">
        <v>96</v>
      </c>
      <c r="L771" t="s">
        <v>5835</v>
      </c>
      <c r="M771" s="35">
        <v>46021.734664351847</v>
      </c>
      <c r="N771" s="35">
        <v>46022.464583333327</v>
      </c>
      <c r="P771" t="s">
        <v>951</v>
      </c>
      <c r="Q771" t="s">
        <v>1134</v>
      </c>
      <c r="R771" t="s">
        <v>1135</v>
      </c>
      <c r="S771" t="s">
        <v>964</v>
      </c>
      <c r="T771" t="s">
        <v>964</v>
      </c>
      <c r="V771" t="s">
        <v>5836</v>
      </c>
      <c r="W771" t="s">
        <v>955</v>
      </c>
      <c r="Y771" t="s">
        <v>11</v>
      </c>
      <c r="Z771" t="s">
        <v>105</v>
      </c>
      <c r="AA771" t="s">
        <v>501</v>
      </c>
      <c r="AB771" s="37">
        <v>0</v>
      </c>
      <c r="AC771" t="s">
        <v>107</v>
      </c>
      <c r="AD771" s="37">
        <v>41241</v>
      </c>
      <c r="AE771" s="37">
        <v>0</v>
      </c>
      <c r="AF771" s="37">
        <v>41241</v>
      </c>
    </row>
    <row r="772" spans="1:32">
      <c r="A772" t="s">
        <v>417</v>
      </c>
      <c r="B772" t="s">
        <v>86</v>
      </c>
      <c r="C772" t="s">
        <v>87</v>
      </c>
      <c r="D772" t="s">
        <v>452</v>
      </c>
      <c r="E772" t="s">
        <v>5837</v>
      </c>
      <c r="F772" t="s">
        <v>5825</v>
      </c>
      <c r="G772" t="s">
        <v>947</v>
      </c>
      <c r="H772" t="s">
        <v>455</v>
      </c>
      <c r="I772" t="s">
        <v>417</v>
      </c>
      <c r="J772" t="s">
        <v>5826</v>
      </c>
      <c r="K772" t="s">
        <v>96</v>
      </c>
      <c r="L772" t="s">
        <v>5838</v>
      </c>
      <c r="M772" s="35">
        <v>46021.739201388889</v>
      </c>
      <c r="N772" s="35">
        <v>46022.632638888892</v>
      </c>
      <c r="P772" t="s">
        <v>951</v>
      </c>
      <c r="Q772" t="s">
        <v>1323</v>
      </c>
      <c r="R772" t="s">
        <v>993</v>
      </c>
      <c r="S772" t="s">
        <v>98</v>
      </c>
      <c r="T772" t="s">
        <v>99</v>
      </c>
      <c r="V772" t="s">
        <v>5839</v>
      </c>
      <c r="W772" t="s">
        <v>955</v>
      </c>
      <c r="Y772" t="s">
        <v>8</v>
      </c>
      <c r="Z772" t="s">
        <v>105</v>
      </c>
      <c r="AA772" t="s">
        <v>1390</v>
      </c>
      <c r="AB772" s="37">
        <v>0</v>
      </c>
      <c r="AC772" t="s">
        <v>107</v>
      </c>
      <c r="AD772" s="37">
        <v>41241</v>
      </c>
      <c r="AE772" s="37">
        <v>0</v>
      </c>
      <c r="AF772" s="37">
        <v>41241</v>
      </c>
    </row>
    <row r="773" spans="1:32">
      <c r="A773" t="s">
        <v>242</v>
      </c>
      <c r="B773" t="s">
        <v>248</v>
      </c>
      <c r="C773" t="s">
        <v>244</v>
      </c>
      <c r="D773" t="s">
        <v>309</v>
      </c>
      <c r="E773" t="s">
        <v>5840</v>
      </c>
      <c r="F773" t="s">
        <v>5841</v>
      </c>
      <c r="G773" t="s">
        <v>947</v>
      </c>
      <c r="H773" t="s">
        <v>248</v>
      </c>
      <c r="I773" t="s">
        <v>242</v>
      </c>
      <c r="J773" t="s">
        <v>5842</v>
      </c>
      <c r="K773" t="s">
        <v>96</v>
      </c>
      <c r="L773" t="s">
        <v>5843</v>
      </c>
      <c r="M773" s="35">
        <v>46022.333333333343</v>
      </c>
      <c r="N773" s="35">
        <v>46022.486111111109</v>
      </c>
      <c r="O773" t="s">
        <v>972</v>
      </c>
      <c r="P773" t="s">
        <v>951</v>
      </c>
      <c r="Q773" t="s">
        <v>1100</v>
      </c>
      <c r="R773" t="s">
        <v>2335</v>
      </c>
      <c r="S773" t="s">
        <v>98</v>
      </c>
      <c r="T773" t="s">
        <v>99</v>
      </c>
      <c r="U773" t="s">
        <v>1347</v>
      </c>
      <c r="V773" t="s">
        <v>5844</v>
      </c>
      <c r="W773" t="s">
        <v>102</v>
      </c>
      <c r="X773" t="s">
        <v>107</v>
      </c>
      <c r="Y773" t="s">
        <v>8</v>
      </c>
      <c r="Z773" t="s">
        <v>105</v>
      </c>
      <c r="AA773" t="s">
        <v>272</v>
      </c>
      <c r="AB773" s="37">
        <v>1</v>
      </c>
      <c r="AC773" t="s">
        <v>107</v>
      </c>
      <c r="AD773" s="37">
        <v>65960</v>
      </c>
      <c r="AE773" s="37">
        <v>75096</v>
      </c>
      <c r="AF773" s="37">
        <v>65960</v>
      </c>
    </row>
    <row r="774" spans="1:32">
      <c r="A774" t="s">
        <v>242</v>
      </c>
      <c r="B774" t="s">
        <v>248</v>
      </c>
      <c r="C774" t="s">
        <v>244</v>
      </c>
      <c r="D774" t="s">
        <v>309</v>
      </c>
      <c r="E774" t="s">
        <v>5845</v>
      </c>
      <c r="F774" t="s">
        <v>4767</v>
      </c>
      <c r="G774" t="s">
        <v>947</v>
      </c>
      <c r="H774" t="s">
        <v>248</v>
      </c>
      <c r="I774" t="s">
        <v>242</v>
      </c>
      <c r="J774" t="s">
        <v>4768</v>
      </c>
      <c r="K774" t="s">
        <v>96</v>
      </c>
      <c r="L774" t="s">
        <v>5846</v>
      </c>
      <c r="M774" s="35">
        <v>46022.351122685177</v>
      </c>
      <c r="N774" s="35">
        <v>46022.518750000003</v>
      </c>
      <c r="O774" t="s">
        <v>972</v>
      </c>
      <c r="P774" t="s">
        <v>951</v>
      </c>
      <c r="Q774" t="s">
        <v>1100</v>
      </c>
      <c r="R774" t="s">
        <v>1346</v>
      </c>
      <c r="S774" t="s">
        <v>142</v>
      </c>
      <c r="T774" t="s">
        <v>2137</v>
      </c>
      <c r="U774" t="s">
        <v>100</v>
      </c>
      <c r="V774" t="s">
        <v>5847</v>
      </c>
      <c r="W774" t="s">
        <v>102</v>
      </c>
      <c r="X774" t="s">
        <v>5848</v>
      </c>
      <c r="Y774" t="s">
        <v>8</v>
      </c>
      <c r="Z774" t="s">
        <v>105</v>
      </c>
      <c r="AA774" t="s">
        <v>514</v>
      </c>
      <c r="AB774" s="37">
        <v>1</v>
      </c>
      <c r="AC774" t="s">
        <v>107</v>
      </c>
      <c r="AD774" s="37">
        <v>65960</v>
      </c>
      <c r="AE774" s="37">
        <v>75096</v>
      </c>
      <c r="AF774" s="37">
        <v>65960</v>
      </c>
    </row>
    <row r="775" spans="1:32">
      <c r="A775" t="s">
        <v>297</v>
      </c>
      <c r="B775" t="s">
        <v>109</v>
      </c>
      <c r="C775" t="s">
        <v>110</v>
      </c>
      <c r="D775" t="s">
        <v>352</v>
      </c>
      <c r="E775" t="s">
        <v>5849</v>
      </c>
      <c r="F775" t="s">
        <v>5850</v>
      </c>
      <c r="G775" t="s">
        <v>947</v>
      </c>
      <c r="H775" t="s">
        <v>302</v>
      </c>
      <c r="I775" t="s">
        <v>297</v>
      </c>
      <c r="J775" t="s">
        <v>5851</v>
      </c>
      <c r="K775" t="s">
        <v>96</v>
      </c>
      <c r="L775" t="s">
        <v>5852</v>
      </c>
      <c r="M775" s="35">
        <v>46022.40042824074</v>
      </c>
      <c r="N775" s="35">
        <v>46022.525000000001</v>
      </c>
      <c r="O775" t="s">
        <v>972</v>
      </c>
      <c r="P775" t="s">
        <v>951</v>
      </c>
      <c r="Q775" t="s">
        <v>1134</v>
      </c>
      <c r="R775" t="s">
        <v>1135</v>
      </c>
      <c r="S775" t="s">
        <v>98</v>
      </c>
      <c r="T775" t="s">
        <v>99</v>
      </c>
      <c r="U775" t="s">
        <v>100</v>
      </c>
      <c r="V775" t="s">
        <v>5853</v>
      </c>
      <c r="W775" t="s">
        <v>102</v>
      </c>
      <c r="X775" t="s">
        <v>5854</v>
      </c>
      <c r="Y775" t="s">
        <v>8</v>
      </c>
      <c r="Z775" t="s">
        <v>105</v>
      </c>
      <c r="AA775" t="s">
        <v>787</v>
      </c>
      <c r="AB775" s="37">
        <v>1</v>
      </c>
      <c r="AC775" t="s">
        <v>107</v>
      </c>
      <c r="AD775" s="37">
        <v>65960</v>
      </c>
      <c r="AE775" s="37">
        <v>75096</v>
      </c>
      <c r="AF775" s="37">
        <v>65960</v>
      </c>
    </row>
    <row r="776" spans="1:32">
      <c r="A776" t="s">
        <v>189</v>
      </c>
      <c r="B776" t="s">
        <v>190</v>
      </c>
      <c r="C776" t="s">
        <v>191</v>
      </c>
      <c r="D776" t="s">
        <v>210</v>
      </c>
      <c r="E776" t="s">
        <v>5855</v>
      </c>
      <c r="F776" t="s">
        <v>5856</v>
      </c>
      <c r="G776" t="s">
        <v>947</v>
      </c>
      <c r="H776" t="s">
        <v>195</v>
      </c>
      <c r="I776" t="s">
        <v>189</v>
      </c>
      <c r="J776" t="s">
        <v>5857</v>
      </c>
      <c r="K776" t="s">
        <v>96</v>
      </c>
      <c r="L776" t="s">
        <v>5858</v>
      </c>
      <c r="M776" s="35">
        <v>46022.448182870372</v>
      </c>
      <c r="N776" s="35">
        <v>46022.531944444447</v>
      </c>
      <c r="O776" t="s">
        <v>972</v>
      </c>
      <c r="P776" t="s">
        <v>951</v>
      </c>
      <c r="Q776" t="s">
        <v>1019</v>
      </c>
      <c r="R776" t="s">
        <v>993</v>
      </c>
      <c r="S776" t="s">
        <v>964</v>
      </c>
      <c r="T776" t="s">
        <v>964</v>
      </c>
      <c r="U776" t="s">
        <v>100</v>
      </c>
      <c r="V776" t="s">
        <v>5859</v>
      </c>
      <c r="W776" t="s">
        <v>102</v>
      </c>
      <c r="X776" t="s">
        <v>5860</v>
      </c>
      <c r="Y776" t="s">
        <v>8</v>
      </c>
      <c r="Z776" t="s">
        <v>105</v>
      </c>
      <c r="AA776" t="s">
        <v>201</v>
      </c>
      <c r="AB776" s="37">
        <v>1</v>
      </c>
      <c r="AC776" t="s">
        <v>107</v>
      </c>
      <c r="AD776" s="37">
        <v>65960</v>
      </c>
      <c r="AE776" s="37">
        <v>75096</v>
      </c>
      <c r="AF776" s="37">
        <v>65960</v>
      </c>
    </row>
    <row r="777" spans="1:32">
      <c r="A777" t="s">
        <v>189</v>
      </c>
      <c r="B777" t="s">
        <v>190</v>
      </c>
      <c r="C777" t="s">
        <v>191</v>
      </c>
      <c r="D777" t="s">
        <v>210</v>
      </c>
      <c r="E777" t="s">
        <v>5861</v>
      </c>
      <c r="F777" t="s">
        <v>5862</v>
      </c>
      <c r="G777" t="s">
        <v>947</v>
      </c>
      <c r="H777" t="s">
        <v>195</v>
      </c>
      <c r="I777" t="s">
        <v>189</v>
      </c>
      <c r="J777" t="s">
        <v>5863</v>
      </c>
      <c r="K777" t="s">
        <v>96</v>
      </c>
      <c r="L777" t="s">
        <v>5864</v>
      </c>
      <c r="M777" s="35">
        <v>45989.708333333343</v>
      </c>
      <c r="N777" s="35">
        <v>45994.541666666657</v>
      </c>
      <c r="O777" t="s">
        <v>972</v>
      </c>
      <c r="P777" t="s">
        <v>951</v>
      </c>
      <c r="Q777" t="s">
        <v>1134</v>
      </c>
      <c r="R777" t="s">
        <v>993</v>
      </c>
      <c r="S777" t="s">
        <v>963</v>
      </c>
      <c r="T777" t="s">
        <v>963</v>
      </c>
      <c r="U777" t="s">
        <v>100</v>
      </c>
      <c r="V777" t="s">
        <v>5865</v>
      </c>
      <c r="W777" t="s">
        <v>102</v>
      </c>
      <c r="X777" t="s">
        <v>5866</v>
      </c>
      <c r="Y777" t="s">
        <v>8</v>
      </c>
      <c r="Z777" t="s">
        <v>105</v>
      </c>
      <c r="AA777" t="s">
        <v>230</v>
      </c>
      <c r="AB777" s="37">
        <v>3</v>
      </c>
      <c r="AC777" t="s">
        <v>107</v>
      </c>
      <c r="AD777" s="37">
        <v>197880</v>
      </c>
      <c r="AE777" s="37">
        <v>75096</v>
      </c>
      <c r="AF777" s="37">
        <v>197880</v>
      </c>
    </row>
    <row r="778" spans="1:32">
      <c r="A778" t="s">
        <v>242</v>
      </c>
      <c r="B778" t="s">
        <v>248</v>
      </c>
      <c r="C778" t="s">
        <v>244</v>
      </c>
      <c r="D778" t="s">
        <v>309</v>
      </c>
      <c r="E778" t="s">
        <v>5867</v>
      </c>
      <c r="F778" t="s">
        <v>5868</v>
      </c>
      <c r="G778" t="s">
        <v>947</v>
      </c>
      <c r="H778" t="s">
        <v>248</v>
      </c>
      <c r="I778" t="s">
        <v>242</v>
      </c>
      <c r="J778" t="s">
        <v>5869</v>
      </c>
      <c r="K778" t="s">
        <v>96</v>
      </c>
      <c r="L778" t="s">
        <v>5870</v>
      </c>
      <c r="M778" s="35">
        <v>45992.570833333331</v>
      </c>
      <c r="N778" s="35">
        <v>45993.475694444453</v>
      </c>
      <c r="O778" t="s">
        <v>972</v>
      </c>
      <c r="P778" t="s">
        <v>1000</v>
      </c>
      <c r="Q778" t="s">
        <v>1356</v>
      </c>
      <c r="R778" t="s">
        <v>1357</v>
      </c>
      <c r="S778" t="s">
        <v>964</v>
      </c>
      <c r="T778" t="s">
        <v>964</v>
      </c>
      <c r="U778" t="s">
        <v>100</v>
      </c>
      <c r="V778" t="s">
        <v>5871</v>
      </c>
      <c r="W778" t="s">
        <v>102</v>
      </c>
      <c r="X778" t="s">
        <v>5872</v>
      </c>
      <c r="Y778" t="s">
        <v>8</v>
      </c>
      <c r="Z778" t="s">
        <v>105</v>
      </c>
      <c r="AA778" t="s">
        <v>1031</v>
      </c>
      <c r="AB778" s="37">
        <v>1</v>
      </c>
      <c r="AC778" t="s">
        <v>107</v>
      </c>
      <c r="AD778" s="37">
        <v>65960</v>
      </c>
      <c r="AE778" s="37">
        <v>75096</v>
      </c>
      <c r="AF778" s="37">
        <v>65960</v>
      </c>
    </row>
    <row r="779" spans="1:32">
      <c r="A779" t="s">
        <v>297</v>
      </c>
      <c r="B779" t="s">
        <v>109</v>
      </c>
      <c r="C779" t="s">
        <v>110</v>
      </c>
      <c r="D779" t="s">
        <v>3287</v>
      </c>
      <c r="E779" t="s">
        <v>5873</v>
      </c>
      <c r="F779" t="s">
        <v>5874</v>
      </c>
      <c r="G779" t="s">
        <v>947</v>
      </c>
      <c r="H779" t="s">
        <v>655</v>
      </c>
      <c r="I779" t="s">
        <v>3290</v>
      </c>
      <c r="J779" t="s">
        <v>5875</v>
      </c>
      <c r="K779" t="s">
        <v>96</v>
      </c>
      <c r="L779" t="s">
        <v>5876</v>
      </c>
      <c r="M779" s="35">
        <v>45992.712500000001</v>
      </c>
      <c r="N779" s="35">
        <v>45993.474305555559</v>
      </c>
      <c r="O779" t="s">
        <v>972</v>
      </c>
      <c r="P779" t="s">
        <v>951</v>
      </c>
      <c r="Q779" t="s">
        <v>952</v>
      </c>
      <c r="R779" t="s">
        <v>1125</v>
      </c>
      <c r="S779" t="s">
        <v>964</v>
      </c>
      <c r="T779" t="s">
        <v>964</v>
      </c>
      <c r="U779" t="s">
        <v>100</v>
      </c>
      <c r="V779" t="s">
        <v>5877</v>
      </c>
      <c r="W779" t="s">
        <v>102</v>
      </c>
      <c r="X779" t="s">
        <v>5878</v>
      </c>
      <c r="Y779" t="s">
        <v>11</v>
      </c>
      <c r="Z779" t="s">
        <v>105</v>
      </c>
      <c r="AA779" t="s">
        <v>1459</v>
      </c>
      <c r="AB779" s="37">
        <v>1</v>
      </c>
      <c r="AC779" t="s">
        <v>107</v>
      </c>
      <c r="AD779" s="37">
        <v>144968</v>
      </c>
      <c r="AE779" s="37">
        <v>140396</v>
      </c>
      <c r="AF779" s="37">
        <v>144968</v>
      </c>
    </row>
    <row r="780" spans="1:32">
      <c r="A780" t="s">
        <v>417</v>
      </c>
      <c r="B780" t="s">
        <v>86</v>
      </c>
      <c r="C780" t="s">
        <v>87</v>
      </c>
      <c r="D780" t="s">
        <v>1531</v>
      </c>
      <c r="E780" t="s">
        <v>5879</v>
      </c>
      <c r="F780" t="s">
        <v>5880</v>
      </c>
      <c r="G780" t="s">
        <v>947</v>
      </c>
      <c r="H780" t="s">
        <v>1534</v>
      </c>
      <c r="I780" t="s">
        <v>1534</v>
      </c>
      <c r="J780" t="s">
        <v>5881</v>
      </c>
      <c r="K780" t="s">
        <v>96</v>
      </c>
      <c r="L780" t="s">
        <v>5882</v>
      </c>
      <c r="M780" s="35">
        <v>45996.62222222222</v>
      </c>
      <c r="N780" s="35">
        <v>45998.415972222218</v>
      </c>
      <c r="O780" t="s">
        <v>972</v>
      </c>
      <c r="P780" t="s">
        <v>951</v>
      </c>
      <c r="Q780" t="s">
        <v>1027</v>
      </c>
      <c r="R780" t="s">
        <v>1028</v>
      </c>
      <c r="S780" t="s">
        <v>964</v>
      </c>
      <c r="T780" t="s">
        <v>964</v>
      </c>
      <c r="U780" t="s">
        <v>100</v>
      </c>
      <c r="V780" t="s">
        <v>5883</v>
      </c>
      <c r="W780" t="s">
        <v>102</v>
      </c>
      <c r="X780" t="s">
        <v>5884</v>
      </c>
      <c r="Y780" t="s">
        <v>104</v>
      </c>
      <c r="Z780" t="s">
        <v>282</v>
      </c>
      <c r="AA780" t="s">
        <v>426</v>
      </c>
      <c r="AB780" s="37">
        <v>1</v>
      </c>
      <c r="AC780" t="s">
        <v>107</v>
      </c>
      <c r="AD780" s="37">
        <v>988463</v>
      </c>
      <c r="AE780" s="37">
        <v>196537</v>
      </c>
      <c r="AF780" s="37">
        <v>988463</v>
      </c>
    </row>
    <row r="781" spans="1:32">
      <c r="A781" t="s">
        <v>284</v>
      </c>
      <c r="B781" t="s">
        <v>957</v>
      </c>
      <c r="C781" t="s">
        <v>286</v>
      </c>
      <c r="D781" t="s">
        <v>1834</v>
      </c>
      <c r="E781" t="s">
        <v>5885</v>
      </c>
      <c r="F781" t="s">
        <v>5886</v>
      </c>
      <c r="G781" t="s">
        <v>947</v>
      </c>
      <c r="H781" t="s">
        <v>290</v>
      </c>
      <c r="I781" t="s">
        <v>1837</v>
      </c>
      <c r="J781" t="s">
        <v>5887</v>
      </c>
      <c r="K781" t="s">
        <v>96</v>
      </c>
      <c r="L781" t="s">
        <v>5888</v>
      </c>
      <c r="M781" s="35">
        <v>46002.339583333327</v>
      </c>
      <c r="N781" s="35">
        <v>46002.506249999999</v>
      </c>
      <c r="O781" t="s">
        <v>972</v>
      </c>
      <c r="P781" t="s">
        <v>1000</v>
      </c>
      <c r="Q781" t="s">
        <v>1356</v>
      </c>
      <c r="R781" t="s">
        <v>1357</v>
      </c>
      <c r="S781" t="s">
        <v>963</v>
      </c>
      <c r="T781" t="s">
        <v>964</v>
      </c>
      <c r="U781" t="s">
        <v>100</v>
      </c>
      <c r="V781" t="s">
        <v>5889</v>
      </c>
      <c r="W781" t="s">
        <v>102</v>
      </c>
      <c r="X781" t="s">
        <v>5890</v>
      </c>
      <c r="Y781" t="s">
        <v>11</v>
      </c>
      <c r="Z781" t="s">
        <v>105</v>
      </c>
      <c r="AA781" t="s">
        <v>444</v>
      </c>
      <c r="AB781" s="37">
        <v>1</v>
      </c>
      <c r="AC781" t="s">
        <v>107</v>
      </c>
      <c r="AD781" s="37">
        <v>144968</v>
      </c>
      <c r="AE781" s="37">
        <v>140396</v>
      </c>
      <c r="AF781" s="37">
        <v>144968</v>
      </c>
    </row>
    <row r="782" spans="1:32">
      <c r="A782" t="s">
        <v>189</v>
      </c>
      <c r="B782" t="s">
        <v>190</v>
      </c>
      <c r="C782" t="s">
        <v>191</v>
      </c>
      <c r="D782" t="s">
        <v>210</v>
      </c>
      <c r="E782" t="s">
        <v>5891</v>
      </c>
      <c r="F782" t="s">
        <v>5862</v>
      </c>
      <c r="G782" t="s">
        <v>947</v>
      </c>
      <c r="H782" t="s">
        <v>195</v>
      </c>
      <c r="I782" t="s">
        <v>189</v>
      </c>
      <c r="J782" t="s">
        <v>5863</v>
      </c>
      <c r="K782" t="s">
        <v>96</v>
      </c>
      <c r="L782" t="s">
        <v>5892</v>
      </c>
      <c r="M782" s="35">
        <v>46007.42083333333</v>
      </c>
      <c r="N782" s="35">
        <v>46008.671527777777</v>
      </c>
      <c r="O782" t="s">
        <v>972</v>
      </c>
      <c r="P782" t="s">
        <v>1000</v>
      </c>
      <c r="Q782" t="s">
        <v>1356</v>
      </c>
      <c r="R782" t="s">
        <v>1357</v>
      </c>
      <c r="S782" t="s">
        <v>963</v>
      </c>
      <c r="T782" t="s">
        <v>963</v>
      </c>
      <c r="U782" t="s">
        <v>100</v>
      </c>
      <c r="V782" t="s">
        <v>5893</v>
      </c>
      <c r="W782" t="s">
        <v>102</v>
      </c>
      <c r="X782" t="s">
        <v>5894</v>
      </c>
      <c r="Y782" t="s">
        <v>8</v>
      </c>
      <c r="Z782" t="s">
        <v>105</v>
      </c>
      <c r="AA782" t="s">
        <v>3716</v>
      </c>
      <c r="AB782" s="37">
        <v>1</v>
      </c>
      <c r="AC782" t="s">
        <v>107</v>
      </c>
      <c r="AD782" s="37">
        <v>65960</v>
      </c>
      <c r="AE782" s="37">
        <v>75096</v>
      </c>
      <c r="AF782" s="37">
        <v>65960</v>
      </c>
    </row>
    <row r="783" spans="1:32">
      <c r="A783" t="s">
        <v>189</v>
      </c>
      <c r="B783" t="s">
        <v>190</v>
      </c>
      <c r="C783" t="s">
        <v>191</v>
      </c>
      <c r="D783" t="s">
        <v>905</v>
      </c>
      <c r="E783" t="s">
        <v>5895</v>
      </c>
      <c r="F783" t="s">
        <v>2654</v>
      </c>
      <c r="G783" t="s">
        <v>947</v>
      </c>
      <c r="H783" t="s">
        <v>195</v>
      </c>
      <c r="I783" t="s">
        <v>908</v>
      </c>
      <c r="J783" t="s">
        <v>2655</v>
      </c>
      <c r="K783" t="s">
        <v>96</v>
      </c>
      <c r="L783" t="s">
        <v>5896</v>
      </c>
      <c r="M783" s="35">
        <v>46007.57916666667</v>
      </c>
      <c r="N783" s="35">
        <v>46008.470833333333</v>
      </c>
      <c r="O783" t="s">
        <v>972</v>
      </c>
      <c r="P783" t="s">
        <v>951</v>
      </c>
      <c r="Q783" t="s">
        <v>1100</v>
      </c>
      <c r="R783" t="s">
        <v>993</v>
      </c>
      <c r="S783" t="s">
        <v>963</v>
      </c>
      <c r="T783" t="s">
        <v>964</v>
      </c>
      <c r="U783" t="s">
        <v>100</v>
      </c>
      <c r="V783" t="s">
        <v>5897</v>
      </c>
      <c r="W783" t="s">
        <v>102</v>
      </c>
      <c r="X783" t="s">
        <v>1617</v>
      </c>
      <c r="Y783" t="s">
        <v>8</v>
      </c>
      <c r="Z783" t="s">
        <v>105</v>
      </c>
      <c r="AA783" t="s">
        <v>2033</v>
      </c>
      <c r="AB783" s="37">
        <v>1</v>
      </c>
      <c r="AC783" t="s">
        <v>107</v>
      </c>
      <c r="AD783" s="37">
        <v>65960</v>
      </c>
      <c r="AE783" s="37">
        <v>75096</v>
      </c>
      <c r="AF783" s="37">
        <v>65960</v>
      </c>
    </row>
    <row r="784" spans="1:32">
      <c r="A784" t="s">
        <v>242</v>
      </c>
      <c r="B784" t="s">
        <v>248</v>
      </c>
      <c r="C784" t="s">
        <v>244</v>
      </c>
      <c r="D784" t="s">
        <v>309</v>
      </c>
      <c r="E784" t="s">
        <v>5898</v>
      </c>
      <c r="F784" t="s">
        <v>5899</v>
      </c>
      <c r="G784" t="s">
        <v>947</v>
      </c>
      <c r="H784" t="s">
        <v>248</v>
      </c>
      <c r="I784" t="s">
        <v>242</v>
      </c>
      <c r="J784" t="s">
        <v>5900</v>
      </c>
      <c r="K784" t="s">
        <v>96</v>
      </c>
      <c r="L784" t="s">
        <v>5901</v>
      </c>
      <c r="M784" s="35">
        <v>46009.447916666657</v>
      </c>
      <c r="N784" s="35">
        <v>46009.64166666667</v>
      </c>
      <c r="O784" t="s">
        <v>972</v>
      </c>
      <c r="P784" t="s">
        <v>1000</v>
      </c>
      <c r="Q784" t="s">
        <v>1001</v>
      </c>
      <c r="R784" t="s">
        <v>1002</v>
      </c>
      <c r="S784" t="s">
        <v>142</v>
      </c>
      <c r="T784" t="s">
        <v>1046</v>
      </c>
      <c r="U784" t="s">
        <v>100</v>
      </c>
      <c r="V784" t="s">
        <v>5902</v>
      </c>
      <c r="W784" t="s">
        <v>102</v>
      </c>
      <c r="X784" t="s">
        <v>5903</v>
      </c>
      <c r="Y784" t="s">
        <v>8</v>
      </c>
      <c r="Z784" t="s">
        <v>105</v>
      </c>
      <c r="AA784" t="s">
        <v>1485</v>
      </c>
      <c r="AB784" s="37">
        <v>1</v>
      </c>
      <c r="AC784" t="s">
        <v>107</v>
      </c>
      <c r="AD784" s="37">
        <v>65960</v>
      </c>
      <c r="AE784" s="37">
        <v>75096</v>
      </c>
      <c r="AF784" s="37">
        <v>65960</v>
      </c>
    </row>
    <row r="785" spans="1:32">
      <c r="A785" t="s">
        <v>242</v>
      </c>
      <c r="B785" t="s">
        <v>248</v>
      </c>
      <c r="C785" t="s">
        <v>244</v>
      </c>
      <c r="D785" t="s">
        <v>309</v>
      </c>
      <c r="E785" t="s">
        <v>5904</v>
      </c>
      <c r="F785" t="s">
        <v>5905</v>
      </c>
      <c r="G785" t="s">
        <v>947</v>
      </c>
      <c r="H785" t="s">
        <v>248</v>
      </c>
      <c r="I785" t="s">
        <v>242</v>
      </c>
      <c r="J785" t="s">
        <v>5906</v>
      </c>
      <c r="K785" t="s">
        <v>96</v>
      </c>
      <c r="L785" t="s">
        <v>5907</v>
      </c>
      <c r="M785" s="35">
        <v>46009.447916666657</v>
      </c>
      <c r="N785" s="35">
        <v>46009.576388888891</v>
      </c>
      <c r="O785" t="s">
        <v>972</v>
      </c>
      <c r="P785" t="s">
        <v>1000</v>
      </c>
      <c r="Q785" t="s">
        <v>1001</v>
      </c>
      <c r="R785" t="s">
        <v>1002</v>
      </c>
      <c r="S785" t="s">
        <v>142</v>
      </c>
      <c r="T785" t="s">
        <v>1046</v>
      </c>
      <c r="U785" t="s">
        <v>100</v>
      </c>
      <c r="V785" t="s">
        <v>5908</v>
      </c>
      <c r="W785" t="s">
        <v>102</v>
      </c>
      <c r="X785" t="s">
        <v>5909</v>
      </c>
      <c r="Y785" t="s">
        <v>8</v>
      </c>
      <c r="Z785" t="s">
        <v>105</v>
      </c>
      <c r="AA785" t="s">
        <v>316</v>
      </c>
      <c r="AB785" s="37">
        <v>1</v>
      </c>
      <c r="AC785" t="s">
        <v>107</v>
      </c>
      <c r="AD785" s="37">
        <v>65960</v>
      </c>
      <c r="AE785" s="37">
        <v>75096</v>
      </c>
      <c r="AF785" s="37">
        <v>65960</v>
      </c>
    </row>
    <row r="786" spans="1:32">
      <c r="A786" t="s">
        <v>242</v>
      </c>
      <c r="B786" t="s">
        <v>248</v>
      </c>
      <c r="C786" t="s">
        <v>244</v>
      </c>
      <c r="D786" t="s">
        <v>309</v>
      </c>
      <c r="E786" t="s">
        <v>5910</v>
      </c>
      <c r="F786" t="s">
        <v>5911</v>
      </c>
      <c r="G786" t="s">
        <v>947</v>
      </c>
      <c r="H786" t="s">
        <v>248</v>
      </c>
      <c r="I786" t="s">
        <v>242</v>
      </c>
      <c r="J786" t="s">
        <v>5912</v>
      </c>
      <c r="K786" t="s">
        <v>96</v>
      </c>
      <c r="L786" t="s">
        <v>5913</v>
      </c>
      <c r="M786" s="35">
        <v>46009.604166666657</v>
      </c>
      <c r="N786" s="35">
        <v>46009.710416666669</v>
      </c>
      <c r="O786" t="s">
        <v>972</v>
      </c>
      <c r="P786" t="s">
        <v>951</v>
      </c>
      <c r="Q786" t="s">
        <v>1323</v>
      </c>
      <c r="R786" t="s">
        <v>993</v>
      </c>
      <c r="S786" t="s">
        <v>142</v>
      </c>
      <c r="T786" t="s">
        <v>2137</v>
      </c>
      <c r="U786" t="s">
        <v>100</v>
      </c>
      <c r="V786" t="s">
        <v>5914</v>
      </c>
      <c r="W786" t="s">
        <v>102</v>
      </c>
      <c r="X786" t="s">
        <v>5915</v>
      </c>
      <c r="Y786" t="s">
        <v>8</v>
      </c>
      <c r="Z786" t="s">
        <v>105</v>
      </c>
      <c r="AA786" t="s">
        <v>3351</v>
      </c>
      <c r="AB786" s="37">
        <v>1</v>
      </c>
      <c r="AC786" t="s">
        <v>107</v>
      </c>
      <c r="AD786" s="37">
        <v>65960</v>
      </c>
      <c r="AE786" s="37">
        <v>75096</v>
      </c>
      <c r="AF786" s="37">
        <v>65960</v>
      </c>
    </row>
    <row r="787" spans="1:32">
      <c r="A787" t="s">
        <v>242</v>
      </c>
      <c r="B787" t="s">
        <v>248</v>
      </c>
      <c r="C787" t="s">
        <v>244</v>
      </c>
      <c r="D787" t="s">
        <v>309</v>
      </c>
      <c r="E787" t="s">
        <v>5916</v>
      </c>
      <c r="F787" t="s">
        <v>5911</v>
      </c>
      <c r="G787" t="s">
        <v>947</v>
      </c>
      <c r="H787" t="s">
        <v>248</v>
      </c>
      <c r="I787" t="s">
        <v>242</v>
      </c>
      <c r="J787" t="s">
        <v>5912</v>
      </c>
      <c r="K787" t="s">
        <v>96</v>
      </c>
      <c r="L787" t="s">
        <v>5917</v>
      </c>
      <c r="M787" s="35">
        <v>46010.513888888891</v>
      </c>
      <c r="N787" s="35">
        <v>46010.616666666669</v>
      </c>
      <c r="O787" t="s">
        <v>972</v>
      </c>
      <c r="P787" t="s">
        <v>951</v>
      </c>
      <c r="Q787" t="s">
        <v>1001</v>
      </c>
      <c r="R787" t="s">
        <v>3284</v>
      </c>
      <c r="S787" t="s">
        <v>142</v>
      </c>
      <c r="T787" t="s">
        <v>2137</v>
      </c>
      <c r="U787" t="s">
        <v>100</v>
      </c>
      <c r="V787" t="s">
        <v>5918</v>
      </c>
      <c r="W787" t="s">
        <v>102</v>
      </c>
      <c r="X787" t="s">
        <v>5915</v>
      </c>
      <c r="Y787" t="s">
        <v>8</v>
      </c>
      <c r="Z787" t="s">
        <v>105</v>
      </c>
      <c r="AA787" t="s">
        <v>1485</v>
      </c>
      <c r="AB787" s="37">
        <v>1</v>
      </c>
      <c r="AC787" t="s">
        <v>107</v>
      </c>
      <c r="AD787" s="37">
        <v>65960</v>
      </c>
      <c r="AE787" s="37">
        <v>75096</v>
      </c>
      <c r="AF787" s="37">
        <v>65960</v>
      </c>
    </row>
  </sheetData>
  <autoFilter ref="A1:AF787" xr:uid="{00000000-0001-0000-04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59"/>
  <sheetViews>
    <sheetView topLeftCell="W1" workbookViewId="0">
      <selection activeCell="P1" sqref="P1:P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3" customWidth="1"/>
    <col min="10" max="10" width="40" customWidth="1"/>
    <col min="11" max="11" width="10" customWidth="1"/>
    <col min="12" max="12" width="31" customWidth="1"/>
    <col min="13" max="13" width="41" customWidth="1"/>
    <col min="14" max="14" width="44" customWidth="1"/>
    <col min="15" max="15" width="11" customWidth="1"/>
    <col min="16" max="16" width="14" customWidth="1"/>
    <col min="17" max="17" width="18" customWidth="1"/>
    <col min="18" max="18" width="14" customWidth="1"/>
    <col min="19" max="19" width="15" customWidth="1"/>
    <col min="20" max="20" width="35" customWidth="1"/>
    <col min="21" max="21" width="26" customWidth="1"/>
    <col min="22" max="22" width="50" customWidth="1"/>
    <col min="23" max="23" width="20" customWidth="1"/>
    <col min="24" max="24" width="37" customWidth="1"/>
    <col min="25" max="25" width="14" customWidth="1"/>
    <col min="26" max="26" width="19" customWidth="1"/>
    <col min="27" max="27" width="39" customWidth="1"/>
    <col min="28" max="28" width="16" customWidth="1"/>
    <col min="29" max="29" width="15" customWidth="1"/>
    <col min="30" max="30" width="34" customWidth="1"/>
    <col min="31" max="31" width="39" customWidth="1"/>
    <col min="32" max="32" width="15" customWidth="1"/>
  </cols>
  <sheetData>
    <row r="1" spans="1:32" ht="28.8">
      <c r="A1" s="36" t="s">
        <v>56</v>
      </c>
      <c r="B1" s="36" t="s">
        <v>57</v>
      </c>
      <c r="C1" s="36" t="s">
        <v>58</v>
      </c>
      <c r="D1" s="36" t="s">
        <v>59</v>
      </c>
      <c r="E1" s="36" t="s">
        <v>60</v>
      </c>
      <c r="F1" s="36" t="s">
        <v>61</v>
      </c>
      <c r="G1" s="36" t="s">
        <v>62</v>
      </c>
      <c r="H1" s="36" t="s">
        <v>64</v>
      </c>
      <c r="I1" s="36" t="s">
        <v>65</v>
      </c>
      <c r="J1" s="36" t="s">
        <v>66</v>
      </c>
      <c r="K1" s="36" t="s">
        <v>67</v>
      </c>
      <c r="L1" s="36" t="s">
        <v>68</v>
      </c>
      <c r="M1" s="36" t="s">
        <v>937</v>
      </c>
      <c r="N1" s="36" t="s">
        <v>938</v>
      </c>
      <c r="O1" s="36" t="s">
        <v>939</v>
      </c>
      <c r="P1" s="36" t="s">
        <v>5919</v>
      </c>
      <c r="Q1" s="36" t="s">
        <v>5920</v>
      </c>
      <c r="R1" s="36" t="s">
        <v>71</v>
      </c>
      <c r="S1" s="36" t="s">
        <v>72</v>
      </c>
      <c r="T1" s="36" t="s">
        <v>73</v>
      </c>
      <c r="U1" s="36" t="s">
        <v>5921</v>
      </c>
      <c r="V1" s="36" t="s">
        <v>943</v>
      </c>
      <c r="W1" s="36" t="s">
        <v>75</v>
      </c>
      <c r="X1" s="36" t="s">
        <v>76</v>
      </c>
      <c r="Y1" s="36" t="s">
        <v>77</v>
      </c>
      <c r="Z1" s="36" t="s">
        <v>78</v>
      </c>
      <c r="AA1" s="36" t="s">
        <v>79</v>
      </c>
      <c r="AB1" s="36" t="s">
        <v>80</v>
      </c>
      <c r="AC1" s="36" t="s">
        <v>81</v>
      </c>
      <c r="AD1" s="36" t="s">
        <v>82</v>
      </c>
      <c r="AE1" s="36" t="s">
        <v>83</v>
      </c>
      <c r="AF1" s="36" t="s">
        <v>5922</v>
      </c>
    </row>
    <row r="2" spans="1:32">
      <c r="A2" t="s">
        <v>189</v>
      </c>
      <c r="B2" t="s">
        <v>190</v>
      </c>
      <c r="C2" t="s">
        <v>191</v>
      </c>
      <c r="D2" t="s">
        <v>618</v>
      </c>
      <c r="E2" t="s">
        <v>6218</v>
      </c>
      <c r="F2" t="s">
        <v>6219</v>
      </c>
      <c r="G2" t="s">
        <v>6220</v>
      </c>
      <c r="H2" t="s">
        <v>195</v>
      </c>
      <c r="I2" t="s">
        <v>621</v>
      </c>
      <c r="J2" t="s">
        <v>6221</v>
      </c>
      <c r="K2" t="s">
        <v>96</v>
      </c>
      <c r="L2" t="s">
        <v>6222</v>
      </c>
      <c r="M2" s="35">
        <v>45987.620833333327</v>
      </c>
      <c r="N2" s="35">
        <v>45995.463888888888</v>
      </c>
      <c r="O2" t="s">
        <v>972</v>
      </c>
      <c r="P2" t="s">
        <v>6223</v>
      </c>
      <c r="Q2" t="s">
        <v>6224</v>
      </c>
      <c r="R2" t="s">
        <v>964</v>
      </c>
      <c r="S2" t="s">
        <v>964</v>
      </c>
      <c r="T2" t="s">
        <v>100</v>
      </c>
      <c r="U2" t="s">
        <v>5928</v>
      </c>
      <c r="V2" t="s">
        <v>6225</v>
      </c>
      <c r="W2" t="s">
        <v>102</v>
      </c>
      <c r="X2" t="s">
        <v>6226</v>
      </c>
      <c r="Y2" t="s">
        <v>15</v>
      </c>
      <c r="Z2" t="s">
        <v>105</v>
      </c>
      <c r="AA2" t="s">
        <v>201</v>
      </c>
      <c r="AB2" s="37">
        <v>1</v>
      </c>
      <c r="AC2" t="s">
        <v>107</v>
      </c>
      <c r="AD2" s="37">
        <v>479589</v>
      </c>
      <c r="AE2" s="37">
        <v>196537</v>
      </c>
      <c r="AF2" s="37">
        <v>479589</v>
      </c>
    </row>
    <row r="3" spans="1:32">
      <c r="A3" t="s">
        <v>297</v>
      </c>
      <c r="B3" t="s">
        <v>109</v>
      </c>
      <c r="C3" t="s">
        <v>110</v>
      </c>
      <c r="D3" t="s">
        <v>360</v>
      </c>
      <c r="E3" t="s">
        <v>6227</v>
      </c>
      <c r="F3" t="s">
        <v>4886</v>
      </c>
      <c r="G3" t="s">
        <v>6220</v>
      </c>
      <c r="H3" t="s">
        <v>302</v>
      </c>
      <c r="I3" t="s">
        <v>363</v>
      </c>
      <c r="J3" t="s">
        <v>4887</v>
      </c>
      <c r="K3" t="s">
        <v>96</v>
      </c>
      <c r="L3" t="s">
        <v>6228</v>
      </c>
      <c r="M3" s="35">
        <v>45989.333333333343</v>
      </c>
      <c r="N3" s="35">
        <v>45992.647222222222</v>
      </c>
      <c r="O3" t="s">
        <v>972</v>
      </c>
      <c r="P3" t="s">
        <v>6223</v>
      </c>
      <c r="Q3" t="s">
        <v>6224</v>
      </c>
      <c r="R3" t="s">
        <v>98</v>
      </c>
      <c r="S3" t="s">
        <v>119</v>
      </c>
      <c r="T3" t="s">
        <v>1347</v>
      </c>
      <c r="U3" t="s">
        <v>6210</v>
      </c>
      <c r="V3" t="s">
        <v>6229</v>
      </c>
      <c r="W3" t="s">
        <v>102</v>
      </c>
      <c r="X3" t="s">
        <v>4890</v>
      </c>
      <c r="Y3" t="s">
        <v>11</v>
      </c>
      <c r="Z3" t="s">
        <v>105</v>
      </c>
      <c r="AA3" t="s">
        <v>491</v>
      </c>
      <c r="AB3" s="37">
        <v>1</v>
      </c>
      <c r="AC3" t="s">
        <v>107</v>
      </c>
      <c r="AD3" s="37">
        <v>144968</v>
      </c>
      <c r="AE3" s="37">
        <v>140396</v>
      </c>
      <c r="AF3" s="37">
        <v>144968</v>
      </c>
    </row>
    <row r="4" spans="1:32">
      <c r="A4" t="s">
        <v>750</v>
      </c>
      <c r="B4" t="s">
        <v>957</v>
      </c>
      <c r="C4" t="s">
        <v>286</v>
      </c>
      <c r="D4" t="s">
        <v>1272</v>
      </c>
      <c r="E4" t="s">
        <v>6230</v>
      </c>
      <c r="F4" t="s">
        <v>6231</v>
      </c>
      <c r="G4" t="s">
        <v>6220</v>
      </c>
      <c r="H4" t="s">
        <v>165</v>
      </c>
      <c r="I4" t="s">
        <v>1275</v>
      </c>
      <c r="J4" t="s">
        <v>6232</v>
      </c>
      <c r="K4" t="s">
        <v>96</v>
      </c>
      <c r="L4" t="s">
        <v>6233</v>
      </c>
      <c r="M4" s="35">
        <v>45992.490277777782</v>
      </c>
      <c r="N4" s="35">
        <v>45994.5</v>
      </c>
      <c r="O4" t="s">
        <v>972</v>
      </c>
      <c r="P4" t="s">
        <v>6223</v>
      </c>
      <c r="Q4" t="s">
        <v>6224</v>
      </c>
      <c r="R4" t="s">
        <v>98</v>
      </c>
      <c r="S4" t="s">
        <v>99</v>
      </c>
      <c r="T4" t="s">
        <v>100</v>
      </c>
      <c r="U4" t="s">
        <v>5928</v>
      </c>
      <c r="V4" t="s">
        <v>6234</v>
      </c>
      <c r="W4" t="s">
        <v>102</v>
      </c>
      <c r="X4" t="s">
        <v>6235</v>
      </c>
      <c r="Y4" t="s">
        <v>13</v>
      </c>
      <c r="Z4" t="s">
        <v>105</v>
      </c>
      <c r="AA4" t="s">
        <v>760</v>
      </c>
      <c r="AB4" s="37">
        <v>1</v>
      </c>
      <c r="AC4" t="s">
        <v>107</v>
      </c>
      <c r="AD4" s="37">
        <v>275729</v>
      </c>
      <c r="AE4" s="37">
        <v>196537</v>
      </c>
      <c r="AF4" s="37">
        <v>275729</v>
      </c>
    </row>
    <row r="5" spans="1:32">
      <c r="A5" t="s">
        <v>297</v>
      </c>
      <c r="B5" t="s">
        <v>109</v>
      </c>
      <c r="C5" t="s">
        <v>110</v>
      </c>
      <c r="D5" t="s">
        <v>360</v>
      </c>
      <c r="E5" t="s">
        <v>6236</v>
      </c>
      <c r="F5" t="s">
        <v>6237</v>
      </c>
      <c r="G5" t="s">
        <v>6220</v>
      </c>
      <c r="H5" t="s">
        <v>302</v>
      </c>
      <c r="I5" t="s">
        <v>363</v>
      </c>
      <c r="J5" t="s">
        <v>6238</v>
      </c>
      <c r="K5" t="s">
        <v>96</v>
      </c>
      <c r="L5" t="s">
        <v>6239</v>
      </c>
      <c r="M5" s="35">
        <v>45992.552083333343</v>
      </c>
      <c r="N5" s="35">
        <v>45993.749305555553</v>
      </c>
      <c r="O5" t="s">
        <v>972</v>
      </c>
      <c r="P5" t="s">
        <v>6223</v>
      </c>
      <c r="Q5" t="s">
        <v>6224</v>
      </c>
      <c r="T5" t="s">
        <v>100</v>
      </c>
      <c r="U5" t="s">
        <v>5928</v>
      </c>
      <c r="V5" t="s">
        <v>6240</v>
      </c>
      <c r="W5" t="s">
        <v>102</v>
      </c>
      <c r="X5" t="s">
        <v>6241</v>
      </c>
      <c r="Y5" t="s">
        <v>11</v>
      </c>
      <c r="Z5" t="s">
        <v>105</v>
      </c>
      <c r="AA5" t="s">
        <v>308</v>
      </c>
      <c r="AB5" s="37">
        <v>1</v>
      </c>
      <c r="AC5" t="s">
        <v>107</v>
      </c>
      <c r="AD5" s="37">
        <v>144968</v>
      </c>
      <c r="AE5" s="37">
        <v>140396</v>
      </c>
      <c r="AF5" s="37">
        <v>144968</v>
      </c>
    </row>
    <row r="6" spans="1:32">
      <c r="A6" t="s">
        <v>242</v>
      </c>
      <c r="B6" t="s">
        <v>248</v>
      </c>
      <c r="C6" t="s">
        <v>244</v>
      </c>
      <c r="D6" t="s">
        <v>1368</v>
      </c>
      <c r="E6" t="s">
        <v>6242</v>
      </c>
      <c r="F6" t="s">
        <v>1370</v>
      </c>
      <c r="G6" t="s">
        <v>6220</v>
      </c>
      <c r="H6" t="s">
        <v>248</v>
      </c>
      <c r="I6" t="s">
        <v>1371</v>
      </c>
      <c r="J6" t="s">
        <v>1372</v>
      </c>
      <c r="K6" t="s">
        <v>96</v>
      </c>
      <c r="L6" t="s">
        <v>6243</v>
      </c>
      <c r="M6" s="35">
        <v>45992.59652777778</v>
      </c>
      <c r="N6" s="35">
        <v>45993.458333333343</v>
      </c>
      <c r="O6" t="s">
        <v>972</v>
      </c>
      <c r="P6" t="s">
        <v>6223</v>
      </c>
      <c r="Q6" t="s">
        <v>6224</v>
      </c>
      <c r="R6" t="s">
        <v>98</v>
      </c>
      <c r="S6" t="s">
        <v>99</v>
      </c>
      <c r="T6" t="s">
        <v>100</v>
      </c>
      <c r="U6" t="s">
        <v>5928</v>
      </c>
      <c r="V6" t="s">
        <v>6244</v>
      </c>
      <c r="W6" t="s">
        <v>102</v>
      </c>
      <c r="X6" t="s">
        <v>1375</v>
      </c>
      <c r="Y6" t="s">
        <v>11</v>
      </c>
      <c r="Z6" t="s">
        <v>105</v>
      </c>
      <c r="AA6" t="s">
        <v>435</v>
      </c>
      <c r="AB6" s="37">
        <v>1</v>
      </c>
      <c r="AC6" t="s">
        <v>107</v>
      </c>
      <c r="AD6" s="37">
        <v>144968</v>
      </c>
      <c r="AE6" s="37">
        <v>140396</v>
      </c>
      <c r="AF6" s="37">
        <v>144968</v>
      </c>
    </row>
    <row r="7" spans="1:32">
      <c r="A7" t="s">
        <v>707</v>
      </c>
      <c r="B7" t="s">
        <v>109</v>
      </c>
      <c r="C7" t="s">
        <v>160</v>
      </c>
      <c r="D7" t="s">
        <v>719</v>
      </c>
      <c r="E7" t="s">
        <v>6245</v>
      </c>
      <c r="F7" t="s">
        <v>6246</v>
      </c>
      <c r="G7" t="s">
        <v>6220</v>
      </c>
      <c r="H7" t="s">
        <v>722</v>
      </c>
      <c r="I7" t="s">
        <v>707</v>
      </c>
      <c r="J7" t="s">
        <v>6247</v>
      </c>
      <c r="K7" t="s">
        <v>96</v>
      </c>
      <c r="L7" t="s">
        <v>6248</v>
      </c>
      <c r="M7" s="35">
        <v>45992.723611111112</v>
      </c>
      <c r="N7" s="35">
        <v>45994.520138888889</v>
      </c>
      <c r="O7" t="s">
        <v>972</v>
      </c>
      <c r="P7" t="s">
        <v>6223</v>
      </c>
      <c r="Q7" t="s">
        <v>6224</v>
      </c>
      <c r="R7" t="s">
        <v>98</v>
      </c>
      <c r="S7" t="s">
        <v>119</v>
      </c>
      <c r="T7" t="s">
        <v>100</v>
      </c>
      <c r="U7" t="s">
        <v>5928</v>
      </c>
      <c r="V7" t="s">
        <v>6249</v>
      </c>
      <c r="W7" t="s">
        <v>102</v>
      </c>
      <c r="X7" t="s">
        <v>6250</v>
      </c>
      <c r="Y7" t="s">
        <v>8</v>
      </c>
      <c r="Z7" t="s">
        <v>105</v>
      </c>
      <c r="AA7" t="s">
        <v>1252</v>
      </c>
      <c r="AB7" s="37">
        <v>1</v>
      </c>
      <c r="AC7" t="s">
        <v>107</v>
      </c>
      <c r="AD7" s="37">
        <v>65960</v>
      </c>
      <c r="AE7" s="37">
        <v>75096</v>
      </c>
      <c r="AF7" s="37">
        <v>65960</v>
      </c>
    </row>
    <row r="8" spans="1:32">
      <c r="A8" t="s">
        <v>1066</v>
      </c>
      <c r="B8" t="s">
        <v>190</v>
      </c>
      <c r="C8" t="s">
        <v>191</v>
      </c>
      <c r="D8" t="s">
        <v>1433</v>
      </c>
      <c r="E8" t="s">
        <v>6251</v>
      </c>
      <c r="F8" t="s">
        <v>1435</v>
      </c>
      <c r="G8" t="s">
        <v>6220</v>
      </c>
      <c r="H8" t="s">
        <v>195</v>
      </c>
      <c r="I8" t="s">
        <v>1436</v>
      </c>
      <c r="J8" t="s">
        <v>1437</v>
      </c>
      <c r="K8" t="s">
        <v>96</v>
      </c>
      <c r="L8" t="s">
        <v>6252</v>
      </c>
      <c r="M8" s="35">
        <v>45992.712500000001</v>
      </c>
      <c r="N8" s="35">
        <v>46000.617361111108</v>
      </c>
      <c r="O8" t="s">
        <v>972</v>
      </c>
      <c r="P8" t="s">
        <v>6223</v>
      </c>
      <c r="Q8" t="s">
        <v>6224</v>
      </c>
      <c r="R8" t="s">
        <v>964</v>
      </c>
      <c r="S8" t="s">
        <v>964</v>
      </c>
      <c r="T8" t="s">
        <v>100</v>
      </c>
      <c r="U8" t="s">
        <v>5928</v>
      </c>
      <c r="V8" t="s">
        <v>6253</v>
      </c>
      <c r="W8" t="s">
        <v>102</v>
      </c>
      <c r="X8" t="s">
        <v>1440</v>
      </c>
      <c r="Y8" t="s">
        <v>11</v>
      </c>
      <c r="Z8" t="s">
        <v>105</v>
      </c>
      <c r="AA8" t="s">
        <v>1075</v>
      </c>
      <c r="AB8" s="37">
        <v>1</v>
      </c>
      <c r="AC8" t="s">
        <v>107</v>
      </c>
      <c r="AD8" s="37">
        <v>144968</v>
      </c>
      <c r="AE8" s="37">
        <v>140396</v>
      </c>
      <c r="AF8" s="37">
        <v>144968</v>
      </c>
    </row>
    <row r="9" spans="1:32">
      <c r="A9" t="s">
        <v>242</v>
      </c>
      <c r="B9" t="s">
        <v>248</v>
      </c>
      <c r="C9" t="s">
        <v>244</v>
      </c>
      <c r="D9" t="s">
        <v>309</v>
      </c>
      <c r="E9" t="s">
        <v>6254</v>
      </c>
      <c r="F9" t="s">
        <v>1480</v>
      </c>
      <c r="G9" t="s">
        <v>6220</v>
      </c>
      <c r="H9" t="s">
        <v>248</v>
      </c>
      <c r="I9" t="s">
        <v>242</v>
      </c>
      <c r="J9" t="s">
        <v>1481</v>
      </c>
      <c r="K9" t="s">
        <v>96</v>
      </c>
      <c r="L9" t="s">
        <v>6255</v>
      </c>
      <c r="M9" s="35">
        <v>45993.382638888892</v>
      </c>
      <c r="N9" s="35">
        <v>45994.586805555547</v>
      </c>
      <c r="O9" t="s">
        <v>972</v>
      </c>
      <c r="P9" t="s">
        <v>6223</v>
      </c>
      <c r="Q9" t="s">
        <v>6224</v>
      </c>
      <c r="R9" t="s">
        <v>98</v>
      </c>
      <c r="S9" t="s">
        <v>99</v>
      </c>
      <c r="T9" t="s">
        <v>1047</v>
      </c>
      <c r="U9" t="s">
        <v>5928</v>
      </c>
      <c r="V9" t="s">
        <v>6256</v>
      </c>
      <c r="W9" t="s">
        <v>102</v>
      </c>
      <c r="X9" t="s">
        <v>1642</v>
      </c>
      <c r="Y9" t="s">
        <v>8</v>
      </c>
      <c r="Z9" t="s">
        <v>105</v>
      </c>
      <c r="AA9" t="s">
        <v>1601</v>
      </c>
      <c r="AB9" s="37">
        <v>2</v>
      </c>
      <c r="AC9" t="s">
        <v>107</v>
      </c>
      <c r="AD9" s="37">
        <v>131920</v>
      </c>
      <c r="AE9" s="37">
        <v>75096</v>
      </c>
      <c r="AF9" s="37">
        <v>131920</v>
      </c>
    </row>
    <row r="10" spans="1:32">
      <c r="A10" t="s">
        <v>1261</v>
      </c>
      <c r="B10" t="s">
        <v>124</v>
      </c>
      <c r="C10" t="s">
        <v>125</v>
      </c>
      <c r="D10" t="s">
        <v>1262</v>
      </c>
      <c r="E10" t="s">
        <v>6257</v>
      </c>
      <c r="F10" t="s">
        <v>5576</v>
      </c>
      <c r="G10" t="s">
        <v>6220</v>
      </c>
      <c r="H10" t="s">
        <v>1265</v>
      </c>
      <c r="I10" t="s">
        <v>1261</v>
      </c>
      <c r="J10" t="s">
        <v>5577</v>
      </c>
      <c r="K10" t="s">
        <v>96</v>
      </c>
      <c r="L10" t="s">
        <v>6258</v>
      </c>
      <c r="M10" s="35">
        <v>45994.435416666667</v>
      </c>
      <c r="N10" s="35">
        <v>46000.909722222219</v>
      </c>
      <c r="O10" t="s">
        <v>972</v>
      </c>
      <c r="P10" t="s">
        <v>6223</v>
      </c>
      <c r="Q10" t="s">
        <v>6224</v>
      </c>
      <c r="R10" t="s">
        <v>98</v>
      </c>
      <c r="S10" t="s">
        <v>99</v>
      </c>
      <c r="T10" t="s">
        <v>100</v>
      </c>
      <c r="U10" t="s">
        <v>5928</v>
      </c>
      <c r="V10" t="s">
        <v>6259</v>
      </c>
      <c r="W10" t="s">
        <v>102</v>
      </c>
      <c r="X10" t="s">
        <v>6260</v>
      </c>
      <c r="Y10" t="s">
        <v>8</v>
      </c>
      <c r="Z10" t="s">
        <v>105</v>
      </c>
      <c r="AA10" t="s">
        <v>2746</v>
      </c>
      <c r="AB10" s="37">
        <v>1</v>
      </c>
      <c r="AC10" t="s">
        <v>107</v>
      </c>
      <c r="AD10" s="37">
        <v>65960</v>
      </c>
      <c r="AE10" s="37">
        <v>75096</v>
      </c>
      <c r="AF10" s="37">
        <v>65960</v>
      </c>
    </row>
    <row r="11" spans="1:32">
      <c r="A11" t="s">
        <v>242</v>
      </c>
      <c r="B11" t="s">
        <v>248</v>
      </c>
      <c r="C11" t="s">
        <v>244</v>
      </c>
      <c r="D11" t="s">
        <v>6261</v>
      </c>
      <c r="E11" t="s">
        <v>6262</v>
      </c>
      <c r="F11" t="s">
        <v>6263</v>
      </c>
      <c r="G11" t="s">
        <v>6220</v>
      </c>
      <c r="H11" t="s">
        <v>6264</v>
      </c>
      <c r="I11" t="s">
        <v>6265</v>
      </c>
      <c r="J11" t="s">
        <v>6266</v>
      </c>
      <c r="K11" t="s">
        <v>96</v>
      </c>
      <c r="L11" t="s">
        <v>6267</v>
      </c>
      <c r="M11" s="35">
        <v>45994.492361111108</v>
      </c>
      <c r="N11" s="35">
        <v>45996.537499999999</v>
      </c>
      <c r="O11" t="s">
        <v>972</v>
      </c>
      <c r="P11" t="s">
        <v>6223</v>
      </c>
      <c r="Q11" t="s">
        <v>6224</v>
      </c>
      <c r="R11" t="s">
        <v>964</v>
      </c>
      <c r="S11" t="s">
        <v>964</v>
      </c>
      <c r="T11" t="s">
        <v>1347</v>
      </c>
      <c r="U11" t="s">
        <v>6268</v>
      </c>
      <c r="V11" t="s">
        <v>6269</v>
      </c>
      <c r="W11" t="s">
        <v>955</v>
      </c>
      <c r="X11" t="s">
        <v>972</v>
      </c>
      <c r="Y11" t="s">
        <v>104</v>
      </c>
      <c r="Z11" t="s">
        <v>282</v>
      </c>
      <c r="AA11" t="s">
        <v>1601</v>
      </c>
      <c r="AB11" s="37">
        <v>0</v>
      </c>
      <c r="AC11" t="s">
        <v>107</v>
      </c>
      <c r="AD11" s="37">
        <v>41241</v>
      </c>
      <c r="AE11" s="37">
        <v>0</v>
      </c>
      <c r="AF11" s="37">
        <v>41241</v>
      </c>
    </row>
    <row r="12" spans="1:32">
      <c r="A12" t="s">
        <v>189</v>
      </c>
      <c r="B12" t="s">
        <v>190</v>
      </c>
      <c r="C12" t="s">
        <v>191</v>
      </c>
      <c r="D12" t="s">
        <v>210</v>
      </c>
      <c r="E12" t="s">
        <v>6270</v>
      </c>
      <c r="F12" t="s">
        <v>1874</v>
      </c>
      <c r="G12" t="s">
        <v>6220</v>
      </c>
      <c r="H12" t="s">
        <v>195</v>
      </c>
      <c r="I12" t="s">
        <v>189</v>
      </c>
      <c r="J12" t="s">
        <v>1875</v>
      </c>
      <c r="K12" t="s">
        <v>96</v>
      </c>
      <c r="L12" t="s">
        <v>6271</v>
      </c>
      <c r="M12" s="35">
        <v>45995.333333333343</v>
      </c>
      <c r="N12" s="35">
        <v>45996.539583333331</v>
      </c>
      <c r="O12" t="s">
        <v>972</v>
      </c>
      <c r="P12" t="s">
        <v>6223</v>
      </c>
      <c r="Q12" t="s">
        <v>6224</v>
      </c>
      <c r="R12" t="s">
        <v>98</v>
      </c>
      <c r="S12" t="s">
        <v>99</v>
      </c>
      <c r="T12" t="s">
        <v>100</v>
      </c>
      <c r="U12" t="s">
        <v>5928</v>
      </c>
      <c r="V12" t="s">
        <v>6272</v>
      </c>
      <c r="W12" t="s">
        <v>102</v>
      </c>
      <c r="X12" t="s">
        <v>1878</v>
      </c>
      <c r="Y12" t="s">
        <v>8</v>
      </c>
      <c r="Z12" t="s">
        <v>105</v>
      </c>
      <c r="AA12" t="s">
        <v>201</v>
      </c>
      <c r="AB12" s="37">
        <v>1</v>
      </c>
      <c r="AC12" t="s">
        <v>107</v>
      </c>
      <c r="AD12" s="37">
        <v>65960</v>
      </c>
      <c r="AE12" s="37">
        <v>75096</v>
      </c>
      <c r="AF12" s="37">
        <v>65960</v>
      </c>
    </row>
    <row r="13" spans="1:32">
      <c r="A13" t="s">
        <v>242</v>
      </c>
      <c r="B13" t="s">
        <v>248</v>
      </c>
      <c r="C13" t="s">
        <v>244</v>
      </c>
      <c r="D13" t="s">
        <v>309</v>
      </c>
      <c r="E13" t="s">
        <v>6273</v>
      </c>
      <c r="F13" t="s">
        <v>6274</v>
      </c>
      <c r="G13" t="s">
        <v>6220</v>
      </c>
      <c r="H13" t="s">
        <v>248</v>
      </c>
      <c r="I13" t="s">
        <v>242</v>
      </c>
      <c r="J13" t="s">
        <v>6275</v>
      </c>
      <c r="K13" t="s">
        <v>96</v>
      </c>
      <c r="L13" t="s">
        <v>6276</v>
      </c>
      <c r="M13" s="35">
        <v>45995.634722222218</v>
      </c>
      <c r="N13" s="35">
        <v>46000.911111111112</v>
      </c>
      <c r="O13" t="s">
        <v>972</v>
      </c>
      <c r="P13" t="s">
        <v>6223</v>
      </c>
      <c r="Q13" t="s">
        <v>6224</v>
      </c>
      <c r="R13" t="s">
        <v>964</v>
      </c>
      <c r="S13" t="s">
        <v>964</v>
      </c>
      <c r="T13" t="s">
        <v>100</v>
      </c>
      <c r="U13" t="s">
        <v>5928</v>
      </c>
      <c r="V13" t="s">
        <v>6277</v>
      </c>
      <c r="W13" t="s">
        <v>102</v>
      </c>
      <c r="X13" t="s">
        <v>6278</v>
      </c>
      <c r="Y13" t="s">
        <v>8</v>
      </c>
      <c r="Z13" t="s">
        <v>105</v>
      </c>
      <c r="AA13" t="s">
        <v>1601</v>
      </c>
      <c r="AB13" s="37">
        <v>1</v>
      </c>
      <c r="AC13" t="s">
        <v>107</v>
      </c>
      <c r="AD13" s="37">
        <v>65960</v>
      </c>
      <c r="AE13" s="37">
        <v>75096</v>
      </c>
      <c r="AF13" s="37">
        <v>65960</v>
      </c>
    </row>
    <row r="14" spans="1:32">
      <c r="A14" t="s">
        <v>242</v>
      </c>
      <c r="B14" t="s">
        <v>248</v>
      </c>
      <c r="C14" t="s">
        <v>244</v>
      </c>
      <c r="D14" t="s">
        <v>309</v>
      </c>
      <c r="E14" t="s">
        <v>6279</v>
      </c>
      <c r="F14" t="s">
        <v>6280</v>
      </c>
      <c r="G14" t="s">
        <v>6220</v>
      </c>
      <c r="H14" t="s">
        <v>248</v>
      </c>
      <c r="I14" t="s">
        <v>242</v>
      </c>
      <c r="J14" t="s">
        <v>6281</v>
      </c>
      <c r="K14" t="s">
        <v>96</v>
      </c>
      <c r="L14" t="s">
        <v>6282</v>
      </c>
      <c r="M14" s="35">
        <v>45995.715277777781</v>
      </c>
      <c r="N14" s="35">
        <v>45997.538194444453</v>
      </c>
      <c r="O14" t="s">
        <v>972</v>
      </c>
      <c r="P14" t="s">
        <v>6223</v>
      </c>
      <c r="Q14" t="s">
        <v>6224</v>
      </c>
      <c r="R14" t="s">
        <v>142</v>
      </c>
      <c r="S14" t="s">
        <v>1415</v>
      </c>
      <c r="T14" t="s">
        <v>100</v>
      </c>
      <c r="U14" t="s">
        <v>5928</v>
      </c>
      <c r="V14" t="s">
        <v>6283</v>
      </c>
      <c r="W14" t="s">
        <v>102</v>
      </c>
      <c r="X14" t="s">
        <v>6284</v>
      </c>
      <c r="Y14" t="s">
        <v>8</v>
      </c>
      <c r="Z14" t="s">
        <v>105</v>
      </c>
      <c r="AA14" t="s">
        <v>3022</v>
      </c>
      <c r="AB14" s="37">
        <v>1</v>
      </c>
      <c r="AC14" t="s">
        <v>107</v>
      </c>
      <c r="AD14" s="37">
        <v>65960</v>
      </c>
      <c r="AE14" s="37">
        <v>75096</v>
      </c>
      <c r="AF14" s="37">
        <v>65960</v>
      </c>
    </row>
    <row r="15" spans="1:32">
      <c r="A15" t="s">
        <v>1066</v>
      </c>
      <c r="B15" t="s">
        <v>190</v>
      </c>
      <c r="C15" t="s">
        <v>191</v>
      </c>
      <c r="D15" t="s">
        <v>2451</v>
      </c>
      <c r="E15" t="s">
        <v>6285</v>
      </c>
      <c r="F15" t="s">
        <v>5018</v>
      </c>
      <c r="G15" t="s">
        <v>6220</v>
      </c>
      <c r="H15" t="s">
        <v>276</v>
      </c>
      <c r="I15" t="s">
        <v>1079</v>
      </c>
      <c r="J15" t="s">
        <v>5019</v>
      </c>
      <c r="K15" t="s">
        <v>96</v>
      </c>
      <c r="L15" t="s">
        <v>6286</v>
      </c>
      <c r="M15" s="35">
        <v>45996.336111111108</v>
      </c>
      <c r="N15" s="35">
        <v>46002.387499999997</v>
      </c>
      <c r="O15" t="s">
        <v>972</v>
      </c>
      <c r="P15" t="s">
        <v>6223</v>
      </c>
      <c r="Q15" t="s">
        <v>6224</v>
      </c>
      <c r="R15" t="s">
        <v>964</v>
      </c>
      <c r="S15" t="s">
        <v>964</v>
      </c>
      <c r="T15" t="s">
        <v>100</v>
      </c>
      <c r="U15" t="s">
        <v>5928</v>
      </c>
      <c r="V15" t="s">
        <v>6287</v>
      </c>
      <c r="W15" t="s">
        <v>102</v>
      </c>
      <c r="X15" t="s">
        <v>5022</v>
      </c>
      <c r="Y15" t="s">
        <v>104</v>
      </c>
      <c r="Z15" t="s">
        <v>1167</v>
      </c>
      <c r="AA15" t="s">
        <v>1075</v>
      </c>
      <c r="AB15" s="37">
        <v>1</v>
      </c>
      <c r="AC15" t="s">
        <v>107</v>
      </c>
      <c r="AD15" s="37">
        <v>479589</v>
      </c>
      <c r="AE15" s="37">
        <v>196537</v>
      </c>
      <c r="AF15" s="37">
        <v>479589</v>
      </c>
    </row>
    <row r="16" spans="1:32">
      <c r="A16" t="s">
        <v>123</v>
      </c>
      <c r="B16" t="s">
        <v>124</v>
      </c>
      <c r="C16" t="s">
        <v>125</v>
      </c>
      <c r="D16" t="s">
        <v>2079</v>
      </c>
      <c r="E16" t="s">
        <v>6288</v>
      </c>
      <c r="F16" t="s">
        <v>2081</v>
      </c>
      <c r="G16" t="s">
        <v>6220</v>
      </c>
      <c r="H16" t="s">
        <v>174</v>
      </c>
      <c r="I16" t="s">
        <v>2082</v>
      </c>
      <c r="J16" t="s">
        <v>2083</v>
      </c>
      <c r="K16" t="s">
        <v>96</v>
      </c>
      <c r="L16" t="s">
        <v>6289</v>
      </c>
      <c r="M16" s="35">
        <v>45996.404861111107</v>
      </c>
      <c r="N16" s="35">
        <v>45997.504861111112</v>
      </c>
      <c r="O16" t="s">
        <v>972</v>
      </c>
      <c r="P16" t="s">
        <v>6223</v>
      </c>
      <c r="Q16" t="s">
        <v>6224</v>
      </c>
      <c r="R16" t="s">
        <v>964</v>
      </c>
      <c r="S16" t="s">
        <v>964</v>
      </c>
      <c r="T16" t="s">
        <v>100</v>
      </c>
      <c r="U16" t="s">
        <v>5928</v>
      </c>
      <c r="V16" t="s">
        <v>6290</v>
      </c>
      <c r="W16" t="s">
        <v>102</v>
      </c>
      <c r="X16" t="s">
        <v>2087</v>
      </c>
      <c r="Y16" t="s">
        <v>15</v>
      </c>
      <c r="Z16" t="s">
        <v>105</v>
      </c>
      <c r="AA16" t="s">
        <v>1514</v>
      </c>
      <c r="AB16" s="37">
        <v>1</v>
      </c>
      <c r="AC16" t="s">
        <v>107</v>
      </c>
      <c r="AD16" s="37">
        <v>479589</v>
      </c>
      <c r="AE16" s="37">
        <v>196537</v>
      </c>
      <c r="AF16" s="37">
        <v>479589</v>
      </c>
    </row>
    <row r="17" spans="1:32">
      <c r="A17" t="s">
        <v>242</v>
      </c>
      <c r="B17" t="s">
        <v>248</v>
      </c>
      <c r="C17" t="s">
        <v>244</v>
      </c>
      <c r="D17" t="s">
        <v>309</v>
      </c>
      <c r="E17" t="s">
        <v>6291</v>
      </c>
      <c r="F17" t="s">
        <v>2203</v>
      </c>
      <c r="G17" t="s">
        <v>6220</v>
      </c>
      <c r="H17" t="s">
        <v>248</v>
      </c>
      <c r="I17" t="s">
        <v>242</v>
      </c>
      <c r="J17" t="s">
        <v>2204</v>
      </c>
      <c r="K17" t="s">
        <v>96</v>
      </c>
      <c r="L17" t="s">
        <v>6292</v>
      </c>
      <c r="M17" s="35">
        <v>45996.581250000003</v>
      </c>
      <c r="N17" s="35">
        <v>45997.540277777778</v>
      </c>
      <c r="O17" t="s">
        <v>972</v>
      </c>
      <c r="P17" t="s">
        <v>6223</v>
      </c>
      <c r="Q17" t="s">
        <v>6224</v>
      </c>
      <c r="R17" t="s">
        <v>142</v>
      </c>
      <c r="S17" t="s">
        <v>2137</v>
      </c>
      <c r="T17" t="s">
        <v>100</v>
      </c>
      <c r="U17" t="s">
        <v>5928</v>
      </c>
      <c r="V17" t="s">
        <v>6293</v>
      </c>
      <c r="W17" t="s">
        <v>102</v>
      </c>
      <c r="X17" t="s">
        <v>2207</v>
      </c>
      <c r="Y17" t="s">
        <v>8</v>
      </c>
      <c r="Z17" t="s">
        <v>105</v>
      </c>
      <c r="AA17" t="s">
        <v>1031</v>
      </c>
      <c r="AB17" s="37">
        <v>1</v>
      </c>
      <c r="AC17" t="s">
        <v>107</v>
      </c>
      <c r="AD17" s="37">
        <v>65960</v>
      </c>
      <c r="AE17" s="37">
        <v>75096</v>
      </c>
      <c r="AF17" s="37">
        <v>65960</v>
      </c>
    </row>
    <row r="18" spans="1:32">
      <c r="A18" t="s">
        <v>123</v>
      </c>
      <c r="B18" t="s">
        <v>124</v>
      </c>
      <c r="C18" t="s">
        <v>125</v>
      </c>
      <c r="D18" t="s">
        <v>6294</v>
      </c>
      <c r="E18" t="s">
        <v>6295</v>
      </c>
      <c r="F18" t="s">
        <v>6296</v>
      </c>
      <c r="G18" t="s">
        <v>6220</v>
      </c>
      <c r="H18" t="s">
        <v>174</v>
      </c>
      <c r="I18" t="s">
        <v>6297</v>
      </c>
      <c r="J18" t="s">
        <v>6298</v>
      </c>
      <c r="K18" t="s">
        <v>96</v>
      </c>
      <c r="L18" t="s">
        <v>6299</v>
      </c>
      <c r="M18" s="35">
        <v>46000.417361111111</v>
      </c>
      <c r="N18" s="35">
        <v>46006.451388888891</v>
      </c>
      <c r="O18" t="s">
        <v>972</v>
      </c>
      <c r="P18" t="s">
        <v>6223</v>
      </c>
      <c r="Q18" t="s">
        <v>6224</v>
      </c>
      <c r="R18" t="s">
        <v>964</v>
      </c>
      <c r="S18" t="s">
        <v>964</v>
      </c>
      <c r="T18" t="s">
        <v>100</v>
      </c>
      <c r="U18" t="s">
        <v>5928</v>
      </c>
      <c r="V18" t="s">
        <v>6300</v>
      </c>
      <c r="W18" t="s">
        <v>102</v>
      </c>
      <c r="X18" t="s">
        <v>6301</v>
      </c>
      <c r="Y18" t="s">
        <v>11</v>
      </c>
      <c r="Z18" t="s">
        <v>105</v>
      </c>
      <c r="AA18" t="s">
        <v>135</v>
      </c>
      <c r="AB18" s="37">
        <v>1</v>
      </c>
      <c r="AC18" t="s">
        <v>107</v>
      </c>
      <c r="AD18" s="37">
        <v>144968</v>
      </c>
      <c r="AE18" s="37">
        <v>140396</v>
      </c>
      <c r="AF18" s="37">
        <v>144968</v>
      </c>
    </row>
    <row r="19" spans="1:32">
      <c r="A19" t="s">
        <v>417</v>
      </c>
      <c r="B19" t="s">
        <v>86</v>
      </c>
      <c r="C19" t="s">
        <v>87</v>
      </c>
      <c r="D19" t="s">
        <v>1471</v>
      </c>
      <c r="E19" t="s">
        <v>6302</v>
      </c>
      <c r="F19" t="s">
        <v>6303</v>
      </c>
      <c r="G19" t="s">
        <v>6220</v>
      </c>
      <c r="H19" t="s">
        <v>455</v>
      </c>
      <c r="I19" t="s">
        <v>1474</v>
      </c>
      <c r="J19" t="s">
        <v>6304</v>
      </c>
      <c r="K19" t="s">
        <v>96</v>
      </c>
      <c r="L19" t="s">
        <v>6305</v>
      </c>
      <c r="M19" s="35">
        <v>46000.62222222222</v>
      </c>
      <c r="N19" s="35">
        <v>46004.532638888893</v>
      </c>
      <c r="O19" t="s">
        <v>972</v>
      </c>
      <c r="P19" t="s">
        <v>6223</v>
      </c>
      <c r="Q19" t="s">
        <v>6224</v>
      </c>
      <c r="R19" t="s">
        <v>98</v>
      </c>
      <c r="S19" t="s">
        <v>99</v>
      </c>
      <c r="T19" t="s">
        <v>100</v>
      </c>
      <c r="U19" t="s">
        <v>5928</v>
      </c>
      <c r="V19" t="s">
        <v>6306</v>
      </c>
      <c r="W19" t="s">
        <v>102</v>
      </c>
      <c r="X19" t="s">
        <v>6307</v>
      </c>
      <c r="Y19" t="s">
        <v>13</v>
      </c>
      <c r="Z19" t="s">
        <v>105</v>
      </c>
      <c r="AA19" t="s">
        <v>469</v>
      </c>
      <c r="AB19" s="37">
        <v>1</v>
      </c>
      <c r="AC19" t="s">
        <v>107</v>
      </c>
      <c r="AD19" s="37">
        <v>275729</v>
      </c>
      <c r="AE19" s="37">
        <v>196537</v>
      </c>
      <c r="AF19" s="37">
        <v>275729</v>
      </c>
    </row>
    <row r="20" spans="1:32">
      <c r="A20" t="s">
        <v>707</v>
      </c>
      <c r="B20" t="s">
        <v>109</v>
      </c>
      <c r="C20" t="s">
        <v>160</v>
      </c>
      <c r="D20" t="s">
        <v>2463</v>
      </c>
      <c r="E20" t="s">
        <v>6308</v>
      </c>
      <c r="F20" t="s">
        <v>2465</v>
      </c>
      <c r="G20" t="s">
        <v>6220</v>
      </c>
      <c r="H20" t="s">
        <v>712</v>
      </c>
      <c r="I20" t="s">
        <v>2466</v>
      </c>
      <c r="J20" t="s">
        <v>2467</v>
      </c>
      <c r="K20" t="s">
        <v>96</v>
      </c>
      <c r="L20" t="s">
        <v>6309</v>
      </c>
      <c r="M20" s="35">
        <v>46000.655555555553</v>
      </c>
      <c r="N20" s="35">
        <v>46003.445833333331</v>
      </c>
      <c r="O20" t="s">
        <v>972</v>
      </c>
      <c r="P20" t="s">
        <v>6223</v>
      </c>
      <c r="Q20" t="s">
        <v>6224</v>
      </c>
      <c r="R20" t="s">
        <v>964</v>
      </c>
      <c r="S20" t="s">
        <v>964</v>
      </c>
      <c r="T20" t="s">
        <v>100</v>
      </c>
      <c r="U20" t="s">
        <v>5928</v>
      </c>
      <c r="V20" t="s">
        <v>6310</v>
      </c>
      <c r="W20" t="s">
        <v>102</v>
      </c>
      <c r="X20" t="s">
        <v>2471</v>
      </c>
      <c r="Y20" t="s">
        <v>11</v>
      </c>
      <c r="Z20" t="s">
        <v>105</v>
      </c>
      <c r="AA20" t="s">
        <v>2472</v>
      </c>
      <c r="AB20" s="37">
        <v>1</v>
      </c>
      <c r="AC20" t="s">
        <v>107</v>
      </c>
      <c r="AD20" s="37">
        <v>144968</v>
      </c>
      <c r="AE20" s="37">
        <v>140396</v>
      </c>
      <c r="AF20" s="37">
        <v>144968</v>
      </c>
    </row>
    <row r="21" spans="1:32">
      <c r="A21" t="s">
        <v>189</v>
      </c>
      <c r="B21" t="s">
        <v>190</v>
      </c>
      <c r="C21" t="s">
        <v>191</v>
      </c>
      <c r="D21" t="s">
        <v>580</v>
      </c>
      <c r="E21" t="s">
        <v>6311</v>
      </c>
      <c r="F21" t="s">
        <v>6312</v>
      </c>
      <c r="G21" t="s">
        <v>6220</v>
      </c>
      <c r="H21" t="s">
        <v>195</v>
      </c>
      <c r="I21" t="s">
        <v>583</v>
      </c>
      <c r="J21" t="s">
        <v>6313</v>
      </c>
      <c r="K21" t="s">
        <v>96</v>
      </c>
      <c r="L21" t="s">
        <v>6314</v>
      </c>
      <c r="M21" s="35">
        <v>46001.333333333343</v>
      </c>
      <c r="N21" s="35">
        <v>46004.537499999999</v>
      </c>
      <c r="O21" t="s">
        <v>972</v>
      </c>
      <c r="P21" t="s">
        <v>6223</v>
      </c>
      <c r="Q21" t="s">
        <v>6224</v>
      </c>
      <c r="R21" t="s">
        <v>964</v>
      </c>
      <c r="S21" t="s">
        <v>964</v>
      </c>
      <c r="T21" t="s">
        <v>100</v>
      </c>
      <c r="U21" t="s">
        <v>5928</v>
      </c>
      <c r="V21" t="s">
        <v>6315</v>
      </c>
      <c r="W21" t="s">
        <v>102</v>
      </c>
      <c r="X21" t="s">
        <v>6316</v>
      </c>
      <c r="Y21" t="s">
        <v>8</v>
      </c>
      <c r="Z21" t="s">
        <v>105</v>
      </c>
      <c r="AA21" t="s">
        <v>553</v>
      </c>
      <c r="AB21" s="37">
        <v>1</v>
      </c>
      <c r="AC21" t="s">
        <v>107</v>
      </c>
      <c r="AD21" s="37">
        <v>65960</v>
      </c>
      <c r="AE21" s="37">
        <v>75096</v>
      </c>
      <c r="AF21" s="37">
        <v>65960</v>
      </c>
    </row>
    <row r="22" spans="1:32">
      <c r="A22" t="s">
        <v>189</v>
      </c>
      <c r="B22" t="s">
        <v>190</v>
      </c>
      <c r="C22" t="s">
        <v>191</v>
      </c>
      <c r="D22" t="s">
        <v>210</v>
      </c>
      <c r="E22" t="s">
        <v>6317</v>
      </c>
      <c r="F22" t="s">
        <v>6318</v>
      </c>
      <c r="G22" t="s">
        <v>6220</v>
      </c>
      <c r="H22" t="s">
        <v>195</v>
      </c>
      <c r="I22" t="s">
        <v>189</v>
      </c>
      <c r="J22" t="s">
        <v>6319</v>
      </c>
      <c r="K22" t="s">
        <v>96</v>
      </c>
      <c r="L22" t="s">
        <v>6320</v>
      </c>
      <c r="M22" s="35">
        <v>46001.40902777778</v>
      </c>
      <c r="N22" s="35">
        <v>46003.65347222222</v>
      </c>
      <c r="O22" t="s">
        <v>972</v>
      </c>
      <c r="P22" t="s">
        <v>6223</v>
      </c>
      <c r="Q22" t="s">
        <v>6224</v>
      </c>
      <c r="R22" t="s">
        <v>98</v>
      </c>
      <c r="S22" t="s">
        <v>119</v>
      </c>
      <c r="T22" t="s">
        <v>100</v>
      </c>
      <c r="U22" t="s">
        <v>5928</v>
      </c>
      <c r="V22" t="s">
        <v>6321</v>
      </c>
      <c r="W22" t="s">
        <v>102</v>
      </c>
      <c r="X22" t="s">
        <v>6322</v>
      </c>
      <c r="Y22" t="s">
        <v>8</v>
      </c>
      <c r="Z22" t="s">
        <v>105</v>
      </c>
      <c r="AA22" t="s">
        <v>2033</v>
      </c>
      <c r="AB22" s="37">
        <v>1</v>
      </c>
      <c r="AC22" t="s">
        <v>107</v>
      </c>
      <c r="AD22" s="37">
        <v>65960</v>
      </c>
      <c r="AE22" s="37">
        <v>75096</v>
      </c>
      <c r="AF22" s="37">
        <v>65960</v>
      </c>
    </row>
    <row r="23" spans="1:32">
      <c r="A23" t="s">
        <v>189</v>
      </c>
      <c r="B23" t="s">
        <v>190</v>
      </c>
      <c r="C23" t="s">
        <v>191</v>
      </c>
      <c r="D23" t="s">
        <v>374</v>
      </c>
      <c r="E23" t="s">
        <v>6323</v>
      </c>
      <c r="F23" t="s">
        <v>1697</v>
      </c>
      <c r="G23" t="s">
        <v>6220</v>
      </c>
      <c r="H23" t="s">
        <v>195</v>
      </c>
      <c r="I23" t="s">
        <v>377</v>
      </c>
      <c r="J23" t="s">
        <v>1698</v>
      </c>
      <c r="K23" t="s">
        <v>96</v>
      </c>
      <c r="L23" t="s">
        <v>6324</v>
      </c>
      <c r="M23" s="35">
        <v>46001.469444444447</v>
      </c>
      <c r="N23" s="35">
        <v>46003.658333333333</v>
      </c>
      <c r="O23" t="s">
        <v>972</v>
      </c>
      <c r="P23" t="s">
        <v>6223</v>
      </c>
      <c r="Q23" t="s">
        <v>6224</v>
      </c>
      <c r="R23" t="s">
        <v>98</v>
      </c>
      <c r="S23" t="s">
        <v>99</v>
      </c>
      <c r="T23" t="s">
        <v>100</v>
      </c>
      <c r="U23" t="s">
        <v>5928</v>
      </c>
      <c r="V23" t="s">
        <v>6325</v>
      </c>
      <c r="W23" t="s">
        <v>102</v>
      </c>
      <c r="X23" t="s">
        <v>6326</v>
      </c>
      <c r="Y23" t="s">
        <v>11</v>
      </c>
      <c r="Z23" t="s">
        <v>105</v>
      </c>
      <c r="AA23" t="s">
        <v>382</v>
      </c>
      <c r="AB23" s="37">
        <v>1</v>
      </c>
      <c r="AC23" t="s">
        <v>107</v>
      </c>
      <c r="AD23" s="37">
        <v>144968</v>
      </c>
      <c r="AE23" s="37">
        <v>140396</v>
      </c>
      <c r="AF23" s="37">
        <v>144968</v>
      </c>
    </row>
    <row r="24" spans="1:32">
      <c r="A24" t="s">
        <v>317</v>
      </c>
      <c r="B24" t="s">
        <v>124</v>
      </c>
      <c r="C24" t="s">
        <v>125</v>
      </c>
      <c r="D24" t="s">
        <v>1253</v>
      </c>
      <c r="E24" t="s">
        <v>6327</v>
      </c>
      <c r="F24" t="s">
        <v>2814</v>
      </c>
      <c r="G24" t="s">
        <v>6220</v>
      </c>
      <c r="H24" t="s">
        <v>195</v>
      </c>
      <c r="I24" t="s">
        <v>1256</v>
      </c>
      <c r="J24" t="s">
        <v>2815</v>
      </c>
      <c r="K24" t="s">
        <v>96</v>
      </c>
      <c r="L24" t="s">
        <v>6328</v>
      </c>
      <c r="M24" s="35">
        <v>46003.333333333343</v>
      </c>
      <c r="N24" s="35">
        <v>46009.572916666657</v>
      </c>
      <c r="O24" t="s">
        <v>972</v>
      </c>
      <c r="P24" t="s">
        <v>6223</v>
      </c>
      <c r="Q24" t="s">
        <v>6224</v>
      </c>
      <c r="R24" t="s">
        <v>964</v>
      </c>
      <c r="S24" t="s">
        <v>964</v>
      </c>
      <c r="T24" t="s">
        <v>100</v>
      </c>
      <c r="U24" t="s">
        <v>5928</v>
      </c>
      <c r="V24" t="s">
        <v>6329</v>
      </c>
      <c r="W24" t="s">
        <v>102</v>
      </c>
      <c r="X24" t="s">
        <v>2818</v>
      </c>
      <c r="Y24" t="s">
        <v>11</v>
      </c>
      <c r="Z24" t="s">
        <v>105</v>
      </c>
      <c r="AA24" t="s">
        <v>956</v>
      </c>
      <c r="AB24" s="37">
        <v>1</v>
      </c>
      <c r="AC24" t="s">
        <v>107</v>
      </c>
      <c r="AD24" s="37">
        <v>144968</v>
      </c>
      <c r="AE24" s="37">
        <v>140396</v>
      </c>
      <c r="AF24" s="37">
        <v>144968</v>
      </c>
    </row>
    <row r="25" spans="1:32">
      <c r="A25" t="s">
        <v>123</v>
      </c>
      <c r="B25" t="s">
        <v>124</v>
      </c>
      <c r="C25" t="s">
        <v>125</v>
      </c>
      <c r="D25" t="s">
        <v>1507</v>
      </c>
      <c r="E25" t="s">
        <v>6330</v>
      </c>
      <c r="F25" t="s">
        <v>6331</v>
      </c>
      <c r="G25" t="s">
        <v>6220</v>
      </c>
      <c r="H25" t="s">
        <v>174</v>
      </c>
      <c r="I25" t="s">
        <v>123</v>
      </c>
      <c r="J25" t="s">
        <v>6332</v>
      </c>
      <c r="K25" t="s">
        <v>96</v>
      </c>
      <c r="L25" t="s">
        <v>6333</v>
      </c>
      <c r="M25" s="35">
        <v>46003.383333333331</v>
      </c>
      <c r="N25" s="35">
        <v>46004.405555555553</v>
      </c>
      <c r="O25" t="s">
        <v>972</v>
      </c>
      <c r="P25" t="s">
        <v>6223</v>
      </c>
      <c r="Q25" t="s">
        <v>6224</v>
      </c>
      <c r="R25" t="s">
        <v>98</v>
      </c>
      <c r="S25" t="s">
        <v>119</v>
      </c>
      <c r="T25" t="s">
        <v>100</v>
      </c>
      <c r="U25" t="s">
        <v>5928</v>
      </c>
      <c r="V25" t="s">
        <v>6334</v>
      </c>
      <c r="W25" t="s">
        <v>102</v>
      </c>
      <c r="X25" t="s">
        <v>6335</v>
      </c>
      <c r="Y25" t="s">
        <v>8</v>
      </c>
      <c r="Z25" t="s">
        <v>105</v>
      </c>
      <c r="AA25" t="s">
        <v>135</v>
      </c>
      <c r="AB25" s="37">
        <v>1</v>
      </c>
      <c r="AC25" t="s">
        <v>107</v>
      </c>
      <c r="AD25" s="37">
        <v>65960</v>
      </c>
      <c r="AE25" s="37">
        <v>75096</v>
      </c>
      <c r="AF25" s="37">
        <v>65960</v>
      </c>
    </row>
    <row r="26" spans="1:32">
      <c r="A26" t="s">
        <v>189</v>
      </c>
      <c r="B26" t="s">
        <v>190</v>
      </c>
      <c r="C26" t="s">
        <v>191</v>
      </c>
      <c r="D26" t="s">
        <v>905</v>
      </c>
      <c r="E26" t="s">
        <v>6336</v>
      </c>
      <c r="F26" t="s">
        <v>6337</v>
      </c>
      <c r="G26" t="s">
        <v>6220</v>
      </c>
      <c r="H26" t="s">
        <v>195</v>
      </c>
      <c r="I26" t="s">
        <v>908</v>
      </c>
      <c r="J26" t="s">
        <v>6338</v>
      </c>
      <c r="K26" t="s">
        <v>96</v>
      </c>
      <c r="L26" t="s">
        <v>6339</v>
      </c>
      <c r="M26" s="35">
        <v>46003.482638888891</v>
      </c>
      <c r="N26" s="35">
        <v>46007.518055555563</v>
      </c>
      <c r="O26" t="s">
        <v>972</v>
      </c>
      <c r="P26" t="s">
        <v>6223</v>
      </c>
      <c r="Q26" t="s">
        <v>6224</v>
      </c>
      <c r="R26" t="s">
        <v>98</v>
      </c>
      <c r="S26" t="s">
        <v>119</v>
      </c>
      <c r="T26" t="s">
        <v>100</v>
      </c>
      <c r="U26" t="s">
        <v>5928</v>
      </c>
      <c r="V26" t="s">
        <v>6340</v>
      </c>
      <c r="W26" t="s">
        <v>102</v>
      </c>
      <c r="X26" t="s">
        <v>6341</v>
      </c>
      <c r="Y26" t="s">
        <v>8</v>
      </c>
      <c r="Z26" t="s">
        <v>105</v>
      </c>
      <c r="AA26" t="s">
        <v>6342</v>
      </c>
      <c r="AB26" s="37">
        <v>1</v>
      </c>
      <c r="AC26" t="s">
        <v>107</v>
      </c>
      <c r="AD26" s="37">
        <v>65960</v>
      </c>
      <c r="AE26" s="37">
        <v>75096</v>
      </c>
      <c r="AF26" s="37">
        <v>65960</v>
      </c>
    </row>
    <row r="27" spans="1:32">
      <c r="A27" t="s">
        <v>189</v>
      </c>
      <c r="B27" t="s">
        <v>190</v>
      </c>
      <c r="C27" t="s">
        <v>191</v>
      </c>
      <c r="D27" t="s">
        <v>837</v>
      </c>
      <c r="E27" t="s">
        <v>6343</v>
      </c>
      <c r="F27" t="s">
        <v>3048</v>
      </c>
      <c r="G27" t="s">
        <v>6220</v>
      </c>
      <c r="H27" t="s">
        <v>195</v>
      </c>
      <c r="I27" t="s">
        <v>840</v>
      </c>
      <c r="J27" t="s">
        <v>3049</v>
      </c>
      <c r="K27" t="s">
        <v>96</v>
      </c>
      <c r="L27" t="s">
        <v>6344</v>
      </c>
      <c r="M27" s="35">
        <v>46003.55</v>
      </c>
      <c r="N27" s="35">
        <v>46007.602777777778</v>
      </c>
      <c r="O27" t="s">
        <v>972</v>
      </c>
      <c r="P27" t="s">
        <v>6223</v>
      </c>
      <c r="Q27" t="s">
        <v>6224</v>
      </c>
      <c r="R27" t="s">
        <v>98</v>
      </c>
      <c r="S27" t="s">
        <v>119</v>
      </c>
      <c r="T27" t="s">
        <v>100</v>
      </c>
      <c r="U27" t="s">
        <v>5928</v>
      </c>
      <c r="V27" t="s">
        <v>6345</v>
      </c>
      <c r="W27" t="s">
        <v>102</v>
      </c>
      <c r="X27" t="s">
        <v>3052</v>
      </c>
      <c r="Y27" t="s">
        <v>8</v>
      </c>
      <c r="Z27" t="s">
        <v>105</v>
      </c>
      <c r="AA27" t="s">
        <v>391</v>
      </c>
      <c r="AB27" s="37">
        <v>1</v>
      </c>
      <c r="AC27" t="s">
        <v>107</v>
      </c>
      <c r="AD27" s="37">
        <v>65960</v>
      </c>
      <c r="AE27" s="37">
        <v>75096</v>
      </c>
      <c r="AF27" s="37">
        <v>65960</v>
      </c>
    </row>
    <row r="28" spans="1:32">
      <c r="A28" t="s">
        <v>1066</v>
      </c>
      <c r="B28" t="s">
        <v>190</v>
      </c>
      <c r="C28" t="s">
        <v>191</v>
      </c>
      <c r="D28" t="s">
        <v>1433</v>
      </c>
      <c r="E28" t="s">
        <v>6346</v>
      </c>
      <c r="F28" t="s">
        <v>3568</v>
      </c>
      <c r="G28" t="s">
        <v>6220</v>
      </c>
      <c r="H28" t="s">
        <v>195</v>
      </c>
      <c r="I28" t="s">
        <v>1436</v>
      </c>
      <c r="J28" t="s">
        <v>3569</v>
      </c>
      <c r="K28" t="s">
        <v>96</v>
      </c>
      <c r="L28" t="s">
        <v>6347</v>
      </c>
      <c r="M28" s="35">
        <v>46006.333333333343</v>
      </c>
      <c r="N28" s="35">
        <v>46012.621527777781</v>
      </c>
      <c r="O28" t="s">
        <v>972</v>
      </c>
      <c r="P28" t="s">
        <v>6223</v>
      </c>
      <c r="Q28" t="s">
        <v>6224</v>
      </c>
      <c r="R28" t="s">
        <v>98</v>
      </c>
      <c r="S28" t="s">
        <v>99</v>
      </c>
      <c r="T28" t="s">
        <v>100</v>
      </c>
      <c r="U28" t="s">
        <v>5928</v>
      </c>
      <c r="V28" t="s">
        <v>6348</v>
      </c>
      <c r="W28" t="s">
        <v>102</v>
      </c>
      <c r="X28" t="s">
        <v>6349</v>
      </c>
      <c r="Y28" t="s">
        <v>11</v>
      </c>
      <c r="Z28" t="s">
        <v>105</v>
      </c>
      <c r="AA28" t="s">
        <v>1075</v>
      </c>
      <c r="AB28" s="37">
        <v>1</v>
      </c>
      <c r="AC28" t="s">
        <v>107</v>
      </c>
      <c r="AD28" s="37">
        <v>144968</v>
      </c>
      <c r="AE28" s="37">
        <v>140396</v>
      </c>
      <c r="AF28" s="37">
        <v>144968</v>
      </c>
    </row>
    <row r="29" spans="1:32">
      <c r="A29" t="s">
        <v>1066</v>
      </c>
      <c r="B29" t="s">
        <v>190</v>
      </c>
      <c r="C29" t="s">
        <v>191</v>
      </c>
      <c r="D29" t="s">
        <v>1067</v>
      </c>
      <c r="E29" t="s">
        <v>6350</v>
      </c>
      <c r="F29" t="s">
        <v>6351</v>
      </c>
      <c r="G29" t="s">
        <v>6220</v>
      </c>
      <c r="H29" t="s">
        <v>195</v>
      </c>
      <c r="I29" t="s">
        <v>1070</v>
      </c>
      <c r="J29" t="s">
        <v>6352</v>
      </c>
      <c r="K29" t="s">
        <v>96</v>
      </c>
      <c r="L29" t="s">
        <v>6353</v>
      </c>
      <c r="M29" s="35">
        <v>46006.333333333343</v>
      </c>
      <c r="N29" s="35">
        <v>46008.710416666669</v>
      </c>
      <c r="O29" t="s">
        <v>972</v>
      </c>
      <c r="P29" t="s">
        <v>6223</v>
      </c>
      <c r="Q29" t="s">
        <v>6224</v>
      </c>
      <c r="R29" t="s">
        <v>964</v>
      </c>
      <c r="S29" t="s">
        <v>964</v>
      </c>
      <c r="T29" t="s">
        <v>100</v>
      </c>
      <c r="U29" t="s">
        <v>5928</v>
      </c>
      <c r="V29" t="s">
        <v>6354</v>
      </c>
      <c r="W29" t="s">
        <v>955</v>
      </c>
      <c r="X29" t="s">
        <v>6355</v>
      </c>
      <c r="Y29" t="s">
        <v>11</v>
      </c>
      <c r="Z29" t="s">
        <v>105</v>
      </c>
      <c r="AA29" t="s">
        <v>1075</v>
      </c>
      <c r="AB29" s="37">
        <v>0</v>
      </c>
      <c r="AC29" t="s">
        <v>107</v>
      </c>
      <c r="AD29" s="37">
        <v>41241</v>
      </c>
      <c r="AE29" s="37">
        <v>0</v>
      </c>
      <c r="AF29" s="37">
        <v>41241</v>
      </c>
    </row>
    <row r="30" spans="1:32">
      <c r="A30" t="s">
        <v>242</v>
      </c>
      <c r="B30" t="s">
        <v>248</v>
      </c>
      <c r="C30" t="s">
        <v>244</v>
      </c>
      <c r="D30" t="s">
        <v>255</v>
      </c>
      <c r="E30" t="s">
        <v>6356</v>
      </c>
      <c r="F30" t="s">
        <v>6357</v>
      </c>
      <c r="G30" t="s">
        <v>6220</v>
      </c>
      <c r="H30" t="s">
        <v>248</v>
      </c>
      <c r="I30" t="s">
        <v>258</v>
      </c>
      <c r="J30" t="s">
        <v>6358</v>
      </c>
      <c r="K30" t="s">
        <v>96</v>
      </c>
      <c r="L30" t="s">
        <v>6359</v>
      </c>
      <c r="M30" s="35">
        <v>46006.379166666673</v>
      </c>
      <c r="N30" s="35">
        <v>46008.621527777781</v>
      </c>
      <c r="O30" t="s">
        <v>972</v>
      </c>
      <c r="P30" t="s">
        <v>6223</v>
      </c>
      <c r="Q30" t="s">
        <v>6224</v>
      </c>
      <c r="R30" t="s">
        <v>142</v>
      </c>
      <c r="S30" t="s">
        <v>1046</v>
      </c>
      <c r="T30" t="s">
        <v>100</v>
      </c>
      <c r="U30" t="s">
        <v>5928</v>
      </c>
      <c r="V30" t="s">
        <v>6360</v>
      </c>
      <c r="W30" t="s">
        <v>102</v>
      </c>
      <c r="X30" t="s">
        <v>6361</v>
      </c>
      <c r="Y30" t="s">
        <v>8</v>
      </c>
      <c r="Z30" t="s">
        <v>105</v>
      </c>
      <c r="AA30" t="s">
        <v>3485</v>
      </c>
      <c r="AB30" s="37">
        <v>1</v>
      </c>
      <c r="AC30" t="s">
        <v>107</v>
      </c>
      <c r="AD30" s="37">
        <v>65960</v>
      </c>
      <c r="AE30" s="37">
        <v>75096</v>
      </c>
      <c r="AF30" s="37">
        <v>65960</v>
      </c>
    </row>
    <row r="31" spans="1:32">
      <c r="A31" t="s">
        <v>189</v>
      </c>
      <c r="B31" t="s">
        <v>190</v>
      </c>
      <c r="C31" t="s">
        <v>191</v>
      </c>
      <c r="D31" t="s">
        <v>210</v>
      </c>
      <c r="E31" t="s">
        <v>6362</v>
      </c>
      <c r="F31" t="s">
        <v>6363</v>
      </c>
      <c r="G31" t="s">
        <v>6220</v>
      </c>
      <c r="H31" t="s">
        <v>195</v>
      </c>
      <c r="I31" t="s">
        <v>189</v>
      </c>
      <c r="J31" t="s">
        <v>6364</v>
      </c>
      <c r="K31" t="s">
        <v>96</v>
      </c>
      <c r="L31" t="s">
        <v>6365</v>
      </c>
      <c r="M31" s="35">
        <v>46006.45</v>
      </c>
      <c r="N31" s="35">
        <v>46007.67291666667</v>
      </c>
      <c r="O31" t="s">
        <v>972</v>
      </c>
      <c r="P31" t="s">
        <v>6223</v>
      </c>
      <c r="Q31" t="s">
        <v>6224</v>
      </c>
      <c r="R31" t="s">
        <v>142</v>
      </c>
      <c r="S31" t="s">
        <v>2137</v>
      </c>
      <c r="T31" t="s">
        <v>100</v>
      </c>
      <c r="U31" t="s">
        <v>5928</v>
      </c>
      <c r="V31" t="s">
        <v>6366</v>
      </c>
      <c r="W31" t="s">
        <v>102</v>
      </c>
      <c r="X31" t="s">
        <v>6367</v>
      </c>
      <c r="Y31" t="s">
        <v>8</v>
      </c>
      <c r="Z31" t="s">
        <v>105</v>
      </c>
      <c r="AA31" t="s">
        <v>230</v>
      </c>
      <c r="AB31" s="37">
        <v>1</v>
      </c>
      <c r="AC31" t="s">
        <v>107</v>
      </c>
      <c r="AD31" s="37">
        <v>65960</v>
      </c>
      <c r="AE31" s="37">
        <v>75096</v>
      </c>
      <c r="AF31" s="37">
        <v>65960</v>
      </c>
    </row>
    <row r="32" spans="1:32">
      <c r="A32" t="s">
        <v>189</v>
      </c>
      <c r="B32" t="s">
        <v>190</v>
      </c>
      <c r="C32" t="s">
        <v>191</v>
      </c>
      <c r="D32" t="s">
        <v>2538</v>
      </c>
      <c r="E32" t="s">
        <v>6368</v>
      </c>
      <c r="F32" t="s">
        <v>6369</v>
      </c>
      <c r="G32" t="s">
        <v>6220</v>
      </c>
      <c r="H32" t="s">
        <v>195</v>
      </c>
      <c r="I32" t="s">
        <v>2541</v>
      </c>
      <c r="J32" t="s">
        <v>6370</v>
      </c>
      <c r="K32" t="s">
        <v>96</v>
      </c>
      <c r="L32" t="s">
        <v>6371</v>
      </c>
      <c r="M32" s="35">
        <v>46006.460416666669</v>
      </c>
      <c r="N32" s="35">
        <v>46007.606249999997</v>
      </c>
      <c r="O32" t="s">
        <v>972</v>
      </c>
      <c r="P32" t="s">
        <v>6223</v>
      </c>
      <c r="Q32" t="s">
        <v>6224</v>
      </c>
      <c r="R32" t="s">
        <v>142</v>
      </c>
      <c r="S32" t="s">
        <v>2137</v>
      </c>
      <c r="T32" t="s">
        <v>100</v>
      </c>
      <c r="U32" t="s">
        <v>5928</v>
      </c>
      <c r="V32" t="s">
        <v>6372</v>
      </c>
      <c r="W32" t="s">
        <v>102</v>
      </c>
      <c r="X32" t="s">
        <v>6373</v>
      </c>
      <c r="Y32" t="s">
        <v>8</v>
      </c>
      <c r="Z32" t="s">
        <v>105</v>
      </c>
      <c r="AA32" t="s">
        <v>6342</v>
      </c>
      <c r="AB32" s="37">
        <v>1</v>
      </c>
      <c r="AC32" t="s">
        <v>107</v>
      </c>
      <c r="AD32" s="37">
        <v>65960</v>
      </c>
      <c r="AE32" s="37">
        <v>75096</v>
      </c>
      <c r="AF32" s="37">
        <v>65960</v>
      </c>
    </row>
    <row r="33" spans="1:32">
      <c r="A33" t="s">
        <v>189</v>
      </c>
      <c r="B33" t="s">
        <v>190</v>
      </c>
      <c r="C33" t="s">
        <v>191</v>
      </c>
      <c r="D33" t="s">
        <v>2538</v>
      </c>
      <c r="E33" t="s">
        <v>6374</v>
      </c>
      <c r="F33" t="s">
        <v>6369</v>
      </c>
      <c r="G33" t="s">
        <v>6220</v>
      </c>
      <c r="H33" t="s">
        <v>195</v>
      </c>
      <c r="I33" t="s">
        <v>2541</v>
      </c>
      <c r="J33" t="s">
        <v>6370</v>
      </c>
      <c r="K33" t="s">
        <v>96</v>
      </c>
      <c r="L33" t="s">
        <v>6375</v>
      </c>
      <c r="M33" s="35">
        <v>46006.460416666669</v>
      </c>
      <c r="N33" s="35">
        <v>46007.611111111109</v>
      </c>
      <c r="O33" t="s">
        <v>972</v>
      </c>
      <c r="P33" t="s">
        <v>6223</v>
      </c>
      <c r="Q33" t="s">
        <v>6224</v>
      </c>
      <c r="R33" t="s">
        <v>142</v>
      </c>
      <c r="S33" t="s">
        <v>2137</v>
      </c>
      <c r="T33" t="s">
        <v>100</v>
      </c>
      <c r="U33" t="s">
        <v>5928</v>
      </c>
      <c r="V33" t="s">
        <v>6376</v>
      </c>
      <c r="W33" t="s">
        <v>102</v>
      </c>
      <c r="X33" t="s">
        <v>6377</v>
      </c>
      <c r="Y33" t="s">
        <v>8</v>
      </c>
      <c r="Z33" t="s">
        <v>105</v>
      </c>
      <c r="AA33" t="s">
        <v>6342</v>
      </c>
      <c r="AB33" s="37">
        <v>1</v>
      </c>
      <c r="AC33" t="s">
        <v>107</v>
      </c>
      <c r="AD33" s="37">
        <v>65960</v>
      </c>
      <c r="AE33" s="37">
        <v>75096</v>
      </c>
      <c r="AF33" s="37">
        <v>65960</v>
      </c>
    </row>
    <row r="34" spans="1:32">
      <c r="A34" t="s">
        <v>417</v>
      </c>
      <c r="B34" t="s">
        <v>86</v>
      </c>
      <c r="C34" t="s">
        <v>87</v>
      </c>
      <c r="D34" t="s">
        <v>6378</v>
      </c>
      <c r="E34" t="s">
        <v>6379</v>
      </c>
      <c r="F34" t="s">
        <v>6380</v>
      </c>
      <c r="G34" t="s">
        <v>6220</v>
      </c>
      <c r="H34" t="s">
        <v>455</v>
      </c>
      <c r="I34" t="s">
        <v>6381</v>
      </c>
      <c r="J34" t="s">
        <v>6382</v>
      </c>
      <c r="K34" t="s">
        <v>96</v>
      </c>
      <c r="L34" t="s">
        <v>6383</v>
      </c>
      <c r="M34" s="35">
        <v>46006.668055555558</v>
      </c>
      <c r="N34" s="35">
        <v>46008.556944444441</v>
      </c>
      <c r="O34" t="s">
        <v>972</v>
      </c>
      <c r="P34" t="s">
        <v>6223</v>
      </c>
      <c r="Q34" t="s">
        <v>6224</v>
      </c>
      <c r="R34" t="s">
        <v>98</v>
      </c>
      <c r="S34" t="s">
        <v>119</v>
      </c>
      <c r="T34" t="s">
        <v>100</v>
      </c>
      <c r="U34" t="s">
        <v>5928</v>
      </c>
      <c r="V34" t="s">
        <v>6384</v>
      </c>
      <c r="W34" t="s">
        <v>102</v>
      </c>
      <c r="X34" t="s">
        <v>6385</v>
      </c>
      <c r="Y34" t="s">
        <v>13</v>
      </c>
      <c r="Z34" t="s">
        <v>105</v>
      </c>
      <c r="AA34" t="s">
        <v>1390</v>
      </c>
      <c r="AB34" s="37">
        <v>1</v>
      </c>
      <c r="AC34" t="s">
        <v>107</v>
      </c>
      <c r="AD34" s="37">
        <v>275729</v>
      </c>
      <c r="AE34" s="37">
        <v>196537</v>
      </c>
      <c r="AF34" s="37">
        <v>275729</v>
      </c>
    </row>
    <row r="35" spans="1:32">
      <c r="A35" t="s">
        <v>297</v>
      </c>
      <c r="B35" t="s">
        <v>109</v>
      </c>
      <c r="C35" t="s">
        <v>110</v>
      </c>
      <c r="D35" t="s">
        <v>352</v>
      </c>
      <c r="E35" t="s">
        <v>6386</v>
      </c>
      <c r="F35" t="s">
        <v>6387</v>
      </c>
      <c r="G35" t="s">
        <v>6220</v>
      </c>
      <c r="H35" t="s">
        <v>302</v>
      </c>
      <c r="I35" t="s">
        <v>297</v>
      </c>
      <c r="J35" t="s">
        <v>6388</v>
      </c>
      <c r="K35" t="s">
        <v>96</v>
      </c>
      <c r="L35" t="s">
        <v>6389</v>
      </c>
      <c r="M35" s="35">
        <v>46007.439583333333</v>
      </c>
      <c r="N35" s="35">
        <v>46008.713194444441</v>
      </c>
      <c r="O35" t="s">
        <v>972</v>
      </c>
      <c r="P35" t="s">
        <v>6223</v>
      </c>
      <c r="Q35" t="s">
        <v>6224</v>
      </c>
      <c r="R35" t="s">
        <v>142</v>
      </c>
      <c r="S35" t="s">
        <v>1415</v>
      </c>
      <c r="T35" t="s">
        <v>100</v>
      </c>
      <c r="U35" t="s">
        <v>5928</v>
      </c>
      <c r="V35" t="s">
        <v>6390</v>
      </c>
      <c r="W35" t="s">
        <v>102</v>
      </c>
      <c r="X35" t="s">
        <v>6391</v>
      </c>
      <c r="Y35" t="s">
        <v>8</v>
      </c>
      <c r="Z35" t="s">
        <v>105</v>
      </c>
      <c r="AA35" t="s">
        <v>491</v>
      </c>
      <c r="AB35" s="37">
        <v>1</v>
      </c>
      <c r="AC35" t="s">
        <v>107</v>
      </c>
      <c r="AD35" s="37">
        <v>65960</v>
      </c>
      <c r="AE35" s="37">
        <v>75096</v>
      </c>
      <c r="AF35" s="37">
        <v>65960</v>
      </c>
    </row>
    <row r="36" spans="1:32">
      <c r="A36" t="s">
        <v>189</v>
      </c>
      <c r="B36" t="s">
        <v>190</v>
      </c>
      <c r="C36" t="s">
        <v>191</v>
      </c>
      <c r="D36" t="s">
        <v>580</v>
      </c>
      <c r="E36" t="s">
        <v>6392</v>
      </c>
      <c r="F36" t="s">
        <v>6393</v>
      </c>
      <c r="G36" t="s">
        <v>6220</v>
      </c>
      <c r="H36" t="s">
        <v>195</v>
      </c>
      <c r="I36" t="s">
        <v>583</v>
      </c>
      <c r="J36" t="s">
        <v>6394</v>
      </c>
      <c r="K36" t="s">
        <v>96</v>
      </c>
      <c r="L36" t="s">
        <v>6395</v>
      </c>
      <c r="M36" s="35">
        <v>46008.333333333343</v>
      </c>
      <c r="N36" s="35">
        <v>46011.424305555563</v>
      </c>
      <c r="O36" t="s">
        <v>972</v>
      </c>
      <c r="P36" t="s">
        <v>6223</v>
      </c>
      <c r="Q36" t="s">
        <v>6224</v>
      </c>
      <c r="R36" t="s">
        <v>964</v>
      </c>
      <c r="S36" t="s">
        <v>964</v>
      </c>
      <c r="T36" t="s">
        <v>100</v>
      </c>
      <c r="U36" t="s">
        <v>5928</v>
      </c>
      <c r="V36" t="s">
        <v>6396</v>
      </c>
      <c r="W36" t="s">
        <v>102</v>
      </c>
      <c r="X36" t="s">
        <v>6397</v>
      </c>
      <c r="Y36" t="s">
        <v>8</v>
      </c>
      <c r="Z36" t="s">
        <v>105</v>
      </c>
      <c r="AA36" t="s">
        <v>391</v>
      </c>
      <c r="AB36" s="37">
        <v>1</v>
      </c>
      <c r="AC36" t="s">
        <v>107</v>
      </c>
      <c r="AD36" s="37">
        <v>65960</v>
      </c>
      <c r="AE36" s="37">
        <v>75096</v>
      </c>
      <c r="AF36" s="37">
        <v>65960</v>
      </c>
    </row>
    <row r="37" spans="1:32">
      <c r="A37" t="s">
        <v>297</v>
      </c>
      <c r="B37" t="s">
        <v>109</v>
      </c>
      <c r="C37" t="s">
        <v>110</v>
      </c>
      <c r="D37" t="s">
        <v>352</v>
      </c>
      <c r="E37" t="s">
        <v>6398</v>
      </c>
      <c r="F37" t="s">
        <v>3779</v>
      </c>
      <c r="G37" t="s">
        <v>6220</v>
      </c>
      <c r="H37" t="s">
        <v>302</v>
      </c>
      <c r="I37" t="s">
        <v>297</v>
      </c>
      <c r="J37" t="s">
        <v>3780</v>
      </c>
      <c r="K37" t="s">
        <v>96</v>
      </c>
      <c r="L37" t="s">
        <v>6399</v>
      </c>
      <c r="M37" s="35">
        <v>46008.67083333333</v>
      </c>
      <c r="N37" s="35">
        <v>46010.570138888892</v>
      </c>
      <c r="O37" t="s">
        <v>972</v>
      </c>
      <c r="P37" t="s">
        <v>6223</v>
      </c>
      <c r="Q37" t="s">
        <v>6224</v>
      </c>
      <c r="R37" t="s">
        <v>142</v>
      </c>
      <c r="S37" t="s">
        <v>1046</v>
      </c>
      <c r="T37" t="s">
        <v>100</v>
      </c>
      <c r="U37" t="s">
        <v>5928</v>
      </c>
      <c r="V37" t="s">
        <v>6400</v>
      </c>
      <c r="W37" t="s">
        <v>102</v>
      </c>
      <c r="Y37" t="s">
        <v>8</v>
      </c>
      <c r="Z37" t="s">
        <v>105</v>
      </c>
      <c r="AA37" t="s">
        <v>1215</v>
      </c>
      <c r="AB37" s="37">
        <v>1</v>
      </c>
      <c r="AC37" t="s">
        <v>107</v>
      </c>
      <c r="AD37" s="37">
        <v>65960</v>
      </c>
      <c r="AE37" s="37">
        <v>75096</v>
      </c>
      <c r="AF37" s="37">
        <v>65960</v>
      </c>
    </row>
    <row r="38" spans="1:32">
      <c r="A38" t="s">
        <v>707</v>
      </c>
      <c r="B38" t="s">
        <v>109</v>
      </c>
      <c r="C38" t="s">
        <v>160</v>
      </c>
      <c r="D38" t="s">
        <v>709</v>
      </c>
      <c r="E38" t="s">
        <v>6401</v>
      </c>
      <c r="F38" t="s">
        <v>6402</v>
      </c>
      <c r="G38" t="s">
        <v>6220</v>
      </c>
      <c r="H38" t="s">
        <v>712</v>
      </c>
      <c r="I38" t="s">
        <v>713</v>
      </c>
      <c r="J38" t="s">
        <v>6403</v>
      </c>
      <c r="K38" t="s">
        <v>96</v>
      </c>
      <c r="L38" t="s">
        <v>6404</v>
      </c>
      <c r="M38" s="35">
        <v>46008.681944444441</v>
      </c>
      <c r="N38" s="35">
        <v>46011.604861111111</v>
      </c>
      <c r="O38" t="s">
        <v>972</v>
      </c>
      <c r="P38" t="s">
        <v>6223</v>
      </c>
      <c r="Q38" t="s">
        <v>6224</v>
      </c>
      <c r="R38" t="s">
        <v>142</v>
      </c>
      <c r="S38" t="s">
        <v>143</v>
      </c>
      <c r="T38" t="s">
        <v>100</v>
      </c>
      <c r="U38" t="s">
        <v>5928</v>
      </c>
      <c r="V38" t="s">
        <v>6405</v>
      </c>
      <c r="W38" t="s">
        <v>102</v>
      </c>
      <c r="X38" t="s">
        <v>6406</v>
      </c>
      <c r="Y38" t="s">
        <v>11</v>
      </c>
      <c r="Z38" t="s">
        <v>105</v>
      </c>
      <c r="AA38" t="s">
        <v>2472</v>
      </c>
      <c r="AB38" s="37">
        <v>1</v>
      </c>
      <c r="AC38" t="s">
        <v>107</v>
      </c>
      <c r="AD38" s="37">
        <v>144968</v>
      </c>
      <c r="AE38" s="37">
        <v>140396</v>
      </c>
      <c r="AF38" s="37">
        <v>144968</v>
      </c>
    </row>
    <row r="39" spans="1:32">
      <c r="A39" t="s">
        <v>189</v>
      </c>
      <c r="B39" t="s">
        <v>190</v>
      </c>
      <c r="C39" t="s">
        <v>191</v>
      </c>
      <c r="D39" t="s">
        <v>210</v>
      </c>
      <c r="E39" t="s">
        <v>6407</v>
      </c>
      <c r="F39" t="s">
        <v>4362</v>
      </c>
      <c r="G39" t="s">
        <v>6220</v>
      </c>
      <c r="H39" t="s">
        <v>195</v>
      </c>
      <c r="I39" t="s">
        <v>189</v>
      </c>
      <c r="J39" t="s">
        <v>4363</v>
      </c>
      <c r="K39" t="s">
        <v>96</v>
      </c>
      <c r="L39" t="s">
        <v>6408</v>
      </c>
      <c r="M39" s="35">
        <v>46009.406944444447</v>
      </c>
      <c r="N39" s="35">
        <v>46011.446527777778</v>
      </c>
      <c r="O39" t="s">
        <v>972</v>
      </c>
      <c r="P39" t="s">
        <v>6223</v>
      </c>
      <c r="Q39" t="s">
        <v>6224</v>
      </c>
      <c r="R39" t="s">
        <v>98</v>
      </c>
      <c r="S39" t="s">
        <v>119</v>
      </c>
      <c r="T39" t="s">
        <v>1347</v>
      </c>
      <c r="U39" t="s">
        <v>6409</v>
      </c>
      <c r="V39" t="s">
        <v>6410</v>
      </c>
      <c r="W39" t="s">
        <v>102</v>
      </c>
      <c r="X39" t="s">
        <v>6411</v>
      </c>
      <c r="Y39" t="s">
        <v>8</v>
      </c>
      <c r="Z39" t="s">
        <v>105</v>
      </c>
      <c r="AA39" t="s">
        <v>553</v>
      </c>
      <c r="AB39" s="37">
        <v>1</v>
      </c>
      <c r="AC39" t="s">
        <v>107</v>
      </c>
      <c r="AD39" s="37">
        <v>65960</v>
      </c>
      <c r="AE39" s="37">
        <v>75096</v>
      </c>
      <c r="AF39" s="37">
        <v>65960</v>
      </c>
    </row>
    <row r="40" spans="1:32">
      <c r="A40" t="s">
        <v>189</v>
      </c>
      <c r="B40" t="s">
        <v>190</v>
      </c>
      <c r="C40" t="s">
        <v>191</v>
      </c>
      <c r="D40" t="s">
        <v>837</v>
      </c>
      <c r="E40" t="s">
        <v>6412</v>
      </c>
      <c r="F40" t="s">
        <v>2507</v>
      </c>
      <c r="G40" t="s">
        <v>6220</v>
      </c>
      <c r="H40" t="s">
        <v>195</v>
      </c>
      <c r="I40" t="s">
        <v>840</v>
      </c>
      <c r="J40" t="s">
        <v>2508</v>
      </c>
      <c r="K40" t="s">
        <v>96</v>
      </c>
      <c r="L40" t="s">
        <v>6413</v>
      </c>
      <c r="M40" s="35">
        <v>46009.441666666673</v>
      </c>
      <c r="N40" s="35">
        <v>46013.549305555563</v>
      </c>
      <c r="O40" t="s">
        <v>972</v>
      </c>
      <c r="P40" t="s">
        <v>6223</v>
      </c>
      <c r="Q40" t="s">
        <v>6224</v>
      </c>
      <c r="R40" t="s">
        <v>142</v>
      </c>
      <c r="S40" t="s">
        <v>1046</v>
      </c>
      <c r="T40" t="s">
        <v>100</v>
      </c>
      <c r="U40" t="s">
        <v>5928</v>
      </c>
      <c r="V40" t="s">
        <v>6414</v>
      </c>
      <c r="W40" t="s">
        <v>102</v>
      </c>
      <c r="X40" t="s">
        <v>6415</v>
      </c>
      <c r="Y40" t="s">
        <v>8</v>
      </c>
      <c r="Z40" t="s">
        <v>105</v>
      </c>
      <c r="AA40" t="s">
        <v>391</v>
      </c>
      <c r="AB40" s="37">
        <v>1</v>
      </c>
      <c r="AC40" t="s">
        <v>107</v>
      </c>
      <c r="AD40" s="37">
        <v>65960</v>
      </c>
      <c r="AE40" s="37">
        <v>75096</v>
      </c>
      <c r="AF40" s="37">
        <v>65960</v>
      </c>
    </row>
    <row r="41" spans="1:32">
      <c r="A41" t="s">
        <v>189</v>
      </c>
      <c r="B41" t="s">
        <v>190</v>
      </c>
      <c r="C41" t="s">
        <v>191</v>
      </c>
      <c r="D41" t="s">
        <v>210</v>
      </c>
      <c r="E41" t="s">
        <v>6416</v>
      </c>
      <c r="F41" t="s">
        <v>6417</v>
      </c>
      <c r="G41" t="s">
        <v>6220</v>
      </c>
      <c r="H41" t="s">
        <v>195</v>
      </c>
      <c r="I41" t="s">
        <v>189</v>
      </c>
      <c r="J41" t="s">
        <v>6418</v>
      </c>
      <c r="K41" t="s">
        <v>96</v>
      </c>
      <c r="L41" t="s">
        <v>6419</v>
      </c>
      <c r="M41" s="35">
        <v>46010.428472222222</v>
      </c>
      <c r="N41" s="35">
        <v>46013.552083333343</v>
      </c>
      <c r="O41" t="s">
        <v>972</v>
      </c>
      <c r="P41" t="s">
        <v>6223</v>
      </c>
      <c r="Q41" t="s">
        <v>6224</v>
      </c>
      <c r="R41" t="s">
        <v>964</v>
      </c>
      <c r="S41" t="s">
        <v>964</v>
      </c>
      <c r="T41" t="s">
        <v>100</v>
      </c>
      <c r="U41" t="s">
        <v>5928</v>
      </c>
      <c r="V41" t="s">
        <v>6420</v>
      </c>
      <c r="W41" t="s">
        <v>102</v>
      </c>
      <c r="X41" t="s">
        <v>6421</v>
      </c>
      <c r="Y41" t="s">
        <v>8</v>
      </c>
      <c r="Z41" t="s">
        <v>105</v>
      </c>
      <c r="AA41" t="s">
        <v>382</v>
      </c>
      <c r="AB41" s="37">
        <v>1</v>
      </c>
      <c r="AC41" t="s">
        <v>107</v>
      </c>
      <c r="AD41" s="37">
        <v>65960</v>
      </c>
      <c r="AE41" s="37">
        <v>75096</v>
      </c>
      <c r="AF41" s="37">
        <v>65960</v>
      </c>
    </row>
    <row r="42" spans="1:32">
      <c r="A42" t="s">
        <v>189</v>
      </c>
      <c r="B42" t="s">
        <v>190</v>
      </c>
      <c r="C42" t="s">
        <v>191</v>
      </c>
      <c r="D42" t="s">
        <v>572</v>
      </c>
      <c r="E42" t="s">
        <v>6422</v>
      </c>
      <c r="F42" t="s">
        <v>3703</v>
      </c>
      <c r="G42" t="s">
        <v>6220</v>
      </c>
      <c r="H42" t="s">
        <v>195</v>
      </c>
      <c r="I42" t="s">
        <v>575</v>
      </c>
      <c r="J42" t="s">
        <v>3704</v>
      </c>
      <c r="K42" t="s">
        <v>96</v>
      </c>
      <c r="L42" t="s">
        <v>6423</v>
      </c>
      <c r="M42" s="35">
        <v>46010.572222222218</v>
      </c>
      <c r="N42" s="35">
        <v>46018.349305555559</v>
      </c>
      <c r="O42" t="s">
        <v>972</v>
      </c>
      <c r="P42" t="s">
        <v>6223</v>
      </c>
      <c r="Q42" t="s">
        <v>6224</v>
      </c>
      <c r="R42" t="s">
        <v>98</v>
      </c>
      <c r="S42" t="s">
        <v>119</v>
      </c>
      <c r="T42" t="s">
        <v>100</v>
      </c>
      <c r="U42" t="s">
        <v>5928</v>
      </c>
      <c r="V42" t="s">
        <v>6424</v>
      </c>
      <c r="W42" t="s">
        <v>102</v>
      </c>
      <c r="X42" t="s">
        <v>3707</v>
      </c>
      <c r="Y42" t="s">
        <v>11</v>
      </c>
      <c r="Z42" t="s">
        <v>105</v>
      </c>
      <c r="AA42" t="s">
        <v>201</v>
      </c>
      <c r="AB42" s="37">
        <v>1</v>
      </c>
      <c r="AC42" t="s">
        <v>107</v>
      </c>
      <c r="AD42" s="37">
        <v>144968</v>
      </c>
      <c r="AE42" s="37">
        <v>140396</v>
      </c>
      <c r="AF42" s="37">
        <v>144968</v>
      </c>
    </row>
    <row r="43" spans="1:32">
      <c r="A43" t="s">
        <v>189</v>
      </c>
      <c r="B43" t="s">
        <v>190</v>
      </c>
      <c r="C43" t="s">
        <v>191</v>
      </c>
      <c r="D43" t="s">
        <v>4662</v>
      </c>
      <c r="E43" t="s">
        <v>6425</v>
      </c>
      <c r="F43" t="s">
        <v>4664</v>
      </c>
      <c r="G43" t="s">
        <v>6220</v>
      </c>
      <c r="H43" t="s">
        <v>195</v>
      </c>
      <c r="I43" t="s">
        <v>4665</v>
      </c>
      <c r="J43" t="s">
        <v>4666</v>
      </c>
      <c r="K43" t="s">
        <v>96</v>
      </c>
      <c r="L43" t="s">
        <v>6426</v>
      </c>
      <c r="M43" s="35">
        <v>46010.695138888892</v>
      </c>
      <c r="N43" s="35">
        <v>46011.609722222223</v>
      </c>
      <c r="O43" t="s">
        <v>972</v>
      </c>
      <c r="P43" t="s">
        <v>6223</v>
      </c>
      <c r="Q43" t="s">
        <v>6224</v>
      </c>
      <c r="R43" t="s">
        <v>142</v>
      </c>
      <c r="S43" t="s">
        <v>143</v>
      </c>
      <c r="T43" t="s">
        <v>100</v>
      </c>
      <c r="U43" t="s">
        <v>5928</v>
      </c>
      <c r="V43" t="s">
        <v>6427</v>
      </c>
      <c r="W43" t="s">
        <v>102</v>
      </c>
      <c r="X43" t="s">
        <v>4669</v>
      </c>
      <c r="Y43" t="s">
        <v>11</v>
      </c>
      <c r="Z43" t="s">
        <v>105</v>
      </c>
      <c r="AA43" t="s">
        <v>3716</v>
      </c>
      <c r="AB43" s="37">
        <v>1</v>
      </c>
      <c r="AC43" t="s">
        <v>107</v>
      </c>
      <c r="AD43" s="37">
        <v>144968</v>
      </c>
      <c r="AE43" s="37">
        <v>140396</v>
      </c>
      <c r="AF43" s="37">
        <v>144968</v>
      </c>
    </row>
    <row r="44" spans="1:32">
      <c r="A44" t="s">
        <v>707</v>
      </c>
      <c r="B44" t="s">
        <v>109</v>
      </c>
      <c r="C44" t="s">
        <v>160</v>
      </c>
      <c r="D44" t="s">
        <v>1184</v>
      </c>
      <c r="E44" t="s">
        <v>6428</v>
      </c>
      <c r="F44" t="s">
        <v>6429</v>
      </c>
      <c r="G44" t="s">
        <v>6220</v>
      </c>
      <c r="H44" t="s">
        <v>302</v>
      </c>
      <c r="I44" t="s">
        <v>1187</v>
      </c>
      <c r="J44" t="s">
        <v>6430</v>
      </c>
      <c r="K44" t="s">
        <v>96</v>
      </c>
      <c r="L44" t="s">
        <v>6431</v>
      </c>
      <c r="M44" s="35">
        <v>46011.45416666667</v>
      </c>
      <c r="N44" s="35">
        <v>46015.352777777778</v>
      </c>
      <c r="O44" t="s">
        <v>972</v>
      </c>
      <c r="P44" t="s">
        <v>6223</v>
      </c>
      <c r="Q44" t="s">
        <v>6224</v>
      </c>
      <c r="R44" t="s">
        <v>98</v>
      </c>
      <c r="S44" t="s">
        <v>99</v>
      </c>
      <c r="T44" t="s">
        <v>100</v>
      </c>
      <c r="U44" t="s">
        <v>5928</v>
      </c>
      <c r="V44" t="s">
        <v>6432</v>
      </c>
      <c r="W44" t="s">
        <v>102</v>
      </c>
      <c r="X44" t="s">
        <v>6433</v>
      </c>
      <c r="Y44" t="s">
        <v>8</v>
      </c>
      <c r="Z44" t="s">
        <v>105</v>
      </c>
      <c r="AA44" t="s">
        <v>727</v>
      </c>
      <c r="AB44" s="37">
        <v>1</v>
      </c>
      <c r="AC44" t="s">
        <v>107</v>
      </c>
      <c r="AD44" s="37">
        <v>65960</v>
      </c>
      <c r="AE44" s="37">
        <v>75096</v>
      </c>
      <c r="AF44" s="37">
        <v>65960</v>
      </c>
    </row>
    <row r="45" spans="1:32">
      <c r="A45" t="s">
        <v>417</v>
      </c>
      <c r="B45" t="s">
        <v>86</v>
      </c>
      <c r="C45" t="s">
        <v>87</v>
      </c>
      <c r="D45" t="s">
        <v>452</v>
      </c>
      <c r="E45" t="s">
        <v>6434</v>
      </c>
      <c r="F45" t="s">
        <v>6435</v>
      </c>
      <c r="G45" t="s">
        <v>6220</v>
      </c>
      <c r="H45" t="s">
        <v>455</v>
      </c>
      <c r="I45" t="s">
        <v>417</v>
      </c>
      <c r="J45" t="s">
        <v>6436</v>
      </c>
      <c r="K45" t="s">
        <v>96</v>
      </c>
      <c r="L45" t="s">
        <v>6437</v>
      </c>
      <c r="M45" s="35">
        <v>46013.429861111108</v>
      </c>
      <c r="N45" s="35">
        <v>46014.353472222218</v>
      </c>
      <c r="O45" t="s">
        <v>972</v>
      </c>
      <c r="P45" t="s">
        <v>6223</v>
      </c>
      <c r="Q45" t="s">
        <v>6224</v>
      </c>
      <c r="R45" t="s">
        <v>142</v>
      </c>
      <c r="S45" t="s">
        <v>143</v>
      </c>
      <c r="T45" t="s">
        <v>100</v>
      </c>
      <c r="U45" t="s">
        <v>5928</v>
      </c>
      <c r="V45" t="s">
        <v>6438</v>
      </c>
      <c r="W45" t="s">
        <v>102</v>
      </c>
      <c r="X45" t="s">
        <v>6439</v>
      </c>
      <c r="Y45" t="s">
        <v>8</v>
      </c>
      <c r="Z45" t="s">
        <v>105</v>
      </c>
      <c r="AA45" t="s">
        <v>1367</v>
      </c>
      <c r="AB45" s="37">
        <v>1</v>
      </c>
      <c r="AC45" t="s">
        <v>107</v>
      </c>
      <c r="AD45" s="37">
        <v>65960</v>
      </c>
      <c r="AE45" s="37">
        <v>75096</v>
      </c>
      <c r="AF45" s="37">
        <v>65960</v>
      </c>
    </row>
    <row r="46" spans="1:32">
      <c r="A46" t="s">
        <v>1066</v>
      </c>
      <c r="B46" t="s">
        <v>190</v>
      </c>
      <c r="C46" t="s">
        <v>191</v>
      </c>
      <c r="D46" t="s">
        <v>1119</v>
      </c>
      <c r="E46" t="s">
        <v>6440</v>
      </c>
      <c r="F46" t="s">
        <v>4713</v>
      </c>
      <c r="G46" t="s">
        <v>6220</v>
      </c>
      <c r="H46" t="s">
        <v>195</v>
      </c>
      <c r="I46" t="s">
        <v>1122</v>
      </c>
      <c r="J46" t="s">
        <v>4714</v>
      </c>
      <c r="K46" t="s">
        <v>96</v>
      </c>
      <c r="L46" t="s">
        <v>6441</v>
      </c>
      <c r="M46" s="35">
        <v>46013.445833333331</v>
      </c>
      <c r="N46" s="35">
        <v>46017.65902777778</v>
      </c>
      <c r="O46" t="s">
        <v>972</v>
      </c>
      <c r="P46" t="s">
        <v>6223</v>
      </c>
      <c r="Q46" t="s">
        <v>6224</v>
      </c>
      <c r="R46" t="s">
        <v>964</v>
      </c>
      <c r="S46" t="s">
        <v>964</v>
      </c>
      <c r="T46" t="s">
        <v>100</v>
      </c>
      <c r="U46" t="s">
        <v>5928</v>
      </c>
      <c r="V46" t="s">
        <v>6442</v>
      </c>
      <c r="W46" t="s">
        <v>102</v>
      </c>
      <c r="X46" t="s">
        <v>4717</v>
      </c>
      <c r="Y46" t="s">
        <v>11</v>
      </c>
      <c r="Z46" t="s">
        <v>105</v>
      </c>
      <c r="AA46" t="s">
        <v>1075</v>
      </c>
      <c r="AB46" s="37">
        <v>1</v>
      </c>
      <c r="AC46" t="s">
        <v>107</v>
      </c>
      <c r="AD46" s="37">
        <v>144968</v>
      </c>
      <c r="AE46" s="37">
        <v>140396</v>
      </c>
      <c r="AF46" s="37">
        <v>144968</v>
      </c>
    </row>
    <row r="47" spans="1:32">
      <c r="A47" t="s">
        <v>85</v>
      </c>
      <c r="B47" t="s">
        <v>86</v>
      </c>
      <c r="C47" t="s">
        <v>87</v>
      </c>
      <c r="D47" t="s">
        <v>202</v>
      </c>
      <c r="E47" t="s">
        <v>6443</v>
      </c>
      <c r="F47" t="s">
        <v>6444</v>
      </c>
      <c r="G47" t="s">
        <v>6220</v>
      </c>
      <c r="H47" t="s">
        <v>93</v>
      </c>
      <c r="I47" t="s">
        <v>85</v>
      </c>
      <c r="J47" t="s">
        <v>6445</v>
      </c>
      <c r="K47" t="s">
        <v>96</v>
      </c>
      <c r="L47" t="s">
        <v>6446</v>
      </c>
      <c r="M47" s="35">
        <v>46013.481944444437</v>
      </c>
      <c r="N47" s="35">
        <v>46014.515972222223</v>
      </c>
      <c r="O47" t="s">
        <v>972</v>
      </c>
      <c r="P47" t="s">
        <v>6223</v>
      </c>
      <c r="Q47" t="s">
        <v>6224</v>
      </c>
      <c r="R47" t="s">
        <v>964</v>
      </c>
      <c r="S47" t="s">
        <v>964</v>
      </c>
      <c r="T47" t="s">
        <v>100</v>
      </c>
      <c r="U47" t="s">
        <v>5928</v>
      </c>
      <c r="V47" t="s">
        <v>6447</v>
      </c>
      <c r="W47" t="s">
        <v>102</v>
      </c>
      <c r="X47" t="s">
        <v>6448</v>
      </c>
      <c r="Y47" t="s">
        <v>8</v>
      </c>
      <c r="Z47" t="s">
        <v>105</v>
      </c>
      <c r="AA47" t="s">
        <v>106</v>
      </c>
      <c r="AB47" s="37">
        <v>1</v>
      </c>
      <c r="AC47" t="s">
        <v>107</v>
      </c>
      <c r="AD47" s="37">
        <v>65960</v>
      </c>
      <c r="AE47" s="37">
        <v>75096</v>
      </c>
      <c r="AF47" s="37">
        <v>65960</v>
      </c>
    </row>
    <row r="48" spans="1:32">
      <c r="A48" t="s">
        <v>189</v>
      </c>
      <c r="B48" t="s">
        <v>190</v>
      </c>
      <c r="C48" t="s">
        <v>191</v>
      </c>
      <c r="D48" t="s">
        <v>837</v>
      </c>
      <c r="E48" t="s">
        <v>6449</v>
      </c>
      <c r="F48" t="s">
        <v>6450</v>
      </c>
      <c r="G48" t="s">
        <v>6220</v>
      </c>
      <c r="H48" t="s">
        <v>195</v>
      </c>
      <c r="I48" t="s">
        <v>840</v>
      </c>
      <c r="J48" t="s">
        <v>6451</v>
      </c>
      <c r="K48" t="s">
        <v>96</v>
      </c>
      <c r="L48" t="s">
        <v>6452</v>
      </c>
      <c r="M48" s="35">
        <v>46014.333333333343</v>
      </c>
      <c r="N48" s="35">
        <v>46019.456944444442</v>
      </c>
      <c r="O48" t="s">
        <v>972</v>
      </c>
      <c r="P48" t="s">
        <v>6223</v>
      </c>
      <c r="Q48" t="s">
        <v>6224</v>
      </c>
      <c r="R48" t="s">
        <v>98</v>
      </c>
      <c r="S48" t="s">
        <v>99</v>
      </c>
      <c r="T48" t="s">
        <v>1483</v>
      </c>
      <c r="U48" t="s">
        <v>6210</v>
      </c>
      <c r="V48" t="s">
        <v>6453</v>
      </c>
      <c r="W48" t="s">
        <v>102</v>
      </c>
      <c r="Y48" t="s">
        <v>8</v>
      </c>
      <c r="Z48" t="s">
        <v>105</v>
      </c>
      <c r="AA48" t="s">
        <v>845</v>
      </c>
      <c r="AB48" s="37">
        <v>1</v>
      </c>
      <c r="AC48" t="s">
        <v>107</v>
      </c>
      <c r="AD48" s="37">
        <v>65960</v>
      </c>
      <c r="AE48" s="37">
        <v>75096</v>
      </c>
      <c r="AF48" s="37">
        <v>65960</v>
      </c>
    </row>
    <row r="49" spans="1:32">
      <c r="A49" t="s">
        <v>1066</v>
      </c>
      <c r="B49" t="s">
        <v>190</v>
      </c>
      <c r="C49" t="s">
        <v>191</v>
      </c>
      <c r="D49" t="s">
        <v>2451</v>
      </c>
      <c r="E49" t="s">
        <v>6454</v>
      </c>
      <c r="F49" t="s">
        <v>5018</v>
      </c>
      <c r="G49" t="s">
        <v>6220</v>
      </c>
      <c r="H49" t="s">
        <v>276</v>
      </c>
      <c r="I49" t="s">
        <v>1079</v>
      </c>
      <c r="J49" t="s">
        <v>5019</v>
      </c>
      <c r="K49" t="s">
        <v>96</v>
      </c>
      <c r="L49" t="s">
        <v>6455</v>
      </c>
      <c r="M49" s="35">
        <v>46014.375</v>
      </c>
      <c r="N49" s="35">
        <v>46017.518750000003</v>
      </c>
      <c r="O49" t="s">
        <v>972</v>
      </c>
      <c r="P49" t="s">
        <v>6223</v>
      </c>
      <c r="Q49" t="s">
        <v>6224</v>
      </c>
      <c r="R49" t="s">
        <v>964</v>
      </c>
      <c r="S49" t="s">
        <v>964</v>
      </c>
      <c r="T49" t="s">
        <v>100</v>
      </c>
      <c r="U49" t="s">
        <v>5928</v>
      </c>
      <c r="V49" t="s">
        <v>6456</v>
      </c>
      <c r="W49" t="s">
        <v>102</v>
      </c>
      <c r="X49" t="s">
        <v>5022</v>
      </c>
      <c r="Y49" t="s">
        <v>104</v>
      </c>
      <c r="Z49" t="s">
        <v>1167</v>
      </c>
      <c r="AA49" t="s">
        <v>1075</v>
      </c>
      <c r="AB49" s="37">
        <v>1</v>
      </c>
      <c r="AC49" t="s">
        <v>107</v>
      </c>
      <c r="AD49" s="37">
        <v>479589</v>
      </c>
      <c r="AE49" s="37">
        <v>196537</v>
      </c>
      <c r="AF49" s="37">
        <v>479589</v>
      </c>
    </row>
    <row r="50" spans="1:32">
      <c r="A50" t="s">
        <v>626</v>
      </c>
      <c r="B50" t="s">
        <v>124</v>
      </c>
      <c r="C50" t="s">
        <v>125</v>
      </c>
      <c r="D50" t="s">
        <v>4246</v>
      </c>
      <c r="E50" t="s">
        <v>6457</v>
      </c>
      <c r="F50" t="s">
        <v>6458</v>
      </c>
      <c r="G50" t="s">
        <v>6220</v>
      </c>
      <c r="H50" t="s">
        <v>630</v>
      </c>
      <c r="I50" t="s">
        <v>4249</v>
      </c>
      <c r="J50" t="s">
        <v>6459</v>
      </c>
      <c r="K50" t="s">
        <v>96</v>
      </c>
      <c r="L50" t="s">
        <v>6460</v>
      </c>
      <c r="M50" s="35">
        <v>46015.456250000003</v>
      </c>
      <c r="N50" s="35">
        <v>46019.46597222222</v>
      </c>
      <c r="O50" t="s">
        <v>972</v>
      </c>
      <c r="P50" t="s">
        <v>6223</v>
      </c>
      <c r="Q50" t="s">
        <v>6224</v>
      </c>
      <c r="R50" t="s">
        <v>98</v>
      </c>
      <c r="S50" t="s">
        <v>99</v>
      </c>
      <c r="T50" t="s">
        <v>1347</v>
      </c>
      <c r="U50" t="s">
        <v>6210</v>
      </c>
      <c r="V50" t="s">
        <v>6461</v>
      </c>
      <c r="W50" t="s">
        <v>102</v>
      </c>
      <c r="X50" t="s">
        <v>6411</v>
      </c>
      <c r="Y50" t="s">
        <v>11</v>
      </c>
      <c r="Z50" t="s">
        <v>105</v>
      </c>
      <c r="AA50" t="s">
        <v>635</v>
      </c>
      <c r="AB50" s="37">
        <v>1</v>
      </c>
      <c r="AC50" t="s">
        <v>107</v>
      </c>
      <c r="AD50" s="37">
        <v>144968</v>
      </c>
      <c r="AE50" s="37">
        <v>140396</v>
      </c>
      <c r="AF50" s="37">
        <v>144968</v>
      </c>
    </row>
    <row r="51" spans="1:32">
      <c r="A51" t="s">
        <v>626</v>
      </c>
      <c r="B51" t="s">
        <v>124</v>
      </c>
      <c r="C51" t="s">
        <v>125</v>
      </c>
      <c r="D51" t="s">
        <v>1998</v>
      </c>
      <c r="E51" t="s">
        <v>6462</v>
      </c>
      <c r="F51" t="s">
        <v>4809</v>
      </c>
      <c r="G51" t="s">
        <v>6220</v>
      </c>
      <c r="H51" t="s">
        <v>630</v>
      </c>
      <c r="I51" t="s">
        <v>2001</v>
      </c>
      <c r="J51" t="s">
        <v>4810</v>
      </c>
      <c r="K51" t="s">
        <v>96</v>
      </c>
      <c r="L51" t="s">
        <v>6463</v>
      </c>
      <c r="M51" s="35">
        <v>46017.352083333331</v>
      </c>
      <c r="N51" s="35">
        <v>46018.573611111111</v>
      </c>
      <c r="O51" t="s">
        <v>972</v>
      </c>
      <c r="P51" t="s">
        <v>6223</v>
      </c>
      <c r="Q51" t="s">
        <v>6224</v>
      </c>
      <c r="R51" t="s">
        <v>964</v>
      </c>
      <c r="S51" t="s">
        <v>964</v>
      </c>
      <c r="T51" t="s">
        <v>100</v>
      </c>
      <c r="U51" t="s">
        <v>5928</v>
      </c>
      <c r="V51" t="s">
        <v>6464</v>
      </c>
      <c r="W51" t="s">
        <v>102</v>
      </c>
      <c r="X51" t="s">
        <v>4813</v>
      </c>
      <c r="Y51" t="s">
        <v>11</v>
      </c>
      <c r="Z51" t="s">
        <v>105</v>
      </c>
      <c r="AA51" t="s">
        <v>3695</v>
      </c>
      <c r="AB51" s="37">
        <v>1</v>
      </c>
      <c r="AC51" t="s">
        <v>107</v>
      </c>
      <c r="AD51" s="37">
        <v>144968</v>
      </c>
      <c r="AE51" s="37">
        <v>140396</v>
      </c>
      <c r="AF51" s="37">
        <v>144968</v>
      </c>
    </row>
    <row r="52" spans="1:32">
      <c r="A52" t="s">
        <v>1261</v>
      </c>
      <c r="B52" t="s">
        <v>124</v>
      </c>
      <c r="C52" t="s">
        <v>125</v>
      </c>
      <c r="D52" t="s">
        <v>1262</v>
      </c>
      <c r="E52" t="s">
        <v>6465</v>
      </c>
      <c r="F52" t="s">
        <v>1931</v>
      </c>
      <c r="G52" t="s">
        <v>6220</v>
      </c>
      <c r="H52" t="s">
        <v>1265</v>
      </c>
      <c r="I52" t="s">
        <v>1261</v>
      </c>
      <c r="J52" t="s">
        <v>1932</v>
      </c>
      <c r="K52" t="s">
        <v>96</v>
      </c>
      <c r="L52" t="s">
        <v>6466</v>
      </c>
      <c r="M52" s="35">
        <v>46017.438888888893</v>
      </c>
      <c r="N52" s="35">
        <v>46021.659722222219</v>
      </c>
      <c r="O52" t="s">
        <v>972</v>
      </c>
      <c r="P52" t="s">
        <v>6223</v>
      </c>
      <c r="Q52" t="s">
        <v>6224</v>
      </c>
      <c r="R52" t="s">
        <v>98</v>
      </c>
      <c r="S52" t="s">
        <v>99</v>
      </c>
      <c r="T52" t="s">
        <v>100</v>
      </c>
      <c r="U52" t="s">
        <v>5928</v>
      </c>
      <c r="V52" t="s">
        <v>6467</v>
      </c>
      <c r="W52" t="s">
        <v>102</v>
      </c>
      <c r="X52" t="s">
        <v>6468</v>
      </c>
      <c r="Y52" t="s">
        <v>8</v>
      </c>
      <c r="Z52" t="s">
        <v>105</v>
      </c>
      <c r="AA52" t="s">
        <v>2530</v>
      </c>
      <c r="AB52" s="37">
        <v>1</v>
      </c>
      <c r="AC52" t="s">
        <v>107</v>
      </c>
      <c r="AD52" s="37">
        <v>65960</v>
      </c>
      <c r="AE52" s="37">
        <v>75096</v>
      </c>
      <c r="AF52" s="37">
        <v>65960</v>
      </c>
    </row>
    <row r="53" spans="1:32">
      <c r="A53" t="s">
        <v>707</v>
      </c>
      <c r="B53" t="s">
        <v>109</v>
      </c>
      <c r="C53" t="s">
        <v>160</v>
      </c>
      <c r="D53" t="s">
        <v>1244</v>
      </c>
      <c r="E53" t="s">
        <v>6469</v>
      </c>
      <c r="F53" t="s">
        <v>5099</v>
      </c>
      <c r="G53" t="s">
        <v>6220</v>
      </c>
      <c r="H53" t="s">
        <v>722</v>
      </c>
      <c r="I53" t="s">
        <v>1247</v>
      </c>
      <c r="J53" t="s">
        <v>5100</v>
      </c>
      <c r="K53" t="s">
        <v>96</v>
      </c>
      <c r="L53" t="s">
        <v>6470</v>
      </c>
      <c r="M53" s="35">
        <v>46020.333333333343</v>
      </c>
      <c r="N53" s="35">
        <v>46020.409722222219</v>
      </c>
      <c r="O53" t="s">
        <v>972</v>
      </c>
      <c r="P53" t="s">
        <v>6223</v>
      </c>
      <c r="Q53" t="s">
        <v>6224</v>
      </c>
      <c r="R53" t="s">
        <v>98</v>
      </c>
      <c r="S53" t="s">
        <v>119</v>
      </c>
      <c r="T53" t="s">
        <v>100</v>
      </c>
      <c r="U53" t="s">
        <v>5928</v>
      </c>
      <c r="V53" t="s">
        <v>6471</v>
      </c>
      <c r="W53" t="s">
        <v>102</v>
      </c>
      <c r="X53" t="s">
        <v>5103</v>
      </c>
      <c r="Y53" t="s">
        <v>8</v>
      </c>
      <c r="Z53" t="s">
        <v>105</v>
      </c>
      <c r="AA53" t="s">
        <v>1252</v>
      </c>
      <c r="AB53" s="37">
        <v>1</v>
      </c>
      <c r="AC53" t="s">
        <v>107</v>
      </c>
      <c r="AD53" s="37">
        <v>65960</v>
      </c>
      <c r="AE53" s="37">
        <v>75096</v>
      </c>
      <c r="AF53" s="37">
        <v>65960</v>
      </c>
    </row>
    <row r="54" spans="1:32">
      <c r="A54" t="s">
        <v>242</v>
      </c>
      <c r="B54" t="s">
        <v>248</v>
      </c>
      <c r="C54" t="s">
        <v>244</v>
      </c>
      <c r="D54" t="s">
        <v>309</v>
      </c>
      <c r="E54" t="s">
        <v>6472</v>
      </c>
      <c r="F54" t="s">
        <v>5728</v>
      </c>
      <c r="G54" t="s">
        <v>6220</v>
      </c>
      <c r="H54" t="s">
        <v>248</v>
      </c>
      <c r="I54" t="s">
        <v>242</v>
      </c>
      <c r="J54" t="s">
        <v>5729</v>
      </c>
      <c r="K54" t="s">
        <v>96</v>
      </c>
      <c r="L54" t="s">
        <v>6473</v>
      </c>
      <c r="M54" s="35">
        <v>46020.630555555559</v>
      </c>
      <c r="N54" s="35">
        <v>46021.624305555553</v>
      </c>
      <c r="O54" t="s">
        <v>972</v>
      </c>
      <c r="P54" t="s">
        <v>6223</v>
      </c>
      <c r="Q54" t="s">
        <v>6224</v>
      </c>
      <c r="R54" t="s">
        <v>98</v>
      </c>
      <c r="S54" t="s">
        <v>99</v>
      </c>
      <c r="T54" t="s">
        <v>100</v>
      </c>
      <c r="U54" t="s">
        <v>5928</v>
      </c>
      <c r="V54" t="s">
        <v>6474</v>
      </c>
      <c r="W54" t="s">
        <v>102</v>
      </c>
      <c r="X54" t="s">
        <v>6475</v>
      </c>
      <c r="Y54" t="s">
        <v>8</v>
      </c>
      <c r="Z54" t="s">
        <v>105</v>
      </c>
      <c r="AA54" t="s">
        <v>3351</v>
      </c>
      <c r="AB54" s="37">
        <v>1</v>
      </c>
      <c r="AC54" t="s">
        <v>107</v>
      </c>
      <c r="AD54" s="37">
        <v>65960</v>
      </c>
      <c r="AE54" s="37">
        <v>75096</v>
      </c>
      <c r="AF54" s="37">
        <v>65960</v>
      </c>
    </row>
    <row r="55" spans="1:32">
      <c r="A55" t="s">
        <v>108</v>
      </c>
      <c r="B55" t="s">
        <v>109</v>
      </c>
      <c r="C55" t="s">
        <v>110</v>
      </c>
      <c r="D55" t="s">
        <v>6486</v>
      </c>
      <c r="E55" t="s">
        <v>6495</v>
      </c>
      <c r="F55" t="s">
        <v>6496</v>
      </c>
      <c r="G55" t="s">
        <v>6476</v>
      </c>
      <c r="H55" t="s">
        <v>183</v>
      </c>
      <c r="I55" t="s">
        <v>6487</v>
      </c>
      <c r="J55" t="s">
        <v>6497</v>
      </c>
      <c r="K55" t="s">
        <v>96</v>
      </c>
      <c r="L55" t="s">
        <v>6498</v>
      </c>
      <c r="M55" s="35">
        <v>45986.352777777778</v>
      </c>
      <c r="N55" s="35">
        <v>45992.604861111111</v>
      </c>
      <c r="O55" t="s">
        <v>972</v>
      </c>
      <c r="P55" t="s">
        <v>1464</v>
      </c>
      <c r="Q55" t="s">
        <v>1464</v>
      </c>
      <c r="R55" t="s">
        <v>98</v>
      </c>
      <c r="S55" t="s">
        <v>119</v>
      </c>
      <c r="T55" t="s">
        <v>100</v>
      </c>
      <c r="U55" t="s">
        <v>6477</v>
      </c>
      <c r="V55" t="s">
        <v>6499</v>
      </c>
      <c r="W55" t="s">
        <v>102</v>
      </c>
      <c r="X55" t="s">
        <v>6500</v>
      </c>
      <c r="Y55" t="s">
        <v>11</v>
      </c>
      <c r="Z55" t="s">
        <v>105</v>
      </c>
      <c r="AA55" t="s">
        <v>3522</v>
      </c>
      <c r="AB55" s="37">
        <v>1</v>
      </c>
      <c r="AC55" t="s">
        <v>107</v>
      </c>
      <c r="AD55" s="37">
        <v>144968</v>
      </c>
      <c r="AE55" s="37">
        <v>140396</v>
      </c>
      <c r="AF55" s="37">
        <v>144968</v>
      </c>
    </row>
    <row r="56" spans="1:32">
      <c r="A56" t="s">
        <v>108</v>
      </c>
      <c r="B56" t="s">
        <v>109</v>
      </c>
      <c r="C56" t="s">
        <v>110</v>
      </c>
      <c r="D56" t="s">
        <v>180</v>
      </c>
      <c r="E56" t="s">
        <v>6501</v>
      </c>
      <c r="F56" t="s">
        <v>6502</v>
      </c>
      <c r="G56" t="s">
        <v>6476</v>
      </c>
      <c r="H56" t="s">
        <v>183</v>
      </c>
      <c r="I56" t="s">
        <v>108</v>
      </c>
      <c r="J56" t="s">
        <v>6503</v>
      </c>
      <c r="K56" t="s">
        <v>96</v>
      </c>
      <c r="L56" t="s">
        <v>6504</v>
      </c>
      <c r="M56" s="35">
        <v>45986.352777777778</v>
      </c>
      <c r="N56" s="35">
        <v>45992.46597222222</v>
      </c>
      <c r="O56" t="s">
        <v>972</v>
      </c>
      <c r="P56" t="s">
        <v>1464</v>
      </c>
      <c r="Q56" t="s">
        <v>1464</v>
      </c>
      <c r="R56" t="s">
        <v>98</v>
      </c>
      <c r="S56" t="s">
        <v>119</v>
      </c>
      <c r="T56" t="s">
        <v>100</v>
      </c>
      <c r="U56" t="s">
        <v>6477</v>
      </c>
      <c r="V56" t="s">
        <v>6505</v>
      </c>
      <c r="W56" t="s">
        <v>102</v>
      </c>
      <c r="X56" t="s">
        <v>6506</v>
      </c>
      <c r="Y56" t="s">
        <v>8</v>
      </c>
      <c r="Z56" t="s">
        <v>105</v>
      </c>
      <c r="AA56" t="s">
        <v>976</v>
      </c>
      <c r="AB56" s="37">
        <v>1</v>
      </c>
      <c r="AC56" t="s">
        <v>107</v>
      </c>
      <c r="AD56" s="37">
        <v>65960</v>
      </c>
      <c r="AE56" s="37">
        <v>75096</v>
      </c>
      <c r="AF56" s="37">
        <v>65960</v>
      </c>
    </row>
    <row r="57" spans="1:32">
      <c r="A57" t="s">
        <v>417</v>
      </c>
      <c r="B57" t="s">
        <v>86</v>
      </c>
      <c r="C57" t="s">
        <v>87</v>
      </c>
      <c r="D57" t="s">
        <v>1382</v>
      </c>
      <c r="E57" t="s">
        <v>6507</v>
      </c>
      <c r="F57" t="s">
        <v>6508</v>
      </c>
      <c r="G57" t="s">
        <v>6476</v>
      </c>
      <c r="H57" t="s">
        <v>455</v>
      </c>
      <c r="I57" t="s">
        <v>1385</v>
      </c>
      <c r="J57" t="s">
        <v>6509</v>
      </c>
      <c r="K57" t="s">
        <v>96</v>
      </c>
      <c r="L57" t="s">
        <v>6510</v>
      </c>
      <c r="M57" s="35">
        <v>45986.352777777778</v>
      </c>
      <c r="N57" s="35">
        <v>45992.466666666667</v>
      </c>
      <c r="O57" t="s">
        <v>972</v>
      </c>
      <c r="P57" t="s">
        <v>1464</v>
      </c>
      <c r="Q57" t="s">
        <v>1464</v>
      </c>
      <c r="R57" t="s">
        <v>98</v>
      </c>
      <c r="S57" t="s">
        <v>99</v>
      </c>
      <c r="T57" t="s">
        <v>100</v>
      </c>
      <c r="U57" t="s">
        <v>6477</v>
      </c>
      <c r="V57" t="s">
        <v>6511</v>
      </c>
      <c r="W57" t="s">
        <v>102</v>
      </c>
      <c r="X57" t="s">
        <v>6512</v>
      </c>
      <c r="Y57" t="s">
        <v>11</v>
      </c>
      <c r="Z57" t="s">
        <v>105</v>
      </c>
      <c r="AA57" t="s">
        <v>1390</v>
      </c>
      <c r="AB57" s="37">
        <v>1</v>
      </c>
      <c r="AC57" t="s">
        <v>107</v>
      </c>
      <c r="AD57" s="37">
        <v>144968</v>
      </c>
      <c r="AE57" s="37">
        <v>140396</v>
      </c>
      <c r="AF57" s="37">
        <v>144968</v>
      </c>
    </row>
    <row r="58" spans="1:32">
      <c r="A58" t="s">
        <v>297</v>
      </c>
      <c r="B58" t="s">
        <v>109</v>
      </c>
      <c r="C58" t="s">
        <v>110</v>
      </c>
      <c r="D58" t="s">
        <v>652</v>
      </c>
      <c r="E58" t="s">
        <v>6513</v>
      </c>
      <c r="F58" t="s">
        <v>6514</v>
      </c>
      <c r="G58" t="s">
        <v>6476</v>
      </c>
      <c r="H58" t="s">
        <v>655</v>
      </c>
      <c r="I58" t="s">
        <v>656</v>
      </c>
      <c r="J58" t="s">
        <v>6515</v>
      </c>
      <c r="K58" t="s">
        <v>96</v>
      </c>
      <c r="L58" t="s">
        <v>6516</v>
      </c>
      <c r="M58" s="35">
        <v>45986.350694444453</v>
      </c>
      <c r="N58" s="35">
        <v>45992.607638888891</v>
      </c>
      <c r="O58" t="s">
        <v>972</v>
      </c>
      <c r="P58" t="s">
        <v>1464</v>
      </c>
      <c r="Q58" t="s">
        <v>1464</v>
      </c>
      <c r="R58" t="s">
        <v>963</v>
      </c>
      <c r="S58" t="s">
        <v>963</v>
      </c>
      <c r="T58" t="s">
        <v>100</v>
      </c>
      <c r="U58" t="s">
        <v>6477</v>
      </c>
      <c r="V58" t="s">
        <v>6517</v>
      </c>
      <c r="W58" t="s">
        <v>102</v>
      </c>
      <c r="X58" t="s">
        <v>6518</v>
      </c>
      <c r="Y58" t="s">
        <v>13</v>
      </c>
      <c r="Z58" t="s">
        <v>105</v>
      </c>
      <c r="AA58" t="s">
        <v>661</v>
      </c>
      <c r="AB58" s="37">
        <v>1</v>
      </c>
      <c r="AC58" t="s">
        <v>107</v>
      </c>
      <c r="AD58" s="37">
        <v>275729</v>
      </c>
      <c r="AE58" s="37">
        <v>196537</v>
      </c>
      <c r="AF58" s="37">
        <v>275729</v>
      </c>
    </row>
    <row r="59" spans="1:32">
      <c r="A59" t="s">
        <v>297</v>
      </c>
      <c r="B59" t="s">
        <v>109</v>
      </c>
      <c r="C59" t="s">
        <v>110</v>
      </c>
      <c r="D59" t="s">
        <v>779</v>
      </c>
      <c r="E59" t="s">
        <v>6690</v>
      </c>
      <c r="F59" t="s">
        <v>6691</v>
      </c>
      <c r="G59" t="s">
        <v>6476</v>
      </c>
      <c r="H59" t="s">
        <v>302</v>
      </c>
      <c r="I59" t="s">
        <v>782</v>
      </c>
      <c r="J59" t="s">
        <v>6692</v>
      </c>
      <c r="K59" t="s">
        <v>96</v>
      </c>
      <c r="L59" t="s">
        <v>6693</v>
      </c>
      <c r="M59" s="35">
        <v>45988.333333333343</v>
      </c>
      <c r="N59" s="35">
        <v>45993.707638888889</v>
      </c>
      <c r="O59" t="s">
        <v>972</v>
      </c>
      <c r="P59" t="s">
        <v>1464</v>
      </c>
      <c r="Q59" t="s">
        <v>1464</v>
      </c>
      <c r="R59" t="s">
        <v>964</v>
      </c>
      <c r="S59" t="s">
        <v>964</v>
      </c>
      <c r="T59" t="s">
        <v>100</v>
      </c>
      <c r="U59" t="s">
        <v>6477</v>
      </c>
      <c r="V59" t="s">
        <v>6694</v>
      </c>
      <c r="W59" t="s">
        <v>102</v>
      </c>
      <c r="X59" t="s">
        <v>6695</v>
      </c>
      <c r="Y59" t="s">
        <v>11</v>
      </c>
      <c r="Z59" t="s">
        <v>105</v>
      </c>
      <c r="AA59" t="s">
        <v>359</v>
      </c>
      <c r="AB59" s="37">
        <v>1</v>
      </c>
      <c r="AC59" t="s">
        <v>107</v>
      </c>
      <c r="AD59" s="37">
        <v>144968</v>
      </c>
      <c r="AE59" s="37">
        <v>140396</v>
      </c>
      <c r="AF59" s="37">
        <v>144968</v>
      </c>
    </row>
    <row r="60" spans="1:32">
      <c r="A60" t="s">
        <v>1084</v>
      </c>
      <c r="B60" t="s">
        <v>957</v>
      </c>
      <c r="C60" t="s">
        <v>286</v>
      </c>
      <c r="D60" t="s">
        <v>2683</v>
      </c>
      <c r="E60" t="s">
        <v>6696</v>
      </c>
      <c r="F60" t="s">
        <v>6697</v>
      </c>
      <c r="G60" t="s">
        <v>6476</v>
      </c>
      <c r="H60" t="s">
        <v>1088</v>
      </c>
      <c r="I60" t="s">
        <v>1084</v>
      </c>
      <c r="J60" t="s">
        <v>6698</v>
      </c>
      <c r="K60" t="s">
        <v>96</v>
      </c>
      <c r="L60" t="s">
        <v>6699</v>
      </c>
      <c r="M60" s="35">
        <v>45988.333333333343</v>
      </c>
      <c r="N60" s="35">
        <v>45993.368750000001</v>
      </c>
      <c r="O60" t="s">
        <v>972</v>
      </c>
      <c r="P60" t="s">
        <v>1464</v>
      </c>
      <c r="Q60" t="s">
        <v>1464</v>
      </c>
      <c r="R60" t="s">
        <v>964</v>
      </c>
      <c r="S60" t="s">
        <v>964</v>
      </c>
      <c r="T60" t="s">
        <v>100</v>
      </c>
      <c r="U60" t="s">
        <v>6477</v>
      </c>
      <c r="V60" t="s">
        <v>6700</v>
      </c>
      <c r="W60" t="s">
        <v>102</v>
      </c>
      <c r="X60" t="s">
        <v>6701</v>
      </c>
      <c r="Y60" t="s">
        <v>8</v>
      </c>
      <c r="Z60" t="s">
        <v>105</v>
      </c>
      <c r="AA60" t="s">
        <v>2690</v>
      </c>
      <c r="AB60" s="37">
        <v>1</v>
      </c>
      <c r="AC60" t="s">
        <v>107</v>
      </c>
      <c r="AD60" s="37">
        <v>65960</v>
      </c>
      <c r="AE60" s="37">
        <v>75096</v>
      </c>
      <c r="AF60" s="37">
        <v>65960</v>
      </c>
    </row>
    <row r="61" spans="1:32">
      <c r="A61" t="s">
        <v>750</v>
      </c>
      <c r="B61" t="s">
        <v>957</v>
      </c>
      <c r="C61" t="s">
        <v>286</v>
      </c>
      <c r="D61" t="s">
        <v>3770</v>
      </c>
      <c r="E61" t="s">
        <v>6706</v>
      </c>
      <c r="F61" t="s">
        <v>6707</v>
      </c>
      <c r="G61" t="s">
        <v>6476</v>
      </c>
      <c r="H61" t="s">
        <v>754</v>
      </c>
      <c r="I61" t="s">
        <v>750</v>
      </c>
      <c r="J61" t="s">
        <v>6708</v>
      </c>
      <c r="K61" t="s">
        <v>96</v>
      </c>
      <c r="L61" t="s">
        <v>6709</v>
      </c>
      <c r="M61" s="35">
        <v>45989.333333333343</v>
      </c>
      <c r="N61" s="35">
        <v>45994.630555555559</v>
      </c>
      <c r="O61" t="s">
        <v>972</v>
      </c>
      <c r="P61" t="s">
        <v>1464</v>
      </c>
      <c r="Q61" t="s">
        <v>1464</v>
      </c>
      <c r="R61" t="s">
        <v>964</v>
      </c>
      <c r="S61" t="s">
        <v>964</v>
      </c>
      <c r="T61" t="s">
        <v>100</v>
      </c>
      <c r="U61" t="s">
        <v>6477</v>
      </c>
      <c r="V61" t="s">
        <v>6710</v>
      </c>
      <c r="W61" t="s">
        <v>102</v>
      </c>
      <c r="X61" t="s">
        <v>6711</v>
      </c>
      <c r="Y61" t="s">
        <v>8</v>
      </c>
      <c r="Z61" t="s">
        <v>105</v>
      </c>
      <c r="AA61" t="s">
        <v>3777</v>
      </c>
      <c r="AB61" s="37">
        <v>1</v>
      </c>
      <c r="AC61" t="s">
        <v>107</v>
      </c>
      <c r="AD61" s="37">
        <v>65960</v>
      </c>
      <c r="AE61" s="37">
        <v>75096</v>
      </c>
      <c r="AF61" s="37">
        <v>65960</v>
      </c>
    </row>
    <row r="62" spans="1:32">
      <c r="A62" t="s">
        <v>707</v>
      </c>
      <c r="B62" t="s">
        <v>109</v>
      </c>
      <c r="C62" t="s">
        <v>160</v>
      </c>
      <c r="D62" t="s">
        <v>719</v>
      </c>
      <c r="E62" t="s">
        <v>6712</v>
      </c>
      <c r="F62" t="s">
        <v>6713</v>
      </c>
      <c r="G62" t="s">
        <v>6476</v>
      </c>
      <c r="H62" t="s">
        <v>722</v>
      </c>
      <c r="I62" t="s">
        <v>707</v>
      </c>
      <c r="J62" t="s">
        <v>6714</v>
      </c>
      <c r="K62" t="s">
        <v>96</v>
      </c>
      <c r="L62" t="s">
        <v>6715</v>
      </c>
      <c r="M62" s="35">
        <v>45989.663888888892</v>
      </c>
      <c r="N62" s="35">
        <v>45994.368055555547</v>
      </c>
      <c r="O62" t="s">
        <v>972</v>
      </c>
      <c r="P62" t="s">
        <v>1464</v>
      </c>
      <c r="Q62" t="s">
        <v>1464</v>
      </c>
      <c r="R62" t="s">
        <v>963</v>
      </c>
      <c r="S62" t="s">
        <v>963</v>
      </c>
      <c r="T62" t="s">
        <v>100</v>
      </c>
      <c r="U62" t="s">
        <v>6477</v>
      </c>
      <c r="V62" t="s">
        <v>6716</v>
      </c>
      <c r="W62" t="s">
        <v>102</v>
      </c>
      <c r="X62" t="s">
        <v>6717</v>
      </c>
      <c r="Y62" t="s">
        <v>8</v>
      </c>
      <c r="Z62" t="s">
        <v>105</v>
      </c>
      <c r="AA62" t="s">
        <v>718</v>
      </c>
      <c r="AB62" s="37">
        <v>1</v>
      </c>
      <c r="AC62" t="s">
        <v>107</v>
      </c>
      <c r="AD62" s="37">
        <v>65960</v>
      </c>
      <c r="AE62" s="37">
        <v>75096</v>
      </c>
      <c r="AF62" s="37">
        <v>65960</v>
      </c>
    </row>
    <row r="63" spans="1:32">
      <c r="A63" t="s">
        <v>189</v>
      </c>
      <c r="B63" t="s">
        <v>190</v>
      </c>
      <c r="C63" t="s">
        <v>191</v>
      </c>
      <c r="D63" t="s">
        <v>210</v>
      </c>
      <c r="E63" t="s">
        <v>6718</v>
      </c>
      <c r="F63" t="s">
        <v>6719</v>
      </c>
      <c r="G63" t="s">
        <v>6476</v>
      </c>
      <c r="H63" t="s">
        <v>195</v>
      </c>
      <c r="I63" t="s">
        <v>189</v>
      </c>
      <c r="J63" t="s">
        <v>6720</v>
      </c>
      <c r="K63" t="s">
        <v>96</v>
      </c>
      <c r="L63" t="s">
        <v>6721</v>
      </c>
      <c r="M63" s="35">
        <v>45989.663888888892</v>
      </c>
      <c r="N63" s="35">
        <v>45994.661111111112</v>
      </c>
      <c r="O63" t="s">
        <v>972</v>
      </c>
      <c r="P63" t="s">
        <v>1464</v>
      </c>
      <c r="Q63" t="s">
        <v>1464</v>
      </c>
      <c r="R63" t="s">
        <v>963</v>
      </c>
      <c r="S63" t="s">
        <v>964</v>
      </c>
      <c r="T63" t="s">
        <v>100</v>
      </c>
      <c r="U63" t="s">
        <v>6477</v>
      </c>
      <c r="V63" t="s">
        <v>6722</v>
      </c>
      <c r="W63" t="s">
        <v>102</v>
      </c>
      <c r="X63" t="s">
        <v>6723</v>
      </c>
      <c r="Y63" t="s">
        <v>8</v>
      </c>
      <c r="Z63" t="s">
        <v>105</v>
      </c>
      <c r="AA63" t="s">
        <v>2033</v>
      </c>
      <c r="AB63" s="37">
        <v>1</v>
      </c>
      <c r="AC63" t="s">
        <v>107</v>
      </c>
      <c r="AD63" s="37">
        <v>65960</v>
      </c>
      <c r="AE63" s="37">
        <v>75096</v>
      </c>
      <c r="AF63" s="37">
        <v>65960</v>
      </c>
    </row>
    <row r="64" spans="1:32">
      <c r="A64" t="s">
        <v>1261</v>
      </c>
      <c r="B64" t="s">
        <v>124</v>
      </c>
      <c r="C64" t="s">
        <v>125</v>
      </c>
      <c r="D64" t="s">
        <v>2631</v>
      </c>
      <c r="E64" t="s">
        <v>6724</v>
      </c>
      <c r="F64" t="s">
        <v>6725</v>
      </c>
      <c r="G64" t="s">
        <v>6476</v>
      </c>
      <c r="H64" t="s">
        <v>1265</v>
      </c>
      <c r="I64" t="s">
        <v>2634</v>
      </c>
      <c r="J64" t="s">
        <v>6726</v>
      </c>
      <c r="K64" t="s">
        <v>96</v>
      </c>
      <c r="L64" t="s">
        <v>6727</v>
      </c>
      <c r="M64" s="35">
        <v>45989.663888888892</v>
      </c>
      <c r="N64" s="35">
        <v>45994.37222222222</v>
      </c>
      <c r="O64" t="s">
        <v>972</v>
      </c>
      <c r="P64" t="s">
        <v>1464</v>
      </c>
      <c r="Q64" t="s">
        <v>1464</v>
      </c>
      <c r="R64" t="s">
        <v>964</v>
      </c>
      <c r="S64" t="s">
        <v>964</v>
      </c>
      <c r="T64" t="s">
        <v>100</v>
      </c>
      <c r="U64" t="s">
        <v>6477</v>
      </c>
      <c r="V64" t="s">
        <v>6728</v>
      </c>
      <c r="W64" t="s">
        <v>102</v>
      </c>
      <c r="X64" t="s">
        <v>6729</v>
      </c>
      <c r="Y64" t="s">
        <v>11</v>
      </c>
      <c r="Z64" t="s">
        <v>105</v>
      </c>
      <c r="AA64" t="s">
        <v>1271</v>
      </c>
      <c r="AB64" s="37">
        <v>1</v>
      </c>
      <c r="AC64" t="s">
        <v>107</v>
      </c>
      <c r="AD64" s="37">
        <v>144968</v>
      </c>
      <c r="AE64" s="37">
        <v>140396</v>
      </c>
      <c r="AF64" s="37">
        <v>144968</v>
      </c>
    </row>
    <row r="65" spans="1:32">
      <c r="A65" t="s">
        <v>1084</v>
      </c>
      <c r="B65" t="s">
        <v>957</v>
      </c>
      <c r="C65" t="s">
        <v>286</v>
      </c>
      <c r="D65" t="s">
        <v>6730</v>
      </c>
      <c r="E65" t="s">
        <v>6731</v>
      </c>
      <c r="F65" t="s">
        <v>6732</v>
      </c>
      <c r="G65" t="s">
        <v>6476</v>
      </c>
      <c r="H65" t="s">
        <v>1088</v>
      </c>
      <c r="I65" t="s">
        <v>6733</v>
      </c>
      <c r="J65" t="s">
        <v>6734</v>
      </c>
      <c r="K65" t="s">
        <v>96</v>
      </c>
      <c r="L65" t="s">
        <v>6735</v>
      </c>
      <c r="M65" s="35">
        <v>45989.663888888892</v>
      </c>
      <c r="N65" s="35">
        <v>45995.53402777778</v>
      </c>
      <c r="O65" t="s">
        <v>972</v>
      </c>
      <c r="P65" t="s">
        <v>1464</v>
      </c>
      <c r="Q65" t="s">
        <v>1464</v>
      </c>
      <c r="R65" t="s">
        <v>963</v>
      </c>
      <c r="S65" t="s">
        <v>964</v>
      </c>
      <c r="T65" t="s">
        <v>100</v>
      </c>
      <c r="U65" t="s">
        <v>6477</v>
      </c>
      <c r="V65" t="s">
        <v>6736</v>
      </c>
      <c r="W65" t="s">
        <v>102</v>
      </c>
      <c r="X65" t="s">
        <v>6737</v>
      </c>
      <c r="Y65" t="s">
        <v>13</v>
      </c>
      <c r="Z65" t="s">
        <v>105</v>
      </c>
      <c r="AA65" t="s">
        <v>2690</v>
      </c>
      <c r="AB65" s="37">
        <v>1</v>
      </c>
      <c r="AC65" t="s">
        <v>107</v>
      </c>
      <c r="AD65" s="37">
        <v>275729</v>
      </c>
      <c r="AE65" s="37">
        <v>196537</v>
      </c>
      <c r="AF65" s="37">
        <v>275729</v>
      </c>
    </row>
    <row r="66" spans="1:32">
      <c r="A66" t="s">
        <v>417</v>
      </c>
      <c r="B66" t="s">
        <v>86</v>
      </c>
      <c r="C66" t="s">
        <v>87</v>
      </c>
      <c r="D66" t="s">
        <v>470</v>
      </c>
      <c r="E66" t="s">
        <v>6738</v>
      </c>
      <c r="F66" t="s">
        <v>6739</v>
      </c>
      <c r="G66" t="s">
        <v>6476</v>
      </c>
      <c r="H66" t="s">
        <v>455</v>
      </c>
      <c r="I66" t="s">
        <v>473</v>
      </c>
      <c r="J66" t="s">
        <v>6740</v>
      </c>
      <c r="K66" t="s">
        <v>96</v>
      </c>
      <c r="L66" t="s">
        <v>6741</v>
      </c>
      <c r="M66" s="35">
        <v>45989.663888888892</v>
      </c>
      <c r="N66" s="35">
        <v>45992.48333333333</v>
      </c>
      <c r="O66" t="s">
        <v>972</v>
      </c>
      <c r="P66" t="s">
        <v>1464</v>
      </c>
      <c r="Q66" t="s">
        <v>1464</v>
      </c>
      <c r="R66" t="s">
        <v>964</v>
      </c>
      <c r="S66" t="s">
        <v>964</v>
      </c>
      <c r="T66" t="s">
        <v>100</v>
      </c>
      <c r="U66" t="s">
        <v>6477</v>
      </c>
      <c r="V66" t="s">
        <v>6742</v>
      </c>
      <c r="W66" t="s">
        <v>102</v>
      </c>
      <c r="X66" t="s">
        <v>6743</v>
      </c>
      <c r="Y66" t="s">
        <v>11</v>
      </c>
      <c r="Z66" t="s">
        <v>105</v>
      </c>
      <c r="AA66" t="s">
        <v>1318</v>
      </c>
      <c r="AB66" s="37">
        <v>1</v>
      </c>
      <c r="AC66" t="s">
        <v>107</v>
      </c>
      <c r="AD66" s="37">
        <v>144968</v>
      </c>
      <c r="AE66" s="37">
        <v>140396</v>
      </c>
      <c r="AF66" s="37">
        <v>144968</v>
      </c>
    </row>
    <row r="67" spans="1:32">
      <c r="A67" t="s">
        <v>417</v>
      </c>
      <c r="B67" t="s">
        <v>86</v>
      </c>
      <c r="C67" t="s">
        <v>87</v>
      </c>
      <c r="D67" t="s">
        <v>6682</v>
      </c>
      <c r="E67" t="s">
        <v>6744</v>
      </c>
      <c r="F67" t="s">
        <v>6745</v>
      </c>
      <c r="G67" t="s">
        <v>6476</v>
      </c>
      <c r="H67" t="s">
        <v>1534</v>
      </c>
      <c r="I67" t="s">
        <v>6685</v>
      </c>
      <c r="J67" t="s">
        <v>6746</v>
      </c>
      <c r="K67" t="s">
        <v>96</v>
      </c>
      <c r="L67" t="s">
        <v>6747</v>
      </c>
      <c r="M67" s="35">
        <v>45989.663888888892</v>
      </c>
      <c r="N67" s="35">
        <v>45994.357638888891</v>
      </c>
      <c r="O67" t="s">
        <v>972</v>
      </c>
      <c r="P67" t="s">
        <v>1464</v>
      </c>
      <c r="Q67" t="s">
        <v>1464</v>
      </c>
      <c r="R67" t="s">
        <v>964</v>
      </c>
      <c r="S67" t="s">
        <v>964</v>
      </c>
      <c r="T67" t="s">
        <v>100</v>
      </c>
      <c r="U67" t="s">
        <v>6477</v>
      </c>
      <c r="V67" t="s">
        <v>6748</v>
      </c>
      <c r="W67" t="s">
        <v>102</v>
      </c>
      <c r="X67" t="s">
        <v>6749</v>
      </c>
      <c r="Y67" t="s">
        <v>104</v>
      </c>
      <c r="Z67" t="s">
        <v>282</v>
      </c>
      <c r="AA67" t="s">
        <v>426</v>
      </c>
      <c r="AB67" s="37">
        <v>1</v>
      </c>
      <c r="AC67" t="s">
        <v>107</v>
      </c>
      <c r="AD67" s="37">
        <v>988463</v>
      </c>
      <c r="AE67" s="37">
        <v>196537</v>
      </c>
      <c r="AF67" s="37">
        <v>988463</v>
      </c>
    </row>
    <row r="68" spans="1:32">
      <c r="A68" t="s">
        <v>189</v>
      </c>
      <c r="B68" t="s">
        <v>190</v>
      </c>
      <c r="C68" t="s">
        <v>191</v>
      </c>
      <c r="D68" t="s">
        <v>5104</v>
      </c>
      <c r="E68" t="s">
        <v>6750</v>
      </c>
      <c r="F68" t="s">
        <v>6751</v>
      </c>
      <c r="G68" t="s">
        <v>6476</v>
      </c>
      <c r="H68" t="s">
        <v>195</v>
      </c>
      <c r="I68" t="s">
        <v>5107</v>
      </c>
      <c r="J68" t="s">
        <v>6752</v>
      </c>
      <c r="K68" t="s">
        <v>96</v>
      </c>
      <c r="L68" t="s">
        <v>6753</v>
      </c>
      <c r="M68" s="35">
        <v>45989.663888888892</v>
      </c>
      <c r="N68" s="35">
        <v>45994.593055555553</v>
      </c>
      <c r="O68" t="s">
        <v>972</v>
      </c>
      <c r="P68" t="s">
        <v>1464</v>
      </c>
      <c r="Q68" t="s">
        <v>1464</v>
      </c>
      <c r="R68" t="s">
        <v>98</v>
      </c>
      <c r="S68" t="s">
        <v>119</v>
      </c>
      <c r="T68" t="s">
        <v>100</v>
      </c>
      <c r="U68" t="s">
        <v>6477</v>
      </c>
      <c r="V68" t="s">
        <v>6754</v>
      </c>
      <c r="W68" t="s">
        <v>102</v>
      </c>
      <c r="X68" t="s">
        <v>6755</v>
      </c>
      <c r="Y68" t="s">
        <v>11</v>
      </c>
      <c r="Z68" t="s">
        <v>105</v>
      </c>
      <c r="AA68" t="s">
        <v>201</v>
      </c>
      <c r="AB68" s="37">
        <v>1</v>
      </c>
      <c r="AC68" t="s">
        <v>107</v>
      </c>
      <c r="AD68" s="37">
        <v>144968</v>
      </c>
      <c r="AE68" s="37">
        <v>140396</v>
      </c>
      <c r="AF68" s="37">
        <v>144968</v>
      </c>
    </row>
    <row r="69" spans="1:32">
      <c r="A69" t="s">
        <v>189</v>
      </c>
      <c r="B69" t="s">
        <v>190</v>
      </c>
      <c r="C69" t="s">
        <v>191</v>
      </c>
      <c r="D69" t="s">
        <v>210</v>
      </c>
      <c r="E69" t="s">
        <v>6756</v>
      </c>
      <c r="F69" t="s">
        <v>6757</v>
      </c>
      <c r="G69" t="s">
        <v>6476</v>
      </c>
      <c r="H69" t="s">
        <v>195</v>
      </c>
      <c r="I69" t="s">
        <v>189</v>
      </c>
      <c r="J69" t="s">
        <v>6758</v>
      </c>
      <c r="K69" t="s">
        <v>96</v>
      </c>
      <c r="L69" t="s">
        <v>6759</v>
      </c>
      <c r="M69" s="35">
        <v>45989.663888888892</v>
      </c>
      <c r="N69" s="35">
        <v>45994.369444444441</v>
      </c>
      <c r="O69" t="s">
        <v>972</v>
      </c>
      <c r="P69" t="s">
        <v>1464</v>
      </c>
      <c r="Q69" t="s">
        <v>1464</v>
      </c>
      <c r="R69" t="s">
        <v>98</v>
      </c>
      <c r="S69" t="s">
        <v>119</v>
      </c>
      <c r="T69" t="s">
        <v>100</v>
      </c>
      <c r="U69" t="s">
        <v>6477</v>
      </c>
      <c r="V69" t="s">
        <v>6760</v>
      </c>
      <c r="W69" t="s">
        <v>102</v>
      </c>
      <c r="X69" t="s">
        <v>6761</v>
      </c>
      <c r="Y69" t="s">
        <v>8</v>
      </c>
      <c r="Z69" t="s">
        <v>105</v>
      </c>
      <c r="AA69" t="s">
        <v>230</v>
      </c>
      <c r="AB69" s="37">
        <v>1</v>
      </c>
      <c r="AC69" t="s">
        <v>107</v>
      </c>
      <c r="AD69" s="37">
        <v>65960</v>
      </c>
      <c r="AE69" s="37">
        <v>75096</v>
      </c>
      <c r="AF69" s="37">
        <v>65960</v>
      </c>
    </row>
    <row r="70" spans="1:32">
      <c r="A70" t="s">
        <v>1066</v>
      </c>
      <c r="B70" t="s">
        <v>190</v>
      </c>
      <c r="C70" t="s">
        <v>191</v>
      </c>
      <c r="D70" t="s">
        <v>6762</v>
      </c>
      <c r="E70" t="s">
        <v>6763</v>
      </c>
      <c r="F70" t="s">
        <v>6764</v>
      </c>
      <c r="G70" t="s">
        <v>6476</v>
      </c>
      <c r="H70" t="s">
        <v>276</v>
      </c>
      <c r="I70" t="s">
        <v>6765</v>
      </c>
      <c r="J70" t="s">
        <v>6766</v>
      </c>
      <c r="K70" t="s">
        <v>96</v>
      </c>
      <c r="L70" t="s">
        <v>6767</v>
      </c>
      <c r="M70" s="35">
        <v>45989.663888888892</v>
      </c>
      <c r="N70" s="35">
        <v>45995.628472222219</v>
      </c>
      <c r="O70" t="s">
        <v>972</v>
      </c>
      <c r="P70" t="s">
        <v>1464</v>
      </c>
      <c r="Q70" t="s">
        <v>1464</v>
      </c>
      <c r="R70" t="s">
        <v>98</v>
      </c>
      <c r="S70" t="s">
        <v>119</v>
      </c>
      <c r="T70" t="s">
        <v>100</v>
      </c>
      <c r="U70" t="s">
        <v>6477</v>
      </c>
      <c r="V70" t="s">
        <v>6768</v>
      </c>
      <c r="W70" t="s">
        <v>102</v>
      </c>
      <c r="X70" t="s">
        <v>6769</v>
      </c>
      <c r="Y70" t="s">
        <v>104</v>
      </c>
      <c r="Z70" t="s">
        <v>282</v>
      </c>
      <c r="AA70" t="s">
        <v>1673</v>
      </c>
      <c r="AB70" s="37">
        <v>1</v>
      </c>
      <c r="AC70" t="s">
        <v>107</v>
      </c>
      <c r="AD70" s="37">
        <v>988463</v>
      </c>
      <c r="AE70" s="37">
        <v>196537</v>
      </c>
      <c r="AF70" s="37">
        <v>988463</v>
      </c>
    </row>
    <row r="71" spans="1:32">
      <c r="A71" t="s">
        <v>189</v>
      </c>
      <c r="B71" t="s">
        <v>190</v>
      </c>
      <c r="C71" t="s">
        <v>191</v>
      </c>
      <c r="D71" t="s">
        <v>2793</v>
      </c>
      <c r="E71" t="s">
        <v>6770</v>
      </c>
      <c r="F71" t="s">
        <v>6771</v>
      </c>
      <c r="G71" t="s">
        <v>6476</v>
      </c>
      <c r="H71" t="s">
        <v>235</v>
      </c>
      <c r="I71" t="s">
        <v>2796</v>
      </c>
      <c r="J71" t="s">
        <v>6772</v>
      </c>
      <c r="K71" t="s">
        <v>96</v>
      </c>
      <c r="L71" t="s">
        <v>6773</v>
      </c>
      <c r="M71" s="35">
        <v>45989.663888888892</v>
      </c>
      <c r="N71" s="35">
        <v>45994.668749999997</v>
      </c>
      <c r="O71" t="s">
        <v>972</v>
      </c>
      <c r="P71" t="s">
        <v>1464</v>
      </c>
      <c r="Q71" t="s">
        <v>1464</v>
      </c>
      <c r="R71" t="s">
        <v>98</v>
      </c>
      <c r="S71" t="s">
        <v>119</v>
      </c>
      <c r="T71" t="s">
        <v>100</v>
      </c>
      <c r="U71" t="s">
        <v>6477</v>
      </c>
      <c r="V71" t="s">
        <v>6774</v>
      </c>
      <c r="W71" t="s">
        <v>102</v>
      </c>
      <c r="X71" t="s">
        <v>6775</v>
      </c>
      <c r="Y71" t="s">
        <v>15</v>
      </c>
      <c r="Z71" t="s">
        <v>105</v>
      </c>
      <c r="AA71" t="s">
        <v>553</v>
      </c>
      <c r="AB71" s="37">
        <v>1</v>
      </c>
      <c r="AC71" t="s">
        <v>107</v>
      </c>
      <c r="AD71" s="37">
        <v>479589</v>
      </c>
      <c r="AE71" s="37">
        <v>196537</v>
      </c>
      <c r="AF71" s="37">
        <v>479589</v>
      </c>
    </row>
    <row r="72" spans="1:32">
      <c r="A72" t="s">
        <v>297</v>
      </c>
      <c r="B72" t="s">
        <v>109</v>
      </c>
      <c r="C72" t="s">
        <v>110</v>
      </c>
      <c r="D72" t="s">
        <v>2125</v>
      </c>
      <c r="E72" t="s">
        <v>6776</v>
      </c>
      <c r="F72" t="s">
        <v>6777</v>
      </c>
      <c r="G72" t="s">
        <v>6476</v>
      </c>
      <c r="H72" t="s">
        <v>302</v>
      </c>
      <c r="I72" t="s">
        <v>2128</v>
      </c>
      <c r="J72" t="s">
        <v>6778</v>
      </c>
      <c r="K72" t="s">
        <v>96</v>
      </c>
      <c r="L72" t="s">
        <v>6779</v>
      </c>
      <c r="M72" s="35">
        <v>45989.663888888892</v>
      </c>
      <c r="N72" s="35">
        <v>45994.595833333333</v>
      </c>
      <c r="O72" t="s">
        <v>972</v>
      </c>
      <c r="P72" t="s">
        <v>1464</v>
      </c>
      <c r="Q72" t="s">
        <v>1464</v>
      </c>
      <c r="R72" t="s">
        <v>98</v>
      </c>
      <c r="S72" t="s">
        <v>119</v>
      </c>
      <c r="T72" t="s">
        <v>100</v>
      </c>
      <c r="U72" t="s">
        <v>6477</v>
      </c>
      <c r="V72" t="s">
        <v>6780</v>
      </c>
      <c r="W72" t="s">
        <v>102</v>
      </c>
      <c r="X72" t="s">
        <v>6781</v>
      </c>
      <c r="Y72" t="s">
        <v>11</v>
      </c>
      <c r="Z72" t="s">
        <v>105</v>
      </c>
      <c r="AA72" t="s">
        <v>485</v>
      </c>
      <c r="AB72" s="37">
        <v>1</v>
      </c>
      <c r="AC72" t="s">
        <v>107</v>
      </c>
      <c r="AD72" s="37">
        <v>144968</v>
      </c>
      <c r="AE72" s="37">
        <v>140396</v>
      </c>
      <c r="AF72" s="37">
        <v>144968</v>
      </c>
    </row>
    <row r="73" spans="1:32">
      <c r="A73" t="s">
        <v>1066</v>
      </c>
      <c r="B73" t="s">
        <v>190</v>
      </c>
      <c r="C73" t="s">
        <v>191</v>
      </c>
      <c r="D73" t="s">
        <v>1433</v>
      </c>
      <c r="E73" t="s">
        <v>6823</v>
      </c>
      <c r="F73" t="s">
        <v>6824</v>
      </c>
      <c r="G73" t="s">
        <v>6476</v>
      </c>
      <c r="H73" t="s">
        <v>195</v>
      </c>
      <c r="I73" t="s">
        <v>1436</v>
      </c>
      <c r="J73" t="s">
        <v>6825</v>
      </c>
      <c r="K73" t="s">
        <v>96</v>
      </c>
      <c r="L73" t="s">
        <v>6826</v>
      </c>
      <c r="M73" s="35">
        <v>45995.686805555553</v>
      </c>
      <c r="N73" s="35">
        <v>46003.574999999997</v>
      </c>
      <c r="O73" t="s">
        <v>972</v>
      </c>
      <c r="P73" t="s">
        <v>1464</v>
      </c>
      <c r="Q73" t="s">
        <v>1464</v>
      </c>
      <c r="R73" t="s">
        <v>964</v>
      </c>
      <c r="S73" t="s">
        <v>964</v>
      </c>
      <c r="T73" t="s">
        <v>100</v>
      </c>
      <c r="U73" t="s">
        <v>6477</v>
      </c>
      <c r="V73" t="s">
        <v>6827</v>
      </c>
      <c r="W73" t="s">
        <v>102</v>
      </c>
      <c r="X73" t="s">
        <v>6828</v>
      </c>
      <c r="Y73" t="s">
        <v>11</v>
      </c>
      <c r="Z73" t="s">
        <v>105</v>
      </c>
      <c r="AA73" t="s">
        <v>1075</v>
      </c>
      <c r="AB73" s="37">
        <v>1</v>
      </c>
      <c r="AC73" t="s">
        <v>107</v>
      </c>
      <c r="AD73" s="37">
        <v>144968</v>
      </c>
      <c r="AE73" s="37">
        <v>140396</v>
      </c>
      <c r="AF73" s="37">
        <v>144968</v>
      </c>
    </row>
    <row r="74" spans="1:32">
      <c r="A74" t="s">
        <v>231</v>
      </c>
      <c r="B74" t="s">
        <v>86</v>
      </c>
      <c r="C74" t="s">
        <v>87</v>
      </c>
      <c r="D74" t="s">
        <v>1298</v>
      </c>
      <c r="E74" t="s">
        <v>6829</v>
      </c>
      <c r="F74" t="s">
        <v>6830</v>
      </c>
      <c r="G74" t="s">
        <v>6476</v>
      </c>
      <c r="H74" t="s">
        <v>235</v>
      </c>
      <c r="I74" t="s">
        <v>1301</v>
      </c>
      <c r="J74" t="s">
        <v>6831</v>
      </c>
      <c r="K74" t="s">
        <v>96</v>
      </c>
      <c r="L74" t="s">
        <v>6832</v>
      </c>
      <c r="M74" s="35">
        <v>45995.686805555553</v>
      </c>
      <c r="N74" s="35">
        <v>46002.493055555547</v>
      </c>
      <c r="O74" t="s">
        <v>972</v>
      </c>
      <c r="P74" t="s">
        <v>1464</v>
      </c>
      <c r="Q74" t="s">
        <v>1464</v>
      </c>
      <c r="R74" t="s">
        <v>964</v>
      </c>
      <c r="S74" t="s">
        <v>964</v>
      </c>
      <c r="T74" t="s">
        <v>100</v>
      </c>
      <c r="U74" t="s">
        <v>6477</v>
      </c>
      <c r="V74" t="s">
        <v>6833</v>
      </c>
      <c r="W74" t="s">
        <v>102</v>
      </c>
      <c r="X74" t="s">
        <v>6834</v>
      </c>
      <c r="Y74" t="s">
        <v>11</v>
      </c>
      <c r="Z74" t="s">
        <v>105</v>
      </c>
      <c r="AA74" t="s">
        <v>6521</v>
      </c>
      <c r="AB74" s="37">
        <v>1</v>
      </c>
      <c r="AC74" t="s">
        <v>107</v>
      </c>
      <c r="AD74" s="37">
        <v>144968</v>
      </c>
      <c r="AE74" s="37">
        <v>140396</v>
      </c>
      <c r="AF74" s="37">
        <v>144968</v>
      </c>
    </row>
    <row r="75" spans="1:32">
      <c r="A75" t="s">
        <v>284</v>
      </c>
      <c r="B75" t="s">
        <v>957</v>
      </c>
      <c r="C75" t="s">
        <v>286</v>
      </c>
      <c r="D75" t="s">
        <v>3223</v>
      </c>
      <c r="E75" t="s">
        <v>6835</v>
      </c>
      <c r="F75" t="s">
        <v>6836</v>
      </c>
      <c r="G75" t="s">
        <v>6476</v>
      </c>
      <c r="H75" t="s">
        <v>290</v>
      </c>
      <c r="I75" t="s">
        <v>284</v>
      </c>
      <c r="J75" t="s">
        <v>6837</v>
      </c>
      <c r="K75" t="s">
        <v>96</v>
      </c>
      <c r="L75" t="s">
        <v>6838</v>
      </c>
      <c r="M75" s="35">
        <v>45995.686805555553</v>
      </c>
      <c r="N75" s="35">
        <v>45996.398611111108</v>
      </c>
      <c r="O75" t="s">
        <v>972</v>
      </c>
      <c r="P75" t="s">
        <v>1464</v>
      </c>
      <c r="Q75" t="s">
        <v>1464</v>
      </c>
      <c r="R75" t="s">
        <v>964</v>
      </c>
      <c r="S75" t="s">
        <v>964</v>
      </c>
      <c r="T75" t="s">
        <v>100</v>
      </c>
      <c r="U75" t="s">
        <v>6477</v>
      </c>
      <c r="V75" t="s">
        <v>6839</v>
      </c>
      <c r="W75" t="s">
        <v>102</v>
      </c>
      <c r="X75" t="s">
        <v>6840</v>
      </c>
      <c r="Y75" t="s">
        <v>8</v>
      </c>
      <c r="Z75" t="s">
        <v>105</v>
      </c>
      <c r="AA75" t="s">
        <v>810</v>
      </c>
      <c r="AB75" s="37">
        <v>1</v>
      </c>
      <c r="AC75" t="s">
        <v>107</v>
      </c>
      <c r="AD75" s="37">
        <v>65960</v>
      </c>
      <c r="AE75" s="37">
        <v>75096</v>
      </c>
      <c r="AF75" s="37">
        <v>65960</v>
      </c>
    </row>
    <row r="76" spans="1:32">
      <c r="A76" t="s">
        <v>297</v>
      </c>
      <c r="B76" t="s">
        <v>109</v>
      </c>
      <c r="C76" t="s">
        <v>110</v>
      </c>
      <c r="D76" t="s">
        <v>6841</v>
      </c>
      <c r="E76" t="s">
        <v>6842</v>
      </c>
      <c r="F76" t="s">
        <v>6843</v>
      </c>
      <c r="G76" t="s">
        <v>6476</v>
      </c>
      <c r="H76" t="s">
        <v>302</v>
      </c>
      <c r="I76" t="s">
        <v>4529</v>
      </c>
      <c r="J76" t="s">
        <v>6844</v>
      </c>
      <c r="K76" t="s">
        <v>96</v>
      </c>
      <c r="L76" t="s">
        <v>6845</v>
      </c>
      <c r="M76" s="35">
        <v>45995.686805555553</v>
      </c>
      <c r="N76" s="35">
        <v>46002.57708333333</v>
      </c>
      <c r="O76" t="s">
        <v>972</v>
      </c>
      <c r="P76" t="s">
        <v>1464</v>
      </c>
      <c r="Q76" t="s">
        <v>1464</v>
      </c>
      <c r="R76" t="s">
        <v>964</v>
      </c>
      <c r="S76" t="s">
        <v>964</v>
      </c>
      <c r="T76" t="s">
        <v>100</v>
      </c>
      <c r="U76" t="s">
        <v>6477</v>
      </c>
      <c r="V76" t="s">
        <v>6846</v>
      </c>
      <c r="W76" t="s">
        <v>102</v>
      </c>
      <c r="X76" t="s">
        <v>6847</v>
      </c>
      <c r="Y76" t="s">
        <v>11</v>
      </c>
      <c r="Z76" t="s">
        <v>105</v>
      </c>
      <c r="AA76" t="s">
        <v>491</v>
      </c>
      <c r="AB76" s="37">
        <v>1</v>
      </c>
      <c r="AC76" t="s">
        <v>107</v>
      </c>
      <c r="AD76" s="37">
        <v>144968</v>
      </c>
      <c r="AE76" s="37">
        <v>140396</v>
      </c>
      <c r="AF76" s="37">
        <v>144968</v>
      </c>
    </row>
    <row r="77" spans="1:32">
      <c r="A77" t="s">
        <v>707</v>
      </c>
      <c r="B77" t="s">
        <v>109</v>
      </c>
      <c r="C77" t="s">
        <v>160</v>
      </c>
      <c r="D77" t="s">
        <v>6848</v>
      </c>
      <c r="E77" t="s">
        <v>6849</v>
      </c>
      <c r="F77" t="s">
        <v>6850</v>
      </c>
      <c r="G77" t="s">
        <v>6476</v>
      </c>
      <c r="H77" t="s">
        <v>302</v>
      </c>
      <c r="I77" t="s">
        <v>6851</v>
      </c>
      <c r="J77" t="s">
        <v>6852</v>
      </c>
      <c r="K77" t="s">
        <v>96</v>
      </c>
      <c r="L77" t="s">
        <v>6853</v>
      </c>
      <c r="M77" s="35">
        <v>45995.686805555553</v>
      </c>
      <c r="N77" s="35">
        <v>46002.690972222219</v>
      </c>
      <c r="O77" t="s">
        <v>972</v>
      </c>
      <c r="P77" t="s">
        <v>1464</v>
      </c>
      <c r="Q77" t="s">
        <v>1464</v>
      </c>
      <c r="R77" t="s">
        <v>963</v>
      </c>
      <c r="S77" t="s">
        <v>963</v>
      </c>
      <c r="T77" t="s">
        <v>100</v>
      </c>
      <c r="U77" t="s">
        <v>6477</v>
      </c>
      <c r="V77" t="s">
        <v>6854</v>
      </c>
      <c r="W77" t="s">
        <v>102</v>
      </c>
      <c r="X77" t="s">
        <v>6855</v>
      </c>
      <c r="Y77" t="s">
        <v>13</v>
      </c>
      <c r="Z77" t="s">
        <v>105</v>
      </c>
      <c r="AA77" t="s">
        <v>1252</v>
      </c>
      <c r="AB77" s="37">
        <v>1</v>
      </c>
      <c r="AC77" t="s">
        <v>107</v>
      </c>
      <c r="AD77" s="37">
        <v>275729</v>
      </c>
      <c r="AE77" s="37">
        <v>196537</v>
      </c>
      <c r="AF77" s="37">
        <v>275729</v>
      </c>
    </row>
    <row r="78" spans="1:32">
      <c r="A78" t="s">
        <v>242</v>
      </c>
      <c r="B78" t="s">
        <v>248</v>
      </c>
      <c r="C78" t="s">
        <v>244</v>
      </c>
      <c r="D78" t="s">
        <v>6658</v>
      </c>
      <c r="E78" t="s">
        <v>6869</v>
      </c>
      <c r="F78" t="s">
        <v>6870</v>
      </c>
      <c r="G78" t="s">
        <v>6476</v>
      </c>
      <c r="H78" t="s">
        <v>248</v>
      </c>
      <c r="I78" t="s">
        <v>6659</v>
      </c>
      <c r="J78" t="s">
        <v>6871</v>
      </c>
      <c r="K78" t="s">
        <v>96</v>
      </c>
      <c r="L78" t="s">
        <v>6872</v>
      </c>
      <c r="M78" s="35">
        <v>45996.675000000003</v>
      </c>
      <c r="N78" s="35">
        <v>46002.57916666667</v>
      </c>
      <c r="O78" t="s">
        <v>972</v>
      </c>
      <c r="P78" t="s">
        <v>1464</v>
      </c>
      <c r="Q78" t="s">
        <v>1464</v>
      </c>
      <c r="R78" t="s">
        <v>963</v>
      </c>
      <c r="S78" t="s">
        <v>964</v>
      </c>
      <c r="T78" t="s">
        <v>100</v>
      </c>
      <c r="U78" t="s">
        <v>6477</v>
      </c>
      <c r="V78" t="s">
        <v>6873</v>
      </c>
      <c r="W78" t="s">
        <v>102</v>
      </c>
      <c r="X78" t="s">
        <v>6874</v>
      </c>
      <c r="Y78" t="s">
        <v>11</v>
      </c>
      <c r="Z78" t="s">
        <v>105</v>
      </c>
      <c r="AA78" t="s">
        <v>3485</v>
      </c>
      <c r="AB78" s="37">
        <v>1</v>
      </c>
      <c r="AC78" t="s">
        <v>107</v>
      </c>
      <c r="AD78" s="37">
        <v>144968</v>
      </c>
      <c r="AE78" s="37">
        <v>140396</v>
      </c>
      <c r="AF78" s="37">
        <v>144968</v>
      </c>
    </row>
    <row r="79" spans="1:32">
      <c r="A79" t="s">
        <v>189</v>
      </c>
      <c r="B79" t="s">
        <v>190</v>
      </c>
      <c r="C79" t="s">
        <v>191</v>
      </c>
      <c r="D79" t="s">
        <v>210</v>
      </c>
      <c r="E79" t="s">
        <v>6881</v>
      </c>
      <c r="F79" t="s">
        <v>6882</v>
      </c>
      <c r="G79" t="s">
        <v>6476</v>
      </c>
      <c r="H79" t="s">
        <v>195</v>
      </c>
      <c r="I79" t="s">
        <v>189</v>
      </c>
      <c r="J79" t="s">
        <v>6883</v>
      </c>
      <c r="K79" t="s">
        <v>96</v>
      </c>
      <c r="L79" t="s">
        <v>6884</v>
      </c>
      <c r="M79" s="35">
        <v>45996.673611111109</v>
      </c>
      <c r="N79" s="35">
        <v>46000.400694444441</v>
      </c>
      <c r="O79" t="s">
        <v>972</v>
      </c>
      <c r="P79" t="s">
        <v>1464</v>
      </c>
      <c r="Q79" t="s">
        <v>1464</v>
      </c>
      <c r="R79" t="s">
        <v>98</v>
      </c>
      <c r="S79" t="s">
        <v>99</v>
      </c>
      <c r="T79" t="s">
        <v>100</v>
      </c>
      <c r="U79" t="s">
        <v>6480</v>
      </c>
      <c r="V79" t="s">
        <v>6885</v>
      </c>
      <c r="W79" t="s">
        <v>102</v>
      </c>
      <c r="X79" t="s">
        <v>6886</v>
      </c>
      <c r="Y79" t="s">
        <v>8</v>
      </c>
      <c r="Z79" t="s">
        <v>105</v>
      </c>
      <c r="AA79" t="s">
        <v>6538</v>
      </c>
      <c r="AB79" s="37">
        <v>1</v>
      </c>
      <c r="AC79" t="s">
        <v>107</v>
      </c>
      <c r="AD79" s="37">
        <v>65960</v>
      </c>
      <c r="AE79" s="37">
        <v>75096</v>
      </c>
      <c r="AF79" s="37">
        <v>65960</v>
      </c>
    </row>
    <row r="80" spans="1:32">
      <c r="A80" t="s">
        <v>231</v>
      </c>
      <c r="B80" t="s">
        <v>86</v>
      </c>
      <c r="C80" t="s">
        <v>87</v>
      </c>
      <c r="D80" t="s">
        <v>232</v>
      </c>
      <c r="E80" t="s">
        <v>6887</v>
      </c>
      <c r="F80" t="s">
        <v>6888</v>
      </c>
      <c r="G80" t="s">
        <v>6476</v>
      </c>
      <c r="H80" t="s">
        <v>235</v>
      </c>
      <c r="I80" t="s">
        <v>236</v>
      </c>
      <c r="J80" t="s">
        <v>6889</v>
      </c>
      <c r="K80" t="s">
        <v>96</v>
      </c>
      <c r="L80" t="s">
        <v>6890</v>
      </c>
      <c r="M80" s="35">
        <v>45996.673611111109</v>
      </c>
      <c r="N80" s="35">
        <v>46002.283333333333</v>
      </c>
      <c r="O80" t="s">
        <v>972</v>
      </c>
      <c r="P80" t="s">
        <v>1464</v>
      </c>
      <c r="Q80" t="s">
        <v>1464</v>
      </c>
      <c r="R80" t="s">
        <v>98</v>
      </c>
      <c r="S80" t="s">
        <v>119</v>
      </c>
      <c r="T80" t="s">
        <v>100</v>
      </c>
      <c r="U80" t="s">
        <v>6477</v>
      </c>
      <c r="V80" t="s">
        <v>6891</v>
      </c>
      <c r="W80" t="s">
        <v>102</v>
      </c>
      <c r="X80" t="s">
        <v>6892</v>
      </c>
      <c r="Y80" t="s">
        <v>11</v>
      </c>
      <c r="Z80" t="s">
        <v>105</v>
      </c>
      <c r="AA80" t="s">
        <v>1914</v>
      </c>
      <c r="AB80" s="37">
        <v>1</v>
      </c>
      <c r="AC80" t="s">
        <v>107</v>
      </c>
      <c r="AD80" s="37">
        <v>144968</v>
      </c>
      <c r="AE80" s="37">
        <v>140396</v>
      </c>
      <c r="AF80" s="37">
        <v>144968</v>
      </c>
    </row>
    <row r="81" spans="1:32">
      <c r="A81" t="s">
        <v>189</v>
      </c>
      <c r="B81" t="s">
        <v>190</v>
      </c>
      <c r="C81" t="s">
        <v>191</v>
      </c>
      <c r="D81" t="s">
        <v>210</v>
      </c>
      <c r="E81" t="s">
        <v>6893</v>
      </c>
      <c r="F81" t="s">
        <v>6894</v>
      </c>
      <c r="G81" t="s">
        <v>6476</v>
      </c>
      <c r="H81" t="s">
        <v>195</v>
      </c>
      <c r="I81" t="s">
        <v>189</v>
      </c>
      <c r="J81" t="s">
        <v>6895</v>
      </c>
      <c r="K81" t="s">
        <v>96</v>
      </c>
      <c r="L81" t="s">
        <v>6896</v>
      </c>
      <c r="M81" s="35">
        <v>45996.673611111109</v>
      </c>
      <c r="N81" s="35">
        <v>46002.478472222218</v>
      </c>
      <c r="O81" t="s">
        <v>972</v>
      </c>
      <c r="P81" t="s">
        <v>1464</v>
      </c>
      <c r="Q81" t="s">
        <v>1464</v>
      </c>
      <c r="R81" t="s">
        <v>98</v>
      </c>
      <c r="S81" t="s">
        <v>99</v>
      </c>
      <c r="T81" t="s">
        <v>100</v>
      </c>
      <c r="U81" t="s">
        <v>6477</v>
      </c>
      <c r="V81" t="s">
        <v>6897</v>
      </c>
      <c r="W81" t="s">
        <v>102</v>
      </c>
      <c r="X81" t="s">
        <v>6898</v>
      </c>
      <c r="Y81" t="s">
        <v>8</v>
      </c>
      <c r="Z81" t="s">
        <v>105</v>
      </c>
      <c r="AA81" t="s">
        <v>217</v>
      </c>
      <c r="AB81" s="37">
        <v>1</v>
      </c>
      <c r="AC81" t="s">
        <v>107</v>
      </c>
      <c r="AD81" s="37">
        <v>65960</v>
      </c>
      <c r="AE81" s="37">
        <v>75096</v>
      </c>
      <c r="AF81" s="37">
        <v>65960</v>
      </c>
    </row>
    <row r="82" spans="1:32">
      <c r="A82" t="s">
        <v>297</v>
      </c>
      <c r="B82" t="s">
        <v>109</v>
      </c>
      <c r="C82" t="s">
        <v>110</v>
      </c>
      <c r="D82" t="s">
        <v>352</v>
      </c>
      <c r="E82" t="s">
        <v>6899</v>
      </c>
      <c r="F82" t="s">
        <v>6900</v>
      </c>
      <c r="G82" t="s">
        <v>6476</v>
      </c>
      <c r="H82" t="s">
        <v>302</v>
      </c>
      <c r="I82" t="s">
        <v>297</v>
      </c>
      <c r="J82" t="s">
        <v>6901</v>
      </c>
      <c r="K82" t="s">
        <v>96</v>
      </c>
      <c r="L82" t="s">
        <v>6902</v>
      </c>
      <c r="M82" s="35">
        <v>45996.673611111109</v>
      </c>
      <c r="N82" s="35">
        <v>46001.45416666667</v>
      </c>
      <c r="O82" t="s">
        <v>972</v>
      </c>
      <c r="P82" t="s">
        <v>1464</v>
      </c>
      <c r="Q82" t="s">
        <v>1464</v>
      </c>
      <c r="R82" t="s">
        <v>98</v>
      </c>
      <c r="S82" t="s">
        <v>119</v>
      </c>
      <c r="T82" t="s">
        <v>100</v>
      </c>
      <c r="U82" t="s">
        <v>6477</v>
      </c>
      <c r="V82" t="s">
        <v>6903</v>
      </c>
      <c r="W82" t="s">
        <v>102</v>
      </c>
      <c r="X82" t="s">
        <v>6904</v>
      </c>
      <c r="Y82" t="s">
        <v>8</v>
      </c>
      <c r="Z82" t="s">
        <v>105</v>
      </c>
      <c r="AA82" t="s">
        <v>1005</v>
      </c>
      <c r="AB82" s="37">
        <v>1</v>
      </c>
      <c r="AC82" t="s">
        <v>107</v>
      </c>
      <c r="AD82" s="37">
        <v>65960</v>
      </c>
      <c r="AE82" s="37">
        <v>75096</v>
      </c>
      <c r="AF82" s="37">
        <v>65960</v>
      </c>
    </row>
    <row r="83" spans="1:32">
      <c r="A83" t="s">
        <v>108</v>
      </c>
      <c r="B83" t="s">
        <v>109</v>
      </c>
      <c r="C83" t="s">
        <v>110</v>
      </c>
      <c r="D83" t="s">
        <v>6651</v>
      </c>
      <c r="E83" t="s">
        <v>6905</v>
      </c>
      <c r="F83" t="s">
        <v>6906</v>
      </c>
      <c r="G83" t="s">
        <v>6476</v>
      </c>
      <c r="H83" t="s">
        <v>183</v>
      </c>
      <c r="I83" t="s">
        <v>6652</v>
      </c>
      <c r="J83" t="s">
        <v>6907</v>
      </c>
      <c r="K83" t="s">
        <v>96</v>
      </c>
      <c r="L83" t="s">
        <v>6908</v>
      </c>
      <c r="M83" s="35">
        <v>45996.673611111109</v>
      </c>
      <c r="N83" s="35">
        <v>46003.447222222218</v>
      </c>
      <c r="O83" t="s">
        <v>972</v>
      </c>
      <c r="P83" t="s">
        <v>1464</v>
      </c>
      <c r="Q83" t="s">
        <v>1464</v>
      </c>
      <c r="R83" t="s">
        <v>98</v>
      </c>
      <c r="S83" t="s">
        <v>119</v>
      </c>
      <c r="T83" t="s">
        <v>100</v>
      </c>
      <c r="U83" t="s">
        <v>6477</v>
      </c>
      <c r="V83" t="s">
        <v>6909</v>
      </c>
      <c r="W83" t="s">
        <v>102</v>
      </c>
      <c r="X83" t="s">
        <v>6910</v>
      </c>
      <c r="Y83" t="s">
        <v>11</v>
      </c>
      <c r="Z83" t="s">
        <v>105</v>
      </c>
      <c r="AA83" t="s">
        <v>351</v>
      </c>
      <c r="AB83" s="37">
        <v>1</v>
      </c>
      <c r="AC83" t="s">
        <v>107</v>
      </c>
      <c r="AD83" s="37">
        <v>144968</v>
      </c>
      <c r="AE83" s="37">
        <v>140396</v>
      </c>
      <c r="AF83" s="37">
        <v>144968</v>
      </c>
    </row>
    <row r="84" spans="1:32">
      <c r="A84" t="s">
        <v>189</v>
      </c>
      <c r="B84" t="s">
        <v>190</v>
      </c>
      <c r="C84" t="s">
        <v>191</v>
      </c>
      <c r="D84" t="s">
        <v>905</v>
      </c>
      <c r="E84" t="s">
        <v>6911</v>
      </c>
      <c r="F84" t="s">
        <v>6912</v>
      </c>
      <c r="G84" t="s">
        <v>6476</v>
      </c>
      <c r="H84" t="s">
        <v>195</v>
      </c>
      <c r="I84" t="s">
        <v>908</v>
      </c>
      <c r="J84" t="s">
        <v>6913</v>
      </c>
      <c r="K84" t="s">
        <v>96</v>
      </c>
      <c r="L84" t="s">
        <v>6914</v>
      </c>
      <c r="M84" s="35">
        <v>45996.673611111109</v>
      </c>
      <c r="N84" s="35">
        <v>46000.474305555559</v>
      </c>
      <c r="O84" t="s">
        <v>972</v>
      </c>
      <c r="P84" t="s">
        <v>1464</v>
      </c>
      <c r="Q84" t="s">
        <v>1464</v>
      </c>
      <c r="R84" t="s">
        <v>98</v>
      </c>
      <c r="S84" t="s">
        <v>99</v>
      </c>
      <c r="T84" t="s">
        <v>100</v>
      </c>
      <c r="U84" t="s">
        <v>6477</v>
      </c>
      <c r="V84" t="s">
        <v>6915</v>
      </c>
      <c r="W84" t="s">
        <v>102</v>
      </c>
      <c r="X84" t="s">
        <v>6916</v>
      </c>
      <c r="Y84" t="s">
        <v>8</v>
      </c>
      <c r="Z84" t="s">
        <v>105</v>
      </c>
      <c r="AA84" t="s">
        <v>6342</v>
      </c>
      <c r="AB84" s="37">
        <v>1</v>
      </c>
      <c r="AC84" t="s">
        <v>107</v>
      </c>
      <c r="AD84" s="37">
        <v>65960</v>
      </c>
      <c r="AE84" s="37">
        <v>75096</v>
      </c>
      <c r="AF84" s="37">
        <v>65960</v>
      </c>
    </row>
    <row r="85" spans="1:32">
      <c r="A85" t="s">
        <v>417</v>
      </c>
      <c r="B85" t="s">
        <v>86</v>
      </c>
      <c r="C85" t="s">
        <v>87</v>
      </c>
      <c r="D85" t="s">
        <v>6917</v>
      </c>
      <c r="E85" t="s">
        <v>6918</v>
      </c>
      <c r="F85" t="s">
        <v>6919</v>
      </c>
      <c r="G85" t="s">
        <v>6476</v>
      </c>
      <c r="H85" t="s">
        <v>455</v>
      </c>
      <c r="I85" t="s">
        <v>6920</v>
      </c>
      <c r="J85" t="s">
        <v>6921</v>
      </c>
      <c r="K85" t="s">
        <v>96</v>
      </c>
      <c r="L85" t="s">
        <v>6922</v>
      </c>
      <c r="M85" s="35">
        <v>45996.673611111109</v>
      </c>
      <c r="N85" s="35">
        <v>46002.512499999997</v>
      </c>
      <c r="O85" t="s">
        <v>972</v>
      </c>
      <c r="P85" t="s">
        <v>1464</v>
      </c>
      <c r="Q85" t="s">
        <v>1464</v>
      </c>
      <c r="R85" t="s">
        <v>98</v>
      </c>
      <c r="S85" t="s">
        <v>119</v>
      </c>
      <c r="T85" t="s">
        <v>100</v>
      </c>
      <c r="U85" t="s">
        <v>6477</v>
      </c>
      <c r="V85" t="s">
        <v>6923</v>
      </c>
      <c r="W85" t="s">
        <v>102</v>
      </c>
      <c r="X85" t="s">
        <v>6924</v>
      </c>
      <c r="Y85" t="s">
        <v>13</v>
      </c>
      <c r="Z85" t="s">
        <v>105</v>
      </c>
      <c r="AA85" t="s">
        <v>2201</v>
      </c>
      <c r="AB85" s="37">
        <v>1</v>
      </c>
      <c r="AC85" t="s">
        <v>107</v>
      </c>
      <c r="AD85" s="37">
        <v>275729</v>
      </c>
      <c r="AE85" s="37">
        <v>196537</v>
      </c>
      <c r="AF85" s="37">
        <v>275729</v>
      </c>
    </row>
    <row r="86" spans="1:32">
      <c r="A86" t="s">
        <v>626</v>
      </c>
      <c r="B86" t="s">
        <v>124</v>
      </c>
      <c r="C86" t="s">
        <v>125</v>
      </c>
      <c r="D86" t="s">
        <v>627</v>
      </c>
      <c r="E86" t="s">
        <v>6925</v>
      </c>
      <c r="F86" t="s">
        <v>6926</v>
      </c>
      <c r="G86" t="s">
        <v>6476</v>
      </c>
      <c r="H86" t="s">
        <v>630</v>
      </c>
      <c r="I86" t="s">
        <v>626</v>
      </c>
      <c r="J86" t="s">
        <v>6927</v>
      </c>
      <c r="K86" t="s">
        <v>96</v>
      </c>
      <c r="L86" t="s">
        <v>6928</v>
      </c>
      <c r="M86" s="35">
        <v>45996.673611111109</v>
      </c>
      <c r="N86" s="35">
        <v>45997.427777777782</v>
      </c>
      <c r="O86" t="s">
        <v>972</v>
      </c>
      <c r="P86" t="s">
        <v>1464</v>
      </c>
      <c r="Q86" t="s">
        <v>1464</v>
      </c>
      <c r="R86" t="s">
        <v>98</v>
      </c>
      <c r="S86" t="s">
        <v>99</v>
      </c>
      <c r="T86" t="s">
        <v>100</v>
      </c>
      <c r="U86" t="s">
        <v>6477</v>
      </c>
      <c r="V86" t="s">
        <v>6929</v>
      </c>
      <c r="W86" t="s">
        <v>102</v>
      </c>
      <c r="X86" t="s">
        <v>6930</v>
      </c>
      <c r="Y86" t="s">
        <v>8</v>
      </c>
      <c r="Z86" t="s">
        <v>105</v>
      </c>
      <c r="AA86" t="s">
        <v>635</v>
      </c>
      <c r="AB86" s="37">
        <v>1</v>
      </c>
      <c r="AC86" t="s">
        <v>107</v>
      </c>
      <c r="AD86" s="37">
        <v>65960</v>
      </c>
      <c r="AE86" s="37">
        <v>75096</v>
      </c>
      <c r="AF86" s="37">
        <v>65960</v>
      </c>
    </row>
    <row r="87" spans="1:32">
      <c r="A87" t="s">
        <v>123</v>
      </c>
      <c r="B87" t="s">
        <v>124</v>
      </c>
      <c r="C87" t="s">
        <v>125</v>
      </c>
      <c r="D87" t="s">
        <v>171</v>
      </c>
      <c r="E87" t="s">
        <v>6931</v>
      </c>
      <c r="F87" t="s">
        <v>6932</v>
      </c>
      <c r="G87" t="s">
        <v>6476</v>
      </c>
      <c r="H87" t="s">
        <v>174</v>
      </c>
      <c r="I87" t="s">
        <v>175</v>
      </c>
      <c r="J87" t="s">
        <v>6933</v>
      </c>
      <c r="K87" t="s">
        <v>96</v>
      </c>
      <c r="L87" t="s">
        <v>6934</v>
      </c>
      <c r="M87" s="35">
        <v>45996.673611111109</v>
      </c>
      <c r="N87" s="35">
        <v>46001.652083333327</v>
      </c>
      <c r="O87" t="s">
        <v>972</v>
      </c>
      <c r="P87" t="s">
        <v>1464</v>
      </c>
      <c r="Q87" t="s">
        <v>1464</v>
      </c>
      <c r="R87" t="s">
        <v>98</v>
      </c>
      <c r="S87" t="s">
        <v>119</v>
      </c>
      <c r="T87" t="s">
        <v>100</v>
      </c>
      <c r="U87" t="s">
        <v>6477</v>
      </c>
      <c r="V87" t="s">
        <v>6935</v>
      </c>
      <c r="W87" t="s">
        <v>102</v>
      </c>
      <c r="X87" t="s">
        <v>6936</v>
      </c>
      <c r="Y87" t="s">
        <v>15</v>
      </c>
      <c r="Z87" t="s">
        <v>105</v>
      </c>
      <c r="AA87" t="s">
        <v>460</v>
      </c>
      <c r="AB87" s="37">
        <v>1</v>
      </c>
      <c r="AC87" t="s">
        <v>107</v>
      </c>
      <c r="AD87" s="37">
        <v>479589</v>
      </c>
      <c r="AE87" s="37">
        <v>196537</v>
      </c>
      <c r="AF87" s="37">
        <v>479589</v>
      </c>
    </row>
    <row r="88" spans="1:32">
      <c r="A88" t="s">
        <v>242</v>
      </c>
      <c r="B88" t="s">
        <v>248</v>
      </c>
      <c r="C88" t="s">
        <v>244</v>
      </c>
      <c r="D88" t="s">
        <v>2759</v>
      </c>
      <c r="E88" t="s">
        <v>6937</v>
      </c>
      <c r="F88" t="s">
        <v>6938</v>
      </c>
      <c r="G88" t="s">
        <v>6476</v>
      </c>
      <c r="H88" t="s">
        <v>248</v>
      </c>
      <c r="I88" t="s">
        <v>2762</v>
      </c>
      <c r="J88" t="s">
        <v>6939</v>
      </c>
      <c r="K88" t="s">
        <v>96</v>
      </c>
      <c r="L88" t="s">
        <v>6940</v>
      </c>
      <c r="M88" s="35">
        <v>45996.673611111109</v>
      </c>
      <c r="N88" s="35">
        <v>46003.549305555563</v>
      </c>
      <c r="O88" t="s">
        <v>972</v>
      </c>
      <c r="P88" t="s">
        <v>1464</v>
      </c>
      <c r="Q88" t="s">
        <v>1464</v>
      </c>
      <c r="R88" t="s">
        <v>98</v>
      </c>
      <c r="S88" t="s">
        <v>99</v>
      </c>
      <c r="T88" t="s">
        <v>100</v>
      </c>
      <c r="U88" t="s">
        <v>6477</v>
      </c>
      <c r="V88" t="s">
        <v>6941</v>
      </c>
      <c r="W88" t="s">
        <v>102</v>
      </c>
      <c r="X88" t="s">
        <v>6942</v>
      </c>
      <c r="Y88" t="s">
        <v>11</v>
      </c>
      <c r="Z88" t="s">
        <v>105</v>
      </c>
      <c r="AA88" t="s">
        <v>514</v>
      </c>
      <c r="AB88" s="37">
        <v>1</v>
      </c>
      <c r="AC88" t="s">
        <v>107</v>
      </c>
      <c r="AD88" s="37">
        <v>144968</v>
      </c>
      <c r="AE88" s="37">
        <v>140396</v>
      </c>
      <c r="AF88" s="37">
        <v>144968</v>
      </c>
    </row>
    <row r="89" spans="1:32">
      <c r="A89" t="s">
        <v>85</v>
      </c>
      <c r="B89" t="s">
        <v>86</v>
      </c>
      <c r="C89" t="s">
        <v>87</v>
      </c>
      <c r="D89" t="s">
        <v>699</v>
      </c>
      <c r="E89" t="s">
        <v>6943</v>
      </c>
      <c r="F89" t="s">
        <v>6944</v>
      </c>
      <c r="G89" t="s">
        <v>6476</v>
      </c>
      <c r="H89" t="s">
        <v>93</v>
      </c>
      <c r="I89" t="s">
        <v>702</v>
      </c>
      <c r="J89" t="s">
        <v>6945</v>
      </c>
      <c r="K89" t="s">
        <v>96</v>
      </c>
      <c r="L89" t="s">
        <v>6946</v>
      </c>
      <c r="M89" s="35">
        <v>45996.673611111109</v>
      </c>
      <c r="N89" s="35">
        <v>46002.441666666673</v>
      </c>
      <c r="O89" t="s">
        <v>972</v>
      </c>
      <c r="P89" t="s">
        <v>1464</v>
      </c>
      <c r="Q89" t="s">
        <v>1464</v>
      </c>
      <c r="R89" t="s">
        <v>98</v>
      </c>
      <c r="S89" t="s">
        <v>99</v>
      </c>
      <c r="T89" t="s">
        <v>100</v>
      </c>
      <c r="U89" t="s">
        <v>6477</v>
      </c>
      <c r="V89" t="s">
        <v>6947</v>
      </c>
      <c r="W89" t="s">
        <v>102</v>
      </c>
      <c r="X89" t="s">
        <v>6948</v>
      </c>
      <c r="Y89" t="s">
        <v>15</v>
      </c>
      <c r="Z89" t="s">
        <v>105</v>
      </c>
      <c r="AA89" t="s">
        <v>342</v>
      </c>
      <c r="AB89" s="37">
        <v>1</v>
      </c>
      <c r="AC89" t="s">
        <v>107</v>
      </c>
      <c r="AD89" s="37">
        <v>479589</v>
      </c>
      <c r="AE89" s="37">
        <v>196537</v>
      </c>
      <c r="AF89" s="37">
        <v>479589</v>
      </c>
    </row>
    <row r="90" spans="1:32">
      <c r="A90" t="s">
        <v>417</v>
      </c>
      <c r="B90" t="s">
        <v>86</v>
      </c>
      <c r="C90" t="s">
        <v>87</v>
      </c>
      <c r="D90" t="s">
        <v>734</v>
      </c>
      <c r="E90" t="s">
        <v>6949</v>
      </c>
      <c r="F90" t="s">
        <v>6950</v>
      </c>
      <c r="G90" t="s">
        <v>6476</v>
      </c>
      <c r="H90" t="s">
        <v>455</v>
      </c>
      <c r="I90" t="s">
        <v>737</v>
      </c>
      <c r="J90" t="s">
        <v>6951</v>
      </c>
      <c r="K90" t="s">
        <v>96</v>
      </c>
      <c r="L90" t="s">
        <v>6952</v>
      </c>
      <c r="M90" s="35">
        <v>45996.673611111109</v>
      </c>
      <c r="N90" s="35">
        <v>45997.429861111108</v>
      </c>
      <c r="O90" t="s">
        <v>972</v>
      </c>
      <c r="P90" t="s">
        <v>1464</v>
      </c>
      <c r="Q90" t="s">
        <v>1464</v>
      </c>
      <c r="R90" t="s">
        <v>98</v>
      </c>
      <c r="S90" t="s">
        <v>99</v>
      </c>
      <c r="T90" t="s">
        <v>100</v>
      </c>
      <c r="U90" t="s">
        <v>6477</v>
      </c>
      <c r="V90" t="s">
        <v>6953</v>
      </c>
      <c r="W90" t="s">
        <v>102</v>
      </c>
      <c r="X90" t="s">
        <v>6954</v>
      </c>
      <c r="Y90" t="s">
        <v>8</v>
      </c>
      <c r="Z90" t="s">
        <v>105</v>
      </c>
      <c r="AA90" t="s">
        <v>1367</v>
      </c>
      <c r="AB90" s="37">
        <v>1</v>
      </c>
      <c r="AC90" t="s">
        <v>107</v>
      </c>
      <c r="AD90" s="37">
        <v>65960</v>
      </c>
      <c r="AE90" s="37">
        <v>75096</v>
      </c>
      <c r="AF90" s="37">
        <v>65960</v>
      </c>
    </row>
    <row r="91" spans="1:32">
      <c r="A91" t="s">
        <v>492</v>
      </c>
      <c r="B91" t="s">
        <v>957</v>
      </c>
      <c r="C91" t="s">
        <v>286</v>
      </c>
      <c r="D91" t="s">
        <v>493</v>
      </c>
      <c r="E91" t="s">
        <v>6955</v>
      </c>
      <c r="F91" t="s">
        <v>6956</v>
      </c>
      <c r="G91" t="s">
        <v>6476</v>
      </c>
      <c r="H91" t="s">
        <v>496</v>
      </c>
      <c r="I91" t="s">
        <v>492</v>
      </c>
      <c r="J91" t="s">
        <v>6957</v>
      </c>
      <c r="K91" t="s">
        <v>96</v>
      </c>
      <c r="L91" t="s">
        <v>6958</v>
      </c>
      <c r="M91" s="35">
        <v>45996.673611111109</v>
      </c>
      <c r="N91" s="35">
        <v>46001.432638888888</v>
      </c>
      <c r="O91" t="s">
        <v>972</v>
      </c>
      <c r="P91" t="s">
        <v>1464</v>
      </c>
      <c r="Q91" t="s">
        <v>1464</v>
      </c>
      <c r="R91" t="s">
        <v>98</v>
      </c>
      <c r="S91" t="s">
        <v>119</v>
      </c>
      <c r="T91" t="s">
        <v>100</v>
      </c>
      <c r="U91" t="s">
        <v>6477</v>
      </c>
      <c r="V91" t="s">
        <v>6959</v>
      </c>
      <c r="W91" t="s">
        <v>102</v>
      </c>
      <c r="X91" t="s">
        <v>6960</v>
      </c>
      <c r="Y91" t="s">
        <v>8</v>
      </c>
      <c r="Z91" t="s">
        <v>105</v>
      </c>
      <c r="AA91" t="s">
        <v>501</v>
      </c>
      <c r="AB91" s="37">
        <v>1</v>
      </c>
      <c r="AC91" t="s">
        <v>107</v>
      </c>
      <c r="AD91" s="37">
        <v>65960</v>
      </c>
      <c r="AE91" s="37">
        <v>75096</v>
      </c>
      <c r="AF91" s="37">
        <v>65960</v>
      </c>
    </row>
    <row r="92" spans="1:32">
      <c r="A92" t="s">
        <v>242</v>
      </c>
      <c r="B92" t="s">
        <v>248</v>
      </c>
      <c r="C92" t="s">
        <v>244</v>
      </c>
      <c r="D92" t="s">
        <v>309</v>
      </c>
      <c r="E92" t="s">
        <v>6961</v>
      </c>
      <c r="F92" t="s">
        <v>6962</v>
      </c>
      <c r="G92" t="s">
        <v>6476</v>
      </c>
      <c r="H92" t="s">
        <v>248</v>
      </c>
      <c r="I92" t="s">
        <v>242</v>
      </c>
      <c r="J92" t="s">
        <v>6963</v>
      </c>
      <c r="K92" t="s">
        <v>96</v>
      </c>
      <c r="L92" t="s">
        <v>6964</v>
      </c>
      <c r="M92" s="35">
        <v>45996.673611111109</v>
      </c>
      <c r="N92" s="35">
        <v>46000.677777777782</v>
      </c>
      <c r="O92" t="s">
        <v>972</v>
      </c>
      <c r="P92" t="s">
        <v>1464</v>
      </c>
      <c r="Q92" t="s">
        <v>1464</v>
      </c>
      <c r="R92" t="s">
        <v>98</v>
      </c>
      <c r="S92" t="s">
        <v>99</v>
      </c>
      <c r="T92" t="s">
        <v>100</v>
      </c>
      <c r="U92" t="s">
        <v>6477</v>
      </c>
      <c r="V92" t="s">
        <v>6965</v>
      </c>
      <c r="W92" t="s">
        <v>102</v>
      </c>
      <c r="X92" t="s">
        <v>6966</v>
      </c>
      <c r="Y92" t="s">
        <v>8</v>
      </c>
      <c r="Z92" t="s">
        <v>105</v>
      </c>
      <c r="AA92" t="s">
        <v>1650</v>
      </c>
      <c r="AB92" s="37">
        <v>1</v>
      </c>
      <c r="AC92" t="s">
        <v>107</v>
      </c>
      <c r="AD92" s="37">
        <v>65960</v>
      </c>
      <c r="AE92" s="37">
        <v>75096</v>
      </c>
      <c r="AF92" s="37">
        <v>65960</v>
      </c>
    </row>
    <row r="93" spans="1:32">
      <c r="A93" t="s">
        <v>242</v>
      </c>
      <c r="B93" t="s">
        <v>248</v>
      </c>
      <c r="C93" t="s">
        <v>244</v>
      </c>
      <c r="D93" t="s">
        <v>309</v>
      </c>
      <c r="E93" t="s">
        <v>6967</v>
      </c>
      <c r="F93" t="s">
        <v>6968</v>
      </c>
      <c r="G93" t="s">
        <v>6476</v>
      </c>
      <c r="H93" t="s">
        <v>248</v>
      </c>
      <c r="I93" t="s">
        <v>242</v>
      </c>
      <c r="J93" t="s">
        <v>6969</v>
      </c>
      <c r="K93" t="s">
        <v>96</v>
      </c>
      <c r="L93" t="s">
        <v>6970</v>
      </c>
      <c r="M93" s="35">
        <v>45996.673611111109</v>
      </c>
      <c r="N93" s="35">
        <v>46001.394444444442</v>
      </c>
      <c r="O93" t="s">
        <v>972</v>
      </c>
      <c r="P93" t="s">
        <v>1464</v>
      </c>
      <c r="Q93" t="s">
        <v>1464</v>
      </c>
      <c r="R93" t="s">
        <v>98</v>
      </c>
      <c r="S93" t="s">
        <v>99</v>
      </c>
      <c r="T93" t="s">
        <v>100</v>
      </c>
      <c r="U93" t="s">
        <v>6477</v>
      </c>
      <c r="V93" t="s">
        <v>6971</v>
      </c>
      <c r="W93" t="s">
        <v>102</v>
      </c>
      <c r="X93" t="s">
        <v>6972</v>
      </c>
      <c r="Y93" t="s">
        <v>8</v>
      </c>
      <c r="Z93" t="s">
        <v>105</v>
      </c>
      <c r="AA93" t="s">
        <v>1588</v>
      </c>
      <c r="AB93" s="37">
        <v>1</v>
      </c>
      <c r="AC93" t="s">
        <v>107</v>
      </c>
      <c r="AD93" s="37">
        <v>65960</v>
      </c>
      <c r="AE93" s="37">
        <v>75096</v>
      </c>
      <c r="AF93" s="37">
        <v>65960</v>
      </c>
    </row>
    <row r="94" spans="1:32">
      <c r="A94" t="s">
        <v>189</v>
      </c>
      <c r="B94" t="s">
        <v>190</v>
      </c>
      <c r="C94" t="s">
        <v>191</v>
      </c>
      <c r="D94" t="s">
        <v>210</v>
      </c>
      <c r="E94" t="s">
        <v>6973</v>
      </c>
      <c r="F94" t="s">
        <v>6974</v>
      </c>
      <c r="G94" t="s">
        <v>6476</v>
      </c>
      <c r="H94" t="s">
        <v>195</v>
      </c>
      <c r="I94" t="s">
        <v>189</v>
      </c>
      <c r="J94" t="s">
        <v>6975</v>
      </c>
      <c r="K94" t="s">
        <v>96</v>
      </c>
      <c r="L94" t="s">
        <v>6976</v>
      </c>
      <c r="M94" s="35">
        <v>46001.333333333343</v>
      </c>
      <c r="N94" s="35">
        <v>46003.444444444453</v>
      </c>
      <c r="O94" t="s">
        <v>972</v>
      </c>
      <c r="P94" t="s">
        <v>1464</v>
      </c>
      <c r="Q94" t="s">
        <v>1464</v>
      </c>
      <c r="R94" t="s">
        <v>98</v>
      </c>
      <c r="S94" t="s">
        <v>99</v>
      </c>
      <c r="T94" t="s">
        <v>100</v>
      </c>
      <c r="U94" t="s">
        <v>6477</v>
      </c>
      <c r="V94" t="s">
        <v>6977</v>
      </c>
      <c r="W94" t="s">
        <v>102</v>
      </c>
      <c r="X94" t="s">
        <v>6978</v>
      </c>
      <c r="Y94" t="s">
        <v>8</v>
      </c>
      <c r="Z94" t="s">
        <v>105</v>
      </c>
      <c r="AA94" t="s">
        <v>2033</v>
      </c>
      <c r="AB94" s="37">
        <v>1</v>
      </c>
      <c r="AC94" t="s">
        <v>107</v>
      </c>
      <c r="AD94" s="37">
        <v>65960</v>
      </c>
      <c r="AE94" s="37">
        <v>75096</v>
      </c>
      <c r="AF94" s="37">
        <v>65960</v>
      </c>
    </row>
    <row r="95" spans="1:32">
      <c r="A95" t="s">
        <v>626</v>
      </c>
      <c r="B95" t="s">
        <v>124</v>
      </c>
      <c r="C95" t="s">
        <v>125</v>
      </c>
      <c r="D95" t="s">
        <v>627</v>
      </c>
      <c r="E95" t="s">
        <v>6979</v>
      </c>
      <c r="F95" t="s">
        <v>6980</v>
      </c>
      <c r="G95" t="s">
        <v>6476</v>
      </c>
      <c r="H95" t="s">
        <v>630</v>
      </c>
      <c r="I95" t="s">
        <v>626</v>
      </c>
      <c r="J95" t="s">
        <v>6981</v>
      </c>
      <c r="K95" t="s">
        <v>96</v>
      </c>
      <c r="L95" t="s">
        <v>6982</v>
      </c>
      <c r="M95" s="35">
        <v>46001.333333333343</v>
      </c>
      <c r="N95" s="35">
        <v>46002.488194444442</v>
      </c>
      <c r="O95" t="s">
        <v>972</v>
      </c>
      <c r="P95" t="s">
        <v>1464</v>
      </c>
      <c r="Q95" t="s">
        <v>1464</v>
      </c>
      <c r="R95" t="s">
        <v>98</v>
      </c>
      <c r="S95" t="s">
        <v>99</v>
      </c>
      <c r="T95" t="s">
        <v>100</v>
      </c>
      <c r="U95" t="s">
        <v>6477</v>
      </c>
      <c r="V95" t="s">
        <v>6983</v>
      </c>
      <c r="W95" t="s">
        <v>102</v>
      </c>
      <c r="X95" t="s">
        <v>6984</v>
      </c>
      <c r="Y95" t="s">
        <v>8</v>
      </c>
      <c r="Z95" t="s">
        <v>105</v>
      </c>
      <c r="AA95" t="s">
        <v>635</v>
      </c>
      <c r="AB95" s="37">
        <v>1</v>
      </c>
      <c r="AC95" t="s">
        <v>107</v>
      </c>
      <c r="AD95" s="37">
        <v>65960</v>
      </c>
      <c r="AE95" s="37">
        <v>75096</v>
      </c>
      <c r="AF95" s="37">
        <v>65960</v>
      </c>
    </row>
    <row r="96" spans="1:32">
      <c r="A96" t="s">
        <v>231</v>
      </c>
      <c r="B96" t="s">
        <v>86</v>
      </c>
      <c r="C96" t="s">
        <v>87</v>
      </c>
      <c r="D96" t="s">
        <v>1298</v>
      </c>
      <c r="E96" t="s">
        <v>6985</v>
      </c>
      <c r="F96" t="s">
        <v>6986</v>
      </c>
      <c r="G96" t="s">
        <v>6476</v>
      </c>
      <c r="H96" t="s">
        <v>235</v>
      </c>
      <c r="I96" t="s">
        <v>1301</v>
      </c>
      <c r="J96" t="s">
        <v>6987</v>
      </c>
      <c r="K96" t="s">
        <v>96</v>
      </c>
      <c r="L96" t="s">
        <v>6988</v>
      </c>
      <c r="M96" s="35">
        <v>46001.333333333343</v>
      </c>
      <c r="N96" s="35">
        <v>46007.45416666667</v>
      </c>
      <c r="O96" t="s">
        <v>972</v>
      </c>
      <c r="P96" t="s">
        <v>1464</v>
      </c>
      <c r="Q96" t="s">
        <v>1464</v>
      </c>
      <c r="R96" t="s">
        <v>98</v>
      </c>
      <c r="S96" t="s">
        <v>99</v>
      </c>
      <c r="T96" t="s">
        <v>100</v>
      </c>
      <c r="U96" t="s">
        <v>6477</v>
      </c>
      <c r="V96" t="s">
        <v>6989</v>
      </c>
      <c r="W96" t="s">
        <v>102</v>
      </c>
      <c r="X96" t="s">
        <v>6990</v>
      </c>
      <c r="Y96" t="s">
        <v>11</v>
      </c>
      <c r="Z96" t="s">
        <v>105</v>
      </c>
      <c r="AA96" t="s">
        <v>1851</v>
      </c>
      <c r="AB96" s="37">
        <v>1</v>
      </c>
      <c r="AC96" t="s">
        <v>107</v>
      </c>
      <c r="AD96" s="37">
        <v>144968</v>
      </c>
      <c r="AE96" s="37">
        <v>140396</v>
      </c>
      <c r="AF96" s="37">
        <v>144968</v>
      </c>
    </row>
    <row r="97" spans="1:32">
      <c r="A97" t="s">
        <v>231</v>
      </c>
      <c r="B97" t="s">
        <v>86</v>
      </c>
      <c r="C97" t="s">
        <v>87</v>
      </c>
      <c r="D97" t="s">
        <v>2435</v>
      </c>
      <c r="E97" t="s">
        <v>6991</v>
      </c>
      <c r="F97" t="s">
        <v>6992</v>
      </c>
      <c r="G97" t="s">
        <v>6476</v>
      </c>
      <c r="H97" t="s">
        <v>455</v>
      </c>
      <c r="I97" t="s">
        <v>2438</v>
      </c>
      <c r="J97" t="s">
        <v>6993</v>
      </c>
      <c r="K97" t="s">
        <v>96</v>
      </c>
      <c r="L97" t="s">
        <v>6994</v>
      </c>
      <c r="M97" s="35">
        <v>46001.333333333343</v>
      </c>
      <c r="N97" s="35">
        <v>46003.287499999999</v>
      </c>
      <c r="O97" t="s">
        <v>972</v>
      </c>
      <c r="P97" t="s">
        <v>1464</v>
      </c>
      <c r="Q97" t="s">
        <v>1464</v>
      </c>
      <c r="R97" t="s">
        <v>98</v>
      </c>
      <c r="S97" t="s">
        <v>99</v>
      </c>
      <c r="T97" t="s">
        <v>100</v>
      </c>
      <c r="U97" t="s">
        <v>6477</v>
      </c>
      <c r="V97" t="s">
        <v>6995</v>
      </c>
      <c r="W97" t="s">
        <v>102</v>
      </c>
      <c r="X97" t="s">
        <v>6996</v>
      </c>
      <c r="Y97" t="s">
        <v>11</v>
      </c>
      <c r="Z97" t="s">
        <v>105</v>
      </c>
      <c r="AA97" t="s">
        <v>1914</v>
      </c>
      <c r="AB97" s="37">
        <v>1</v>
      </c>
      <c r="AC97" t="s">
        <v>107</v>
      </c>
      <c r="AD97" s="37">
        <v>144968</v>
      </c>
      <c r="AE97" s="37">
        <v>140396</v>
      </c>
      <c r="AF97" s="37">
        <v>144968</v>
      </c>
    </row>
    <row r="98" spans="1:32">
      <c r="A98" t="s">
        <v>1084</v>
      </c>
      <c r="B98" t="s">
        <v>957</v>
      </c>
      <c r="C98" t="s">
        <v>286</v>
      </c>
      <c r="D98" t="s">
        <v>2683</v>
      </c>
      <c r="E98" t="s">
        <v>6997</v>
      </c>
      <c r="F98" t="s">
        <v>6998</v>
      </c>
      <c r="G98" t="s">
        <v>6476</v>
      </c>
      <c r="H98" t="s">
        <v>1088</v>
      </c>
      <c r="I98" t="s">
        <v>1084</v>
      </c>
      <c r="J98" t="s">
        <v>6999</v>
      </c>
      <c r="K98" t="s">
        <v>96</v>
      </c>
      <c r="L98" t="s">
        <v>7000</v>
      </c>
      <c r="M98" s="35">
        <v>46001.333333333343</v>
      </c>
      <c r="N98" s="35">
        <v>46002.705555555563</v>
      </c>
      <c r="O98" t="s">
        <v>972</v>
      </c>
      <c r="P98" t="s">
        <v>1464</v>
      </c>
      <c r="Q98" t="s">
        <v>1464</v>
      </c>
      <c r="R98" t="s">
        <v>98</v>
      </c>
      <c r="S98" t="s">
        <v>99</v>
      </c>
      <c r="T98" t="s">
        <v>100</v>
      </c>
      <c r="U98" t="s">
        <v>6477</v>
      </c>
      <c r="V98" t="s">
        <v>7001</v>
      </c>
      <c r="W98" t="s">
        <v>102</v>
      </c>
      <c r="X98" t="s">
        <v>7002</v>
      </c>
      <c r="Y98" t="s">
        <v>8</v>
      </c>
      <c r="Z98" t="s">
        <v>105</v>
      </c>
      <c r="AA98" t="s">
        <v>1506</v>
      </c>
      <c r="AB98" s="37">
        <v>1</v>
      </c>
      <c r="AC98" t="s">
        <v>107</v>
      </c>
      <c r="AD98" s="37">
        <v>65960</v>
      </c>
      <c r="AE98" s="37">
        <v>75096</v>
      </c>
      <c r="AF98" s="37">
        <v>65960</v>
      </c>
    </row>
    <row r="99" spans="1:32">
      <c r="A99" t="s">
        <v>417</v>
      </c>
      <c r="B99" t="s">
        <v>86</v>
      </c>
      <c r="C99" t="s">
        <v>87</v>
      </c>
      <c r="D99" t="s">
        <v>6595</v>
      </c>
      <c r="E99" t="s">
        <v>7003</v>
      </c>
      <c r="F99" t="s">
        <v>7004</v>
      </c>
      <c r="G99" t="s">
        <v>6476</v>
      </c>
      <c r="H99" t="s">
        <v>455</v>
      </c>
      <c r="I99" t="s">
        <v>6596</v>
      </c>
      <c r="J99" t="s">
        <v>7005</v>
      </c>
      <c r="K99" t="s">
        <v>96</v>
      </c>
      <c r="L99" t="s">
        <v>7006</v>
      </c>
      <c r="M99" s="35">
        <v>46001.333333333343</v>
      </c>
      <c r="N99" s="35">
        <v>46001.701388888891</v>
      </c>
      <c r="O99" t="s">
        <v>972</v>
      </c>
      <c r="P99" t="s">
        <v>1464</v>
      </c>
      <c r="Q99" t="s">
        <v>1464</v>
      </c>
      <c r="R99" t="s">
        <v>98</v>
      </c>
      <c r="S99" t="s">
        <v>99</v>
      </c>
      <c r="T99" t="s">
        <v>100</v>
      </c>
      <c r="U99" t="s">
        <v>6480</v>
      </c>
      <c r="V99" t="s">
        <v>7007</v>
      </c>
      <c r="W99" t="s">
        <v>102</v>
      </c>
      <c r="X99" t="s">
        <v>7008</v>
      </c>
      <c r="Y99" t="s">
        <v>11</v>
      </c>
      <c r="Z99" t="s">
        <v>105</v>
      </c>
      <c r="AA99" t="s">
        <v>742</v>
      </c>
      <c r="AB99" s="37">
        <v>1</v>
      </c>
      <c r="AC99" t="s">
        <v>107</v>
      </c>
      <c r="AD99" s="37">
        <v>144968</v>
      </c>
      <c r="AE99" s="37">
        <v>140396</v>
      </c>
      <c r="AF99" s="37">
        <v>144968</v>
      </c>
    </row>
    <row r="100" spans="1:32">
      <c r="A100" t="s">
        <v>297</v>
      </c>
      <c r="B100" t="s">
        <v>109</v>
      </c>
      <c r="C100" t="s">
        <v>110</v>
      </c>
      <c r="D100" t="s">
        <v>4029</v>
      </c>
      <c r="E100" t="s">
        <v>7009</v>
      </c>
      <c r="F100" t="s">
        <v>7010</v>
      </c>
      <c r="G100" t="s">
        <v>6476</v>
      </c>
      <c r="H100" t="s">
        <v>302</v>
      </c>
      <c r="I100" t="s">
        <v>4032</v>
      </c>
      <c r="J100" t="s">
        <v>7011</v>
      </c>
      <c r="K100" t="s">
        <v>96</v>
      </c>
      <c r="L100" t="s">
        <v>7012</v>
      </c>
      <c r="M100" s="35">
        <v>46001.333333333343</v>
      </c>
      <c r="N100" s="35">
        <v>46007.560416666667</v>
      </c>
      <c r="O100" t="s">
        <v>972</v>
      </c>
      <c r="P100" t="s">
        <v>1464</v>
      </c>
      <c r="Q100" t="s">
        <v>1464</v>
      </c>
      <c r="R100" t="s">
        <v>98</v>
      </c>
      <c r="S100" t="s">
        <v>99</v>
      </c>
      <c r="T100" t="s">
        <v>100</v>
      </c>
      <c r="U100" t="s">
        <v>6477</v>
      </c>
      <c r="V100" t="s">
        <v>7013</v>
      </c>
      <c r="W100" t="s">
        <v>102</v>
      </c>
      <c r="X100" t="s">
        <v>7014</v>
      </c>
      <c r="Y100" t="s">
        <v>11</v>
      </c>
      <c r="Z100" t="s">
        <v>105</v>
      </c>
      <c r="AA100" t="s">
        <v>491</v>
      </c>
      <c r="AB100" s="37">
        <v>1</v>
      </c>
      <c r="AC100" t="s">
        <v>107</v>
      </c>
      <c r="AD100" s="37">
        <v>144968</v>
      </c>
      <c r="AE100" s="37">
        <v>140396</v>
      </c>
      <c r="AF100" s="37">
        <v>144968</v>
      </c>
    </row>
    <row r="101" spans="1:32">
      <c r="A101" t="s">
        <v>231</v>
      </c>
      <c r="B101" t="s">
        <v>86</v>
      </c>
      <c r="C101" t="s">
        <v>87</v>
      </c>
      <c r="D101" t="s">
        <v>7021</v>
      </c>
      <c r="E101" t="s">
        <v>7022</v>
      </c>
      <c r="F101" t="s">
        <v>7023</v>
      </c>
      <c r="G101" t="s">
        <v>6476</v>
      </c>
      <c r="H101" t="s">
        <v>455</v>
      </c>
      <c r="I101" t="s">
        <v>7024</v>
      </c>
      <c r="J101" t="s">
        <v>7025</v>
      </c>
      <c r="K101" t="s">
        <v>96</v>
      </c>
      <c r="L101" t="s">
        <v>7026</v>
      </c>
      <c r="M101" s="35">
        <v>46001.368055555547</v>
      </c>
      <c r="N101" s="35">
        <v>46002.57708333333</v>
      </c>
      <c r="O101" t="s">
        <v>972</v>
      </c>
      <c r="P101" t="s">
        <v>1464</v>
      </c>
      <c r="Q101" t="s">
        <v>1464</v>
      </c>
      <c r="R101" t="s">
        <v>98</v>
      </c>
      <c r="S101" t="s">
        <v>119</v>
      </c>
      <c r="T101" t="s">
        <v>100</v>
      </c>
      <c r="U101" t="s">
        <v>6477</v>
      </c>
      <c r="V101" t="s">
        <v>7027</v>
      </c>
      <c r="W101" t="s">
        <v>102</v>
      </c>
      <c r="X101" t="s">
        <v>7028</v>
      </c>
      <c r="Y101" t="s">
        <v>11</v>
      </c>
      <c r="Z101" t="s">
        <v>105</v>
      </c>
      <c r="AA101" t="s">
        <v>1914</v>
      </c>
      <c r="AB101" s="37">
        <v>1</v>
      </c>
      <c r="AC101" t="s">
        <v>107</v>
      </c>
      <c r="AD101" s="37">
        <v>144968</v>
      </c>
      <c r="AE101" s="37">
        <v>140396</v>
      </c>
      <c r="AF101" s="37">
        <v>144968</v>
      </c>
    </row>
    <row r="102" spans="1:32">
      <c r="A102" t="s">
        <v>1066</v>
      </c>
      <c r="B102" t="s">
        <v>190</v>
      </c>
      <c r="C102" t="s">
        <v>191</v>
      </c>
      <c r="D102" t="s">
        <v>1067</v>
      </c>
      <c r="E102" t="s">
        <v>7029</v>
      </c>
      <c r="F102" t="s">
        <v>7030</v>
      </c>
      <c r="G102" t="s">
        <v>6476</v>
      </c>
      <c r="H102" t="s">
        <v>195</v>
      </c>
      <c r="I102" t="s">
        <v>1070</v>
      </c>
      <c r="J102" t="s">
        <v>7031</v>
      </c>
      <c r="K102" t="s">
        <v>96</v>
      </c>
      <c r="L102" t="s">
        <v>7032</v>
      </c>
      <c r="M102" s="35">
        <v>46001.368055555547</v>
      </c>
      <c r="N102" s="35">
        <v>46008.355555555558</v>
      </c>
      <c r="O102" t="s">
        <v>972</v>
      </c>
      <c r="P102" t="s">
        <v>1464</v>
      </c>
      <c r="Q102" t="s">
        <v>1464</v>
      </c>
      <c r="R102" t="s">
        <v>98</v>
      </c>
      <c r="S102" t="s">
        <v>119</v>
      </c>
      <c r="T102" t="s">
        <v>100</v>
      </c>
      <c r="U102" t="s">
        <v>6477</v>
      </c>
      <c r="V102" t="s">
        <v>7033</v>
      </c>
      <c r="W102" t="s">
        <v>102</v>
      </c>
      <c r="X102" t="s">
        <v>7034</v>
      </c>
      <c r="Y102" t="s">
        <v>11</v>
      </c>
      <c r="Z102" t="s">
        <v>105</v>
      </c>
      <c r="AA102" t="s">
        <v>1075</v>
      </c>
      <c r="AB102" s="37">
        <v>1</v>
      </c>
      <c r="AC102" t="s">
        <v>107</v>
      </c>
      <c r="AD102" s="37">
        <v>144968</v>
      </c>
      <c r="AE102" s="37">
        <v>140396</v>
      </c>
      <c r="AF102" s="37">
        <v>144968</v>
      </c>
    </row>
    <row r="103" spans="1:32">
      <c r="A103" t="s">
        <v>1066</v>
      </c>
      <c r="B103" t="s">
        <v>190</v>
      </c>
      <c r="C103" t="s">
        <v>191</v>
      </c>
      <c r="D103" t="s">
        <v>6762</v>
      </c>
      <c r="E103" t="s">
        <v>7035</v>
      </c>
      <c r="F103" t="s">
        <v>7036</v>
      </c>
      <c r="G103" t="s">
        <v>6476</v>
      </c>
      <c r="H103" t="s">
        <v>276</v>
      </c>
      <c r="I103" t="s">
        <v>6765</v>
      </c>
      <c r="J103" t="s">
        <v>7037</v>
      </c>
      <c r="K103" t="s">
        <v>96</v>
      </c>
      <c r="L103" t="s">
        <v>7038</v>
      </c>
      <c r="M103" s="35">
        <v>46001.368055555547</v>
      </c>
      <c r="N103" s="35">
        <v>46007.493750000001</v>
      </c>
      <c r="O103" t="s">
        <v>972</v>
      </c>
      <c r="P103" t="s">
        <v>1464</v>
      </c>
      <c r="Q103" t="s">
        <v>1464</v>
      </c>
      <c r="R103" t="s">
        <v>98</v>
      </c>
      <c r="S103" t="s">
        <v>119</v>
      </c>
      <c r="T103" t="s">
        <v>100</v>
      </c>
      <c r="U103" t="s">
        <v>6477</v>
      </c>
      <c r="V103" t="s">
        <v>7039</v>
      </c>
      <c r="W103" t="s">
        <v>102</v>
      </c>
      <c r="X103" t="s">
        <v>7040</v>
      </c>
      <c r="Y103" t="s">
        <v>104</v>
      </c>
      <c r="Z103" t="s">
        <v>282</v>
      </c>
      <c r="AA103" t="s">
        <v>1075</v>
      </c>
      <c r="AB103" s="37">
        <v>1</v>
      </c>
      <c r="AC103" t="s">
        <v>107</v>
      </c>
      <c r="AD103" s="37">
        <v>988463</v>
      </c>
      <c r="AE103" s="37">
        <v>196537</v>
      </c>
      <c r="AF103" s="37">
        <v>988463</v>
      </c>
    </row>
    <row r="104" spans="1:32">
      <c r="A104" t="s">
        <v>231</v>
      </c>
      <c r="B104" t="s">
        <v>86</v>
      </c>
      <c r="C104" t="s">
        <v>87</v>
      </c>
      <c r="D104" t="s">
        <v>6856</v>
      </c>
      <c r="E104" t="s">
        <v>7041</v>
      </c>
      <c r="F104" t="s">
        <v>7042</v>
      </c>
      <c r="G104" t="s">
        <v>6476</v>
      </c>
      <c r="H104" t="s">
        <v>455</v>
      </c>
      <c r="I104" t="s">
        <v>1172</v>
      </c>
      <c r="J104" t="s">
        <v>7043</v>
      </c>
      <c r="K104" t="s">
        <v>96</v>
      </c>
      <c r="L104" t="s">
        <v>7044</v>
      </c>
      <c r="M104" s="35">
        <v>46001.368055555547</v>
      </c>
      <c r="N104" s="35">
        <v>46003.609722222223</v>
      </c>
      <c r="O104" t="s">
        <v>972</v>
      </c>
      <c r="P104" t="s">
        <v>1464</v>
      </c>
      <c r="Q104" t="s">
        <v>1464</v>
      </c>
      <c r="R104" t="s">
        <v>98</v>
      </c>
      <c r="S104" t="s">
        <v>119</v>
      </c>
      <c r="T104" t="s">
        <v>100</v>
      </c>
      <c r="U104" t="s">
        <v>6477</v>
      </c>
      <c r="V104" t="s">
        <v>7045</v>
      </c>
      <c r="W104" t="s">
        <v>102</v>
      </c>
      <c r="X104" t="s">
        <v>7046</v>
      </c>
      <c r="Y104" t="s">
        <v>13</v>
      </c>
      <c r="Z104" t="s">
        <v>105</v>
      </c>
      <c r="AA104" t="s">
        <v>1914</v>
      </c>
      <c r="AB104" s="37">
        <v>1</v>
      </c>
      <c r="AC104" t="s">
        <v>107</v>
      </c>
      <c r="AD104" s="37">
        <v>275729</v>
      </c>
      <c r="AE104" s="37">
        <v>196537</v>
      </c>
      <c r="AF104" s="37">
        <v>275729</v>
      </c>
    </row>
    <row r="105" spans="1:32">
      <c r="A105" t="s">
        <v>317</v>
      </c>
      <c r="B105" t="s">
        <v>124</v>
      </c>
      <c r="C105" t="s">
        <v>125</v>
      </c>
      <c r="D105" t="s">
        <v>1441</v>
      </c>
      <c r="E105" t="s">
        <v>7047</v>
      </c>
      <c r="F105" t="s">
        <v>7048</v>
      </c>
      <c r="G105" t="s">
        <v>6476</v>
      </c>
      <c r="H105" t="s">
        <v>321</v>
      </c>
      <c r="I105" t="s">
        <v>317</v>
      </c>
      <c r="J105" t="s">
        <v>7049</v>
      </c>
      <c r="K105" t="s">
        <v>96</v>
      </c>
      <c r="L105" t="s">
        <v>7050</v>
      </c>
      <c r="M105" s="35">
        <v>46001.368055555547</v>
      </c>
      <c r="N105" s="35">
        <v>46002.48541666667</v>
      </c>
      <c r="O105" t="s">
        <v>972</v>
      </c>
      <c r="P105" t="s">
        <v>1464</v>
      </c>
      <c r="Q105" t="s">
        <v>1464</v>
      </c>
      <c r="R105" t="s">
        <v>98</v>
      </c>
      <c r="S105" t="s">
        <v>119</v>
      </c>
      <c r="T105" t="s">
        <v>1047</v>
      </c>
      <c r="U105" t="s">
        <v>6477</v>
      </c>
      <c r="V105" t="s">
        <v>7051</v>
      </c>
      <c r="W105" t="s">
        <v>102</v>
      </c>
      <c r="X105" t="s">
        <v>7052</v>
      </c>
      <c r="Y105" t="s">
        <v>8</v>
      </c>
      <c r="Z105" t="s">
        <v>105</v>
      </c>
      <c r="AA105" t="s">
        <v>6488</v>
      </c>
      <c r="AB105" s="37">
        <v>1</v>
      </c>
      <c r="AC105" t="s">
        <v>107</v>
      </c>
      <c r="AD105" s="37">
        <v>65960</v>
      </c>
      <c r="AE105" s="37">
        <v>75096</v>
      </c>
      <c r="AF105" s="37">
        <v>65960</v>
      </c>
    </row>
    <row r="106" spans="1:32">
      <c r="A106" t="s">
        <v>1168</v>
      </c>
      <c r="B106" t="s">
        <v>124</v>
      </c>
      <c r="C106" t="s">
        <v>125</v>
      </c>
      <c r="D106" t="s">
        <v>3835</v>
      </c>
      <c r="E106" t="s">
        <v>7053</v>
      </c>
      <c r="F106" t="s">
        <v>7054</v>
      </c>
      <c r="G106" t="s">
        <v>6476</v>
      </c>
      <c r="H106" t="s">
        <v>1172</v>
      </c>
      <c r="I106" t="s">
        <v>1168</v>
      </c>
      <c r="J106" t="s">
        <v>7055</v>
      </c>
      <c r="K106" t="s">
        <v>96</v>
      </c>
      <c r="L106" t="s">
        <v>7056</v>
      </c>
      <c r="M106" s="35">
        <v>46001.368055555547</v>
      </c>
      <c r="N106" s="35">
        <v>46002.617361111108</v>
      </c>
      <c r="O106" t="s">
        <v>972</v>
      </c>
      <c r="P106" t="s">
        <v>1464</v>
      </c>
      <c r="Q106" t="s">
        <v>1464</v>
      </c>
      <c r="R106" t="s">
        <v>98</v>
      </c>
      <c r="S106" t="s">
        <v>119</v>
      </c>
      <c r="T106" t="s">
        <v>100</v>
      </c>
      <c r="U106" t="s">
        <v>6477</v>
      </c>
      <c r="V106" t="s">
        <v>7057</v>
      </c>
      <c r="W106" t="s">
        <v>102</v>
      </c>
      <c r="X106" t="s">
        <v>7058</v>
      </c>
      <c r="Y106" t="s">
        <v>8</v>
      </c>
      <c r="Z106" t="s">
        <v>105</v>
      </c>
      <c r="AA106" t="s">
        <v>158</v>
      </c>
      <c r="AB106" s="37">
        <v>1</v>
      </c>
      <c r="AC106" t="s">
        <v>107</v>
      </c>
      <c r="AD106" s="37">
        <v>65960</v>
      </c>
      <c r="AE106" s="37">
        <v>75096</v>
      </c>
      <c r="AF106" s="37">
        <v>65960</v>
      </c>
    </row>
    <row r="107" spans="1:32">
      <c r="A107" t="s">
        <v>242</v>
      </c>
      <c r="B107" t="s">
        <v>248</v>
      </c>
      <c r="C107" t="s">
        <v>244</v>
      </c>
      <c r="D107" t="s">
        <v>309</v>
      </c>
      <c r="E107" t="s">
        <v>7059</v>
      </c>
      <c r="F107" t="s">
        <v>7060</v>
      </c>
      <c r="G107" t="s">
        <v>6476</v>
      </c>
      <c r="H107" t="s">
        <v>248</v>
      </c>
      <c r="I107" t="s">
        <v>242</v>
      </c>
      <c r="J107" t="s">
        <v>7061</v>
      </c>
      <c r="K107" t="s">
        <v>96</v>
      </c>
      <c r="L107" t="s">
        <v>7062</v>
      </c>
      <c r="M107" s="35">
        <v>46001.368055555547</v>
      </c>
      <c r="N107" s="35">
        <v>46002.576388888891</v>
      </c>
      <c r="O107" t="s">
        <v>972</v>
      </c>
      <c r="P107" t="s">
        <v>1464</v>
      </c>
      <c r="Q107" t="s">
        <v>1464</v>
      </c>
      <c r="R107" t="s">
        <v>98</v>
      </c>
      <c r="S107" t="s">
        <v>99</v>
      </c>
      <c r="T107" t="s">
        <v>100</v>
      </c>
      <c r="U107" t="s">
        <v>6477</v>
      </c>
      <c r="V107" t="s">
        <v>7063</v>
      </c>
      <c r="W107" t="s">
        <v>102</v>
      </c>
      <c r="X107" t="s">
        <v>7064</v>
      </c>
      <c r="Y107" t="s">
        <v>8</v>
      </c>
      <c r="Z107" t="s">
        <v>105</v>
      </c>
      <c r="AA107" t="s">
        <v>1485</v>
      </c>
      <c r="AB107" s="37">
        <v>1</v>
      </c>
      <c r="AC107" t="s">
        <v>107</v>
      </c>
      <c r="AD107" s="37">
        <v>65960</v>
      </c>
      <c r="AE107" s="37">
        <v>75096</v>
      </c>
      <c r="AF107" s="37">
        <v>65960</v>
      </c>
    </row>
    <row r="108" spans="1:32">
      <c r="A108" t="s">
        <v>123</v>
      </c>
      <c r="B108" t="s">
        <v>124</v>
      </c>
      <c r="C108" t="s">
        <v>125</v>
      </c>
      <c r="D108" t="s">
        <v>1507</v>
      </c>
      <c r="E108" t="s">
        <v>7065</v>
      </c>
      <c r="F108" t="s">
        <v>7066</v>
      </c>
      <c r="G108" t="s">
        <v>6476</v>
      </c>
      <c r="H108" t="s">
        <v>174</v>
      </c>
      <c r="I108" t="s">
        <v>123</v>
      </c>
      <c r="J108" t="s">
        <v>7067</v>
      </c>
      <c r="K108" t="s">
        <v>96</v>
      </c>
      <c r="L108" t="s">
        <v>7068</v>
      </c>
      <c r="M108" s="35">
        <v>46001.535416666673</v>
      </c>
      <c r="N108" s="35">
        <v>46008.429861111108</v>
      </c>
      <c r="O108" t="s">
        <v>972</v>
      </c>
      <c r="P108" t="s">
        <v>1464</v>
      </c>
      <c r="Q108" t="s">
        <v>1464</v>
      </c>
      <c r="R108" t="s">
        <v>964</v>
      </c>
      <c r="S108" t="s">
        <v>964</v>
      </c>
      <c r="T108" t="s">
        <v>1047</v>
      </c>
      <c r="U108" t="s">
        <v>6477</v>
      </c>
      <c r="V108" t="s">
        <v>7069</v>
      </c>
      <c r="W108" t="s">
        <v>102</v>
      </c>
      <c r="X108" t="s">
        <v>7070</v>
      </c>
      <c r="Y108" t="s">
        <v>8</v>
      </c>
      <c r="Z108" t="s">
        <v>105</v>
      </c>
      <c r="AA108" t="s">
        <v>1514</v>
      </c>
      <c r="AB108" s="37">
        <v>1</v>
      </c>
      <c r="AC108" t="s">
        <v>107</v>
      </c>
      <c r="AD108" s="37">
        <v>65960</v>
      </c>
      <c r="AE108" s="37">
        <v>75096</v>
      </c>
      <c r="AF108" s="37">
        <v>65960</v>
      </c>
    </row>
    <row r="109" spans="1:32">
      <c r="A109" t="s">
        <v>189</v>
      </c>
      <c r="B109" t="s">
        <v>190</v>
      </c>
      <c r="C109" t="s">
        <v>191</v>
      </c>
      <c r="D109" t="s">
        <v>210</v>
      </c>
      <c r="E109" t="s">
        <v>7083</v>
      </c>
      <c r="F109" t="s">
        <v>7084</v>
      </c>
      <c r="G109" t="s">
        <v>6476</v>
      </c>
      <c r="H109" t="s">
        <v>195</v>
      </c>
      <c r="I109" t="s">
        <v>189</v>
      </c>
      <c r="J109" t="s">
        <v>7085</v>
      </c>
      <c r="K109" t="s">
        <v>96</v>
      </c>
      <c r="L109" t="s">
        <v>7086</v>
      </c>
      <c r="M109" s="35">
        <v>46002.673611111109</v>
      </c>
      <c r="N109" s="35">
        <v>46007.472222222219</v>
      </c>
      <c r="O109" t="s">
        <v>972</v>
      </c>
      <c r="P109" t="s">
        <v>1464</v>
      </c>
      <c r="Q109" t="s">
        <v>1464</v>
      </c>
      <c r="R109" t="s">
        <v>963</v>
      </c>
      <c r="S109" t="s">
        <v>963</v>
      </c>
      <c r="T109" t="s">
        <v>100</v>
      </c>
      <c r="U109" t="s">
        <v>6477</v>
      </c>
      <c r="V109" t="s">
        <v>7087</v>
      </c>
      <c r="W109" t="s">
        <v>102</v>
      </c>
      <c r="X109" t="s">
        <v>7088</v>
      </c>
      <c r="Y109" t="s">
        <v>8</v>
      </c>
      <c r="Z109" t="s">
        <v>105</v>
      </c>
      <c r="AA109" t="s">
        <v>382</v>
      </c>
      <c r="AB109" s="37">
        <v>1</v>
      </c>
      <c r="AC109" t="s">
        <v>107</v>
      </c>
      <c r="AD109" s="37">
        <v>65960</v>
      </c>
      <c r="AE109" s="37">
        <v>75096</v>
      </c>
      <c r="AF109" s="37">
        <v>65960</v>
      </c>
    </row>
    <row r="110" spans="1:32">
      <c r="A110" t="s">
        <v>189</v>
      </c>
      <c r="B110" t="s">
        <v>190</v>
      </c>
      <c r="C110" t="s">
        <v>191</v>
      </c>
      <c r="D110" t="s">
        <v>3209</v>
      </c>
      <c r="E110" t="s">
        <v>7089</v>
      </c>
      <c r="F110" t="s">
        <v>7090</v>
      </c>
      <c r="G110" t="s">
        <v>6476</v>
      </c>
      <c r="H110" t="s">
        <v>195</v>
      </c>
      <c r="I110" t="s">
        <v>3212</v>
      </c>
      <c r="J110" t="s">
        <v>7091</v>
      </c>
      <c r="K110" t="s">
        <v>96</v>
      </c>
      <c r="L110" t="s">
        <v>7092</v>
      </c>
      <c r="M110" s="35">
        <v>46002.673611111109</v>
      </c>
      <c r="N110" s="35">
        <v>46009.51458333333</v>
      </c>
      <c r="O110" t="s">
        <v>972</v>
      </c>
      <c r="P110" t="s">
        <v>1464</v>
      </c>
      <c r="Q110" t="s">
        <v>1464</v>
      </c>
      <c r="R110" t="s">
        <v>964</v>
      </c>
      <c r="S110" t="s">
        <v>964</v>
      </c>
      <c r="T110" t="s">
        <v>100</v>
      </c>
      <c r="U110" t="s">
        <v>6477</v>
      </c>
      <c r="V110" t="s">
        <v>7093</v>
      </c>
      <c r="W110" t="s">
        <v>102</v>
      </c>
      <c r="X110" t="s">
        <v>7094</v>
      </c>
      <c r="Y110" t="s">
        <v>11</v>
      </c>
      <c r="Z110" t="s">
        <v>105</v>
      </c>
      <c r="AA110" t="s">
        <v>3716</v>
      </c>
      <c r="AB110" s="37">
        <v>1</v>
      </c>
      <c r="AC110" t="s">
        <v>107</v>
      </c>
      <c r="AD110" s="37">
        <v>144968</v>
      </c>
      <c r="AE110" s="37">
        <v>140396</v>
      </c>
      <c r="AF110" s="37">
        <v>144968</v>
      </c>
    </row>
    <row r="111" spans="1:32">
      <c r="A111" t="s">
        <v>626</v>
      </c>
      <c r="B111" t="s">
        <v>124</v>
      </c>
      <c r="C111" t="s">
        <v>125</v>
      </c>
      <c r="D111" t="s">
        <v>4246</v>
      </c>
      <c r="E111" t="s">
        <v>7095</v>
      </c>
      <c r="F111" t="s">
        <v>7096</v>
      </c>
      <c r="G111" t="s">
        <v>6476</v>
      </c>
      <c r="H111" t="s">
        <v>630</v>
      </c>
      <c r="I111" t="s">
        <v>4249</v>
      </c>
      <c r="J111" t="s">
        <v>7097</v>
      </c>
      <c r="K111" t="s">
        <v>96</v>
      </c>
      <c r="L111" t="s">
        <v>7098</v>
      </c>
      <c r="M111" s="35">
        <v>46002.673611111109</v>
      </c>
      <c r="N111" s="35">
        <v>46003.64166666667</v>
      </c>
      <c r="O111" t="s">
        <v>972</v>
      </c>
      <c r="P111" t="s">
        <v>1464</v>
      </c>
      <c r="Q111" t="s">
        <v>1464</v>
      </c>
      <c r="R111" t="s">
        <v>963</v>
      </c>
      <c r="S111" t="s">
        <v>963</v>
      </c>
      <c r="T111" t="s">
        <v>1347</v>
      </c>
      <c r="U111" t="s">
        <v>6477</v>
      </c>
      <c r="V111" t="s">
        <v>7099</v>
      </c>
      <c r="W111" t="s">
        <v>102</v>
      </c>
      <c r="X111" t="s">
        <v>7100</v>
      </c>
      <c r="Y111" t="s">
        <v>11</v>
      </c>
      <c r="Z111" t="s">
        <v>105</v>
      </c>
      <c r="AA111" t="s">
        <v>635</v>
      </c>
      <c r="AB111" s="37">
        <v>1</v>
      </c>
      <c r="AC111" t="s">
        <v>107</v>
      </c>
      <c r="AD111" s="37">
        <v>144968</v>
      </c>
      <c r="AE111" s="37">
        <v>140396</v>
      </c>
      <c r="AF111" s="37">
        <v>144968</v>
      </c>
    </row>
    <row r="112" spans="1:32">
      <c r="A112" t="s">
        <v>242</v>
      </c>
      <c r="B112" t="s">
        <v>248</v>
      </c>
      <c r="C112" t="s">
        <v>244</v>
      </c>
      <c r="D112" t="s">
        <v>6571</v>
      </c>
      <c r="E112" t="s">
        <v>7101</v>
      </c>
      <c r="F112" t="s">
        <v>7102</v>
      </c>
      <c r="G112" t="s">
        <v>6476</v>
      </c>
      <c r="H112" t="s">
        <v>248</v>
      </c>
      <c r="I112" t="s">
        <v>6572</v>
      </c>
      <c r="J112" t="s">
        <v>7103</v>
      </c>
      <c r="K112" t="s">
        <v>96</v>
      </c>
      <c r="L112" t="s">
        <v>7104</v>
      </c>
      <c r="M112" s="35">
        <v>46002.673611111109</v>
      </c>
      <c r="N112" s="35">
        <v>46004.400694444441</v>
      </c>
      <c r="O112" t="s">
        <v>972</v>
      </c>
      <c r="P112" t="s">
        <v>1464</v>
      </c>
      <c r="Q112" t="s">
        <v>1464</v>
      </c>
      <c r="R112" t="s">
        <v>963</v>
      </c>
      <c r="S112" t="s">
        <v>963</v>
      </c>
      <c r="T112" t="s">
        <v>100</v>
      </c>
      <c r="U112" t="s">
        <v>6477</v>
      </c>
      <c r="V112" t="s">
        <v>7105</v>
      </c>
      <c r="W112" t="s">
        <v>102</v>
      </c>
      <c r="X112" t="s">
        <v>7106</v>
      </c>
      <c r="Y112" t="s">
        <v>11</v>
      </c>
      <c r="Z112" t="s">
        <v>105</v>
      </c>
      <c r="AA112" t="s">
        <v>1588</v>
      </c>
      <c r="AB112" s="37">
        <v>1</v>
      </c>
      <c r="AC112" t="s">
        <v>107</v>
      </c>
      <c r="AD112" s="37">
        <v>144968</v>
      </c>
      <c r="AE112" s="37">
        <v>140396</v>
      </c>
      <c r="AF112" s="37">
        <v>144968</v>
      </c>
    </row>
    <row r="113" spans="1:32">
      <c r="A113" t="s">
        <v>85</v>
      </c>
      <c r="B113" t="s">
        <v>86</v>
      </c>
      <c r="C113" t="s">
        <v>87</v>
      </c>
      <c r="D113" t="s">
        <v>202</v>
      </c>
      <c r="E113" t="s">
        <v>7107</v>
      </c>
      <c r="F113" t="s">
        <v>7108</v>
      </c>
      <c r="G113" t="s">
        <v>6476</v>
      </c>
      <c r="H113" t="s">
        <v>93</v>
      </c>
      <c r="I113" t="s">
        <v>85</v>
      </c>
      <c r="J113" t="s">
        <v>7109</v>
      </c>
      <c r="K113" t="s">
        <v>96</v>
      </c>
      <c r="L113" t="s">
        <v>7110</v>
      </c>
      <c r="M113" s="35">
        <v>46002.673611111109</v>
      </c>
      <c r="N113" s="35">
        <v>46009.509722222218</v>
      </c>
      <c r="O113" t="s">
        <v>972</v>
      </c>
      <c r="P113" t="s">
        <v>1464</v>
      </c>
      <c r="Q113" t="s">
        <v>1464</v>
      </c>
      <c r="R113" t="s">
        <v>964</v>
      </c>
      <c r="S113" t="s">
        <v>964</v>
      </c>
      <c r="T113" t="s">
        <v>100</v>
      </c>
      <c r="U113" t="s">
        <v>6477</v>
      </c>
      <c r="V113" t="s">
        <v>7111</v>
      </c>
      <c r="W113" t="s">
        <v>102</v>
      </c>
      <c r="X113" t="s">
        <v>7112</v>
      </c>
      <c r="Y113" t="s">
        <v>8</v>
      </c>
      <c r="Z113" t="s">
        <v>105</v>
      </c>
      <c r="AA113" t="s">
        <v>6482</v>
      </c>
      <c r="AB113" s="37">
        <v>1</v>
      </c>
      <c r="AC113" t="s">
        <v>107</v>
      </c>
      <c r="AD113" s="37">
        <v>65960</v>
      </c>
      <c r="AE113" s="37">
        <v>75096</v>
      </c>
      <c r="AF113" s="37">
        <v>65960</v>
      </c>
    </row>
    <row r="114" spans="1:32">
      <c r="A114" t="s">
        <v>417</v>
      </c>
      <c r="B114" t="s">
        <v>86</v>
      </c>
      <c r="C114" t="s">
        <v>87</v>
      </c>
      <c r="D114" t="s">
        <v>4733</v>
      </c>
      <c r="E114" t="s">
        <v>7113</v>
      </c>
      <c r="F114" t="s">
        <v>7114</v>
      </c>
      <c r="G114" t="s">
        <v>6476</v>
      </c>
      <c r="H114" t="s">
        <v>455</v>
      </c>
      <c r="I114" t="s">
        <v>4736</v>
      </c>
      <c r="J114" t="s">
        <v>7115</v>
      </c>
      <c r="K114" t="s">
        <v>96</v>
      </c>
      <c r="L114" t="s">
        <v>7116</v>
      </c>
      <c r="M114" s="35">
        <v>46002.673611111109</v>
      </c>
      <c r="N114" s="35">
        <v>46008.683333333327</v>
      </c>
      <c r="O114" t="s">
        <v>972</v>
      </c>
      <c r="P114" t="s">
        <v>1464</v>
      </c>
      <c r="Q114" t="s">
        <v>1464</v>
      </c>
      <c r="R114" t="s">
        <v>964</v>
      </c>
      <c r="S114" t="s">
        <v>964</v>
      </c>
      <c r="T114" t="s">
        <v>100</v>
      </c>
      <c r="U114" t="s">
        <v>6477</v>
      </c>
      <c r="V114" t="s">
        <v>7117</v>
      </c>
      <c r="W114" t="s">
        <v>102</v>
      </c>
      <c r="X114" t="s">
        <v>7118</v>
      </c>
      <c r="Y114" t="s">
        <v>15</v>
      </c>
      <c r="Z114" t="s">
        <v>105</v>
      </c>
      <c r="AA114" t="s">
        <v>1367</v>
      </c>
      <c r="AB114" s="37">
        <v>1</v>
      </c>
      <c r="AC114" t="s">
        <v>107</v>
      </c>
      <c r="AD114" s="37">
        <v>479589</v>
      </c>
      <c r="AE114" s="37">
        <v>196537</v>
      </c>
      <c r="AF114" s="37">
        <v>479589</v>
      </c>
    </row>
    <row r="115" spans="1:32">
      <c r="A115" t="s">
        <v>1168</v>
      </c>
      <c r="B115" t="s">
        <v>124</v>
      </c>
      <c r="C115" t="s">
        <v>125</v>
      </c>
      <c r="D115" t="s">
        <v>3835</v>
      </c>
      <c r="E115" t="s">
        <v>7119</v>
      </c>
      <c r="F115" t="s">
        <v>7120</v>
      </c>
      <c r="G115" t="s">
        <v>6476</v>
      </c>
      <c r="H115" t="s">
        <v>1172</v>
      </c>
      <c r="I115" t="s">
        <v>1168</v>
      </c>
      <c r="J115" t="s">
        <v>7121</v>
      </c>
      <c r="K115" t="s">
        <v>96</v>
      </c>
      <c r="L115" t="s">
        <v>7122</v>
      </c>
      <c r="M115" s="35">
        <v>46002.673611111109</v>
      </c>
      <c r="N115" s="35">
        <v>46006.663888888892</v>
      </c>
      <c r="O115" t="s">
        <v>972</v>
      </c>
      <c r="P115" t="s">
        <v>1464</v>
      </c>
      <c r="Q115" t="s">
        <v>1464</v>
      </c>
      <c r="R115" t="s">
        <v>963</v>
      </c>
      <c r="S115" t="s">
        <v>963</v>
      </c>
      <c r="T115" t="s">
        <v>100</v>
      </c>
      <c r="U115" t="s">
        <v>6477</v>
      </c>
      <c r="V115" t="s">
        <v>7123</v>
      </c>
      <c r="W115" t="s">
        <v>102</v>
      </c>
      <c r="X115" t="s">
        <v>7124</v>
      </c>
      <c r="Y115" t="s">
        <v>8</v>
      </c>
      <c r="Z115" t="s">
        <v>105</v>
      </c>
      <c r="AA115" t="s">
        <v>1146</v>
      </c>
      <c r="AB115" s="37">
        <v>1</v>
      </c>
      <c r="AC115" t="s">
        <v>107</v>
      </c>
      <c r="AD115" s="37">
        <v>65960</v>
      </c>
      <c r="AE115" s="37">
        <v>75096</v>
      </c>
      <c r="AF115" s="37">
        <v>65960</v>
      </c>
    </row>
    <row r="116" spans="1:32">
      <c r="A116" t="s">
        <v>750</v>
      </c>
      <c r="B116" t="s">
        <v>957</v>
      </c>
      <c r="C116" t="s">
        <v>286</v>
      </c>
      <c r="D116" t="s">
        <v>6607</v>
      </c>
      <c r="E116" t="s">
        <v>7125</v>
      </c>
      <c r="F116" t="s">
        <v>7126</v>
      </c>
      <c r="G116" t="s">
        <v>6476</v>
      </c>
      <c r="H116" t="s">
        <v>754</v>
      </c>
      <c r="I116" t="s">
        <v>6608</v>
      </c>
      <c r="J116" t="s">
        <v>7127</v>
      </c>
      <c r="K116" t="s">
        <v>96</v>
      </c>
      <c r="L116" t="s">
        <v>7128</v>
      </c>
      <c r="M116" s="35">
        <v>46002.673611111109</v>
      </c>
      <c r="N116" s="35">
        <v>46004.402083333327</v>
      </c>
      <c r="O116" t="s">
        <v>972</v>
      </c>
      <c r="P116" t="s">
        <v>1464</v>
      </c>
      <c r="Q116" t="s">
        <v>1464</v>
      </c>
      <c r="R116" t="s">
        <v>963</v>
      </c>
      <c r="S116" t="s">
        <v>964</v>
      </c>
      <c r="T116" t="s">
        <v>100</v>
      </c>
      <c r="U116" t="s">
        <v>6477</v>
      </c>
      <c r="V116" t="s">
        <v>7129</v>
      </c>
      <c r="W116" t="s">
        <v>102</v>
      </c>
      <c r="X116" t="s">
        <v>7130</v>
      </c>
      <c r="Y116" t="s">
        <v>11</v>
      </c>
      <c r="Z116" t="s">
        <v>105</v>
      </c>
      <c r="AA116" t="s">
        <v>1094</v>
      </c>
      <c r="AB116" s="37">
        <v>1</v>
      </c>
      <c r="AC116" t="s">
        <v>107</v>
      </c>
      <c r="AD116" s="37">
        <v>144968</v>
      </c>
      <c r="AE116" s="37">
        <v>140396</v>
      </c>
      <c r="AF116" s="37">
        <v>144968</v>
      </c>
    </row>
    <row r="117" spans="1:32">
      <c r="A117" t="s">
        <v>297</v>
      </c>
      <c r="B117" t="s">
        <v>109</v>
      </c>
      <c r="C117" t="s">
        <v>110</v>
      </c>
      <c r="D117" t="s">
        <v>352</v>
      </c>
      <c r="E117" t="s">
        <v>7131</v>
      </c>
      <c r="F117" t="s">
        <v>7132</v>
      </c>
      <c r="G117" t="s">
        <v>6476</v>
      </c>
      <c r="H117" t="s">
        <v>302</v>
      </c>
      <c r="I117" t="s">
        <v>297</v>
      </c>
      <c r="J117" t="s">
        <v>7133</v>
      </c>
      <c r="K117" t="s">
        <v>96</v>
      </c>
      <c r="L117" t="s">
        <v>7134</v>
      </c>
      <c r="M117" s="35">
        <v>46002.673611111109</v>
      </c>
      <c r="N117" s="35">
        <v>46006.356249999997</v>
      </c>
      <c r="O117" t="s">
        <v>972</v>
      </c>
      <c r="P117" t="s">
        <v>1464</v>
      </c>
      <c r="Q117" t="s">
        <v>1464</v>
      </c>
      <c r="R117" t="s">
        <v>963</v>
      </c>
      <c r="S117" t="s">
        <v>964</v>
      </c>
      <c r="T117" t="s">
        <v>100</v>
      </c>
      <c r="U117" t="s">
        <v>6477</v>
      </c>
      <c r="V117" t="s">
        <v>7135</v>
      </c>
      <c r="W117" t="s">
        <v>102</v>
      </c>
      <c r="X117" t="s">
        <v>7136</v>
      </c>
      <c r="Y117" t="s">
        <v>8</v>
      </c>
      <c r="Z117" t="s">
        <v>105</v>
      </c>
      <c r="AA117" t="s">
        <v>485</v>
      </c>
      <c r="AB117" s="37">
        <v>1</v>
      </c>
      <c r="AC117" t="s">
        <v>107</v>
      </c>
      <c r="AD117" s="37">
        <v>65960</v>
      </c>
      <c r="AE117" s="37">
        <v>75096</v>
      </c>
      <c r="AF117" s="37">
        <v>65960</v>
      </c>
    </row>
    <row r="118" spans="1:32">
      <c r="A118" t="s">
        <v>1066</v>
      </c>
      <c r="B118" t="s">
        <v>190</v>
      </c>
      <c r="C118" t="s">
        <v>191</v>
      </c>
      <c r="D118" t="s">
        <v>1426</v>
      </c>
      <c r="E118" t="s">
        <v>7137</v>
      </c>
      <c r="F118" t="s">
        <v>7138</v>
      </c>
      <c r="G118" t="s">
        <v>6476</v>
      </c>
      <c r="H118" t="s">
        <v>195</v>
      </c>
      <c r="I118" t="s">
        <v>1066</v>
      </c>
      <c r="J118" t="s">
        <v>7139</v>
      </c>
      <c r="K118" t="s">
        <v>96</v>
      </c>
      <c r="L118" t="s">
        <v>7140</v>
      </c>
      <c r="M118" s="35">
        <v>46002.673611111109</v>
      </c>
      <c r="N118" s="35">
        <v>46008.487500000003</v>
      </c>
      <c r="O118" t="s">
        <v>972</v>
      </c>
      <c r="P118" t="s">
        <v>1464</v>
      </c>
      <c r="Q118" t="s">
        <v>1464</v>
      </c>
      <c r="R118" t="s">
        <v>964</v>
      </c>
      <c r="S118" t="s">
        <v>964</v>
      </c>
      <c r="T118" t="s">
        <v>100</v>
      </c>
      <c r="U118" t="s">
        <v>6477</v>
      </c>
      <c r="V118" t="s">
        <v>7141</v>
      </c>
      <c r="W118" t="s">
        <v>102</v>
      </c>
      <c r="X118" t="s">
        <v>7142</v>
      </c>
      <c r="Y118" t="s">
        <v>8</v>
      </c>
      <c r="Z118" t="s">
        <v>105</v>
      </c>
      <c r="AA118" t="s">
        <v>1673</v>
      </c>
      <c r="AB118" s="37">
        <v>1</v>
      </c>
      <c r="AC118" t="s">
        <v>107</v>
      </c>
      <c r="AD118" s="37">
        <v>65960</v>
      </c>
      <c r="AE118" s="37">
        <v>75096</v>
      </c>
      <c r="AF118" s="37">
        <v>65960</v>
      </c>
    </row>
    <row r="119" spans="1:32">
      <c r="A119" t="s">
        <v>189</v>
      </c>
      <c r="B119" t="s">
        <v>190</v>
      </c>
      <c r="C119" t="s">
        <v>191</v>
      </c>
      <c r="D119" t="s">
        <v>7200</v>
      </c>
      <c r="E119" t="s">
        <v>7201</v>
      </c>
      <c r="F119" t="s">
        <v>7202</v>
      </c>
      <c r="G119" t="s">
        <v>6476</v>
      </c>
      <c r="H119" t="s">
        <v>195</v>
      </c>
      <c r="I119" t="s">
        <v>7203</v>
      </c>
      <c r="J119" t="s">
        <v>7204</v>
      </c>
      <c r="K119" t="s">
        <v>96</v>
      </c>
      <c r="L119" t="s">
        <v>7205</v>
      </c>
      <c r="M119" s="35">
        <v>46007.333333333343</v>
      </c>
      <c r="N119" s="35">
        <v>46013.489583333343</v>
      </c>
      <c r="O119" t="s">
        <v>972</v>
      </c>
      <c r="P119" t="s">
        <v>1464</v>
      </c>
      <c r="Q119" t="s">
        <v>1464</v>
      </c>
      <c r="R119" t="s">
        <v>98</v>
      </c>
      <c r="S119" t="s">
        <v>99</v>
      </c>
      <c r="T119" t="s">
        <v>100</v>
      </c>
      <c r="U119" t="s">
        <v>6477</v>
      </c>
      <c r="V119" t="s">
        <v>7206</v>
      </c>
      <c r="W119" t="s">
        <v>102</v>
      </c>
      <c r="X119" t="s">
        <v>7207</v>
      </c>
      <c r="Y119" t="s">
        <v>11</v>
      </c>
      <c r="Z119" t="s">
        <v>105</v>
      </c>
      <c r="AA119" t="s">
        <v>230</v>
      </c>
      <c r="AB119" s="37">
        <v>1</v>
      </c>
      <c r="AC119" t="s">
        <v>107</v>
      </c>
      <c r="AD119" s="37">
        <v>144968</v>
      </c>
      <c r="AE119" s="37">
        <v>140396</v>
      </c>
      <c r="AF119" s="37">
        <v>144968</v>
      </c>
    </row>
    <row r="120" spans="1:32">
      <c r="A120" t="s">
        <v>189</v>
      </c>
      <c r="B120" t="s">
        <v>190</v>
      </c>
      <c r="C120" t="s">
        <v>191</v>
      </c>
      <c r="D120" t="s">
        <v>905</v>
      </c>
      <c r="E120" t="s">
        <v>7208</v>
      </c>
      <c r="F120" t="s">
        <v>7209</v>
      </c>
      <c r="G120" t="s">
        <v>6476</v>
      </c>
      <c r="H120" t="s">
        <v>195</v>
      </c>
      <c r="I120" t="s">
        <v>908</v>
      </c>
      <c r="J120" t="s">
        <v>7210</v>
      </c>
      <c r="K120" t="s">
        <v>96</v>
      </c>
      <c r="L120" t="s">
        <v>7211</v>
      </c>
      <c r="M120" s="35">
        <v>46007.333333333343</v>
      </c>
      <c r="N120" s="35">
        <v>46009.431944444441</v>
      </c>
      <c r="O120" t="s">
        <v>972</v>
      </c>
      <c r="P120" t="s">
        <v>1464</v>
      </c>
      <c r="Q120" t="s">
        <v>1464</v>
      </c>
      <c r="R120" t="s">
        <v>98</v>
      </c>
      <c r="S120" t="s">
        <v>119</v>
      </c>
      <c r="T120" t="s">
        <v>100</v>
      </c>
      <c r="U120" t="s">
        <v>6477</v>
      </c>
      <c r="V120" t="s">
        <v>7212</v>
      </c>
      <c r="W120" t="s">
        <v>102</v>
      </c>
      <c r="X120" t="s">
        <v>7213</v>
      </c>
      <c r="Y120" t="s">
        <v>8</v>
      </c>
      <c r="Z120" t="s">
        <v>105</v>
      </c>
      <c r="AA120" t="s">
        <v>6342</v>
      </c>
      <c r="AB120" s="37">
        <v>1</v>
      </c>
      <c r="AC120" t="s">
        <v>107</v>
      </c>
      <c r="AD120" s="37">
        <v>65960</v>
      </c>
      <c r="AE120" s="37">
        <v>75096</v>
      </c>
      <c r="AF120" s="37">
        <v>65960</v>
      </c>
    </row>
    <row r="121" spans="1:32">
      <c r="A121" t="s">
        <v>417</v>
      </c>
      <c r="B121" t="s">
        <v>86</v>
      </c>
      <c r="C121" t="s">
        <v>87</v>
      </c>
      <c r="D121" t="s">
        <v>6524</v>
      </c>
      <c r="E121" t="s">
        <v>7214</v>
      </c>
      <c r="F121" t="s">
        <v>7215</v>
      </c>
      <c r="G121" t="s">
        <v>6476</v>
      </c>
      <c r="H121" t="s">
        <v>455</v>
      </c>
      <c r="I121" t="s">
        <v>6525</v>
      </c>
      <c r="J121" t="s">
        <v>7216</v>
      </c>
      <c r="K121" t="s">
        <v>96</v>
      </c>
      <c r="L121" t="s">
        <v>7217</v>
      </c>
      <c r="M121" s="35">
        <v>46007.333333333343</v>
      </c>
      <c r="N121" s="35">
        <v>46008.681250000001</v>
      </c>
      <c r="O121" t="s">
        <v>972</v>
      </c>
      <c r="P121" t="s">
        <v>1464</v>
      </c>
      <c r="Q121" t="s">
        <v>1464</v>
      </c>
      <c r="R121" t="s">
        <v>98</v>
      </c>
      <c r="S121" t="s">
        <v>99</v>
      </c>
      <c r="T121" t="s">
        <v>100</v>
      </c>
      <c r="U121" t="s">
        <v>6477</v>
      </c>
      <c r="V121" t="s">
        <v>7218</v>
      </c>
      <c r="W121" t="s">
        <v>102</v>
      </c>
      <c r="X121" t="s">
        <v>7219</v>
      </c>
      <c r="Y121" t="s">
        <v>13</v>
      </c>
      <c r="Z121" t="s">
        <v>105</v>
      </c>
      <c r="AA121" t="s">
        <v>2201</v>
      </c>
      <c r="AB121" s="37">
        <v>1</v>
      </c>
      <c r="AC121" t="s">
        <v>107</v>
      </c>
      <c r="AD121" s="37">
        <v>275729</v>
      </c>
      <c r="AE121" s="37">
        <v>196537</v>
      </c>
      <c r="AF121" s="37">
        <v>275729</v>
      </c>
    </row>
    <row r="122" spans="1:32">
      <c r="A122" t="s">
        <v>189</v>
      </c>
      <c r="B122" t="s">
        <v>190</v>
      </c>
      <c r="C122" t="s">
        <v>191</v>
      </c>
      <c r="D122" t="s">
        <v>7220</v>
      </c>
      <c r="E122" t="s">
        <v>7221</v>
      </c>
      <c r="F122" t="s">
        <v>7222</v>
      </c>
      <c r="G122" t="s">
        <v>6476</v>
      </c>
      <c r="H122" t="s">
        <v>195</v>
      </c>
      <c r="I122" t="s">
        <v>7223</v>
      </c>
      <c r="J122" t="s">
        <v>7224</v>
      </c>
      <c r="K122" t="s">
        <v>96</v>
      </c>
      <c r="L122" t="s">
        <v>7225</v>
      </c>
      <c r="M122" s="35">
        <v>46007.333333333343</v>
      </c>
      <c r="N122" s="35">
        <v>46009.631736111107</v>
      </c>
      <c r="O122" t="s">
        <v>972</v>
      </c>
      <c r="P122" t="s">
        <v>1464</v>
      </c>
      <c r="Q122" t="s">
        <v>1464</v>
      </c>
      <c r="R122" t="s">
        <v>98</v>
      </c>
      <c r="S122" t="s">
        <v>99</v>
      </c>
      <c r="T122" t="s">
        <v>100</v>
      </c>
      <c r="U122" t="s">
        <v>6477</v>
      </c>
      <c r="V122" t="s">
        <v>7226</v>
      </c>
      <c r="W122" t="s">
        <v>102</v>
      </c>
      <c r="X122" t="s">
        <v>7227</v>
      </c>
      <c r="Y122" t="s">
        <v>13</v>
      </c>
      <c r="Z122" t="s">
        <v>105</v>
      </c>
      <c r="AA122" t="s">
        <v>3716</v>
      </c>
      <c r="AB122" s="37">
        <v>1</v>
      </c>
      <c r="AC122" t="s">
        <v>107</v>
      </c>
      <c r="AD122" s="37">
        <v>275729</v>
      </c>
      <c r="AE122" s="37">
        <v>196537</v>
      </c>
      <c r="AF122" s="37">
        <v>275729</v>
      </c>
    </row>
    <row r="123" spans="1:32">
      <c r="A123" t="s">
        <v>417</v>
      </c>
      <c r="B123" t="s">
        <v>86</v>
      </c>
      <c r="C123" t="s">
        <v>87</v>
      </c>
      <c r="D123" t="s">
        <v>6601</v>
      </c>
      <c r="E123" t="s">
        <v>7228</v>
      </c>
      <c r="F123" t="s">
        <v>7229</v>
      </c>
      <c r="G123" t="s">
        <v>6476</v>
      </c>
      <c r="H123" t="s">
        <v>174</v>
      </c>
      <c r="I123" t="s">
        <v>6602</v>
      </c>
      <c r="J123" t="s">
        <v>7230</v>
      </c>
      <c r="K123" t="s">
        <v>96</v>
      </c>
      <c r="L123" t="s">
        <v>7231</v>
      </c>
      <c r="M123" s="35">
        <v>46007.333333333343</v>
      </c>
      <c r="N123" s="35">
        <v>46010.429166666669</v>
      </c>
      <c r="O123" t="s">
        <v>972</v>
      </c>
      <c r="P123" t="s">
        <v>1464</v>
      </c>
      <c r="Q123" t="s">
        <v>1464</v>
      </c>
      <c r="R123" t="s">
        <v>98</v>
      </c>
      <c r="S123" t="s">
        <v>99</v>
      </c>
      <c r="T123" t="s">
        <v>100</v>
      </c>
      <c r="U123" t="s">
        <v>6477</v>
      </c>
      <c r="V123" t="s">
        <v>7232</v>
      </c>
      <c r="W123" t="s">
        <v>102</v>
      </c>
      <c r="X123" t="s">
        <v>7233</v>
      </c>
      <c r="Y123" t="s">
        <v>13</v>
      </c>
      <c r="Z123" t="s">
        <v>105</v>
      </c>
      <c r="AA123" t="s">
        <v>742</v>
      </c>
      <c r="AB123" s="37">
        <v>1</v>
      </c>
      <c r="AC123" t="s">
        <v>107</v>
      </c>
      <c r="AD123" s="37">
        <v>275729</v>
      </c>
      <c r="AE123" s="37">
        <v>196537</v>
      </c>
      <c r="AF123" s="37">
        <v>275729</v>
      </c>
    </row>
    <row r="124" spans="1:32">
      <c r="A124" t="s">
        <v>189</v>
      </c>
      <c r="B124" t="s">
        <v>190</v>
      </c>
      <c r="C124" t="s">
        <v>191</v>
      </c>
      <c r="D124" t="s">
        <v>545</v>
      </c>
      <c r="E124" t="s">
        <v>7234</v>
      </c>
      <c r="F124" t="s">
        <v>7235</v>
      </c>
      <c r="G124" t="s">
        <v>6476</v>
      </c>
      <c r="H124" t="s">
        <v>195</v>
      </c>
      <c r="I124" t="s">
        <v>548</v>
      </c>
      <c r="J124" t="s">
        <v>7236</v>
      </c>
      <c r="K124" t="s">
        <v>96</v>
      </c>
      <c r="L124" t="s">
        <v>7237</v>
      </c>
      <c r="M124" s="35">
        <v>46007.333333333343</v>
      </c>
      <c r="N124" s="35">
        <v>46009.494444444441</v>
      </c>
      <c r="O124" t="s">
        <v>972</v>
      </c>
      <c r="P124" t="s">
        <v>1464</v>
      </c>
      <c r="Q124" t="s">
        <v>1464</v>
      </c>
      <c r="R124" t="s">
        <v>98</v>
      </c>
      <c r="S124" t="s">
        <v>119</v>
      </c>
      <c r="T124" t="s">
        <v>100</v>
      </c>
      <c r="U124" t="s">
        <v>6477</v>
      </c>
      <c r="V124" t="s">
        <v>7238</v>
      </c>
      <c r="W124" t="s">
        <v>102</v>
      </c>
      <c r="X124" t="s">
        <v>7239</v>
      </c>
      <c r="Y124" t="s">
        <v>8</v>
      </c>
      <c r="Z124" t="s">
        <v>105</v>
      </c>
      <c r="AA124" t="s">
        <v>6342</v>
      </c>
      <c r="AB124" s="37">
        <v>1</v>
      </c>
      <c r="AC124" t="s">
        <v>107</v>
      </c>
      <c r="AD124" s="37">
        <v>65960</v>
      </c>
      <c r="AE124" s="37">
        <v>75096</v>
      </c>
      <c r="AF124" s="37">
        <v>65960</v>
      </c>
    </row>
    <row r="125" spans="1:32">
      <c r="A125" t="s">
        <v>1084</v>
      </c>
      <c r="B125" t="s">
        <v>957</v>
      </c>
      <c r="C125" t="s">
        <v>286</v>
      </c>
      <c r="D125" t="s">
        <v>2683</v>
      </c>
      <c r="E125" t="s">
        <v>7240</v>
      </c>
      <c r="F125" t="s">
        <v>7241</v>
      </c>
      <c r="G125" t="s">
        <v>6476</v>
      </c>
      <c r="H125" t="s">
        <v>1088</v>
      </c>
      <c r="I125" t="s">
        <v>1084</v>
      </c>
      <c r="J125" t="s">
        <v>7242</v>
      </c>
      <c r="K125" t="s">
        <v>96</v>
      </c>
      <c r="L125" t="s">
        <v>7243</v>
      </c>
      <c r="M125" s="35">
        <v>46007.333333333343</v>
      </c>
      <c r="N125" s="35">
        <v>46009.65625</v>
      </c>
      <c r="O125" t="s">
        <v>972</v>
      </c>
      <c r="P125" t="s">
        <v>1464</v>
      </c>
      <c r="Q125" t="s">
        <v>1464</v>
      </c>
      <c r="R125" t="s">
        <v>98</v>
      </c>
      <c r="S125" t="s">
        <v>99</v>
      </c>
      <c r="T125" t="s">
        <v>100</v>
      </c>
      <c r="U125" t="s">
        <v>6477</v>
      </c>
      <c r="V125" t="s">
        <v>7244</v>
      </c>
      <c r="W125" t="s">
        <v>102</v>
      </c>
      <c r="X125" t="s">
        <v>7245</v>
      </c>
      <c r="Y125" t="s">
        <v>8</v>
      </c>
      <c r="Z125" t="s">
        <v>105</v>
      </c>
      <c r="AA125" t="s">
        <v>2690</v>
      </c>
      <c r="AB125" s="37">
        <v>1</v>
      </c>
      <c r="AC125" t="s">
        <v>107</v>
      </c>
      <c r="AD125" s="37">
        <v>65960</v>
      </c>
      <c r="AE125" s="37">
        <v>75096</v>
      </c>
      <c r="AF125" s="37">
        <v>65960</v>
      </c>
    </row>
    <row r="126" spans="1:32">
      <c r="A126" t="s">
        <v>123</v>
      </c>
      <c r="B126" t="s">
        <v>124</v>
      </c>
      <c r="C126" t="s">
        <v>125</v>
      </c>
      <c r="D126" t="s">
        <v>6662</v>
      </c>
      <c r="E126" t="s">
        <v>7246</v>
      </c>
      <c r="F126" t="s">
        <v>7247</v>
      </c>
      <c r="G126" t="s">
        <v>6476</v>
      </c>
      <c r="H126" t="s">
        <v>129</v>
      </c>
      <c r="I126" t="s">
        <v>6663</v>
      </c>
      <c r="J126" t="s">
        <v>7248</v>
      </c>
      <c r="K126" t="s">
        <v>96</v>
      </c>
      <c r="L126" t="s">
        <v>7249</v>
      </c>
      <c r="M126" s="35">
        <v>46007.333333333343</v>
      </c>
      <c r="N126" s="35">
        <v>46008.626388888893</v>
      </c>
      <c r="O126" t="s">
        <v>972</v>
      </c>
      <c r="P126" t="s">
        <v>1464</v>
      </c>
      <c r="Q126" t="s">
        <v>1464</v>
      </c>
      <c r="R126" t="s">
        <v>98</v>
      </c>
      <c r="S126" t="s">
        <v>99</v>
      </c>
      <c r="T126" t="s">
        <v>100</v>
      </c>
      <c r="U126" t="s">
        <v>6477</v>
      </c>
      <c r="V126" t="s">
        <v>7250</v>
      </c>
      <c r="W126" t="s">
        <v>102</v>
      </c>
      <c r="X126" t="s">
        <v>7251</v>
      </c>
      <c r="Y126" t="s">
        <v>11</v>
      </c>
      <c r="Z126" t="s">
        <v>105</v>
      </c>
      <c r="AA126" t="s">
        <v>135</v>
      </c>
      <c r="AB126" s="37">
        <v>1</v>
      </c>
      <c r="AC126" t="s">
        <v>107</v>
      </c>
      <c r="AD126" s="37">
        <v>144968</v>
      </c>
      <c r="AE126" s="37">
        <v>140396</v>
      </c>
      <c r="AF126" s="37">
        <v>144968</v>
      </c>
    </row>
    <row r="127" spans="1:32">
      <c r="A127" t="s">
        <v>85</v>
      </c>
      <c r="B127" t="s">
        <v>86</v>
      </c>
      <c r="C127" t="s">
        <v>87</v>
      </c>
      <c r="D127" t="s">
        <v>202</v>
      </c>
      <c r="E127" t="s">
        <v>7252</v>
      </c>
      <c r="F127" t="s">
        <v>7253</v>
      </c>
      <c r="G127" t="s">
        <v>6476</v>
      </c>
      <c r="H127" t="s">
        <v>93</v>
      </c>
      <c r="I127" t="s">
        <v>85</v>
      </c>
      <c r="J127" t="s">
        <v>7254</v>
      </c>
      <c r="K127" t="s">
        <v>96</v>
      </c>
      <c r="L127" t="s">
        <v>7255</v>
      </c>
      <c r="M127" s="35">
        <v>46007.333333333343</v>
      </c>
      <c r="N127" s="35">
        <v>46008.679166666669</v>
      </c>
      <c r="O127" t="s">
        <v>972</v>
      </c>
      <c r="P127" t="s">
        <v>1464</v>
      </c>
      <c r="Q127" t="s">
        <v>1464</v>
      </c>
      <c r="R127" t="s">
        <v>98</v>
      </c>
      <c r="S127" t="s">
        <v>99</v>
      </c>
      <c r="T127" t="s">
        <v>100</v>
      </c>
      <c r="U127" t="s">
        <v>6477</v>
      </c>
      <c r="V127" t="s">
        <v>7256</v>
      </c>
      <c r="W127" t="s">
        <v>102</v>
      </c>
      <c r="X127" t="s">
        <v>7257</v>
      </c>
      <c r="Y127" t="s">
        <v>8</v>
      </c>
      <c r="Z127" t="s">
        <v>105</v>
      </c>
      <c r="AA127" t="s">
        <v>451</v>
      </c>
      <c r="AB127" s="37">
        <v>1</v>
      </c>
      <c r="AC127" t="s">
        <v>107</v>
      </c>
      <c r="AD127" s="37">
        <v>65960</v>
      </c>
      <c r="AE127" s="37">
        <v>75096</v>
      </c>
      <c r="AF127" s="37">
        <v>65960</v>
      </c>
    </row>
    <row r="128" spans="1:32">
      <c r="A128" t="s">
        <v>85</v>
      </c>
      <c r="B128" t="s">
        <v>86</v>
      </c>
      <c r="C128" t="s">
        <v>87</v>
      </c>
      <c r="D128" t="s">
        <v>699</v>
      </c>
      <c r="E128" t="s">
        <v>7258</v>
      </c>
      <c r="F128" t="s">
        <v>7259</v>
      </c>
      <c r="G128" t="s">
        <v>6476</v>
      </c>
      <c r="H128" t="s">
        <v>93</v>
      </c>
      <c r="I128" t="s">
        <v>702</v>
      </c>
      <c r="J128" t="s">
        <v>7260</v>
      </c>
      <c r="K128" t="s">
        <v>96</v>
      </c>
      <c r="L128" t="s">
        <v>7261</v>
      </c>
      <c r="M128" s="35">
        <v>46007.333333333343</v>
      </c>
      <c r="N128" s="35">
        <v>46014.570833333331</v>
      </c>
      <c r="O128" t="s">
        <v>972</v>
      </c>
      <c r="P128" t="s">
        <v>1464</v>
      </c>
      <c r="Q128" t="s">
        <v>1464</v>
      </c>
      <c r="R128" t="s">
        <v>98</v>
      </c>
      <c r="S128" t="s">
        <v>119</v>
      </c>
      <c r="T128" t="s">
        <v>100</v>
      </c>
      <c r="U128" t="s">
        <v>6480</v>
      </c>
      <c r="V128" t="s">
        <v>7262</v>
      </c>
      <c r="W128" t="s">
        <v>102</v>
      </c>
      <c r="X128" t="s">
        <v>7263</v>
      </c>
      <c r="Y128" t="s">
        <v>15</v>
      </c>
      <c r="Z128" t="s">
        <v>105</v>
      </c>
      <c r="AA128" t="s">
        <v>451</v>
      </c>
      <c r="AB128" s="37">
        <v>1</v>
      </c>
      <c r="AC128" t="s">
        <v>107</v>
      </c>
      <c r="AD128" s="37">
        <v>479589</v>
      </c>
      <c r="AE128" s="37">
        <v>196537</v>
      </c>
      <c r="AF128" s="37">
        <v>479589</v>
      </c>
    </row>
    <row r="129" spans="1:32">
      <c r="A129" t="s">
        <v>242</v>
      </c>
      <c r="B129" t="s">
        <v>248</v>
      </c>
      <c r="C129" t="s">
        <v>244</v>
      </c>
      <c r="D129" t="s">
        <v>309</v>
      </c>
      <c r="E129" t="s">
        <v>7264</v>
      </c>
      <c r="F129" t="s">
        <v>7265</v>
      </c>
      <c r="G129" t="s">
        <v>6476</v>
      </c>
      <c r="H129" t="s">
        <v>248</v>
      </c>
      <c r="I129" t="s">
        <v>242</v>
      </c>
      <c r="J129" t="s">
        <v>7266</v>
      </c>
      <c r="K129" t="s">
        <v>96</v>
      </c>
      <c r="L129" t="s">
        <v>7267</v>
      </c>
      <c r="M129" s="35">
        <v>46007.333333333343</v>
      </c>
      <c r="N129" s="35">
        <v>46008.677777777782</v>
      </c>
      <c r="O129" t="s">
        <v>972</v>
      </c>
      <c r="P129" t="s">
        <v>1464</v>
      </c>
      <c r="Q129" t="s">
        <v>1464</v>
      </c>
      <c r="R129" t="s">
        <v>98</v>
      </c>
      <c r="S129" t="s">
        <v>99</v>
      </c>
      <c r="T129" t="s">
        <v>100</v>
      </c>
      <c r="U129" t="s">
        <v>6477</v>
      </c>
      <c r="V129" t="s">
        <v>7268</v>
      </c>
      <c r="W129" t="s">
        <v>102</v>
      </c>
      <c r="X129" t="s">
        <v>7269</v>
      </c>
      <c r="Y129" t="s">
        <v>8</v>
      </c>
      <c r="Z129" t="s">
        <v>105</v>
      </c>
      <c r="AA129" t="s">
        <v>1485</v>
      </c>
      <c r="AB129" s="37">
        <v>1</v>
      </c>
      <c r="AC129" t="s">
        <v>107</v>
      </c>
      <c r="AD129" s="37">
        <v>65960</v>
      </c>
      <c r="AE129" s="37">
        <v>75096</v>
      </c>
      <c r="AF129" s="37">
        <v>65960</v>
      </c>
    </row>
    <row r="130" spans="1:32">
      <c r="A130" t="s">
        <v>123</v>
      </c>
      <c r="B130" t="s">
        <v>124</v>
      </c>
      <c r="C130" t="s">
        <v>125</v>
      </c>
      <c r="D130" t="s">
        <v>2079</v>
      </c>
      <c r="E130" t="s">
        <v>7311</v>
      </c>
      <c r="F130" t="s">
        <v>7312</v>
      </c>
      <c r="G130" t="s">
        <v>6476</v>
      </c>
      <c r="H130" t="s">
        <v>174</v>
      </c>
      <c r="I130" t="s">
        <v>2082</v>
      </c>
      <c r="J130" t="s">
        <v>7313</v>
      </c>
      <c r="K130" t="s">
        <v>96</v>
      </c>
      <c r="L130" t="s">
        <v>7314</v>
      </c>
      <c r="M130" s="35">
        <v>46008.333333333343</v>
      </c>
      <c r="N130" s="35">
        <v>46009.756249999999</v>
      </c>
      <c r="O130" t="s">
        <v>972</v>
      </c>
      <c r="P130" t="s">
        <v>1464</v>
      </c>
      <c r="Q130" t="s">
        <v>1464</v>
      </c>
      <c r="R130" t="s">
        <v>964</v>
      </c>
      <c r="S130" t="s">
        <v>964</v>
      </c>
      <c r="T130" t="s">
        <v>100</v>
      </c>
      <c r="U130" t="s">
        <v>6477</v>
      </c>
      <c r="V130" t="s">
        <v>7315</v>
      </c>
      <c r="W130" t="s">
        <v>102</v>
      </c>
      <c r="X130" t="s">
        <v>7316</v>
      </c>
      <c r="Y130" t="s">
        <v>15</v>
      </c>
      <c r="Z130" t="s">
        <v>105</v>
      </c>
      <c r="AA130" t="s">
        <v>1514</v>
      </c>
      <c r="AB130" s="37">
        <v>1</v>
      </c>
      <c r="AC130" t="s">
        <v>107</v>
      </c>
      <c r="AD130" s="37">
        <v>479589</v>
      </c>
      <c r="AE130" s="37">
        <v>196537</v>
      </c>
      <c r="AF130" s="37">
        <v>479589</v>
      </c>
    </row>
    <row r="131" spans="1:32">
      <c r="A131" t="s">
        <v>284</v>
      </c>
      <c r="B131" t="s">
        <v>957</v>
      </c>
      <c r="C131" t="s">
        <v>286</v>
      </c>
      <c r="D131" t="s">
        <v>436</v>
      </c>
      <c r="E131" t="s">
        <v>7317</v>
      </c>
      <c r="F131" t="s">
        <v>7318</v>
      </c>
      <c r="G131" t="s">
        <v>6476</v>
      </c>
      <c r="H131" t="s">
        <v>290</v>
      </c>
      <c r="I131" t="s">
        <v>439</v>
      </c>
      <c r="J131" t="s">
        <v>7319</v>
      </c>
      <c r="K131" t="s">
        <v>96</v>
      </c>
      <c r="L131" t="s">
        <v>7320</v>
      </c>
      <c r="M131" s="35">
        <v>46008.333333333343</v>
      </c>
      <c r="N131" s="35">
        <v>46009.657638888893</v>
      </c>
      <c r="O131" t="s">
        <v>972</v>
      </c>
      <c r="P131" t="s">
        <v>1464</v>
      </c>
      <c r="Q131" t="s">
        <v>1464</v>
      </c>
      <c r="R131" t="s">
        <v>963</v>
      </c>
      <c r="S131" t="s">
        <v>964</v>
      </c>
      <c r="T131" t="s">
        <v>100</v>
      </c>
      <c r="U131" t="s">
        <v>6477</v>
      </c>
      <c r="V131" t="s">
        <v>7321</v>
      </c>
      <c r="W131" t="s">
        <v>102</v>
      </c>
      <c r="X131" t="s">
        <v>7322</v>
      </c>
      <c r="Y131" t="s">
        <v>11</v>
      </c>
      <c r="Z131" t="s">
        <v>105</v>
      </c>
      <c r="AA131" t="s">
        <v>444</v>
      </c>
      <c r="AB131" s="37">
        <v>1</v>
      </c>
      <c r="AC131" t="s">
        <v>107</v>
      </c>
      <c r="AD131" s="37">
        <v>144968</v>
      </c>
      <c r="AE131" s="37">
        <v>140396</v>
      </c>
      <c r="AF131" s="37">
        <v>144968</v>
      </c>
    </row>
    <row r="132" spans="1:32">
      <c r="A132" t="s">
        <v>284</v>
      </c>
      <c r="B132" t="s">
        <v>957</v>
      </c>
      <c r="C132" t="s">
        <v>286</v>
      </c>
      <c r="D132" t="s">
        <v>436</v>
      </c>
      <c r="E132" t="s">
        <v>7323</v>
      </c>
      <c r="F132" t="s">
        <v>7324</v>
      </c>
      <c r="G132" t="s">
        <v>6476</v>
      </c>
      <c r="H132" t="s">
        <v>290</v>
      </c>
      <c r="I132" t="s">
        <v>439</v>
      </c>
      <c r="J132" t="s">
        <v>7325</v>
      </c>
      <c r="K132" t="s">
        <v>96</v>
      </c>
      <c r="L132" t="s">
        <v>7326</v>
      </c>
      <c r="M132" s="35">
        <v>46008.333333333343</v>
      </c>
      <c r="N132" s="35">
        <v>46009.657638888893</v>
      </c>
      <c r="O132" t="s">
        <v>972</v>
      </c>
      <c r="P132" t="s">
        <v>1464</v>
      </c>
      <c r="Q132" t="s">
        <v>1464</v>
      </c>
      <c r="R132" t="s">
        <v>964</v>
      </c>
      <c r="S132" t="s">
        <v>964</v>
      </c>
      <c r="T132" t="s">
        <v>100</v>
      </c>
      <c r="U132" t="s">
        <v>6477</v>
      </c>
      <c r="V132" t="s">
        <v>7327</v>
      </c>
      <c r="W132" t="s">
        <v>102</v>
      </c>
      <c r="X132" t="s">
        <v>7328</v>
      </c>
      <c r="Y132" t="s">
        <v>11</v>
      </c>
      <c r="Z132" t="s">
        <v>105</v>
      </c>
      <c r="AA132" t="s">
        <v>444</v>
      </c>
      <c r="AB132" s="37">
        <v>1</v>
      </c>
      <c r="AC132" t="s">
        <v>107</v>
      </c>
      <c r="AD132" s="37">
        <v>144968</v>
      </c>
      <c r="AE132" s="37">
        <v>140396</v>
      </c>
      <c r="AF132" s="37">
        <v>144968</v>
      </c>
    </row>
    <row r="133" spans="1:32">
      <c r="A133" t="s">
        <v>1084</v>
      </c>
      <c r="B133" t="s">
        <v>957</v>
      </c>
      <c r="C133" t="s">
        <v>286</v>
      </c>
      <c r="D133" t="s">
        <v>7382</v>
      </c>
      <c r="E133" t="s">
        <v>7383</v>
      </c>
      <c r="F133" t="s">
        <v>7384</v>
      </c>
      <c r="G133" t="s">
        <v>6476</v>
      </c>
      <c r="H133" t="s">
        <v>1088</v>
      </c>
      <c r="I133" t="s">
        <v>7385</v>
      </c>
      <c r="J133" t="s">
        <v>7386</v>
      </c>
      <c r="K133" t="s">
        <v>96</v>
      </c>
      <c r="L133" t="s">
        <v>7387</v>
      </c>
      <c r="M133" s="35">
        <v>46011.375</v>
      </c>
      <c r="N133" s="35">
        <v>46014.615277777782</v>
      </c>
      <c r="O133" t="s">
        <v>972</v>
      </c>
      <c r="P133" t="s">
        <v>1464</v>
      </c>
      <c r="Q133" t="s">
        <v>1464</v>
      </c>
      <c r="R133" t="s">
        <v>963</v>
      </c>
      <c r="S133" t="s">
        <v>964</v>
      </c>
      <c r="T133" t="s">
        <v>100</v>
      </c>
      <c r="U133" t="s">
        <v>6477</v>
      </c>
      <c r="V133" t="s">
        <v>7388</v>
      </c>
      <c r="W133" t="s">
        <v>102</v>
      </c>
      <c r="X133" t="s">
        <v>7389</v>
      </c>
      <c r="Y133" t="s">
        <v>13</v>
      </c>
      <c r="Z133" t="s">
        <v>105</v>
      </c>
      <c r="AA133" t="s">
        <v>1094</v>
      </c>
      <c r="AB133" s="37">
        <v>1</v>
      </c>
      <c r="AC133" t="s">
        <v>107</v>
      </c>
      <c r="AD133" s="37">
        <v>275729</v>
      </c>
      <c r="AE133" s="37">
        <v>196537</v>
      </c>
      <c r="AF133" s="37">
        <v>275729</v>
      </c>
    </row>
    <row r="134" spans="1:32">
      <c r="A134" t="s">
        <v>189</v>
      </c>
      <c r="B134" t="s">
        <v>190</v>
      </c>
      <c r="C134" t="s">
        <v>191</v>
      </c>
      <c r="D134" t="s">
        <v>572</v>
      </c>
      <c r="E134" t="s">
        <v>7427</v>
      </c>
      <c r="F134" t="s">
        <v>7428</v>
      </c>
      <c r="G134" t="s">
        <v>6476</v>
      </c>
      <c r="H134" t="s">
        <v>195</v>
      </c>
      <c r="I134" t="s">
        <v>575</v>
      </c>
      <c r="J134" t="s">
        <v>7429</v>
      </c>
      <c r="K134" t="s">
        <v>96</v>
      </c>
      <c r="L134" t="s">
        <v>7430</v>
      </c>
      <c r="M134" s="35">
        <v>46015.495138888888</v>
      </c>
      <c r="N134" s="35">
        <v>46018.468055555553</v>
      </c>
      <c r="O134" t="s">
        <v>972</v>
      </c>
      <c r="P134" t="s">
        <v>1464</v>
      </c>
      <c r="Q134" t="s">
        <v>1464</v>
      </c>
      <c r="R134" t="s">
        <v>98</v>
      </c>
      <c r="S134" t="s">
        <v>99</v>
      </c>
      <c r="T134" t="s">
        <v>100</v>
      </c>
      <c r="U134" t="s">
        <v>6477</v>
      </c>
      <c r="V134" t="s">
        <v>7431</v>
      </c>
      <c r="W134" t="s">
        <v>102</v>
      </c>
      <c r="X134" t="s">
        <v>7432</v>
      </c>
      <c r="Y134" t="s">
        <v>11</v>
      </c>
      <c r="Z134" t="s">
        <v>105</v>
      </c>
      <c r="AA134" t="s">
        <v>2033</v>
      </c>
      <c r="AB134" s="37">
        <v>1</v>
      </c>
      <c r="AC134" t="s">
        <v>107</v>
      </c>
      <c r="AD134" s="37">
        <v>144968</v>
      </c>
      <c r="AE134" s="37">
        <v>140396</v>
      </c>
      <c r="AF134" s="37">
        <v>144968</v>
      </c>
    </row>
    <row r="135" spans="1:32">
      <c r="A135" t="s">
        <v>317</v>
      </c>
      <c r="B135" t="s">
        <v>124</v>
      </c>
      <c r="C135" t="s">
        <v>125</v>
      </c>
      <c r="D135" t="s">
        <v>986</v>
      </c>
      <c r="E135" t="s">
        <v>7433</v>
      </c>
      <c r="F135" t="s">
        <v>7434</v>
      </c>
      <c r="G135" t="s">
        <v>6476</v>
      </c>
      <c r="H135" t="s">
        <v>195</v>
      </c>
      <c r="I135" t="s">
        <v>989</v>
      </c>
      <c r="J135" t="s">
        <v>7435</v>
      </c>
      <c r="K135" t="s">
        <v>96</v>
      </c>
      <c r="L135" t="s">
        <v>7436</v>
      </c>
      <c r="M135" s="35">
        <v>46015.495138888888</v>
      </c>
      <c r="N135" s="35">
        <v>46020.556250000001</v>
      </c>
      <c r="O135" t="s">
        <v>972</v>
      </c>
      <c r="P135" t="s">
        <v>1464</v>
      </c>
      <c r="Q135" t="s">
        <v>1464</v>
      </c>
      <c r="R135" t="s">
        <v>98</v>
      </c>
      <c r="S135" t="s">
        <v>99</v>
      </c>
      <c r="T135" t="s">
        <v>100</v>
      </c>
      <c r="U135" t="s">
        <v>6480</v>
      </c>
      <c r="V135" t="s">
        <v>7437</v>
      </c>
      <c r="W135" t="s">
        <v>102</v>
      </c>
      <c r="X135" t="s">
        <v>7438</v>
      </c>
      <c r="Y135" t="s">
        <v>15</v>
      </c>
      <c r="Z135" t="s">
        <v>105</v>
      </c>
      <c r="AA135" t="s">
        <v>327</v>
      </c>
      <c r="AB135" s="37">
        <v>1</v>
      </c>
      <c r="AC135" t="s">
        <v>107</v>
      </c>
      <c r="AD135" s="37">
        <v>479589</v>
      </c>
      <c r="AE135" s="37">
        <v>196537</v>
      </c>
      <c r="AF135" s="37">
        <v>479589</v>
      </c>
    </row>
    <row r="136" spans="1:32">
      <c r="A136" t="s">
        <v>317</v>
      </c>
      <c r="B136" t="s">
        <v>124</v>
      </c>
      <c r="C136" t="s">
        <v>125</v>
      </c>
      <c r="D136" t="s">
        <v>986</v>
      </c>
      <c r="E136" t="s">
        <v>7439</v>
      </c>
      <c r="F136" t="s">
        <v>7440</v>
      </c>
      <c r="G136" t="s">
        <v>6476</v>
      </c>
      <c r="H136" t="s">
        <v>195</v>
      </c>
      <c r="I136" t="s">
        <v>989</v>
      </c>
      <c r="J136" t="s">
        <v>7435</v>
      </c>
      <c r="K136" t="s">
        <v>96</v>
      </c>
      <c r="L136" t="s">
        <v>7441</v>
      </c>
      <c r="M136" s="35">
        <v>46015.495138888888</v>
      </c>
      <c r="N136" s="35">
        <v>46020.556944444441</v>
      </c>
      <c r="O136" t="s">
        <v>972</v>
      </c>
      <c r="P136" t="s">
        <v>1464</v>
      </c>
      <c r="Q136" t="s">
        <v>1464</v>
      </c>
      <c r="R136" t="s">
        <v>98</v>
      </c>
      <c r="S136" t="s">
        <v>99</v>
      </c>
      <c r="T136" t="s">
        <v>100</v>
      </c>
      <c r="U136" t="s">
        <v>6477</v>
      </c>
      <c r="V136" t="s">
        <v>7442</v>
      </c>
      <c r="W136" t="s">
        <v>102</v>
      </c>
      <c r="X136" t="s">
        <v>7443</v>
      </c>
      <c r="Y136" t="s">
        <v>15</v>
      </c>
      <c r="Z136" t="s">
        <v>105</v>
      </c>
      <c r="AA136" t="s">
        <v>327</v>
      </c>
      <c r="AB136" s="37">
        <v>1</v>
      </c>
      <c r="AC136" t="s">
        <v>107</v>
      </c>
      <c r="AD136" s="37">
        <v>479589</v>
      </c>
      <c r="AE136" s="37">
        <v>196537</v>
      </c>
      <c r="AF136" s="37">
        <v>479589</v>
      </c>
    </row>
    <row r="137" spans="1:32">
      <c r="A137" t="s">
        <v>297</v>
      </c>
      <c r="B137" t="s">
        <v>109</v>
      </c>
      <c r="C137" t="s">
        <v>110</v>
      </c>
      <c r="D137" t="s">
        <v>352</v>
      </c>
      <c r="E137" t="s">
        <v>7444</v>
      </c>
      <c r="F137" t="s">
        <v>7445</v>
      </c>
      <c r="G137" t="s">
        <v>6476</v>
      </c>
      <c r="H137" t="s">
        <v>302</v>
      </c>
      <c r="I137" t="s">
        <v>297</v>
      </c>
      <c r="J137" t="s">
        <v>7446</v>
      </c>
      <c r="K137" t="s">
        <v>96</v>
      </c>
      <c r="L137" t="s">
        <v>7447</v>
      </c>
      <c r="M137" s="35">
        <v>46015.495138888888</v>
      </c>
      <c r="N137" s="35">
        <v>46020.677083333343</v>
      </c>
      <c r="O137" t="s">
        <v>972</v>
      </c>
      <c r="P137" t="s">
        <v>1464</v>
      </c>
      <c r="Q137" t="s">
        <v>1464</v>
      </c>
      <c r="R137" t="s">
        <v>98</v>
      </c>
      <c r="S137" t="s">
        <v>99</v>
      </c>
      <c r="T137" t="s">
        <v>100</v>
      </c>
      <c r="U137" t="s">
        <v>6477</v>
      </c>
      <c r="V137" t="s">
        <v>7448</v>
      </c>
      <c r="W137" t="s">
        <v>102</v>
      </c>
      <c r="X137" t="s">
        <v>7449</v>
      </c>
      <c r="Y137" t="s">
        <v>8</v>
      </c>
      <c r="Z137" t="s">
        <v>105</v>
      </c>
      <c r="AA137" t="s">
        <v>491</v>
      </c>
      <c r="AB137" s="37">
        <v>1</v>
      </c>
      <c r="AC137" t="s">
        <v>107</v>
      </c>
      <c r="AD137" s="37">
        <v>65960</v>
      </c>
      <c r="AE137" s="37">
        <v>75096</v>
      </c>
      <c r="AF137" s="37">
        <v>65960</v>
      </c>
    </row>
    <row r="138" spans="1:32">
      <c r="A138" t="s">
        <v>1084</v>
      </c>
      <c r="B138" t="s">
        <v>957</v>
      </c>
      <c r="C138" t="s">
        <v>286</v>
      </c>
      <c r="D138" t="s">
        <v>2683</v>
      </c>
      <c r="E138" t="s">
        <v>7450</v>
      </c>
      <c r="F138" t="s">
        <v>7451</v>
      </c>
      <c r="G138" t="s">
        <v>6476</v>
      </c>
      <c r="H138" t="s">
        <v>1088</v>
      </c>
      <c r="I138" t="s">
        <v>1084</v>
      </c>
      <c r="J138" t="s">
        <v>7452</v>
      </c>
      <c r="K138" t="s">
        <v>96</v>
      </c>
      <c r="L138" t="s">
        <v>7453</v>
      </c>
      <c r="M138" s="35">
        <v>46015.495138888888</v>
      </c>
      <c r="N138" s="35">
        <v>46017.650694444441</v>
      </c>
      <c r="O138" t="s">
        <v>972</v>
      </c>
      <c r="P138" t="s">
        <v>1464</v>
      </c>
      <c r="Q138" t="s">
        <v>1464</v>
      </c>
      <c r="R138" t="s">
        <v>98</v>
      </c>
      <c r="S138" t="s">
        <v>99</v>
      </c>
      <c r="T138" t="s">
        <v>100</v>
      </c>
      <c r="U138" t="s">
        <v>6477</v>
      </c>
      <c r="V138" t="s">
        <v>7454</v>
      </c>
      <c r="W138" t="s">
        <v>102</v>
      </c>
      <c r="X138" t="s">
        <v>7455</v>
      </c>
      <c r="Y138" t="s">
        <v>8</v>
      </c>
      <c r="Z138" t="s">
        <v>105</v>
      </c>
      <c r="AA138" t="s">
        <v>1506</v>
      </c>
      <c r="AB138" s="37">
        <v>1</v>
      </c>
      <c r="AC138" t="s">
        <v>107</v>
      </c>
      <c r="AD138" s="37">
        <v>65960</v>
      </c>
      <c r="AE138" s="37">
        <v>75096</v>
      </c>
      <c r="AF138" s="37">
        <v>65960</v>
      </c>
    </row>
    <row r="139" spans="1:32">
      <c r="A139" t="s">
        <v>108</v>
      </c>
      <c r="B139" t="s">
        <v>109</v>
      </c>
      <c r="C139" t="s">
        <v>110</v>
      </c>
      <c r="D139" t="s">
        <v>7359</v>
      </c>
      <c r="E139" t="s">
        <v>7456</v>
      </c>
      <c r="F139" t="s">
        <v>7457</v>
      </c>
      <c r="G139" t="s">
        <v>6476</v>
      </c>
      <c r="H139" t="s">
        <v>183</v>
      </c>
      <c r="I139" t="s">
        <v>7360</v>
      </c>
      <c r="J139" t="s">
        <v>7458</v>
      </c>
      <c r="K139" t="s">
        <v>96</v>
      </c>
      <c r="L139" t="s">
        <v>7459</v>
      </c>
      <c r="M139" s="35">
        <v>46015.495138888888</v>
      </c>
      <c r="N139" s="35">
        <v>46021.478472222218</v>
      </c>
      <c r="O139" t="s">
        <v>972</v>
      </c>
      <c r="P139" t="s">
        <v>1464</v>
      </c>
      <c r="Q139" t="s">
        <v>1464</v>
      </c>
      <c r="R139" t="s">
        <v>98</v>
      </c>
      <c r="S139" t="s">
        <v>99</v>
      </c>
      <c r="T139" t="s">
        <v>100</v>
      </c>
      <c r="U139" t="s">
        <v>6477</v>
      </c>
      <c r="V139" t="s">
        <v>7460</v>
      </c>
      <c r="W139" t="s">
        <v>102</v>
      </c>
      <c r="X139" t="s">
        <v>7461</v>
      </c>
      <c r="Y139" t="s">
        <v>11</v>
      </c>
      <c r="Z139" t="s">
        <v>105</v>
      </c>
      <c r="AA139" t="s">
        <v>122</v>
      </c>
      <c r="AB139" s="37">
        <v>1</v>
      </c>
      <c r="AC139" t="s">
        <v>107</v>
      </c>
      <c r="AD139" s="37">
        <v>144968</v>
      </c>
      <c r="AE139" s="37">
        <v>140396</v>
      </c>
      <c r="AF139" s="37">
        <v>144968</v>
      </c>
    </row>
    <row r="140" spans="1:32">
      <c r="A140" t="s">
        <v>189</v>
      </c>
      <c r="B140" t="s">
        <v>190</v>
      </c>
      <c r="C140" t="s">
        <v>191</v>
      </c>
      <c r="D140" t="s">
        <v>4774</v>
      </c>
      <c r="E140" t="s">
        <v>7468</v>
      </c>
      <c r="F140" t="s">
        <v>7469</v>
      </c>
      <c r="G140" t="s">
        <v>6476</v>
      </c>
      <c r="H140" t="s">
        <v>276</v>
      </c>
      <c r="I140" t="s">
        <v>4777</v>
      </c>
      <c r="J140" t="s">
        <v>7470</v>
      </c>
      <c r="K140" t="s">
        <v>96</v>
      </c>
      <c r="L140" t="s">
        <v>7471</v>
      </c>
      <c r="M140" s="35">
        <v>46020.65902777778</v>
      </c>
      <c r="N140" s="35">
        <v>46021.52847222222</v>
      </c>
      <c r="O140" t="s">
        <v>972</v>
      </c>
      <c r="P140" t="s">
        <v>1464</v>
      </c>
      <c r="Q140" t="s">
        <v>1464</v>
      </c>
      <c r="R140" t="s">
        <v>963</v>
      </c>
      <c r="S140" t="s">
        <v>964</v>
      </c>
      <c r="T140" t="s">
        <v>100</v>
      </c>
      <c r="U140" t="s">
        <v>6477</v>
      </c>
      <c r="V140" t="s">
        <v>7472</v>
      </c>
      <c r="W140" t="s">
        <v>102</v>
      </c>
      <c r="X140" t="s">
        <v>7473</v>
      </c>
      <c r="Y140" t="s">
        <v>104</v>
      </c>
      <c r="Z140" t="s">
        <v>282</v>
      </c>
      <c r="AA140" t="s">
        <v>283</v>
      </c>
      <c r="AB140" s="37">
        <v>1</v>
      </c>
      <c r="AC140" t="s">
        <v>107</v>
      </c>
      <c r="AD140" s="37">
        <v>988463</v>
      </c>
      <c r="AE140" s="37">
        <v>196537</v>
      </c>
      <c r="AF140" s="37">
        <v>988463</v>
      </c>
    </row>
    <row r="141" spans="1:32">
      <c r="A141" t="s">
        <v>707</v>
      </c>
      <c r="B141" t="s">
        <v>109</v>
      </c>
      <c r="C141" t="s">
        <v>160</v>
      </c>
      <c r="D141" t="s">
        <v>709</v>
      </c>
      <c r="E141" t="s">
        <v>7474</v>
      </c>
      <c r="F141" t="s">
        <v>7475</v>
      </c>
      <c r="G141" t="s">
        <v>6476</v>
      </c>
      <c r="H141" t="s">
        <v>712</v>
      </c>
      <c r="I141" t="s">
        <v>713</v>
      </c>
      <c r="J141" t="s">
        <v>7476</v>
      </c>
      <c r="K141" t="s">
        <v>96</v>
      </c>
      <c r="L141" t="s">
        <v>7477</v>
      </c>
      <c r="M141" s="35">
        <v>46020.65902777778</v>
      </c>
      <c r="N141" s="35">
        <v>46021.637499999997</v>
      </c>
      <c r="O141" t="s">
        <v>972</v>
      </c>
      <c r="P141" t="s">
        <v>1464</v>
      </c>
      <c r="Q141" t="s">
        <v>1464</v>
      </c>
      <c r="R141" t="s">
        <v>964</v>
      </c>
      <c r="S141" t="s">
        <v>964</v>
      </c>
      <c r="T141" t="s">
        <v>100</v>
      </c>
      <c r="U141" t="s">
        <v>6477</v>
      </c>
      <c r="V141" t="s">
        <v>7478</v>
      </c>
      <c r="W141" t="s">
        <v>102</v>
      </c>
      <c r="X141" t="s">
        <v>7479</v>
      </c>
      <c r="Y141" t="s">
        <v>11</v>
      </c>
      <c r="Z141" t="s">
        <v>105</v>
      </c>
      <c r="AA141" t="s">
        <v>718</v>
      </c>
      <c r="AB141" s="37">
        <v>1</v>
      </c>
      <c r="AC141" t="s">
        <v>107</v>
      </c>
      <c r="AD141" s="37">
        <v>144968</v>
      </c>
      <c r="AE141" s="37">
        <v>140396</v>
      </c>
      <c r="AF141" s="37">
        <v>144968</v>
      </c>
    </row>
    <row r="142" spans="1:32">
      <c r="A142" t="s">
        <v>707</v>
      </c>
      <c r="B142" t="s">
        <v>109</v>
      </c>
      <c r="C142" t="s">
        <v>160</v>
      </c>
      <c r="D142" t="s">
        <v>1577</v>
      </c>
      <c r="E142" t="s">
        <v>7480</v>
      </c>
      <c r="F142" t="s">
        <v>7481</v>
      </c>
      <c r="G142" t="s">
        <v>6476</v>
      </c>
      <c r="H142" t="s">
        <v>722</v>
      </c>
      <c r="I142" t="s">
        <v>1580</v>
      </c>
      <c r="J142" t="s">
        <v>7363</v>
      </c>
      <c r="K142" t="s">
        <v>96</v>
      </c>
      <c r="L142" t="s">
        <v>7482</v>
      </c>
      <c r="M142" s="35">
        <v>46020.65902777778</v>
      </c>
      <c r="N142" s="35">
        <v>46022.398611111108</v>
      </c>
      <c r="O142" t="s">
        <v>972</v>
      </c>
      <c r="P142" t="s">
        <v>1464</v>
      </c>
      <c r="Q142" t="s">
        <v>1464</v>
      </c>
      <c r="R142" t="s">
        <v>964</v>
      </c>
      <c r="S142" t="s">
        <v>964</v>
      </c>
      <c r="T142" t="s">
        <v>100</v>
      </c>
      <c r="U142" t="s">
        <v>6477</v>
      </c>
      <c r="V142" t="s">
        <v>7483</v>
      </c>
      <c r="W142" t="s">
        <v>102</v>
      </c>
      <c r="X142" t="s">
        <v>7484</v>
      </c>
      <c r="Y142" t="s">
        <v>8</v>
      </c>
      <c r="Z142" t="s">
        <v>105</v>
      </c>
      <c r="AA142" t="s">
        <v>727</v>
      </c>
      <c r="AB142" s="37">
        <v>1</v>
      </c>
      <c r="AC142" t="s">
        <v>107</v>
      </c>
      <c r="AD142" s="37">
        <v>65960</v>
      </c>
      <c r="AE142" s="37">
        <v>75096</v>
      </c>
      <c r="AF142" s="37">
        <v>65960</v>
      </c>
    </row>
    <row r="143" spans="1:32">
      <c r="A143" t="s">
        <v>242</v>
      </c>
      <c r="B143" t="s">
        <v>248</v>
      </c>
      <c r="C143" t="s">
        <v>244</v>
      </c>
      <c r="D143" t="s">
        <v>309</v>
      </c>
      <c r="E143" t="s">
        <v>7548</v>
      </c>
      <c r="F143" t="s">
        <v>2089</v>
      </c>
      <c r="G143" t="s">
        <v>6476</v>
      </c>
      <c r="H143" t="s">
        <v>248</v>
      </c>
      <c r="I143" t="s">
        <v>242</v>
      </c>
      <c r="J143" t="s">
        <v>2090</v>
      </c>
      <c r="K143" t="s">
        <v>96</v>
      </c>
      <c r="L143" t="s">
        <v>7549</v>
      </c>
      <c r="M143" s="35">
        <v>46007.78402777778</v>
      </c>
      <c r="N143" s="35">
        <v>46008.559027777781</v>
      </c>
      <c r="O143" t="s">
        <v>972</v>
      </c>
      <c r="P143" t="s">
        <v>1464</v>
      </c>
      <c r="Q143" t="s">
        <v>1464</v>
      </c>
      <c r="R143" t="s">
        <v>142</v>
      </c>
      <c r="S143" t="s">
        <v>1046</v>
      </c>
      <c r="T143" t="s">
        <v>100</v>
      </c>
      <c r="U143" t="s">
        <v>6477</v>
      </c>
      <c r="V143" t="s">
        <v>7550</v>
      </c>
      <c r="W143" t="s">
        <v>102</v>
      </c>
      <c r="X143" t="s">
        <v>7551</v>
      </c>
      <c r="Y143" t="s">
        <v>8</v>
      </c>
      <c r="Z143" t="s">
        <v>105</v>
      </c>
      <c r="AA143" t="s">
        <v>1658</v>
      </c>
      <c r="AB143" s="37">
        <v>1</v>
      </c>
      <c r="AC143" t="s">
        <v>107</v>
      </c>
      <c r="AD143" s="37">
        <v>65960</v>
      </c>
      <c r="AE143" s="37">
        <v>75096</v>
      </c>
      <c r="AF143" s="37">
        <v>65960</v>
      </c>
    </row>
    <row r="144" spans="1:32">
      <c r="A144" t="s">
        <v>242</v>
      </c>
      <c r="B144" t="s">
        <v>248</v>
      </c>
      <c r="C144" t="s">
        <v>244</v>
      </c>
      <c r="D144" t="s">
        <v>6575</v>
      </c>
      <c r="E144" t="s">
        <v>7576</v>
      </c>
      <c r="F144" t="s">
        <v>7577</v>
      </c>
      <c r="G144" t="s">
        <v>6476</v>
      </c>
      <c r="H144" t="s">
        <v>248</v>
      </c>
      <c r="I144" t="s">
        <v>6576</v>
      </c>
      <c r="J144" t="s">
        <v>7578</v>
      </c>
      <c r="K144" t="s">
        <v>96</v>
      </c>
      <c r="L144" t="s">
        <v>7579</v>
      </c>
      <c r="M144" s="35">
        <v>46010.333333333343</v>
      </c>
      <c r="N144" s="35">
        <v>46013.655555555553</v>
      </c>
      <c r="O144" t="s">
        <v>972</v>
      </c>
      <c r="P144" t="s">
        <v>1464</v>
      </c>
      <c r="Q144" t="s">
        <v>1464</v>
      </c>
      <c r="R144" t="s">
        <v>963</v>
      </c>
      <c r="S144" t="s">
        <v>963</v>
      </c>
      <c r="T144" t="s">
        <v>100</v>
      </c>
      <c r="U144" t="s">
        <v>6477</v>
      </c>
      <c r="V144" t="s">
        <v>7580</v>
      </c>
      <c r="W144" t="s">
        <v>102</v>
      </c>
      <c r="X144" t="s">
        <v>7581</v>
      </c>
      <c r="Y144" t="s">
        <v>11</v>
      </c>
      <c r="Z144" t="s">
        <v>105</v>
      </c>
      <c r="AA144" t="s">
        <v>435</v>
      </c>
      <c r="AB144" s="37">
        <v>1</v>
      </c>
      <c r="AC144" t="s">
        <v>107</v>
      </c>
      <c r="AD144" s="37">
        <v>144968</v>
      </c>
      <c r="AE144" s="37">
        <v>140396</v>
      </c>
      <c r="AF144" s="37">
        <v>144968</v>
      </c>
    </row>
    <row r="145" spans="1:32">
      <c r="A145" t="s">
        <v>189</v>
      </c>
      <c r="B145" t="s">
        <v>190</v>
      </c>
      <c r="C145" t="s">
        <v>191</v>
      </c>
      <c r="D145" t="s">
        <v>6673</v>
      </c>
      <c r="E145" t="s">
        <v>6674</v>
      </c>
      <c r="F145" t="s">
        <v>6675</v>
      </c>
      <c r="G145" t="s">
        <v>6476</v>
      </c>
      <c r="H145" t="s">
        <v>195</v>
      </c>
      <c r="I145" t="s">
        <v>6676</v>
      </c>
      <c r="J145" t="s">
        <v>6677</v>
      </c>
      <c r="K145" t="s">
        <v>96</v>
      </c>
      <c r="L145" t="s">
        <v>6678</v>
      </c>
      <c r="M145" s="35">
        <v>45988.333333333343</v>
      </c>
      <c r="N145" s="35">
        <v>45993.479861111111</v>
      </c>
      <c r="O145" t="s">
        <v>972</v>
      </c>
      <c r="P145" t="s">
        <v>1464</v>
      </c>
      <c r="Q145" t="s">
        <v>6679</v>
      </c>
      <c r="R145" t="s">
        <v>98</v>
      </c>
      <c r="S145" t="s">
        <v>119</v>
      </c>
      <c r="T145" t="s">
        <v>100</v>
      </c>
      <c r="U145" t="s">
        <v>6477</v>
      </c>
      <c r="V145" t="s">
        <v>6680</v>
      </c>
      <c r="W145" t="s">
        <v>102</v>
      </c>
      <c r="X145" t="s">
        <v>6681</v>
      </c>
      <c r="Y145" t="s">
        <v>15</v>
      </c>
      <c r="Z145" t="s">
        <v>105</v>
      </c>
      <c r="AA145" t="s">
        <v>230</v>
      </c>
      <c r="AB145" s="37">
        <v>1</v>
      </c>
      <c r="AC145" t="s">
        <v>107</v>
      </c>
      <c r="AD145" s="37">
        <v>479589</v>
      </c>
      <c r="AE145" s="37">
        <v>196537</v>
      </c>
      <c r="AF145" s="37">
        <v>479589</v>
      </c>
    </row>
    <row r="146" spans="1:32">
      <c r="A146" t="s">
        <v>417</v>
      </c>
      <c r="B146" t="s">
        <v>86</v>
      </c>
      <c r="C146" t="s">
        <v>87</v>
      </c>
      <c r="D146" t="s">
        <v>6682</v>
      </c>
      <c r="E146" t="s">
        <v>6683</v>
      </c>
      <c r="F146" t="s">
        <v>6684</v>
      </c>
      <c r="G146" t="s">
        <v>6476</v>
      </c>
      <c r="H146" t="s">
        <v>1534</v>
      </c>
      <c r="I146" t="s">
        <v>6685</v>
      </c>
      <c r="J146" t="s">
        <v>6686</v>
      </c>
      <c r="K146" t="s">
        <v>96</v>
      </c>
      <c r="L146" t="s">
        <v>6687</v>
      </c>
      <c r="M146" s="35">
        <v>45988.333333333343</v>
      </c>
      <c r="N146" s="35">
        <v>45994.363888888889</v>
      </c>
      <c r="O146" t="s">
        <v>972</v>
      </c>
      <c r="P146" t="s">
        <v>1464</v>
      </c>
      <c r="Q146" t="s">
        <v>6679</v>
      </c>
      <c r="R146" t="s">
        <v>98</v>
      </c>
      <c r="S146" t="s">
        <v>119</v>
      </c>
      <c r="T146" t="s">
        <v>100</v>
      </c>
      <c r="U146" t="s">
        <v>6477</v>
      </c>
      <c r="V146" t="s">
        <v>6688</v>
      </c>
      <c r="W146" t="s">
        <v>102</v>
      </c>
      <c r="X146" t="s">
        <v>6689</v>
      </c>
      <c r="Y146" t="s">
        <v>104</v>
      </c>
      <c r="Z146" t="s">
        <v>282</v>
      </c>
      <c r="AA146" t="s">
        <v>230</v>
      </c>
      <c r="AB146" s="37">
        <v>1</v>
      </c>
      <c r="AC146" t="s">
        <v>107</v>
      </c>
      <c r="AD146" s="37">
        <v>988463</v>
      </c>
      <c r="AE146" s="37">
        <v>196537</v>
      </c>
      <c r="AF146" s="37">
        <v>988463</v>
      </c>
    </row>
    <row r="147" spans="1:32">
      <c r="A147" t="s">
        <v>189</v>
      </c>
      <c r="B147" t="s">
        <v>190</v>
      </c>
      <c r="C147" t="s">
        <v>191</v>
      </c>
      <c r="D147" t="s">
        <v>2538</v>
      </c>
      <c r="E147" t="s">
        <v>6782</v>
      </c>
      <c r="F147" t="s">
        <v>6783</v>
      </c>
      <c r="G147" t="s">
        <v>6476</v>
      </c>
      <c r="H147" t="s">
        <v>195</v>
      </c>
      <c r="I147" t="s">
        <v>2541</v>
      </c>
      <c r="J147" t="s">
        <v>6784</v>
      </c>
      <c r="K147" t="s">
        <v>96</v>
      </c>
      <c r="L147" t="s">
        <v>6785</v>
      </c>
      <c r="M147" s="35">
        <v>45993.333333333343</v>
      </c>
      <c r="N147" s="35">
        <v>45995.473611111112</v>
      </c>
      <c r="O147" t="s">
        <v>972</v>
      </c>
      <c r="P147" t="s">
        <v>1464</v>
      </c>
      <c r="Q147" t="s">
        <v>6679</v>
      </c>
      <c r="R147" t="s">
        <v>98</v>
      </c>
      <c r="S147" t="s">
        <v>99</v>
      </c>
      <c r="T147" t="s">
        <v>100</v>
      </c>
      <c r="U147" t="s">
        <v>6477</v>
      </c>
      <c r="V147" t="s">
        <v>6786</v>
      </c>
      <c r="W147" t="s">
        <v>102</v>
      </c>
      <c r="X147" t="s">
        <v>6787</v>
      </c>
      <c r="Y147" t="s">
        <v>8</v>
      </c>
      <c r="Z147" t="s">
        <v>105</v>
      </c>
      <c r="AA147" t="s">
        <v>2405</v>
      </c>
      <c r="AB147" s="37">
        <v>1</v>
      </c>
      <c r="AC147" t="s">
        <v>107</v>
      </c>
      <c r="AD147" s="37">
        <v>65960</v>
      </c>
      <c r="AE147" s="37">
        <v>75096</v>
      </c>
      <c r="AF147" s="37">
        <v>65960</v>
      </c>
    </row>
    <row r="148" spans="1:32">
      <c r="A148" t="s">
        <v>417</v>
      </c>
      <c r="B148" t="s">
        <v>86</v>
      </c>
      <c r="C148" t="s">
        <v>87</v>
      </c>
      <c r="D148" t="s">
        <v>452</v>
      </c>
      <c r="E148" t="s">
        <v>6788</v>
      </c>
      <c r="F148" t="s">
        <v>6789</v>
      </c>
      <c r="G148" t="s">
        <v>6476</v>
      </c>
      <c r="H148" t="s">
        <v>455</v>
      </c>
      <c r="I148" t="s">
        <v>417</v>
      </c>
      <c r="J148" t="s">
        <v>6790</v>
      </c>
      <c r="K148" t="s">
        <v>96</v>
      </c>
      <c r="L148" t="s">
        <v>6791</v>
      </c>
      <c r="M148" s="35">
        <v>45993.333333333343</v>
      </c>
      <c r="N148" s="35">
        <v>45995.613888888889</v>
      </c>
      <c r="O148" t="s">
        <v>972</v>
      </c>
      <c r="P148" t="s">
        <v>1464</v>
      </c>
      <c r="Q148" t="s">
        <v>6679</v>
      </c>
      <c r="R148" t="s">
        <v>98</v>
      </c>
      <c r="S148" t="s">
        <v>99</v>
      </c>
      <c r="T148" t="s">
        <v>100</v>
      </c>
      <c r="U148" t="s">
        <v>6477</v>
      </c>
      <c r="V148" t="s">
        <v>6792</v>
      </c>
      <c r="W148" t="s">
        <v>102</v>
      </c>
      <c r="X148" t="s">
        <v>6793</v>
      </c>
      <c r="Y148" t="s">
        <v>8</v>
      </c>
      <c r="Z148" t="s">
        <v>105</v>
      </c>
      <c r="AA148" t="s">
        <v>2201</v>
      </c>
      <c r="AB148" s="37">
        <v>1</v>
      </c>
      <c r="AC148" t="s">
        <v>107</v>
      </c>
      <c r="AD148" s="37">
        <v>65960</v>
      </c>
      <c r="AE148" s="37">
        <v>75096</v>
      </c>
      <c r="AF148" s="37">
        <v>65960</v>
      </c>
    </row>
    <row r="149" spans="1:32">
      <c r="A149" t="s">
        <v>297</v>
      </c>
      <c r="B149" t="s">
        <v>109</v>
      </c>
      <c r="C149" t="s">
        <v>110</v>
      </c>
      <c r="D149" t="s">
        <v>352</v>
      </c>
      <c r="E149" t="s">
        <v>6794</v>
      </c>
      <c r="F149" t="s">
        <v>6795</v>
      </c>
      <c r="G149" t="s">
        <v>6476</v>
      </c>
      <c r="H149" t="s">
        <v>302</v>
      </c>
      <c r="I149" t="s">
        <v>297</v>
      </c>
      <c r="J149" t="s">
        <v>6796</v>
      </c>
      <c r="K149" t="s">
        <v>96</v>
      </c>
      <c r="L149" t="s">
        <v>6797</v>
      </c>
      <c r="M149" s="35">
        <v>45993.333333333343</v>
      </c>
      <c r="N149" s="35">
        <v>46000.574305555558</v>
      </c>
      <c r="O149" t="s">
        <v>972</v>
      </c>
      <c r="P149" t="s">
        <v>1464</v>
      </c>
      <c r="Q149" t="s">
        <v>6679</v>
      </c>
      <c r="R149" t="s">
        <v>98</v>
      </c>
      <c r="S149" t="s">
        <v>99</v>
      </c>
      <c r="T149" t="s">
        <v>100</v>
      </c>
      <c r="U149" t="s">
        <v>6477</v>
      </c>
      <c r="V149" t="s">
        <v>6798</v>
      </c>
      <c r="W149" t="s">
        <v>102</v>
      </c>
      <c r="X149" t="s">
        <v>6799</v>
      </c>
      <c r="Y149" t="s">
        <v>8</v>
      </c>
      <c r="Z149" t="s">
        <v>105</v>
      </c>
      <c r="AA149" t="s">
        <v>359</v>
      </c>
      <c r="AB149" s="37">
        <v>1</v>
      </c>
      <c r="AC149" t="s">
        <v>107</v>
      </c>
      <c r="AD149" s="37">
        <v>65960</v>
      </c>
      <c r="AE149" s="37">
        <v>75096</v>
      </c>
      <c r="AF149" s="37">
        <v>65960</v>
      </c>
    </row>
    <row r="150" spans="1:32">
      <c r="A150" t="s">
        <v>242</v>
      </c>
      <c r="B150" t="s">
        <v>248</v>
      </c>
      <c r="C150" t="s">
        <v>244</v>
      </c>
      <c r="D150" t="s">
        <v>309</v>
      </c>
      <c r="E150" t="s">
        <v>6800</v>
      </c>
      <c r="F150" t="s">
        <v>6801</v>
      </c>
      <c r="G150" t="s">
        <v>6476</v>
      </c>
      <c r="H150" t="s">
        <v>248</v>
      </c>
      <c r="I150" t="s">
        <v>242</v>
      </c>
      <c r="J150" t="s">
        <v>6802</v>
      </c>
      <c r="K150" t="s">
        <v>96</v>
      </c>
      <c r="L150" t="s">
        <v>6803</v>
      </c>
      <c r="M150" s="35">
        <v>45993.333333333343</v>
      </c>
      <c r="N150" s="35">
        <v>45994.522222222222</v>
      </c>
      <c r="O150" t="s">
        <v>972</v>
      </c>
      <c r="P150" t="s">
        <v>1464</v>
      </c>
      <c r="Q150" t="s">
        <v>6679</v>
      </c>
      <c r="R150" t="s">
        <v>98</v>
      </c>
      <c r="S150" t="s">
        <v>99</v>
      </c>
      <c r="T150" t="s">
        <v>100</v>
      </c>
      <c r="U150" t="s">
        <v>6477</v>
      </c>
      <c r="V150" t="s">
        <v>6804</v>
      </c>
      <c r="W150" t="s">
        <v>102</v>
      </c>
      <c r="X150" t="s">
        <v>6805</v>
      </c>
      <c r="Y150" t="s">
        <v>8</v>
      </c>
      <c r="Z150" t="s">
        <v>105</v>
      </c>
      <c r="AA150" t="s">
        <v>1485</v>
      </c>
      <c r="AB150" s="37">
        <v>1</v>
      </c>
      <c r="AC150" t="s">
        <v>107</v>
      </c>
      <c r="AD150" s="37">
        <v>65960</v>
      </c>
      <c r="AE150" s="37">
        <v>75096</v>
      </c>
      <c r="AF150" s="37">
        <v>65960</v>
      </c>
    </row>
    <row r="151" spans="1:32">
      <c r="A151" t="s">
        <v>85</v>
      </c>
      <c r="B151" t="s">
        <v>86</v>
      </c>
      <c r="C151" t="s">
        <v>87</v>
      </c>
      <c r="D151" t="s">
        <v>4070</v>
      </c>
      <c r="E151" t="s">
        <v>6806</v>
      </c>
      <c r="F151" t="s">
        <v>6807</v>
      </c>
      <c r="G151" t="s">
        <v>6476</v>
      </c>
      <c r="H151" t="s">
        <v>93</v>
      </c>
      <c r="I151" t="s">
        <v>4073</v>
      </c>
      <c r="J151" t="s">
        <v>6808</v>
      </c>
      <c r="K151" t="s">
        <v>96</v>
      </c>
      <c r="L151" t="s">
        <v>6809</v>
      </c>
      <c r="M151" s="35">
        <v>45993.333333333343</v>
      </c>
      <c r="N151" s="35">
        <v>45995.461111111108</v>
      </c>
      <c r="O151" t="s">
        <v>972</v>
      </c>
      <c r="P151" t="s">
        <v>1464</v>
      </c>
      <c r="Q151" t="s">
        <v>6679</v>
      </c>
      <c r="R151" t="s">
        <v>98</v>
      </c>
      <c r="S151" t="s">
        <v>99</v>
      </c>
      <c r="T151" t="s">
        <v>100</v>
      </c>
      <c r="U151" t="s">
        <v>6477</v>
      </c>
      <c r="V151" t="s">
        <v>6810</v>
      </c>
      <c r="W151" t="s">
        <v>102</v>
      </c>
      <c r="X151" t="s">
        <v>6811</v>
      </c>
      <c r="Y151" t="s">
        <v>8</v>
      </c>
      <c r="Z151" t="s">
        <v>105</v>
      </c>
      <c r="AA151" t="s">
        <v>3083</v>
      </c>
      <c r="AB151" s="37">
        <v>1</v>
      </c>
      <c r="AC151" t="s">
        <v>107</v>
      </c>
      <c r="AD151" s="37">
        <v>65960</v>
      </c>
      <c r="AE151" s="37">
        <v>75096</v>
      </c>
      <c r="AF151" s="37">
        <v>65960</v>
      </c>
    </row>
    <row r="152" spans="1:32">
      <c r="A152" t="s">
        <v>417</v>
      </c>
      <c r="B152" t="s">
        <v>86</v>
      </c>
      <c r="C152" t="s">
        <v>87</v>
      </c>
      <c r="D152" t="s">
        <v>452</v>
      </c>
      <c r="E152" t="s">
        <v>6812</v>
      </c>
      <c r="F152" t="s">
        <v>6813</v>
      </c>
      <c r="G152" t="s">
        <v>6476</v>
      </c>
      <c r="H152" t="s">
        <v>455</v>
      </c>
      <c r="I152" t="s">
        <v>417</v>
      </c>
      <c r="J152" t="s">
        <v>6164</v>
      </c>
      <c r="K152" t="s">
        <v>96</v>
      </c>
      <c r="L152" t="s">
        <v>6814</v>
      </c>
      <c r="M152" s="35">
        <v>45993.333333333343</v>
      </c>
      <c r="N152" s="35">
        <v>45994.398611111108</v>
      </c>
      <c r="O152" t="s">
        <v>972</v>
      </c>
      <c r="P152" t="s">
        <v>1464</v>
      </c>
      <c r="Q152" t="s">
        <v>6679</v>
      </c>
      <c r="R152" t="s">
        <v>98</v>
      </c>
      <c r="S152" t="s">
        <v>99</v>
      </c>
      <c r="T152" t="s">
        <v>100</v>
      </c>
      <c r="U152" t="s">
        <v>6477</v>
      </c>
      <c r="V152" t="s">
        <v>6815</v>
      </c>
      <c r="W152" t="s">
        <v>102</v>
      </c>
      <c r="X152" t="s">
        <v>6816</v>
      </c>
      <c r="Y152" t="s">
        <v>8</v>
      </c>
      <c r="Z152" t="s">
        <v>105</v>
      </c>
      <c r="AA152" t="s">
        <v>2201</v>
      </c>
      <c r="AB152" s="37">
        <v>1</v>
      </c>
      <c r="AC152" t="s">
        <v>107</v>
      </c>
      <c r="AD152" s="37">
        <v>65960</v>
      </c>
      <c r="AE152" s="37">
        <v>75096</v>
      </c>
      <c r="AF152" s="37">
        <v>65960</v>
      </c>
    </row>
    <row r="153" spans="1:32">
      <c r="A153" t="s">
        <v>1261</v>
      </c>
      <c r="B153" t="s">
        <v>124</v>
      </c>
      <c r="C153" t="s">
        <v>125</v>
      </c>
      <c r="D153" t="s">
        <v>1262</v>
      </c>
      <c r="E153" t="s">
        <v>6817</v>
      </c>
      <c r="F153" t="s">
        <v>6818</v>
      </c>
      <c r="G153" t="s">
        <v>6476</v>
      </c>
      <c r="H153" t="s">
        <v>1265</v>
      </c>
      <c r="I153" t="s">
        <v>1261</v>
      </c>
      <c r="J153" t="s">
        <v>6819</v>
      </c>
      <c r="K153" t="s">
        <v>96</v>
      </c>
      <c r="L153" t="s">
        <v>6820</v>
      </c>
      <c r="M153" s="35">
        <v>45993.333333333343</v>
      </c>
      <c r="N153" s="35">
        <v>45995.325694444437</v>
      </c>
      <c r="O153" t="s">
        <v>972</v>
      </c>
      <c r="P153" t="s">
        <v>1464</v>
      </c>
      <c r="Q153" t="s">
        <v>6679</v>
      </c>
      <c r="R153" t="s">
        <v>98</v>
      </c>
      <c r="S153" t="s">
        <v>99</v>
      </c>
      <c r="T153" t="s">
        <v>100</v>
      </c>
      <c r="U153" t="s">
        <v>6477</v>
      </c>
      <c r="V153" t="s">
        <v>6821</v>
      </c>
      <c r="W153" t="s">
        <v>102</v>
      </c>
      <c r="X153" t="s">
        <v>6822</v>
      </c>
      <c r="Y153" t="s">
        <v>8</v>
      </c>
      <c r="Z153" t="s">
        <v>105</v>
      </c>
      <c r="AA153" t="s">
        <v>2746</v>
      </c>
      <c r="AB153" s="37">
        <v>1</v>
      </c>
      <c r="AC153" t="s">
        <v>107</v>
      </c>
      <c r="AD153" s="37">
        <v>65960</v>
      </c>
      <c r="AE153" s="37">
        <v>75096</v>
      </c>
      <c r="AF153" s="37">
        <v>65960</v>
      </c>
    </row>
    <row r="154" spans="1:32">
      <c r="A154" t="s">
        <v>231</v>
      </c>
      <c r="B154" t="s">
        <v>86</v>
      </c>
      <c r="C154" t="s">
        <v>87</v>
      </c>
      <c r="D154" t="s">
        <v>6856</v>
      </c>
      <c r="E154" t="s">
        <v>6857</v>
      </c>
      <c r="F154" t="s">
        <v>6858</v>
      </c>
      <c r="G154" t="s">
        <v>6476</v>
      </c>
      <c r="H154" t="s">
        <v>455</v>
      </c>
      <c r="I154" t="s">
        <v>1172</v>
      </c>
      <c r="J154" t="s">
        <v>6859</v>
      </c>
      <c r="K154" t="s">
        <v>96</v>
      </c>
      <c r="L154" t="s">
        <v>6860</v>
      </c>
      <c r="M154" s="35">
        <v>45995.686805555553</v>
      </c>
      <c r="N154" s="35">
        <v>46003.551388888889</v>
      </c>
      <c r="O154" t="s">
        <v>972</v>
      </c>
      <c r="P154" t="s">
        <v>1464</v>
      </c>
      <c r="Q154" t="s">
        <v>6679</v>
      </c>
      <c r="R154" t="s">
        <v>963</v>
      </c>
      <c r="S154" t="s">
        <v>964</v>
      </c>
      <c r="T154" t="s">
        <v>100</v>
      </c>
      <c r="U154" t="s">
        <v>6477</v>
      </c>
      <c r="V154" t="s">
        <v>6861</v>
      </c>
      <c r="W154" t="s">
        <v>102</v>
      </c>
      <c r="X154" t="s">
        <v>6862</v>
      </c>
      <c r="Y154" t="s">
        <v>13</v>
      </c>
      <c r="Z154" t="s">
        <v>105</v>
      </c>
      <c r="AA154" t="s">
        <v>1914</v>
      </c>
      <c r="AB154" s="37">
        <v>1</v>
      </c>
      <c r="AC154" t="s">
        <v>107</v>
      </c>
      <c r="AD154" s="37">
        <v>275729</v>
      </c>
      <c r="AE154" s="37">
        <v>196537</v>
      </c>
      <c r="AF154" s="37">
        <v>275729</v>
      </c>
    </row>
    <row r="155" spans="1:32">
      <c r="A155" t="s">
        <v>242</v>
      </c>
      <c r="B155" t="s">
        <v>248</v>
      </c>
      <c r="C155" t="s">
        <v>244</v>
      </c>
      <c r="D155" t="s">
        <v>1021</v>
      </c>
      <c r="E155" t="s">
        <v>6863</v>
      </c>
      <c r="F155" t="s">
        <v>6864</v>
      </c>
      <c r="G155" t="s">
        <v>6476</v>
      </c>
      <c r="H155" t="s">
        <v>248</v>
      </c>
      <c r="I155" t="s">
        <v>1024</v>
      </c>
      <c r="J155" t="s">
        <v>6865</v>
      </c>
      <c r="K155" t="s">
        <v>96</v>
      </c>
      <c r="L155" t="s">
        <v>6866</v>
      </c>
      <c r="M155" s="35">
        <v>45995.686805555553</v>
      </c>
      <c r="N155" s="35">
        <v>46000.681250000001</v>
      </c>
      <c r="O155" t="s">
        <v>972</v>
      </c>
      <c r="P155" t="s">
        <v>1464</v>
      </c>
      <c r="Q155" t="s">
        <v>6679</v>
      </c>
      <c r="R155" t="s">
        <v>963</v>
      </c>
      <c r="S155" t="s">
        <v>963</v>
      </c>
      <c r="T155" t="s">
        <v>100</v>
      </c>
      <c r="U155" t="s">
        <v>6477</v>
      </c>
      <c r="V155" t="s">
        <v>6867</v>
      </c>
      <c r="W155" t="s">
        <v>102</v>
      </c>
      <c r="X155" t="s">
        <v>6868</v>
      </c>
      <c r="Y155" t="s">
        <v>11</v>
      </c>
      <c r="Z155" t="s">
        <v>105</v>
      </c>
      <c r="AA155" t="s">
        <v>263</v>
      </c>
      <c r="AB155" s="37">
        <v>1</v>
      </c>
      <c r="AC155" t="s">
        <v>107</v>
      </c>
      <c r="AD155" s="37">
        <v>144968</v>
      </c>
      <c r="AE155" s="37">
        <v>140396</v>
      </c>
      <c r="AF155" s="37">
        <v>144968</v>
      </c>
    </row>
    <row r="156" spans="1:32">
      <c r="A156" t="s">
        <v>189</v>
      </c>
      <c r="B156" t="s">
        <v>190</v>
      </c>
      <c r="C156" t="s">
        <v>191</v>
      </c>
      <c r="D156" t="s">
        <v>826</v>
      </c>
      <c r="E156" t="s">
        <v>6875</v>
      </c>
      <c r="F156" t="s">
        <v>6876</v>
      </c>
      <c r="G156" t="s">
        <v>6476</v>
      </c>
      <c r="H156" t="s">
        <v>195</v>
      </c>
      <c r="I156" t="s">
        <v>830</v>
      </c>
      <c r="J156" t="s">
        <v>6877</v>
      </c>
      <c r="K156" t="s">
        <v>96</v>
      </c>
      <c r="L156" t="s">
        <v>6878</v>
      </c>
      <c r="M156" s="35">
        <v>45996.675000000003</v>
      </c>
      <c r="N156" s="35">
        <v>46000.682638888888</v>
      </c>
      <c r="O156" t="s">
        <v>972</v>
      </c>
      <c r="P156" t="s">
        <v>1464</v>
      </c>
      <c r="Q156" t="s">
        <v>6679</v>
      </c>
      <c r="R156" t="s">
        <v>964</v>
      </c>
      <c r="S156" t="s">
        <v>964</v>
      </c>
      <c r="T156" t="s">
        <v>100</v>
      </c>
      <c r="U156" t="s">
        <v>6477</v>
      </c>
      <c r="V156" t="s">
        <v>6879</v>
      </c>
      <c r="W156" t="s">
        <v>102</v>
      </c>
      <c r="X156" t="s">
        <v>6880</v>
      </c>
      <c r="Y156" t="s">
        <v>11</v>
      </c>
      <c r="Z156" t="s">
        <v>105</v>
      </c>
      <c r="AA156" t="s">
        <v>553</v>
      </c>
      <c r="AB156" s="37">
        <v>1</v>
      </c>
      <c r="AC156" t="s">
        <v>107</v>
      </c>
      <c r="AD156" s="37">
        <v>144968</v>
      </c>
      <c r="AE156" s="37">
        <v>140396</v>
      </c>
      <c r="AF156" s="37">
        <v>144968</v>
      </c>
    </row>
    <row r="157" spans="1:32">
      <c r="A157" t="s">
        <v>417</v>
      </c>
      <c r="B157" t="s">
        <v>86</v>
      </c>
      <c r="C157" t="s">
        <v>87</v>
      </c>
      <c r="D157" t="s">
        <v>452</v>
      </c>
      <c r="E157" t="s">
        <v>7015</v>
      </c>
      <c r="F157" t="s">
        <v>7016</v>
      </c>
      <c r="G157" t="s">
        <v>6476</v>
      </c>
      <c r="H157" t="s">
        <v>455</v>
      </c>
      <c r="I157" t="s">
        <v>417</v>
      </c>
      <c r="J157" t="s">
        <v>7017</v>
      </c>
      <c r="K157" t="s">
        <v>96</v>
      </c>
      <c r="L157" t="s">
        <v>7018</v>
      </c>
      <c r="M157" s="35">
        <v>46001.333333333343</v>
      </c>
      <c r="N157" s="35">
        <v>46001.386111111111</v>
      </c>
      <c r="O157" t="s">
        <v>972</v>
      </c>
      <c r="P157" t="s">
        <v>1464</v>
      </c>
      <c r="Q157" t="s">
        <v>6679</v>
      </c>
      <c r="R157" t="s">
        <v>963</v>
      </c>
      <c r="S157" t="s">
        <v>964</v>
      </c>
      <c r="T157" t="s">
        <v>100</v>
      </c>
      <c r="U157" t="s">
        <v>6477</v>
      </c>
      <c r="V157" t="s">
        <v>7019</v>
      </c>
      <c r="W157" t="s">
        <v>102</v>
      </c>
      <c r="X157" t="s">
        <v>7020</v>
      </c>
      <c r="Y157" t="s">
        <v>8</v>
      </c>
      <c r="Z157" t="s">
        <v>105</v>
      </c>
      <c r="AA157" t="s">
        <v>1367</v>
      </c>
      <c r="AB157" s="37">
        <v>1</v>
      </c>
      <c r="AC157" t="s">
        <v>107</v>
      </c>
      <c r="AD157" s="37">
        <v>65960</v>
      </c>
      <c r="AE157" s="37">
        <v>75096</v>
      </c>
      <c r="AF157" s="37">
        <v>65960</v>
      </c>
    </row>
    <row r="158" spans="1:32">
      <c r="A158" t="s">
        <v>284</v>
      </c>
      <c r="B158" t="s">
        <v>957</v>
      </c>
      <c r="C158" t="s">
        <v>286</v>
      </c>
      <c r="D158" t="s">
        <v>3223</v>
      </c>
      <c r="E158" t="s">
        <v>7071</v>
      </c>
      <c r="F158" t="s">
        <v>7072</v>
      </c>
      <c r="G158" t="s">
        <v>6476</v>
      </c>
      <c r="H158" t="s">
        <v>290</v>
      </c>
      <c r="I158" t="s">
        <v>284</v>
      </c>
      <c r="J158" t="s">
        <v>7073</v>
      </c>
      <c r="K158" t="s">
        <v>96</v>
      </c>
      <c r="L158" t="s">
        <v>7074</v>
      </c>
      <c r="M158" s="35">
        <v>46001.535416666673</v>
      </c>
      <c r="N158" s="35">
        <v>46002.570138888892</v>
      </c>
      <c r="O158" t="s">
        <v>972</v>
      </c>
      <c r="P158" t="s">
        <v>1464</v>
      </c>
      <c r="Q158" t="s">
        <v>6679</v>
      </c>
      <c r="R158" t="s">
        <v>964</v>
      </c>
      <c r="S158" t="s">
        <v>964</v>
      </c>
      <c r="T158" t="s">
        <v>100</v>
      </c>
      <c r="U158" t="s">
        <v>6477</v>
      </c>
      <c r="V158" t="s">
        <v>7075</v>
      </c>
      <c r="W158" t="s">
        <v>102</v>
      </c>
      <c r="X158" t="s">
        <v>7076</v>
      </c>
      <c r="Y158" t="s">
        <v>8</v>
      </c>
      <c r="Z158" t="s">
        <v>105</v>
      </c>
      <c r="AA158" t="s">
        <v>1842</v>
      </c>
      <c r="AB158" s="37">
        <v>1</v>
      </c>
      <c r="AC158" t="s">
        <v>107</v>
      </c>
      <c r="AD158" s="37">
        <v>65960</v>
      </c>
      <c r="AE158" s="37">
        <v>75096</v>
      </c>
      <c r="AF158" s="37">
        <v>65960</v>
      </c>
    </row>
    <row r="159" spans="1:32">
      <c r="A159" t="s">
        <v>297</v>
      </c>
      <c r="B159" t="s">
        <v>109</v>
      </c>
      <c r="C159" t="s">
        <v>110</v>
      </c>
      <c r="D159" t="s">
        <v>352</v>
      </c>
      <c r="E159" t="s">
        <v>7077</v>
      </c>
      <c r="F159" t="s">
        <v>7078</v>
      </c>
      <c r="G159" t="s">
        <v>6476</v>
      </c>
      <c r="H159" t="s">
        <v>302</v>
      </c>
      <c r="I159" t="s">
        <v>297</v>
      </c>
      <c r="J159" t="s">
        <v>7079</v>
      </c>
      <c r="K159" t="s">
        <v>96</v>
      </c>
      <c r="L159" t="s">
        <v>7080</v>
      </c>
      <c r="M159" s="35">
        <v>46001.535416666673</v>
      </c>
      <c r="N159" s="35">
        <v>46006.359722222223</v>
      </c>
      <c r="O159" t="s">
        <v>972</v>
      </c>
      <c r="P159" t="s">
        <v>1464</v>
      </c>
      <c r="Q159" t="s">
        <v>6679</v>
      </c>
      <c r="R159" t="s">
        <v>964</v>
      </c>
      <c r="S159" t="s">
        <v>964</v>
      </c>
      <c r="T159" t="s">
        <v>100</v>
      </c>
      <c r="U159" t="s">
        <v>6477</v>
      </c>
      <c r="V159" t="s">
        <v>7081</v>
      </c>
      <c r="W159" t="s">
        <v>102</v>
      </c>
      <c r="X159" t="s">
        <v>7082</v>
      </c>
      <c r="Y159" t="s">
        <v>8</v>
      </c>
      <c r="Z159" t="s">
        <v>105</v>
      </c>
      <c r="AA159" t="s">
        <v>1005</v>
      </c>
      <c r="AB159" s="37">
        <v>1</v>
      </c>
      <c r="AC159" t="s">
        <v>107</v>
      </c>
      <c r="AD159" s="37">
        <v>65960</v>
      </c>
      <c r="AE159" s="37">
        <v>75096</v>
      </c>
      <c r="AF159" s="37">
        <v>65960</v>
      </c>
    </row>
    <row r="160" spans="1:32">
      <c r="A160" t="s">
        <v>1084</v>
      </c>
      <c r="B160" t="s">
        <v>957</v>
      </c>
      <c r="C160" t="s">
        <v>286</v>
      </c>
      <c r="D160" t="s">
        <v>3201</v>
      </c>
      <c r="E160" t="s">
        <v>7143</v>
      </c>
      <c r="F160" t="s">
        <v>7144</v>
      </c>
      <c r="G160" t="s">
        <v>6476</v>
      </c>
      <c r="H160" t="s">
        <v>2869</v>
      </c>
      <c r="I160" t="s">
        <v>3204</v>
      </c>
      <c r="J160" t="s">
        <v>7145</v>
      </c>
      <c r="K160" t="s">
        <v>96</v>
      </c>
      <c r="L160" t="s">
        <v>7146</v>
      </c>
      <c r="M160" s="35">
        <v>46002.673611111109</v>
      </c>
      <c r="N160" s="35">
        <v>46008.536805555559</v>
      </c>
      <c r="O160" t="s">
        <v>972</v>
      </c>
      <c r="P160" t="s">
        <v>1464</v>
      </c>
      <c r="Q160" t="s">
        <v>6679</v>
      </c>
      <c r="R160" t="s">
        <v>964</v>
      </c>
      <c r="S160" t="s">
        <v>964</v>
      </c>
      <c r="T160" t="s">
        <v>100</v>
      </c>
      <c r="U160" t="s">
        <v>6477</v>
      </c>
      <c r="V160" t="s">
        <v>7147</v>
      </c>
      <c r="W160" t="s">
        <v>102</v>
      </c>
      <c r="X160" t="s">
        <v>7148</v>
      </c>
      <c r="Y160" t="s">
        <v>104</v>
      </c>
      <c r="Z160" t="s">
        <v>105</v>
      </c>
      <c r="AA160" t="s">
        <v>1506</v>
      </c>
      <c r="AB160" s="37">
        <v>1</v>
      </c>
      <c r="AC160" t="s">
        <v>107</v>
      </c>
      <c r="AD160" s="37">
        <v>479589</v>
      </c>
      <c r="AE160" s="37">
        <v>196537</v>
      </c>
      <c r="AF160" s="37">
        <v>479589</v>
      </c>
    </row>
    <row r="161" spans="1:32">
      <c r="A161" t="s">
        <v>1084</v>
      </c>
      <c r="B161" t="s">
        <v>957</v>
      </c>
      <c r="C161" t="s">
        <v>286</v>
      </c>
      <c r="D161" t="s">
        <v>7149</v>
      </c>
      <c r="E161" t="s">
        <v>7150</v>
      </c>
      <c r="F161" t="s">
        <v>7151</v>
      </c>
      <c r="G161" t="s">
        <v>6476</v>
      </c>
      <c r="H161" t="s">
        <v>2869</v>
      </c>
      <c r="I161" t="s">
        <v>7152</v>
      </c>
      <c r="J161" t="s">
        <v>7153</v>
      </c>
      <c r="K161" t="s">
        <v>96</v>
      </c>
      <c r="L161" t="s">
        <v>7154</v>
      </c>
      <c r="M161" s="35">
        <v>46002.673611111109</v>
      </c>
      <c r="N161" s="35">
        <v>46007.734722222223</v>
      </c>
      <c r="O161" t="s">
        <v>972</v>
      </c>
      <c r="P161" t="s">
        <v>1464</v>
      </c>
      <c r="Q161" t="s">
        <v>6679</v>
      </c>
      <c r="R161" t="s">
        <v>963</v>
      </c>
      <c r="S161" t="s">
        <v>963</v>
      </c>
      <c r="T161" t="s">
        <v>100</v>
      </c>
      <c r="U161" t="s">
        <v>6477</v>
      </c>
      <c r="V161" t="s">
        <v>7155</v>
      </c>
      <c r="W161" t="s">
        <v>102</v>
      </c>
      <c r="X161" t="s">
        <v>7156</v>
      </c>
      <c r="Y161" t="s">
        <v>104</v>
      </c>
      <c r="Z161" t="s">
        <v>1167</v>
      </c>
      <c r="AA161" t="s">
        <v>1506</v>
      </c>
      <c r="AB161" s="37">
        <v>1</v>
      </c>
      <c r="AC161" t="s">
        <v>107</v>
      </c>
      <c r="AD161" s="37">
        <v>479589</v>
      </c>
      <c r="AE161" s="37">
        <v>196537</v>
      </c>
      <c r="AF161" s="37">
        <v>479589</v>
      </c>
    </row>
    <row r="162" spans="1:32">
      <c r="A162" t="s">
        <v>1084</v>
      </c>
      <c r="B162" t="s">
        <v>957</v>
      </c>
      <c r="C162" t="s">
        <v>286</v>
      </c>
      <c r="D162" t="s">
        <v>3729</v>
      </c>
      <c r="E162" t="s">
        <v>7157</v>
      </c>
      <c r="F162" t="s">
        <v>7158</v>
      </c>
      <c r="G162" t="s">
        <v>6476</v>
      </c>
      <c r="H162" t="s">
        <v>2869</v>
      </c>
      <c r="I162" t="s">
        <v>3732</v>
      </c>
      <c r="J162" t="s">
        <v>7159</v>
      </c>
      <c r="K162" t="s">
        <v>96</v>
      </c>
      <c r="L162" t="s">
        <v>7160</v>
      </c>
      <c r="M162" s="35">
        <v>46002.673611111109</v>
      </c>
      <c r="N162" s="35">
        <v>46009.645138888889</v>
      </c>
      <c r="O162" t="s">
        <v>972</v>
      </c>
      <c r="P162" t="s">
        <v>1464</v>
      </c>
      <c r="Q162" t="s">
        <v>6679</v>
      </c>
      <c r="R162" t="s">
        <v>964</v>
      </c>
      <c r="S162" t="s">
        <v>964</v>
      </c>
      <c r="T162" t="s">
        <v>100</v>
      </c>
      <c r="U162" t="s">
        <v>6477</v>
      </c>
      <c r="V162" t="s">
        <v>7161</v>
      </c>
      <c r="W162" t="s">
        <v>102</v>
      </c>
      <c r="X162" t="s">
        <v>7162</v>
      </c>
      <c r="Y162" t="s">
        <v>15</v>
      </c>
      <c r="Z162" t="s">
        <v>105</v>
      </c>
      <c r="AA162" t="s">
        <v>1506</v>
      </c>
      <c r="AB162" s="37">
        <v>1</v>
      </c>
      <c r="AC162" t="s">
        <v>107</v>
      </c>
      <c r="AD162" s="37">
        <v>479589</v>
      </c>
      <c r="AE162" s="37">
        <v>196537</v>
      </c>
      <c r="AF162" s="37">
        <v>479589</v>
      </c>
    </row>
    <row r="163" spans="1:32">
      <c r="A163" t="s">
        <v>1168</v>
      </c>
      <c r="B163" t="s">
        <v>124</v>
      </c>
      <c r="C163" t="s">
        <v>125</v>
      </c>
      <c r="D163" t="s">
        <v>3835</v>
      </c>
      <c r="E163" t="s">
        <v>7163</v>
      </c>
      <c r="F163" t="s">
        <v>7164</v>
      </c>
      <c r="G163" t="s">
        <v>6476</v>
      </c>
      <c r="H163" t="s">
        <v>1172</v>
      </c>
      <c r="I163" t="s">
        <v>1168</v>
      </c>
      <c r="J163" t="s">
        <v>7165</v>
      </c>
      <c r="K163" t="s">
        <v>96</v>
      </c>
      <c r="L163" t="s">
        <v>7166</v>
      </c>
      <c r="M163" s="35">
        <v>46002.673611111109</v>
      </c>
      <c r="N163" s="35">
        <v>46006.561111111107</v>
      </c>
      <c r="O163" t="s">
        <v>972</v>
      </c>
      <c r="P163" t="s">
        <v>1464</v>
      </c>
      <c r="Q163" t="s">
        <v>6679</v>
      </c>
      <c r="R163" t="s">
        <v>964</v>
      </c>
      <c r="S163" t="s">
        <v>964</v>
      </c>
      <c r="T163" t="s">
        <v>100</v>
      </c>
      <c r="U163" t="s">
        <v>6477</v>
      </c>
      <c r="V163" t="s">
        <v>7167</v>
      </c>
      <c r="W163" t="s">
        <v>102</v>
      </c>
      <c r="X163" t="s">
        <v>7168</v>
      </c>
      <c r="Y163" t="s">
        <v>8</v>
      </c>
      <c r="Z163" t="s">
        <v>105</v>
      </c>
      <c r="AA163" t="s">
        <v>1146</v>
      </c>
      <c r="AB163" s="37">
        <v>1</v>
      </c>
      <c r="AC163" t="s">
        <v>107</v>
      </c>
      <c r="AD163" s="37">
        <v>65960</v>
      </c>
      <c r="AE163" s="37">
        <v>75096</v>
      </c>
      <c r="AF163" s="37">
        <v>65960</v>
      </c>
    </row>
    <row r="164" spans="1:32">
      <c r="A164" t="s">
        <v>159</v>
      </c>
      <c r="B164" t="s">
        <v>109</v>
      </c>
      <c r="C164" t="s">
        <v>160</v>
      </c>
      <c r="D164" t="s">
        <v>6547</v>
      </c>
      <c r="E164" t="s">
        <v>7169</v>
      </c>
      <c r="F164" t="s">
        <v>7170</v>
      </c>
      <c r="G164" t="s">
        <v>6476</v>
      </c>
      <c r="H164" t="s">
        <v>165</v>
      </c>
      <c r="I164" t="s">
        <v>6548</v>
      </c>
      <c r="J164" t="s">
        <v>7171</v>
      </c>
      <c r="K164" t="s">
        <v>96</v>
      </c>
      <c r="L164" t="s">
        <v>7172</v>
      </c>
      <c r="M164" s="35">
        <v>46007.333333333343</v>
      </c>
      <c r="N164" s="35">
        <v>46009.48541666667</v>
      </c>
      <c r="O164" t="s">
        <v>972</v>
      </c>
      <c r="P164" t="s">
        <v>1464</v>
      </c>
      <c r="Q164" t="s">
        <v>6679</v>
      </c>
      <c r="R164" t="s">
        <v>963</v>
      </c>
      <c r="S164" t="s">
        <v>964</v>
      </c>
      <c r="T164" t="s">
        <v>100</v>
      </c>
      <c r="U164" t="s">
        <v>6477</v>
      </c>
      <c r="V164" t="s">
        <v>7173</v>
      </c>
      <c r="W164" t="s">
        <v>102</v>
      </c>
      <c r="X164" t="s">
        <v>7174</v>
      </c>
      <c r="Y164" t="s">
        <v>11</v>
      </c>
      <c r="Z164" t="s">
        <v>105</v>
      </c>
      <c r="AA164" t="s">
        <v>718</v>
      </c>
      <c r="AB164" s="37">
        <v>1</v>
      </c>
      <c r="AC164" t="s">
        <v>107</v>
      </c>
      <c r="AD164" s="37">
        <v>144968</v>
      </c>
      <c r="AE164" s="37">
        <v>140396</v>
      </c>
      <c r="AF164" s="37">
        <v>144968</v>
      </c>
    </row>
    <row r="165" spans="1:32">
      <c r="A165" t="s">
        <v>189</v>
      </c>
      <c r="B165" t="s">
        <v>190</v>
      </c>
      <c r="C165" t="s">
        <v>191</v>
      </c>
      <c r="D165" t="s">
        <v>837</v>
      </c>
      <c r="E165" t="s">
        <v>7175</v>
      </c>
      <c r="F165" t="s">
        <v>7176</v>
      </c>
      <c r="G165" t="s">
        <v>6476</v>
      </c>
      <c r="H165" t="s">
        <v>195</v>
      </c>
      <c r="I165" t="s">
        <v>840</v>
      </c>
      <c r="J165" t="s">
        <v>7177</v>
      </c>
      <c r="K165" t="s">
        <v>96</v>
      </c>
      <c r="L165" t="s">
        <v>7178</v>
      </c>
      <c r="M165" s="35">
        <v>46007.333333333343</v>
      </c>
      <c r="N165" s="35">
        <v>46013.313888888893</v>
      </c>
      <c r="O165" t="s">
        <v>972</v>
      </c>
      <c r="P165" t="s">
        <v>1464</v>
      </c>
      <c r="Q165" t="s">
        <v>6679</v>
      </c>
      <c r="R165" t="s">
        <v>963</v>
      </c>
      <c r="S165" t="s">
        <v>964</v>
      </c>
      <c r="T165" t="s">
        <v>100</v>
      </c>
      <c r="U165" t="s">
        <v>6477</v>
      </c>
      <c r="V165" t="s">
        <v>7179</v>
      </c>
      <c r="W165" t="s">
        <v>102</v>
      </c>
      <c r="X165" t="s">
        <v>7180</v>
      </c>
      <c r="Y165" t="s">
        <v>8</v>
      </c>
      <c r="Z165" t="s">
        <v>105</v>
      </c>
      <c r="AA165" t="s">
        <v>400</v>
      </c>
      <c r="AB165" s="37">
        <v>1</v>
      </c>
      <c r="AC165" t="s">
        <v>107</v>
      </c>
      <c r="AD165" s="37">
        <v>65960</v>
      </c>
      <c r="AE165" s="37">
        <v>75096</v>
      </c>
      <c r="AF165" s="37">
        <v>65960</v>
      </c>
    </row>
    <row r="166" spans="1:32">
      <c r="A166" t="s">
        <v>242</v>
      </c>
      <c r="B166" t="s">
        <v>248</v>
      </c>
      <c r="C166" t="s">
        <v>244</v>
      </c>
      <c r="D166" t="s">
        <v>1569</v>
      </c>
      <c r="E166" t="s">
        <v>7181</v>
      </c>
      <c r="F166" t="s">
        <v>7182</v>
      </c>
      <c r="G166" t="s">
        <v>6476</v>
      </c>
      <c r="H166" t="s">
        <v>248</v>
      </c>
      <c r="I166" t="s">
        <v>1572</v>
      </c>
      <c r="J166" t="s">
        <v>6611</v>
      </c>
      <c r="K166" t="s">
        <v>96</v>
      </c>
      <c r="L166" t="s">
        <v>7183</v>
      </c>
      <c r="M166" s="35">
        <v>46007.333333333343</v>
      </c>
      <c r="N166" s="35">
        <v>46008.538194444453</v>
      </c>
      <c r="O166" t="s">
        <v>972</v>
      </c>
      <c r="P166" t="s">
        <v>1464</v>
      </c>
      <c r="Q166" t="s">
        <v>6679</v>
      </c>
      <c r="R166" t="s">
        <v>963</v>
      </c>
      <c r="S166" t="s">
        <v>964</v>
      </c>
      <c r="T166" t="s">
        <v>100</v>
      </c>
      <c r="U166" t="s">
        <v>6477</v>
      </c>
      <c r="V166" t="s">
        <v>7184</v>
      </c>
      <c r="W166" t="s">
        <v>102</v>
      </c>
      <c r="X166" t="s">
        <v>7185</v>
      </c>
      <c r="Y166" t="s">
        <v>11</v>
      </c>
      <c r="Z166" t="s">
        <v>105</v>
      </c>
      <c r="AA166" t="s">
        <v>316</v>
      </c>
      <c r="AB166" s="37">
        <v>1</v>
      </c>
      <c r="AC166" t="s">
        <v>107</v>
      </c>
      <c r="AD166" s="37">
        <v>144968</v>
      </c>
      <c r="AE166" s="37">
        <v>140396</v>
      </c>
      <c r="AF166" s="37">
        <v>144968</v>
      </c>
    </row>
    <row r="167" spans="1:32">
      <c r="A167" t="s">
        <v>1084</v>
      </c>
      <c r="B167" t="s">
        <v>957</v>
      </c>
      <c r="C167" t="s">
        <v>286</v>
      </c>
      <c r="D167" t="s">
        <v>5462</v>
      </c>
      <c r="E167" t="s">
        <v>7186</v>
      </c>
      <c r="F167" t="s">
        <v>7187</v>
      </c>
      <c r="G167" t="s">
        <v>6476</v>
      </c>
      <c r="H167" t="s">
        <v>2869</v>
      </c>
      <c r="I167" t="s">
        <v>5465</v>
      </c>
      <c r="J167" t="s">
        <v>7188</v>
      </c>
      <c r="K167" t="s">
        <v>96</v>
      </c>
      <c r="L167" t="s">
        <v>7189</v>
      </c>
      <c r="M167" s="35">
        <v>46007.333333333343</v>
      </c>
      <c r="N167" s="35">
        <v>46008.393750000003</v>
      </c>
      <c r="O167" t="s">
        <v>972</v>
      </c>
      <c r="P167" t="s">
        <v>1464</v>
      </c>
      <c r="Q167" t="s">
        <v>6679</v>
      </c>
      <c r="R167" t="s">
        <v>963</v>
      </c>
      <c r="S167" t="s">
        <v>963</v>
      </c>
      <c r="T167" t="s">
        <v>100</v>
      </c>
      <c r="U167" t="s">
        <v>6480</v>
      </c>
      <c r="V167" t="s">
        <v>7190</v>
      </c>
      <c r="W167" t="s">
        <v>102</v>
      </c>
      <c r="X167" t="s">
        <v>7191</v>
      </c>
      <c r="Y167" t="s">
        <v>15</v>
      </c>
      <c r="Z167" t="s">
        <v>105</v>
      </c>
      <c r="AA167" t="s">
        <v>1506</v>
      </c>
      <c r="AB167" s="37">
        <v>1</v>
      </c>
      <c r="AC167" t="s">
        <v>107</v>
      </c>
      <c r="AD167" s="37">
        <v>479589</v>
      </c>
      <c r="AE167" s="37">
        <v>196537</v>
      </c>
      <c r="AF167" s="37">
        <v>479589</v>
      </c>
    </row>
    <row r="168" spans="1:32">
      <c r="A168" t="s">
        <v>1084</v>
      </c>
      <c r="B168" t="s">
        <v>957</v>
      </c>
      <c r="C168" t="s">
        <v>286</v>
      </c>
      <c r="D168" t="s">
        <v>7192</v>
      </c>
      <c r="E168" t="s">
        <v>7193</v>
      </c>
      <c r="F168" t="s">
        <v>7194</v>
      </c>
      <c r="G168" t="s">
        <v>6476</v>
      </c>
      <c r="H168" t="s">
        <v>2869</v>
      </c>
      <c r="I168" t="s">
        <v>7195</v>
      </c>
      <c r="J168" t="s">
        <v>7196</v>
      </c>
      <c r="K168" t="s">
        <v>96</v>
      </c>
      <c r="L168" t="s">
        <v>7197</v>
      </c>
      <c r="M168" s="35">
        <v>46007.333333333343</v>
      </c>
      <c r="N168" s="35">
        <v>46007.492361111108</v>
      </c>
      <c r="O168" t="s">
        <v>972</v>
      </c>
      <c r="P168" t="s">
        <v>1464</v>
      </c>
      <c r="Q168" t="s">
        <v>6679</v>
      </c>
      <c r="R168" t="s">
        <v>964</v>
      </c>
      <c r="S168" t="s">
        <v>964</v>
      </c>
      <c r="T168" t="s">
        <v>100</v>
      </c>
      <c r="U168" t="s">
        <v>6477</v>
      </c>
      <c r="V168" t="s">
        <v>7198</v>
      </c>
      <c r="W168" t="s">
        <v>102</v>
      </c>
      <c r="X168" t="s">
        <v>7199</v>
      </c>
      <c r="Y168" t="s">
        <v>15</v>
      </c>
      <c r="Z168" t="s">
        <v>105</v>
      </c>
      <c r="AA168" t="s">
        <v>1506</v>
      </c>
      <c r="AB168" s="37">
        <v>1</v>
      </c>
      <c r="AC168" t="s">
        <v>107</v>
      </c>
      <c r="AD168" s="37">
        <v>479589</v>
      </c>
      <c r="AE168" s="37">
        <v>196537</v>
      </c>
      <c r="AF168" s="37">
        <v>479589</v>
      </c>
    </row>
    <row r="169" spans="1:32">
      <c r="A169" t="s">
        <v>189</v>
      </c>
      <c r="B169" t="s">
        <v>190</v>
      </c>
      <c r="C169" t="s">
        <v>191</v>
      </c>
      <c r="D169" t="s">
        <v>210</v>
      </c>
      <c r="E169" t="s">
        <v>7270</v>
      </c>
      <c r="F169" t="s">
        <v>7271</v>
      </c>
      <c r="G169" t="s">
        <v>6476</v>
      </c>
      <c r="H169" t="s">
        <v>195</v>
      </c>
      <c r="I169" t="s">
        <v>189</v>
      </c>
      <c r="J169" t="s">
        <v>7272</v>
      </c>
      <c r="K169" t="s">
        <v>96</v>
      </c>
      <c r="L169" t="s">
        <v>7273</v>
      </c>
      <c r="M169" s="35">
        <v>46007.333333333343</v>
      </c>
      <c r="N169" s="35">
        <v>46008.442361111112</v>
      </c>
      <c r="O169" t="s">
        <v>972</v>
      </c>
      <c r="P169" t="s">
        <v>1464</v>
      </c>
      <c r="Q169" t="s">
        <v>6679</v>
      </c>
      <c r="R169" t="s">
        <v>98</v>
      </c>
      <c r="S169" t="s">
        <v>119</v>
      </c>
      <c r="T169" t="s">
        <v>100</v>
      </c>
      <c r="U169" t="s">
        <v>6477</v>
      </c>
      <c r="V169" t="s">
        <v>7274</v>
      </c>
      <c r="W169" t="s">
        <v>102</v>
      </c>
      <c r="X169" t="s">
        <v>7275</v>
      </c>
      <c r="Y169" t="s">
        <v>8</v>
      </c>
      <c r="Z169" t="s">
        <v>105</v>
      </c>
      <c r="AA169" t="s">
        <v>6342</v>
      </c>
      <c r="AB169" s="37">
        <v>1</v>
      </c>
      <c r="AC169" t="s">
        <v>107</v>
      </c>
      <c r="AD169" s="37">
        <v>65960</v>
      </c>
      <c r="AE169" s="37">
        <v>75096</v>
      </c>
      <c r="AF169" s="37">
        <v>65960</v>
      </c>
    </row>
    <row r="170" spans="1:32">
      <c r="A170" t="s">
        <v>189</v>
      </c>
      <c r="B170" t="s">
        <v>190</v>
      </c>
      <c r="C170" t="s">
        <v>191</v>
      </c>
      <c r="D170" t="s">
        <v>837</v>
      </c>
      <c r="E170" t="s">
        <v>7276</v>
      </c>
      <c r="F170" t="s">
        <v>7277</v>
      </c>
      <c r="G170" t="s">
        <v>6476</v>
      </c>
      <c r="H170" t="s">
        <v>195</v>
      </c>
      <c r="I170" t="s">
        <v>840</v>
      </c>
      <c r="J170" t="s">
        <v>7278</v>
      </c>
      <c r="K170" t="s">
        <v>96</v>
      </c>
      <c r="L170" t="s">
        <v>7279</v>
      </c>
      <c r="M170" s="35">
        <v>46007.333333333343</v>
      </c>
      <c r="N170" s="35">
        <v>46008.481944444437</v>
      </c>
      <c r="O170" t="s">
        <v>972</v>
      </c>
      <c r="P170" t="s">
        <v>1464</v>
      </c>
      <c r="Q170" t="s">
        <v>6679</v>
      </c>
      <c r="R170" t="s">
        <v>98</v>
      </c>
      <c r="S170" t="s">
        <v>119</v>
      </c>
      <c r="T170" t="s">
        <v>100</v>
      </c>
      <c r="U170" t="s">
        <v>6477</v>
      </c>
      <c r="V170" t="s">
        <v>7280</v>
      </c>
      <c r="W170" t="s">
        <v>102</v>
      </c>
      <c r="X170" t="s">
        <v>7281</v>
      </c>
      <c r="Y170" t="s">
        <v>8</v>
      </c>
      <c r="Z170" t="s">
        <v>105</v>
      </c>
      <c r="AA170" t="s">
        <v>6342</v>
      </c>
      <c r="AB170" s="37">
        <v>1</v>
      </c>
      <c r="AC170" t="s">
        <v>107</v>
      </c>
      <c r="AD170" s="37">
        <v>65960</v>
      </c>
      <c r="AE170" s="37">
        <v>75096</v>
      </c>
      <c r="AF170" s="37">
        <v>65960</v>
      </c>
    </row>
    <row r="171" spans="1:32">
      <c r="A171" t="s">
        <v>317</v>
      </c>
      <c r="B171" t="s">
        <v>124</v>
      </c>
      <c r="C171" t="s">
        <v>125</v>
      </c>
      <c r="D171" t="s">
        <v>944</v>
      </c>
      <c r="E171" t="s">
        <v>7282</v>
      </c>
      <c r="F171" t="s">
        <v>7283</v>
      </c>
      <c r="G171" t="s">
        <v>6476</v>
      </c>
      <c r="H171" t="s">
        <v>195</v>
      </c>
      <c r="I171" t="s">
        <v>948</v>
      </c>
      <c r="J171" t="s">
        <v>7284</v>
      </c>
      <c r="K171" t="s">
        <v>96</v>
      </c>
      <c r="L171" t="s">
        <v>7285</v>
      </c>
      <c r="M171" s="35">
        <v>46007.333333333343</v>
      </c>
      <c r="N171" s="35">
        <v>46008.426388888889</v>
      </c>
      <c r="O171" t="s">
        <v>972</v>
      </c>
      <c r="P171" t="s">
        <v>1464</v>
      </c>
      <c r="Q171" t="s">
        <v>6679</v>
      </c>
      <c r="R171" t="s">
        <v>98</v>
      </c>
      <c r="S171" t="s">
        <v>119</v>
      </c>
      <c r="T171" t="s">
        <v>100</v>
      </c>
      <c r="U171" t="s">
        <v>6477</v>
      </c>
      <c r="V171" t="s">
        <v>7286</v>
      </c>
      <c r="W171" t="s">
        <v>102</v>
      </c>
      <c r="X171" t="s">
        <v>7287</v>
      </c>
      <c r="Y171" t="s">
        <v>13</v>
      </c>
      <c r="Z171" t="s">
        <v>105</v>
      </c>
      <c r="AA171" t="s">
        <v>6342</v>
      </c>
      <c r="AB171" s="37">
        <v>1</v>
      </c>
      <c r="AC171" t="s">
        <v>107</v>
      </c>
      <c r="AD171" s="37">
        <v>275729</v>
      </c>
      <c r="AE171" s="37">
        <v>196537</v>
      </c>
      <c r="AF171" s="37">
        <v>275729</v>
      </c>
    </row>
    <row r="172" spans="1:32">
      <c r="A172" t="s">
        <v>189</v>
      </c>
      <c r="B172" t="s">
        <v>190</v>
      </c>
      <c r="C172" t="s">
        <v>191</v>
      </c>
      <c r="D172" t="s">
        <v>374</v>
      </c>
      <c r="E172" t="s">
        <v>7288</v>
      </c>
      <c r="F172" t="s">
        <v>7289</v>
      </c>
      <c r="G172" t="s">
        <v>6476</v>
      </c>
      <c r="H172" t="s">
        <v>195</v>
      </c>
      <c r="I172" t="s">
        <v>377</v>
      </c>
      <c r="J172" t="s">
        <v>7290</v>
      </c>
      <c r="K172" t="s">
        <v>96</v>
      </c>
      <c r="L172" t="s">
        <v>7291</v>
      </c>
      <c r="M172" s="35">
        <v>46007.333333333343</v>
      </c>
      <c r="N172" s="35">
        <v>46008.716284722221</v>
      </c>
      <c r="O172" t="s">
        <v>972</v>
      </c>
      <c r="P172" t="s">
        <v>1464</v>
      </c>
      <c r="Q172" t="s">
        <v>6679</v>
      </c>
      <c r="R172" t="s">
        <v>98</v>
      </c>
      <c r="S172" t="s">
        <v>119</v>
      </c>
      <c r="T172" t="s">
        <v>100</v>
      </c>
      <c r="U172" t="s">
        <v>6477</v>
      </c>
      <c r="V172" t="s">
        <v>7292</v>
      </c>
      <c r="W172" t="s">
        <v>102</v>
      </c>
      <c r="X172" t="s">
        <v>7293</v>
      </c>
      <c r="Y172" t="s">
        <v>11</v>
      </c>
      <c r="Z172" t="s">
        <v>105</v>
      </c>
      <c r="AA172" t="s">
        <v>6342</v>
      </c>
      <c r="AB172" s="37">
        <v>1</v>
      </c>
      <c r="AC172" t="s">
        <v>107</v>
      </c>
      <c r="AD172" s="37">
        <v>144968</v>
      </c>
      <c r="AE172" s="37">
        <v>140396</v>
      </c>
      <c r="AF172" s="37">
        <v>144968</v>
      </c>
    </row>
    <row r="173" spans="1:32">
      <c r="A173" t="s">
        <v>189</v>
      </c>
      <c r="B173" t="s">
        <v>190</v>
      </c>
      <c r="C173" t="s">
        <v>191</v>
      </c>
      <c r="D173" t="s">
        <v>374</v>
      </c>
      <c r="E173" t="s">
        <v>7294</v>
      </c>
      <c r="F173" t="s">
        <v>7295</v>
      </c>
      <c r="G173" t="s">
        <v>6476</v>
      </c>
      <c r="H173" t="s">
        <v>195</v>
      </c>
      <c r="I173" t="s">
        <v>377</v>
      </c>
      <c r="J173" t="s">
        <v>7296</v>
      </c>
      <c r="K173" t="s">
        <v>96</v>
      </c>
      <c r="L173" t="s">
        <v>7297</v>
      </c>
      <c r="M173" s="35">
        <v>46007.333333333343</v>
      </c>
      <c r="N173" s="35">
        <v>46008.45208333333</v>
      </c>
      <c r="O173" t="s">
        <v>972</v>
      </c>
      <c r="P173" t="s">
        <v>1464</v>
      </c>
      <c r="Q173" t="s">
        <v>6679</v>
      </c>
      <c r="R173" t="s">
        <v>98</v>
      </c>
      <c r="S173" t="s">
        <v>119</v>
      </c>
      <c r="T173" t="s">
        <v>100</v>
      </c>
      <c r="U173" t="s">
        <v>6477</v>
      </c>
      <c r="V173" t="s">
        <v>7292</v>
      </c>
      <c r="W173" t="s">
        <v>102</v>
      </c>
      <c r="X173" t="s">
        <v>7298</v>
      </c>
      <c r="Y173" t="s">
        <v>11</v>
      </c>
      <c r="Z173" t="s">
        <v>105</v>
      </c>
      <c r="AA173" t="s">
        <v>6342</v>
      </c>
      <c r="AB173" s="37">
        <v>1</v>
      </c>
      <c r="AC173" t="s">
        <v>107</v>
      </c>
      <c r="AD173" s="37">
        <v>144968</v>
      </c>
      <c r="AE173" s="37">
        <v>140396</v>
      </c>
      <c r="AF173" s="37">
        <v>144968</v>
      </c>
    </row>
    <row r="174" spans="1:32">
      <c r="A174" t="s">
        <v>417</v>
      </c>
      <c r="B174" t="s">
        <v>86</v>
      </c>
      <c r="C174" t="s">
        <v>87</v>
      </c>
      <c r="D174" t="s">
        <v>452</v>
      </c>
      <c r="E174" t="s">
        <v>7299</v>
      </c>
      <c r="F174" t="s">
        <v>7300</v>
      </c>
      <c r="G174" t="s">
        <v>6476</v>
      </c>
      <c r="H174" t="s">
        <v>455</v>
      </c>
      <c r="I174" t="s">
        <v>417</v>
      </c>
      <c r="J174" t="s">
        <v>7301</v>
      </c>
      <c r="K174" t="s">
        <v>96</v>
      </c>
      <c r="L174" t="s">
        <v>7302</v>
      </c>
      <c r="M174" s="35">
        <v>46007.333333333343</v>
      </c>
      <c r="N174" s="35">
        <v>46008.424305555563</v>
      </c>
      <c r="O174" t="s">
        <v>972</v>
      </c>
      <c r="P174" t="s">
        <v>1464</v>
      </c>
      <c r="Q174" t="s">
        <v>6679</v>
      </c>
      <c r="R174" t="s">
        <v>98</v>
      </c>
      <c r="S174" t="s">
        <v>119</v>
      </c>
      <c r="T174" t="s">
        <v>100</v>
      </c>
      <c r="U174" t="s">
        <v>6477</v>
      </c>
      <c r="V174" t="s">
        <v>7303</v>
      </c>
      <c r="W174" t="s">
        <v>102</v>
      </c>
      <c r="X174" t="s">
        <v>7304</v>
      </c>
      <c r="Y174" t="s">
        <v>8</v>
      </c>
      <c r="Z174" t="s">
        <v>105</v>
      </c>
      <c r="AA174" t="s">
        <v>6342</v>
      </c>
      <c r="AB174" s="37">
        <v>1</v>
      </c>
      <c r="AC174" t="s">
        <v>107</v>
      </c>
      <c r="AD174" s="37">
        <v>65960</v>
      </c>
      <c r="AE174" s="37">
        <v>75096</v>
      </c>
      <c r="AF174" s="37">
        <v>65960</v>
      </c>
    </row>
    <row r="175" spans="1:32">
      <c r="A175" t="s">
        <v>417</v>
      </c>
      <c r="B175" t="s">
        <v>86</v>
      </c>
      <c r="C175" t="s">
        <v>87</v>
      </c>
      <c r="D175" t="s">
        <v>1531</v>
      </c>
      <c r="E175" t="s">
        <v>7305</v>
      </c>
      <c r="F175" t="s">
        <v>7306</v>
      </c>
      <c r="G175" t="s">
        <v>6476</v>
      </c>
      <c r="H175" t="s">
        <v>1534</v>
      </c>
      <c r="I175" t="s">
        <v>1534</v>
      </c>
      <c r="J175" t="s">
        <v>7307</v>
      </c>
      <c r="K175" t="s">
        <v>96</v>
      </c>
      <c r="L175" t="s">
        <v>7308</v>
      </c>
      <c r="M175" s="35">
        <v>46007.333333333343</v>
      </c>
      <c r="N175" s="35">
        <v>46008.492361111108</v>
      </c>
      <c r="O175" t="s">
        <v>972</v>
      </c>
      <c r="P175" t="s">
        <v>1464</v>
      </c>
      <c r="Q175" t="s">
        <v>6679</v>
      </c>
      <c r="R175" t="s">
        <v>98</v>
      </c>
      <c r="S175" t="s">
        <v>119</v>
      </c>
      <c r="T175" t="s">
        <v>100</v>
      </c>
      <c r="U175" t="s">
        <v>6480</v>
      </c>
      <c r="V175" t="s">
        <v>7309</v>
      </c>
      <c r="W175" t="s">
        <v>102</v>
      </c>
      <c r="X175" t="s">
        <v>7310</v>
      </c>
      <c r="Y175" t="s">
        <v>104</v>
      </c>
      <c r="Z175" t="s">
        <v>282</v>
      </c>
      <c r="AA175" t="s">
        <v>6342</v>
      </c>
      <c r="AB175" s="37">
        <v>1</v>
      </c>
      <c r="AC175" t="s">
        <v>107</v>
      </c>
      <c r="AD175" s="37">
        <v>988463</v>
      </c>
      <c r="AE175" s="37">
        <v>196537</v>
      </c>
      <c r="AF175" s="37">
        <v>988463</v>
      </c>
    </row>
    <row r="176" spans="1:32">
      <c r="A176" t="s">
        <v>297</v>
      </c>
      <c r="B176" t="s">
        <v>109</v>
      </c>
      <c r="C176" t="s">
        <v>110</v>
      </c>
      <c r="D176" t="s">
        <v>4226</v>
      </c>
      <c r="E176" t="s">
        <v>7329</v>
      </c>
      <c r="F176" t="s">
        <v>7330</v>
      </c>
      <c r="G176" t="s">
        <v>6476</v>
      </c>
      <c r="H176" t="s">
        <v>302</v>
      </c>
      <c r="I176" t="s">
        <v>4229</v>
      </c>
      <c r="J176" t="s">
        <v>7331</v>
      </c>
      <c r="K176" t="s">
        <v>96</v>
      </c>
      <c r="L176" t="s">
        <v>7332</v>
      </c>
      <c r="M176" s="35">
        <v>46008.333333333343</v>
      </c>
      <c r="N176" s="35">
        <v>46017.481944444437</v>
      </c>
      <c r="O176" t="s">
        <v>972</v>
      </c>
      <c r="P176" t="s">
        <v>1464</v>
      </c>
      <c r="Q176" t="s">
        <v>6679</v>
      </c>
      <c r="R176" t="s">
        <v>964</v>
      </c>
      <c r="S176" t="s">
        <v>964</v>
      </c>
      <c r="T176" t="s">
        <v>100</v>
      </c>
      <c r="U176" t="s">
        <v>6477</v>
      </c>
      <c r="V176" t="s">
        <v>7333</v>
      </c>
      <c r="W176" t="s">
        <v>102</v>
      </c>
      <c r="X176" t="s">
        <v>7334</v>
      </c>
      <c r="Y176" t="s">
        <v>8</v>
      </c>
      <c r="Z176" t="s">
        <v>105</v>
      </c>
      <c r="AA176" t="s">
        <v>6483</v>
      </c>
      <c r="AB176" s="37">
        <v>1</v>
      </c>
      <c r="AC176" t="s">
        <v>107</v>
      </c>
      <c r="AD176" s="37">
        <v>65960</v>
      </c>
      <c r="AE176" s="37">
        <v>75096</v>
      </c>
      <c r="AF176" s="37">
        <v>65960</v>
      </c>
    </row>
    <row r="177" spans="1:32">
      <c r="A177" t="s">
        <v>297</v>
      </c>
      <c r="B177" t="s">
        <v>109</v>
      </c>
      <c r="C177" t="s">
        <v>110</v>
      </c>
      <c r="D177" t="s">
        <v>2125</v>
      </c>
      <c r="E177" t="s">
        <v>7335</v>
      </c>
      <c r="F177" t="s">
        <v>7336</v>
      </c>
      <c r="G177" t="s">
        <v>6476</v>
      </c>
      <c r="H177" t="s">
        <v>302</v>
      </c>
      <c r="I177" t="s">
        <v>2128</v>
      </c>
      <c r="J177" t="s">
        <v>7337</v>
      </c>
      <c r="K177" t="s">
        <v>96</v>
      </c>
      <c r="L177" t="s">
        <v>7338</v>
      </c>
      <c r="M177" s="35">
        <v>46008.333333333343</v>
      </c>
      <c r="N177" s="35">
        <v>46009.486805555563</v>
      </c>
      <c r="O177" t="s">
        <v>972</v>
      </c>
      <c r="P177" t="s">
        <v>1464</v>
      </c>
      <c r="Q177" t="s">
        <v>6679</v>
      </c>
      <c r="R177" t="s">
        <v>964</v>
      </c>
      <c r="S177" t="s">
        <v>964</v>
      </c>
      <c r="T177" t="s">
        <v>100</v>
      </c>
      <c r="U177" t="s">
        <v>6477</v>
      </c>
      <c r="V177" t="s">
        <v>7339</v>
      </c>
      <c r="W177" t="s">
        <v>102</v>
      </c>
      <c r="X177" t="s">
        <v>7340</v>
      </c>
      <c r="Y177" t="s">
        <v>11</v>
      </c>
      <c r="Z177" t="s">
        <v>105</v>
      </c>
      <c r="AA177" t="s">
        <v>1215</v>
      </c>
      <c r="AB177" s="37">
        <v>1</v>
      </c>
      <c r="AC177" t="s">
        <v>107</v>
      </c>
      <c r="AD177" s="37">
        <v>144968</v>
      </c>
      <c r="AE177" s="37">
        <v>140396</v>
      </c>
      <c r="AF177" s="37">
        <v>144968</v>
      </c>
    </row>
    <row r="178" spans="1:32">
      <c r="A178" t="s">
        <v>750</v>
      </c>
      <c r="B178" t="s">
        <v>957</v>
      </c>
      <c r="C178" t="s">
        <v>286</v>
      </c>
      <c r="D178" t="s">
        <v>3770</v>
      </c>
      <c r="E178" t="s">
        <v>7341</v>
      </c>
      <c r="F178" t="s">
        <v>7342</v>
      </c>
      <c r="G178" t="s">
        <v>6476</v>
      </c>
      <c r="H178" t="s">
        <v>754</v>
      </c>
      <c r="I178" t="s">
        <v>750</v>
      </c>
      <c r="J178" t="s">
        <v>7343</v>
      </c>
      <c r="K178" t="s">
        <v>96</v>
      </c>
      <c r="L178" t="s">
        <v>7344</v>
      </c>
      <c r="M178" s="35">
        <v>46008.333333333343</v>
      </c>
      <c r="N178" s="35">
        <v>46014.710416666669</v>
      </c>
      <c r="O178" t="s">
        <v>972</v>
      </c>
      <c r="P178" t="s">
        <v>1464</v>
      </c>
      <c r="Q178" t="s">
        <v>6679</v>
      </c>
      <c r="R178" t="s">
        <v>963</v>
      </c>
      <c r="S178" t="s">
        <v>964</v>
      </c>
      <c r="T178" t="s">
        <v>100</v>
      </c>
      <c r="U178" t="s">
        <v>6477</v>
      </c>
      <c r="V178" t="s">
        <v>7345</v>
      </c>
      <c r="W178" t="s">
        <v>102</v>
      </c>
      <c r="X178" t="s">
        <v>7346</v>
      </c>
      <c r="Y178" t="s">
        <v>8</v>
      </c>
      <c r="Z178" t="s">
        <v>105</v>
      </c>
      <c r="AA178" t="s">
        <v>3777</v>
      </c>
      <c r="AB178" s="37">
        <v>1</v>
      </c>
      <c r="AC178" t="s">
        <v>107</v>
      </c>
      <c r="AD178" s="37">
        <v>65960</v>
      </c>
      <c r="AE178" s="37">
        <v>75096</v>
      </c>
      <c r="AF178" s="37">
        <v>65960</v>
      </c>
    </row>
    <row r="179" spans="1:32">
      <c r="A179" t="s">
        <v>242</v>
      </c>
      <c r="B179" t="s">
        <v>248</v>
      </c>
      <c r="C179" t="s">
        <v>244</v>
      </c>
      <c r="D179" t="s">
        <v>309</v>
      </c>
      <c r="E179" t="s">
        <v>7347</v>
      </c>
      <c r="F179" t="s">
        <v>7348</v>
      </c>
      <c r="G179" t="s">
        <v>6476</v>
      </c>
      <c r="H179" t="s">
        <v>248</v>
      </c>
      <c r="I179" t="s">
        <v>242</v>
      </c>
      <c r="J179" t="s">
        <v>7349</v>
      </c>
      <c r="K179" t="s">
        <v>96</v>
      </c>
      <c r="L179" t="s">
        <v>7350</v>
      </c>
      <c r="M179" s="35">
        <v>46008.333333333343</v>
      </c>
      <c r="N179" s="35">
        <v>46009.556944444441</v>
      </c>
      <c r="O179" t="s">
        <v>972</v>
      </c>
      <c r="P179" t="s">
        <v>1464</v>
      </c>
      <c r="Q179" t="s">
        <v>6679</v>
      </c>
      <c r="R179" t="s">
        <v>963</v>
      </c>
      <c r="S179" t="s">
        <v>963</v>
      </c>
      <c r="T179" t="s">
        <v>100</v>
      </c>
      <c r="U179" t="s">
        <v>6477</v>
      </c>
      <c r="V179" t="s">
        <v>7351</v>
      </c>
      <c r="W179" t="s">
        <v>102</v>
      </c>
      <c r="X179" t="s">
        <v>7352</v>
      </c>
      <c r="Y179" t="s">
        <v>8</v>
      </c>
      <c r="Z179" t="s">
        <v>105</v>
      </c>
      <c r="AA179" t="s">
        <v>3022</v>
      </c>
      <c r="AB179" s="37">
        <v>1</v>
      </c>
      <c r="AC179" t="s">
        <v>107</v>
      </c>
      <c r="AD179" s="37">
        <v>65960</v>
      </c>
      <c r="AE179" s="37">
        <v>75096</v>
      </c>
      <c r="AF179" s="37">
        <v>65960</v>
      </c>
    </row>
    <row r="180" spans="1:32">
      <c r="A180" t="s">
        <v>1084</v>
      </c>
      <c r="B180" t="s">
        <v>957</v>
      </c>
      <c r="C180" t="s">
        <v>286</v>
      </c>
      <c r="D180" t="s">
        <v>5462</v>
      </c>
      <c r="E180" t="s">
        <v>7353</v>
      </c>
      <c r="F180" t="s">
        <v>7354</v>
      </c>
      <c r="G180" t="s">
        <v>6476</v>
      </c>
      <c r="H180" t="s">
        <v>2869</v>
      </c>
      <c r="I180" t="s">
        <v>5465</v>
      </c>
      <c r="J180" t="s">
        <v>7355</v>
      </c>
      <c r="K180" t="s">
        <v>96</v>
      </c>
      <c r="L180" t="s">
        <v>7356</v>
      </c>
      <c r="M180" s="35">
        <v>46008.333333333343</v>
      </c>
      <c r="N180" s="35">
        <v>46011.604166666657</v>
      </c>
      <c r="O180" t="s">
        <v>972</v>
      </c>
      <c r="P180" t="s">
        <v>1464</v>
      </c>
      <c r="Q180" t="s">
        <v>6679</v>
      </c>
      <c r="R180" t="s">
        <v>964</v>
      </c>
      <c r="S180" t="s">
        <v>964</v>
      </c>
      <c r="T180" t="s">
        <v>100</v>
      </c>
      <c r="U180" t="s">
        <v>6477</v>
      </c>
      <c r="V180" t="s">
        <v>7357</v>
      </c>
      <c r="W180" t="s">
        <v>102</v>
      </c>
      <c r="X180" t="s">
        <v>7358</v>
      </c>
      <c r="Y180" t="s">
        <v>15</v>
      </c>
      <c r="Z180" t="s">
        <v>105</v>
      </c>
      <c r="AA180" t="s">
        <v>1506</v>
      </c>
      <c r="AB180" s="37">
        <v>1</v>
      </c>
      <c r="AC180" t="s">
        <v>107</v>
      </c>
      <c r="AD180" s="37">
        <v>479589</v>
      </c>
      <c r="AE180" s="37">
        <v>196537</v>
      </c>
      <c r="AF180" s="37">
        <v>479589</v>
      </c>
    </row>
    <row r="181" spans="1:32">
      <c r="A181" t="s">
        <v>1066</v>
      </c>
      <c r="B181" t="s">
        <v>190</v>
      </c>
      <c r="C181" t="s">
        <v>191</v>
      </c>
      <c r="D181" t="s">
        <v>1067</v>
      </c>
      <c r="E181" t="s">
        <v>7390</v>
      </c>
      <c r="F181" t="s">
        <v>7391</v>
      </c>
      <c r="G181" t="s">
        <v>6476</v>
      </c>
      <c r="H181" t="s">
        <v>195</v>
      </c>
      <c r="I181" t="s">
        <v>1070</v>
      </c>
      <c r="J181" t="s">
        <v>7392</v>
      </c>
      <c r="K181" t="s">
        <v>96</v>
      </c>
      <c r="L181" t="s">
        <v>7393</v>
      </c>
      <c r="M181" s="35">
        <v>46011.375</v>
      </c>
      <c r="N181" s="35">
        <v>46014.550694444442</v>
      </c>
      <c r="O181" t="s">
        <v>972</v>
      </c>
      <c r="P181" t="s">
        <v>1464</v>
      </c>
      <c r="Q181" t="s">
        <v>6679</v>
      </c>
      <c r="R181" t="s">
        <v>98</v>
      </c>
      <c r="S181" t="s">
        <v>119</v>
      </c>
      <c r="T181" t="s">
        <v>100</v>
      </c>
      <c r="U181" t="s">
        <v>6477</v>
      </c>
      <c r="V181" t="s">
        <v>7394</v>
      </c>
      <c r="W181" t="s">
        <v>102</v>
      </c>
      <c r="X181" t="s">
        <v>7395</v>
      </c>
      <c r="Y181" t="s">
        <v>11</v>
      </c>
      <c r="Z181" t="s">
        <v>105</v>
      </c>
      <c r="AA181" t="s">
        <v>391</v>
      </c>
      <c r="AB181" s="37">
        <v>1</v>
      </c>
      <c r="AC181" t="s">
        <v>107</v>
      </c>
      <c r="AD181" s="37">
        <v>144968</v>
      </c>
      <c r="AE181" s="37">
        <v>140396</v>
      </c>
      <c r="AF181" s="37">
        <v>144968</v>
      </c>
    </row>
    <row r="182" spans="1:32">
      <c r="A182" t="s">
        <v>317</v>
      </c>
      <c r="B182" t="s">
        <v>124</v>
      </c>
      <c r="C182" t="s">
        <v>125</v>
      </c>
      <c r="D182" t="s">
        <v>944</v>
      </c>
      <c r="E182" t="s">
        <v>7396</v>
      </c>
      <c r="F182" t="s">
        <v>7397</v>
      </c>
      <c r="G182" t="s">
        <v>6476</v>
      </c>
      <c r="H182" t="s">
        <v>195</v>
      </c>
      <c r="I182" t="s">
        <v>948</v>
      </c>
      <c r="J182" t="s">
        <v>7398</v>
      </c>
      <c r="K182" t="s">
        <v>96</v>
      </c>
      <c r="L182" t="s">
        <v>7399</v>
      </c>
      <c r="M182" s="35">
        <v>46011.375</v>
      </c>
      <c r="N182" s="35">
        <v>46014.536805555559</v>
      </c>
      <c r="O182" t="s">
        <v>972</v>
      </c>
      <c r="P182" t="s">
        <v>1464</v>
      </c>
      <c r="Q182" t="s">
        <v>6679</v>
      </c>
      <c r="R182" t="s">
        <v>98</v>
      </c>
      <c r="S182" t="s">
        <v>119</v>
      </c>
      <c r="T182" t="s">
        <v>100</v>
      </c>
      <c r="U182" t="s">
        <v>6477</v>
      </c>
      <c r="V182" t="s">
        <v>7400</v>
      </c>
      <c r="W182" t="s">
        <v>102</v>
      </c>
      <c r="X182" t="s">
        <v>7401</v>
      </c>
      <c r="Y182" t="s">
        <v>13</v>
      </c>
      <c r="Z182" t="s">
        <v>105</v>
      </c>
      <c r="AA182" t="s">
        <v>391</v>
      </c>
      <c r="AB182" s="37">
        <v>1</v>
      </c>
      <c r="AC182" t="s">
        <v>107</v>
      </c>
      <c r="AD182" s="37">
        <v>275729</v>
      </c>
      <c r="AE182" s="37">
        <v>196537</v>
      </c>
      <c r="AF182" s="37">
        <v>275729</v>
      </c>
    </row>
    <row r="183" spans="1:32">
      <c r="A183" t="s">
        <v>1261</v>
      </c>
      <c r="B183" t="s">
        <v>124</v>
      </c>
      <c r="C183" t="s">
        <v>125</v>
      </c>
      <c r="D183" t="s">
        <v>1262</v>
      </c>
      <c r="E183" t="s">
        <v>7402</v>
      </c>
      <c r="F183" t="s">
        <v>7403</v>
      </c>
      <c r="G183" t="s">
        <v>6476</v>
      </c>
      <c r="H183" t="s">
        <v>1265</v>
      </c>
      <c r="I183" t="s">
        <v>1261</v>
      </c>
      <c r="J183" t="s">
        <v>7404</v>
      </c>
      <c r="K183" t="s">
        <v>96</v>
      </c>
      <c r="L183" t="s">
        <v>7405</v>
      </c>
      <c r="M183" s="35">
        <v>46011.375</v>
      </c>
      <c r="N183" s="35">
        <v>46015.305555555547</v>
      </c>
      <c r="O183" t="s">
        <v>972</v>
      </c>
      <c r="P183" t="s">
        <v>1464</v>
      </c>
      <c r="Q183" t="s">
        <v>6679</v>
      </c>
      <c r="R183" t="s">
        <v>98</v>
      </c>
      <c r="S183" t="s">
        <v>119</v>
      </c>
      <c r="T183" t="s">
        <v>100</v>
      </c>
      <c r="U183" t="s">
        <v>6477</v>
      </c>
      <c r="V183" t="s">
        <v>7406</v>
      </c>
      <c r="W183" t="s">
        <v>102</v>
      </c>
      <c r="X183" t="s">
        <v>7407</v>
      </c>
      <c r="Y183" t="s">
        <v>8</v>
      </c>
      <c r="Z183" t="s">
        <v>105</v>
      </c>
      <c r="AA183" t="s">
        <v>391</v>
      </c>
      <c r="AB183" s="37">
        <v>1</v>
      </c>
      <c r="AC183" t="s">
        <v>107</v>
      </c>
      <c r="AD183" s="37">
        <v>65960</v>
      </c>
      <c r="AE183" s="37">
        <v>75096</v>
      </c>
      <c r="AF183" s="37">
        <v>65960</v>
      </c>
    </row>
    <row r="184" spans="1:32">
      <c r="A184" t="s">
        <v>417</v>
      </c>
      <c r="B184" t="s">
        <v>86</v>
      </c>
      <c r="C184" t="s">
        <v>87</v>
      </c>
      <c r="D184" t="s">
        <v>2914</v>
      </c>
      <c r="E184" t="s">
        <v>7408</v>
      </c>
      <c r="F184" t="s">
        <v>7409</v>
      </c>
      <c r="G184" t="s">
        <v>6476</v>
      </c>
      <c r="H184" t="s">
        <v>630</v>
      </c>
      <c r="I184" t="s">
        <v>2917</v>
      </c>
      <c r="J184" t="s">
        <v>7410</v>
      </c>
      <c r="K184" t="s">
        <v>96</v>
      </c>
      <c r="L184" t="s">
        <v>7411</v>
      </c>
      <c r="M184" s="35">
        <v>46011.375</v>
      </c>
      <c r="N184" s="35">
        <v>46014.552083333343</v>
      </c>
      <c r="O184" t="s">
        <v>972</v>
      </c>
      <c r="P184" t="s">
        <v>1464</v>
      </c>
      <c r="Q184" t="s">
        <v>6679</v>
      </c>
      <c r="R184" t="s">
        <v>98</v>
      </c>
      <c r="S184" t="s">
        <v>119</v>
      </c>
      <c r="T184" t="s">
        <v>100</v>
      </c>
      <c r="U184" t="s">
        <v>6477</v>
      </c>
      <c r="V184" t="s">
        <v>7400</v>
      </c>
      <c r="W184" t="s">
        <v>102</v>
      </c>
      <c r="X184" t="s">
        <v>7412</v>
      </c>
      <c r="Y184" t="s">
        <v>104</v>
      </c>
      <c r="Z184" t="s">
        <v>1167</v>
      </c>
      <c r="AA184" t="s">
        <v>391</v>
      </c>
      <c r="AB184" s="37">
        <v>1</v>
      </c>
      <c r="AC184" t="s">
        <v>107</v>
      </c>
      <c r="AD184" s="37">
        <v>479589</v>
      </c>
      <c r="AE184" s="37">
        <v>196537</v>
      </c>
      <c r="AF184" s="37">
        <v>479589</v>
      </c>
    </row>
    <row r="185" spans="1:32">
      <c r="A185" t="s">
        <v>492</v>
      </c>
      <c r="B185" t="s">
        <v>957</v>
      </c>
      <c r="C185" t="s">
        <v>286</v>
      </c>
      <c r="D185" t="s">
        <v>6660</v>
      </c>
      <c r="E185" t="s">
        <v>7413</v>
      </c>
      <c r="F185" t="s">
        <v>7414</v>
      </c>
      <c r="G185" t="s">
        <v>6476</v>
      </c>
      <c r="H185" t="s">
        <v>496</v>
      </c>
      <c r="I185" t="s">
        <v>6661</v>
      </c>
      <c r="J185" t="s">
        <v>7415</v>
      </c>
      <c r="K185" t="s">
        <v>96</v>
      </c>
      <c r="L185" t="s">
        <v>7416</v>
      </c>
      <c r="M185" s="35">
        <v>46014.333333333343</v>
      </c>
      <c r="N185" s="35">
        <v>46021.348611111112</v>
      </c>
      <c r="O185" t="s">
        <v>972</v>
      </c>
      <c r="P185" t="s">
        <v>1464</v>
      </c>
      <c r="Q185" t="s">
        <v>6679</v>
      </c>
      <c r="R185" t="s">
        <v>964</v>
      </c>
      <c r="S185" t="s">
        <v>964</v>
      </c>
      <c r="T185" t="s">
        <v>100</v>
      </c>
      <c r="U185" t="s">
        <v>6477</v>
      </c>
      <c r="V185" t="s">
        <v>7417</v>
      </c>
      <c r="W185" t="s">
        <v>102</v>
      </c>
      <c r="X185" t="s">
        <v>7418</v>
      </c>
      <c r="Y185" t="s">
        <v>11</v>
      </c>
      <c r="Z185" t="s">
        <v>105</v>
      </c>
      <c r="AA185" t="s">
        <v>501</v>
      </c>
      <c r="AB185" s="37">
        <v>1</v>
      </c>
      <c r="AC185" t="s">
        <v>107</v>
      </c>
      <c r="AD185" s="37">
        <v>144968</v>
      </c>
      <c r="AE185" s="37">
        <v>140396</v>
      </c>
      <c r="AF185" s="37">
        <v>144968</v>
      </c>
    </row>
    <row r="186" spans="1:32">
      <c r="A186" t="s">
        <v>189</v>
      </c>
      <c r="B186" t="s">
        <v>190</v>
      </c>
      <c r="C186" t="s">
        <v>191</v>
      </c>
      <c r="D186" t="s">
        <v>7419</v>
      </c>
      <c r="E186" t="s">
        <v>7420</v>
      </c>
      <c r="F186" t="s">
        <v>7421</v>
      </c>
      <c r="G186" t="s">
        <v>6476</v>
      </c>
      <c r="H186" t="s">
        <v>276</v>
      </c>
      <c r="I186" t="s">
        <v>7422</v>
      </c>
      <c r="J186" t="s">
        <v>7423</v>
      </c>
      <c r="K186" t="s">
        <v>96</v>
      </c>
      <c r="L186" t="s">
        <v>7424</v>
      </c>
      <c r="M186" s="35">
        <v>46015.333333333343</v>
      </c>
      <c r="N186" s="35">
        <v>46021.349305555559</v>
      </c>
      <c r="O186" t="s">
        <v>972</v>
      </c>
      <c r="P186" t="s">
        <v>1464</v>
      </c>
      <c r="Q186" t="s">
        <v>6679</v>
      </c>
      <c r="R186" t="s">
        <v>963</v>
      </c>
      <c r="S186" t="s">
        <v>964</v>
      </c>
      <c r="T186" t="s">
        <v>100</v>
      </c>
      <c r="U186" t="s">
        <v>6477</v>
      </c>
      <c r="V186" t="s">
        <v>7425</v>
      </c>
      <c r="W186" t="s">
        <v>102</v>
      </c>
      <c r="X186" t="s">
        <v>7426</v>
      </c>
      <c r="Y186" t="s">
        <v>15</v>
      </c>
      <c r="Z186" t="s">
        <v>105</v>
      </c>
      <c r="AA186" t="s">
        <v>823</v>
      </c>
      <c r="AB186" s="37">
        <v>1</v>
      </c>
      <c r="AC186" t="s">
        <v>107</v>
      </c>
      <c r="AD186" s="37">
        <v>479589</v>
      </c>
      <c r="AE186" s="37">
        <v>196537</v>
      </c>
      <c r="AF186" s="37">
        <v>479589</v>
      </c>
    </row>
    <row r="187" spans="1:32">
      <c r="A187" t="s">
        <v>242</v>
      </c>
      <c r="B187" t="s">
        <v>248</v>
      </c>
      <c r="C187" t="s">
        <v>244</v>
      </c>
      <c r="D187" t="s">
        <v>309</v>
      </c>
      <c r="E187" t="s">
        <v>7462</v>
      </c>
      <c r="F187" t="s">
        <v>7463</v>
      </c>
      <c r="G187" t="s">
        <v>6476</v>
      </c>
      <c r="H187" t="s">
        <v>248</v>
      </c>
      <c r="I187" t="s">
        <v>242</v>
      </c>
      <c r="J187" t="s">
        <v>7464</v>
      </c>
      <c r="K187" t="s">
        <v>96</v>
      </c>
      <c r="L187" t="s">
        <v>7465</v>
      </c>
      <c r="M187" s="35">
        <v>46015.495138888888</v>
      </c>
      <c r="N187" s="35">
        <v>46021.45208333333</v>
      </c>
      <c r="O187" t="s">
        <v>972</v>
      </c>
      <c r="P187" t="s">
        <v>1464</v>
      </c>
      <c r="Q187" t="s">
        <v>6679</v>
      </c>
      <c r="R187" t="s">
        <v>98</v>
      </c>
      <c r="S187" t="s">
        <v>99</v>
      </c>
      <c r="T187" t="s">
        <v>100</v>
      </c>
      <c r="U187" t="s">
        <v>6477</v>
      </c>
      <c r="V187" t="s">
        <v>7466</v>
      </c>
      <c r="W187" t="s">
        <v>102</v>
      </c>
      <c r="X187" t="s">
        <v>7467</v>
      </c>
      <c r="Y187" t="s">
        <v>8</v>
      </c>
      <c r="Z187" t="s">
        <v>105</v>
      </c>
      <c r="AA187" t="s">
        <v>2012</v>
      </c>
      <c r="AB187" s="37">
        <v>1</v>
      </c>
      <c r="AC187" t="s">
        <v>107</v>
      </c>
      <c r="AD187" s="37">
        <v>65960</v>
      </c>
      <c r="AE187" s="37">
        <v>75096</v>
      </c>
      <c r="AF187" s="37">
        <v>65960</v>
      </c>
    </row>
    <row r="188" spans="1:32">
      <c r="A188" t="s">
        <v>85</v>
      </c>
      <c r="B188" t="s">
        <v>86</v>
      </c>
      <c r="C188" t="s">
        <v>87</v>
      </c>
      <c r="D188" t="s">
        <v>202</v>
      </c>
      <c r="E188" t="s">
        <v>7485</v>
      </c>
      <c r="F188" t="s">
        <v>7486</v>
      </c>
      <c r="G188" t="s">
        <v>6476</v>
      </c>
      <c r="H188" t="s">
        <v>93</v>
      </c>
      <c r="I188" t="s">
        <v>85</v>
      </c>
      <c r="J188" t="s">
        <v>7487</v>
      </c>
      <c r="K188" t="s">
        <v>96</v>
      </c>
      <c r="L188" t="s">
        <v>7488</v>
      </c>
      <c r="M188" s="35">
        <v>46020.65902777778</v>
      </c>
      <c r="N188" s="35">
        <v>46022.476388888892</v>
      </c>
      <c r="O188" t="s">
        <v>972</v>
      </c>
      <c r="P188" t="s">
        <v>1464</v>
      </c>
      <c r="Q188" t="s">
        <v>6679</v>
      </c>
      <c r="R188" t="s">
        <v>963</v>
      </c>
      <c r="S188" t="s">
        <v>963</v>
      </c>
      <c r="T188" t="s">
        <v>100</v>
      </c>
      <c r="U188" t="s">
        <v>6477</v>
      </c>
      <c r="V188" t="s">
        <v>7489</v>
      </c>
      <c r="W188" t="s">
        <v>102</v>
      </c>
      <c r="X188" t="s">
        <v>7490</v>
      </c>
      <c r="Y188" t="s">
        <v>8</v>
      </c>
      <c r="Z188" t="s">
        <v>105</v>
      </c>
      <c r="AA188" t="s">
        <v>6482</v>
      </c>
      <c r="AB188" s="37">
        <v>1</v>
      </c>
      <c r="AC188" t="s">
        <v>107</v>
      </c>
      <c r="AD188" s="37">
        <v>65960</v>
      </c>
      <c r="AE188" s="37">
        <v>75096</v>
      </c>
      <c r="AF188" s="37">
        <v>65960</v>
      </c>
    </row>
    <row r="189" spans="1:32">
      <c r="A189" t="s">
        <v>85</v>
      </c>
      <c r="B189" t="s">
        <v>86</v>
      </c>
      <c r="C189" t="s">
        <v>87</v>
      </c>
      <c r="D189" t="s">
        <v>202</v>
      </c>
      <c r="E189" t="s">
        <v>7491</v>
      </c>
      <c r="F189" t="s">
        <v>7492</v>
      </c>
      <c r="G189" t="s">
        <v>6476</v>
      </c>
      <c r="H189" t="s">
        <v>93</v>
      </c>
      <c r="I189" t="s">
        <v>85</v>
      </c>
      <c r="J189" t="s">
        <v>7493</v>
      </c>
      <c r="K189" t="s">
        <v>96</v>
      </c>
      <c r="L189" t="s">
        <v>7494</v>
      </c>
      <c r="M189" s="35">
        <v>45992.511805555558</v>
      </c>
      <c r="N189" s="35">
        <v>45992.625694444447</v>
      </c>
      <c r="O189" t="s">
        <v>972</v>
      </c>
      <c r="P189" t="s">
        <v>1464</v>
      </c>
      <c r="Q189" t="s">
        <v>7495</v>
      </c>
      <c r="R189" t="s">
        <v>964</v>
      </c>
      <c r="S189" t="s">
        <v>964</v>
      </c>
      <c r="T189" t="s">
        <v>100</v>
      </c>
      <c r="U189" t="s">
        <v>6477</v>
      </c>
      <c r="V189" t="s">
        <v>7496</v>
      </c>
      <c r="W189" t="s">
        <v>102</v>
      </c>
      <c r="X189" t="s">
        <v>7497</v>
      </c>
      <c r="Y189" t="s">
        <v>8</v>
      </c>
      <c r="Z189" t="s">
        <v>105</v>
      </c>
      <c r="AA189" t="s">
        <v>342</v>
      </c>
      <c r="AB189" s="37">
        <v>1</v>
      </c>
      <c r="AC189" t="s">
        <v>107</v>
      </c>
      <c r="AD189" s="37">
        <v>65960</v>
      </c>
      <c r="AE189" s="37">
        <v>75096</v>
      </c>
      <c r="AF189" s="37">
        <v>65960</v>
      </c>
    </row>
    <row r="190" spans="1:32">
      <c r="A190" t="s">
        <v>189</v>
      </c>
      <c r="B190" t="s">
        <v>190</v>
      </c>
      <c r="C190" t="s">
        <v>191</v>
      </c>
      <c r="D190" t="s">
        <v>5074</v>
      </c>
      <c r="E190" t="s">
        <v>7498</v>
      </c>
      <c r="F190" t="s">
        <v>7499</v>
      </c>
      <c r="G190" t="s">
        <v>6476</v>
      </c>
      <c r="H190" t="s">
        <v>195</v>
      </c>
      <c r="I190" t="s">
        <v>5077</v>
      </c>
      <c r="J190" t="s">
        <v>7500</v>
      </c>
      <c r="K190" t="s">
        <v>96</v>
      </c>
      <c r="L190" t="s">
        <v>7501</v>
      </c>
      <c r="M190" s="35">
        <v>45992.645138888889</v>
      </c>
      <c r="N190" s="35">
        <v>45993.290972222218</v>
      </c>
      <c r="O190" t="s">
        <v>972</v>
      </c>
      <c r="P190" t="s">
        <v>1464</v>
      </c>
      <c r="Q190" t="s">
        <v>7495</v>
      </c>
      <c r="R190" t="s">
        <v>964</v>
      </c>
      <c r="S190" t="s">
        <v>964</v>
      </c>
      <c r="T190" t="s">
        <v>100</v>
      </c>
      <c r="U190" t="s">
        <v>6477</v>
      </c>
      <c r="V190" t="s">
        <v>7502</v>
      </c>
      <c r="W190" t="s">
        <v>102</v>
      </c>
      <c r="X190" t="s">
        <v>7503</v>
      </c>
      <c r="Y190" t="s">
        <v>13</v>
      </c>
      <c r="Z190" t="s">
        <v>105</v>
      </c>
      <c r="AA190" t="s">
        <v>382</v>
      </c>
      <c r="AB190" s="37">
        <v>1</v>
      </c>
      <c r="AC190" t="s">
        <v>107</v>
      </c>
      <c r="AD190" s="37">
        <v>275729</v>
      </c>
      <c r="AE190" s="37">
        <v>196537</v>
      </c>
      <c r="AF190" s="37">
        <v>275729</v>
      </c>
    </row>
    <row r="191" spans="1:32">
      <c r="A191" t="s">
        <v>317</v>
      </c>
      <c r="B191" t="s">
        <v>124</v>
      </c>
      <c r="C191" t="s">
        <v>125</v>
      </c>
      <c r="D191" t="s">
        <v>944</v>
      </c>
      <c r="E191" t="s">
        <v>7504</v>
      </c>
      <c r="F191" t="s">
        <v>7505</v>
      </c>
      <c r="G191" t="s">
        <v>6476</v>
      </c>
      <c r="H191" t="s">
        <v>195</v>
      </c>
      <c r="I191" t="s">
        <v>948</v>
      </c>
      <c r="J191" t="s">
        <v>7506</v>
      </c>
      <c r="K191" t="s">
        <v>96</v>
      </c>
      <c r="L191" t="s">
        <v>7507</v>
      </c>
      <c r="M191" s="35">
        <v>45993.461111111108</v>
      </c>
      <c r="N191" s="35">
        <v>45994.758333333331</v>
      </c>
      <c r="O191" t="s">
        <v>972</v>
      </c>
      <c r="P191" t="s">
        <v>1464</v>
      </c>
      <c r="Q191" t="s">
        <v>7495</v>
      </c>
      <c r="R191" t="s">
        <v>98</v>
      </c>
      <c r="S191" t="s">
        <v>119</v>
      </c>
      <c r="T191" t="s">
        <v>100</v>
      </c>
      <c r="U191" t="s">
        <v>6477</v>
      </c>
      <c r="V191" t="s">
        <v>7508</v>
      </c>
      <c r="W191" t="s">
        <v>102</v>
      </c>
      <c r="X191" t="s">
        <v>7509</v>
      </c>
      <c r="Y191" t="s">
        <v>13</v>
      </c>
      <c r="Z191" t="s">
        <v>105</v>
      </c>
      <c r="AA191" t="s">
        <v>230</v>
      </c>
      <c r="AB191" s="37">
        <v>1</v>
      </c>
      <c r="AC191" t="s">
        <v>107</v>
      </c>
      <c r="AD191" s="37">
        <v>275729</v>
      </c>
      <c r="AE191" s="37">
        <v>196537</v>
      </c>
      <c r="AF191" s="37">
        <v>275729</v>
      </c>
    </row>
    <row r="192" spans="1:32">
      <c r="A192" t="s">
        <v>242</v>
      </c>
      <c r="B192" t="s">
        <v>248</v>
      </c>
      <c r="C192" t="s">
        <v>244</v>
      </c>
      <c r="D192" t="s">
        <v>1569</v>
      </c>
      <c r="E192" t="s">
        <v>7510</v>
      </c>
      <c r="F192" t="s">
        <v>7511</v>
      </c>
      <c r="G192" t="s">
        <v>6476</v>
      </c>
      <c r="H192" t="s">
        <v>248</v>
      </c>
      <c r="I192" t="s">
        <v>1572</v>
      </c>
      <c r="J192" t="s">
        <v>7512</v>
      </c>
      <c r="K192" t="s">
        <v>96</v>
      </c>
      <c r="L192" t="s">
        <v>7513</v>
      </c>
      <c r="M192" s="35">
        <v>45993.595833333333</v>
      </c>
      <c r="N192" s="35">
        <v>45994.37777777778</v>
      </c>
      <c r="O192" t="s">
        <v>972</v>
      </c>
      <c r="P192" t="s">
        <v>1464</v>
      </c>
      <c r="Q192" t="s">
        <v>7495</v>
      </c>
      <c r="R192" t="s">
        <v>964</v>
      </c>
      <c r="S192" t="s">
        <v>964</v>
      </c>
      <c r="T192" t="s">
        <v>100</v>
      </c>
      <c r="U192" t="s">
        <v>6477</v>
      </c>
      <c r="V192" t="s">
        <v>7514</v>
      </c>
      <c r="W192" t="s">
        <v>102</v>
      </c>
      <c r="X192" t="s">
        <v>7515</v>
      </c>
      <c r="Y192" t="s">
        <v>11</v>
      </c>
      <c r="Z192" t="s">
        <v>105</v>
      </c>
      <c r="AA192" t="s">
        <v>1929</v>
      </c>
      <c r="AB192" s="37">
        <v>1</v>
      </c>
      <c r="AC192" t="s">
        <v>107</v>
      </c>
      <c r="AD192" s="37">
        <v>144968</v>
      </c>
      <c r="AE192" s="37">
        <v>140396</v>
      </c>
      <c r="AF192" s="37">
        <v>144968</v>
      </c>
    </row>
    <row r="193" spans="1:32">
      <c r="A193" t="s">
        <v>707</v>
      </c>
      <c r="B193" t="s">
        <v>109</v>
      </c>
      <c r="C193" t="s">
        <v>160</v>
      </c>
      <c r="D193" t="s">
        <v>719</v>
      </c>
      <c r="E193" t="s">
        <v>7516</v>
      </c>
      <c r="F193" t="s">
        <v>7517</v>
      </c>
      <c r="G193" t="s">
        <v>6476</v>
      </c>
      <c r="H193" t="s">
        <v>722</v>
      </c>
      <c r="I193" t="s">
        <v>707</v>
      </c>
      <c r="J193" t="s">
        <v>7518</v>
      </c>
      <c r="K193" t="s">
        <v>96</v>
      </c>
      <c r="L193" t="s">
        <v>7519</v>
      </c>
      <c r="M193" s="35">
        <v>45994.451388888891</v>
      </c>
      <c r="N193" s="35">
        <v>45994.480555555558</v>
      </c>
      <c r="O193" t="s">
        <v>972</v>
      </c>
      <c r="P193" t="s">
        <v>1464</v>
      </c>
      <c r="Q193" t="s">
        <v>7495</v>
      </c>
      <c r="R193" t="s">
        <v>964</v>
      </c>
      <c r="S193" t="s">
        <v>964</v>
      </c>
      <c r="T193" t="s">
        <v>100</v>
      </c>
      <c r="U193" t="s">
        <v>6477</v>
      </c>
      <c r="V193" t="s">
        <v>7520</v>
      </c>
      <c r="W193" t="s">
        <v>102</v>
      </c>
      <c r="X193" t="s">
        <v>7521</v>
      </c>
      <c r="Y193" t="s">
        <v>8</v>
      </c>
      <c r="Z193" t="s">
        <v>105</v>
      </c>
      <c r="AA193" t="s">
        <v>718</v>
      </c>
      <c r="AB193" s="37">
        <v>1</v>
      </c>
      <c r="AC193" t="s">
        <v>107</v>
      </c>
      <c r="AD193" s="37">
        <v>65960</v>
      </c>
      <c r="AE193" s="37">
        <v>75096</v>
      </c>
      <c r="AF193" s="37">
        <v>65960</v>
      </c>
    </row>
    <row r="194" spans="1:32">
      <c r="A194" t="s">
        <v>417</v>
      </c>
      <c r="B194" t="s">
        <v>86</v>
      </c>
      <c r="C194" t="s">
        <v>87</v>
      </c>
      <c r="D194" t="s">
        <v>1382</v>
      </c>
      <c r="E194" t="s">
        <v>7522</v>
      </c>
      <c r="F194" t="s">
        <v>7523</v>
      </c>
      <c r="G194" t="s">
        <v>6476</v>
      </c>
      <c r="H194" t="s">
        <v>455</v>
      </c>
      <c r="I194" t="s">
        <v>1385</v>
      </c>
      <c r="J194" t="s">
        <v>7524</v>
      </c>
      <c r="K194" t="s">
        <v>96</v>
      </c>
      <c r="L194" t="s">
        <v>7525</v>
      </c>
      <c r="M194" s="35">
        <v>46000.396527777782</v>
      </c>
      <c r="N194" s="35">
        <v>46000.518750000003</v>
      </c>
      <c r="O194" t="s">
        <v>972</v>
      </c>
      <c r="P194" t="s">
        <v>1464</v>
      </c>
      <c r="Q194" t="s">
        <v>7495</v>
      </c>
      <c r="R194" t="s">
        <v>98</v>
      </c>
      <c r="S194" t="s">
        <v>99</v>
      </c>
      <c r="T194" t="s">
        <v>100</v>
      </c>
      <c r="U194" t="s">
        <v>6477</v>
      </c>
      <c r="V194" t="s">
        <v>7526</v>
      </c>
      <c r="W194" t="s">
        <v>102</v>
      </c>
      <c r="X194" t="s">
        <v>2246</v>
      </c>
      <c r="Y194" t="s">
        <v>11</v>
      </c>
      <c r="Z194" t="s">
        <v>105</v>
      </c>
      <c r="AA194" t="s">
        <v>3022</v>
      </c>
      <c r="AB194" s="37">
        <v>1</v>
      </c>
      <c r="AC194" t="s">
        <v>107</v>
      </c>
      <c r="AD194" s="37">
        <v>144968</v>
      </c>
      <c r="AE194" s="37">
        <v>140396</v>
      </c>
      <c r="AF194" s="37">
        <v>144968</v>
      </c>
    </row>
    <row r="195" spans="1:32">
      <c r="A195" t="s">
        <v>317</v>
      </c>
      <c r="B195" t="s">
        <v>124</v>
      </c>
      <c r="C195" t="s">
        <v>125</v>
      </c>
      <c r="D195" t="s">
        <v>1227</v>
      </c>
      <c r="E195" t="s">
        <v>7527</v>
      </c>
      <c r="F195" t="s">
        <v>7528</v>
      </c>
      <c r="G195" t="s">
        <v>6476</v>
      </c>
      <c r="H195" t="s">
        <v>321</v>
      </c>
      <c r="I195" t="s">
        <v>1230</v>
      </c>
      <c r="J195" t="s">
        <v>7529</v>
      </c>
      <c r="K195" t="s">
        <v>96</v>
      </c>
      <c r="L195" t="s">
        <v>7530</v>
      </c>
      <c r="M195" s="35">
        <v>46003.507638888892</v>
      </c>
      <c r="N195" s="35">
        <v>46003.548611111109</v>
      </c>
      <c r="O195" t="s">
        <v>972</v>
      </c>
      <c r="P195" t="s">
        <v>1464</v>
      </c>
      <c r="Q195" t="s">
        <v>7495</v>
      </c>
      <c r="R195" t="s">
        <v>98</v>
      </c>
      <c r="S195" t="s">
        <v>119</v>
      </c>
      <c r="T195" t="s">
        <v>100</v>
      </c>
      <c r="U195" t="s">
        <v>6477</v>
      </c>
      <c r="V195" t="s">
        <v>7531</v>
      </c>
      <c r="W195" t="s">
        <v>102</v>
      </c>
      <c r="X195" t="s">
        <v>7532</v>
      </c>
      <c r="Y195" t="s">
        <v>11</v>
      </c>
      <c r="Z195" t="s">
        <v>105</v>
      </c>
      <c r="AA195" t="s">
        <v>1819</v>
      </c>
      <c r="AB195" s="37">
        <v>1</v>
      </c>
      <c r="AC195" t="s">
        <v>107</v>
      </c>
      <c r="AD195" s="37">
        <v>144968</v>
      </c>
      <c r="AE195" s="37">
        <v>140396</v>
      </c>
      <c r="AF195" s="37">
        <v>144968</v>
      </c>
    </row>
    <row r="196" spans="1:32">
      <c r="A196" t="s">
        <v>626</v>
      </c>
      <c r="B196" t="s">
        <v>124</v>
      </c>
      <c r="C196" t="s">
        <v>125</v>
      </c>
      <c r="D196" t="s">
        <v>627</v>
      </c>
      <c r="E196" t="s">
        <v>7533</v>
      </c>
      <c r="F196" t="s">
        <v>7534</v>
      </c>
      <c r="G196" t="s">
        <v>6476</v>
      </c>
      <c r="H196" t="s">
        <v>630</v>
      </c>
      <c r="I196" t="s">
        <v>626</v>
      </c>
      <c r="J196" t="s">
        <v>7535</v>
      </c>
      <c r="K196" t="s">
        <v>96</v>
      </c>
      <c r="L196" t="s">
        <v>7536</v>
      </c>
      <c r="M196" s="35">
        <v>45996.680555555547</v>
      </c>
      <c r="N196" s="35">
        <v>46006.350694444453</v>
      </c>
      <c r="O196" t="s">
        <v>972</v>
      </c>
      <c r="P196" t="s">
        <v>1464</v>
      </c>
      <c r="Q196" t="s">
        <v>7495</v>
      </c>
      <c r="R196" t="s">
        <v>964</v>
      </c>
      <c r="S196" t="s">
        <v>964</v>
      </c>
      <c r="T196" t="s">
        <v>100</v>
      </c>
      <c r="U196" t="s">
        <v>6477</v>
      </c>
      <c r="V196" t="s">
        <v>7537</v>
      </c>
      <c r="W196" t="s">
        <v>102</v>
      </c>
      <c r="X196" t="s">
        <v>7538</v>
      </c>
      <c r="Y196" t="s">
        <v>8</v>
      </c>
      <c r="Z196" t="s">
        <v>105</v>
      </c>
      <c r="AA196" t="s">
        <v>635</v>
      </c>
      <c r="AB196" s="37">
        <v>1</v>
      </c>
      <c r="AC196" t="s">
        <v>107</v>
      </c>
      <c r="AD196" s="37">
        <v>65960</v>
      </c>
      <c r="AE196" s="37">
        <v>75096</v>
      </c>
      <c r="AF196" s="37">
        <v>65960</v>
      </c>
    </row>
    <row r="197" spans="1:32">
      <c r="A197" t="s">
        <v>297</v>
      </c>
      <c r="B197" t="s">
        <v>109</v>
      </c>
      <c r="C197" t="s">
        <v>110</v>
      </c>
      <c r="D197" t="s">
        <v>652</v>
      </c>
      <c r="E197" t="s">
        <v>7539</v>
      </c>
      <c r="F197" t="s">
        <v>6489</v>
      </c>
      <c r="G197" t="s">
        <v>6476</v>
      </c>
      <c r="H197" t="s">
        <v>655</v>
      </c>
      <c r="I197" t="s">
        <v>656</v>
      </c>
      <c r="J197" t="s">
        <v>6490</v>
      </c>
      <c r="K197" t="s">
        <v>96</v>
      </c>
      <c r="L197" t="s">
        <v>7540</v>
      </c>
      <c r="M197" s="35">
        <v>46006.390277777777</v>
      </c>
      <c r="N197" s="35">
        <v>46006.459722222222</v>
      </c>
      <c r="O197" t="s">
        <v>972</v>
      </c>
      <c r="P197" t="s">
        <v>1464</v>
      </c>
      <c r="Q197" t="s">
        <v>7495</v>
      </c>
      <c r="R197" t="s">
        <v>964</v>
      </c>
      <c r="S197" t="s">
        <v>964</v>
      </c>
      <c r="T197" t="s">
        <v>100</v>
      </c>
      <c r="U197" t="s">
        <v>6477</v>
      </c>
      <c r="V197" t="s">
        <v>7541</v>
      </c>
      <c r="W197" t="s">
        <v>102</v>
      </c>
      <c r="X197" t="s">
        <v>7542</v>
      </c>
      <c r="Y197" t="s">
        <v>13</v>
      </c>
      <c r="Z197" t="s">
        <v>105</v>
      </c>
      <c r="AA197" t="s">
        <v>661</v>
      </c>
      <c r="AB197" s="37">
        <v>1</v>
      </c>
      <c r="AC197" t="s">
        <v>107</v>
      </c>
      <c r="AD197" s="37">
        <v>275729</v>
      </c>
      <c r="AE197" s="37">
        <v>196537</v>
      </c>
      <c r="AF197" s="37">
        <v>275729</v>
      </c>
    </row>
    <row r="198" spans="1:32">
      <c r="A198" t="s">
        <v>231</v>
      </c>
      <c r="B198" t="s">
        <v>86</v>
      </c>
      <c r="C198" t="s">
        <v>87</v>
      </c>
      <c r="D198" t="s">
        <v>409</v>
      </c>
      <c r="E198" t="s">
        <v>7543</v>
      </c>
      <c r="F198" t="s">
        <v>7544</v>
      </c>
      <c r="G198" t="s">
        <v>6476</v>
      </c>
      <c r="H198" t="s">
        <v>235</v>
      </c>
      <c r="I198" t="s">
        <v>412</v>
      </c>
      <c r="J198" t="s">
        <v>7545</v>
      </c>
      <c r="K198" t="s">
        <v>96</v>
      </c>
      <c r="L198" t="s">
        <v>7546</v>
      </c>
      <c r="M198" s="35">
        <v>46007.493750000001</v>
      </c>
      <c r="N198" s="35">
        <v>46008.668055555558</v>
      </c>
      <c r="O198" t="s">
        <v>972</v>
      </c>
      <c r="P198" t="s">
        <v>1464</v>
      </c>
      <c r="Q198" t="s">
        <v>7495</v>
      </c>
      <c r="R198" t="s">
        <v>964</v>
      </c>
      <c r="S198" t="s">
        <v>964</v>
      </c>
      <c r="T198" t="s">
        <v>100</v>
      </c>
      <c r="U198" t="s">
        <v>6480</v>
      </c>
      <c r="V198" t="s">
        <v>7547</v>
      </c>
      <c r="W198" t="s">
        <v>102</v>
      </c>
      <c r="X198" t="s">
        <v>6638</v>
      </c>
      <c r="Y198" t="s">
        <v>11</v>
      </c>
      <c r="Z198" t="s">
        <v>105</v>
      </c>
      <c r="AA198" t="s">
        <v>263</v>
      </c>
      <c r="AB198" s="37">
        <v>1</v>
      </c>
      <c r="AC198" t="s">
        <v>107</v>
      </c>
      <c r="AD198" s="37">
        <v>144968</v>
      </c>
      <c r="AE198" s="37">
        <v>140396</v>
      </c>
      <c r="AF198" s="37">
        <v>144968</v>
      </c>
    </row>
    <row r="199" spans="1:32">
      <c r="A199" t="s">
        <v>242</v>
      </c>
      <c r="B199" t="s">
        <v>248</v>
      </c>
      <c r="C199" t="s">
        <v>244</v>
      </c>
      <c r="D199" t="s">
        <v>309</v>
      </c>
      <c r="E199" t="s">
        <v>7552</v>
      </c>
      <c r="F199" t="s">
        <v>7553</v>
      </c>
      <c r="G199" t="s">
        <v>6476</v>
      </c>
      <c r="H199" t="s">
        <v>248</v>
      </c>
      <c r="I199" t="s">
        <v>242</v>
      </c>
      <c r="J199" t="s">
        <v>7554</v>
      </c>
      <c r="K199" t="s">
        <v>96</v>
      </c>
      <c r="L199" t="s">
        <v>7555</v>
      </c>
      <c r="M199" s="35">
        <v>46008.478472222218</v>
      </c>
      <c r="N199" s="35">
        <v>46008.669444444437</v>
      </c>
      <c r="O199" t="s">
        <v>972</v>
      </c>
      <c r="P199" t="s">
        <v>1464</v>
      </c>
      <c r="Q199" t="s">
        <v>7495</v>
      </c>
      <c r="R199" t="s">
        <v>964</v>
      </c>
      <c r="S199" t="s">
        <v>964</v>
      </c>
      <c r="T199" t="s">
        <v>100</v>
      </c>
      <c r="U199" t="s">
        <v>6477</v>
      </c>
      <c r="V199" t="s">
        <v>7556</v>
      </c>
      <c r="W199" t="s">
        <v>102</v>
      </c>
      <c r="X199" t="s">
        <v>7557</v>
      </c>
      <c r="Y199" t="s">
        <v>8</v>
      </c>
      <c r="Z199" t="s">
        <v>105</v>
      </c>
      <c r="AA199" t="s">
        <v>1031</v>
      </c>
      <c r="AB199" s="37">
        <v>1</v>
      </c>
      <c r="AC199" t="s">
        <v>107</v>
      </c>
      <c r="AD199" s="37">
        <v>65960</v>
      </c>
      <c r="AE199" s="37">
        <v>75096</v>
      </c>
      <c r="AF199" s="37">
        <v>65960</v>
      </c>
    </row>
    <row r="200" spans="1:32">
      <c r="A200" t="s">
        <v>1084</v>
      </c>
      <c r="B200" t="s">
        <v>957</v>
      </c>
      <c r="C200" t="s">
        <v>286</v>
      </c>
      <c r="D200" t="s">
        <v>3201</v>
      </c>
      <c r="E200" t="s">
        <v>7558</v>
      </c>
      <c r="F200" t="s">
        <v>7559</v>
      </c>
      <c r="G200" t="s">
        <v>6476</v>
      </c>
      <c r="H200" t="s">
        <v>2869</v>
      </c>
      <c r="I200" t="s">
        <v>3204</v>
      </c>
      <c r="J200" t="s">
        <v>7560</v>
      </c>
      <c r="K200" t="s">
        <v>96</v>
      </c>
      <c r="L200" t="s">
        <v>7561</v>
      </c>
      <c r="M200" s="35">
        <v>46008.506944444453</v>
      </c>
      <c r="N200" s="35">
        <v>46008.664583333331</v>
      </c>
      <c r="O200" t="s">
        <v>972</v>
      </c>
      <c r="P200" t="s">
        <v>1464</v>
      </c>
      <c r="Q200" t="s">
        <v>7495</v>
      </c>
      <c r="T200" t="s">
        <v>100</v>
      </c>
      <c r="U200" t="s">
        <v>6477</v>
      </c>
      <c r="V200" t="s">
        <v>7562</v>
      </c>
      <c r="W200" t="s">
        <v>102</v>
      </c>
      <c r="X200" t="s">
        <v>7563</v>
      </c>
      <c r="Y200" t="s">
        <v>104</v>
      </c>
      <c r="Z200" t="s">
        <v>105</v>
      </c>
      <c r="AA200" t="s">
        <v>1506</v>
      </c>
      <c r="AB200" s="37">
        <v>1</v>
      </c>
      <c r="AC200" t="s">
        <v>107</v>
      </c>
      <c r="AD200" s="37">
        <v>479589</v>
      </c>
      <c r="AE200" s="37">
        <v>196537</v>
      </c>
      <c r="AF200" s="37">
        <v>479589</v>
      </c>
    </row>
    <row r="201" spans="1:32">
      <c r="A201" t="s">
        <v>297</v>
      </c>
      <c r="B201" t="s">
        <v>109</v>
      </c>
      <c r="C201" t="s">
        <v>110</v>
      </c>
      <c r="D201" t="s">
        <v>352</v>
      </c>
      <c r="E201" t="s">
        <v>7564</v>
      </c>
      <c r="F201" t="s">
        <v>7565</v>
      </c>
      <c r="G201" t="s">
        <v>6476</v>
      </c>
      <c r="H201" t="s">
        <v>302</v>
      </c>
      <c r="I201" t="s">
        <v>297</v>
      </c>
      <c r="J201" t="s">
        <v>7566</v>
      </c>
      <c r="K201" t="s">
        <v>96</v>
      </c>
      <c r="L201" t="s">
        <v>7567</v>
      </c>
      <c r="M201" s="35">
        <v>46010.446527777778</v>
      </c>
      <c r="N201" s="35">
        <v>46010.493055555547</v>
      </c>
      <c r="O201" t="s">
        <v>972</v>
      </c>
      <c r="P201" t="s">
        <v>1464</v>
      </c>
      <c r="Q201" t="s">
        <v>7495</v>
      </c>
      <c r="R201" t="s">
        <v>98</v>
      </c>
      <c r="S201" t="s">
        <v>99</v>
      </c>
      <c r="T201" t="s">
        <v>100</v>
      </c>
      <c r="U201" t="s">
        <v>6477</v>
      </c>
      <c r="V201" t="s">
        <v>7568</v>
      </c>
      <c r="W201" t="s">
        <v>102</v>
      </c>
      <c r="X201" t="s">
        <v>7569</v>
      </c>
      <c r="Y201" t="s">
        <v>8</v>
      </c>
      <c r="Z201" t="s">
        <v>105</v>
      </c>
      <c r="AA201" t="s">
        <v>787</v>
      </c>
      <c r="AB201" s="37">
        <v>1</v>
      </c>
      <c r="AC201" t="s">
        <v>107</v>
      </c>
      <c r="AD201" s="37">
        <v>65960</v>
      </c>
      <c r="AE201" s="37">
        <v>75096</v>
      </c>
      <c r="AF201" s="37">
        <v>65960</v>
      </c>
    </row>
    <row r="202" spans="1:32">
      <c r="A202" t="s">
        <v>242</v>
      </c>
      <c r="B202" t="s">
        <v>248</v>
      </c>
      <c r="C202" t="s">
        <v>244</v>
      </c>
      <c r="D202" t="s">
        <v>309</v>
      </c>
      <c r="E202" t="s">
        <v>7570</v>
      </c>
      <c r="F202" t="s">
        <v>7571</v>
      </c>
      <c r="G202" t="s">
        <v>6476</v>
      </c>
      <c r="H202" t="s">
        <v>248</v>
      </c>
      <c r="I202" t="s">
        <v>242</v>
      </c>
      <c r="J202" t="s">
        <v>7572</v>
      </c>
      <c r="K202" t="s">
        <v>96</v>
      </c>
      <c r="L202" t="s">
        <v>7573</v>
      </c>
      <c r="M202" s="35">
        <v>46010.543749999997</v>
      </c>
      <c r="N202" s="35">
        <v>46010.567361111112</v>
      </c>
      <c r="O202" t="s">
        <v>972</v>
      </c>
      <c r="P202" t="s">
        <v>1464</v>
      </c>
      <c r="Q202" t="s">
        <v>7495</v>
      </c>
      <c r="R202" t="s">
        <v>964</v>
      </c>
      <c r="S202" t="s">
        <v>964</v>
      </c>
      <c r="T202" t="s">
        <v>100</v>
      </c>
      <c r="U202" t="s">
        <v>6477</v>
      </c>
      <c r="V202" t="s">
        <v>7574</v>
      </c>
      <c r="W202" t="s">
        <v>102</v>
      </c>
      <c r="X202" t="s">
        <v>7575</v>
      </c>
      <c r="Y202" t="s">
        <v>8</v>
      </c>
      <c r="Z202" t="s">
        <v>105</v>
      </c>
      <c r="AA202" t="s">
        <v>1650</v>
      </c>
      <c r="AB202" s="37">
        <v>1</v>
      </c>
      <c r="AC202" t="s">
        <v>107</v>
      </c>
      <c r="AD202" s="37">
        <v>65960</v>
      </c>
      <c r="AE202" s="37">
        <v>75096</v>
      </c>
      <c r="AF202" s="37">
        <v>65960</v>
      </c>
    </row>
    <row r="203" spans="1:32">
      <c r="A203" t="s">
        <v>108</v>
      </c>
      <c r="B203" t="s">
        <v>109</v>
      </c>
      <c r="C203" t="s">
        <v>110</v>
      </c>
      <c r="D203" t="s">
        <v>6587</v>
      </c>
      <c r="E203" t="s">
        <v>7582</v>
      </c>
      <c r="F203" t="s">
        <v>7583</v>
      </c>
      <c r="G203" t="s">
        <v>6476</v>
      </c>
      <c r="H203" t="s">
        <v>183</v>
      </c>
      <c r="I203" t="s">
        <v>889</v>
      </c>
      <c r="J203" t="s">
        <v>7584</v>
      </c>
      <c r="K203" t="s">
        <v>96</v>
      </c>
      <c r="L203" t="s">
        <v>7585</v>
      </c>
      <c r="M203" s="35">
        <v>46014.450694444437</v>
      </c>
      <c r="N203" s="35">
        <v>46021.62777777778</v>
      </c>
      <c r="O203" t="s">
        <v>972</v>
      </c>
      <c r="P203" t="s">
        <v>1464</v>
      </c>
      <c r="Q203" t="s">
        <v>7495</v>
      </c>
      <c r="R203" t="s">
        <v>963</v>
      </c>
      <c r="S203" t="s">
        <v>964</v>
      </c>
      <c r="T203" t="s">
        <v>100</v>
      </c>
      <c r="U203" t="s">
        <v>6477</v>
      </c>
      <c r="V203" t="s">
        <v>7586</v>
      </c>
      <c r="W203" t="s">
        <v>102</v>
      </c>
      <c r="X203" t="s">
        <v>7587</v>
      </c>
      <c r="Y203" t="s">
        <v>11</v>
      </c>
      <c r="Z203" t="s">
        <v>105</v>
      </c>
      <c r="AA203" t="s">
        <v>976</v>
      </c>
      <c r="AB203" s="37">
        <v>1</v>
      </c>
      <c r="AC203" t="s">
        <v>107</v>
      </c>
      <c r="AD203" s="37">
        <v>144968</v>
      </c>
      <c r="AE203" s="37">
        <v>140396</v>
      </c>
      <c r="AF203" s="37">
        <v>144968</v>
      </c>
    </row>
    <row r="204" spans="1:32">
      <c r="A204" t="s">
        <v>1261</v>
      </c>
      <c r="B204" t="s">
        <v>124</v>
      </c>
      <c r="C204" t="s">
        <v>125</v>
      </c>
      <c r="D204" t="s">
        <v>2876</v>
      </c>
      <c r="E204" t="s">
        <v>7588</v>
      </c>
      <c r="F204" t="s">
        <v>7589</v>
      </c>
      <c r="G204" t="s">
        <v>6476</v>
      </c>
      <c r="H204" t="s">
        <v>1265</v>
      </c>
      <c r="I204" t="s">
        <v>2879</v>
      </c>
      <c r="J204" t="s">
        <v>7590</v>
      </c>
      <c r="K204" t="s">
        <v>96</v>
      </c>
      <c r="L204" t="s">
        <v>7591</v>
      </c>
      <c r="M204" s="35">
        <v>46018.470833333333</v>
      </c>
      <c r="N204" s="35">
        <v>46018.496527777781</v>
      </c>
      <c r="O204" t="s">
        <v>972</v>
      </c>
      <c r="P204" t="s">
        <v>1464</v>
      </c>
      <c r="Q204" t="s">
        <v>7495</v>
      </c>
      <c r="R204" t="s">
        <v>964</v>
      </c>
      <c r="S204" t="s">
        <v>964</v>
      </c>
      <c r="T204" t="s">
        <v>100</v>
      </c>
      <c r="U204" t="s">
        <v>6477</v>
      </c>
      <c r="V204" t="s">
        <v>7592</v>
      </c>
      <c r="W204" t="s">
        <v>102</v>
      </c>
      <c r="X204" t="s">
        <v>7593</v>
      </c>
      <c r="Y204" t="s">
        <v>8</v>
      </c>
      <c r="Z204" t="s">
        <v>105</v>
      </c>
      <c r="AA204" t="s">
        <v>1936</v>
      </c>
      <c r="AB204" s="37">
        <v>1</v>
      </c>
      <c r="AC204" t="s">
        <v>107</v>
      </c>
      <c r="AD204" s="37">
        <v>65960</v>
      </c>
      <c r="AE204" s="37">
        <v>75096</v>
      </c>
      <c r="AF204" s="37">
        <v>65960</v>
      </c>
    </row>
    <row r="205" spans="1:32">
      <c r="A205" t="s">
        <v>750</v>
      </c>
      <c r="B205" t="s">
        <v>957</v>
      </c>
      <c r="C205" t="s">
        <v>286</v>
      </c>
      <c r="D205" t="s">
        <v>3770</v>
      </c>
      <c r="E205" t="s">
        <v>7594</v>
      </c>
      <c r="F205" t="s">
        <v>7595</v>
      </c>
      <c r="G205" t="s">
        <v>6476</v>
      </c>
      <c r="H205" t="s">
        <v>754</v>
      </c>
      <c r="I205" t="s">
        <v>750</v>
      </c>
      <c r="J205" t="s">
        <v>7596</v>
      </c>
      <c r="K205" t="s">
        <v>96</v>
      </c>
      <c r="L205" t="s">
        <v>7597</v>
      </c>
      <c r="M205" s="35">
        <v>46020.462500000001</v>
      </c>
      <c r="N205" s="35">
        <v>46020.569444444453</v>
      </c>
      <c r="O205" t="s">
        <v>972</v>
      </c>
      <c r="P205" t="s">
        <v>1464</v>
      </c>
      <c r="Q205" t="s">
        <v>7495</v>
      </c>
      <c r="R205" t="s">
        <v>98</v>
      </c>
      <c r="S205" t="s">
        <v>99</v>
      </c>
      <c r="T205" t="s">
        <v>100</v>
      </c>
      <c r="U205" t="s">
        <v>6477</v>
      </c>
      <c r="V205" t="s">
        <v>7598</v>
      </c>
      <c r="W205" t="s">
        <v>102</v>
      </c>
      <c r="X205" t="s">
        <v>7599</v>
      </c>
      <c r="Y205" t="s">
        <v>8</v>
      </c>
      <c r="Z205" t="s">
        <v>105</v>
      </c>
      <c r="AA205" t="s">
        <v>2405</v>
      </c>
      <c r="AB205" s="37">
        <v>1</v>
      </c>
      <c r="AC205" t="s">
        <v>107</v>
      </c>
      <c r="AD205" s="37">
        <v>65960</v>
      </c>
      <c r="AE205" s="37">
        <v>75096</v>
      </c>
      <c r="AF205" s="37">
        <v>65960</v>
      </c>
    </row>
    <row r="206" spans="1:32">
      <c r="A206" t="s">
        <v>750</v>
      </c>
      <c r="B206" t="s">
        <v>957</v>
      </c>
      <c r="C206" t="s">
        <v>286</v>
      </c>
      <c r="D206" t="s">
        <v>3770</v>
      </c>
      <c r="E206" t="s">
        <v>7600</v>
      </c>
      <c r="F206" t="s">
        <v>7601</v>
      </c>
      <c r="G206" t="s">
        <v>6476</v>
      </c>
      <c r="H206" t="s">
        <v>754</v>
      </c>
      <c r="I206" t="s">
        <v>750</v>
      </c>
      <c r="J206" t="s">
        <v>7602</v>
      </c>
      <c r="K206" t="s">
        <v>96</v>
      </c>
      <c r="L206" t="s">
        <v>7603</v>
      </c>
      <c r="M206" s="35">
        <v>46020.462500000001</v>
      </c>
      <c r="N206" s="35">
        <v>46020.572916666657</v>
      </c>
      <c r="O206" t="s">
        <v>972</v>
      </c>
      <c r="P206" t="s">
        <v>1464</v>
      </c>
      <c r="Q206" t="s">
        <v>7495</v>
      </c>
      <c r="R206" t="s">
        <v>98</v>
      </c>
      <c r="S206" t="s">
        <v>99</v>
      </c>
      <c r="T206" t="s">
        <v>100</v>
      </c>
      <c r="U206" t="s">
        <v>6477</v>
      </c>
      <c r="V206" t="s">
        <v>7604</v>
      </c>
      <c r="W206" t="s">
        <v>102</v>
      </c>
      <c r="X206" t="s">
        <v>7605</v>
      </c>
      <c r="Y206" t="s">
        <v>8</v>
      </c>
      <c r="Z206" t="s">
        <v>105</v>
      </c>
      <c r="AA206" t="s">
        <v>2405</v>
      </c>
      <c r="AB206" s="37">
        <v>1</v>
      </c>
      <c r="AC206" t="s">
        <v>107</v>
      </c>
      <c r="AD206" s="37">
        <v>65960</v>
      </c>
      <c r="AE206" s="37">
        <v>75096</v>
      </c>
      <c r="AF206" s="37">
        <v>65960</v>
      </c>
    </row>
    <row r="207" spans="1:32">
      <c r="A207" t="s">
        <v>189</v>
      </c>
      <c r="B207" t="s">
        <v>190</v>
      </c>
      <c r="C207" t="s">
        <v>191</v>
      </c>
      <c r="D207" t="s">
        <v>210</v>
      </c>
      <c r="E207" t="s">
        <v>7606</v>
      </c>
      <c r="F207" t="s">
        <v>7607</v>
      </c>
      <c r="G207" t="s">
        <v>6476</v>
      </c>
      <c r="H207" t="s">
        <v>195</v>
      </c>
      <c r="I207" t="s">
        <v>189</v>
      </c>
      <c r="J207" t="s">
        <v>7608</v>
      </c>
      <c r="K207" t="s">
        <v>96</v>
      </c>
      <c r="L207" t="s">
        <v>7609</v>
      </c>
      <c r="M207" s="35">
        <v>46020.462500000001</v>
      </c>
      <c r="N207" s="35">
        <v>46020.572222222218</v>
      </c>
      <c r="O207" t="s">
        <v>972</v>
      </c>
      <c r="P207" t="s">
        <v>1464</v>
      </c>
      <c r="Q207" t="s">
        <v>7495</v>
      </c>
      <c r="R207" t="s">
        <v>98</v>
      </c>
      <c r="S207" t="s">
        <v>99</v>
      </c>
      <c r="T207" t="s">
        <v>100</v>
      </c>
      <c r="U207" t="s">
        <v>6477</v>
      </c>
      <c r="V207" t="s">
        <v>7598</v>
      </c>
      <c r="W207" t="s">
        <v>102</v>
      </c>
      <c r="X207" t="s">
        <v>7610</v>
      </c>
      <c r="Y207" t="s">
        <v>8</v>
      </c>
      <c r="Z207" t="s">
        <v>105</v>
      </c>
      <c r="AA207" t="s">
        <v>2405</v>
      </c>
      <c r="AB207" s="37">
        <v>1</v>
      </c>
      <c r="AC207" t="s">
        <v>107</v>
      </c>
      <c r="AD207" s="37">
        <v>65960</v>
      </c>
      <c r="AE207" s="37">
        <v>75096</v>
      </c>
      <c r="AF207" s="37">
        <v>65960</v>
      </c>
    </row>
    <row r="208" spans="1:32">
      <c r="A208" t="s">
        <v>297</v>
      </c>
      <c r="B208" t="s">
        <v>109</v>
      </c>
      <c r="C208" t="s">
        <v>110</v>
      </c>
      <c r="D208" t="s">
        <v>2260</v>
      </c>
      <c r="E208" t="s">
        <v>7611</v>
      </c>
      <c r="F208" t="s">
        <v>7612</v>
      </c>
      <c r="G208" t="s">
        <v>6476</v>
      </c>
      <c r="H208" t="s">
        <v>655</v>
      </c>
      <c r="I208" t="s">
        <v>2263</v>
      </c>
      <c r="J208" t="s">
        <v>7613</v>
      </c>
      <c r="K208" t="s">
        <v>96</v>
      </c>
      <c r="L208" t="s">
        <v>7614</v>
      </c>
      <c r="M208" s="35">
        <v>46020.572222222218</v>
      </c>
      <c r="N208" s="35">
        <v>46020.711111111108</v>
      </c>
      <c r="O208" t="s">
        <v>972</v>
      </c>
      <c r="P208" t="s">
        <v>1464</v>
      </c>
      <c r="Q208" t="s">
        <v>7495</v>
      </c>
      <c r="R208" t="s">
        <v>98</v>
      </c>
      <c r="S208" t="s">
        <v>99</v>
      </c>
      <c r="T208" t="s">
        <v>100</v>
      </c>
      <c r="U208" t="s">
        <v>6477</v>
      </c>
      <c r="V208" t="s">
        <v>7598</v>
      </c>
      <c r="W208" t="s">
        <v>102</v>
      </c>
      <c r="X208" t="s">
        <v>7615</v>
      </c>
      <c r="Y208" t="s">
        <v>13</v>
      </c>
      <c r="Z208" t="s">
        <v>105</v>
      </c>
      <c r="AA208" t="s">
        <v>2405</v>
      </c>
      <c r="AB208" s="37">
        <v>1</v>
      </c>
      <c r="AC208" t="s">
        <v>107</v>
      </c>
      <c r="AD208" s="37">
        <v>275729</v>
      </c>
      <c r="AE208" s="37">
        <v>196537</v>
      </c>
      <c r="AF208" s="37">
        <v>275729</v>
      </c>
    </row>
    <row r="209" spans="1:32">
      <c r="A209" t="s">
        <v>626</v>
      </c>
      <c r="B209" t="s">
        <v>124</v>
      </c>
      <c r="C209" t="s">
        <v>125</v>
      </c>
      <c r="D209" t="s">
        <v>627</v>
      </c>
      <c r="E209" t="s">
        <v>7616</v>
      </c>
      <c r="F209" t="s">
        <v>6655</v>
      </c>
      <c r="G209" t="s">
        <v>6476</v>
      </c>
      <c r="H209" t="s">
        <v>630</v>
      </c>
      <c r="I209" t="s">
        <v>626</v>
      </c>
      <c r="J209" t="s">
        <v>6656</v>
      </c>
      <c r="K209" t="s">
        <v>96</v>
      </c>
      <c r="L209" t="s">
        <v>7617</v>
      </c>
      <c r="M209" s="35">
        <v>46021.455555555563</v>
      </c>
      <c r="N209" s="35">
        <v>46021.501388888893</v>
      </c>
      <c r="O209" t="s">
        <v>972</v>
      </c>
      <c r="P209" t="s">
        <v>1464</v>
      </c>
      <c r="Q209" t="s">
        <v>7495</v>
      </c>
      <c r="R209" t="s">
        <v>964</v>
      </c>
      <c r="S209" t="s">
        <v>964</v>
      </c>
      <c r="T209" t="s">
        <v>100</v>
      </c>
      <c r="U209" t="s">
        <v>6477</v>
      </c>
      <c r="V209" t="s">
        <v>7618</v>
      </c>
      <c r="W209" t="s">
        <v>102</v>
      </c>
      <c r="X209" t="s">
        <v>7619</v>
      </c>
      <c r="Y209" t="s">
        <v>8</v>
      </c>
      <c r="Z209" t="s">
        <v>105</v>
      </c>
      <c r="AA209" t="s">
        <v>635</v>
      </c>
      <c r="AB209" s="37">
        <v>1</v>
      </c>
      <c r="AC209" t="s">
        <v>107</v>
      </c>
      <c r="AD209" s="37">
        <v>65960</v>
      </c>
      <c r="AE209" s="37">
        <v>75096</v>
      </c>
      <c r="AF209" s="37">
        <v>65960</v>
      </c>
    </row>
    <row r="210" spans="1:32">
      <c r="A210" t="s">
        <v>85</v>
      </c>
      <c r="B210" t="s">
        <v>86</v>
      </c>
      <c r="C210" t="s">
        <v>87</v>
      </c>
      <c r="D210" t="s">
        <v>6491</v>
      </c>
      <c r="E210" t="s">
        <v>7620</v>
      </c>
      <c r="F210" t="s">
        <v>6665</v>
      </c>
      <c r="G210" t="s">
        <v>6476</v>
      </c>
      <c r="H210" t="s">
        <v>93</v>
      </c>
      <c r="I210" t="s">
        <v>6492</v>
      </c>
      <c r="J210" t="s">
        <v>6666</v>
      </c>
      <c r="K210" t="s">
        <v>96</v>
      </c>
      <c r="L210" t="s">
        <v>7621</v>
      </c>
      <c r="M210" s="35">
        <v>46021.476388888892</v>
      </c>
      <c r="N210" s="35">
        <v>46021.509027777778</v>
      </c>
      <c r="O210" t="s">
        <v>972</v>
      </c>
      <c r="P210" t="s">
        <v>1464</v>
      </c>
      <c r="Q210" t="s">
        <v>7495</v>
      </c>
      <c r="R210" t="s">
        <v>963</v>
      </c>
      <c r="S210" t="s">
        <v>963</v>
      </c>
      <c r="T210" t="s">
        <v>100</v>
      </c>
      <c r="U210" t="s">
        <v>6477</v>
      </c>
      <c r="V210" t="s">
        <v>6527</v>
      </c>
      <c r="W210" t="s">
        <v>102</v>
      </c>
      <c r="X210" t="s">
        <v>7622</v>
      </c>
      <c r="Y210" t="s">
        <v>11</v>
      </c>
      <c r="Z210" t="s">
        <v>105</v>
      </c>
      <c r="AA210" t="s">
        <v>209</v>
      </c>
      <c r="AB210" s="37">
        <v>1</v>
      </c>
      <c r="AC210" t="s">
        <v>107</v>
      </c>
      <c r="AD210" s="37">
        <v>144968</v>
      </c>
      <c r="AE210" s="37">
        <v>140396</v>
      </c>
      <c r="AF210" s="37">
        <v>144968</v>
      </c>
    </row>
    <row r="211" spans="1:32">
      <c r="A211" t="s">
        <v>108</v>
      </c>
      <c r="B211" t="s">
        <v>109</v>
      </c>
      <c r="C211" t="s">
        <v>110</v>
      </c>
      <c r="D211" t="s">
        <v>180</v>
      </c>
      <c r="E211" t="s">
        <v>5923</v>
      </c>
      <c r="F211" t="s">
        <v>5924</v>
      </c>
      <c r="G211" t="s">
        <v>5925</v>
      </c>
      <c r="H211" t="s">
        <v>183</v>
      </c>
      <c r="I211" t="s">
        <v>108</v>
      </c>
      <c r="J211" t="s">
        <v>5926</v>
      </c>
      <c r="K211" t="s">
        <v>96</v>
      </c>
      <c r="L211" t="s">
        <v>5927</v>
      </c>
      <c r="M211" s="35">
        <v>46008.619444444441</v>
      </c>
      <c r="N211" s="35">
        <v>46010.525000000001</v>
      </c>
      <c r="O211" t="s">
        <v>972</v>
      </c>
      <c r="P211" t="s">
        <v>1044</v>
      </c>
      <c r="Q211" t="s">
        <v>1044</v>
      </c>
      <c r="R211" t="s">
        <v>98</v>
      </c>
      <c r="S211" t="s">
        <v>119</v>
      </c>
      <c r="T211" t="s">
        <v>100</v>
      </c>
      <c r="U211" t="s">
        <v>5928</v>
      </c>
      <c r="V211" t="s">
        <v>5929</v>
      </c>
      <c r="W211" t="s">
        <v>102</v>
      </c>
      <c r="X211" t="s">
        <v>5930</v>
      </c>
      <c r="Y211" t="s">
        <v>8</v>
      </c>
      <c r="Z211" t="s">
        <v>105</v>
      </c>
      <c r="AA211" t="s">
        <v>122</v>
      </c>
      <c r="AB211" s="37">
        <v>1</v>
      </c>
      <c r="AC211" t="s">
        <v>107</v>
      </c>
      <c r="AD211" s="37">
        <v>65960</v>
      </c>
      <c r="AE211" s="37">
        <v>75096</v>
      </c>
      <c r="AF211" s="37">
        <v>65960</v>
      </c>
    </row>
    <row r="212" spans="1:32">
      <c r="A212" t="s">
        <v>317</v>
      </c>
      <c r="B212" t="s">
        <v>124</v>
      </c>
      <c r="C212" t="s">
        <v>125</v>
      </c>
      <c r="D212" t="s">
        <v>318</v>
      </c>
      <c r="E212" t="s">
        <v>5931</v>
      </c>
      <c r="F212" t="s">
        <v>5932</v>
      </c>
      <c r="G212" t="s">
        <v>5925</v>
      </c>
      <c r="H212" t="s">
        <v>321</v>
      </c>
      <c r="I212" t="s">
        <v>322</v>
      </c>
      <c r="J212" t="s">
        <v>5933</v>
      </c>
      <c r="K212" t="s">
        <v>96</v>
      </c>
      <c r="L212" t="s">
        <v>5934</v>
      </c>
      <c r="M212" s="35">
        <v>46008.619444444441</v>
      </c>
      <c r="N212" s="35">
        <v>46010.53402777778</v>
      </c>
      <c r="O212" t="s">
        <v>972</v>
      </c>
      <c r="P212" t="s">
        <v>1044</v>
      </c>
      <c r="Q212" t="s">
        <v>1044</v>
      </c>
      <c r="R212" t="s">
        <v>98</v>
      </c>
      <c r="S212" t="s">
        <v>119</v>
      </c>
      <c r="T212" t="s">
        <v>100</v>
      </c>
      <c r="U212" t="s">
        <v>5928</v>
      </c>
      <c r="V212" t="s">
        <v>5935</v>
      </c>
      <c r="W212" t="s">
        <v>102</v>
      </c>
      <c r="X212" t="s">
        <v>5936</v>
      </c>
      <c r="Y212" t="s">
        <v>11</v>
      </c>
      <c r="Z212" t="s">
        <v>105</v>
      </c>
      <c r="AA212" t="s">
        <v>1448</v>
      </c>
      <c r="AB212" s="37">
        <v>1</v>
      </c>
      <c r="AC212" t="s">
        <v>107</v>
      </c>
      <c r="AD212" s="37">
        <v>144968</v>
      </c>
      <c r="AE212" s="37">
        <v>140396</v>
      </c>
      <c r="AF212" s="37">
        <v>144968</v>
      </c>
    </row>
    <row r="213" spans="1:32">
      <c r="A213" t="s">
        <v>317</v>
      </c>
      <c r="B213" t="s">
        <v>124</v>
      </c>
      <c r="C213" t="s">
        <v>125</v>
      </c>
      <c r="D213" t="s">
        <v>1050</v>
      </c>
      <c r="E213" t="s">
        <v>5995</v>
      </c>
      <c r="F213" t="s">
        <v>5996</v>
      </c>
      <c r="G213" t="s">
        <v>5925</v>
      </c>
      <c r="H213" t="s">
        <v>321</v>
      </c>
      <c r="I213" t="s">
        <v>1053</v>
      </c>
      <c r="J213" t="s">
        <v>5997</v>
      </c>
      <c r="K213" t="s">
        <v>96</v>
      </c>
      <c r="L213" t="s">
        <v>5998</v>
      </c>
      <c r="M213" s="35">
        <v>46008.618750000001</v>
      </c>
      <c r="N213" s="35">
        <v>46010.647222222222</v>
      </c>
      <c r="O213" t="s">
        <v>972</v>
      </c>
      <c r="P213" t="s">
        <v>1044</v>
      </c>
      <c r="Q213" t="s">
        <v>1044</v>
      </c>
      <c r="R213" t="s">
        <v>98</v>
      </c>
      <c r="S213" t="s">
        <v>99</v>
      </c>
      <c r="T213" t="s">
        <v>100</v>
      </c>
      <c r="U213" t="s">
        <v>5928</v>
      </c>
      <c r="V213" t="s">
        <v>5999</v>
      </c>
      <c r="W213" t="s">
        <v>102</v>
      </c>
      <c r="X213" t="s">
        <v>6000</v>
      </c>
      <c r="Y213" t="s">
        <v>13</v>
      </c>
      <c r="Z213" t="s">
        <v>105</v>
      </c>
      <c r="AA213" t="s">
        <v>327</v>
      </c>
      <c r="AB213" s="37">
        <v>1</v>
      </c>
      <c r="AC213" t="s">
        <v>107</v>
      </c>
      <c r="AD213" s="37">
        <v>275729</v>
      </c>
      <c r="AE213" s="37">
        <v>196537</v>
      </c>
      <c r="AF213" s="37">
        <v>275729</v>
      </c>
    </row>
    <row r="214" spans="1:32">
      <c r="A214" t="s">
        <v>626</v>
      </c>
      <c r="B214" t="s">
        <v>124</v>
      </c>
      <c r="C214" t="s">
        <v>125</v>
      </c>
      <c r="D214" t="s">
        <v>6015</v>
      </c>
      <c r="E214" t="s">
        <v>6016</v>
      </c>
      <c r="F214" t="s">
        <v>6017</v>
      </c>
      <c r="G214" t="s">
        <v>5925</v>
      </c>
      <c r="H214" t="s">
        <v>630</v>
      </c>
      <c r="I214" t="s">
        <v>6018</v>
      </c>
      <c r="J214" t="s">
        <v>6019</v>
      </c>
      <c r="K214" t="s">
        <v>96</v>
      </c>
      <c r="L214" t="s">
        <v>6020</v>
      </c>
      <c r="M214" s="35">
        <v>45986.688194444447</v>
      </c>
      <c r="N214" s="35">
        <v>45995.70884259259</v>
      </c>
      <c r="O214" t="s">
        <v>972</v>
      </c>
      <c r="P214" t="s">
        <v>1044</v>
      </c>
      <c r="Q214" t="s">
        <v>1044</v>
      </c>
      <c r="R214" t="s">
        <v>98</v>
      </c>
      <c r="S214" t="s">
        <v>119</v>
      </c>
      <c r="T214" t="s">
        <v>100</v>
      </c>
      <c r="U214" t="s">
        <v>5928</v>
      </c>
      <c r="V214" t="s">
        <v>6021</v>
      </c>
      <c r="W214" t="s">
        <v>102</v>
      </c>
      <c r="X214" t="s">
        <v>6022</v>
      </c>
      <c r="Y214" t="s">
        <v>15</v>
      </c>
      <c r="Z214" t="s">
        <v>105</v>
      </c>
      <c r="AA214" t="s">
        <v>135</v>
      </c>
      <c r="AB214" s="37">
        <v>1</v>
      </c>
      <c r="AC214" t="s">
        <v>107</v>
      </c>
      <c r="AD214" s="37">
        <v>479589</v>
      </c>
      <c r="AE214" s="37">
        <v>196537</v>
      </c>
      <c r="AF214" s="37">
        <v>479589</v>
      </c>
    </row>
    <row r="215" spans="1:32">
      <c r="A215" t="s">
        <v>108</v>
      </c>
      <c r="B215" t="s">
        <v>109</v>
      </c>
      <c r="C215" t="s">
        <v>110</v>
      </c>
      <c r="D215" t="s">
        <v>343</v>
      </c>
      <c r="E215" t="s">
        <v>6031</v>
      </c>
      <c r="F215" t="s">
        <v>6032</v>
      </c>
      <c r="G215" t="s">
        <v>5925</v>
      </c>
      <c r="H215" t="s">
        <v>115</v>
      </c>
      <c r="I215" t="s">
        <v>346</v>
      </c>
      <c r="J215" t="s">
        <v>6033</v>
      </c>
      <c r="K215" t="s">
        <v>96</v>
      </c>
      <c r="L215" t="s">
        <v>6034</v>
      </c>
      <c r="M215" s="35">
        <v>45986.688194444447</v>
      </c>
      <c r="N215" s="35">
        <v>45995.461111111108</v>
      </c>
      <c r="O215" t="s">
        <v>972</v>
      </c>
      <c r="P215" t="s">
        <v>1044</v>
      </c>
      <c r="Q215" t="s">
        <v>1044</v>
      </c>
      <c r="R215" t="s">
        <v>98</v>
      </c>
      <c r="S215" t="s">
        <v>119</v>
      </c>
      <c r="T215" t="s">
        <v>100</v>
      </c>
      <c r="U215" t="s">
        <v>5928</v>
      </c>
      <c r="V215" t="s">
        <v>6035</v>
      </c>
      <c r="W215" t="s">
        <v>102</v>
      </c>
      <c r="X215" t="s">
        <v>6036</v>
      </c>
      <c r="Y215" t="s">
        <v>15</v>
      </c>
      <c r="Z215" t="s">
        <v>105</v>
      </c>
      <c r="AA215" t="s">
        <v>122</v>
      </c>
      <c r="AB215" s="37">
        <v>1</v>
      </c>
      <c r="AC215" t="s">
        <v>107</v>
      </c>
      <c r="AD215" s="37">
        <v>479589</v>
      </c>
      <c r="AE215" s="37">
        <v>196537</v>
      </c>
      <c r="AF215" s="37">
        <v>479589</v>
      </c>
    </row>
    <row r="216" spans="1:32">
      <c r="A216" t="s">
        <v>242</v>
      </c>
      <c r="B216" t="s">
        <v>248</v>
      </c>
      <c r="C216" t="s">
        <v>244</v>
      </c>
      <c r="D216" t="s">
        <v>1368</v>
      </c>
      <c r="E216" t="s">
        <v>6052</v>
      </c>
      <c r="F216" t="s">
        <v>1370</v>
      </c>
      <c r="G216" t="s">
        <v>5925</v>
      </c>
      <c r="H216" t="s">
        <v>248</v>
      </c>
      <c r="I216" t="s">
        <v>1371</v>
      </c>
      <c r="J216" t="s">
        <v>1372</v>
      </c>
      <c r="K216" t="s">
        <v>96</v>
      </c>
      <c r="L216" t="s">
        <v>6053</v>
      </c>
      <c r="M216" s="35">
        <v>45986.688194444447</v>
      </c>
      <c r="N216" s="35">
        <v>45993.682638888888</v>
      </c>
      <c r="O216" t="s">
        <v>972</v>
      </c>
      <c r="P216" t="s">
        <v>1044</v>
      </c>
      <c r="Q216" t="s">
        <v>1044</v>
      </c>
      <c r="R216" t="s">
        <v>98</v>
      </c>
      <c r="S216" t="s">
        <v>99</v>
      </c>
      <c r="T216" t="s">
        <v>100</v>
      </c>
      <c r="U216" t="s">
        <v>5928</v>
      </c>
      <c r="V216" t="s">
        <v>6054</v>
      </c>
      <c r="W216" t="s">
        <v>102</v>
      </c>
      <c r="X216" t="s">
        <v>1375</v>
      </c>
      <c r="Y216" t="s">
        <v>11</v>
      </c>
      <c r="Z216" t="s">
        <v>105</v>
      </c>
      <c r="AA216" t="s">
        <v>514</v>
      </c>
      <c r="AB216" s="37">
        <v>1</v>
      </c>
      <c r="AC216" t="s">
        <v>107</v>
      </c>
      <c r="AD216" s="37">
        <v>144968</v>
      </c>
      <c r="AE216" s="37">
        <v>140396</v>
      </c>
      <c r="AF216" s="37">
        <v>144968</v>
      </c>
    </row>
    <row r="217" spans="1:32">
      <c r="A217" t="s">
        <v>242</v>
      </c>
      <c r="B217" t="s">
        <v>248</v>
      </c>
      <c r="C217" t="s">
        <v>244</v>
      </c>
      <c r="D217" t="s">
        <v>1368</v>
      </c>
      <c r="E217" t="s">
        <v>6081</v>
      </c>
      <c r="F217" t="s">
        <v>1370</v>
      </c>
      <c r="G217" t="s">
        <v>5925</v>
      </c>
      <c r="H217" t="s">
        <v>248</v>
      </c>
      <c r="I217" t="s">
        <v>1371</v>
      </c>
      <c r="J217" t="s">
        <v>1372</v>
      </c>
      <c r="K217" t="s">
        <v>96</v>
      </c>
      <c r="L217" t="s">
        <v>6082</v>
      </c>
      <c r="M217" s="35">
        <v>45993.531944444447</v>
      </c>
      <c r="N217" s="35">
        <v>46001.526388888888</v>
      </c>
      <c r="O217" t="s">
        <v>972</v>
      </c>
      <c r="P217" t="s">
        <v>1044</v>
      </c>
      <c r="Q217" t="s">
        <v>1044</v>
      </c>
      <c r="R217" t="s">
        <v>98</v>
      </c>
      <c r="S217" t="s">
        <v>99</v>
      </c>
      <c r="T217" t="s">
        <v>100</v>
      </c>
      <c r="U217" t="s">
        <v>5928</v>
      </c>
      <c r="V217" t="s">
        <v>6083</v>
      </c>
      <c r="W217" t="s">
        <v>102</v>
      </c>
      <c r="X217" t="s">
        <v>6084</v>
      </c>
      <c r="Y217" t="s">
        <v>11</v>
      </c>
      <c r="Z217" t="s">
        <v>105</v>
      </c>
      <c r="AA217" t="s">
        <v>1650</v>
      </c>
      <c r="AB217" s="37">
        <v>1</v>
      </c>
      <c r="AC217" t="s">
        <v>107</v>
      </c>
      <c r="AD217" s="37">
        <v>144968</v>
      </c>
      <c r="AE217" s="37">
        <v>140396</v>
      </c>
      <c r="AF217" s="37">
        <v>144968</v>
      </c>
    </row>
    <row r="218" spans="1:32">
      <c r="A218" t="s">
        <v>147</v>
      </c>
      <c r="B218" t="s">
        <v>124</v>
      </c>
      <c r="C218" t="s">
        <v>125</v>
      </c>
      <c r="D218" t="s">
        <v>1688</v>
      </c>
      <c r="E218" t="s">
        <v>6195</v>
      </c>
      <c r="F218" t="s">
        <v>1690</v>
      </c>
      <c r="G218" t="s">
        <v>5925</v>
      </c>
      <c r="H218" t="s">
        <v>151</v>
      </c>
      <c r="I218" t="s">
        <v>1691</v>
      </c>
      <c r="J218" t="s">
        <v>1692</v>
      </c>
      <c r="K218" t="s">
        <v>96</v>
      </c>
      <c r="L218" t="s">
        <v>6196</v>
      </c>
      <c r="M218" s="35">
        <v>46001.70208333333</v>
      </c>
      <c r="N218" s="35">
        <v>46009.64166666667</v>
      </c>
      <c r="O218" t="s">
        <v>972</v>
      </c>
      <c r="P218" t="s">
        <v>1044</v>
      </c>
      <c r="Q218" t="s">
        <v>1044</v>
      </c>
      <c r="R218" t="s">
        <v>98</v>
      </c>
      <c r="S218" t="s">
        <v>99</v>
      </c>
      <c r="T218" t="s">
        <v>100</v>
      </c>
      <c r="U218" t="s">
        <v>5928</v>
      </c>
      <c r="V218" t="s">
        <v>6197</v>
      </c>
      <c r="W218" t="s">
        <v>102</v>
      </c>
      <c r="X218" t="s">
        <v>1695</v>
      </c>
      <c r="Y218" t="s">
        <v>15</v>
      </c>
      <c r="Z218" t="s">
        <v>105</v>
      </c>
      <c r="AA218" t="s">
        <v>135</v>
      </c>
      <c r="AB218" s="37">
        <v>1</v>
      </c>
      <c r="AC218" t="s">
        <v>107</v>
      </c>
      <c r="AD218" s="37">
        <v>479589</v>
      </c>
      <c r="AE218" s="37">
        <v>196537</v>
      </c>
      <c r="AF218" s="37">
        <v>479589</v>
      </c>
    </row>
    <row r="219" spans="1:32">
      <c r="A219" t="s">
        <v>417</v>
      </c>
      <c r="B219" t="s">
        <v>86</v>
      </c>
      <c r="C219" t="s">
        <v>87</v>
      </c>
      <c r="D219" t="s">
        <v>452</v>
      </c>
      <c r="E219" t="s">
        <v>6204</v>
      </c>
      <c r="F219" t="s">
        <v>3533</v>
      </c>
      <c r="G219" t="s">
        <v>5925</v>
      </c>
      <c r="H219" t="s">
        <v>455</v>
      </c>
      <c r="I219" t="s">
        <v>417</v>
      </c>
      <c r="J219" t="s">
        <v>3534</v>
      </c>
      <c r="K219" t="s">
        <v>96</v>
      </c>
      <c r="L219" t="s">
        <v>6205</v>
      </c>
      <c r="M219" s="35">
        <v>46008.619444444441</v>
      </c>
      <c r="N219" s="35">
        <v>46010.475694444453</v>
      </c>
      <c r="O219" t="s">
        <v>972</v>
      </c>
      <c r="P219" t="s">
        <v>1044</v>
      </c>
      <c r="Q219" t="s">
        <v>1044</v>
      </c>
      <c r="R219" t="s">
        <v>98</v>
      </c>
      <c r="S219" t="s">
        <v>99</v>
      </c>
      <c r="T219" t="s">
        <v>100</v>
      </c>
      <c r="U219" t="s">
        <v>5928</v>
      </c>
      <c r="V219" t="s">
        <v>6206</v>
      </c>
      <c r="W219" t="s">
        <v>102</v>
      </c>
      <c r="X219" t="s">
        <v>6207</v>
      </c>
      <c r="Y219" t="s">
        <v>8</v>
      </c>
      <c r="Z219" t="s">
        <v>105</v>
      </c>
      <c r="AA219" t="s">
        <v>460</v>
      </c>
      <c r="AB219" s="37">
        <v>1</v>
      </c>
      <c r="AC219" t="s">
        <v>107</v>
      </c>
      <c r="AD219" s="37">
        <v>65960</v>
      </c>
      <c r="AE219" s="37">
        <v>75096</v>
      </c>
      <c r="AF219" s="37">
        <v>65960</v>
      </c>
    </row>
    <row r="220" spans="1:32">
      <c r="A220" t="s">
        <v>297</v>
      </c>
      <c r="B220" t="s">
        <v>109</v>
      </c>
      <c r="C220" t="s">
        <v>110</v>
      </c>
      <c r="D220" t="s">
        <v>652</v>
      </c>
      <c r="E220" t="s">
        <v>6208</v>
      </c>
      <c r="F220" t="s">
        <v>4159</v>
      </c>
      <c r="G220" t="s">
        <v>5925</v>
      </c>
      <c r="H220" t="s">
        <v>655</v>
      </c>
      <c r="I220" t="s">
        <v>656</v>
      </c>
      <c r="J220" t="s">
        <v>4160</v>
      </c>
      <c r="K220" t="s">
        <v>96</v>
      </c>
      <c r="L220" t="s">
        <v>6209</v>
      </c>
      <c r="M220" s="35">
        <v>46014.724305555559</v>
      </c>
      <c r="N220" s="35">
        <v>46019.463888888888</v>
      </c>
      <c r="O220" t="s">
        <v>972</v>
      </c>
      <c r="P220" t="s">
        <v>1044</v>
      </c>
      <c r="Q220" t="s">
        <v>1044</v>
      </c>
      <c r="R220" t="s">
        <v>98</v>
      </c>
      <c r="S220" t="s">
        <v>119</v>
      </c>
      <c r="T220" t="s">
        <v>100</v>
      </c>
      <c r="U220" t="s">
        <v>6210</v>
      </c>
      <c r="V220" t="s">
        <v>6211</v>
      </c>
      <c r="W220" t="s">
        <v>102</v>
      </c>
      <c r="Y220" t="s">
        <v>13</v>
      </c>
      <c r="Z220" t="s">
        <v>105</v>
      </c>
      <c r="AA220" t="s">
        <v>661</v>
      </c>
      <c r="AB220" s="37">
        <v>1</v>
      </c>
      <c r="AC220" t="s">
        <v>107</v>
      </c>
      <c r="AD220" s="37">
        <v>275729</v>
      </c>
      <c r="AE220" s="37">
        <v>196537</v>
      </c>
      <c r="AF220" s="37">
        <v>275729</v>
      </c>
    </row>
    <row r="221" spans="1:32">
      <c r="A221" t="s">
        <v>317</v>
      </c>
      <c r="B221" t="s">
        <v>124</v>
      </c>
      <c r="C221" t="s">
        <v>125</v>
      </c>
      <c r="D221" t="s">
        <v>5937</v>
      </c>
      <c r="E221" t="s">
        <v>5938</v>
      </c>
      <c r="F221" t="s">
        <v>5939</v>
      </c>
      <c r="G221" t="s">
        <v>5940</v>
      </c>
      <c r="H221" t="s">
        <v>321</v>
      </c>
      <c r="I221" t="s">
        <v>5941</v>
      </c>
      <c r="J221" t="s">
        <v>5942</v>
      </c>
      <c r="K221" t="s">
        <v>96</v>
      </c>
      <c r="L221" t="s">
        <v>5943</v>
      </c>
      <c r="M221" s="35">
        <v>45988.716666666667</v>
      </c>
      <c r="N221" s="35">
        <v>45992.518055555563</v>
      </c>
      <c r="O221" t="s">
        <v>972</v>
      </c>
      <c r="P221" t="s">
        <v>5944</v>
      </c>
      <c r="Q221" t="s">
        <v>5945</v>
      </c>
      <c r="R221" t="s">
        <v>964</v>
      </c>
      <c r="S221" t="s">
        <v>964</v>
      </c>
      <c r="T221" t="s">
        <v>100</v>
      </c>
      <c r="U221" t="s">
        <v>5928</v>
      </c>
      <c r="V221" t="s">
        <v>5946</v>
      </c>
      <c r="W221" t="s">
        <v>102</v>
      </c>
      <c r="X221" t="s">
        <v>5947</v>
      </c>
      <c r="Y221" t="s">
        <v>11</v>
      </c>
      <c r="Z221" t="s">
        <v>105</v>
      </c>
      <c r="AA221" t="s">
        <v>327</v>
      </c>
      <c r="AB221" s="37">
        <v>1</v>
      </c>
      <c r="AC221" t="s">
        <v>107</v>
      </c>
      <c r="AD221" s="37">
        <v>144968</v>
      </c>
      <c r="AE221" s="37">
        <v>140396</v>
      </c>
      <c r="AF221" s="37">
        <v>144968</v>
      </c>
    </row>
    <row r="222" spans="1:32">
      <c r="A222" t="s">
        <v>417</v>
      </c>
      <c r="B222" t="s">
        <v>86</v>
      </c>
      <c r="C222" t="s">
        <v>87</v>
      </c>
      <c r="D222" t="s">
        <v>1531</v>
      </c>
      <c r="E222" t="s">
        <v>5948</v>
      </c>
      <c r="F222" t="s">
        <v>5880</v>
      </c>
      <c r="G222" t="s">
        <v>5940</v>
      </c>
      <c r="H222" t="s">
        <v>1534</v>
      </c>
      <c r="I222" t="s">
        <v>1534</v>
      </c>
      <c r="J222" t="s">
        <v>5881</v>
      </c>
      <c r="K222" t="s">
        <v>96</v>
      </c>
      <c r="L222" t="s">
        <v>5949</v>
      </c>
      <c r="M222" s="35">
        <v>45988.716666666667</v>
      </c>
      <c r="N222" s="35">
        <v>45996.530555555553</v>
      </c>
      <c r="O222" t="s">
        <v>972</v>
      </c>
      <c r="P222" t="s">
        <v>5944</v>
      </c>
      <c r="Q222" t="s">
        <v>5945</v>
      </c>
      <c r="R222" t="s">
        <v>964</v>
      </c>
      <c r="S222" t="s">
        <v>964</v>
      </c>
      <c r="T222" t="s">
        <v>100</v>
      </c>
      <c r="U222" t="s">
        <v>5928</v>
      </c>
      <c r="V222" t="s">
        <v>5950</v>
      </c>
      <c r="W222" t="s">
        <v>102</v>
      </c>
      <c r="X222" t="s">
        <v>5884</v>
      </c>
      <c r="Y222" t="s">
        <v>104</v>
      </c>
      <c r="Z222" t="s">
        <v>282</v>
      </c>
      <c r="AA222" t="s">
        <v>426</v>
      </c>
      <c r="AB222" s="37">
        <v>1</v>
      </c>
      <c r="AC222" t="s">
        <v>107</v>
      </c>
      <c r="AD222" s="37">
        <v>988463</v>
      </c>
      <c r="AE222" s="37">
        <v>196537</v>
      </c>
      <c r="AF222" s="37">
        <v>988463</v>
      </c>
    </row>
    <row r="223" spans="1:32">
      <c r="A223" t="s">
        <v>1084</v>
      </c>
      <c r="B223" t="s">
        <v>957</v>
      </c>
      <c r="C223" t="s">
        <v>286</v>
      </c>
      <c r="D223" t="s">
        <v>2370</v>
      </c>
      <c r="E223" t="s">
        <v>5951</v>
      </c>
      <c r="F223" t="s">
        <v>5952</v>
      </c>
      <c r="G223" t="s">
        <v>5940</v>
      </c>
      <c r="H223" t="s">
        <v>1088</v>
      </c>
      <c r="I223" t="s">
        <v>2373</v>
      </c>
      <c r="J223" t="s">
        <v>5953</v>
      </c>
      <c r="K223" t="s">
        <v>96</v>
      </c>
      <c r="L223" t="s">
        <v>5954</v>
      </c>
      <c r="M223" s="35">
        <v>45988.716666666667</v>
      </c>
      <c r="N223" s="35">
        <v>45994.595833333333</v>
      </c>
      <c r="O223" t="s">
        <v>972</v>
      </c>
      <c r="P223" t="s">
        <v>5944</v>
      </c>
      <c r="Q223" t="s">
        <v>5945</v>
      </c>
      <c r="R223" t="s">
        <v>963</v>
      </c>
      <c r="S223" t="s">
        <v>963</v>
      </c>
      <c r="T223" t="s">
        <v>100</v>
      </c>
      <c r="U223" t="s">
        <v>5928</v>
      </c>
      <c r="V223" t="s">
        <v>5955</v>
      </c>
      <c r="W223" t="s">
        <v>102</v>
      </c>
      <c r="X223" t="s">
        <v>5956</v>
      </c>
      <c r="Y223" t="s">
        <v>13</v>
      </c>
      <c r="Z223" t="s">
        <v>105</v>
      </c>
      <c r="AA223" t="s">
        <v>1506</v>
      </c>
      <c r="AB223" s="37">
        <v>1</v>
      </c>
      <c r="AC223" t="s">
        <v>107</v>
      </c>
      <c r="AD223" s="37">
        <v>275729</v>
      </c>
      <c r="AE223" s="37">
        <v>196537</v>
      </c>
      <c r="AF223" s="37">
        <v>275729</v>
      </c>
    </row>
    <row r="224" spans="1:32">
      <c r="A224" t="s">
        <v>750</v>
      </c>
      <c r="B224" t="s">
        <v>957</v>
      </c>
      <c r="C224" t="s">
        <v>286</v>
      </c>
      <c r="D224" t="s">
        <v>5957</v>
      </c>
      <c r="E224" t="s">
        <v>5958</v>
      </c>
      <c r="F224" t="s">
        <v>5959</v>
      </c>
      <c r="G224" t="s">
        <v>5940</v>
      </c>
      <c r="H224" t="s">
        <v>754</v>
      </c>
      <c r="I224" t="s">
        <v>5960</v>
      </c>
      <c r="J224" t="s">
        <v>5961</v>
      </c>
      <c r="K224" t="s">
        <v>96</v>
      </c>
      <c r="L224" t="s">
        <v>5962</v>
      </c>
      <c r="M224" s="35">
        <v>45988.716666666667</v>
      </c>
      <c r="N224" s="35">
        <v>45994.591666666667</v>
      </c>
      <c r="O224" t="s">
        <v>972</v>
      </c>
      <c r="P224" t="s">
        <v>5944</v>
      </c>
      <c r="Q224" t="s">
        <v>5945</v>
      </c>
      <c r="R224" t="s">
        <v>964</v>
      </c>
      <c r="S224" t="s">
        <v>964</v>
      </c>
      <c r="T224" t="s">
        <v>100</v>
      </c>
      <c r="U224" t="s">
        <v>5928</v>
      </c>
      <c r="V224" t="s">
        <v>5963</v>
      </c>
      <c r="W224" t="s">
        <v>102</v>
      </c>
      <c r="X224" t="s">
        <v>5964</v>
      </c>
      <c r="Y224" t="s">
        <v>15</v>
      </c>
      <c r="Z224" t="s">
        <v>105</v>
      </c>
      <c r="AA224" t="s">
        <v>1014</v>
      </c>
      <c r="AB224" s="37">
        <v>1</v>
      </c>
      <c r="AC224" t="s">
        <v>107</v>
      </c>
      <c r="AD224" s="37">
        <v>479589</v>
      </c>
      <c r="AE224" s="37">
        <v>196537</v>
      </c>
      <c r="AF224" s="37">
        <v>479589</v>
      </c>
    </row>
    <row r="225" spans="1:32">
      <c r="A225" t="s">
        <v>284</v>
      </c>
      <c r="B225" t="s">
        <v>957</v>
      </c>
      <c r="C225" t="s">
        <v>286</v>
      </c>
      <c r="D225" t="s">
        <v>1834</v>
      </c>
      <c r="E225" t="s">
        <v>5965</v>
      </c>
      <c r="F225" t="s">
        <v>5966</v>
      </c>
      <c r="G225" t="s">
        <v>5940</v>
      </c>
      <c r="H225" t="s">
        <v>290</v>
      </c>
      <c r="I225" t="s">
        <v>1837</v>
      </c>
      <c r="J225" t="s">
        <v>5967</v>
      </c>
      <c r="K225" t="s">
        <v>96</v>
      </c>
      <c r="L225" t="s">
        <v>5968</v>
      </c>
      <c r="M225" s="35">
        <v>45988.716666666667</v>
      </c>
      <c r="N225" s="35">
        <v>45992.666666666657</v>
      </c>
      <c r="O225" t="s">
        <v>972</v>
      </c>
      <c r="P225" t="s">
        <v>5944</v>
      </c>
      <c r="Q225" t="s">
        <v>5945</v>
      </c>
      <c r="R225" t="s">
        <v>964</v>
      </c>
      <c r="S225" t="s">
        <v>964</v>
      </c>
      <c r="T225" t="s">
        <v>100</v>
      </c>
      <c r="U225" t="s">
        <v>5928</v>
      </c>
      <c r="V225" t="s">
        <v>5969</v>
      </c>
      <c r="W225" t="s">
        <v>102</v>
      </c>
      <c r="X225" t="s">
        <v>5970</v>
      </c>
      <c r="Y225" t="s">
        <v>11</v>
      </c>
      <c r="Z225" t="s">
        <v>105</v>
      </c>
      <c r="AA225" t="s">
        <v>810</v>
      </c>
      <c r="AB225" s="37">
        <v>1</v>
      </c>
      <c r="AC225" t="s">
        <v>107</v>
      </c>
      <c r="AD225" s="37">
        <v>144968</v>
      </c>
      <c r="AE225" s="37">
        <v>140396</v>
      </c>
      <c r="AF225" s="37">
        <v>144968</v>
      </c>
    </row>
    <row r="226" spans="1:32">
      <c r="A226" t="s">
        <v>85</v>
      </c>
      <c r="B226" t="s">
        <v>86</v>
      </c>
      <c r="C226" t="s">
        <v>87</v>
      </c>
      <c r="D226" t="s">
        <v>202</v>
      </c>
      <c r="E226" t="s">
        <v>5971</v>
      </c>
      <c r="F226" t="s">
        <v>5972</v>
      </c>
      <c r="G226" t="s">
        <v>5940</v>
      </c>
      <c r="H226" t="s">
        <v>93</v>
      </c>
      <c r="I226" t="s">
        <v>85</v>
      </c>
      <c r="J226" t="s">
        <v>5973</v>
      </c>
      <c r="K226" t="s">
        <v>96</v>
      </c>
      <c r="L226" t="s">
        <v>5974</v>
      </c>
      <c r="M226" s="35">
        <v>45988.716666666667</v>
      </c>
      <c r="N226" s="35">
        <v>45993.629166666673</v>
      </c>
      <c r="O226" t="s">
        <v>972</v>
      </c>
      <c r="P226" t="s">
        <v>5944</v>
      </c>
      <c r="Q226" t="s">
        <v>5945</v>
      </c>
      <c r="R226" t="s">
        <v>963</v>
      </c>
      <c r="S226" t="s">
        <v>963</v>
      </c>
      <c r="T226" t="s">
        <v>100</v>
      </c>
      <c r="U226" t="s">
        <v>5928</v>
      </c>
      <c r="V226" t="s">
        <v>5975</v>
      </c>
      <c r="W226" t="s">
        <v>102</v>
      </c>
      <c r="X226" t="s">
        <v>5976</v>
      </c>
      <c r="Y226" t="s">
        <v>8</v>
      </c>
      <c r="Z226" t="s">
        <v>105</v>
      </c>
      <c r="AA226" t="s">
        <v>209</v>
      </c>
      <c r="AB226" s="37">
        <v>1</v>
      </c>
      <c r="AC226" t="s">
        <v>107</v>
      </c>
      <c r="AD226" s="37">
        <v>65960</v>
      </c>
      <c r="AE226" s="37">
        <v>75096</v>
      </c>
      <c r="AF226" s="37">
        <v>65960</v>
      </c>
    </row>
    <row r="227" spans="1:32">
      <c r="A227" t="s">
        <v>189</v>
      </c>
      <c r="B227" t="s">
        <v>190</v>
      </c>
      <c r="C227" t="s">
        <v>191</v>
      </c>
      <c r="D227" t="s">
        <v>837</v>
      </c>
      <c r="E227" t="s">
        <v>5977</v>
      </c>
      <c r="F227" t="s">
        <v>5978</v>
      </c>
      <c r="G227" t="s">
        <v>5940</v>
      </c>
      <c r="H227" t="s">
        <v>195</v>
      </c>
      <c r="I227" t="s">
        <v>840</v>
      </c>
      <c r="J227" t="s">
        <v>5979</v>
      </c>
      <c r="K227" t="s">
        <v>96</v>
      </c>
      <c r="L227" t="s">
        <v>5980</v>
      </c>
      <c r="M227" s="35">
        <v>45988.731944444437</v>
      </c>
      <c r="N227" s="35">
        <v>45993.745833333327</v>
      </c>
      <c r="O227" t="s">
        <v>972</v>
      </c>
      <c r="P227" t="s">
        <v>5944</v>
      </c>
      <c r="Q227" t="s">
        <v>5945</v>
      </c>
      <c r="R227" t="s">
        <v>98</v>
      </c>
      <c r="S227" t="s">
        <v>99</v>
      </c>
      <c r="T227" t="s">
        <v>100</v>
      </c>
      <c r="U227" t="s">
        <v>5928</v>
      </c>
      <c r="V227" t="s">
        <v>5981</v>
      </c>
      <c r="W227" t="s">
        <v>102</v>
      </c>
      <c r="X227" t="s">
        <v>5982</v>
      </c>
      <c r="Y227" t="s">
        <v>8</v>
      </c>
      <c r="Z227" t="s">
        <v>105</v>
      </c>
      <c r="AA227" t="s">
        <v>400</v>
      </c>
      <c r="AB227" s="37">
        <v>1</v>
      </c>
      <c r="AC227" t="s">
        <v>107</v>
      </c>
      <c r="AD227" s="37">
        <v>65960</v>
      </c>
      <c r="AE227" s="37">
        <v>75096</v>
      </c>
      <c r="AF227" s="37">
        <v>65960</v>
      </c>
    </row>
    <row r="228" spans="1:32">
      <c r="A228" t="s">
        <v>123</v>
      </c>
      <c r="B228" t="s">
        <v>124</v>
      </c>
      <c r="C228" t="s">
        <v>125</v>
      </c>
      <c r="D228" t="s">
        <v>1602</v>
      </c>
      <c r="E228" t="s">
        <v>5983</v>
      </c>
      <c r="F228" t="s">
        <v>5984</v>
      </c>
      <c r="G228" t="s">
        <v>5940</v>
      </c>
      <c r="H228" t="s">
        <v>174</v>
      </c>
      <c r="I228" t="s">
        <v>1605</v>
      </c>
      <c r="J228" t="s">
        <v>5985</v>
      </c>
      <c r="K228" t="s">
        <v>96</v>
      </c>
      <c r="L228" t="s">
        <v>5986</v>
      </c>
      <c r="M228" s="35">
        <v>45988.731944444437</v>
      </c>
      <c r="N228" s="35">
        <v>45994.667361111111</v>
      </c>
      <c r="O228" t="s">
        <v>972</v>
      </c>
      <c r="P228" t="s">
        <v>5944</v>
      </c>
      <c r="Q228" t="s">
        <v>5945</v>
      </c>
      <c r="R228" t="s">
        <v>98</v>
      </c>
      <c r="S228" t="s">
        <v>99</v>
      </c>
      <c r="T228" t="s">
        <v>100</v>
      </c>
      <c r="U228" t="s">
        <v>5928</v>
      </c>
      <c r="V228" t="s">
        <v>5987</v>
      </c>
      <c r="W228" t="s">
        <v>102</v>
      </c>
      <c r="X228" t="s">
        <v>5988</v>
      </c>
      <c r="Y228" t="s">
        <v>13</v>
      </c>
      <c r="Z228" t="s">
        <v>105</v>
      </c>
      <c r="AA228" t="s">
        <v>1514</v>
      </c>
      <c r="AB228" s="37">
        <v>1</v>
      </c>
      <c r="AC228" t="s">
        <v>107</v>
      </c>
      <c r="AD228" s="37">
        <v>275729</v>
      </c>
      <c r="AE228" s="37">
        <v>196537</v>
      </c>
      <c r="AF228" s="37">
        <v>275729</v>
      </c>
    </row>
    <row r="229" spans="1:32">
      <c r="A229" t="s">
        <v>242</v>
      </c>
      <c r="B229" t="s">
        <v>248</v>
      </c>
      <c r="C229" t="s">
        <v>244</v>
      </c>
      <c r="D229" t="s">
        <v>309</v>
      </c>
      <c r="E229" t="s">
        <v>5989</v>
      </c>
      <c r="F229" t="s">
        <v>5990</v>
      </c>
      <c r="G229" t="s">
        <v>5940</v>
      </c>
      <c r="H229" t="s">
        <v>248</v>
      </c>
      <c r="I229" t="s">
        <v>242</v>
      </c>
      <c r="J229" t="s">
        <v>5991</v>
      </c>
      <c r="K229" t="s">
        <v>96</v>
      </c>
      <c r="L229" t="s">
        <v>5992</v>
      </c>
      <c r="M229" s="35">
        <v>45988.716666666667</v>
      </c>
      <c r="N229" s="35">
        <v>45993.46597222222</v>
      </c>
      <c r="O229" t="s">
        <v>972</v>
      </c>
      <c r="P229" t="s">
        <v>5944</v>
      </c>
      <c r="Q229" t="s">
        <v>5945</v>
      </c>
      <c r="R229" t="s">
        <v>963</v>
      </c>
      <c r="S229" t="s">
        <v>964</v>
      </c>
      <c r="T229" t="s">
        <v>100</v>
      </c>
      <c r="U229" t="s">
        <v>5928</v>
      </c>
      <c r="V229" t="s">
        <v>5993</v>
      </c>
      <c r="W229" t="s">
        <v>102</v>
      </c>
      <c r="X229" t="s">
        <v>5994</v>
      </c>
      <c r="Y229" t="s">
        <v>8</v>
      </c>
      <c r="Z229" t="s">
        <v>105</v>
      </c>
      <c r="AA229" t="s">
        <v>1658</v>
      </c>
      <c r="AB229" s="37">
        <v>1</v>
      </c>
      <c r="AC229" t="s">
        <v>107</v>
      </c>
      <c r="AD229" s="37">
        <v>65960</v>
      </c>
      <c r="AE229" s="37">
        <v>75096</v>
      </c>
      <c r="AF229" s="37">
        <v>65960</v>
      </c>
    </row>
    <row r="230" spans="1:32">
      <c r="A230" t="s">
        <v>1084</v>
      </c>
      <c r="B230" t="s">
        <v>957</v>
      </c>
      <c r="C230" t="s">
        <v>286</v>
      </c>
      <c r="D230" t="s">
        <v>6001</v>
      </c>
      <c r="E230" t="s">
        <v>6002</v>
      </c>
      <c r="F230" t="s">
        <v>6003</v>
      </c>
      <c r="G230" t="s">
        <v>5940</v>
      </c>
      <c r="H230" t="s">
        <v>1088</v>
      </c>
      <c r="I230" t="s">
        <v>6004</v>
      </c>
      <c r="J230" t="s">
        <v>6005</v>
      </c>
      <c r="K230" t="s">
        <v>96</v>
      </c>
      <c r="L230" t="s">
        <v>6006</v>
      </c>
      <c r="M230" s="35">
        <v>45988.731944444437</v>
      </c>
      <c r="N230" s="35">
        <v>45994.597222222219</v>
      </c>
      <c r="O230" t="s">
        <v>972</v>
      </c>
      <c r="P230" t="s">
        <v>5944</v>
      </c>
      <c r="Q230" t="s">
        <v>5945</v>
      </c>
      <c r="R230" t="s">
        <v>98</v>
      </c>
      <c r="S230" t="s">
        <v>99</v>
      </c>
      <c r="T230" t="s">
        <v>100</v>
      </c>
      <c r="U230" t="s">
        <v>5928</v>
      </c>
      <c r="V230" t="s">
        <v>6007</v>
      </c>
      <c r="W230" t="s">
        <v>102</v>
      </c>
      <c r="X230" t="s">
        <v>6008</v>
      </c>
      <c r="Y230" t="s">
        <v>13</v>
      </c>
      <c r="Z230" t="s">
        <v>105</v>
      </c>
      <c r="AA230" t="s">
        <v>1506</v>
      </c>
      <c r="AB230" s="37">
        <v>1</v>
      </c>
      <c r="AC230" t="s">
        <v>107</v>
      </c>
      <c r="AD230" s="37">
        <v>275729</v>
      </c>
      <c r="AE230" s="37">
        <v>196537</v>
      </c>
      <c r="AF230" s="37">
        <v>275729</v>
      </c>
    </row>
    <row r="231" spans="1:32">
      <c r="A231" t="s">
        <v>242</v>
      </c>
      <c r="B231" t="s">
        <v>248</v>
      </c>
      <c r="C231" t="s">
        <v>244</v>
      </c>
      <c r="D231" t="s">
        <v>309</v>
      </c>
      <c r="E231" t="s">
        <v>6009</v>
      </c>
      <c r="F231" t="s">
        <v>6010</v>
      </c>
      <c r="G231" t="s">
        <v>5940</v>
      </c>
      <c r="H231" t="s">
        <v>248</v>
      </c>
      <c r="I231" t="s">
        <v>242</v>
      </c>
      <c r="J231" t="s">
        <v>6011</v>
      </c>
      <c r="K231" t="s">
        <v>96</v>
      </c>
      <c r="L231" t="s">
        <v>6012</v>
      </c>
      <c r="M231" s="35">
        <v>45988.716666666667</v>
      </c>
      <c r="N231" s="35">
        <v>45993.34652777778</v>
      </c>
      <c r="O231" t="s">
        <v>972</v>
      </c>
      <c r="P231" t="s">
        <v>5944</v>
      </c>
      <c r="Q231" t="s">
        <v>5945</v>
      </c>
      <c r="R231" t="s">
        <v>964</v>
      </c>
      <c r="S231" t="s">
        <v>964</v>
      </c>
      <c r="T231" t="s">
        <v>100</v>
      </c>
      <c r="U231" t="s">
        <v>5928</v>
      </c>
      <c r="V231" t="s">
        <v>6013</v>
      </c>
      <c r="W231" t="s">
        <v>102</v>
      </c>
      <c r="X231" t="s">
        <v>6014</v>
      </c>
      <c r="Y231" t="s">
        <v>8</v>
      </c>
      <c r="Z231" t="s">
        <v>105</v>
      </c>
      <c r="AA231" t="s">
        <v>2012</v>
      </c>
      <c r="AB231" s="37">
        <v>1</v>
      </c>
      <c r="AC231" t="s">
        <v>107</v>
      </c>
      <c r="AD231" s="37">
        <v>65960</v>
      </c>
      <c r="AE231" s="37">
        <v>75096</v>
      </c>
      <c r="AF231" s="37">
        <v>65960</v>
      </c>
    </row>
    <row r="232" spans="1:32">
      <c r="A232" t="s">
        <v>231</v>
      </c>
      <c r="B232" t="s">
        <v>86</v>
      </c>
      <c r="C232" t="s">
        <v>87</v>
      </c>
      <c r="D232" t="s">
        <v>6023</v>
      </c>
      <c r="E232" t="s">
        <v>6024</v>
      </c>
      <c r="F232" t="s">
        <v>6025</v>
      </c>
      <c r="G232" t="s">
        <v>5940</v>
      </c>
      <c r="H232" t="s">
        <v>235</v>
      </c>
      <c r="I232" t="s">
        <v>6026</v>
      </c>
      <c r="J232" t="s">
        <v>6027</v>
      </c>
      <c r="K232" t="s">
        <v>96</v>
      </c>
      <c r="L232" t="s">
        <v>6028</v>
      </c>
      <c r="M232" s="35">
        <v>45992.738194444442</v>
      </c>
      <c r="N232" s="35">
        <v>45994.597916666673</v>
      </c>
      <c r="O232" t="s">
        <v>972</v>
      </c>
      <c r="P232" t="s">
        <v>5944</v>
      </c>
      <c r="Q232" t="s">
        <v>5945</v>
      </c>
      <c r="R232" t="s">
        <v>964</v>
      </c>
      <c r="S232" t="s">
        <v>964</v>
      </c>
      <c r="T232" t="s">
        <v>100</v>
      </c>
      <c r="U232" t="s">
        <v>5928</v>
      </c>
      <c r="V232" t="s">
        <v>6029</v>
      </c>
      <c r="W232" t="s">
        <v>102</v>
      </c>
      <c r="X232" t="s">
        <v>6030</v>
      </c>
      <c r="Y232" t="s">
        <v>11</v>
      </c>
      <c r="Z232" t="s">
        <v>105</v>
      </c>
      <c r="AA232" t="s">
        <v>1851</v>
      </c>
      <c r="AB232" s="37">
        <v>1</v>
      </c>
      <c r="AC232" t="s">
        <v>107</v>
      </c>
      <c r="AD232" s="37">
        <v>144968</v>
      </c>
      <c r="AE232" s="37">
        <v>140396</v>
      </c>
      <c r="AF232" s="37">
        <v>144968</v>
      </c>
    </row>
    <row r="233" spans="1:32">
      <c r="A233" t="s">
        <v>85</v>
      </c>
      <c r="B233" t="s">
        <v>86</v>
      </c>
      <c r="C233" t="s">
        <v>87</v>
      </c>
      <c r="D233" t="s">
        <v>202</v>
      </c>
      <c r="E233" t="s">
        <v>6037</v>
      </c>
      <c r="F233" t="s">
        <v>6038</v>
      </c>
      <c r="G233" t="s">
        <v>5940</v>
      </c>
      <c r="H233" t="s">
        <v>93</v>
      </c>
      <c r="I233" t="s">
        <v>85</v>
      </c>
      <c r="J233" t="s">
        <v>6039</v>
      </c>
      <c r="K233" t="s">
        <v>96</v>
      </c>
      <c r="L233" t="s">
        <v>6040</v>
      </c>
      <c r="M233" s="35">
        <v>45988.731944444437</v>
      </c>
      <c r="N233" s="35">
        <v>45992.65347222222</v>
      </c>
      <c r="O233" t="s">
        <v>972</v>
      </c>
      <c r="P233" t="s">
        <v>5944</v>
      </c>
      <c r="Q233" t="s">
        <v>5945</v>
      </c>
      <c r="R233" t="s">
        <v>98</v>
      </c>
      <c r="S233" t="s">
        <v>119</v>
      </c>
      <c r="T233" t="s">
        <v>100</v>
      </c>
      <c r="U233" t="s">
        <v>5928</v>
      </c>
      <c r="V233" t="s">
        <v>6041</v>
      </c>
      <c r="W233" t="s">
        <v>102</v>
      </c>
      <c r="X233" t="s">
        <v>6038</v>
      </c>
      <c r="Y233" t="s">
        <v>8</v>
      </c>
      <c r="Z233" t="s">
        <v>105</v>
      </c>
      <c r="AA233" t="s">
        <v>342</v>
      </c>
      <c r="AB233" s="37">
        <v>1</v>
      </c>
      <c r="AC233" t="s">
        <v>107</v>
      </c>
      <c r="AD233" s="37">
        <v>65960</v>
      </c>
      <c r="AE233" s="37">
        <v>75096</v>
      </c>
      <c r="AF233" s="37">
        <v>65960</v>
      </c>
    </row>
    <row r="234" spans="1:32">
      <c r="A234" t="s">
        <v>284</v>
      </c>
      <c r="B234" t="s">
        <v>957</v>
      </c>
      <c r="C234" t="s">
        <v>286</v>
      </c>
      <c r="D234" t="s">
        <v>1834</v>
      </c>
      <c r="E234" t="s">
        <v>6042</v>
      </c>
      <c r="F234" t="s">
        <v>5886</v>
      </c>
      <c r="G234" t="s">
        <v>5940</v>
      </c>
      <c r="H234" t="s">
        <v>290</v>
      </c>
      <c r="I234" t="s">
        <v>1837</v>
      </c>
      <c r="J234" t="s">
        <v>5887</v>
      </c>
      <c r="K234" t="s">
        <v>96</v>
      </c>
      <c r="L234" t="s">
        <v>6043</v>
      </c>
      <c r="M234" s="35">
        <v>45994.71597222222</v>
      </c>
      <c r="N234" s="35">
        <v>45996.738194444442</v>
      </c>
      <c r="O234" t="s">
        <v>972</v>
      </c>
      <c r="P234" t="s">
        <v>5944</v>
      </c>
      <c r="Q234" t="s">
        <v>5945</v>
      </c>
      <c r="R234" t="s">
        <v>963</v>
      </c>
      <c r="S234" t="s">
        <v>964</v>
      </c>
      <c r="T234" t="s">
        <v>100</v>
      </c>
      <c r="U234" t="s">
        <v>5928</v>
      </c>
      <c r="V234" t="s">
        <v>6044</v>
      </c>
      <c r="W234" t="s">
        <v>102</v>
      </c>
      <c r="X234" t="s">
        <v>6045</v>
      </c>
      <c r="Y234" t="s">
        <v>11</v>
      </c>
      <c r="Z234" t="s">
        <v>105</v>
      </c>
      <c r="AA234" t="s">
        <v>444</v>
      </c>
      <c r="AB234" s="37">
        <v>1</v>
      </c>
      <c r="AC234" t="s">
        <v>107</v>
      </c>
      <c r="AD234" s="37">
        <v>144968</v>
      </c>
      <c r="AE234" s="37">
        <v>140396</v>
      </c>
      <c r="AF234" s="37">
        <v>144968</v>
      </c>
    </row>
    <row r="235" spans="1:32">
      <c r="A235" t="s">
        <v>297</v>
      </c>
      <c r="B235" t="s">
        <v>109</v>
      </c>
      <c r="C235" t="s">
        <v>110</v>
      </c>
      <c r="D235" t="s">
        <v>352</v>
      </c>
      <c r="E235" t="s">
        <v>6046</v>
      </c>
      <c r="F235" t="s">
        <v>6047</v>
      </c>
      <c r="G235" t="s">
        <v>5940</v>
      </c>
      <c r="H235" t="s">
        <v>302</v>
      </c>
      <c r="I235" t="s">
        <v>297</v>
      </c>
      <c r="J235" t="s">
        <v>6048</v>
      </c>
      <c r="K235" t="s">
        <v>96</v>
      </c>
      <c r="L235" t="s">
        <v>6049</v>
      </c>
      <c r="M235" s="35">
        <v>45994.71597222222</v>
      </c>
      <c r="N235" s="35">
        <v>45996.734722222223</v>
      </c>
      <c r="O235" t="s">
        <v>972</v>
      </c>
      <c r="P235" t="s">
        <v>5944</v>
      </c>
      <c r="Q235" t="s">
        <v>5945</v>
      </c>
      <c r="R235" t="s">
        <v>963</v>
      </c>
      <c r="S235" t="s">
        <v>963</v>
      </c>
      <c r="T235" t="s">
        <v>100</v>
      </c>
      <c r="U235" t="s">
        <v>5928</v>
      </c>
      <c r="V235" t="s">
        <v>6050</v>
      </c>
      <c r="W235" t="s">
        <v>102</v>
      </c>
      <c r="X235" t="s">
        <v>6051</v>
      </c>
      <c r="Y235" t="s">
        <v>8</v>
      </c>
      <c r="Z235" t="s">
        <v>105</v>
      </c>
      <c r="AA235" t="s">
        <v>1459</v>
      </c>
      <c r="AB235" s="37">
        <v>1</v>
      </c>
      <c r="AC235" t="s">
        <v>107</v>
      </c>
      <c r="AD235" s="37">
        <v>65960</v>
      </c>
      <c r="AE235" s="37">
        <v>75096</v>
      </c>
      <c r="AF235" s="37">
        <v>65960</v>
      </c>
    </row>
    <row r="236" spans="1:32">
      <c r="A236" t="s">
        <v>242</v>
      </c>
      <c r="B236" t="s">
        <v>248</v>
      </c>
      <c r="C236" t="s">
        <v>244</v>
      </c>
      <c r="D236" t="s">
        <v>309</v>
      </c>
      <c r="E236" t="s">
        <v>6055</v>
      </c>
      <c r="F236" t="s">
        <v>6056</v>
      </c>
      <c r="G236" t="s">
        <v>5940</v>
      </c>
      <c r="H236" t="s">
        <v>248</v>
      </c>
      <c r="I236" t="s">
        <v>242</v>
      </c>
      <c r="J236" t="s">
        <v>6057</v>
      </c>
      <c r="K236" t="s">
        <v>96</v>
      </c>
      <c r="L236" t="s">
        <v>6058</v>
      </c>
      <c r="M236" s="35">
        <v>45994.71597222222</v>
      </c>
      <c r="N236" s="35">
        <v>45996.736805555563</v>
      </c>
      <c r="O236" t="s">
        <v>972</v>
      </c>
      <c r="P236" t="s">
        <v>5944</v>
      </c>
      <c r="Q236" t="s">
        <v>5945</v>
      </c>
      <c r="R236" t="s">
        <v>964</v>
      </c>
      <c r="S236" t="s">
        <v>964</v>
      </c>
      <c r="T236" t="s">
        <v>100</v>
      </c>
      <c r="U236" t="s">
        <v>5928</v>
      </c>
      <c r="V236" t="s">
        <v>6059</v>
      </c>
      <c r="W236" t="s">
        <v>102</v>
      </c>
      <c r="X236" t="s">
        <v>6060</v>
      </c>
      <c r="Y236" t="s">
        <v>8</v>
      </c>
      <c r="Z236" t="s">
        <v>105</v>
      </c>
      <c r="AA236" t="s">
        <v>1658</v>
      </c>
      <c r="AB236" s="37">
        <v>1</v>
      </c>
      <c r="AC236" t="s">
        <v>107</v>
      </c>
      <c r="AD236" s="37">
        <v>65960</v>
      </c>
      <c r="AE236" s="37">
        <v>75096</v>
      </c>
      <c r="AF236" s="37">
        <v>65960</v>
      </c>
    </row>
    <row r="237" spans="1:32">
      <c r="A237" t="s">
        <v>231</v>
      </c>
      <c r="B237" t="s">
        <v>86</v>
      </c>
      <c r="C237" t="s">
        <v>87</v>
      </c>
      <c r="D237" t="s">
        <v>6061</v>
      </c>
      <c r="E237" t="s">
        <v>6062</v>
      </c>
      <c r="F237" t="s">
        <v>6063</v>
      </c>
      <c r="G237" t="s">
        <v>5940</v>
      </c>
      <c r="H237" t="s">
        <v>235</v>
      </c>
      <c r="I237" t="s">
        <v>6064</v>
      </c>
      <c r="J237" t="s">
        <v>6065</v>
      </c>
      <c r="K237" t="s">
        <v>96</v>
      </c>
      <c r="L237" t="s">
        <v>6066</v>
      </c>
      <c r="M237" s="35">
        <v>45994.71597222222</v>
      </c>
      <c r="N237" s="35">
        <v>46001.686805555553</v>
      </c>
      <c r="O237" t="s">
        <v>972</v>
      </c>
      <c r="P237" t="s">
        <v>5944</v>
      </c>
      <c r="Q237" t="s">
        <v>5945</v>
      </c>
      <c r="R237" t="s">
        <v>963</v>
      </c>
      <c r="S237" t="s">
        <v>963</v>
      </c>
      <c r="T237" t="s">
        <v>100</v>
      </c>
      <c r="U237" t="s">
        <v>5928</v>
      </c>
      <c r="V237" t="s">
        <v>6067</v>
      </c>
      <c r="W237" t="s">
        <v>102</v>
      </c>
      <c r="X237" t="s">
        <v>6068</v>
      </c>
      <c r="Y237" t="s">
        <v>11</v>
      </c>
      <c r="Z237" t="s">
        <v>105</v>
      </c>
      <c r="AA237" t="s">
        <v>1851</v>
      </c>
      <c r="AB237" s="37">
        <v>1</v>
      </c>
      <c r="AC237" t="s">
        <v>107</v>
      </c>
      <c r="AD237" s="37">
        <v>144968</v>
      </c>
      <c r="AE237" s="37">
        <v>140396</v>
      </c>
      <c r="AF237" s="37">
        <v>144968</v>
      </c>
    </row>
    <row r="238" spans="1:32">
      <c r="A238" t="s">
        <v>417</v>
      </c>
      <c r="B238" t="s">
        <v>86</v>
      </c>
      <c r="C238" t="s">
        <v>87</v>
      </c>
      <c r="D238" t="s">
        <v>734</v>
      </c>
      <c r="E238" t="s">
        <v>6069</v>
      </c>
      <c r="F238" t="s">
        <v>6070</v>
      </c>
      <c r="G238" t="s">
        <v>5940</v>
      </c>
      <c r="H238" t="s">
        <v>455</v>
      </c>
      <c r="I238" t="s">
        <v>737</v>
      </c>
      <c r="J238" t="s">
        <v>6071</v>
      </c>
      <c r="K238" t="s">
        <v>96</v>
      </c>
      <c r="L238" t="s">
        <v>6072</v>
      </c>
      <c r="M238" s="35">
        <v>45993.531944444447</v>
      </c>
      <c r="N238" s="35">
        <v>45994.602777777778</v>
      </c>
      <c r="O238" t="s">
        <v>972</v>
      </c>
      <c r="P238" t="s">
        <v>5944</v>
      </c>
      <c r="Q238" t="s">
        <v>5945</v>
      </c>
      <c r="R238" t="s">
        <v>98</v>
      </c>
      <c r="S238" t="s">
        <v>99</v>
      </c>
      <c r="T238" t="s">
        <v>100</v>
      </c>
      <c r="U238" t="s">
        <v>5928</v>
      </c>
      <c r="V238" t="s">
        <v>6073</v>
      </c>
      <c r="W238" t="s">
        <v>102</v>
      </c>
      <c r="X238" t="s">
        <v>6074</v>
      </c>
      <c r="Y238" t="s">
        <v>8</v>
      </c>
      <c r="Z238" t="s">
        <v>105</v>
      </c>
      <c r="AA238" t="s">
        <v>469</v>
      </c>
      <c r="AB238" s="37">
        <v>1</v>
      </c>
      <c r="AC238" t="s">
        <v>107</v>
      </c>
      <c r="AD238" s="37">
        <v>65960</v>
      </c>
      <c r="AE238" s="37">
        <v>75096</v>
      </c>
      <c r="AF238" s="37">
        <v>65960</v>
      </c>
    </row>
    <row r="239" spans="1:32">
      <c r="A239" t="s">
        <v>297</v>
      </c>
      <c r="B239" t="s">
        <v>109</v>
      </c>
      <c r="C239" t="s">
        <v>110</v>
      </c>
      <c r="D239" t="s">
        <v>352</v>
      </c>
      <c r="E239" t="s">
        <v>6075</v>
      </c>
      <c r="F239" t="s">
        <v>6076</v>
      </c>
      <c r="G239" t="s">
        <v>5940</v>
      </c>
      <c r="H239" t="s">
        <v>302</v>
      </c>
      <c r="I239" t="s">
        <v>297</v>
      </c>
      <c r="J239" t="s">
        <v>6077</v>
      </c>
      <c r="K239" t="s">
        <v>96</v>
      </c>
      <c r="L239" t="s">
        <v>6078</v>
      </c>
      <c r="M239" s="35">
        <v>45993.531944444447</v>
      </c>
      <c r="N239" s="35">
        <v>45994.6</v>
      </c>
      <c r="O239" t="s">
        <v>972</v>
      </c>
      <c r="P239" t="s">
        <v>5944</v>
      </c>
      <c r="Q239" t="s">
        <v>5945</v>
      </c>
      <c r="R239" t="s">
        <v>98</v>
      </c>
      <c r="S239" t="s">
        <v>99</v>
      </c>
      <c r="T239" t="s">
        <v>100</v>
      </c>
      <c r="U239" t="s">
        <v>5928</v>
      </c>
      <c r="V239" t="s">
        <v>6079</v>
      </c>
      <c r="W239" t="s">
        <v>102</v>
      </c>
      <c r="X239" t="s">
        <v>6080</v>
      </c>
      <c r="Y239" t="s">
        <v>8</v>
      </c>
      <c r="Z239" t="s">
        <v>105</v>
      </c>
      <c r="AA239" t="s">
        <v>1005</v>
      </c>
      <c r="AB239" s="37">
        <v>1</v>
      </c>
      <c r="AC239" t="s">
        <v>107</v>
      </c>
      <c r="AD239" s="37">
        <v>65960</v>
      </c>
      <c r="AE239" s="37">
        <v>75096</v>
      </c>
      <c r="AF239" s="37">
        <v>65960</v>
      </c>
    </row>
    <row r="240" spans="1:32">
      <c r="A240" t="s">
        <v>417</v>
      </c>
      <c r="B240" t="s">
        <v>86</v>
      </c>
      <c r="C240" t="s">
        <v>87</v>
      </c>
      <c r="D240" t="s">
        <v>2914</v>
      </c>
      <c r="E240" t="s">
        <v>6085</v>
      </c>
      <c r="F240" t="s">
        <v>6086</v>
      </c>
      <c r="G240" t="s">
        <v>5940</v>
      </c>
      <c r="H240" t="s">
        <v>630</v>
      </c>
      <c r="I240" t="s">
        <v>2917</v>
      </c>
      <c r="J240" t="s">
        <v>6087</v>
      </c>
      <c r="K240" t="s">
        <v>96</v>
      </c>
      <c r="L240" t="s">
        <v>6088</v>
      </c>
      <c r="M240" s="35">
        <v>45996.684027777781</v>
      </c>
      <c r="N240" s="35">
        <v>46001.683333333327</v>
      </c>
      <c r="O240" t="s">
        <v>972</v>
      </c>
      <c r="P240" t="s">
        <v>5944</v>
      </c>
      <c r="Q240" t="s">
        <v>5945</v>
      </c>
      <c r="R240" t="s">
        <v>964</v>
      </c>
      <c r="S240" t="s">
        <v>964</v>
      </c>
      <c r="T240" t="s">
        <v>100</v>
      </c>
      <c r="U240" t="s">
        <v>5928</v>
      </c>
      <c r="V240" t="s">
        <v>6089</v>
      </c>
      <c r="W240" t="s">
        <v>102</v>
      </c>
      <c r="X240" t="s">
        <v>6090</v>
      </c>
      <c r="Y240" t="s">
        <v>104</v>
      </c>
      <c r="Z240" t="s">
        <v>1167</v>
      </c>
      <c r="AA240" t="s">
        <v>469</v>
      </c>
      <c r="AB240" s="37">
        <v>1</v>
      </c>
      <c r="AC240" t="s">
        <v>107</v>
      </c>
      <c r="AD240" s="37">
        <v>479589</v>
      </c>
      <c r="AE240" s="37">
        <v>196537</v>
      </c>
      <c r="AF240" s="37">
        <v>479589</v>
      </c>
    </row>
    <row r="241" spans="1:32">
      <c r="A241" t="s">
        <v>417</v>
      </c>
      <c r="B241" t="s">
        <v>86</v>
      </c>
      <c r="C241" t="s">
        <v>87</v>
      </c>
      <c r="D241" t="s">
        <v>470</v>
      </c>
      <c r="E241" t="s">
        <v>6091</v>
      </c>
      <c r="F241" t="s">
        <v>6092</v>
      </c>
      <c r="G241" t="s">
        <v>5940</v>
      </c>
      <c r="H241" t="s">
        <v>455</v>
      </c>
      <c r="I241" t="s">
        <v>473</v>
      </c>
      <c r="J241" t="s">
        <v>6093</v>
      </c>
      <c r="K241" t="s">
        <v>96</v>
      </c>
      <c r="L241" t="s">
        <v>6094</v>
      </c>
      <c r="M241" s="35">
        <v>45996.684027777781</v>
      </c>
      <c r="N241" s="35">
        <v>46001.52847222222</v>
      </c>
      <c r="O241" t="s">
        <v>972</v>
      </c>
      <c r="P241" t="s">
        <v>5944</v>
      </c>
      <c r="Q241" t="s">
        <v>5945</v>
      </c>
      <c r="R241" t="s">
        <v>963</v>
      </c>
      <c r="S241" t="s">
        <v>964</v>
      </c>
      <c r="T241" t="s">
        <v>100</v>
      </c>
      <c r="U241" t="s">
        <v>5928</v>
      </c>
      <c r="V241" t="s">
        <v>6095</v>
      </c>
      <c r="W241" t="s">
        <v>102</v>
      </c>
      <c r="X241" t="s">
        <v>6096</v>
      </c>
      <c r="Y241" t="s">
        <v>11</v>
      </c>
      <c r="Z241" t="s">
        <v>105</v>
      </c>
      <c r="AA241" t="s">
        <v>1318</v>
      </c>
      <c r="AB241" s="37">
        <v>1</v>
      </c>
      <c r="AC241" t="s">
        <v>107</v>
      </c>
      <c r="AD241" s="37">
        <v>144968</v>
      </c>
      <c r="AE241" s="37">
        <v>140396</v>
      </c>
      <c r="AF241" s="37">
        <v>144968</v>
      </c>
    </row>
    <row r="242" spans="1:32">
      <c r="A242" t="s">
        <v>85</v>
      </c>
      <c r="B242" t="s">
        <v>86</v>
      </c>
      <c r="C242" t="s">
        <v>87</v>
      </c>
      <c r="D242" t="s">
        <v>202</v>
      </c>
      <c r="E242" t="s">
        <v>6097</v>
      </c>
      <c r="F242" t="s">
        <v>6098</v>
      </c>
      <c r="G242" t="s">
        <v>5940</v>
      </c>
      <c r="H242" t="s">
        <v>93</v>
      </c>
      <c r="I242" t="s">
        <v>85</v>
      </c>
      <c r="J242" t="s">
        <v>6099</v>
      </c>
      <c r="K242" t="s">
        <v>96</v>
      </c>
      <c r="L242" t="s">
        <v>6100</v>
      </c>
      <c r="M242" s="35">
        <v>46014.724305555559</v>
      </c>
      <c r="N242" s="35">
        <v>46019.462500000001</v>
      </c>
      <c r="O242" t="s">
        <v>972</v>
      </c>
      <c r="P242" t="s">
        <v>5944</v>
      </c>
      <c r="Q242" t="s">
        <v>5945</v>
      </c>
      <c r="R242" t="s">
        <v>98</v>
      </c>
      <c r="S242" t="s">
        <v>99</v>
      </c>
      <c r="T242" t="s">
        <v>100</v>
      </c>
      <c r="U242" t="s">
        <v>5928</v>
      </c>
      <c r="V242" t="s">
        <v>6101</v>
      </c>
      <c r="W242" t="s">
        <v>102</v>
      </c>
      <c r="X242" t="s">
        <v>6102</v>
      </c>
      <c r="Y242" t="s">
        <v>8</v>
      </c>
      <c r="Z242" t="s">
        <v>105</v>
      </c>
      <c r="AA242" t="s">
        <v>451</v>
      </c>
      <c r="AB242" s="37">
        <v>1</v>
      </c>
      <c r="AC242" t="s">
        <v>107</v>
      </c>
      <c r="AD242" s="37">
        <v>65960</v>
      </c>
      <c r="AE242" s="37">
        <v>75096</v>
      </c>
      <c r="AF242" s="37">
        <v>65960</v>
      </c>
    </row>
    <row r="243" spans="1:32">
      <c r="A243" t="s">
        <v>242</v>
      </c>
      <c r="B243" t="s">
        <v>248</v>
      </c>
      <c r="C243" t="s">
        <v>244</v>
      </c>
      <c r="D243" t="s">
        <v>6103</v>
      </c>
      <c r="E243" t="s">
        <v>6104</v>
      </c>
      <c r="F243" t="s">
        <v>6105</v>
      </c>
      <c r="G243" t="s">
        <v>5940</v>
      </c>
      <c r="H243" t="s">
        <v>248</v>
      </c>
      <c r="I243" t="s">
        <v>6106</v>
      </c>
      <c r="J243" t="s">
        <v>6107</v>
      </c>
      <c r="K243" t="s">
        <v>96</v>
      </c>
      <c r="L243" t="s">
        <v>6108</v>
      </c>
      <c r="M243" s="35">
        <v>46006.740277777782</v>
      </c>
      <c r="N243" s="35">
        <v>46008.525000000001</v>
      </c>
      <c r="O243" t="s">
        <v>972</v>
      </c>
      <c r="P243" t="s">
        <v>5944</v>
      </c>
      <c r="Q243" t="s">
        <v>5945</v>
      </c>
      <c r="R243" t="s">
        <v>963</v>
      </c>
      <c r="S243" t="s">
        <v>963</v>
      </c>
      <c r="T243" t="s">
        <v>100</v>
      </c>
      <c r="U243" t="s">
        <v>5928</v>
      </c>
      <c r="V243" t="s">
        <v>6109</v>
      </c>
      <c r="W243" t="s">
        <v>102</v>
      </c>
      <c r="X243" t="s">
        <v>6110</v>
      </c>
      <c r="Y243" t="s">
        <v>11</v>
      </c>
      <c r="Z243" t="s">
        <v>105</v>
      </c>
      <c r="AA243" t="s">
        <v>3485</v>
      </c>
      <c r="AB243" s="37">
        <v>1</v>
      </c>
      <c r="AC243" t="s">
        <v>107</v>
      </c>
      <c r="AD243" s="37">
        <v>144968</v>
      </c>
      <c r="AE243" s="37">
        <v>140396</v>
      </c>
      <c r="AF243" s="37">
        <v>144968</v>
      </c>
    </row>
    <row r="244" spans="1:32">
      <c r="A244" t="s">
        <v>242</v>
      </c>
      <c r="B244" t="s">
        <v>248</v>
      </c>
      <c r="C244" t="s">
        <v>244</v>
      </c>
      <c r="D244" t="s">
        <v>1643</v>
      </c>
      <c r="E244" t="s">
        <v>6111</v>
      </c>
      <c r="F244" t="s">
        <v>6112</v>
      </c>
      <c r="G244" t="s">
        <v>5940</v>
      </c>
      <c r="H244" t="s">
        <v>248</v>
      </c>
      <c r="I244" t="s">
        <v>1646</v>
      </c>
      <c r="J244" t="s">
        <v>6113</v>
      </c>
      <c r="K244" t="s">
        <v>96</v>
      </c>
      <c r="L244" t="s">
        <v>6114</v>
      </c>
      <c r="M244" s="35">
        <v>45996.684027777781</v>
      </c>
      <c r="N244" s="35">
        <v>46006.628472222219</v>
      </c>
      <c r="O244" t="s">
        <v>972</v>
      </c>
      <c r="P244" t="s">
        <v>5944</v>
      </c>
      <c r="Q244" t="s">
        <v>5945</v>
      </c>
      <c r="R244" t="s">
        <v>964</v>
      </c>
      <c r="S244" t="s">
        <v>964</v>
      </c>
      <c r="T244" t="s">
        <v>100</v>
      </c>
      <c r="U244" t="s">
        <v>5928</v>
      </c>
      <c r="V244" t="s">
        <v>6115</v>
      </c>
      <c r="W244" t="s">
        <v>102</v>
      </c>
      <c r="X244" t="s">
        <v>6116</v>
      </c>
      <c r="Y244" t="s">
        <v>8</v>
      </c>
      <c r="Z244" t="s">
        <v>105</v>
      </c>
      <c r="AA244" t="s">
        <v>435</v>
      </c>
      <c r="AB244" s="37">
        <v>1</v>
      </c>
      <c r="AC244" t="s">
        <v>107</v>
      </c>
      <c r="AD244" s="37">
        <v>65960</v>
      </c>
      <c r="AE244" s="37">
        <v>75096</v>
      </c>
      <c r="AF244" s="37">
        <v>65960</v>
      </c>
    </row>
    <row r="245" spans="1:32">
      <c r="A245" t="s">
        <v>707</v>
      </c>
      <c r="B245" t="s">
        <v>109</v>
      </c>
      <c r="C245" t="s">
        <v>160</v>
      </c>
      <c r="D245" t="s">
        <v>1577</v>
      </c>
      <c r="E245" t="s">
        <v>6117</v>
      </c>
      <c r="F245" t="s">
        <v>6118</v>
      </c>
      <c r="G245" t="s">
        <v>5940</v>
      </c>
      <c r="H245" t="s">
        <v>722</v>
      </c>
      <c r="I245" t="s">
        <v>1580</v>
      </c>
      <c r="J245" t="s">
        <v>6119</v>
      </c>
      <c r="K245" t="s">
        <v>96</v>
      </c>
      <c r="L245" t="s">
        <v>6120</v>
      </c>
      <c r="M245" s="35">
        <v>46008.618750000001</v>
      </c>
      <c r="N245" s="35">
        <v>46009.470833333333</v>
      </c>
      <c r="O245" t="s">
        <v>972</v>
      </c>
      <c r="P245" t="s">
        <v>5944</v>
      </c>
      <c r="Q245" t="s">
        <v>5945</v>
      </c>
      <c r="R245" t="s">
        <v>98</v>
      </c>
      <c r="S245" t="s">
        <v>99</v>
      </c>
      <c r="T245" t="s">
        <v>100</v>
      </c>
      <c r="U245" t="s">
        <v>5928</v>
      </c>
      <c r="V245" t="s">
        <v>6121</v>
      </c>
      <c r="W245" t="s">
        <v>102</v>
      </c>
      <c r="X245" t="s">
        <v>6122</v>
      </c>
      <c r="Y245" t="s">
        <v>8</v>
      </c>
      <c r="Z245" t="s">
        <v>105</v>
      </c>
      <c r="AA245" t="s">
        <v>718</v>
      </c>
      <c r="AB245" s="37">
        <v>1</v>
      </c>
      <c r="AC245" t="s">
        <v>107</v>
      </c>
      <c r="AD245" s="37">
        <v>65960</v>
      </c>
      <c r="AE245" s="37">
        <v>75096</v>
      </c>
      <c r="AF245" s="37">
        <v>65960</v>
      </c>
    </row>
    <row r="246" spans="1:32">
      <c r="A246" t="s">
        <v>626</v>
      </c>
      <c r="B246" t="s">
        <v>124</v>
      </c>
      <c r="C246" t="s">
        <v>125</v>
      </c>
      <c r="D246" t="s">
        <v>6123</v>
      </c>
      <c r="E246" t="s">
        <v>6124</v>
      </c>
      <c r="F246" t="s">
        <v>6125</v>
      </c>
      <c r="G246" t="s">
        <v>5940</v>
      </c>
      <c r="H246" t="s">
        <v>630</v>
      </c>
      <c r="I246" t="s">
        <v>6126</v>
      </c>
      <c r="J246" t="s">
        <v>6127</v>
      </c>
      <c r="K246" t="s">
        <v>96</v>
      </c>
      <c r="L246" t="s">
        <v>6128</v>
      </c>
      <c r="M246" s="35">
        <v>46008.618750000001</v>
      </c>
      <c r="N246" s="35">
        <v>46010.487500000003</v>
      </c>
      <c r="O246" t="s">
        <v>972</v>
      </c>
      <c r="P246" t="s">
        <v>5944</v>
      </c>
      <c r="Q246" t="s">
        <v>5945</v>
      </c>
      <c r="R246" t="s">
        <v>98</v>
      </c>
      <c r="S246" t="s">
        <v>99</v>
      </c>
      <c r="T246" t="s">
        <v>100</v>
      </c>
      <c r="U246" t="s">
        <v>5928</v>
      </c>
      <c r="V246" t="s">
        <v>6129</v>
      </c>
      <c r="W246" t="s">
        <v>102</v>
      </c>
      <c r="X246" t="s">
        <v>6130</v>
      </c>
      <c r="Y246" t="s">
        <v>13</v>
      </c>
      <c r="Z246" t="s">
        <v>105</v>
      </c>
      <c r="AA246" t="s">
        <v>635</v>
      </c>
      <c r="AB246" s="37">
        <v>1</v>
      </c>
      <c r="AC246" t="s">
        <v>107</v>
      </c>
      <c r="AD246" s="37">
        <v>275729</v>
      </c>
      <c r="AE246" s="37">
        <v>196537</v>
      </c>
      <c r="AF246" s="37">
        <v>275729</v>
      </c>
    </row>
    <row r="247" spans="1:32">
      <c r="A247" t="s">
        <v>297</v>
      </c>
      <c r="B247" t="s">
        <v>109</v>
      </c>
      <c r="C247" t="s">
        <v>110</v>
      </c>
      <c r="D247" t="s">
        <v>1610</v>
      </c>
      <c r="E247" t="s">
        <v>6131</v>
      </c>
      <c r="F247" t="s">
        <v>6132</v>
      </c>
      <c r="G247" t="s">
        <v>5940</v>
      </c>
      <c r="H247" t="s">
        <v>302</v>
      </c>
      <c r="I247" t="s">
        <v>1613</v>
      </c>
      <c r="J247" t="s">
        <v>6133</v>
      </c>
      <c r="K247" t="s">
        <v>96</v>
      </c>
      <c r="L247" t="s">
        <v>6134</v>
      </c>
      <c r="M247" s="35">
        <v>46008.618750000001</v>
      </c>
      <c r="N247" s="35">
        <v>46010.651388888888</v>
      </c>
      <c r="O247" t="s">
        <v>972</v>
      </c>
      <c r="P247" t="s">
        <v>5944</v>
      </c>
      <c r="Q247" t="s">
        <v>5945</v>
      </c>
      <c r="R247" t="s">
        <v>98</v>
      </c>
      <c r="S247" t="s">
        <v>99</v>
      </c>
      <c r="T247" t="s">
        <v>100</v>
      </c>
      <c r="U247" t="s">
        <v>5928</v>
      </c>
      <c r="V247" t="s">
        <v>6135</v>
      </c>
      <c r="W247" t="s">
        <v>102</v>
      </c>
      <c r="X247" t="s">
        <v>6136</v>
      </c>
      <c r="Y247" t="s">
        <v>13</v>
      </c>
      <c r="Z247" t="s">
        <v>105</v>
      </c>
      <c r="AA247" t="s">
        <v>485</v>
      </c>
      <c r="AB247" s="37">
        <v>1</v>
      </c>
      <c r="AC247" t="s">
        <v>107</v>
      </c>
      <c r="AD247" s="37">
        <v>275729</v>
      </c>
      <c r="AE247" s="37">
        <v>196537</v>
      </c>
      <c r="AF247" s="37">
        <v>275729</v>
      </c>
    </row>
    <row r="248" spans="1:32">
      <c r="A248" t="s">
        <v>108</v>
      </c>
      <c r="B248" t="s">
        <v>109</v>
      </c>
      <c r="C248" t="s">
        <v>110</v>
      </c>
      <c r="D248" t="s">
        <v>6137</v>
      </c>
      <c r="E248" t="s">
        <v>6138</v>
      </c>
      <c r="F248" t="s">
        <v>6139</v>
      </c>
      <c r="G248" t="s">
        <v>5940</v>
      </c>
      <c r="H248" t="s">
        <v>115</v>
      </c>
      <c r="I248" t="s">
        <v>6140</v>
      </c>
      <c r="J248" t="s">
        <v>6141</v>
      </c>
      <c r="K248" t="s">
        <v>96</v>
      </c>
      <c r="L248" t="s">
        <v>6142</v>
      </c>
      <c r="M248" s="35">
        <v>46006.740277777782</v>
      </c>
      <c r="N248" s="35">
        <v>46008.549305555563</v>
      </c>
      <c r="O248" t="s">
        <v>972</v>
      </c>
      <c r="P248" t="s">
        <v>5944</v>
      </c>
      <c r="Q248" t="s">
        <v>5945</v>
      </c>
      <c r="R248" t="s">
        <v>964</v>
      </c>
      <c r="S248" t="s">
        <v>964</v>
      </c>
      <c r="T248" t="s">
        <v>100</v>
      </c>
      <c r="U248" t="s">
        <v>5928</v>
      </c>
      <c r="V248" t="s">
        <v>6143</v>
      </c>
      <c r="W248" t="s">
        <v>102</v>
      </c>
      <c r="X248" t="s">
        <v>6144</v>
      </c>
      <c r="Y248" t="s">
        <v>15</v>
      </c>
      <c r="Z248" t="s">
        <v>105</v>
      </c>
      <c r="AA248" t="s">
        <v>351</v>
      </c>
      <c r="AB248" s="37">
        <v>1</v>
      </c>
      <c r="AC248" t="s">
        <v>107</v>
      </c>
      <c r="AD248" s="37">
        <v>479589</v>
      </c>
      <c r="AE248" s="37">
        <v>196537</v>
      </c>
      <c r="AF248" s="37">
        <v>479589</v>
      </c>
    </row>
    <row r="249" spans="1:32">
      <c r="A249" t="s">
        <v>189</v>
      </c>
      <c r="B249" t="s">
        <v>190</v>
      </c>
      <c r="C249" t="s">
        <v>191</v>
      </c>
      <c r="D249" t="s">
        <v>210</v>
      </c>
      <c r="E249" t="s">
        <v>6145</v>
      </c>
      <c r="F249" t="s">
        <v>4183</v>
      </c>
      <c r="G249" t="s">
        <v>5940</v>
      </c>
      <c r="H249" t="s">
        <v>195</v>
      </c>
      <c r="I249" t="s">
        <v>189</v>
      </c>
      <c r="J249" t="s">
        <v>4184</v>
      </c>
      <c r="K249" t="s">
        <v>96</v>
      </c>
      <c r="L249" t="s">
        <v>6146</v>
      </c>
      <c r="M249" s="35">
        <v>46008.618750000001</v>
      </c>
      <c r="N249" s="35">
        <v>46010.705555555563</v>
      </c>
      <c r="O249" t="s">
        <v>972</v>
      </c>
      <c r="P249" t="s">
        <v>5944</v>
      </c>
      <c r="Q249" t="s">
        <v>5945</v>
      </c>
      <c r="R249" t="s">
        <v>98</v>
      </c>
      <c r="S249" t="s">
        <v>119</v>
      </c>
      <c r="T249" t="s">
        <v>100</v>
      </c>
      <c r="U249" t="s">
        <v>5928</v>
      </c>
      <c r="V249" t="s">
        <v>6147</v>
      </c>
      <c r="W249" t="s">
        <v>102</v>
      </c>
      <c r="X249" t="s">
        <v>4187</v>
      </c>
      <c r="Y249" t="s">
        <v>8</v>
      </c>
      <c r="Z249" t="s">
        <v>105</v>
      </c>
      <c r="AA249" t="s">
        <v>230</v>
      </c>
      <c r="AB249" s="37">
        <v>1</v>
      </c>
      <c r="AC249" t="s">
        <v>107</v>
      </c>
      <c r="AD249" s="37">
        <v>65960</v>
      </c>
      <c r="AE249" s="37">
        <v>75096</v>
      </c>
      <c r="AF249" s="37">
        <v>65960</v>
      </c>
    </row>
    <row r="250" spans="1:32">
      <c r="A250" t="s">
        <v>189</v>
      </c>
      <c r="B250" t="s">
        <v>190</v>
      </c>
      <c r="C250" t="s">
        <v>191</v>
      </c>
      <c r="D250" t="s">
        <v>604</v>
      </c>
      <c r="E250" t="s">
        <v>6148</v>
      </c>
      <c r="F250" t="s">
        <v>6149</v>
      </c>
      <c r="G250" t="s">
        <v>5940</v>
      </c>
      <c r="H250" t="s">
        <v>195</v>
      </c>
      <c r="I250" t="s">
        <v>607</v>
      </c>
      <c r="J250" t="s">
        <v>6150</v>
      </c>
      <c r="K250" t="s">
        <v>96</v>
      </c>
      <c r="L250" t="s">
        <v>6151</v>
      </c>
      <c r="M250" s="35">
        <v>46008.618750000001</v>
      </c>
      <c r="N250" s="35">
        <v>46016.428472222222</v>
      </c>
      <c r="O250" t="s">
        <v>972</v>
      </c>
      <c r="P250" t="s">
        <v>5944</v>
      </c>
      <c r="Q250" t="s">
        <v>5945</v>
      </c>
      <c r="R250" t="s">
        <v>98</v>
      </c>
      <c r="S250" t="s">
        <v>119</v>
      </c>
      <c r="T250" t="s">
        <v>100</v>
      </c>
      <c r="U250" t="s">
        <v>5928</v>
      </c>
      <c r="V250" t="s">
        <v>6152</v>
      </c>
      <c r="W250" t="s">
        <v>102</v>
      </c>
      <c r="X250" t="s">
        <v>6153</v>
      </c>
      <c r="Y250" t="s">
        <v>15</v>
      </c>
      <c r="Z250" t="s">
        <v>105</v>
      </c>
      <c r="AA250" t="s">
        <v>553</v>
      </c>
      <c r="AB250" s="37">
        <v>1</v>
      </c>
      <c r="AC250" t="s">
        <v>107</v>
      </c>
      <c r="AD250" s="37">
        <v>479589</v>
      </c>
      <c r="AE250" s="37">
        <v>196537</v>
      </c>
      <c r="AF250" s="37">
        <v>479589</v>
      </c>
    </row>
    <row r="251" spans="1:32">
      <c r="A251" t="s">
        <v>242</v>
      </c>
      <c r="B251" t="s">
        <v>248</v>
      </c>
      <c r="C251" t="s">
        <v>244</v>
      </c>
      <c r="D251" t="s">
        <v>6154</v>
      </c>
      <c r="E251" t="s">
        <v>6155</v>
      </c>
      <c r="F251" t="s">
        <v>6156</v>
      </c>
      <c r="G251" t="s">
        <v>5940</v>
      </c>
      <c r="H251" t="s">
        <v>754</v>
      </c>
      <c r="I251" t="s">
        <v>6157</v>
      </c>
      <c r="J251" t="s">
        <v>6158</v>
      </c>
      <c r="K251" t="s">
        <v>96</v>
      </c>
      <c r="L251" t="s">
        <v>6159</v>
      </c>
      <c r="M251" s="35">
        <v>46008.618750000001</v>
      </c>
      <c r="N251" s="35">
        <v>46010.711805555547</v>
      </c>
      <c r="O251" t="s">
        <v>972</v>
      </c>
      <c r="P251" t="s">
        <v>5944</v>
      </c>
      <c r="Q251" t="s">
        <v>5945</v>
      </c>
      <c r="R251" t="s">
        <v>98</v>
      </c>
      <c r="S251" t="s">
        <v>99</v>
      </c>
      <c r="T251" t="s">
        <v>100</v>
      </c>
      <c r="U251" t="s">
        <v>5928</v>
      </c>
      <c r="V251" t="s">
        <v>6160</v>
      </c>
      <c r="W251" t="s">
        <v>102</v>
      </c>
      <c r="X251" t="s">
        <v>6161</v>
      </c>
      <c r="Y251" t="s">
        <v>11</v>
      </c>
      <c r="Z251" t="s">
        <v>105</v>
      </c>
      <c r="AA251" t="s">
        <v>435</v>
      </c>
      <c r="AB251" s="37">
        <v>1</v>
      </c>
      <c r="AC251" t="s">
        <v>107</v>
      </c>
      <c r="AD251" s="37">
        <v>144968</v>
      </c>
      <c r="AE251" s="37">
        <v>140396</v>
      </c>
      <c r="AF251" s="37">
        <v>144968</v>
      </c>
    </row>
    <row r="252" spans="1:32">
      <c r="A252" t="s">
        <v>417</v>
      </c>
      <c r="B252" t="s">
        <v>86</v>
      </c>
      <c r="C252" t="s">
        <v>87</v>
      </c>
      <c r="D252" t="s">
        <v>452</v>
      </c>
      <c r="E252" t="s">
        <v>6162</v>
      </c>
      <c r="F252" t="s">
        <v>6163</v>
      </c>
      <c r="G252" t="s">
        <v>5940</v>
      </c>
      <c r="H252" t="s">
        <v>455</v>
      </c>
      <c r="I252" t="s">
        <v>417</v>
      </c>
      <c r="J252" t="s">
        <v>6164</v>
      </c>
      <c r="K252" t="s">
        <v>96</v>
      </c>
      <c r="L252" t="s">
        <v>6165</v>
      </c>
      <c r="M252" s="35">
        <v>46008.618750000001</v>
      </c>
      <c r="N252" s="35">
        <v>46009.583333333343</v>
      </c>
      <c r="O252" t="s">
        <v>972</v>
      </c>
      <c r="P252" t="s">
        <v>5944</v>
      </c>
      <c r="Q252" t="s">
        <v>5945</v>
      </c>
      <c r="R252" t="s">
        <v>98</v>
      </c>
      <c r="S252" t="s">
        <v>99</v>
      </c>
      <c r="T252" t="s">
        <v>100</v>
      </c>
      <c r="U252" t="s">
        <v>5928</v>
      </c>
      <c r="V252" t="s">
        <v>6166</v>
      </c>
      <c r="W252" t="s">
        <v>102</v>
      </c>
      <c r="X252" t="s">
        <v>6167</v>
      </c>
      <c r="Y252" t="s">
        <v>8</v>
      </c>
      <c r="Z252" t="s">
        <v>105</v>
      </c>
      <c r="AA252" t="s">
        <v>460</v>
      </c>
      <c r="AB252" s="37">
        <v>1</v>
      </c>
      <c r="AC252" t="s">
        <v>107</v>
      </c>
      <c r="AD252" s="37">
        <v>65960</v>
      </c>
      <c r="AE252" s="37">
        <v>75096</v>
      </c>
      <c r="AF252" s="37">
        <v>65960</v>
      </c>
    </row>
    <row r="253" spans="1:32">
      <c r="A253" t="s">
        <v>1261</v>
      </c>
      <c r="B253" t="s">
        <v>124</v>
      </c>
      <c r="C253" t="s">
        <v>125</v>
      </c>
      <c r="D253" t="s">
        <v>1262</v>
      </c>
      <c r="E253" t="s">
        <v>6168</v>
      </c>
      <c r="F253" t="s">
        <v>6169</v>
      </c>
      <c r="G253" t="s">
        <v>5940</v>
      </c>
      <c r="H253" t="s">
        <v>1265</v>
      </c>
      <c r="I253" t="s">
        <v>1261</v>
      </c>
      <c r="J253" t="s">
        <v>6170</v>
      </c>
      <c r="K253" t="s">
        <v>96</v>
      </c>
      <c r="L253" t="s">
        <v>6171</v>
      </c>
      <c r="M253" s="35">
        <v>46008.618750000001</v>
      </c>
      <c r="N253" s="35">
        <v>46009.588194444441</v>
      </c>
      <c r="O253" t="s">
        <v>972</v>
      </c>
      <c r="P253" t="s">
        <v>5944</v>
      </c>
      <c r="Q253" t="s">
        <v>5945</v>
      </c>
      <c r="R253" t="s">
        <v>98</v>
      </c>
      <c r="S253" t="s">
        <v>99</v>
      </c>
      <c r="T253" t="s">
        <v>100</v>
      </c>
      <c r="U253" t="s">
        <v>5928</v>
      </c>
      <c r="V253" t="s">
        <v>6172</v>
      </c>
      <c r="W253" t="s">
        <v>102</v>
      </c>
      <c r="X253" t="s">
        <v>6173</v>
      </c>
      <c r="Y253" t="s">
        <v>8</v>
      </c>
      <c r="Z253" t="s">
        <v>105</v>
      </c>
      <c r="AA253" t="s">
        <v>3814</v>
      </c>
      <c r="AB253" s="37">
        <v>1</v>
      </c>
      <c r="AC253" t="s">
        <v>107</v>
      </c>
      <c r="AD253" s="37">
        <v>65960</v>
      </c>
      <c r="AE253" s="37">
        <v>75096</v>
      </c>
      <c r="AF253" s="37">
        <v>65960</v>
      </c>
    </row>
    <row r="254" spans="1:32">
      <c r="A254" t="s">
        <v>1066</v>
      </c>
      <c r="B254" t="s">
        <v>190</v>
      </c>
      <c r="C254" t="s">
        <v>191</v>
      </c>
      <c r="D254" t="s">
        <v>1067</v>
      </c>
      <c r="E254" t="s">
        <v>6174</v>
      </c>
      <c r="F254" t="s">
        <v>6175</v>
      </c>
      <c r="G254" t="s">
        <v>5940</v>
      </c>
      <c r="H254" t="s">
        <v>195</v>
      </c>
      <c r="I254" t="s">
        <v>1070</v>
      </c>
      <c r="J254" t="s">
        <v>6176</v>
      </c>
      <c r="K254" t="s">
        <v>96</v>
      </c>
      <c r="L254" t="s">
        <v>6177</v>
      </c>
      <c r="M254" s="35">
        <v>46008.618750000001</v>
      </c>
      <c r="N254" s="35">
        <v>46014.67291666667</v>
      </c>
      <c r="O254" t="s">
        <v>972</v>
      </c>
      <c r="P254" t="s">
        <v>5944</v>
      </c>
      <c r="Q254" t="s">
        <v>5945</v>
      </c>
      <c r="R254" t="s">
        <v>98</v>
      </c>
      <c r="S254" t="s">
        <v>99</v>
      </c>
      <c r="T254" t="s">
        <v>100</v>
      </c>
      <c r="U254" t="s">
        <v>5928</v>
      </c>
      <c r="V254" t="s">
        <v>6178</v>
      </c>
      <c r="W254" t="s">
        <v>102</v>
      </c>
      <c r="X254" t="s">
        <v>6179</v>
      </c>
      <c r="Y254" t="s">
        <v>11</v>
      </c>
      <c r="Z254" t="s">
        <v>105</v>
      </c>
      <c r="AA254" t="s">
        <v>1673</v>
      </c>
      <c r="AB254" s="37">
        <v>1</v>
      </c>
      <c r="AC254" t="s">
        <v>107</v>
      </c>
      <c r="AD254" s="37">
        <v>144968</v>
      </c>
      <c r="AE254" s="37">
        <v>140396</v>
      </c>
      <c r="AF254" s="37">
        <v>144968</v>
      </c>
    </row>
    <row r="255" spans="1:32">
      <c r="A255" t="s">
        <v>750</v>
      </c>
      <c r="B255" t="s">
        <v>957</v>
      </c>
      <c r="C255" t="s">
        <v>286</v>
      </c>
      <c r="D255" t="s">
        <v>3770</v>
      </c>
      <c r="E255" t="s">
        <v>6180</v>
      </c>
      <c r="F255" t="s">
        <v>6181</v>
      </c>
      <c r="G255" t="s">
        <v>5940</v>
      </c>
      <c r="H255" t="s">
        <v>754</v>
      </c>
      <c r="I255" t="s">
        <v>750</v>
      </c>
      <c r="J255" t="s">
        <v>6182</v>
      </c>
      <c r="K255" t="s">
        <v>96</v>
      </c>
      <c r="L255" t="s">
        <v>6183</v>
      </c>
      <c r="M255" s="35">
        <v>46009.726388888892</v>
      </c>
      <c r="N255" s="35">
        <v>46011.601388888892</v>
      </c>
      <c r="O255" t="s">
        <v>972</v>
      </c>
      <c r="P255" t="s">
        <v>5944</v>
      </c>
      <c r="Q255" t="s">
        <v>5945</v>
      </c>
      <c r="R255" t="s">
        <v>963</v>
      </c>
      <c r="S255" t="s">
        <v>964</v>
      </c>
      <c r="T255" t="s">
        <v>100</v>
      </c>
      <c r="U255" t="s">
        <v>5928</v>
      </c>
      <c r="V255" t="s">
        <v>6184</v>
      </c>
      <c r="W255" t="s">
        <v>102</v>
      </c>
      <c r="X255" t="s">
        <v>6185</v>
      </c>
      <c r="Y255" t="s">
        <v>8</v>
      </c>
      <c r="Z255" t="s">
        <v>105</v>
      </c>
      <c r="AA255" t="s">
        <v>760</v>
      </c>
      <c r="AB255" s="37">
        <v>1</v>
      </c>
      <c r="AC255" t="s">
        <v>107</v>
      </c>
      <c r="AD255" s="37">
        <v>65960</v>
      </c>
      <c r="AE255" s="37">
        <v>75096</v>
      </c>
      <c r="AF255" s="37">
        <v>65960</v>
      </c>
    </row>
    <row r="256" spans="1:32">
      <c r="A256" t="s">
        <v>297</v>
      </c>
      <c r="B256" t="s">
        <v>109</v>
      </c>
      <c r="C256" t="s">
        <v>110</v>
      </c>
      <c r="D256" t="s">
        <v>5424</v>
      </c>
      <c r="E256" t="s">
        <v>6186</v>
      </c>
      <c r="F256" t="s">
        <v>6187</v>
      </c>
      <c r="G256" t="s">
        <v>5940</v>
      </c>
      <c r="H256" t="s">
        <v>302</v>
      </c>
      <c r="I256" t="s">
        <v>5427</v>
      </c>
      <c r="J256" t="s">
        <v>6188</v>
      </c>
      <c r="K256" t="s">
        <v>96</v>
      </c>
      <c r="L256" t="s">
        <v>6189</v>
      </c>
      <c r="M256" s="35">
        <v>46008.618750000001</v>
      </c>
      <c r="N256" s="35">
        <v>46010.655555555553</v>
      </c>
      <c r="O256" t="s">
        <v>972</v>
      </c>
      <c r="P256" t="s">
        <v>5944</v>
      </c>
      <c r="Q256" t="s">
        <v>5945</v>
      </c>
      <c r="R256" t="s">
        <v>98</v>
      </c>
      <c r="S256" t="s">
        <v>99</v>
      </c>
      <c r="T256" t="s">
        <v>100</v>
      </c>
      <c r="U256" t="s">
        <v>5928</v>
      </c>
      <c r="V256" t="s">
        <v>6190</v>
      </c>
      <c r="W256" t="s">
        <v>102</v>
      </c>
      <c r="X256" t="s">
        <v>6191</v>
      </c>
      <c r="Y256" t="s">
        <v>11</v>
      </c>
      <c r="Z256" t="s">
        <v>105</v>
      </c>
      <c r="AA256" t="s">
        <v>491</v>
      </c>
      <c r="AB256" s="37">
        <v>1</v>
      </c>
      <c r="AC256" t="s">
        <v>107</v>
      </c>
      <c r="AD256" s="37">
        <v>144968</v>
      </c>
      <c r="AE256" s="37">
        <v>140396</v>
      </c>
      <c r="AF256" s="37">
        <v>144968</v>
      </c>
    </row>
    <row r="257" spans="1:32">
      <c r="A257" t="s">
        <v>189</v>
      </c>
      <c r="B257" t="s">
        <v>190</v>
      </c>
      <c r="C257" t="s">
        <v>191</v>
      </c>
      <c r="D257" t="s">
        <v>5066</v>
      </c>
      <c r="E257" t="s">
        <v>6192</v>
      </c>
      <c r="F257" t="s">
        <v>5068</v>
      </c>
      <c r="G257" t="s">
        <v>5940</v>
      </c>
      <c r="H257" t="s">
        <v>195</v>
      </c>
      <c r="I257" t="s">
        <v>5069</v>
      </c>
      <c r="J257" t="s">
        <v>5070</v>
      </c>
      <c r="K257" t="s">
        <v>96</v>
      </c>
      <c r="L257" t="s">
        <v>6193</v>
      </c>
      <c r="M257" s="35">
        <v>46009.726388888892</v>
      </c>
      <c r="N257" s="35">
        <v>46014.509027777778</v>
      </c>
      <c r="O257" t="s">
        <v>972</v>
      </c>
      <c r="P257" t="s">
        <v>5944</v>
      </c>
      <c r="Q257" t="s">
        <v>5945</v>
      </c>
      <c r="R257" t="s">
        <v>964</v>
      </c>
      <c r="S257" t="s">
        <v>964</v>
      </c>
      <c r="T257" t="s">
        <v>100</v>
      </c>
      <c r="U257" t="s">
        <v>5928</v>
      </c>
      <c r="V257" t="s">
        <v>6194</v>
      </c>
      <c r="W257" t="s">
        <v>102</v>
      </c>
      <c r="X257" t="s">
        <v>5073</v>
      </c>
      <c r="Y257" t="s">
        <v>13</v>
      </c>
      <c r="Z257" t="s">
        <v>105</v>
      </c>
      <c r="AA257" t="s">
        <v>823</v>
      </c>
      <c r="AB257" s="37">
        <v>1</v>
      </c>
      <c r="AC257" t="s">
        <v>107</v>
      </c>
      <c r="AD257" s="37">
        <v>275729</v>
      </c>
      <c r="AE257" s="37">
        <v>196537</v>
      </c>
      <c r="AF257" s="37">
        <v>275729</v>
      </c>
    </row>
    <row r="258" spans="1:32">
      <c r="A258" t="s">
        <v>284</v>
      </c>
      <c r="B258" t="s">
        <v>957</v>
      </c>
      <c r="C258" t="s">
        <v>286</v>
      </c>
      <c r="D258" t="s">
        <v>1032</v>
      </c>
      <c r="E258" t="s">
        <v>6198</v>
      </c>
      <c r="F258" t="s">
        <v>6199</v>
      </c>
      <c r="G258" t="s">
        <v>5940</v>
      </c>
      <c r="H258" t="s">
        <v>290</v>
      </c>
      <c r="I258" t="s">
        <v>1035</v>
      </c>
      <c r="J258" t="s">
        <v>6200</v>
      </c>
      <c r="K258" t="s">
        <v>96</v>
      </c>
      <c r="L258" t="s">
        <v>6201</v>
      </c>
      <c r="M258" s="35">
        <v>46009.726388888892</v>
      </c>
      <c r="N258" s="35">
        <v>46014.612500000003</v>
      </c>
      <c r="O258" t="s">
        <v>972</v>
      </c>
      <c r="P258" t="s">
        <v>5944</v>
      </c>
      <c r="Q258" t="s">
        <v>5945</v>
      </c>
      <c r="R258" t="s">
        <v>963</v>
      </c>
      <c r="S258" t="s">
        <v>964</v>
      </c>
      <c r="T258" t="s">
        <v>100</v>
      </c>
      <c r="U258" t="s">
        <v>5928</v>
      </c>
      <c r="V258" t="s">
        <v>6202</v>
      </c>
      <c r="W258" t="s">
        <v>102</v>
      </c>
      <c r="X258" t="s">
        <v>6203</v>
      </c>
      <c r="Y258" t="s">
        <v>13</v>
      </c>
      <c r="Z258" t="s">
        <v>105</v>
      </c>
      <c r="AA258" t="s">
        <v>2330</v>
      </c>
      <c r="AB258" s="37">
        <v>1</v>
      </c>
      <c r="AC258" t="s">
        <v>107</v>
      </c>
      <c r="AD258" s="37">
        <v>275729</v>
      </c>
      <c r="AE258" s="37">
        <v>196537</v>
      </c>
      <c r="AF258" s="37">
        <v>275729</v>
      </c>
    </row>
    <row r="259" spans="1:32">
      <c r="A259" t="s">
        <v>417</v>
      </c>
      <c r="B259" t="s">
        <v>86</v>
      </c>
      <c r="C259" t="s">
        <v>87</v>
      </c>
      <c r="D259" t="s">
        <v>452</v>
      </c>
      <c r="E259" t="s">
        <v>6212</v>
      </c>
      <c r="F259" t="s">
        <v>6213</v>
      </c>
      <c r="G259" t="s">
        <v>5940</v>
      </c>
      <c r="H259" t="s">
        <v>455</v>
      </c>
      <c r="I259" t="s">
        <v>417</v>
      </c>
      <c r="J259" t="s">
        <v>6214</v>
      </c>
      <c r="K259" t="s">
        <v>96</v>
      </c>
      <c r="L259" t="s">
        <v>6215</v>
      </c>
      <c r="M259" s="35">
        <v>46021.700694444437</v>
      </c>
      <c r="N259" s="35">
        <v>46022.54583333333</v>
      </c>
      <c r="O259" t="s">
        <v>972</v>
      </c>
      <c r="P259" t="s">
        <v>5944</v>
      </c>
      <c r="Q259" t="s">
        <v>5945</v>
      </c>
      <c r="R259" t="s">
        <v>98</v>
      </c>
      <c r="S259" t="s">
        <v>99</v>
      </c>
      <c r="T259" t="s">
        <v>100</v>
      </c>
      <c r="U259" t="s">
        <v>5928</v>
      </c>
      <c r="V259" t="s">
        <v>6216</v>
      </c>
      <c r="W259" t="s">
        <v>102</v>
      </c>
      <c r="X259" t="s">
        <v>6217</v>
      </c>
      <c r="Y259" t="s">
        <v>8</v>
      </c>
      <c r="Z259" t="s">
        <v>105</v>
      </c>
      <c r="AA259" t="s">
        <v>426</v>
      </c>
      <c r="AB259" s="37">
        <v>1</v>
      </c>
      <c r="AC259" t="s">
        <v>107</v>
      </c>
      <c r="AD259" s="37">
        <v>65960</v>
      </c>
      <c r="AE259" s="37">
        <v>75096</v>
      </c>
      <c r="AF259" s="37">
        <v>65960</v>
      </c>
    </row>
  </sheetData>
  <autoFilter ref="A1:AF259" xr:uid="{00000000-0001-0000-05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152"/>
  <sheetViews>
    <sheetView topLeftCell="W1" workbookViewId="0">
      <selection activeCell="AE1" sqref="AE1:AE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2" customWidth="1"/>
    <col min="10" max="10" width="48" customWidth="1"/>
    <col min="11" max="11" width="10" customWidth="1"/>
    <col min="12" max="12" width="31" customWidth="1"/>
    <col min="13" max="13" width="41" customWidth="1"/>
    <col min="14" max="14" width="44" customWidth="1"/>
    <col min="15" max="16" width="11" customWidth="1"/>
    <col min="17" max="17" width="13" customWidth="1"/>
    <col min="18" max="18" width="14" customWidth="1"/>
    <col min="19" max="19" width="15" customWidth="1"/>
    <col min="20" max="20" width="23" customWidth="1"/>
    <col min="21" max="21" width="26" customWidth="1"/>
    <col min="22" max="22" width="50" customWidth="1"/>
    <col min="23" max="23" width="34" customWidth="1"/>
    <col min="24" max="25" width="14" customWidth="1"/>
    <col min="26" max="26" width="18" customWidth="1"/>
    <col min="27" max="27" width="36" customWidth="1"/>
    <col min="28" max="28" width="16" customWidth="1"/>
    <col min="29" max="29" width="34" customWidth="1"/>
    <col min="30" max="30" width="39" customWidth="1"/>
    <col min="31" max="31" width="15" customWidth="1"/>
  </cols>
  <sheetData>
    <row r="1" spans="1:31" ht="28.8">
      <c r="A1" s="36" t="s">
        <v>56</v>
      </c>
      <c r="B1" s="36" t="s">
        <v>57</v>
      </c>
      <c r="C1" s="36" t="s">
        <v>58</v>
      </c>
      <c r="D1" s="36" t="s">
        <v>59</v>
      </c>
      <c r="E1" s="36" t="s">
        <v>60</v>
      </c>
      <c r="F1" s="36" t="s">
        <v>61</v>
      </c>
      <c r="G1" s="36" t="s">
        <v>62</v>
      </c>
      <c r="H1" s="36" t="s">
        <v>64</v>
      </c>
      <c r="I1" s="36" t="s">
        <v>65</v>
      </c>
      <c r="J1" s="36" t="s">
        <v>66</v>
      </c>
      <c r="K1" s="36" t="s">
        <v>67</v>
      </c>
      <c r="L1" s="36" t="s">
        <v>68</v>
      </c>
      <c r="M1" s="36" t="s">
        <v>937</v>
      </c>
      <c r="N1" s="36" t="s">
        <v>938</v>
      </c>
      <c r="O1" s="36" t="s">
        <v>939</v>
      </c>
      <c r="P1" s="36" t="s">
        <v>5919</v>
      </c>
      <c r="Q1" s="36" t="s">
        <v>5920</v>
      </c>
      <c r="R1" s="36" t="s">
        <v>71</v>
      </c>
      <c r="S1" s="36" t="s">
        <v>72</v>
      </c>
      <c r="T1" s="36" t="s">
        <v>73</v>
      </c>
      <c r="U1" s="36" t="s">
        <v>5921</v>
      </c>
      <c r="V1" s="36" t="s">
        <v>943</v>
      </c>
      <c r="W1" s="36" t="s">
        <v>75</v>
      </c>
      <c r="X1" s="36" t="s">
        <v>76</v>
      </c>
      <c r="Y1" s="36" t="s">
        <v>77</v>
      </c>
      <c r="Z1" s="36" t="s">
        <v>78</v>
      </c>
      <c r="AA1" s="36" t="s">
        <v>79</v>
      </c>
      <c r="AB1" s="36" t="s">
        <v>80</v>
      </c>
      <c r="AC1" s="36" t="s">
        <v>82</v>
      </c>
      <c r="AD1" s="36" t="s">
        <v>83</v>
      </c>
      <c r="AE1" s="36" t="s">
        <v>5922</v>
      </c>
    </row>
    <row r="2" spans="1:31">
      <c r="A2" t="s">
        <v>108</v>
      </c>
      <c r="B2" t="s">
        <v>109</v>
      </c>
      <c r="C2" t="s">
        <v>110</v>
      </c>
      <c r="D2" t="s">
        <v>343</v>
      </c>
      <c r="E2" t="s">
        <v>7623</v>
      </c>
      <c r="F2" t="s">
        <v>7624</v>
      </c>
      <c r="G2" t="s">
        <v>7625</v>
      </c>
      <c r="H2" t="s">
        <v>115</v>
      </c>
      <c r="I2" t="s">
        <v>346</v>
      </c>
      <c r="J2" t="s">
        <v>7626</v>
      </c>
      <c r="K2" t="s">
        <v>96</v>
      </c>
      <c r="L2" t="s">
        <v>7627</v>
      </c>
      <c r="M2" s="35">
        <v>45974.467361111107</v>
      </c>
      <c r="N2" s="35">
        <v>46002.521527777782</v>
      </c>
      <c r="P2" t="s">
        <v>7628</v>
      </c>
      <c r="R2" t="s">
        <v>98</v>
      </c>
      <c r="S2" t="s">
        <v>119</v>
      </c>
      <c r="V2" t="s">
        <v>7629</v>
      </c>
      <c r="W2" t="s">
        <v>7628</v>
      </c>
      <c r="Y2" t="s">
        <v>15</v>
      </c>
      <c r="Z2" t="s">
        <v>105</v>
      </c>
      <c r="AB2" s="37">
        <v>1</v>
      </c>
      <c r="AC2" s="37">
        <v>35780</v>
      </c>
      <c r="AD2" s="37">
        <v>0</v>
      </c>
      <c r="AE2" s="37">
        <v>35780</v>
      </c>
    </row>
    <row r="3" spans="1:31">
      <c r="A3" t="s">
        <v>189</v>
      </c>
      <c r="B3" t="s">
        <v>190</v>
      </c>
      <c r="C3" t="s">
        <v>191</v>
      </c>
      <c r="D3" t="s">
        <v>210</v>
      </c>
      <c r="E3" t="s">
        <v>7630</v>
      </c>
      <c r="F3" t="s">
        <v>7631</v>
      </c>
      <c r="G3" t="s">
        <v>7632</v>
      </c>
      <c r="H3" t="s">
        <v>195</v>
      </c>
      <c r="I3" t="s">
        <v>189</v>
      </c>
      <c r="J3" t="s">
        <v>7633</v>
      </c>
      <c r="K3" t="s">
        <v>96</v>
      </c>
      <c r="L3" t="s">
        <v>7634</v>
      </c>
      <c r="M3" s="35">
        <v>45981.333333333343</v>
      </c>
      <c r="N3" s="35">
        <v>45992.414583333331</v>
      </c>
      <c r="P3" t="s">
        <v>7635</v>
      </c>
      <c r="Q3" t="s">
        <v>7636</v>
      </c>
      <c r="R3" t="s">
        <v>964</v>
      </c>
      <c r="S3" t="s">
        <v>964</v>
      </c>
      <c r="U3" t="s">
        <v>5928</v>
      </c>
      <c r="V3" t="s">
        <v>7637</v>
      </c>
      <c r="W3" t="s">
        <v>102</v>
      </c>
      <c r="Y3" t="s">
        <v>8</v>
      </c>
      <c r="Z3" t="s">
        <v>105</v>
      </c>
      <c r="AA3" t="s">
        <v>5808</v>
      </c>
      <c r="AB3" s="37">
        <v>1</v>
      </c>
      <c r="AC3" s="37">
        <v>35780</v>
      </c>
      <c r="AD3" s="37">
        <v>75096</v>
      </c>
      <c r="AE3" s="37">
        <v>35780</v>
      </c>
    </row>
    <row r="4" spans="1:31">
      <c r="A4" t="s">
        <v>108</v>
      </c>
      <c r="B4" t="s">
        <v>109</v>
      </c>
      <c r="C4" t="s">
        <v>110</v>
      </c>
      <c r="D4" t="s">
        <v>7638</v>
      </c>
      <c r="E4" t="s">
        <v>7639</v>
      </c>
      <c r="F4" t="s">
        <v>7640</v>
      </c>
      <c r="G4" t="s">
        <v>7625</v>
      </c>
      <c r="H4" t="s">
        <v>115</v>
      </c>
      <c r="I4" t="s">
        <v>7641</v>
      </c>
      <c r="J4" t="s">
        <v>7642</v>
      </c>
      <c r="K4" t="s">
        <v>96</v>
      </c>
      <c r="L4" t="s">
        <v>7643</v>
      </c>
      <c r="M4" s="35">
        <v>45982.4215625</v>
      </c>
      <c r="N4" s="35">
        <v>45994.654166666667</v>
      </c>
      <c r="P4" t="s">
        <v>7628</v>
      </c>
      <c r="R4" t="s">
        <v>98</v>
      </c>
      <c r="S4" t="s">
        <v>119</v>
      </c>
      <c r="U4" t="s">
        <v>5928</v>
      </c>
      <c r="V4" t="s">
        <v>7644</v>
      </c>
      <c r="W4" t="s">
        <v>7628</v>
      </c>
      <c r="Y4" t="s">
        <v>15</v>
      </c>
      <c r="Z4" t="s">
        <v>105</v>
      </c>
      <c r="AB4" s="37">
        <v>1</v>
      </c>
      <c r="AC4" s="37">
        <v>35780</v>
      </c>
      <c r="AD4" s="37">
        <v>0</v>
      </c>
      <c r="AE4" s="37">
        <v>35780</v>
      </c>
    </row>
    <row r="5" spans="1:31">
      <c r="A5" t="s">
        <v>750</v>
      </c>
      <c r="B5" t="s">
        <v>957</v>
      </c>
      <c r="C5" t="s">
        <v>286</v>
      </c>
      <c r="D5" t="s">
        <v>7365</v>
      </c>
      <c r="E5" t="s">
        <v>7645</v>
      </c>
      <c r="F5" t="s">
        <v>7646</v>
      </c>
      <c r="G5" t="s">
        <v>7632</v>
      </c>
      <c r="H5" t="s">
        <v>754</v>
      </c>
      <c r="I5" t="s">
        <v>7366</v>
      </c>
      <c r="J5" t="s">
        <v>7647</v>
      </c>
      <c r="K5" t="s">
        <v>96</v>
      </c>
      <c r="L5" t="s">
        <v>7648</v>
      </c>
      <c r="M5" s="35">
        <v>45982.662060185183</v>
      </c>
      <c r="N5" s="35">
        <v>45996.368750000001</v>
      </c>
      <c r="R5" t="s">
        <v>963</v>
      </c>
      <c r="S5" t="s">
        <v>964</v>
      </c>
      <c r="T5" t="s">
        <v>100</v>
      </c>
      <c r="U5" t="s">
        <v>5928</v>
      </c>
      <c r="V5" t="s">
        <v>7649</v>
      </c>
      <c r="W5" t="s">
        <v>102</v>
      </c>
      <c r="Y5" t="s">
        <v>11</v>
      </c>
      <c r="Z5" t="s">
        <v>105</v>
      </c>
      <c r="AA5" t="s">
        <v>1094</v>
      </c>
      <c r="AB5" s="37">
        <v>1</v>
      </c>
      <c r="AC5" s="37">
        <v>67654</v>
      </c>
      <c r="AD5" s="37">
        <v>140396</v>
      </c>
      <c r="AE5" s="37">
        <v>67654</v>
      </c>
    </row>
    <row r="6" spans="1:31">
      <c r="A6" t="s">
        <v>317</v>
      </c>
      <c r="B6" t="s">
        <v>124</v>
      </c>
      <c r="C6" t="s">
        <v>125</v>
      </c>
      <c r="D6" t="s">
        <v>986</v>
      </c>
      <c r="E6" t="s">
        <v>7650</v>
      </c>
      <c r="F6" t="s">
        <v>7651</v>
      </c>
      <c r="G6" t="s">
        <v>7625</v>
      </c>
      <c r="H6" t="s">
        <v>195</v>
      </c>
      <c r="I6" t="s">
        <v>989</v>
      </c>
      <c r="J6" t="s">
        <v>7652</v>
      </c>
      <c r="K6" t="s">
        <v>96</v>
      </c>
      <c r="L6" t="s">
        <v>7653</v>
      </c>
      <c r="M6" s="35">
        <v>45983.460023148153</v>
      </c>
      <c r="N6" s="35">
        <v>45997.415277777778</v>
      </c>
      <c r="P6" t="s">
        <v>7628</v>
      </c>
      <c r="R6" t="s">
        <v>98</v>
      </c>
      <c r="S6" t="s">
        <v>99</v>
      </c>
      <c r="U6" t="s">
        <v>5928</v>
      </c>
      <c r="V6" t="s">
        <v>7654</v>
      </c>
      <c r="W6" t="s">
        <v>7628</v>
      </c>
      <c r="Y6" t="s">
        <v>15</v>
      </c>
      <c r="Z6" t="s">
        <v>105</v>
      </c>
      <c r="AB6" s="37">
        <v>1</v>
      </c>
      <c r="AC6" s="37">
        <v>35780</v>
      </c>
      <c r="AD6" s="37">
        <v>0</v>
      </c>
      <c r="AE6" s="37">
        <v>35780</v>
      </c>
    </row>
    <row r="7" spans="1:31">
      <c r="A7" t="s">
        <v>626</v>
      </c>
      <c r="B7" t="s">
        <v>124</v>
      </c>
      <c r="C7" t="s">
        <v>125</v>
      </c>
      <c r="D7" t="s">
        <v>3605</v>
      </c>
      <c r="E7" t="s">
        <v>7655</v>
      </c>
      <c r="F7" t="s">
        <v>7656</v>
      </c>
      <c r="G7" t="s">
        <v>7625</v>
      </c>
      <c r="H7" t="s">
        <v>630</v>
      </c>
      <c r="I7" t="s">
        <v>3608</v>
      </c>
      <c r="J7" t="s">
        <v>7657</v>
      </c>
      <c r="K7" t="s">
        <v>96</v>
      </c>
      <c r="L7" t="s">
        <v>7658</v>
      </c>
      <c r="M7" s="35">
        <v>45985.333333333343</v>
      </c>
      <c r="N7" s="35">
        <v>45995.444444444453</v>
      </c>
      <c r="P7" t="s">
        <v>7628</v>
      </c>
      <c r="R7" t="s">
        <v>98</v>
      </c>
      <c r="S7" t="s">
        <v>119</v>
      </c>
      <c r="U7" t="s">
        <v>5928</v>
      </c>
      <c r="V7" t="s">
        <v>7659</v>
      </c>
      <c r="W7" t="s">
        <v>7628</v>
      </c>
      <c r="Y7" t="s">
        <v>15</v>
      </c>
      <c r="Z7" t="s">
        <v>105</v>
      </c>
      <c r="AB7" s="37">
        <v>1</v>
      </c>
      <c r="AC7" s="37">
        <v>35780</v>
      </c>
      <c r="AD7" s="37">
        <v>0</v>
      </c>
      <c r="AE7" s="37">
        <v>35780</v>
      </c>
    </row>
    <row r="8" spans="1:31">
      <c r="A8" t="s">
        <v>1066</v>
      </c>
      <c r="B8" t="s">
        <v>190</v>
      </c>
      <c r="C8" t="s">
        <v>191</v>
      </c>
      <c r="D8" t="s">
        <v>7660</v>
      </c>
      <c r="E8" t="s">
        <v>7661</v>
      </c>
      <c r="F8" t="s">
        <v>7662</v>
      </c>
      <c r="G8" t="s">
        <v>7632</v>
      </c>
      <c r="H8" t="s">
        <v>195</v>
      </c>
      <c r="I8" t="s">
        <v>7663</v>
      </c>
      <c r="J8" t="s">
        <v>7664</v>
      </c>
      <c r="K8" t="s">
        <v>96</v>
      </c>
      <c r="L8" t="s">
        <v>7665</v>
      </c>
      <c r="M8" s="35">
        <v>45985.395868055559</v>
      </c>
      <c r="N8" s="35">
        <v>45992.335416666669</v>
      </c>
      <c r="P8" t="s">
        <v>7635</v>
      </c>
      <c r="Q8" t="s">
        <v>7636</v>
      </c>
      <c r="R8" t="s">
        <v>964</v>
      </c>
      <c r="S8" t="s">
        <v>964</v>
      </c>
      <c r="T8" t="s">
        <v>100</v>
      </c>
      <c r="U8" t="s">
        <v>5928</v>
      </c>
      <c r="V8" t="s">
        <v>7666</v>
      </c>
      <c r="W8" t="s">
        <v>7667</v>
      </c>
      <c r="Y8" t="s">
        <v>11</v>
      </c>
      <c r="Z8" t="s">
        <v>105</v>
      </c>
      <c r="AA8" t="s">
        <v>1075</v>
      </c>
      <c r="AB8" s="37">
        <v>1</v>
      </c>
      <c r="AC8" s="37">
        <v>67654</v>
      </c>
      <c r="AD8" s="37">
        <v>140396</v>
      </c>
      <c r="AE8" s="37">
        <v>67654</v>
      </c>
    </row>
    <row r="9" spans="1:31">
      <c r="A9" t="s">
        <v>1066</v>
      </c>
      <c r="B9" t="s">
        <v>190</v>
      </c>
      <c r="C9" t="s">
        <v>191</v>
      </c>
      <c r="D9" t="s">
        <v>1119</v>
      </c>
      <c r="E9" t="s">
        <v>7668</v>
      </c>
      <c r="F9" t="s">
        <v>7669</v>
      </c>
      <c r="G9" t="s">
        <v>7632</v>
      </c>
      <c r="H9" t="s">
        <v>195</v>
      </c>
      <c r="I9" t="s">
        <v>1122</v>
      </c>
      <c r="J9" t="s">
        <v>7670</v>
      </c>
      <c r="K9" t="s">
        <v>96</v>
      </c>
      <c r="L9" t="s">
        <v>7671</v>
      </c>
      <c r="M9" s="35">
        <v>45985.428749999999</v>
      </c>
      <c r="N9" s="35">
        <v>45992.377083333333</v>
      </c>
      <c r="P9" t="s">
        <v>7635</v>
      </c>
      <c r="Q9" t="s">
        <v>7636</v>
      </c>
      <c r="R9" t="s">
        <v>964</v>
      </c>
      <c r="S9" t="s">
        <v>964</v>
      </c>
      <c r="T9" t="s">
        <v>100</v>
      </c>
      <c r="U9" t="s">
        <v>5928</v>
      </c>
      <c r="V9" t="s">
        <v>7672</v>
      </c>
      <c r="W9" t="s">
        <v>102</v>
      </c>
      <c r="Y9" t="s">
        <v>11</v>
      </c>
      <c r="Z9" t="s">
        <v>105</v>
      </c>
      <c r="AA9" t="s">
        <v>1075</v>
      </c>
      <c r="AB9" s="37">
        <v>1</v>
      </c>
      <c r="AC9" s="37">
        <v>67654</v>
      </c>
      <c r="AD9" s="37">
        <v>140396</v>
      </c>
      <c r="AE9" s="37">
        <v>67654</v>
      </c>
    </row>
    <row r="10" spans="1:31">
      <c r="A10" t="s">
        <v>417</v>
      </c>
      <c r="B10" t="s">
        <v>86</v>
      </c>
      <c r="C10" t="s">
        <v>87</v>
      </c>
      <c r="D10" t="s">
        <v>6526</v>
      </c>
      <c r="E10" t="s">
        <v>7673</v>
      </c>
      <c r="F10" t="s">
        <v>7674</v>
      </c>
      <c r="G10" t="s">
        <v>7625</v>
      </c>
      <c r="H10" t="s">
        <v>455</v>
      </c>
      <c r="I10" t="s">
        <v>2037</v>
      </c>
      <c r="J10" t="s">
        <v>7675</v>
      </c>
      <c r="K10" t="s">
        <v>96</v>
      </c>
      <c r="L10" t="s">
        <v>7676</v>
      </c>
      <c r="M10" s="35">
        <v>45986.333333333343</v>
      </c>
      <c r="N10" s="35">
        <v>45992.662187499998</v>
      </c>
      <c r="P10" t="s">
        <v>7628</v>
      </c>
      <c r="R10" t="s">
        <v>98</v>
      </c>
      <c r="S10" t="s">
        <v>99</v>
      </c>
      <c r="U10" t="s">
        <v>5928</v>
      </c>
      <c r="V10" t="s">
        <v>7677</v>
      </c>
      <c r="W10" t="s">
        <v>7628</v>
      </c>
      <c r="Y10" t="s">
        <v>13</v>
      </c>
      <c r="Z10" t="s">
        <v>105</v>
      </c>
      <c r="AB10" s="37">
        <v>1</v>
      </c>
      <c r="AC10" s="37">
        <v>35780</v>
      </c>
      <c r="AD10" s="37">
        <v>0</v>
      </c>
      <c r="AE10" s="37">
        <v>35780</v>
      </c>
    </row>
    <row r="11" spans="1:31">
      <c r="A11" t="s">
        <v>147</v>
      </c>
      <c r="B11" t="s">
        <v>124</v>
      </c>
      <c r="C11" t="s">
        <v>125</v>
      </c>
      <c r="D11" t="s">
        <v>2071</v>
      </c>
      <c r="E11" t="s">
        <v>7678</v>
      </c>
      <c r="F11" t="s">
        <v>7679</v>
      </c>
      <c r="G11" t="s">
        <v>7632</v>
      </c>
      <c r="H11" t="s">
        <v>151</v>
      </c>
      <c r="I11" t="s">
        <v>2074</v>
      </c>
      <c r="J11" t="s">
        <v>7680</v>
      </c>
      <c r="K11" t="s">
        <v>96</v>
      </c>
      <c r="L11" t="s">
        <v>7681</v>
      </c>
      <c r="M11" s="35">
        <v>45986.333333333343</v>
      </c>
      <c r="N11" s="35">
        <v>45992.673611111109</v>
      </c>
      <c r="P11" t="s">
        <v>7635</v>
      </c>
      <c r="Q11" t="s">
        <v>7636</v>
      </c>
      <c r="R11" t="s">
        <v>964</v>
      </c>
      <c r="S11" t="s">
        <v>964</v>
      </c>
      <c r="T11" t="s">
        <v>100</v>
      </c>
      <c r="U11" t="s">
        <v>5928</v>
      </c>
      <c r="V11" t="s">
        <v>7682</v>
      </c>
      <c r="W11" t="s">
        <v>102</v>
      </c>
      <c r="Y11" t="s">
        <v>11</v>
      </c>
      <c r="Z11" t="s">
        <v>105</v>
      </c>
      <c r="AA11" t="s">
        <v>1118</v>
      </c>
      <c r="AB11" s="37">
        <v>1</v>
      </c>
      <c r="AC11" s="37">
        <v>67654</v>
      </c>
      <c r="AD11" s="37">
        <v>140396</v>
      </c>
      <c r="AE11" s="37">
        <v>67654</v>
      </c>
    </row>
    <row r="12" spans="1:31">
      <c r="A12" t="s">
        <v>750</v>
      </c>
      <c r="B12" t="s">
        <v>957</v>
      </c>
      <c r="C12" t="s">
        <v>286</v>
      </c>
      <c r="D12" t="s">
        <v>6588</v>
      </c>
      <c r="E12" t="s">
        <v>7683</v>
      </c>
      <c r="F12" t="s">
        <v>7684</v>
      </c>
      <c r="G12" t="s">
        <v>7625</v>
      </c>
      <c r="H12" t="s">
        <v>754</v>
      </c>
      <c r="I12" t="s">
        <v>6589</v>
      </c>
      <c r="J12" t="s">
        <v>7685</v>
      </c>
      <c r="K12" t="s">
        <v>96</v>
      </c>
      <c r="L12" t="s">
        <v>7686</v>
      </c>
      <c r="M12" s="35">
        <v>45986.371689814812</v>
      </c>
      <c r="N12" s="35">
        <v>45994.636805555558</v>
      </c>
      <c r="P12" t="s">
        <v>7628</v>
      </c>
      <c r="R12" t="s">
        <v>963</v>
      </c>
      <c r="S12" t="s">
        <v>964</v>
      </c>
      <c r="U12" t="s">
        <v>5928</v>
      </c>
      <c r="V12" t="s">
        <v>7687</v>
      </c>
      <c r="W12" t="s">
        <v>7628</v>
      </c>
      <c r="Y12" t="s">
        <v>13</v>
      </c>
      <c r="Z12" t="s">
        <v>105</v>
      </c>
      <c r="AB12" s="37">
        <v>1</v>
      </c>
      <c r="AC12" s="37">
        <v>35780</v>
      </c>
      <c r="AD12" s="37">
        <v>0</v>
      </c>
      <c r="AE12" s="37">
        <v>35780</v>
      </c>
    </row>
    <row r="13" spans="1:31">
      <c r="A13" t="s">
        <v>1168</v>
      </c>
      <c r="B13" t="s">
        <v>124</v>
      </c>
      <c r="C13" t="s">
        <v>125</v>
      </c>
      <c r="D13" t="s">
        <v>7688</v>
      </c>
      <c r="E13" t="s">
        <v>7689</v>
      </c>
      <c r="F13" t="s">
        <v>7690</v>
      </c>
      <c r="G13" t="s">
        <v>7625</v>
      </c>
      <c r="H13" t="s">
        <v>1172</v>
      </c>
      <c r="I13" t="s">
        <v>7691</v>
      </c>
      <c r="J13" t="s">
        <v>7692</v>
      </c>
      <c r="K13" t="s">
        <v>96</v>
      </c>
      <c r="L13" t="s">
        <v>7693</v>
      </c>
      <c r="M13" s="35">
        <v>45986.37572916667</v>
      </c>
      <c r="N13" s="35">
        <v>45992.595833333333</v>
      </c>
      <c r="P13" t="s">
        <v>7628</v>
      </c>
      <c r="R13" t="s">
        <v>964</v>
      </c>
      <c r="S13" t="s">
        <v>964</v>
      </c>
      <c r="U13" t="s">
        <v>5928</v>
      </c>
      <c r="V13" t="s">
        <v>7694</v>
      </c>
      <c r="W13" t="s">
        <v>7628</v>
      </c>
      <c r="Y13" t="s">
        <v>15</v>
      </c>
      <c r="Z13" t="s">
        <v>1672</v>
      </c>
      <c r="AB13" s="37">
        <v>1</v>
      </c>
      <c r="AC13" s="37">
        <v>35780</v>
      </c>
      <c r="AD13" s="37">
        <v>0</v>
      </c>
      <c r="AE13" s="37">
        <v>35780</v>
      </c>
    </row>
    <row r="14" spans="1:31">
      <c r="A14" t="s">
        <v>108</v>
      </c>
      <c r="B14" t="s">
        <v>109</v>
      </c>
      <c r="C14" t="s">
        <v>110</v>
      </c>
      <c r="D14" t="s">
        <v>111</v>
      </c>
      <c r="E14" t="s">
        <v>7695</v>
      </c>
      <c r="F14" t="s">
        <v>7696</v>
      </c>
      <c r="G14" t="s">
        <v>7625</v>
      </c>
      <c r="H14" t="s">
        <v>115</v>
      </c>
      <c r="I14" t="s">
        <v>116</v>
      </c>
      <c r="J14" t="s">
        <v>7697</v>
      </c>
      <c r="K14" t="s">
        <v>96</v>
      </c>
      <c r="L14" t="s">
        <v>7698</v>
      </c>
      <c r="M14" s="35">
        <v>45986.476747685178</v>
      </c>
      <c r="N14" s="35">
        <v>45998.701388888891</v>
      </c>
      <c r="P14" t="s">
        <v>7628</v>
      </c>
      <c r="R14" t="s">
        <v>98</v>
      </c>
      <c r="S14" t="s">
        <v>119</v>
      </c>
      <c r="U14" t="s">
        <v>5928</v>
      </c>
      <c r="V14" t="s">
        <v>7699</v>
      </c>
      <c r="W14" t="s">
        <v>7628</v>
      </c>
      <c r="Y14" t="s">
        <v>15</v>
      </c>
      <c r="Z14" t="s">
        <v>105</v>
      </c>
      <c r="AB14" s="37">
        <v>1</v>
      </c>
      <c r="AC14" s="37">
        <v>35780</v>
      </c>
      <c r="AD14" s="37">
        <v>0</v>
      </c>
      <c r="AE14" s="37">
        <v>35780</v>
      </c>
    </row>
    <row r="15" spans="1:31">
      <c r="A15" t="s">
        <v>189</v>
      </c>
      <c r="B15" t="s">
        <v>190</v>
      </c>
      <c r="C15" t="s">
        <v>191</v>
      </c>
      <c r="D15" t="s">
        <v>210</v>
      </c>
      <c r="E15" t="s">
        <v>7700</v>
      </c>
      <c r="F15" t="s">
        <v>7701</v>
      </c>
      <c r="G15" t="s">
        <v>7632</v>
      </c>
      <c r="H15" t="s">
        <v>195</v>
      </c>
      <c r="I15" t="s">
        <v>189</v>
      </c>
      <c r="J15" t="s">
        <v>7702</v>
      </c>
      <c r="K15" t="s">
        <v>96</v>
      </c>
      <c r="L15" t="s">
        <v>7703</v>
      </c>
      <c r="M15" s="35">
        <v>45986.666875000003</v>
      </c>
      <c r="N15" s="35">
        <v>45992.414583333331</v>
      </c>
      <c r="P15" t="s">
        <v>7635</v>
      </c>
      <c r="Q15" t="s">
        <v>7636</v>
      </c>
      <c r="R15" t="s">
        <v>98</v>
      </c>
      <c r="S15" t="s">
        <v>99</v>
      </c>
      <c r="U15" t="s">
        <v>5928</v>
      </c>
      <c r="V15" t="s">
        <v>7704</v>
      </c>
      <c r="W15" t="s">
        <v>102</v>
      </c>
      <c r="Y15" t="s">
        <v>8</v>
      </c>
      <c r="Z15" t="s">
        <v>105</v>
      </c>
      <c r="AA15" t="s">
        <v>5808</v>
      </c>
      <c r="AB15" s="37">
        <v>1</v>
      </c>
      <c r="AC15" s="37">
        <v>35780</v>
      </c>
      <c r="AD15" s="37">
        <v>75096</v>
      </c>
      <c r="AE15" s="37">
        <v>35780</v>
      </c>
    </row>
    <row r="16" spans="1:31">
      <c r="A16" t="s">
        <v>189</v>
      </c>
      <c r="B16" t="s">
        <v>190</v>
      </c>
      <c r="C16" t="s">
        <v>191</v>
      </c>
      <c r="D16" t="s">
        <v>210</v>
      </c>
      <c r="E16" t="s">
        <v>7705</v>
      </c>
      <c r="F16" t="s">
        <v>7706</v>
      </c>
      <c r="G16" t="s">
        <v>7632</v>
      </c>
      <c r="H16" t="s">
        <v>195</v>
      </c>
      <c r="I16" t="s">
        <v>189</v>
      </c>
      <c r="J16" t="s">
        <v>7707</v>
      </c>
      <c r="K16" t="s">
        <v>96</v>
      </c>
      <c r="L16" t="s">
        <v>7708</v>
      </c>
      <c r="M16" s="35">
        <v>45986.679537037038</v>
      </c>
      <c r="N16" s="35">
        <v>45992.413888888892</v>
      </c>
      <c r="P16" t="s">
        <v>7635</v>
      </c>
      <c r="Q16" t="s">
        <v>7636</v>
      </c>
      <c r="R16" t="s">
        <v>98</v>
      </c>
      <c r="S16" t="s">
        <v>119</v>
      </c>
      <c r="U16" t="s">
        <v>5928</v>
      </c>
      <c r="V16" t="s">
        <v>7709</v>
      </c>
      <c r="W16" t="s">
        <v>102</v>
      </c>
      <c r="Y16" t="s">
        <v>8</v>
      </c>
      <c r="Z16" t="s">
        <v>105</v>
      </c>
      <c r="AA16" t="s">
        <v>5808</v>
      </c>
      <c r="AB16" s="37">
        <v>1</v>
      </c>
      <c r="AC16" s="37">
        <v>35780</v>
      </c>
      <c r="AD16" s="37">
        <v>75096</v>
      </c>
      <c r="AE16" s="37">
        <v>35780</v>
      </c>
    </row>
    <row r="17" spans="1:31">
      <c r="A17" t="s">
        <v>159</v>
      </c>
      <c r="B17" t="s">
        <v>109</v>
      </c>
      <c r="C17" t="s">
        <v>160</v>
      </c>
      <c r="D17" t="s">
        <v>7710</v>
      </c>
      <c r="E17" t="s">
        <v>7711</v>
      </c>
      <c r="F17" t="s">
        <v>7712</v>
      </c>
      <c r="G17" t="s">
        <v>7625</v>
      </c>
      <c r="H17" t="s">
        <v>165</v>
      </c>
      <c r="I17" t="s">
        <v>7713</v>
      </c>
      <c r="J17" t="s">
        <v>7714</v>
      </c>
      <c r="K17" t="s">
        <v>96</v>
      </c>
      <c r="L17" t="s">
        <v>7715</v>
      </c>
      <c r="M17" s="35">
        <v>45986.720023148147</v>
      </c>
      <c r="N17" s="35">
        <v>46000.936805555553</v>
      </c>
      <c r="P17" t="s">
        <v>7628</v>
      </c>
      <c r="R17" t="s">
        <v>964</v>
      </c>
      <c r="S17" t="s">
        <v>964</v>
      </c>
      <c r="U17" t="s">
        <v>5928</v>
      </c>
      <c r="V17" t="s">
        <v>7716</v>
      </c>
      <c r="W17" t="s">
        <v>7628</v>
      </c>
      <c r="Y17" t="s">
        <v>15</v>
      </c>
      <c r="Z17" t="s">
        <v>105</v>
      </c>
      <c r="AB17" s="37">
        <v>1</v>
      </c>
      <c r="AC17" s="37">
        <v>35780</v>
      </c>
      <c r="AD17" s="37">
        <v>0</v>
      </c>
      <c r="AE17" s="37">
        <v>35780</v>
      </c>
    </row>
    <row r="18" spans="1:31">
      <c r="A18" t="s">
        <v>123</v>
      </c>
      <c r="B18" t="s">
        <v>124</v>
      </c>
      <c r="C18" t="s">
        <v>125</v>
      </c>
      <c r="D18" t="s">
        <v>6530</v>
      </c>
      <c r="E18" t="s">
        <v>7717</v>
      </c>
      <c r="F18" t="s">
        <v>7718</v>
      </c>
      <c r="G18" t="s">
        <v>7632</v>
      </c>
      <c r="H18" t="s">
        <v>174</v>
      </c>
      <c r="I18" t="s">
        <v>6531</v>
      </c>
      <c r="J18" t="s">
        <v>7719</v>
      </c>
      <c r="K18" t="s">
        <v>96</v>
      </c>
      <c r="L18" t="s">
        <v>7720</v>
      </c>
      <c r="M18" s="35">
        <v>45987.333333333343</v>
      </c>
      <c r="N18" s="35">
        <v>45996.60833333333</v>
      </c>
      <c r="P18" t="s">
        <v>7635</v>
      </c>
      <c r="Q18" t="s">
        <v>7636</v>
      </c>
      <c r="R18" t="s">
        <v>98</v>
      </c>
      <c r="S18" t="s">
        <v>119</v>
      </c>
      <c r="T18" t="s">
        <v>100</v>
      </c>
      <c r="U18" t="s">
        <v>5928</v>
      </c>
      <c r="V18" t="s">
        <v>7721</v>
      </c>
      <c r="W18" t="s">
        <v>7667</v>
      </c>
      <c r="Y18" t="s">
        <v>15</v>
      </c>
      <c r="Z18" t="s">
        <v>105</v>
      </c>
      <c r="AA18" t="s">
        <v>1514</v>
      </c>
      <c r="AB18" s="37">
        <v>1</v>
      </c>
      <c r="AC18" s="37">
        <v>35780</v>
      </c>
      <c r="AD18" s="37">
        <v>0</v>
      </c>
      <c r="AE18" s="37">
        <v>35780</v>
      </c>
    </row>
    <row r="19" spans="1:31">
      <c r="A19" t="s">
        <v>189</v>
      </c>
      <c r="B19" t="s">
        <v>190</v>
      </c>
      <c r="C19" t="s">
        <v>191</v>
      </c>
      <c r="D19" t="s">
        <v>210</v>
      </c>
      <c r="E19" t="s">
        <v>7722</v>
      </c>
      <c r="F19" t="s">
        <v>7723</v>
      </c>
      <c r="G19" t="s">
        <v>7632</v>
      </c>
      <c r="H19" t="s">
        <v>195</v>
      </c>
      <c r="I19" t="s">
        <v>189</v>
      </c>
      <c r="J19" t="s">
        <v>7724</v>
      </c>
      <c r="K19" t="s">
        <v>96</v>
      </c>
      <c r="L19" t="s">
        <v>7725</v>
      </c>
      <c r="M19" s="35">
        <v>45986.735937500001</v>
      </c>
      <c r="N19" s="35">
        <v>45992.413194444453</v>
      </c>
      <c r="P19" t="s">
        <v>7635</v>
      </c>
      <c r="Q19" t="s">
        <v>7636</v>
      </c>
      <c r="R19" t="s">
        <v>98</v>
      </c>
      <c r="S19" t="s">
        <v>99</v>
      </c>
      <c r="U19" t="s">
        <v>5928</v>
      </c>
      <c r="V19" t="s">
        <v>7726</v>
      </c>
      <c r="W19" t="s">
        <v>102</v>
      </c>
      <c r="Y19" t="s">
        <v>8</v>
      </c>
      <c r="Z19" t="s">
        <v>105</v>
      </c>
      <c r="AA19" t="s">
        <v>5808</v>
      </c>
      <c r="AB19" s="37">
        <v>1</v>
      </c>
      <c r="AC19" s="37">
        <v>35780</v>
      </c>
      <c r="AD19" s="37">
        <v>75096</v>
      </c>
      <c r="AE19" s="37">
        <v>35780</v>
      </c>
    </row>
    <row r="20" spans="1:31">
      <c r="A20" t="s">
        <v>750</v>
      </c>
      <c r="B20" t="s">
        <v>957</v>
      </c>
      <c r="C20" t="s">
        <v>286</v>
      </c>
      <c r="D20" t="s">
        <v>2671</v>
      </c>
      <c r="E20" t="s">
        <v>7727</v>
      </c>
      <c r="F20" t="s">
        <v>7728</v>
      </c>
      <c r="G20" t="s">
        <v>7632</v>
      </c>
      <c r="H20" t="s">
        <v>754</v>
      </c>
      <c r="I20" t="s">
        <v>2674</v>
      </c>
      <c r="J20" t="s">
        <v>7729</v>
      </c>
      <c r="K20" t="s">
        <v>96</v>
      </c>
      <c r="L20" t="s">
        <v>7730</v>
      </c>
      <c r="M20" s="35">
        <v>45986.737708333327</v>
      </c>
      <c r="N20" s="35">
        <v>45993.379861111112</v>
      </c>
      <c r="P20" t="s">
        <v>7635</v>
      </c>
      <c r="Q20" t="s">
        <v>7636</v>
      </c>
      <c r="R20" t="s">
        <v>964</v>
      </c>
      <c r="S20" t="s">
        <v>964</v>
      </c>
      <c r="T20" t="s">
        <v>100</v>
      </c>
      <c r="U20" t="s">
        <v>5928</v>
      </c>
      <c r="V20" t="s">
        <v>7731</v>
      </c>
      <c r="W20" t="s">
        <v>7667</v>
      </c>
      <c r="Y20" t="s">
        <v>13</v>
      </c>
      <c r="Z20" t="s">
        <v>105</v>
      </c>
      <c r="AA20" t="s">
        <v>3777</v>
      </c>
      <c r="AB20" s="37">
        <v>1</v>
      </c>
      <c r="AC20" s="37">
        <v>35780</v>
      </c>
      <c r="AD20" s="37">
        <v>0</v>
      </c>
      <c r="AE20" s="37">
        <v>35780</v>
      </c>
    </row>
    <row r="21" spans="1:31">
      <c r="A21" t="s">
        <v>317</v>
      </c>
      <c r="B21" t="s">
        <v>124</v>
      </c>
      <c r="C21" t="s">
        <v>125</v>
      </c>
      <c r="D21" t="s">
        <v>944</v>
      </c>
      <c r="E21" t="s">
        <v>7732</v>
      </c>
      <c r="F21" t="s">
        <v>7397</v>
      </c>
      <c r="G21" t="s">
        <v>7625</v>
      </c>
      <c r="H21" t="s">
        <v>195</v>
      </c>
      <c r="I21" t="s">
        <v>948</v>
      </c>
      <c r="J21" t="s">
        <v>7398</v>
      </c>
      <c r="K21" t="s">
        <v>96</v>
      </c>
      <c r="L21" t="s">
        <v>7733</v>
      </c>
      <c r="M21" s="35">
        <v>45986.749652777777</v>
      </c>
      <c r="N21" s="35">
        <v>45995.443749999999</v>
      </c>
      <c r="P21" t="s">
        <v>7628</v>
      </c>
      <c r="R21" t="s">
        <v>98</v>
      </c>
      <c r="S21" t="s">
        <v>119</v>
      </c>
      <c r="U21" t="s">
        <v>5928</v>
      </c>
      <c r="V21" t="s">
        <v>7734</v>
      </c>
      <c r="W21" t="s">
        <v>7628</v>
      </c>
      <c r="Y21" t="s">
        <v>13</v>
      </c>
      <c r="Z21" t="s">
        <v>105</v>
      </c>
      <c r="AB21" s="37">
        <v>1</v>
      </c>
      <c r="AC21" s="37">
        <v>35780</v>
      </c>
      <c r="AD21" s="37">
        <v>0</v>
      </c>
      <c r="AE21" s="37">
        <v>35780</v>
      </c>
    </row>
    <row r="22" spans="1:31">
      <c r="A22" t="s">
        <v>189</v>
      </c>
      <c r="B22" t="s">
        <v>190</v>
      </c>
      <c r="C22" t="s">
        <v>191</v>
      </c>
      <c r="D22" t="s">
        <v>3644</v>
      </c>
      <c r="E22" t="s">
        <v>7735</v>
      </c>
      <c r="F22" t="s">
        <v>7736</v>
      </c>
      <c r="G22" t="s">
        <v>7625</v>
      </c>
      <c r="H22" t="s">
        <v>195</v>
      </c>
      <c r="I22" t="s">
        <v>3647</v>
      </c>
      <c r="J22" t="s">
        <v>7737</v>
      </c>
      <c r="K22" t="s">
        <v>96</v>
      </c>
      <c r="L22" t="s">
        <v>7738</v>
      </c>
      <c r="M22" s="35">
        <v>45987.353298611109</v>
      </c>
      <c r="N22" s="35">
        <v>45994.342361111107</v>
      </c>
      <c r="P22" t="s">
        <v>7628</v>
      </c>
      <c r="R22" t="s">
        <v>98</v>
      </c>
      <c r="S22" t="s">
        <v>119</v>
      </c>
      <c r="U22" t="s">
        <v>5928</v>
      </c>
      <c r="V22" t="s">
        <v>7739</v>
      </c>
      <c r="W22" t="s">
        <v>7628</v>
      </c>
      <c r="Y22" t="s">
        <v>15</v>
      </c>
      <c r="Z22" t="s">
        <v>105</v>
      </c>
      <c r="AB22" s="37">
        <v>1</v>
      </c>
      <c r="AC22" s="37">
        <v>35780</v>
      </c>
      <c r="AD22" s="37">
        <v>0</v>
      </c>
      <c r="AE22" s="37">
        <v>35780</v>
      </c>
    </row>
    <row r="23" spans="1:31">
      <c r="A23" t="s">
        <v>189</v>
      </c>
      <c r="B23" t="s">
        <v>190</v>
      </c>
      <c r="C23" t="s">
        <v>191</v>
      </c>
      <c r="D23" t="s">
        <v>846</v>
      </c>
      <c r="E23" t="s">
        <v>7740</v>
      </c>
      <c r="F23" t="s">
        <v>7741</v>
      </c>
      <c r="G23" t="s">
        <v>7632</v>
      </c>
      <c r="H23" t="s">
        <v>195</v>
      </c>
      <c r="I23" t="s">
        <v>165</v>
      </c>
      <c r="J23" t="s">
        <v>7742</v>
      </c>
      <c r="K23" t="s">
        <v>96</v>
      </c>
      <c r="L23" t="s">
        <v>7743</v>
      </c>
      <c r="M23" s="35">
        <v>45987.384166666663</v>
      </c>
      <c r="N23" s="35">
        <v>45992.677777777782</v>
      </c>
      <c r="P23" t="s">
        <v>7635</v>
      </c>
      <c r="Q23" t="s">
        <v>7636</v>
      </c>
      <c r="R23" t="s">
        <v>98</v>
      </c>
      <c r="S23" t="s">
        <v>99</v>
      </c>
      <c r="T23" t="s">
        <v>100</v>
      </c>
      <c r="U23" t="s">
        <v>5928</v>
      </c>
      <c r="V23" t="s">
        <v>7744</v>
      </c>
      <c r="W23" t="s">
        <v>102</v>
      </c>
      <c r="Y23" t="s">
        <v>8</v>
      </c>
      <c r="Z23" t="s">
        <v>105</v>
      </c>
      <c r="AA23" t="s">
        <v>391</v>
      </c>
      <c r="AB23" s="37">
        <v>2</v>
      </c>
      <c r="AC23" s="37">
        <v>35780</v>
      </c>
      <c r="AD23" s="37">
        <v>75096</v>
      </c>
      <c r="AE23" s="37">
        <v>71560</v>
      </c>
    </row>
    <row r="24" spans="1:31">
      <c r="A24" t="s">
        <v>147</v>
      </c>
      <c r="B24" t="s">
        <v>124</v>
      </c>
      <c r="C24" t="s">
        <v>125</v>
      </c>
      <c r="D24" t="s">
        <v>2071</v>
      </c>
      <c r="E24" t="s">
        <v>7745</v>
      </c>
      <c r="F24" t="s">
        <v>7746</v>
      </c>
      <c r="G24" t="s">
        <v>7632</v>
      </c>
      <c r="H24" t="s">
        <v>151</v>
      </c>
      <c r="I24" t="s">
        <v>2074</v>
      </c>
      <c r="J24" t="s">
        <v>7747</v>
      </c>
      <c r="K24" t="s">
        <v>96</v>
      </c>
      <c r="L24" t="s">
        <v>7748</v>
      </c>
      <c r="M24" s="35">
        <v>45987.406446759262</v>
      </c>
      <c r="N24" s="35">
        <v>45993.343055555553</v>
      </c>
      <c r="P24" t="s">
        <v>7635</v>
      </c>
      <c r="Q24" t="s">
        <v>7636</v>
      </c>
      <c r="R24" t="s">
        <v>964</v>
      </c>
      <c r="S24" t="s">
        <v>964</v>
      </c>
      <c r="T24" t="s">
        <v>100</v>
      </c>
      <c r="U24" t="s">
        <v>5928</v>
      </c>
      <c r="V24" t="s">
        <v>7749</v>
      </c>
      <c r="W24" t="s">
        <v>102</v>
      </c>
      <c r="Y24" t="s">
        <v>11</v>
      </c>
      <c r="Z24" t="s">
        <v>105</v>
      </c>
      <c r="AA24" t="s">
        <v>1118</v>
      </c>
      <c r="AB24" s="37">
        <v>1</v>
      </c>
      <c r="AC24" s="37">
        <v>67654</v>
      </c>
      <c r="AD24" s="37">
        <v>140396</v>
      </c>
      <c r="AE24" s="37">
        <v>67654</v>
      </c>
    </row>
    <row r="25" spans="1:31">
      <c r="A25" t="s">
        <v>189</v>
      </c>
      <c r="B25" t="s">
        <v>190</v>
      </c>
      <c r="C25" t="s">
        <v>191</v>
      </c>
      <c r="D25" t="s">
        <v>210</v>
      </c>
      <c r="E25" t="s">
        <v>7750</v>
      </c>
      <c r="F25" t="s">
        <v>7751</v>
      </c>
      <c r="G25" t="s">
        <v>7632</v>
      </c>
      <c r="H25" t="s">
        <v>195</v>
      </c>
      <c r="I25" t="s">
        <v>189</v>
      </c>
      <c r="J25" t="s">
        <v>7752</v>
      </c>
      <c r="K25" t="s">
        <v>96</v>
      </c>
      <c r="L25" t="s">
        <v>7753</v>
      </c>
      <c r="M25" s="35">
        <v>45987.421527777777</v>
      </c>
      <c r="N25" s="35">
        <v>45994.680555555547</v>
      </c>
      <c r="P25" t="s">
        <v>7635</v>
      </c>
      <c r="Q25" t="s">
        <v>7636</v>
      </c>
      <c r="R25" t="s">
        <v>142</v>
      </c>
      <c r="S25" t="s">
        <v>2137</v>
      </c>
      <c r="U25" t="s">
        <v>5928</v>
      </c>
      <c r="V25" t="s">
        <v>7754</v>
      </c>
      <c r="W25" t="s">
        <v>955</v>
      </c>
      <c r="Y25" t="s">
        <v>8</v>
      </c>
      <c r="Z25" t="s">
        <v>105</v>
      </c>
      <c r="AB25" s="37">
        <v>0</v>
      </c>
      <c r="AC25" s="37">
        <v>41241</v>
      </c>
      <c r="AD25" s="37">
        <v>0</v>
      </c>
      <c r="AE25" s="37">
        <v>41241</v>
      </c>
    </row>
    <row r="26" spans="1:31">
      <c r="A26" t="s">
        <v>750</v>
      </c>
      <c r="B26" t="s">
        <v>957</v>
      </c>
      <c r="C26" t="s">
        <v>286</v>
      </c>
      <c r="D26" t="s">
        <v>7755</v>
      </c>
      <c r="E26" t="s">
        <v>7756</v>
      </c>
      <c r="F26" t="s">
        <v>7757</v>
      </c>
      <c r="G26" t="s">
        <v>7632</v>
      </c>
      <c r="H26" t="s">
        <v>754</v>
      </c>
      <c r="I26" t="s">
        <v>7758</v>
      </c>
      <c r="J26" t="s">
        <v>7759</v>
      </c>
      <c r="K26" t="s">
        <v>96</v>
      </c>
      <c r="L26" t="s">
        <v>7760</v>
      </c>
      <c r="M26" s="35">
        <v>45987.42796296296</v>
      </c>
      <c r="N26" s="35">
        <v>46001.54791666667</v>
      </c>
      <c r="P26" t="s">
        <v>7635</v>
      </c>
      <c r="Q26" t="s">
        <v>7636</v>
      </c>
      <c r="R26" t="s">
        <v>98</v>
      </c>
      <c r="S26" t="s">
        <v>119</v>
      </c>
      <c r="T26" t="s">
        <v>100</v>
      </c>
      <c r="U26" t="s">
        <v>5928</v>
      </c>
      <c r="V26" t="s">
        <v>7761</v>
      </c>
      <c r="W26" t="s">
        <v>7667</v>
      </c>
      <c r="Y26" t="s">
        <v>11</v>
      </c>
      <c r="Z26" t="s">
        <v>105</v>
      </c>
      <c r="AA26" t="s">
        <v>3777</v>
      </c>
      <c r="AB26" s="37">
        <v>1</v>
      </c>
      <c r="AC26" s="37">
        <v>67654</v>
      </c>
      <c r="AD26" s="37">
        <v>140396</v>
      </c>
      <c r="AE26" s="37">
        <v>67654</v>
      </c>
    </row>
    <row r="27" spans="1:31">
      <c r="A27" t="s">
        <v>189</v>
      </c>
      <c r="B27" t="s">
        <v>190</v>
      </c>
      <c r="C27" t="s">
        <v>191</v>
      </c>
      <c r="D27" t="s">
        <v>210</v>
      </c>
      <c r="E27" t="s">
        <v>7762</v>
      </c>
      <c r="F27" t="s">
        <v>7763</v>
      </c>
      <c r="G27" t="s">
        <v>7632</v>
      </c>
      <c r="H27" t="s">
        <v>195</v>
      </c>
      <c r="I27" t="s">
        <v>189</v>
      </c>
      <c r="J27" t="s">
        <v>7764</v>
      </c>
      <c r="K27" t="s">
        <v>96</v>
      </c>
      <c r="L27" t="s">
        <v>7765</v>
      </c>
      <c r="M27" s="35">
        <v>45987.459305555552</v>
      </c>
      <c r="N27" s="35">
        <v>45996.436111111107</v>
      </c>
      <c r="P27" t="s">
        <v>7635</v>
      </c>
      <c r="Q27" t="s">
        <v>7636</v>
      </c>
      <c r="R27" t="s">
        <v>964</v>
      </c>
      <c r="S27" t="s">
        <v>964</v>
      </c>
      <c r="T27" t="s">
        <v>100</v>
      </c>
      <c r="U27" t="s">
        <v>5928</v>
      </c>
      <c r="V27" t="s">
        <v>7766</v>
      </c>
      <c r="W27" t="s">
        <v>102</v>
      </c>
      <c r="Y27" t="s">
        <v>8</v>
      </c>
      <c r="Z27" t="s">
        <v>105</v>
      </c>
      <c r="AA27" t="s">
        <v>2390</v>
      </c>
      <c r="AB27" s="37">
        <v>1</v>
      </c>
      <c r="AC27" s="37">
        <v>35780</v>
      </c>
      <c r="AD27" s="37">
        <v>75096</v>
      </c>
      <c r="AE27" s="37">
        <v>35780</v>
      </c>
    </row>
    <row r="28" spans="1:31">
      <c r="A28" t="s">
        <v>189</v>
      </c>
      <c r="B28" t="s">
        <v>190</v>
      </c>
      <c r="C28" t="s">
        <v>191</v>
      </c>
      <c r="D28" t="s">
        <v>905</v>
      </c>
      <c r="E28" t="s">
        <v>7767</v>
      </c>
      <c r="F28" t="s">
        <v>6590</v>
      </c>
      <c r="G28" t="s">
        <v>7632</v>
      </c>
      <c r="H28" t="s">
        <v>195</v>
      </c>
      <c r="I28" t="s">
        <v>908</v>
      </c>
      <c r="J28" t="s">
        <v>6591</v>
      </c>
      <c r="K28" t="s">
        <v>96</v>
      </c>
      <c r="L28" t="s">
        <v>7768</v>
      </c>
      <c r="M28" s="35">
        <v>45987.472916666673</v>
      </c>
      <c r="N28" s="35">
        <v>45994.408333333333</v>
      </c>
      <c r="P28" t="s">
        <v>7635</v>
      </c>
      <c r="Q28" t="s">
        <v>7636</v>
      </c>
      <c r="R28" t="s">
        <v>964</v>
      </c>
      <c r="S28" t="s">
        <v>964</v>
      </c>
      <c r="U28" t="s">
        <v>5928</v>
      </c>
      <c r="V28" t="s">
        <v>7769</v>
      </c>
      <c r="W28" t="s">
        <v>102</v>
      </c>
      <c r="Y28" t="s">
        <v>8</v>
      </c>
      <c r="Z28" t="s">
        <v>105</v>
      </c>
      <c r="AA28" t="s">
        <v>5808</v>
      </c>
      <c r="AB28" s="37">
        <v>1</v>
      </c>
      <c r="AC28" s="37">
        <v>35780</v>
      </c>
      <c r="AD28" s="37">
        <v>75096</v>
      </c>
      <c r="AE28" s="37">
        <v>35780</v>
      </c>
    </row>
    <row r="29" spans="1:31">
      <c r="A29" t="s">
        <v>1261</v>
      </c>
      <c r="B29" t="s">
        <v>124</v>
      </c>
      <c r="C29" t="s">
        <v>125</v>
      </c>
      <c r="D29" t="s">
        <v>1262</v>
      </c>
      <c r="E29" t="s">
        <v>7770</v>
      </c>
      <c r="F29" t="s">
        <v>7771</v>
      </c>
      <c r="G29" t="s">
        <v>7632</v>
      </c>
      <c r="H29" t="s">
        <v>1265</v>
      </c>
      <c r="I29" t="s">
        <v>1261</v>
      </c>
      <c r="J29" t="s">
        <v>7772</v>
      </c>
      <c r="K29" t="s">
        <v>96</v>
      </c>
      <c r="L29" t="s">
        <v>7773</v>
      </c>
      <c r="M29" s="35">
        <v>45987.480624999997</v>
      </c>
      <c r="N29" s="35">
        <v>45992.49722222222</v>
      </c>
      <c r="P29" t="s">
        <v>7635</v>
      </c>
      <c r="Q29" t="s">
        <v>7636</v>
      </c>
      <c r="R29" t="s">
        <v>964</v>
      </c>
      <c r="S29" t="s">
        <v>964</v>
      </c>
      <c r="T29" t="s">
        <v>100</v>
      </c>
      <c r="U29" t="s">
        <v>5928</v>
      </c>
      <c r="V29" t="s">
        <v>7774</v>
      </c>
      <c r="W29" t="s">
        <v>102</v>
      </c>
      <c r="Y29" t="s">
        <v>8</v>
      </c>
      <c r="Z29" t="s">
        <v>105</v>
      </c>
      <c r="AA29" t="s">
        <v>2530</v>
      </c>
      <c r="AB29" s="37">
        <v>1</v>
      </c>
      <c r="AC29" s="37">
        <v>35780</v>
      </c>
      <c r="AD29" s="37">
        <v>75096</v>
      </c>
      <c r="AE29" s="37">
        <v>35780</v>
      </c>
    </row>
    <row r="30" spans="1:31">
      <c r="A30" t="s">
        <v>750</v>
      </c>
      <c r="B30" t="s">
        <v>957</v>
      </c>
      <c r="C30" t="s">
        <v>286</v>
      </c>
      <c r="D30" t="s">
        <v>3770</v>
      </c>
      <c r="E30" t="s">
        <v>7775</v>
      </c>
      <c r="F30" t="s">
        <v>7776</v>
      </c>
      <c r="G30" t="s">
        <v>7632</v>
      </c>
      <c r="H30" t="s">
        <v>754</v>
      </c>
      <c r="I30" t="s">
        <v>750</v>
      </c>
      <c r="J30" t="s">
        <v>7777</v>
      </c>
      <c r="K30" t="s">
        <v>96</v>
      </c>
      <c r="L30" t="s">
        <v>7778</v>
      </c>
      <c r="M30" s="35">
        <v>45987.512071759258</v>
      </c>
      <c r="N30" s="35">
        <v>45992.669444444437</v>
      </c>
      <c r="P30" t="s">
        <v>7635</v>
      </c>
      <c r="Q30" t="s">
        <v>7636</v>
      </c>
      <c r="R30" t="s">
        <v>98</v>
      </c>
      <c r="S30" t="s">
        <v>99</v>
      </c>
      <c r="T30" t="s">
        <v>100</v>
      </c>
      <c r="U30" t="s">
        <v>5928</v>
      </c>
      <c r="V30" t="s">
        <v>7779</v>
      </c>
      <c r="W30" t="s">
        <v>102</v>
      </c>
      <c r="Y30" t="s">
        <v>8</v>
      </c>
      <c r="Z30" t="s">
        <v>105</v>
      </c>
      <c r="AA30" t="s">
        <v>3777</v>
      </c>
      <c r="AB30" s="37">
        <v>1</v>
      </c>
      <c r="AC30" s="37">
        <v>35780</v>
      </c>
      <c r="AD30" s="37">
        <v>75096</v>
      </c>
      <c r="AE30" s="37">
        <v>35780</v>
      </c>
    </row>
    <row r="31" spans="1:31">
      <c r="A31" t="s">
        <v>189</v>
      </c>
      <c r="B31" t="s">
        <v>190</v>
      </c>
      <c r="C31" t="s">
        <v>191</v>
      </c>
      <c r="D31" t="s">
        <v>210</v>
      </c>
      <c r="E31" t="s">
        <v>7780</v>
      </c>
      <c r="F31" t="s">
        <v>7781</v>
      </c>
      <c r="G31" t="s">
        <v>7632</v>
      </c>
      <c r="H31" t="s">
        <v>195</v>
      </c>
      <c r="I31" t="s">
        <v>189</v>
      </c>
      <c r="J31" t="s">
        <v>7782</v>
      </c>
      <c r="K31" t="s">
        <v>96</v>
      </c>
      <c r="L31" t="s">
        <v>7783</v>
      </c>
      <c r="M31" s="35">
        <v>45987.564479166656</v>
      </c>
      <c r="N31" s="35">
        <v>45992.412499999999</v>
      </c>
      <c r="P31" t="s">
        <v>7635</v>
      </c>
      <c r="Q31" t="s">
        <v>7636</v>
      </c>
      <c r="R31" t="s">
        <v>98</v>
      </c>
      <c r="S31" t="s">
        <v>119</v>
      </c>
      <c r="U31" t="s">
        <v>5928</v>
      </c>
      <c r="V31" t="s">
        <v>7784</v>
      </c>
      <c r="W31" t="s">
        <v>102</v>
      </c>
      <c r="Y31" t="s">
        <v>8</v>
      </c>
      <c r="Z31" t="s">
        <v>105</v>
      </c>
      <c r="AA31" t="s">
        <v>5808</v>
      </c>
      <c r="AB31" s="37">
        <v>1</v>
      </c>
      <c r="AC31" s="37">
        <v>35780</v>
      </c>
      <c r="AD31" s="37">
        <v>75096</v>
      </c>
      <c r="AE31" s="37">
        <v>35780</v>
      </c>
    </row>
    <row r="32" spans="1:31">
      <c r="A32" t="s">
        <v>417</v>
      </c>
      <c r="B32" t="s">
        <v>86</v>
      </c>
      <c r="C32" t="s">
        <v>87</v>
      </c>
      <c r="D32" t="s">
        <v>4733</v>
      </c>
      <c r="E32" t="s">
        <v>7785</v>
      </c>
      <c r="F32" t="s">
        <v>7786</v>
      </c>
      <c r="G32" t="s">
        <v>7625</v>
      </c>
      <c r="H32" t="s">
        <v>455</v>
      </c>
      <c r="I32" t="s">
        <v>4736</v>
      </c>
      <c r="J32" t="s">
        <v>7787</v>
      </c>
      <c r="K32" t="s">
        <v>96</v>
      </c>
      <c r="L32" t="s">
        <v>7788</v>
      </c>
      <c r="M32" s="35">
        <v>45987.614907407413</v>
      </c>
      <c r="N32" s="35">
        <v>45997.414583333331</v>
      </c>
      <c r="P32" t="s">
        <v>7628</v>
      </c>
      <c r="R32" t="s">
        <v>98</v>
      </c>
      <c r="S32" t="s">
        <v>99</v>
      </c>
      <c r="V32" t="s">
        <v>7789</v>
      </c>
      <c r="W32" t="s">
        <v>7628</v>
      </c>
      <c r="Y32" t="s">
        <v>15</v>
      </c>
      <c r="Z32" t="s">
        <v>105</v>
      </c>
      <c r="AB32" s="37">
        <v>1</v>
      </c>
      <c r="AC32" s="37">
        <v>35780</v>
      </c>
      <c r="AD32" s="37">
        <v>0</v>
      </c>
      <c r="AE32" s="37">
        <v>35780</v>
      </c>
    </row>
    <row r="33" spans="1:31">
      <c r="A33" t="s">
        <v>189</v>
      </c>
      <c r="B33" t="s">
        <v>190</v>
      </c>
      <c r="C33" t="s">
        <v>191</v>
      </c>
      <c r="D33" t="s">
        <v>210</v>
      </c>
      <c r="E33" t="s">
        <v>7790</v>
      </c>
      <c r="F33" t="s">
        <v>7791</v>
      </c>
      <c r="G33" t="s">
        <v>7632</v>
      </c>
      <c r="H33" t="s">
        <v>195</v>
      </c>
      <c r="I33" t="s">
        <v>189</v>
      </c>
      <c r="J33" t="s">
        <v>7792</v>
      </c>
      <c r="K33" t="s">
        <v>96</v>
      </c>
      <c r="L33" t="s">
        <v>7793</v>
      </c>
      <c r="M33" s="35">
        <v>45987.604062500002</v>
      </c>
      <c r="N33" s="35">
        <v>45994.407638888893</v>
      </c>
      <c r="P33" t="s">
        <v>7635</v>
      </c>
      <c r="Q33" t="s">
        <v>7636</v>
      </c>
      <c r="R33" t="s">
        <v>964</v>
      </c>
      <c r="S33" t="s">
        <v>964</v>
      </c>
      <c r="U33" t="s">
        <v>5928</v>
      </c>
      <c r="V33" t="s">
        <v>7794</v>
      </c>
      <c r="W33" t="s">
        <v>102</v>
      </c>
      <c r="Y33" t="s">
        <v>8</v>
      </c>
      <c r="Z33" t="s">
        <v>105</v>
      </c>
      <c r="AA33" t="s">
        <v>5808</v>
      </c>
      <c r="AB33" s="37">
        <v>1</v>
      </c>
      <c r="AC33" s="37">
        <v>35780</v>
      </c>
      <c r="AD33" s="37">
        <v>75096</v>
      </c>
      <c r="AE33" s="37">
        <v>35780</v>
      </c>
    </row>
    <row r="34" spans="1:31">
      <c r="A34" t="s">
        <v>417</v>
      </c>
      <c r="B34" t="s">
        <v>86</v>
      </c>
      <c r="C34" t="s">
        <v>87</v>
      </c>
      <c r="D34" t="s">
        <v>7795</v>
      </c>
      <c r="E34" t="s">
        <v>7796</v>
      </c>
      <c r="F34" t="s">
        <v>7797</v>
      </c>
      <c r="G34" t="s">
        <v>7632</v>
      </c>
      <c r="H34" t="s">
        <v>455</v>
      </c>
      <c r="I34" t="s">
        <v>7798</v>
      </c>
      <c r="J34" t="s">
        <v>7799</v>
      </c>
      <c r="K34" t="s">
        <v>96</v>
      </c>
      <c r="L34" t="s">
        <v>7800</v>
      </c>
      <c r="M34" s="35">
        <v>45987.635509259257</v>
      </c>
      <c r="N34" s="35">
        <v>45994.622916666667</v>
      </c>
      <c r="P34" t="s">
        <v>7635</v>
      </c>
      <c r="Q34" t="s">
        <v>7636</v>
      </c>
      <c r="R34" t="s">
        <v>963</v>
      </c>
      <c r="S34" t="s">
        <v>964</v>
      </c>
      <c r="T34" t="s">
        <v>100</v>
      </c>
      <c r="U34" t="s">
        <v>5928</v>
      </c>
      <c r="V34" t="s">
        <v>7801</v>
      </c>
      <c r="W34" t="s">
        <v>7667</v>
      </c>
      <c r="Y34" t="s">
        <v>15</v>
      </c>
      <c r="Z34" t="s">
        <v>105</v>
      </c>
      <c r="AA34" t="s">
        <v>478</v>
      </c>
      <c r="AB34" s="37">
        <v>1</v>
      </c>
      <c r="AC34" s="37">
        <v>35780</v>
      </c>
      <c r="AD34" s="37">
        <v>0</v>
      </c>
      <c r="AE34" s="37">
        <v>35780</v>
      </c>
    </row>
    <row r="35" spans="1:31">
      <c r="A35" t="s">
        <v>189</v>
      </c>
      <c r="B35" t="s">
        <v>190</v>
      </c>
      <c r="C35" t="s">
        <v>191</v>
      </c>
      <c r="D35" t="s">
        <v>905</v>
      </c>
      <c r="E35" t="s">
        <v>7802</v>
      </c>
      <c r="F35" t="s">
        <v>3265</v>
      </c>
      <c r="G35" t="s">
        <v>7632</v>
      </c>
      <c r="H35" t="s">
        <v>195</v>
      </c>
      <c r="I35" t="s">
        <v>908</v>
      </c>
      <c r="J35" t="s">
        <v>3266</v>
      </c>
      <c r="K35" t="s">
        <v>96</v>
      </c>
      <c r="L35" t="s">
        <v>7803</v>
      </c>
      <c r="M35" s="35">
        <v>45987.667997685188</v>
      </c>
      <c r="N35" s="35">
        <v>45993.404861111107</v>
      </c>
      <c r="P35" t="s">
        <v>7635</v>
      </c>
      <c r="Q35" t="s">
        <v>7636</v>
      </c>
      <c r="R35" t="s">
        <v>98</v>
      </c>
      <c r="S35" t="s">
        <v>99</v>
      </c>
      <c r="U35" t="s">
        <v>5928</v>
      </c>
      <c r="V35" t="s">
        <v>7804</v>
      </c>
      <c r="W35" t="s">
        <v>102</v>
      </c>
      <c r="Y35" t="s">
        <v>8</v>
      </c>
      <c r="Z35" t="s">
        <v>105</v>
      </c>
      <c r="AA35" t="s">
        <v>5808</v>
      </c>
      <c r="AB35" s="37">
        <v>1</v>
      </c>
      <c r="AC35" s="37">
        <v>35780</v>
      </c>
      <c r="AD35" s="37">
        <v>75096</v>
      </c>
      <c r="AE35" s="37">
        <v>35780</v>
      </c>
    </row>
    <row r="36" spans="1:31">
      <c r="A36" t="s">
        <v>189</v>
      </c>
      <c r="B36" t="s">
        <v>190</v>
      </c>
      <c r="C36" t="s">
        <v>191</v>
      </c>
      <c r="D36" t="s">
        <v>6543</v>
      </c>
      <c r="E36" t="s">
        <v>7805</v>
      </c>
      <c r="F36" t="s">
        <v>7806</v>
      </c>
      <c r="G36" t="s">
        <v>7632</v>
      </c>
      <c r="H36" t="s">
        <v>195</v>
      </c>
      <c r="I36" t="s">
        <v>6544</v>
      </c>
      <c r="J36" t="s">
        <v>7807</v>
      </c>
      <c r="K36" t="s">
        <v>96</v>
      </c>
      <c r="L36" t="s">
        <v>7808</v>
      </c>
      <c r="M36" s="35">
        <v>45987.665451388893</v>
      </c>
      <c r="N36" s="35">
        <v>45994.338888888888</v>
      </c>
      <c r="P36" t="s">
        <v>7635</v>
      </c>
      <c r="Q36" t="s">
        <v>7636</v>
      </c>
      <c r="R36" t="s">
        <v>964</v>
      </c>
      <c r="S36" t="s">
        <v>964</v>
      </c>
      <c r="T36" t="s">
        <v>100</v>
      </c>
      <c r="U36" t="s">
        <v>5928</v>
      </c>
      <c r="V36" t="s">
        <v>7809</v>
      </c>
      <c r="W36" t="s">
        <v>7667</v>
      </c>
      <c r="Y36" t="s">
        <v>11</v>
      </c>
      <c r="Z36" t="s">
        <v>105</v>
      </c>
      <c r="AA36" t="s">
        <v>382</v>
      </c>
      <c r="AB36" s="37">
        <v>1</v>
      </c>
      <c r="AC36" s="37">
        <v>67654</v>
      </c>
      <c r="AD36" s="37">
        <v>140396</v>
      </c>
      <c r="AE36" s="37">
        <v>67654</v>
      </c>
    </row>
    <row r="37" spans="1:31">
      <c r="A37" t="s">
        <v>189</v>
      </c>
      <c r="B37" t="s">
        <v>190</v>
      </c>
      <c r="C37" t="s">
        <v>191</v>
      </c>
      <c r="D37" t="s">
        <v>210</v>
      </c>
      <c r="E37" t="s">
        <v>7810</v>
      </c>
      <c r="F37" t="s">
        <v>7811</v>
      </c>
      <c r="G37" t="s">
        <v>7632</v>
      </c>
      <c r="H37" t="s">
        <v>195</v>
      </c>
      <c r="I37" t="s">
        <v>189</v>
      </c>
      <c r="J37" t="s">
        <v>1042</v>
      </c>
      <c r="K37" t="s">
        <v>96</v>
      </c>
      <c r="L37" t="s">
        <v>7812</v>
      </c>
      <c r="M37" s="35">
        <v>45987.700104166674</v>
      </c>
      <c r="N37" s="35">
        <v>45992.411805555559</v>
      </c>
      <c r="P37" t="s">
        <v>7635</v>
      </c>
      <c r="Q37" t="s">
        <v>7636</v>
      </c>
      <c r="R37" t="s">
        <v>142</v>
      </c>
      <c r="S37" t="s">
        <v>1046</v>
      </c>
      <c r="U37" t="s">
        <v>5928</v>
      </c>
      <c r="V37" t="s">
        <v>7813</v>
      </c>
      <c r="W37" t="s">
        <v>102</v>
      </c>
      <c r="Y37" t="s">
        <v>8</v>
      </c>
      <c r="Z37" t="s">
        <v>105</v>
      </c>
      <c r="AA37" t="s">
        <v>5808</v>
      </c>
      <c r="AB37" s="37">
        <v>1</v>
      </c>
      <c r="AC37" s="37">
        <v>35780</v>
      </c>
      <c r="AD37" s="37">
        <v>75096</v>
      </c>
      <c r="AE37" s="37">
        <v>35780</v>
      </c>
    </row>
    <row r="38" spans="1:31">
      <c r="A38" t="s">
        <v>189</v>
      </c>
      <c r="B38" t="s">
        <v>190</v>
      </c>
      <c r="C38" t="s">
        <v>191</v>
      </c>
      <c r="D38" t="s">
        <v>210</v>
      </c>
      <c r="E38" t="s">
        <v>7814</v>
      </c>
      <c r="F38" t="s">
        <v>7815</v>
      </c>
      <c r="G38" t="s">
        <v>7632</v>
      </c>
      <c r="H38" t="s">
        <v>195</v>
      </c>
      <c r="I38" t="s">
        <v>189</v>
      </c>
      <c r="J38" t="s">
        <v>7816</v>
      </c>
      <c r="K38" t="s">
        <v>96</v>
      </c>
      <c r="L38" t="s">
        <v>7817</v>
      </c>
      <c r="M38" s="35">
        <v>45988.336851851847</v>
      </c>
      <c r="N38" s="35">
        <v>45993.404166666667</v>
      </c>
      <c r="P38" t="s">
        <v>7635</v>
      </c>
      <c r="Q38" t="s">
        <v>7636</v>
      </c>
      <c r="R38" t="s">
        <v>142</v>
      </c>
      <c r="S38" t="s">
        <v>2137</v>
      </c>
      <c r="U38" t="s">
        <v>5928</v>
      </c>
      <c r="V38" t="s">
        <v>7818</v>
      </c>
      <c r="W38" t="s">
        <v>102</v>
      </c>
      <c r="Y38" t="s">
        <v>8</v>
      </c>
      <c r="Z38" t="s">
        <v>105</v>
      </c>
      <c r="AA38" t="s">
        <v>5808</v>
      </c>
      <c r="AB38" s="37">
        <v>1</v>
      </c>
      <c r="AC38" s="37">
        <v>35780</v>
      </c>
      <c r="AD38" s="37">
        <v>75096</v>
      </c>
      <c r="AE38" s="37">
        <v>35780</v>
      </c>
    </row>
    <row r="39" spans="1:31">
      <c r="A39" t="s">
        <v>85</v>
      </c>
      <c r="B39" t="s">
        <v>86</v>
      </c>
      <c r="C39" t="s">
        <v>87</v>
      </c>
      <c r="D39" t="s">
        <v>7819</v>
      </c>
      <c r="E39" t="s">
        <v>7820</v>
      </c>
      <c r="F39" t="s">
        <v>7821</v>
      </c>
      <c r="G39" t="s">
        <v>7625</v>
      </c>
      <c r="H39" t="s">
        <v>93</v>
      </c>
      <c r="I39" t="s">
        <v>7822</v>
      </c>
      <c r="J39" t="s">
        <v>7823</v>
      </c>
      <c r="K39" t="s">
        <v>96</v>
      </c>
      <c r="L39" t="s">
        <v>7824</v>
      </c>
      <c r="M39" s="35">
        <v>45988.34202546296</v>
      </c>
      <c r="N39" s="35">
        <v>45995.347916666673</v>
      </c>
      <c r="P39" t="s">
        <v>7628</v>
      </c>
      <c r="R39" t="s">
        <v>964</v>
      </c>
      <c r="S39" t="s">
        <v>964</v>
      </c>
      <c r="U39" t="s">
        <v>5928</v>
      </c>
      <c r="V39" t="s">
        <v>7825</v>
      </c>
      <c r="W39" t="s">
        <v>7628</v>
      </c>
      <c r="Y39" t="s">
        <v>15</v>
      </c>
      <c r="Z39" t="s">
        <v>105</v>
      </c>
      <c r="AB39" s="37">
        <v>1</v>
      </c>
      <c r="AC39" s="37">
        <v>35780</v>
      </c>
      <c r="AD39" s="37">
        <v>0</v>
      </c>
      <c r="AE39" s="37">
        <v>35780</v>
      </c>
    </row>
    <row r="40" spans="1:31">
      <c r="A40" t="s">
        <v>242</v>
      </c>
      <c r="B40" t="s">
        <v>248</v>
      </c>
      <c r="C40" t="s">
        <v>244</v>
      </c>
      <c r="D40" t="s">
        <v>5214</v>
      </c>
      <c r="E40" t="s">
        <v>7826</v>
      </c>
      <c r="F40" t="s">
        <v>7827</v>
      </c>
      <c r="G40" t="s">
        <v>7632</v>
      </c>
      <c r="H40" t="s">
        <v>248</v>
      </c>
      <c r="I40" t="s">
        <v>5217</v>
      </c>
      <c r="J40" t="s">
        <v>7828</v>
      </c>
      <c r="K40" t="s">
        <v>96</v>
      </c>
      <c r="L40" t="s">
        <v>7829</v>
      </c>
      <c r="M40" s="35">
        <v>45988.378344907411</v>
      </c>
      <c r="N40" s="35">
        <v>45993.599305555559</v>
      </c>
      <c r="P40" t="s">
        <v>7635</v>
      </c>
      <c r="Q40" t="s">
        <v>7636</v>
      </c>
      <c r="R40" t="s">
        <v>964</v>
      </c>
      <c r="S40" t="s">
        <v>964</v>
      </c>
      <c r="T40" t="s">
        <v>100</v>
      </c>
      <c r="U40" t="s">
        <v>5928</v>
      </c>
      <c r="V40" t="s">
        <v>7830</v>
      </c>
      <c r="W40" t="s">
        <v>102</v>
      </c>
      <c r="Y40" t="s">
        <v>11</v>
      </c>
      <c r="Z40" t="s">
        <v>105</v>
      </c>
      <c r="AA40" t="s">
        <v>272</v>
      </c>
      <c r="AB40" s="37">
        <v>1</v>
      </c>
      <c r="AC40" s="37">
        <v>67654</v>
      </c>
      <c r="AD40" s="37">
        <v>140396</v>
      </c>
      <c r="AE40" s="37">
        <v>67654</v>
      </c>
    </row>
    <row r="41" spans="1:31">
      <c r="A41" t="s">
        <v>189</v>
      </c>
      <c r="B41" t="s">
        <v>190</v>
      </c>
      <c r="C41" t="s">
        <v>191</v>
      </c>
      <c r="D41" t="s">
        <v>210</v>
      </c>
      <c r="E41" t="s">
        <v>7831</v>
      </c>
      <c r="F41" t="s">
        <v>7832</v>
      </c>
      <c r="G41" t="s">
        <v>7632</v>
      </c>
      <c r="H41" t="s">
        <v>195</v>
      </c>
      <c r="I41" t="s">
        <v>189</v>
      </c>
      <c r="J41" t="s">
        <v>7833</v>
      </c>
      <c r="K41" t="s">
        <v>96</v>
      </c>
      <c r="L41" t="s">
        <v>7834</v>
      </c>
      <c r="M41" s="35">
        <v>45988.391145833331</v>
      </c>
      <c r="N41" s="35">
        <v>45993.399305555547</v>
      </c>
      <c r="P41" t="s">
        <v>7635</v>
      </c>
      <c r="Q41" t="s">
        <v>7636</v>
      </c>
      <c r="R41" t="s">
        <v>963</v>
      </c>
      <c r="S41" t="s">
        <v>964</v>
      </c>
      <c r="U41" t="s">
        <v>5928</v>
      </c>
      <c r="V41" t="s">
        <v>7835</v>
      </c>
      <c r="W41" t="s">
        <v>102</v>
      </c>
      <c r="Y41" t="s">
        <v>8</v>
      </c>
      <c r="Z41" t="s">
        <v>105</v>
      </c>
      <c r="AA41" t="s">
        <v>5808</v>
      </c>
      <c r="AB41" s="37">
        <v>1</v>
      </c>
      <c r="AC41" s="37">
        <v>35780</v>
      </c>
      <c r="AD41" s="37">
        <v>75096</v>
      </c>
      <c r="AE41" s="37">
        <v>35780</v>
      </c>
    </row>
    <row r="42" spans="1:31">
      <c r="A42" t="s">
        <v>189</v>
      </c>
      <c r="B42" t="s">
        <v>190</v>
      </c>
      <c r="C42" t="s">
        <v>191</v>
      </c>
      <c r="D42" t="s">
        <v>905</v>
      </c>
      <c r="E42" t="s">
        <v>7836</v>
      </c>
      <c r="F42" t="s">
        <v>7837</v>
      </c>
      <c r="G42" t="s">
        <v>7632</v>
      </c>
      <c r="H42" t="s">
        <v>195</v>
      </c>
      <c r="I42" t="s">
        <v>908</v>
      </c>
      <c r="J42" t="s">
        <v>7838</v>
      </c>
      <c r="K42" t="s">
        <v>96</v>
      </c>
      <c r="L42" t="s">
        <v>7839</v>
      </c>
      <c r="M42" s="35">
        <v>45988.414733796293</v>
      </c>
      <c r="N42" s="35">
        <v>46003.633333333331</v>
      </c>
      <c r="P42" t="s">
        <v>7635</v>
      </c>
      <c r="Q42" t="s">
        <v>7636</v>
      </c>
      <c r="R42" t="s">
        <v>142</v>
      </c>
      <c r="S42" t="s">
        <v>1046</v>
      </c>
      <c r="U42" t="s">
        <v>5928</v>
      </c>
      <c r="V42" t="s">
        <v>7840</v>
      </c>
      <c r="W42" t="s">
        <v>102</v>
      </c>
      <c r="Y42" t="s">
        <v>8</v>
      </c>
      <c r="Z42" t="s">
        <v>105</v>
      </c>
      <c r="AA42" t="s">
        <v>7841</v>
      </c>
      <c r="AB42" s="37">
        <v>1</v>
      </c>
      <c r="AC42" s="37">
        <v>35780</v>
      </c>
      <c r="AD42" s="37">
        <v>75096</v>
      </c>
      <c r="AE42" s="37">
        <v>35780</v>
      </c>
    </row>
    <row r="43" spans="1:31">
      <c r="A43" t="s">
        <v>189</v>
      </c>
      <c r="B43" t="s">
        <v>190</v>
      </c>
      <c r="C43" t="s">
        <v>191</v>
      </c>
      <c r="D43" t="s">
        <v>374</v>
      </c>
      <c r="E43" t="s">
        <v>7842</v>
      </c>
      <c r="F43" t="s">
        <v>7843</v>
      </c>
      <c r="G43" t="s">
        <v>7632</v>
      </c>
      <c r="H43" t="s">
        <v>195</v>
      </c>
      <c r="I43" t="s">
        <v>377</v>
      </c>
      <c r="J43" t="s">
        <v>7844</v>
      </c>
      <c r="K43" t="s">
        <v>96</v>
      </c>
      <c r="L43" t="s">
        <v>7845</v>
      </c>
      <c r="M43" s="35">
        <v>45988.434548611112</v>
      </c>
      <c r="N43" s="35">
        <v>45992.505555555559</v>
      </c>
      <c r="P43" t="s">
        <v>7635</v>
      </c>
      <c r="Q43" t="s">
        <v>7636</v>
      </c>
      <c r="R43" t="s">
        <v>964</v>
      </c>
      <c r="S43" t="s">
        <v>964</v>
      </c>
      <c r="T43" t="s">
        <v>100</v>
      </c>
      <c r="U43" t="s">
        <v>5928</v>
      </c>
      <c r="V43" t="s">
        <v>7846</v>
      </c>
      <c r="W43" t="s">
        <v>102</v>
      </c>
      <c r="Y43" t="s">
        <v>11</v>
      </c>
      <c r="Z43" t="s">
        <v>105</v>
      </c>
      <c r="AA43" t="s">
        <v>553</v>
      </c>
      <c r="AB43" s="37">
        <v>1</v>
      </c>
      <c r="AC43" s="37">
        <v>67654</v>
      </c>
      <c r="AD43" s="37">
        <v>140396</v>
      </c>
      <c r="AE43" s="37">
        <v>67654</v>
      </c>
    </row>
    <row r="44" spans="1:31">
      <c r="A44" t="s">
        <v>189</v>
      </c>
      <c r="B44" t="s">
        <v>190</v>
      </c>
      <c r="C44" t="s">
        <v>191</v>
      </c>
      <c r="D44" t="s">
        <v>210</v>
      </c>
      <c r="E44" t="s">
        <v>7847</v>
      </c>
      <c r="F44" t="s">
        <v>7848</v>
      </c>
      <c r="G44" t="s">
        <v>7632</v>
      </c>
      <c r="H44" t="s">
        <v>195</v>
      </c>
      <c r="I44" t="s">
        <v>189</v>
      </c>
      <c r="J44" t="s">
        <v>7849</v>
      </c>
      <c r="K44" t="s">
        <v>96</v>
      </c>
      <c r="L44" t="s">
        <v>7850</v>
      </c>
      <c r="M44" s="35">
        <v>45988.435081018521</v>
      </c>
      <c r="N44" s="35">
        <v>45996.443055555559</v>
      </c>
      <c r="P44" t="s">
        <v>7635</v>
      </c>
      <c r="Q44" t="s">
        <v>7636</v>
      </c>
      <c r="R44" t="s">
        <v>98</v>
      </c>
      <c r="S44" t="s">
        <v>119</v>
      </c>
      <c r="T44" t="s">
        <v>100</v>
      </c>
      <c r="U44" t="s">
        <v>5928</v>
      </c>
      <c r="V44" t="s">
        <v>7851</v>
      </c>
      <c r="W44" t="s">
        <v>102</v>
      </c>
      <c r="Y44" t="s">
        <v>8</v>
      </c>
      <c r="Z44" t="s">
        <v>105</v>
      </c>
      <c r="AA44" t="s">
        <v>2390</v>
      </c>
      <c r="AB44" s="37">
        <v>1</v>
      </c>
      <c r="AC44" s="37">
        <v>35780</v>
      </c>
      <c r="AD44" s="37">
        <v>75096</v>
      </c>
      <c r="AE44" s="37">
        <v>35780</v>
      </c>
    </row>
    <row r="45" spans="1:31">
      <c r="A45" t="s">
        <v>85</v>
      </c>
      <c r="B45" t="s">
        <v>86</v>
      </c>
      <c r="C45" t="s">
        <v>87</v>
      </c>
      <c r="D45" t="s">
        <v>88</v>
      </c>
      <c r="E45" t="s">
        <v>7852</v>
      </c>
      <c r="F45" t="s">
        <v>5400</v>
      </c>
      <c r="G45" t="s">
        <v>7632</v>
      </c>
      <c r="H45" t="s">
        <v>93</v>
      </c>
      <c r="I45" t="s">
        <v>94</v>
      </c>
      <c r="J45" t="s">
        <v>5401</v>
      </c>
      <c r="K45" t="s">
        <v>96</v>
      </c>
      <c r="L45" t="s">
        <v>7853</v>
      </c>
      <c r="M45" s="35">
        <v>45988.429861111108</v>
      </c>
      <c r="N45" s="35">
        <v>45997.45208333333</v>
      </c>
      <c r="P45" t="s">
        <v>7635</v>
      </c>
      <c r="Q45" t="s">
        <v>7636</v>
      </c>
      <c r="R45" t="s">
        <v>98</v>
      </c>
      <c r="S45" t="s">
        <v>99</v>
      </c>
      <c r="T45" t="s">
        <v>100</v>
      </c>
      <c r="U45" t="s">
        <v>5928</v>
      </c>
      <c r="V45" t="s">
        <v>7854</v>
      </c>
      <c r="W45" t="s">
        <v>102</v>
      </c>
      <c r="Y45" t="s">
        <v>104</v>
      </c>
      <c r="Z45" t="s">
        <v>105</v>
      </c>
      <c r="AA45" t="s">
        <v>106</v>
      </c>
      <c r="AB45" s="37">
        <v>1</v>
      </c>
      <c r="AC45" s="37">
        <v>35780</v>
      </c>
      <c r="AD45" s="37">
        <v>196537</v>
      </c>
      <c r="AE45" s="37">
        <v>35780</v>
      </c>
    </row>
    <row r="46" spans="1:31">
      <c r="A46" t="s">
        <v>1084</v>
      </c>
      <c r="B46" t="s">
        <v>957</v>
      </c>
      <c r="C46" t="s">
        <v>286</v>
      </c>
      <c r="D46" t="s">
        <v>5462</v>
      </c>
      <c r="E46" t="s">
        <v>7855</v>
      </c>
      <c r="F46" t="s">
        <v>7856</v>
      </c>
      <c r="G46" t="s">
        <v>7632</v>
      </c>
      <c r="H46" t="s">
        <v>2869</v>
      </c>
      <c r="I46" t="s">
        <v>5465</v>
      </c>
      <c r="J46" t="s">
        <v>7857</v>
      </c>
      <c r="K46" t="s">
        <v>96</v>
      </c>
      <c r="L46" t="s">
        <v>7858</v>
      </c>
      <c r="M46" s="35">
        <v>45988.456805555557</v>
      </c>
      <c r="N46" s="35">
        <v>45992.495833333327</v>
      </c>
      <c r="P46" t="s">
        <v>7635</v>
      </c>
      <c r="Q46" t="s">
        <v>7636</v>
      </c>
      <c r="R46" t="s">
        <v>98</v>
      </c>
      <c r="S46" t="s">
        <v>119</v>
      </c>
      <c r="T46" t="s">
        <v>100</v>
      </c>
      <c r="U46" t="s">
        <v>5928</v>
      </c>
      <c r="V46" t="s">
        <v>7859</v>
      </c>
      <c r="W46" t="s">
        <v>102</v>
      </c>
      <c r="Y46" t="s">
        <v>15</v>
      </c>
      <c r="Z46" t="s">
        <v>105</v>
      </c>
      <c r="AA46" t="s">
        <v>6555</v>
      </c>
      <c r="AB46" s="37">
        <v>1</v>
      </c>
      <c r="AC46" s="37">
        <v>35780</v>
      </c>
      <c r="AD46" s="37">
        <v>196537</v>
      </c>
      <c r="AE46" s="37">
        <v>35780</v>
      </c>
    </row>
    <row r="47" spans="1:31">
      <c r="A47" t="s">
        <v>189</v>
      </c>
      <c r="B47" t="s">
        <v>190</v>
      </c>
      <c r="C47" t="s">
        <v>191</v>
      </c>
      <c r="D47" t="s">
        <v>210</v>
      </c>
      <c r="E47" t="s">
        <v>7860</v>
      </c>
      <c r="F47" t="s">
        <v>7861</v>
      </c>
      <c r="G47" t="s">
        <v>7632</v>
      </c>
      <c r="H47" t="s">
        <v>195</v>
      </c>
      <c r="I47" t="s">
        <v>189</v>
      </c>
      <c r="J47" t="s">
        <v>7862</v>
      </c>
      <c r="K47" t="s">
        <v>96</v>
      </c>
      <c r="L47" t="s">
        <v>7863</v>
      </c>
      <c r="M47" s="35">
        <v>45988.468113425923</v>
      </c>
      <c r="N47" s="35">
        <v>45992.411111111112</v>
      </c>
      <c r="P47" t="s">
        <v>7635</v>
      </c>
      <c r="Q47" t="s">
        <v>7636</v>
      </c>
      <c r="R47" t="s">
        <v>964</v>
      </c>
      <c r="S47" t="s">
        <v>964</v>
      </c>
      <c r="U47" t="s">
        <v>5928</v>
      </c>
      <c r="V47" t="s">
        <v>7864</v>
      </c>
      <c r="W47" t="s">
        <v>102</v>
      </c>
      <c r="Y47" t="s">
        <v>8</v>
      </c>
      <c r="Z47" t="s">
        <v>105</v>
      </c>
      <c r="AA47" t="s">
        <v>5808</v>
      </c>
      <c r="AB47" s="37">
        <v>1</v>
      </c>
      <c r="AC47" s="37">
        <v>35780</v>
      </c>
      <c r="AD47" s="37">
        <v>75096</v>
      </c>
      <c r="AE47" s="37">
        <v>35780</v>
      </c>
    </row>
    <row r="48" spans="1:31">
      <c r="A48" t="s">
        <v>317</v>
      </c>
      <c r="B48" t="s">
        <v>124</v>
      </c>
      <c r="C48" t="s">
        <v>125</v>
      </c>
      <c r="D48" t="s">
        <v>5446</v>
      </c>
      <c r="E48" t="s">
        <v>7865</v>
      </c>
      <c r="F48" t="s">
        <v>7866</v>
      </c>
      <c r="G48" t="s">
        <v>7632</v>
      </c>
      <c r="H48" t="s">
        <v>321</v>
      </c>
      <c r="I48" t="s">
        <v>5449</v>
      </c>
      <c r="J48" t="s">
        <v>7867</v>
      </c>
      <c r="K48" t="s">
        <v>96</v>
      </c>
      <c r="L48" t="s">
        <v>7868</v>
      </c>
      <c r="M48" s="35">
        <v>45988.462824074071</v>
      </c>
      <c r="N48" s="35">
        <v>45993.597222222219</v>
      </c>
      <c r="P48" t="s">
        <v>7635</v>
      </c>
      <c r="Q48" t="s">
        <v>7636</v>
      </c>
      <c r="R48" t="s">
        <v>98</v>
      </c>
      <c r="S48" t="s">
        <v>119</v>
      </c>
      <c r="T48" t="s">
        <v>100</v>
      </c>
      <c r="U48" t="s">
        <v>5928</v>
      </c>
      <c r="V48" t="s">
        <v>7869</v>
      </c>
      <c r="W48" t="s">
        <v>102</v>
      </c>
      <c r="Y48" t="s">
        <v>11</v>
      </c>
      <c r="Z48" t="s">
        <v>105</v>
      </c>
      <c r="AA48" t="s">
        <v>327</v>
      </c>
      <c r="AB48" s="37">
        <v>1</v>
      </c>
      <c r="AC48" s="37">
        <v>67654</v>
      </c>
      <c r="AD48" s="37">
        <v>140396</v>
      </c>
      <c r="AE48" s="37">
        <v>67654</v>
      </c>
    </row>
    <row r="49" spans="1:31">
      <c r="A49" t="s">
        <v>626</v>
      </c>
      <c r="B49" t="s">
        <v>124</v>
      </c>
      <c r="C49" t="s">
        <v>125</v>
      </c>
      <c r="D49" t="s">
        <v>627</v>
      </c>
      <c r="E49" t="s">
        <v>7870</v>
      </c>
      <c r="F49" t="s">
        <v>7871</v>
      </c>
      <c r="G49" t="s">
        <v>7632</v>
      </c>
      <c r="H49" t="s">
        <v>630</v>
      </c>
      <c r="I49" t="s">
        <v>626</v>
      </c>
      <c r="J49" t="s">
        <v>7872</v>
      </c>
      <c r="K49" t="s">
        <v>96</v>
      </c>
      <c r="L49" t="s">
        <v>7873</v>
      </c>
      <c r="M49" s="35">
        <v>45988.478460648148</v>
      </c>
      <c r="N49" s="35">
        <v>45992.492361111108</v>
      </c>
      <c r="P49" t="s">
        <v>7635</v>
      </c>
      <c r="Q49" t="s">
        <v>7636</v>
      </c>
      <c r="R49" t="s">
        <v>964</v>
      </c>
      <c r="S49" t="s">
        <v>964</v>
      </c>
      <c r="T49" t="s">
        <v>100</v>
      </c>
      <c r="U49" t="s">
        <v>5928</v>
      </c>
      <c r="V49" t="s">
        <v>7874</v>
      </c>
      <c r="W49" t="s">
        <v>102</v>
      </c>
      <c r="Y49" t="s">
        <v>8</v>
      </c>
      <c r="Z49" t="s">
        <v>105</v>
      </c>
      <c r="AA49" t="s">
        <v>635</v>
      </c>
      <c r="AB49" s="37">
        <v>1</v>
      </c>
      <c r="AC49" s="37">
        <v>35780</v>
      </c>
      <c r="AD49" s="37">
        <v>75096</v>
      </c>
      <c r="AE49" s="37">
        <v>35780</v>
      </c>
    </row>
    <row r="50" spans="1:31">
      <c r="A50" t="s">
        <v>189</v>
      </c>
      <c r="B50" t="s">
        <v>190</v>
      </c>
      <c r="C50" t="s">
        <v>191</v>
      </c>
      <c r="D50" t="s">
        <v>210</v>
      </c>
      <c r="E50" t="s">
        <v>7875</v>
      </c>
      <c r="F50" t="s">
        <v>7876</v>
      </c>
      <c r="G50" t="s">
        <v>7632</v>
      </c>
      <c r="H50" t="s">
        <v>195</v>
      </c>
      <c r="I50" t="s">
        <v>189</v>
      </c>
      <c r="J50" t="s">
        <v>7877</v>
      </c>
      <c r="K50" t="s">
        <v>96</v>
      </c>
      <c r="L50" t="s">
        <v>7878</v>
      </c>
      <c r="M50" s="35">
        <v>45988.480185185188</v>
      </c>
      <c r="N50" s="35">
        <v>45993.4</v>
      </c>
      <c r="P50" t="s">
        <v>7635</v>
      </c>
      <c r="Q50" t="s">
        <v>7636</v>
      </c>
      <c r="R50" t="s">
        <v>98</v>
      </c>
      <c r="S50" t="s">
        <v>119</v>
      </c>
      <c r="U50" t="s">
        <v>5928</v>
      </c>
      <c r="V50" t="s">
        <v>7879</v>
      </c>
      <c r="W50" t="s">
        <v>102</v>
      </c>
      <c r="Y50" t="s">
        <v>8</v>
      </c>
      <c r="Z50" t="s">
        <v>105</v>
      </c>
      <c r="AA50" t="s">
        <v>5808</v>
      </c>
      <c r="AB50" s="37">
        <v>1</v>
      </c>
      <c r="AC50" s="37">
        <v>35780</v>
      </c>
      <c r="AD50" s="37">
        <v>75096</v>
      </c>
      <c r="AE50" s="37">
        <v>35780</v>
      </c>
    </row>
    <row r="51" spans="1:31">
      <c r="A51" t="s">
        <v>1084</v>
      </c>
      <c r="B51" t="s">
        <v>957</v>
      </c>
      <c r="C51" t="s">
        <v>286</v>
      </c>
      <c r="D51" t="s">
        <v>7880</v>
      </c>
      <c r="E51" t="s">
        <v>7881</v>
      </c>
      <c r="F51" t="s">
        <v>7882</v>
      </c>
      <c r="G51" t="s">
        <v>7625</v>
      </c>
      <c r="H51" t="s">
        <v>1088</v>
      </c>
      <c r="I51" t="s">
        <v>7883</v>
      </c>
      <c r="J51" t="s">
        <v>7884</v>
      </c>
      <c r="K51" t="s">
        <v>96</v>
      </c>
      <c r="L51" t="s">
        <v>7885</v>
      </c>
      <c r="M51" s="35">
        <v>45988.487708333327</v>
      </c>
      <c r="N51" s="35">
        <v>45994.350694444453</v>
      </c>
      <c r="P51" t="s">
        <v>7628</v>
      </c>
      <c r="R51" t="s">
        <v>964</v>
      </c>
      <c r="S51" t="s">
        <v>964</v>
      </c>
      <c r="U51" t="s">
        <v>5928</v>
      </c>
      <c r="V51" t="s">
        <v>7886</v>
      </c>
      <c r="W51" t="s">
        <v>7628</v>
      </c>
      <c r="Y51" t="s">
        <v>13</v>
      </c>
      <c r="Z51" t="s">
        <v>105</v>
      </c>
      <c r="AB51" s="37">
        <v>1</v>
      </c>
      <c r="AC51" s="37">
        <v>35780</v>
      </c>
      <c r="AD51" s="37">
        <v>0</v>
      </c>
      <c r="AE51" s="37">
        <v>35780</v>
      </c>
    </row>
    <row r="52" spans="1:31">
      <c r="A52" t="s">
        <v>189</v>
      </c>
      <c r="B52" t="s">
        <v>190</v>
      </c>
      <c r="C52" t="s">
        <v>191</v>
      </c>
      <c r="D52" t="s">
        <v>905</v>
      </c>
      <c r="E52" t="s">
        <v>7887</v>
      </c>
      <c r="F52" t="s">
        <v>7888</v>
      </c>
      <c r="G52" t="s">
        <v>7632</v>
      </c>
      <c r="H52" t="s">
        <v>195</v>
      </c>
      <c r="I52" t="s">
        <v>908</v>
      </c>
      <c r="J52" t="s">
        <v>7889</v>
      </c>
      <c r="K52" t="s">
        <v>96</v>
      </c>
      <c r="L52" t="s">
        <v>7890</v>
      </c>
      <c r="M52" s="35">
        <v>45988.538611111107</v>
      </c>
      <c r="N52" s="35">
        <v>45993.398611111108</v>
      </c>
      <c r="P52" t="s">
        <v>7635</v>
      </c>
      <c r="Q52" t="s">
        <v>7636</v>
      </c>
      <c r="R52" t="s">
        <v>98</v>
      </c>
      <c r="S52" t="s">
        <v>99</v>
      </c>
      <c r="U52" t="s">
        <v>5928</v>
      </c>
      <c r="V52" t="s">
        <v>7891</v>
      </c>
      <c r="W52" t="s">
        <v>102</v>
      </c>
      <c r="Y52" t="s">
        <v>8</v>
      </c>
      <c r="Z52" t="s">
        <v>105</v>
      </c>
      <c r="AA52" t="s">
        <v>5808</v>
      </c>
      <c r="AB52" s="37">
        <v>1</v>
      </c>
      <c r="AC52" s="37">
        <v>35780</v>
      </c>
      <c r="AD52" s="37">
        <v>75096</v>
      </c>
      <c r="AE52" s="37">
        <v>35780</v>
      </c>
    </row>
    <row r="53" spans="1:31">
      <c r="A53" t="s">
        <v>317</v>
      </c>
      <c r="B53" t="s">
        <v>124</v>
      </c>
      <c r="C53" t="s">
        <v>125</v>
      </c>
      <c r="D53" t="s">
        <v>2286</v>
      </c>
      <c r="E53" t="s">
        <v>7892</v>
      </c>
      <c r="F53" t="s">
        <v>7893</v>
      </c>
      <c r="G53" t="s">
        <v>7632</v>
      </c>
      <c r="H53" t="s">
        <v>321</v>
      </c>
      <c r="I53" t="s">
        <v>2289</v>
      </c>
      <c r="J53" t="s">
        <v>7894</v>
      </c>
      <c r="K53" t="s">
        <v>96</v>
      </c>
      <c r="L53" t="s">
        <v>7895</v>
      </c>
      <c r="M53" s="35">
        <v>45988.521516203713</v>
      </c>
      <c r="N53" s="35">
        <v>45994.468055555553</v>
      </c>
      <c r="P53" t="s">
        <v>7635</v>
      </c>
      <c r="Q53" t="s">
        <v>7636</v>
      </c>
      <c r="R53" t="s">
        <v>98</v>
      </c>
      <c r="S53" t="s">
        <v>119</v>
      </c>
      <c r="T53" t="s">
        <v>100</v>
      </c>
      <c r="U53" t="s">
        <v>5928</v>
      </c>
      <c r="V53" t="s">
        <v>7896</v>
      </c>
      <c r="W53" t="s">
        <v>102</v>
      </c>
      <c r="Y53" t="s">
        <v>11</v>
      </c>
      <c r="Z53" t="s">
        <v>105</v>
      </c>
      <c r="AA53" t="s">
        <v>1448</v>
      </c>
      <c r="AB53" s="37">
        <v>1</v>
      </c>
      <c r="AC53" s="37">
        <v>67654</v>
      </c>
      <c r="AD53" s="37">
        <v>140396</v>
      </c>
      <c r="AE53" s="37">
        <v>67654</v>
      </c>
    </row>
    <row r="54" spans="1:31">
      <c r="A54" t="s">
        <v>189</v>
      </c>
      <c r="B54" t="s">
        <v>190</v>
      </c>
      <c r="C54" t="s">
        <v>191</v>
      </c>
      <c r="D54" t="s">
        <v>5312</v>
      </c>
      <c r="E54" t="s">
        <v>7897</v>
      </c>
      <c r="F54" t="s">
        <v>7898</v>
      </c>
      <c r="G54" t="s">
        <v>7625</v>
      </c>
      <c r="H54" t="s">
        <v>195</v>
      </c>
      <c r="I54" t="s">
        <v>5315</v>
      </c>
      <c r="J54" t="s">
        <v>7899</v>
      </c>
      <c r="K54" t="s">
        <v>96</v>
      </c>
      <c r="L54" t="s">
        <v>7900</v>
      </c>
      <c r="M54" s="35">
        <v>45988.576377314806</v>
      </c>
      <c r="N54" s="35">
        <v>46001.565972222219</v>
      </c>
      <c r="P54" t="s">
        <v>7628</v>
      </c>
      <c r="R54" t="s">
        <v>98</v>
      </c>
      <c r="S54" t="s">
        <v>119</v>
      </c>
      <c r="U54" t="s">
        <v>5928</v>
      </c>
      <c r="V54" t="s">
        <v>7901</v>
      </c>
      <c r="W54" t="s">
        <v>7628</v>
      </c>
      <c r="Y54" t="s">
        <v>15</v>
      </c>
      <c r="Z54" t="s">
        <v>105</v>
      </c>
      <c r="AB54" s="37">
        <v>1</v>
      </c>
      <c r="AC54" s="37">
        <v>35780</v>
      </c>
      <c r="AD54" s="37">
        <v>0</v>
      </c>
      <c r="AE54" s="37">
        <v>35780</v>
      </c>
    </row>
    <row r="55" spans="1:31">
      <c r="A55" t="s">
        <v>750</v>
      </c>
      <c r="B55" t="s">
        <v>957</v>
      </c>
      <c r="C55" t="s">
        <v>286</v>
      </c>
      <c r="D55" t="s">
        <v>3770</v>
      </c>
      <c r="E55" t="s">
        <v>7902</v>
      </c>
      <c r="F55" t="s">
        <v>7903</v>
      </c>
      <c r="G55" t="s">
        <v>7632</v>
      </c>
      <c r="H55" t="s">
        <v>754</v>
      </c>
      <c r="I55" t="s">
        <v>750</v>
      </c>
      <c r="J55" t="s">
        <v>7904</v>
      </c>
      <c r="K55" t="s">
        <v>96</v>
      </c>
      <c r="L55" t="s">
        <v>7905</v>
      </c>
      <c r="M55" s="35">
        <v>45988.678032407413</v>
      </c>
      <c r="N55" s="35">
        <v>45993.34097222222</v>
      </c>
      <c r="P55" t="s">
        <v>7635</v>
      </c>
      <c r="Q55" t="s">
        <v>7636</v>
      </c>
      <c r="R55" t="s">
        <v>964</v>
      </c>
      <c r="S55" t="s">
        <v>964</v>
      </c>
      <c r="T55" t="s">
        <v>100</v>
      </c>
      <c r="U55" t="s">
        <v>5928</v>
      </c>
      <c r="V55" t="s">
        <v>7906</v>
      </c>
      <c r="W55" t="s">
        <v>102</v>
      </c>
      <c r="Y55" t="s">
        <v>8</v>
      </c>
      <c r="Z55" t="s">
        <v>105</v>
      </c>
      <c r="AA55" t="s">
        <v>3777</v>
      </c>
      <c r="AB55" s="37">
        <v>1</v>
      </c>
      <c r="AC55" s="37">
        <v>35780</v>
      </c>
      <c r="AD55" s="37">
        <v>75096</v>
      </c>
      <c r="AE55" s="37">
        <v>35780</v>
      </c>
    </row>
    <row r="56" spans="1:31">
      <c r="A56" t="s">
        <v>417</v>
      </c>
      <c r="B56" t="s">
        <v>86</v>
      </c>
      <c r="C56" t="s">
        <v>87</v>
      </c>
      <c r="D56" t="s">
        <v>452</v>
      </c>
      <c r="E56" t="s">
        <v>7907</v>
      </c>
      <c r="F56" t="s">
        <v>7908</v>
      </c>
      <c r="G56" t="s">
        <v>7632</v>
      </c>
      <c r="H56" t="s">
        <v>455</v>
      </c>
      <c r="I56" t="s">
        <v>417</v>
      </c>
      <c r="J56" t="s">
        <v>7909</v>
      </c>
      <c r="K56" t="s">
        <v>96</v>
      </c>
      <c r="L56" t="s">
        <v>7910</v>
      </c>
      <c r="M56" s="35">
        <v>45988.672592592593</v>
      </c>
      <c r="N56" s="35">
        <v>45992.423611111109</v>
      </c>
      <c r="P56" t="s">
        <v>7635</v>
      </c>
      <c r="Q56" t="s">
        <v>7636</v>
      </c>
      <c r="R56" t="s">
        <v>98</v>
      </c>
      <c r="S56" t="s">
        <v>99</v>
      </c>
      <c r="T56" t="s">
        <v>100</v>
      </c>
      <c r="U56" t="s">
        <v>5928</v>
      </c>
      <c r="V56" t="s">
        <v>7911</v>
      </c>
      <c r="W56" t="s">
        <v>102</v>
      </c>
      <c r="Y56" t="s">
        <v>8</v>
      </c>
      <c r="Z56" t="s">
        <v>105</v>
      </c>
      <c r="AA56" t="s">
        <v>2201</v>
      </c>
      <c r="AB56" s="37">
        <v>1</v>
      </c>
      <c r="AC56" s="37">
        <v>35780</v>
      </c>
      <c r="AD56" s="37">
        <v>75096</v>
      </c>
      <c r="AE56" s="37">
        <v>35780</v>
      </c>
    </row>
    <row r="57" spans="1:31">
      <c r="A57" t="s">
        <v>297</v>
      </c>
      <c r="B57" t="s">
        <v>109</v>
      </c>
      <c r="C57" t="s">
        <v>110</v>
      </c>
      <c r="D57" t="s">
        <v>2125</v>
      </c>
      <c r="E57" t="s">
        <v>7912</v>
      </c>
      <c r="F57" t="s">
        <v>7913</v>
      </c>
      <c r="G57" t="s">
        <v>7632</v>
      </c>
      <c r="H57" t="s">
        <v>302</v>
      </c>
      <c r="I57" t="s">
        <v>2128</v>
      </c>
      <c r="J57" t="s">
        <v>7914</v>
      </c>
      <c r="K57" t="s">
        <v>96</v>
      </c>
      <c r="L57" t="s">
        <v>7915</v>
      </c>
      <c r="M57" s="35">
        <v>45988.743993055563</v>
      </c>
      <c r="N57" s="35">
        <v>45992.568055555559</v>
      </c>
      <c r="P57" t="s">
        <v>7635</v>
      </c>
      <c r="Q57" t="s">
        <v>7636</v>
      </c>
      <c r="R57" t="s">
        <v>964</v>
      </c>
      <c r="S57" t="s">
        <v>964</v>
      </c>
      <c r="T57" t="s">
        <v>100</v>
      </c>
      <c r="U57" t="s">
        <v>5928</v>
      </c>
      <c r="V57" t="s">
        <v>7916</v>
      </c>
      <c r="W57" t="s">
        <v>102</v>
      </c>
      <c r="Y57" t="s">
        <v>11</v>
      </c>
      <c r="Z57" t="s">
        <v>105</v>
      </c>
      <c r="AA57" t="s">
        <v>1215</v>
      </c>
      <c r="AB57" s="37">
        <v>1</v>
      </c>
      <c r="AC57" s="37">
        <v>67654</v>
      </c>
      <c r="AD57" s="37">
        <v>140396</v>
      </c>
      <c r="AE57" s="37">
        <v>67654</v>
      </c>
    </row>
    <row r="58" spans="1:31">
      <c r="A58" t="s">
        <v>1066</v>
      </c>
      <c r="B58" t="s">
        <v>190</v>
      </c>
      <c r="C58" t="s">
        <v>191</v>
      </c>
      <c r="D58" t="s">
        <v>1067</v>
      </c>
      <c r="E58" t="s">
        <v>7917</v>
      </c>
      <c r="F58" t="s">
        <v>7918</v>
      </c>
      <c r="G58" t="s">
        <v>7632</v>
      </c>
      <c r="H58" t="s">
        <v>195</v>
      </c>
      <c r="I58" t="s">
        <v>1070</v>
      </c>
      <c r="J58" t="s">
        <v>7919</v>
      </c>
      <c r="K58" t="s">
        <v>96</v>
      </c>
      <c r="L58" t="s">
        <v>7920</v>
      </c>
      <c r="M58" s="35">
        <v>45988.739861111113</v>
      </c>
      <c r="N58" s="35">
        <v>45995.583333333343</v>
      </c>
      <c r="P58" t="s">
        <v>7635</v>
      </c>
      <c r="Q58" t="s">
        <v>7636</v>
      </c>
      <c r="R58" t="s">
        <v>963</v>
      </c>
      <c r="S58" t="s">
        <v>964</v>
      </c>
      <c r="T58" t="s">
        <v>100</v>
      </c>
      <c r="U58" t="s">
        <v>5928</v>
      </c>
      <c r="V58" t="s">
        <v>7921</v>
      </c>
      <c r="W58" t="s">
        <v>7667</v>
      </c>
      <c r="Y58" t="s">
        <v>11</v>
      </c>
      <c r="Z58" t="s">
        <v>105</v>
      </c>
      <c r="AA58" t="s">
        <v>1075</v>
      </c>
      <c r="AB58" s="37">
        <v>1</v>
      </c>
      <c r="AC58" s="37">
        <v>67654</v>
      </c>
      <c r="AD58" s="37">
        <v>140396</v>
      </c>
      <c r="AE58" s="37">
        <v>67654</v>
      </c>
    </row>
    <row r="59" spans="1:31">
      <c r="A59" t="s">
        <v>189</v>
      </c>
      <c r="B59" t="s">
        <v>190</v>
      </c>
      <c r="C59" t="s">
        <v>191</v>
      </c>
      <c r="D59" t="s">
        <v>6673</v>
      </c>
      <c r="E59" t="s">
        <v>7922</v>
      </c>
      <c r="F59" t="s">
        <v>7923</v>
      </c>
      <c r="G59" t="s">
        <v>7632</v>
      </c>
      <c r="H59" t="s">
        <v>195</v>
      </c>
      <c r="I59" t="s">
        <v>6676</v>
      </c>
      <c r="J59" t="s">
        <v>7924</v>
      </c>
      <c r="K59" t="s">
        <v>96</v>
      </c>
      <c r="L59" t="s">
        <v>7925</v>
      </c>
      <c r="M59" s="35">
        <v>45988.73159722222</v>
      </c>
      <c r="N59" s="35">
        <v>45994.397916666669</v>
      </c>
      <c r="P59" t="s">
        <v>7635</v>
      </c>
      <c r="Q59" t="s">
        <v>7636</v>
      </c>
      <c r="R59" t="s">
        <v>98</v>
      </c>
      <c r="S59" t="s">
        <v>119</v>
      </c>
      <c r="T59" t="s">
        <v>100</v>
      </c>
      <c r="U59" t="s">
        <v>5928</v>
      </c>
      <c r="V59" t="s">
        <v>7926</v>
      </c>
      <c r="W59" t="s">
        <v>7667</v>
      </c>
      <c r="Y59" t="s">
        <v>15</v>
      </c>
      <c r="Z59" t="s">
        <v>105</v>
      </c>
      <c r="AA59" t="s">
        <v>382</v>
      </c>
      <c r="AB59" s="37">
        <v>1</v>
      </c>
      <c r="AC59" s="37">
        <v>35780</v>
      </c>
      <c r="AD59" s="37">
        <v>0</v>
      </c>
      <c r="AE59" s="37">
        <v>35780</v>
      </c>
    </row>
    <row r="60" spans="1:31">
      <c r="A60" t="s">
        <v>189</v>
      </c>
      <c r="B60" t="s">
        <v>190</v>
      </c>
      <c r="C60" t="s">
        <v>191</v>
      </c>
      <c r="D60" t="s">
        <v>210</v>
      </c>
      <c r="E60" t="s">
        <v>7927</v>
      </c>
      <c r="F60" t="s">
        <v>7928</v>
      </c>
      <c r="G60" t="s">
        <v>7632</v>
      </c>
      <c r="H60" t="s">
        <v>195</v>
      </c>
      <c r="I60" t="s">
        <v>189</v>
      </c>
      <c r="J60" t="s">
        <v>7929</v>
      </c>
      <c r="K60" t="s">
        <v>96</v>
      </c>
      <c r="L60" t="s">
        <v>7930</v>
      </c>
      <c r="M60" s="35">
        <v>45989.333333333343</v>
      </c>
      <c r="N60" s="35">
        <v>45994.410416666673</v>
      </c>
      <c r="P60" t="s">
        <v>7635</v>
      </c>
      <c r="Q60" t="s">
        <v>7636</v>
      </c>
      <c r="R60" t="s">
        <v>964</v>
      </c>
      <c r="S60" t="s">
        <v>964</v>
      </c>
      <c r="U60" t="s">
        <v>5928</v>
      </c>
      <c r="V60" t="s">
        <v>7931</v>
      </c>
      <c r="W60" t="s">
        <v>102</v>
      </c>
      <c r="Y60" t="s">
        <v>8</v>
      </c>
      <c r="Z60" t="s">
        <v>105</v>
      </c>
      <c r="AA60" t="s">
        <v>5808</v>
      </c>
      <c r="AB60" s="37">
        <v>1</v>
      </c>
      <c r="AC60" s="37">
        <v>35780</v>
      </c>
      <c r="AD60" s="37">
        <v>75096</v>
      </c>
      <c r="AE60" s="37">
        <v>35780</v>
      </c>
    </row>
    <row r="61" spans="1:31">
      <c r="A61" t="s">
        <v>242</v>
      </c>
      <c r="B61" t="s">
        <v>248</v>
      </c>
      <c r="C61" t="s">
        <v>244</v>
      </c>
      <c r="D61" t="s">
        <v>6670</v>
      </c>
      <c r="E61" t="s">
        <v>7932</v>
      </c>
      <c r="F61" t="s">
        <v>7933</v>
      </c>
      <c r="G61" t="s">
        <v>7632</v>
      </c>
      <c r="H61" t="s">
        <v>248</v>
      </c>
      <c r="I61" t="s">
        <v>6671</v>
      </c>
      <c r="J61" t="s">
        <v>7934</v>
      </c>
      <c r="K61" t="s">
        <v>96</v>
      </c>
      <c r="L61" t="s">
        <v>7935</v>
      </c>
      <c r="M61" s="35">
        <v>45989.333333333343</v>
      </c>
      <c r="N61" s="35">
        <v>45996.338194444441</v>
      </c>
      <c r="P61" t="s">
        <v>7635</v>
      </c>
      <c r="Q61" t="s">
        <v>7636</v>
      </c>
      <c r="R61" t="s">
        <v>98</v>
      </c>
      <c r="S61" t="s">
        <v>119</v>
      </c>
      <c r="T61" t="s">
        <v>100</v>
      </c>
      <c r="U61" t="s">
        <v>5928</v>
      </c>
      <c r="V61" t="s">
        <v>7936</v>
      </c>
      <c r="W61" t="s">
        <v>102</v>
      </c>
      <c r="Y61" t="s">
        <v>11</v>
      </c>
      <c r="Z61" t="s">
        <v>105</v>
      </c>
      <c r="AA61" t="s">
        <v>272</v>
      </c>
      <c r="AB61" s="37">
        <v>1</v>
      </c>
      <c r="AC61" s="37">
        <v>67654</v>
      </c>
      <c r="AD61" s="37">
        <v>140396</v>
      </c>
      <c r="AE61" s="37">
        <v>67654</v>
      </c>
    </row>
    <row r="62" spans="1:31">
      <c r="A62" t="s">
        <v>189</v>
      </c>
      <c r="B62" t="s">
        <v>190</v>
      </c>
      <c r="C62" t="s">
        <v>191</v>
      </c>
      <c r="D62" t="s">
        <v>905</v>
      </c>
      <c r="E62" t="s">
        <v>7937</v>
      </c>
      <c r="F62" t="s">
        <v>7938</v>
      </c>
      <c r="G62" t="s">
        <v>7632</v>
      </c>
      <c r="H62" t="s">
        <v>195</v>
      </c>
      <c r="I62" t="s">
        <v>908</v>
      </c>
      <c r="J62" t="s">
        <v>7939</v>
      </c>
      <c r="K62" t="s">
        <v>96</v>
      </c>
      <c r="L62" t="s">
        <v>7940</v>
      </c>
      <c r="M62" s="35">
        <v>45989.333333333343</v>
      </c>
      <c r="N62" s="35">
        <v>45994.409722222219</v>
      </c>
      <c r="P62" t="s">
        <v>7635</v>
      </c>
      <c r="Q62" t="s">
        <v>7636</v>
      </c>
      <c r="R62" t="s">
        <v>98</v>
      </c>
      <c r="S62" t="s">
        <v>99</v>
      </c>
      <c r="U62" t="s">
        <v>5928</v>
      </c>
      <c r="V62" t="s">
        <v>7941</v>
      </c>
      <c r="W62" t="s">
        <v>102</v>
      </c>
      <c r="Y62" t="s">
        <v>8</v>
      </c>
      <c r="Z62" t="s">
        <v>105</v>
      </c>
      <c r="AA62" t="s">
        <v>5808</v>
      </c>
      <c r="AB62" s="37">
        <v>1</v>
      </c>
      <c r="AC62" s="37">
        <v>35780</v>
      </c>
      <c r="AD62" s="37">
        <v>75096</v>
      </c>
      <c r="AE62" s="37">
        <v>35780</v>
      </c>
    </row>
    <row r="63" spans="1:31">
      <c r="A63" t="s">
        <v>1261</v>
      </c>
      <c r="B63" t="s">
        <v>124</v>
      </c>
      <c r="C63" t="s">
        <v>125</v>
      </c>
      <c r="D63" t="s">
        <v>1262</v>
      </c>
      <c r="E63" t="s">
        <v>7942</v>
      </c>
      <c r="F63" t="s">
        <v>7943</v>
      </c>
      <c r="G63" t="s">
        <v>7632</v>
      </c>
      <c r="H63" t="s">
        <v>1265</v>
      </c>
      <c r="I63" t="s">
        <v>1261</v>
      </c>
      <c r="J63" t="s">
        <v>7944</v>
      </c>
      <c r="K63" t="s">
        <v>96</v>
      </c>
      <c r="L63" t="s">
        <v>7945</v>
      </c>
      <c r="M63" s="35">
        <v>45989.333333333343</v>
      </c>
      <c r="N63" s="35">
        <v>45993.43472222222</v>
      </c>
      <c r="P63" t="s">
        <v>7635</v>
      </c>
      <c r="Q63" t="s">
        <v>7636</v>
      </c>
      <c r="R63" t="s">
        <v>963</v>
      </c>
      <c r="S63" t="s">
        <v>963</v>
      </c>
      <c r="T63" t="s">
        <v>100</v>
      </c>
      <c r="U63" t="s">
        <v>5928</v>
      </c>
      <c r="V63" t="s">
        <v>7946</v>
      </c>
      <c r="W63" t="s">
        <v>102</v>
      </c>
      <c r="Y63" t="s">
        <v>8</v>
      </c>
      <c r="Z63" t="s">
        <v>105</v>
      </c>
      <c r="AA63" t="s">
        <v>1936</v>
      </c>
      <c r="AB63" s="37">
        <v>1</v>
      </c>
      <c r="AC63" s="37">
        <v>35780</v>
      </c>
      <c r="AD63" s="37">
        <v>75096</v>
      </c>
      <c r="AE63" s="37">
        <v>35780</v>
      </c>
    </row>
    <row r="64" spans="1:31">
      <c r="A64" t="s">
        <v>317</v>
      </c>
      <c r="B64" t="s">
        <v>124</v>
      </c>
      <c r="C64" t="s">
        <v>125</v>
      </c>
      <c r="D64" t="s">
        <v>328</v>
      </c>
      <c r="E64" t="s">
        <v>7947</v>
      </c>
      <c r="F64" t="s">
        <v>7948</v>
      </c>
      <c r="G64" t="s">
        <v>7625</v>
      </c>
      <c r="H64" t="s">
        <v>321</v>
      </c>
      <c r="I64" t="s">
        <v>331</v>
      </c>
      <c r="J64" t="s">
        <v>7949</v>
      </c>
      <c r="K64" t="s">
        <v>96</v>
      </c>
      <c r="L64" t="s">
        <v>7950</v>
      </c>
      <c r="M64" s="35">
        <v>45989.357719907413</v>
      </c>
      <c r="N64" s="35">
        <v>45997.414583333331</v>
      </c>
      <c r="P64" t="s">
        <v>7628</v>
      </c>
      <c r="R64" t="s">
        <v>98</v>
      </c>
      <c r="S64" t="s">
        <v>119</v>
      </c>
      <c r="U64" t="s">
        <v>5928</v>
      </c>
      <c r="V64" t="s">
        <v>7951</v>
      </c>
      <c r="W64" t="s">
        <v>7628</v>
      </c>
      <c r="Y64" t="s">
        <v>13</v>
      </c>
      <c r="Z64" t="s">
        <v>105</v>
      </c>
      <c r="AB64" s="37">
        <v>1</v>
      </c>
      <c r="AC64" s="37">
        <v>35780</v>
      </c>
      <c r="AD64" s="37">
        <v>0</v>
      </c>
      <c r="AE64" s="37">
        <v>35780</v>
      </c>
    </row>
    <row r="65" spans="1:31">
      <c r="A65" t="s">
        <v>108</v>
      </c>
      <c r="B65" t="s">
        <v>109</v>
      </c>
      <c r="C65" t="s">
        <v>110</v>
      </c>
      <c r="D65" t="s">
        <v>5243</v>
      </c>
      <c r="E65" t="s">
        <v>7952</v>
      </c>
      <c r="F65" t="s">
        <v>7953</v>
      </c>
      <c r="G65" t="s">
        <v>7632</v>
      </c>
      <c r="H65" t="s">
        <v>183</v>
      </c>
      <c r="I65" t="s">
        <v>5246</v>
      </c>
      <c r="J65" t="s">
        <v>7954</v>
      </c>
      <c r="K65" t="s">
        <v>96</v>
      </c>
      <c r="L65" t="s">
        <v>7955</v>
      </c>
      <c r="M65" s="35">
        <v>45989.36922453704</v>
      </c>
      <c r="N65" s="35">
        <v>45992.643055555563</v>
      </c>
      <c r="P65" t="s">
        <v>7635</v>
      </c>
      <c r="Q65" t="s">
        <v>7636</v>
      </c>
      <c r="R65" t="s">
        <v>98</v>
      </c>
      <c r="S65" t="s">
        <v>99</v>
      </c>
      <c r="T65" t="s">
        <v>100</v>
      </c>
      <c r="U65" t="s">
        <v>5928</v>
      </c>
      <c r="V65" t="s">
        <v>7956</v>
      </c>
      <c r="W65" t="s">
        <v>102</v>
      </c>
      <c r="Y65" t="s">
        <v>11</v>
      </c>
      <c r="Z65" t="s">
        <v>105</v>
      </c>
      <c r="AA65" t="s">
        <v>351</v>
      </c>
      <c r="AB65" s="37">
        <v>1</v>
      </c>
      <c r="AC65" s="37">
        <v>67654</v>
      </c>
      <c r="AD65" s="37">
        <v>140396</v>
      </c>
      <c r="AE65" s="37">
        <v>67654</v>
      </c>
    </row>
    <row r="66" spans="1:31">
      <c r="A66" t="s">
        <v>1168</v>
      </c>
      <c r="B66" t="s">
        <v>124</v>
      </c>
      <c r="C66" t="s">
        <v>125</v>
      </c>
      <c r="D66" t="s">
        <v>3835</v>
      </c>
      <c r="E66" t="s">
        <v>7957</v>
      </c>
      <c r="F66" t="s">
        <v>7361</v>
      </c>
      <c r="G66" t="s">
        <v>7632</v>
      </c>
      <c r="H66" t="s">
        <v>1172</v>
      </c>
      <c r="I66" t="s">
        <v>1168</v>
      </c>
      <c r="J66" t="s">
        <v>7362</v>
      </c>
      <c r="K66" t="s">
        <v>96</v>
      </c>
      <c r="L66" t="s">
        <v>7958</v>
      </c>
      <c r="M66" s="35">
        <v>45989.363483796304</v>
      </c>
      <c r="N66" s="35">
        <v>45992.63958333333</v>
      </c>
      <c r="P66" t="s">
        <v>7635</v>
      </c>
      <c r="Q66" t="s">
        <v>7636</v>
      </c>
      <c r="R66" t="s">
        <v>963</v>
      </c>
      <c r="S66" t="s">
        <v>964</v>
      </c>
      <c r="T66" t="s">
        <v>100</v>
      </c>
      <c r="U66" t="s">
        <v>5928</v>
      </c>
      <c r="V66" t="s">
        <v>7959</v>
      </c>
      <c r="W66" t="s">
        <v>102</v>
      </c>
      <c r="Y66" t="s">
        <v>8</v>
      </c>
      <c r="Z66" t="s">
        <v>105</v>
      </c>
      <c r="AA66" t="s">
        <v>158</v>
      </c>
      <c r="AB66" s="37">
        <v>1</v>
      </c>
      <c r="AC66" s="37">
        <v>35780</v>
      </c>
      <c r="AD66" s="37">
        <v>75096</v>
      </c>
      <c r="AE66" s="37">
        <v>35780</v>
      </c>
    </row>
    <row r="67" spans="1:31">
      <c r="A67" t="s">
        <v>242</v>
      </c>
      <c r="B67" t="s">
        <v>248</v>
      </c>
      <c r="C67" t="s">
        <v>244</v>
      </c>
      <c r="D67" t="s">
        <v>6103</v>
      </c>
      <c r="E67" t="s">
        <v>7960</v>
      </c>
      <c r="F67" t="s">
        <v>7961</v>
      </c>
      <c r="G67" t="s">
        <v>7632</v>
      </c>
      <c r="H67" t="s">
        <v>248</v>
      </c>
      <c r="I67" t="s">
        <v>6106</v>
      </c>
      <c r="J67" t="s">
        <v>7962</v>
      </c>
      <c r="K67" t="s">
        <v>96</v>
      </c>
      <c r="L67" t="s">
        <v>7963</v>
      </c>
      <c r="M67" s="35">
        <v>45989.41611111111</v>
      </c>
      <c r="N67" s="35">
        <v>45992.506249999999</v>
      </c>
      <c r="P67" t="s">
        <v>7635</v>
      </c>
      <c r="Q67" t="s">
        <v>7636</v>
      </c>
      <c r="R67" t="s">
        <v>964</v>
      </c>
      <c r="S67" t="s">
        <v>964</v>
      </c>
      <c r="T67" t="s">
        <v>100</v>
      </c>
      <c r="U67" t="s">
        <v>5928</v>
      </c>
      <c r="V67" t="s">
        <v>7964</v>
      </c>
      <c r="W67" t="s">
        <v>102</v>
      </c>
      <c r="Y67" t="s">
        <v>11</v>
      </c>
      <c r="Z67" t="s">
        <v>105</v>
      </c>
      <c r="AA67" t="s">
        <v>254</v>
      </c>
      <c r="AB67" s="37">
        <v>1</v>
      </c>
      <c r="AC67" s="37">
        <v>67654</v>
      </c>
      <c r="AD67" s="37">
        <v>140396</v>
      </c>
      <c r="AE67" s="37">
        <v>67654</v>
      </c>
    </row>
    <row r="68" spans="1:31">
      <c r="A68" t="s">
        <v>189</v>
      </c>
      <c r="B68" t="s">
        <v>190</v>
      </c>
      <c r="C68" t="s">
        <v>191</v>
      </c>
      <c r="D68" t="s">
        <v>905</v>
      </c>
      <c r="E68" t="s">
        <v>7965</v>
      </c>
      <c r="F68" t="s">
        <v>1104</v>
      </c>
      <c r="G68" t="s">
        <v>7632</v>
      </c>
      <c r="H68" t="s">
        <v>195</v>
      </c>
      <c r="I68" t="s">
        <v>908</v>
      </c>
      <c r="J68" t="s">
        <v>1105</v>
      </c>
      <c r="K68" t="s">
        <v>96</v>
      </c>
      <c r="L68" t="s">
        <v>7966</v>
      </c>
      <c r="M68" s="35">
        <v>45989.427627314813</v>
      </c>
      <c r="N68" s="35">
        <v>45994.405555555553</v>
      </c>
      <c r="P68" t="s">
        <v>7635</v>
      </c>
      <c r="Q68" t="s">
        <v>7636</v>
      </c>
      <c r="R68" t="s">
        <v>98</v>
      </c>
      <c r="S68" t="s">
        <v>99</v>
      </c>
      <c r="U68" t="s">
        <v>5928</v>
      </c>
      <c r="V68" t="s">
        <v>7967</v>
      </c>
      <c r="W68" t="s">
        <v>102</v>
      </c>
      <c r="Y68" t="s">
        <v>8</v>
      </c>
      <c r="Z68" t="s">
        <v>105</v>
      </c>
      <c r="AA68" t="s">
        <v>5808</v>
      </c>
      <c r="AB68" s="37">
        <v>1</v>
      </c>
      <c r="AC68" s="37">
        <v>35780</v>
      </c>
      <c r="AD68" s="37">
        <v>75096</v>
      </c>
      <c r="AE68" s="37">
        <v>35780</v>
      </c>
    </row>
    <row r="69" spans="1:31">
      <c r="A69" t="s">
        <v>284</v>
      </c>
      <c r="B69" t="s">
        <v>957</v>
      </c>
      <c r="C69" t="s">
        <v>286</v>
      </c>
      <c r="D69" t="s">
        <v>3223</v>
      </c>
      <c r="E69" t="s">
        <v>7968</v>
      </c>
      <c r="F69" t="s">
        <v>7969</v>
      </c>
      <c r="G69" t="s">
        <v>7632</v>
      </c>
      <c r="H69" t="s">
        <v>290</v>
      </c>
      <c r="I69" t="s">
        <v>284</v>
      </c>
      <c r="J69" t="s">
        <v>7970</v>
      </c>
      <c r="K69" t="s">
        <v>96</v>
      </c>
      <c r="L69" t="s">
        <v>7971</v>
      </c>
      <c r="M69" s="35">
        <v>45989.440127314818</v>
      </c>
      <c r="N69" s="35">
        <v>45992.663888888892</v>
      </c>
      <c r="P69" t="s">
        <v>7635</v>
      </c>
      <c r="Q69" t="s">
        <v>7636</v>
      </c>
      <c r="R69" t="s">
        <v>963</v>
      </c>
      <c r="S69" t="s">
        <v>963</v>
      </c>
      <c r="T69" t="s">
        <v>100</v>
      </c>
      <c r="U69" t="s">
        <v>5928</v>
      </c>
      <c r="V69" t="s">
        <v>7972</v>
      </c>
      <c r="W69" t="s">
        <v>102</v>
      </c>
      <c r="Y69" t="s">
        <v>8</v>
      </c>
      <c r="Z69" t="s">
        <v>105</v>
      </c>
      <c r="AA69" t="s">
        <v>1842</v>
      </c>
      <c r="AB69" s="37">
        <v>1</v>
      </c>
      <c r="AC69" s="37">
        <v>35780</v>
      </c>
      <c r="AD69" s="37">
        <v>75096</v>
      </c>
      <c r="AE69" s="37">
        <v>35780</v>
      </c>
    </row>
    <row r="70" spans="1:31">
      <c r="A70" t="s">
        <v>147</v>
      </c>
      <c r="B70" t="s">
        <v>124</v>
      </c>
      <c r="C70" t="s">
        <v>125</v>
      </c>
      <c r="D70" t="s">
        <v>1806</v>
      </c>
      <c r="E70" t="s">
        <v>7973</v>
      </c>
      <c r="F70" t="s">
        <v>7974</v>
      </c>
      <c r="G70" t="s">
        <v>7632</v>
      </c>
      <c r="H70" t="s">
        <v>151</v>
      </c>
      <c r="I70" t="s">
        <v>147</v>
      </c>
      <c r="J70" t="s">
        <v>7975</v>
      </c>
      <c r="K70" t="s">
        <v>96</v>
      </c>
      <c r="L70" t="s">
        <v>7976</v>
      </c>
      <c r="M70" s="35">
        <v>45989.453796296293</v>
      </c>
      <c r="N70" s="35">
        <v>45993.682638888888</v>
      </c>
      <c r="P70" t="s">
        <v>7635</v>
      </c>
      <c r="Q70" t="s">
        <v>7636</v>
      </c>
      <c r="R70" t="s">
        <v>964</v>
      </c>
      <c r="S70" t="s">
        <v>964</v>
      </c>
      <c r="T70" t="s">
        <v>100</v>
      </c>
      <c r="U70" t="s">
        <v>5928</v>
      </c>
      <c r="V70" t="s">
        <v>7977</v>
      </c>
      <c r="W70" t="s">
        <v>102</v>
      </c>
      <c r="Y70" t="s">
        <v>8</v>
      </c>
      <c r="Z70" t="s">
        <v>105</v>
      </c>
      <c r="AA70" t="s">
        <v>1118</v>
      </c>
      <c r="AB70" s="37">
        <v>1</v>
      </c>
      <c r="AC70" s="37">
        <v>35780</v>
      </c>
      <c r="AD70" s="37">
        <v>75096</v>
      </c>
      <c r="AE70" s="37">
        <v>35780</v>
      </c>
    </row>
    <row r="71" spans="1:31">
      <c r="A71" t="s">
        <v>317</v>
      </c>
      <c r="B71" t="s">
        <v>124</v>
      </c>
      <c r="C71" t="s">
        <v>125</v>
      </c>
      <c r="D71" t="s">
        <v>318</v>
      </c>
      <c r="E71" t="s">
        <v>7978</v>
      </c>
      <c r="F71" t="s">
        <v>7979</v>
      </c>
      <c r="G71" t="s">
        <v>7632</v>
      </c>
      <c r="H71" t="s">
        <v>321</v>
      </c>
      <c r="I71" t="s">
        <v>322</v>
      </c>
      <c r="J71" t="s">
        <v>7980</v>
      </c>
      <c r="K71" t="s">
        <v>96</v>
      </c>
      <c r="L71" t="s">
        <v>7981</v>
      </c>
      <c r="M71" s="35">
        <v>45989.449965277781</v>
      </c>
      <c r="N71" s="35">
        <v>45995.613194444442</v>
      </c>
      <c r="P71" t="s">
        <v>7635</v>
      </c>
      <c r="Q71" t="s">
        <v>7636</v>
      </c>
      <c r="R71" t="s">
        <v>98</v>
      </c>
      <c r="S71" t="s">
        <v>119</v>
      </c>
      <c r="T71" t="s">
        <v>100</v>
      </c>
      <c r="U71" t="s">
        <v>5928</v>
      </c>
      <c r="V71" t="s">
        <v>7982</v>
      </c>
      <c r="W71" t="s">
        <v>102</v>
      </c>
      <c r="Y71" t="s">
        <v>11</v>
      </c>
      <c r="Z71" t="s">
        <v>105</v>
      </c>
      <c r="AA71" t="s">
        <v>1448</v>
      </c>
      <c r="AB71" s="37">
        <v>1</v>
      </c>
      <c r="AC71" s="37">
        <v>67654</v>
      </c>
      <c r="AD71" s="37">
        <v>140396</v>
      </c>
      <c r="AE71" s="37">
        <v>67654</v>
      </c>
    </row>
    <row r="72" spans="1:31">
      <c r="A72" t="s">
        <v>317</v>
      </c>
      <c r="B72" t="s">
        <v>124</v>
      </c>
      <c r="C72" t="s">
        <v>125</v>
      </c>
      <c r="D72" t="s">
        <v>1253</v>
      </c>
      <c r="E72" t="s">
        <v>7983</v>
      </c>
      <c r="F72" t="s">
        <v>7984</v>
      </c>
      <c r="G72" t="s">
        <v>7632</v>
      </c>
      <c r="H72" t="s">
        <v>195</v>
      </c>
      <c r="I72" t="s">
        <v>1256</v>
      </c>
      <c r="J72" t="s">
        <v>7985</v>
      </c>
      <c r="K72" t="s">
        <v>96</v>
      </c>
      <c r="L72" t="s">
        <v>7986</v>
      </c>
      <c r="M72" s="35">
        <v>45989.456805555557</v>
      </c>
      <c r="N72" s="35">
        <v>45994.504166666673</v>
      </c>
      <c r="P72" t="s">
        <v>7635</v>
      </c>
      <c r="Q72" t="s">
        <v>7636</v>
      </c>
      <c r="R72" t="s">
        <v>964</v>
      </c>
      <c r="S72" t="s">
        <v>964</v>
      </c>
      <c r="T72" t="s">
        <v>100</v>
      </c>
      <c r="U72" t="s">
        <v>5928</v>
      </c>
      <c r="V72" t="s">
        <v>7987</v>
      </c>
      <c r="W72" t="s">
        <v>102</v>
      </c>
      <c r="Y72" t="s">
        <v>11</v>
      </c>
      <c r="Z72" t="s">
        <v>105</v>
      </c>
      <c r="AA72" t="s">
        <v>956</v>
      </c>
      <c r="AB72" s="37">
        <v>1</v>
      </c>
      <c r="AC72" s="37">
        <v>67654</v>
      </c>
      <c r="AD72" s="37">
        <v>140396</v>
      </c>
      <c r="AE72" s="37">
        <v>67654</v>
      </c>
    </row>
    <row r="73" spans="1:31">
      <c r="A73" t="s">
        <v>242</v>
      </c>
      <c r="B73" t="s">
        <v>248</v>
      </c>
      <c r="C73" t="s">
        <v>244</v>
      </c>
      <c r="D73" t="s">
        <v>309</v>
      </c>
      <c r="E73" t="s">
        <v>7988</v>
      </c>
      <c r="F73" t="s">
        <v>7989</v>
      </c>
      <c r="G73" t="s">
        <v>7632</v>
      </c>
      <c r="H73" t="s">
        <v>248</v>
      </c>
      <c r="I73" t="s">
        <v>242</v>
      </c>
      <c r="J73" t="s">
        <v>7990</v>
      </c>
      <c r="K73" t="s">
        <v>96</v>
      </c>
      <c r="L73" t="s">
        <v>7991</v>
      </c>
      <c r="M73" s="35">
        <v>45989.471967592603</v>
      </c>
      <c r="N73" s="35">
        <v>45994.638888888891</v>
      </c>
      <c r="P73" t="s">
        <v>7635</v>
      </c>
      <c r="Q73" t="s">
        <v>7636</v>
      </c>
      <c r="R73" t="s">
        <v>98</v>
      </c>
      <c r="S73" t="s">
        <v>99</v>
      </c>
      <c r="T73" t="s">
        <v>100</v>
      </c>
      <c r="U73" t="s">
        <v>5928</v>
      </c>
      <c r="V73" t="s">
        <v>7992</v>
      </c>
      <c r="W73" t="s">
        <v>102</v>
      </c>
      <c r="Y73" t="s">
        <v>8</v>
      </c>
      <c r="Z73" t="s">
        <v>105</v>
      </c>
      <c r="AA73" t="s">
        <v>514</v>
      </c>
      <c r="AB73" s="37">
        <v>1</v>
      </c>
      <c r="AC73" s="37">
        <v>35780</v>
      </c>
      <c r="AD73" s="37">
        <v>75096</v>
      </c>
      <c r="AE73" s="37">
        <v>35780</v>
      </c>
    </row>
    <row r="74" spans="1:31">
      <c r="A74" t="s">
        <v>417</v>
      </c>
      <c r="B74" t="s">
        <v>86</v>
      </c>
      <c r="C74" t="s">
        <v>87</v>
      </c>
      <c r="D74" t="s">
        <v>4270</v>
      </c>
      <c r="E74" t="s">
        <v>7993</v>
      </c>
      <c r="F74" t="s">
        <v>7994</v>
      </c>
      <c r="G74" t="s">
        <v>7632</v>
      </c>
      <c r="H74" t="s">
        <v>455</v>
      </c>
      <c r="I74" t="s">
        <v>377</v>
      </c>
      <c r="J74" t="s">
        <v>7995</v>
      </c>
      <c r="K74" t="s">
        <v>96</v>
      </c>
      <c r="L74" t="s">
        <v>7996</v>
      </c>
      <c r="M74" s="35">
        <v>45989.484456018523</v>
      </c>
      <c r="N74" s="35">
        <v>45993.337500000001</v>
      </c>
      <c r="P74" t="s">
        <v>7635</v>
      </c>
      <c r="Q74" t="s">
        <v>7636</v>
      </c>
      <c r="R74" t="s">
        <v>964</v>
      </c>
      <c r="S74" t="s">
        <v>964</v>
      </c>
      <c r="T74" t="s">
        <v>100</v>
      </c>
      <c r="U74" t="s">
        <v>5928</v>
      </c>
      <c r="V74" t="s">
        <v>7997</v>
      </c>
      <c r="W74" t="s">
        <v>7667</v>
      </c>
      <c r="Y74" t="s">
        <v>11</v>
      </c>
      <c r="Z74" t="s">
        <v>105</v>
      </c>
      <c r="AA74" t="s">
        <v>426</v>
      </c>
      <c r="AB74" s="37">
        <v>1</v>
      </c>
      <c r="AC74" s="37">
        <v>67654</v>
      </c>
      <c r="AD74" s="37">
        <v>140396</v>
      </c>
      <c r="AE74" s="37">
        <v>67654</v>
      </c>
    </row>
    <row r="75" spans="1:31">
      <c r="A75" t="s">
        <v>189</v>
      </c>
      <c r="B75" t="s">
        <v>190</v>
      </c>
      <c r="C75" t="s">
        <v>191</v>
      </c>
      <c r="D75" t="s">
        <v>210</v>
      </c>
      <c r="E75" t="s">
        <v>7998</v>
      </c>
      <c r="F75" t="s">
        <v>3308</v>
      </c>
      <c r="G75" t="s">
        <v>7632</v>
      </c>
      <c r="H75" t="s">
        <v>195</v>
      </c>
      <c r="I75" t="s">
        <v>189</v>
      </c>
      <c r="J75" t="s">
        <v>3309</v>
      </c>
      <c r="K75" t="s">
        <v>96</v>
      </c>
      <c r="L75" t="s">
        <v>7999</v>
      </c>
      <c r="M75" s="35">
        <v>45989.491423611107</v>
      </c>
      <c r="N75" s="35">
        <v>45994.40902777778</v>
      </c>
      <c r="P75" t="s">
        <v>7635</v>
      </c>
      <c r="Q75" t="s">
        <v>7636</v>
      </c>
      <c r="R75" t="s">
        <v>142</v>
      </c>
      <c r="S75" t="s">
        <v>1415</v>
      </c>
      <c r="U75" t="s">
        <v>5928</v>
      </c>
      <c r="V75" t="s">
        <v>8000</v>
      </c>
      <c r="W75" t="s">
        <v>102</v>
      </c>
      <c r="Y75" t="s">
        <v>8</v>
      </c>
      <c r="Z75" t="s">
        <v>105</v>
      </c>
      <c r="AA75" t="s">
        <v>5808</v>
      </c>
      <c r="AB75" s="37">
        <v>1</v>
      </c>
      <c r="AC75" s="37">
        <v>35780</v>
      </c>
      <c r="AD75" s="37">
        <v>75096</v>
      </c>
      <c r="AE75" s="37">
        <v>35780</v>
      </c>
    </row>
    <row r="76" spans="1:31">
      <c r="A76" t="s">
        <v>231</v>
      </c>
      <c r="B76" t="s">
        <v>86</v>
      </c>
      <c r="C76" t="s">
        <v>87</v>
      </c>
      <c r="D76" t="s">
        <v>1892</v>
      </c>
      <c r="E76" t="s">
        <v>8001</v>
      </c>
      <c r="F76" t="s">
        <v>8002</v>
      </c>
      <c r="G76" t="s">
        <v>7632</v>
      </c>
      <c r="H76" t="s">
        <v>235</v>
      </c>
      <c r="I76" t="s">
        <v>231</v>
      </c>
      <c r="J76" t="s">
        <v>8003</v>
      </c>
      <c r="K76" t="s">
        <v>96</v>
      </c>
      <c r="L76" t="s">
        <v>8004</v>
      </c>
      <c r="M76" s="35">
        <v>45989.495949074073</v>
      </c>
      <c r="N76" s="35">
        <v>45992.453472222223</v>
      </c>
      <c r="P76" t="s">
        <v>7635</v>
      </c>
      <c r="Q76" t="s">
        <v>7636</v>
      </c>
      <c r="R76" t="s">
        <v>142</v>
      </c>
      <c r="S76" t="s">
        <v>2137</v>
      </c>
      <c r="T76" t="s">
        <v>100</v>
      </c>
      <c r="U76" t="s">
        <v>5928</v>
      </c>
      <c r="V76" t="s">
        <v>8005</v>
      </c>
      <c r="W76" t="s">
        <v>102</v>
      </c>
      <c r="Y76" t="s">
        <v>8</v>
      </c>
      <c r="Z76" t="s">
        <v>105</v>
      </c>
      <c r="AA76" t="s">
        <v>6521</v>
      </c>
      <c r="AB76" s="37">
        <v>1</v>
      </c>
      <c r="AC76" s="37">
        <v>35780</v>
      </c>
      <c r="AD76" s="37">
        <v>75096</v>
      </c>
      <c r="AE76" s="37">
        <v>35780</v>
      </c>
    </row>
    <row r="77" spans="1:31">
      <c r="A77" t="s">
        <v>242</v>
      </c>
      <c r="B77" t="s">
        <v>248</v>
      </c>
      <c r="C77" t="s">
        <v>244</v>
      </c>
      <c r="D77" t="s">
        <v>8006</v>
      </c>
      <c r="E77" t="s">
        <v>8007</v>
      </c>
      <c r="F77" t="s">
        <v>8008</v>
      </c>
      <c r="G77" t="s">
        <v>7625</v>
      </c>
      <c r="H77" t="s">
        <v>248</v>
      </c>
      <c r="I77" t="s">
        <v>8009</v>
      </c>
      <c r="J77" t="s">
        <v>8010</v>
      </c>
      <c r="K77" t="s">
        <v>96</v>
      </c>
      <c r="L77" t="s">
        <v>8011</v>
      </c>
      <c r="M77" s="35">
        <v>45989.532754629632</v>
      </c>
      <c r="N77" s="35">
        <v>46006.635416666657</v>
      </c>
      <c r="P77" t="s">
        <v>7628</v>
      </c>
      <c r="R77" t="s">
        <v>964</v>
      </c>
      <c r="S77" t="s">
        <v>964</v>
      </c>
      <c r="U77" t="s">
        <v>8012</v>
      </c>
      <c r="V77" t="s">
        <v>8013</v>
      </c>
      <c r="W77" t="s">
        <v>7628</v>
      </c>
      <c r="Y77" t="s">
        <v>13</v>
      </c>
      <c r="Z77" t="s">
        <v>105</v>
      </c>
      <c r="AB77" s="37">
        <v>1</v>
      </c>
      <c r="AC77" s="37">
        <v>35780</v>
      </c>
      <c r="AD77" s="37">
        <v>0</v>
      </c>
      <c r="AE77" s="37">
        <v>35780</v>
      </c>
    </row>
    <row r="78" spans="1:31">
      <c r="A78" t="s">
        <v>242</v>
      </c>
      <c r="B78" t="s">
        <v>248</v>
      </c>
      <c r="C78" t="s">
        <v>244</v>
      </c>
      <c r="D78" t="s">
        <v>309</v>
      </c>
      <c r="E78" t="s">
        <v>8014</v>
      </c>
      <c r="F78" t="s">
        <v>8015</v>
      </c>
      <c r="G78" t="s">
        <v>7632</v>
      </c>
      <c r="H78" t="s">
        <v>248</v>
      </c>
      <c r="I78" t="s">
        <v>242</v>
      </c>
      <c r="J78" t="s">
        <v>8016</v>
      </c>
      <c r="K78" t="s">
        <v>96</v>
      </c>
      <c r="L78" t="s">
        <v>8017</v>
      </c>
      <c r="M78" s="35">
        <v>45989.535856481481</v>
      </c>
      <c r="N78" s="35">
        <v>45993.637499999997</v>
      </c>
      <c r="P78" t="s">
        <v>7635</v>
      </c>
      <c r="Q78" t="s">
        <v>7636</v>
      </c>
      <c r="R78" t="s">
        <v>964</v>
      </c>
      <c r="S78" t="s">
        <v>964</v>
      </c>
      <c r="T78" t="s">
        <v>100</v>
      </c>
      <c r="U78" t="s">
        <v>5928</v>
      </c>
      <c r="V78" t="s">
        <v>8018</v>
      </c>
      <c r="W78" t="s">
        <v>102</v>
      </c>
      <c r="Y78" t="s">
        <v>8</v>
      </c>
      <c r="Z78" t="s">
        <v>105</v>
      </c>
      <c r="AA78" t="s">
        <v>2012</v>
      </c>
      <c r="AB78" s="37">
        <v>1</v>
      </c>
      <c r="AC78" s="37">
        <v>35780</v>
      </c>
      <c r="AD78" s="37">
        <v>75096</v>
      </c>
      <c r="AE78" s="37">
        <v>35780</v>
      </c>
    </row>
    <row r="79" spans="1:31">
      <c r="A79" t="s">
        <v>626</v>
      </c>
      <c r="B79" t="s">
        <v>124</v>
      </c>
      <c r="C79" t="s">
        <v>125</v>
      </c>
      <c r="D79" t="s">
        <v>627</v>
      </c>
      <c r="E79" t="s">
        <v>8019</v>
      </c>
      <c r="F79" t="s">
        <v>8020</v>
      </c>
      <c r="G79" t="s">
        <v>7632</v>
      </c>
      <c r="H79" t="s">
        <v>630</v>
      </c>
      <c r="I79" t="s">
        <v>626</v>
      </c>
      <c r="J79" t="s">
        <v>8021</v>
      </c>
      <c r="K79" t="s">
        <v>96</v>
      </c>
      <c r="L79" t="s">
        <v>8022</v>
      </c>
      <c r="M79" s="35">
        <v>45989.578194444453</v>
      </c>
      <c r="N79" s="35">
        <v>45993.410416666673</v>
      </c>
      <c r="P79" t="s">
        <v>7635</v>
      </c>
      <c r="Q79" t="s">
        <v>7636</v>
      </c>
      <c r="R79" t="s">
        <v>964</v>
      </c>
      <c r="S79" t="s">
        <v>964</v>
      </c>
      <c r="T79" t="s">
        <v>100</v>
      </c>
      <c r="U79" t="s">
        <v>5928</v>
      </c>
      <c r="V79" t="s">
        <v>8023</v>
      </c>
      <c r="W79" t="s">
        <v>102</v>
      </c>
      <c r="Y79" t="s">
        <v>8</v>
      </c>
      <c r="Z79" t="s">
        <v>105</v>
      </c>
      <c r="AA79" t="s">
        <v>3695</v>
      </c>
      <c r="AB79" s="37">
        <v>1</v>
      </c>
      <c r="AC79" s="37">
        <v>35780</v>
      </c>
      <c r="AD79" s="37">
        <v>75096</v>
      </c>
      <c r="AE79" s="37">
        <v>35780</v>
      </c>
    </row>
    <row r="80" spans="1:31">
      <c r="A80" t="s">
        <v>1066</v>
      </c>
      <c r="B80" t="s">
        <v>190</v>
      </c>
      <c r="C80" t="s">
        <v>191</v>
      </c>
      <c r="D80" t="s">
        <v>1067</v>
      </c>
      <c r="E80" t="s">
        <v>8024</v>
      </c>
      <c r="F80" t="s">
        <v>8025</v>
      </c>
      <c r="G80" t="s">
        <v>7632</v>
      </c>
      <c r="H80" t="s">
        <v>195</v>
      </c>
      <c r="I80" t="s">
        <v>1070</v>
      </c>
      <c r="J80" t="s">
        <v>8026</v>
      </c>
      <c r="K80" t="s">
        <v>96</v>
      </c>
      <c r="L80" t="s">
        <v>8027</v>
      </c>
      <c r="M80" s="35">
        <v>45989.600659722222</v>
      </c>
      <c r="N80" s="35">
        <v>45996.57708333333</v>
      </c>
      <c r="P80" t="s">
        <v>7635</v>
      </c>
      <c r="Q80" t="s">
        <v>7636</v>
      </c>
      <c r="R80" t="s">
        <v>98</v>
      </c>
      <c r="S80" t="s">
        <v>99</v>
      </c>
      <c r="T80" t="s">
        <v>1347</v>
      </c>
      <c r="U80" t="s">
        <v>6210</v>
      </c>
      <c r="V80" t="s">
        <v>8028</v>
      </c>
      <c r="W80" t="s">
        <v>955</v>
      </c>
      <c r="Y80" t="s">
        <v>11</v>
      </c>
      <c r="Z80" t="s">
        <v>105</v>
      </c>
      <c r="AA80" t="s">
        <v>1075</v>
      </c>
      <c r="AB80" s="37">
        <v>0</v>
      </c>
      <c r="AC80" s="37">
        <v>41241</v>
      </c>
      <c r="AD80" s="37">
        <v>0</v>
      </c>
      <c r="AE80" s="37">
        <v>41241</v>
      </c>
    </row>
    <row r="81" spans="1:31">
      <c r="A81" t="s">
        <v>1066</v>
      </c>
      <c r="B81" t="s">
        <v>190</v>
      </c>
      <c r="C81" t="s">
        <v>191</v>
      </c>
      <c r="D81" t="s">
        <v>1067</v>
      </c>
      <c r="E81" t="s">
        <v>8029</v>
      </c>
      <c r="F81" t="s">
        <v>8030</v>
      </c>
      <c r="G81" t="s">
        <v>7632</v>
      </c>
      <c r="H81" t="s">
        <v>195</v>
      </c>
      <c r="I81" t="s">
        <v>1070</v>
      </c>
      <c r="J81" t="s">
        <v>8031</v>
      </c>
      <c r="K81" t="s">
        <v>96</v>
      </c>
      <c r="L81" t="s">
        <v>8032</v>
      </c>
      <c r="M81" s="35">
        <v>45989.599236111113</v>
      </c>
      <c r="N81" s="35">
        <v>45996.574999999997</v>
      </c>
      <c r="P81" t="s">
        <v>7635</v>
      </c>
      <c r="Q81" t="s">
        <v>7636</v>
      </c>
      <c r="R81" t="s">
        <v>98</v>
      </c>
      <c r="S81" t="s">
        <v>99</v>
      </c>
      <c r="T81" t="s">
        <v>1347</v>
      </c>
      <c r="U81" t="s">
        <v>6210</v>
      </c>
      <c r="V81" t="s">
        <v>8033</v>
      </c>
      <c r="W81" t="s">
        <v>955</v>
      </c>
      <c r="Y81" t="s">
        <v>11</v>
      </c>
      <c r="Z81" t="s">
        <v>105</v>
      </c>
      <c r="AA81" t="s">
        <v>1075</v>
      </c>
      <c r="AB81" s="37">
        <v>0</v>
      </c>
      <c r="AC81" s="37">
        <v>41241</v>
      </c>
      <c r="AD81" s="37">
        <v>0</v>
      </c>
      <c r="AE81" s="37">
        <v>41241</v>
      </c>
    </row>
    <row r="82" spans="1:31">
      <c r="A82" t="s">
        <v>189</v>
      </c>
      <c r="B82" t="s">
        <v>190</v>
      </c>
      <c r="C82" t="s">
        <v>191</v>
      </c>
      <c r="D82" t="s">
        <v>8034</v>
      </c>
      <c r="E82" t="s">
        <v>8035</v>
      </c>
      <c r="F82" t="s">
        <v>8036</v>
      </c>
      <c r="G82" t="s">
        <v>7632</v>
      </c>
      <c r="H82" t="s">
        <v>195</v>
      </c>
      <c r="I82" t="s">
        <v>8037</v>
      </c>
      <c r="J82" t="s">
        <v>8038</v>
      </c>
      <c r="K82" t="s">
        <v>96</v>
      </c>
      <c r="L82" t="s">
        <v>8039</v>
      </c>
      <c r="M82" s="35">
        <v>45989.643773148149</v>
      </c>
      <c r="N82" s="35">
        <v>45996.400694444441</v>
      </c>
      <c r="P82" t="s">
        <v>7635</v>
      </c>
      <c r="Q82" t="s">
        <v>7636</v>
      </c>
      <c r="R82" t="s">
        <v>964</v>
      </c>
      <c r="S82" t="s">
        <v>964</v>
      </c>
      <c r="T82" t="s">
        <v>100</v>
      </c>
      <c r="U82" t="s">
        <v>5928</v>
      </c>
      <c r="V82" t="s">
        <v>8040</v>
      </c>
      <c r="W82" t="s">
        <v>7667</v>
      </c>
      <c r="Y82" t="s">
        <v>11</v>
      </c>
      <c r="Z82" t="s">
        <v>105</v>
      </c>
      <c r="AA82" t="s">
        <v>400</v>
      </c>
      <c r="AB82" s="37">
        <v>1</v>
      </c>
      <c r="AC82" s="37">
        <v>67654</v>
      </c>
      <c r="AD82" s="37">
        <v>140396</v>
      </c>
      <c r="AE82" s="37">
        <v>67654</v>
      </c>
    </row>
    <row r="83" spans="1:31">
      <c r="A83" t="s">
        <v>242</v>
      </c>
      <c r="B83" t="s">
        <v>248</v>
      </c>
      <c r="C83" t="s">
        <v>244</v>
      </c>
      <c r="D83" t="s">
        <v>309</v>
      </c>
      <c r="E83" t="s">
        <v>8041</v>
      </c>
      <c r="F83" t="s">
        <v>8042</v>
      </c>
      <c r="G83" t="s">
        <v>7632</v>
      </c>
      <c r="H83" t="s">
        <v>248</v>
      </c>
      <c r="I83" t="s">
        <v>242</v>
      </c>
      <c r="J83" t="s">
        <v>8043</v>
      </c>
      <c r="K83" t="s">
        <v>96</v>
      </c>
      <c r="L83" t="s">
        <v>8044</v>
      </c>
      <c r="M83" s="35">
        <v>45989.657997685194</v>
      </c>
      <c r="N83" s="35">
        <v>45994.581944444442</v>
      </c>
      <c r="P83" t="s">
        <v>7635</v>
      </c>
      <c r="Q83" t="s">
        <v>7636</v>
      </c>
      <c r="R83" t="s">
        <v>964</v>
      </c>
      <c r="S83" t="s">
        <v>964</v>
      </c>
      <c r="T83" t="s">
        <v>100</v>
      </c>
      <c r="U83" t="s">
        <v>5928</v>
      </c>
      <c r="V83" t="s">
        <v>8045</v>
      </c>
      <c r="W83" t="s">
        <v>102</v>
      </c>
      <c r="Y83" t="s">
        <v>8</v>
      </c>
      <c r="Z83" t="s">
        <v>105</v>
      </c>
      <c r="AA83" t="s">
        <v>3351</v>
      </c>
      <c r="AB83" s="37">
        <v>1</v>
      </c>
      <c r="AC83" s="37">
        <v>35780</v>
      </c>
      <c r="AD83" s="37">
        <v>75096</v>
      </c>
      <c r="AE83" s="37">
        <v>35780</v>
      </c>
    </row>
    <row r="84" spans="1:31">
      <c r="A84" t="s">
        <v>189</v>
      </c>
      <c r="B84" t="s">
        <v>190</v>
      </c>
      <c r="C84" t="s">
        <v>191</v>
      </c>
      <c r="D84" t="s">
        <v>5104</v>
      </c>
      <c r="E84" t="s">
        <v>8046</v>
      </c>
      <c r="F84" t="s">
        <v>8047</v>
      </c>
      <c r="G84" t="s">
        <v>7632</v>
      </c>
      <c r="H84" t="s">
        <v>195</v>
      </c>
      <c r="I84" t="s">
        <v>5107</v>
      </c>
      <c r="J84" t="s">
        <v>8048</v>
      </c>
      <c r="K84" t="s">
        <v>96</v>
      </c>
      <c r="L84" t="s">
        <v>8049</v>
      </c>
      <c r="M84" s="35">
        <v>45989.663356481477</v>
      </c>
      <c r="N84" s="35">
        <v>45995.638888888891</v>
      </c>
      <c r="P84" t="s">
        <v>7635</v>
      </c>
      <c r="Q84" t="s">
        <v>7636</v>
      </c>
      <c r="R84" t="s">
        <v>964</v>
      </c>
      <c r="S84" t="s">
        <v>964</v>
      </c>
      <c r="T84" t="s">
        <v>100</v>
      </c>
      <c r="U84" t="s">
        <v>5928</v>
      </c>
      <c r="V84" t="s">
        <v>8050</v>
      </c>
      <c r="W84" t="s">
        <v>7667</v>
      </c>
      <c r="Y84" t="s">
        <v>11</v>
      </c>
      <c r="Z84" t="s">
        <v>105</v>
      </c>
      <c r="AA84" t="s">
        <v>201</v>
      </c>
      <c r="AB84" s="37">
        <v>1</v>
      </c>
      <c r="AC84" s="37">
        <v>67654</v>
      </c>
      <c r="AD84" s="37">
        <v>140396</v>
      </c>
      <c r="AE84" s="37">
        <v>67654</v>
      </c>
    </row>
    <row r="85" spans="1:31">
      <c r="A85" t="s">
        <v>242</v>
      </c>
      <c r="B85" t="s">
        <v>248</v>
      </c>
      <c r="C85" t="s">
        <v>244</v>
      </c>
      <c r="D85" t="s">
        <v>309</v>
      </c>
      <c r="E85" t="s">
        <v>8051</v>
      </c>
      <c r="F85" t="s">
        <v>8052</v>
      </c>
      <c r="G85" t="s">
        <v>7632</v>
      </c>
      <c r="H85" t="s">
        <v>248</v>
      </c>
      <c r="I85" t="s">
        <v>242</v>
      </c>
      <c r="J85" t="s">
        <v>8053</v>
      </c>
      <c r="K85" t="s">
        <v>96</v>
      </c>
      <c r="L85" t="s">
        <v>8054</v>
      </c>
      <c r="M85" s="35">
        <v>45989.669942129629</v>
      </c>
      <c r="N85" s="35">
        <v>45993.476388888892</v>
      </c>
      <c r="P85" t="s">
        <v>7635</v>
      </c>
      <c r="Q85" t="s">
        <v>7636</v>
      </c>
      <c r="R85" t="s">
        <v>142</v>
      </c>
      <c r="S85" t="s">
        <v>155</v>
      </c>
      <c r="T85" t="s">
        <v>100</v>
      </c>
      <c r="U85" t="s">
        <v>5928</v>
      </c>
      <c r="V85" t="s">
        <v>8055</v>
      </c>
      <c r="W85" t="s">
        <v>102</v>
      </c>
      <c r="Y85" t="s">
        <v>8</v>
      </c>
      <c r="Z85" t="s">
        <v>105</v>
      </c>
      <c r="AA85" t="s">
        <v>263</v>
      </c>
      <c r="AB85" s="37">
        <v>1</v>
      </c>
      <c r="AC85" s="37">
        <v>35780</v>
      </c>
      <c r="AD85" s="37">
        <v>75096</v>
      </c>
      <c r="AE85" s="37">
        <v>35780</v>
      </c>
    </row>
    <row r="86" spans="1:31">
      <c r="A86" t="s">
        <v>189</v>
      </c>
      <c r="B86" t="s">
        <v>190</v>
      </c>
      <c r="C86" t="s">
        <v>191</v>
      </c>
      <c r="D86" t="s">
        <v>885</v>
      </c>
      <c r="E86" t="s">
        <v>8056</v>
      </c>
      <c r="F86" t="s">
        <v>8057</v>
      </c>
      <c r="G86" t="s">
        <v>7632</v>
      </c>
      <c r="H86" t="s">
        <v>195</v>
      </c>
      <c r="I86" t="s">
        <v>888</v>
      </c>
      <c r="J86" t="s">
        <v>8058</v>
      </c>
      <c r="K86" t="s">
        <v>96</v>
      </c>
      <c r="L86" t="s">
        <v>8059</v>
      </c>
      <c r="M86" s="35">
        <v>45989.701412037037</v>
      </c>
      <c r="N86" s="35">
        <v>45994.40625</v>
      </c>
      <c r="P86" t="s">
        <v>7635</v>
      </c>
      <c r="Q86" t="s">
        <v>7636</v>
      </c>
      <c r="R86" t="s">
        <v>98</v>
      </c>
      <c r="S86" t="s">
        <v>119</v>
      </c>
      <c r="U86" t="s">
        <v>5928</v>
      </c>
      <c r="V86" t="s">
        <v>8060</v>
      </c>
      <c r="W86" t="s">
        <v>102</v>
      </c>
      <c r="Y86" t="s">
        <v>8</v>
      </c>
      <c r="Z86" t="s">
        <v>105</v>
      </c>
      <c r="AA86" t="s">
        <v>5808</v>
      </c>
      <c r="AB86" s="37">
        <v>1</v>
      </c>
      <c r="AC86" s="37">
        <v>35780</v>
      </c>
      <c r="AD86" s="37">
        <v>75096</v>
      </c>
      <c r="AE86" s="37">
        <v>35780</v>
      </c>
    </row>
    <row r="87" spans="1:31">
      <c r="A87" t="s">
        <v>147</v>
      </c>
      <c r="B87" t="s">
        <v>124</v>
      </c>
      <c r="C87" t="s">
        <v>125</v>
      </c>
      <c r="D87" t="s">
        <v>1806</v>
      </c>
      <c r="E87" t="s">
        <v>8061</v>
      </c>
      <c r="F87" t="s">
        <v>8062</v>
      </c>
      <c r="G87" t="s">
        <v>7632</v>
      </c>
      <c r="H87" t="s">
        <v>151</v>
      </c>
      <c r="I87" t="s">
        <v>147</v>
      </c>
      <c r="J87" t="s">
        <v>8063</v>
      </c>
      <c r="K87" t="s">
        <v>96</v>
      </c>
      <c r="L87" t="s">
        <v>8064</v>
      </c>
      <c r="M87" s="35">
        <v>45989.728576388887</v>
      </c>
      <c r="N87" s="35">
        <v>45993.622916666667</v>
      </c>
      <c r="P87" t="s">
        <v>7635</v>
      </c>
      <c r="Q87" t="s">
        <v>7636</v>
      </c>
      <c r="R87" t="s">
        <v>964</v>
      </c>
      <c r="S87" t="s">
        <v>964</v>
      </c>
      <c r="T87" t="s">
        <v>100</v>
      </c>
      <c r="U87" t="s">
        <v>5928</v>
      </c>
      <c r="V87" t="s">
        <v>8065</v>
      </c>
      <c r="W87" t="s">
        <v>7667</v>
      </c>
      <c r="Y87" t="s">
        <v>8</v>
      </c>
      <c r="Z87" t="s">
        <v>105</v>
      </c>
      <c r="AA87" t="s">
        <v>1118</v>
      </c>
      <c r="AB87" s="37">
        <v>1</v>
      </c>
      <c r="AC87" s="37">
        <v>35780</v>
      </c>
      <c r="AD87" s="37">
        <v>0</v>
      </c>
      <c r="AE87" s="37">
        <v>35780</v>
      </c>
    </row>
    <row r="88" spans="1:31">
      <c r="A88" t="s">
        <v>1066</v>
      </c>
      <c r="B88" t="s">
        <v>190</v>
      </c>
      <c r="C88" t="s">
        <v>191</v>
      </c>
      <c r="D88" t="s">
        <v>1067</v>
      </c>
      <c r="E88" t="s">
        <v>8066</v>
      </c>
      <c r="F88" t="s">
        <v>1069</v>
      </c>
      <c r="G88" t="s">
        <v>7632</v>
      </c>
      <c r="H88" t="s">
        <v>195</v>
      </c>
      <c r="I88" t="s">
        <v>1070</v>
      </c>
      <c r="J88" t="s">
        <v>1071</v>
      </c>
      <c r="K88" t="s">
        <v>96</v>
      </c>
      <c r="L88" t="s">
        <v>8067</v>
      </c>
      <c r="M88" s="35">
        <v>45990.408993055556</v>
      </c>
      <c r="N88" s="35">
        <v>45996.340277777781</v>
      </c>
      <c r="P88" t="s">
        <v>7635</v>
      </c>
      <c r="Q88" t="s">
        <v>7636</v>
      </c>
      <c r="R88" t="s">
        <v>964</v>
      </c>
      <c r="S88" t="s">
        <v>964</v>
      </c>
      <c r="T88" t="s">
        <v>100</v>
      </c>
      <c r="U88" t="s">
        <v>5928</v>
      </c>
      <c r="V88" t="s">
        <v>8068</v>
      </c>
      <c r="W88" t="s">
        <v>102</v>
      </c>
      <c r="Y88" t="s">
        <v>11</v>
      </c>
      <c r="Z88" t="s">
        <v>105</v>
      </c>
      <c r="AA88" t="s">
        <v>1075</v>
      </c>
      <c r="AB88" s="37">
        <v>1</v>
      </c>
      <c r="AC88" s="37">
        <v>67654</v>
      </c>
      <c r="AD88" s="37">
        <v>140396</v>
      </c>
      <c r="AE88" s="37">
        <v>67654</v>
      </c>
    </row>
    <row r="89" spans="1:31">
      <c r="A89" t="s">
        <v>189</v>
      </c>
      <c r="B89" t="s">
        <v>190</v>
      </c>
      <c r="C89" t="s">
        <v>191</v>
      </c>
      <c r="D89" t="s">
        <v>273</v>
      </c>
      <c r="E89" t="s">
        <v>8069</v>
      </c>
      <c r="F89" t="s">
        <v>8070</v>
      </c>
      <c r="G89" t="s">
        <v>7625</v>
      </c>
      <c r="H89" t="s">
        <v>276</v>
      </c>
      <c r="I89" t="s">
        <v>277</v>
      </c>
      <c r="J89" t="s">
        <v>8071</v>
      </c>
      <c r="K89" t="s">
        <v>96</v>
      </c>
      <c r="L89" t="s">
        <v>8072</v>
      </c>
      <c r="M89" s="35">
        <v>45989.721250000002</v>
      </c>
      <c r="N89" s="35">
        <v>46007.398611111108</v>
      </c>
      <c r="P89" t="s">
        <v>7628</v>
      </c>
      <c r="R89" t="s">
        <v>963</v>
      </c>
      <c r="S89" t="s">
        <v>963</v>
      </c>
      <c r="U89" t="s">
        <v>5928</v>
      </c>
      <c r="V89" t="s">
        <v>8073</v>
      </c>
      <c r="W89" t="s">
        <v>7628</v>
      </c>
      <c r="Y89" t="s">
        <v>104</v>
      </c>
      <c r="Z89" t="s">
        <v>282</v>
      </c>
      <c r="AB89" s="37">
        <v>1</v>
      </c>
      <c r="AC89" s="37">
        <v>35780</v>
      </c>
      <c r="AD89" s="37">
        <v>0</v>
      </c>
      <c r="AE89" s="37">
        <v>35780</v>
      </c>
    </row>
    <row r="90" spans="1:31">
      <c r="A90" t="s">
        <v>189</v>
      </c>
      <c r="B90" t="s">
        <v>190</v>
      </c>
      <c r="C90" t="s">
        <v>191</v>
      </c>
      <c r="D90" t="s">
        <v>374</v>
      </c>
      <c r="E90" t="s">
        <v>8074</v>
      </c>
      <c r="F90" t="s">
        <v>8075</v>
      </c>
      <c r="G90" t="s">
        <v>7632</v>
      </c>
      <c r="H90" t="s">
        <v>195</v>
      </c>
      <c r="I90" t="s">
        <v>377</v>
      </c>
      <c r="J90" t="s">
        <v>8076</v>
      </c>
      <c r="K90" t="s">
        <v>96</v>
      </c>
      <c r="L90" t="s">
        <v>8077</v>
      </c>
      <c r="M90" s="35">
        <v>45990.375</v>
      </c>
      <c r="N90" s="35">
        <v>45992.527777777781</v>
      </c>
      <c r="P90" t="s">
        <v>7635</v>
      </c>
      <c r="Q90" t="s">
        <v>7636</v>
      </c>
      <c r="R90" t="s">
        <v>964</v>
      </c>
      <c r="S90" t="s">
        <v>964</v>
      </c>
      <c r="T90" t="s">
        <v>100</v>
      </c>
      <c r="U90" t="s">
        <v>5928</v>
      </c>
      <c r="V90" t="s">
        <v>8078</v>
      </c>
      <c r="W90" t="s">
        <v>102</v>
      </c>
      <c r="Y90" t="s">
        <v>11</v>
      </c>
      <c r="Z90" t="s">
        <v>105</v>
      </c>
      <c r="AA90" t="s">
        <v>553</v>
      </c>
      <c r="AB90" s="37">
        <v>1</v>
      </c>
      <c r="AC90" s="37">
        <v>67654</v>
      </c>
      <c r="AD90" s="37">
        <v>140396</v>
      </c>
      <c r="AE90" s="37">
        <v>67654</v>
      </c>
    </row>
    <row r="91" spans="1:31">
      <c r="A91" t="s">
        <v>297</v>
      </c>
      <c r="B91" t="s">
        <v>109</v>
      </c>
      <c r="C91" t="s">
        <v>110</v>
      </c>
      <c r="D91" t="s">
        <v>4029</v>
      </c>
      <c r="E91" t="s">
        <v>8079</v>
      </c>
      <c r="F91" t="s">
        <v>8080</v>
      </c>
      <c r="G91" t="s">
        <v>7632</v>
      </c>
      <c r="H91" t="s">
        <v>302</v>
      </c>
      <c r="I91" t="s">
        <v>4032</v>
      </c>
      <c r="J91" t="s">
        <v>8081</v>
      </c>
      <c r="K91" t="s">
        <v>96</v>
      </c>
      <c r="L91" t="s">
        <v>8082</v>
      </c>
      <c r="M91" s="35">
        <v>45990.375</v>
      </c>
      <c r="N91" s="35">
        <v>45992.487500000003</v>
      </c>
      <c r="P91" t="s">
        <v>7635</v>
      </c>
      <c r="Q91" t="s">
        <v>7636</v>
      </c>
      <c r="R91" t="s">
        <v>98</v>
      </c>
      <c r="S91" t="s">
        <v>99</v>
      </c>
      <c r="T91" t="s">
        <v>100</v>
      </c>
      <c r="U91" t="s">
        <v>5928</v>
      </c>
      <c r="V91" t="s">
        <v>8083</v>
      </c>
      <c r="W91" t="s">
        <v>102</v>
      </c>
      <c r="Y91" t="s">
        <v>11</v>
      </c>
      <c r="Z91" t="s">
        <v>105</v>
      </c>
      <c r="AA91" t="s">
        <v>2537</v>
      </c>
      <c r="AB91" s="37">
        <v>1</v>
      </c>
      <c r="AC91" s="37">
        <v>67654</v>
      </c>
      <c r="AD91" s="37">
        <v>140396</v>
      </c>
      <c r="AE91" s="37">
        <v>67654</v>
      </c>
    </row>
    <row r="92" spans="1:31">
      <c r="A92" t="s">
        <v>108</v>
      </c>
      <c r="B92" t="s">
        <v>109</v>
      </c>
      <c r="C92" t="s">
        <v>110</v>
      </c>
      <c r="D92" t="s">
        <v>966</v>
      </c>
      <c r="E92" t="s">
        <v>8084</v>
      </c>
      <c r="F92" t="s">
        <v>4200</v>
      </c>
      <c r="G92" t="s">
        <v>7625</v>
      </c>
      <c r="H92" t="s">
        <v>183</v>
      </c>
      <c r="I92" t="s">
        <v>969</v>
      </c>
      <c r="J92" t="s">
        <v>4201</v>
      </c>
      <c r="K92" t="s">
        <v>96</v>
      </c>
      <c r="L92" t="s">
        <v>8085</v>
      </c>
      <c r="M92" s="35">
        <v>45990.375</v>
      </c>
      <c r="N92" s="35">
        <v>45996.67291666667</v>
      </c>
      <c r="P92" t="s">
        <v>7628</v>
      </c>
      <c r="R92" t="s">
        <v>964</v>
      </c>
      <c r="S92" t="s">
        <v>964</v>
      </c>
      <c r="U92" t="s">
        <v>5928</v>
      </c>
      <c r="V92" t="s">
        <v>8086</v>
      </c>
      <c r="W92" t="s">
        <v>7628</v>
      </c>
      <c r="Y92" t="s">
        <v>15</v>
      </c>
      <c r="Z92" t="s">
        <v>105</v>
      </c>
      <c r="AB92" s="37">
        <v>1</v>
      </c>
      <c r="AC92" s="37">
        <v>35780</v>
      </c>
      <c r="AD92" s="37">
        <v>0</v>
      </c>
      <c r="AE92" s="37">
        <v>35780</v>
      </c>
    </row>
    <row r="93" spans="1:31">
      <c r="A93" t="s">
        <v>147</v>
      </c>
      <c r="B93" t="s">
        <v>124</v>
      </c>
      <c r="C93" t="s">
        <v>125</v>
      </c>
      <c r="D93" t="s">
        <v>1806</v>
      </c>
      <c r="E93" t="s">
        <v>8087</v>
      </c>
      <c r="F93" t="s">
        <v>8088</v>
      </c>
      <c r="G93" t="s">
        <v>7632</v>
      </c>
      <c r="H93" t="s">
        <v>151</v>
      </c>
      <c r="I93" t="s">
        <v>147</v>
      </c>
      <c r="J93" t="s">
        <v>8089</v>
      </c>
      <c r="K93" t="s">
        <v>96</v>
      </c>
      <c r="L93" t="s">
        <v>8090</v>
      </c>
      <c r="M93" s="35">
        <v>45990.375</v>
      </c>
      <c r="N93" s="35">
        <v>45993.671527777777</v>
      </c>
      <c r="P93" t="s">
        <v>7635</v>
      </c>
      <c r="Q93" t="s">
        <v>7636</v>
      </c>
      <c r="R93" t="s">
        <v>964</v>
      </c>
      <c r="S93" t="s">
        <v>964</v>
      </c>
      <c r="T93" t="s">
        <v>100</v>
      </c>
      <c r="U93" t="s">
        <v>5928</v>
      </c>
      <c r="V93" t="s">
        <v>8091</v>
      </c>
      <c r="W93" t="s">
        <v>102</v>
      </c>
      <c r="Y93" t="s">
        <v>8</v>
      </c>
      <c r="Z93" t="s">
        <v>105</v>
      </c>
      <c r="AA93" t="s">
        <v>1118</v>
      </c>
      <c r="AB93" s="37">
        <v>1</v>
      </c>
      <c r="AC93" s="37">
        <v>35780</v>
      </c>
      <c r="AD93" s="37">
        <v>75096</v>
      </c>
      <c r="AE93" s="37">
        <v>35780</v>
      </c>
    </row>
    <row r="94" spans="1:31">
      <c r="A94" t="s">
        <v>417</v>
      </c>
      <c r="B94" t="s">
        <v>86</v>
      </c>
      <c r="C94" t="s">
        <v>87</v>
      </c>
      <c r="D94" t="s">
        <v>1382</v>
      </c>
      <c r="E94" t="s">
        <v>8092</v>
      </c>
      <c r="F94" t="s">
        <v>8093</v>
      </c>
      <c r="G94" t="s">
        <v>7632</v>
      </c>
      <c r="H94" t="s">
        <v>455</v>
      </c>
      <c r="I94" t="s">
        <v>1385</v>
      </c>
      <c r="J94" t="s">
        <v>8094</v>
      </c>
      <c r="K94" t="s">
        <v>96</v>
      </c>
      <c r="L94" t="s">
        <v>8095</v>
      </c>
      <c r="M94" s="35">
        <v>45990.375</v>
      </c>
      <c r="N94" s="35">
        <v>45992.511805555558</v>
      </c>
      <c r="P94" t="s">
        <v>7635</v>
      </c>
      <c r="Q94" t="s">
        <v>7636</v>
      </c>
      <c r="R94" t="s">
        <v>98</v>
      </c>
      <c r="S94" t="s">
        <v>99</v>
      </c>
      <c r="T94" t="s">
        <v>100</v>
      </c>
      <c r="U94" t="s">
        <v>5928</v>
      </c>
      <c r="V94" t="s">
        <v>8096</v>
      </c>
      <c r="W94" t="s">
        <v>102</v>
      </c>
      <c r="Y94" t="s">
        <v>11</v>
      </c>
      <c r="Z94" t="s">
        <v>105</v>
      </c>
      <c r="AA94" t="s">
        <v>1390</v>
      </c>
      <c r="AB94" s="37">
        <v>1</v>
      </c>
      <c r="AC94" s="37">
        <v>67654</v>
      </c>
      <c r="AD94" s="37">
        <v>140396</v>
      </c>
      <c r="AE94" s="37">
        <v>67654</v>
      </c>
    </row>
    <row r="95" spans="1:31">
      <c r="A95" t="s">
        <v>297</v>
      </c>
      <c r="B95" t="s">
        <v>109</v>
      </c>
      <c r="C95" t="s">
        <v>110</v>
      </c>
      <c r="D95" t="s">
        <v>352</v>
      </c>
      <c r="E95" t="s">
        <v>8097</v>
      </c>
      <c r="F95" t="s">
        <v>8098</v>
      </c>
      <c r="G95" t="s">
        <v>7632</v>
      </c>
      <c r="H95" t="s">
        <v>302</v>
      </c>
      <c r="I95" t="s">
        <v>297</v>
      </c>
      <c r="J95" t="s">
        <v>8099</v>
      </c>
      <c r="K95" t="s">
        <v>96</v>
      </c>
      <c r="L95" t="s">
        <v>8100</v>
      </c>
      <c r="M95" s="35">
        <v>45990.379652777781</v>
      </c>
      <c r="N95" s="35">
        <v>45992.54791666667</v>
      </c>
      <c r="P95" t="s">
        <v>7635</v>
      </c>
      <c r="Q95" t="s">
        <v>7636</v>
      </c>
      <c r="R95" t="s">
        <v>142</v>
      </c>
      <c r="S95" t="s">
        <v>1415</v>
      </c>
      <c r="T95" t="s">
        <v>100</v>
      </c>
      <c r="U95" t="s">
        <v>5928</v>
      </c>
      <c r="V95" t="s">
        <v>8101</v>
      </c>
      <c r="W95" t="s">
        <v>102</v>
      </c>
      <c r="Y95" t="s">
        <v>8</v>
      </c>
      <c r="Z95" t="s">
        <v>105</v>
      </c>
      <c r="AA95" t="s">
        <v>1005</v>
      </c>
      <c r="AB95" s="37">
        <v>1</v>
      </c>
      <c r="AC95" s="37">
        <v>35780</v>
      </c>
      <c r="AD95" s="37">
        <v>75096</v>
      </c>
      <c r="AE95" s="37">
        <v>35780</v>
      </c>
    </row>
    <row r="96" spans="1:31">
      <c r="A96" t="s">
        <v>85</v>
      </c>
      <c r="B96" t="s">
        <v>86</v>
      </c>
      <c r="C96" t="s">
        <v>87</v>
      </c>
      <c r="D96" t="s">
        <v>202</v>
      </c>
      <c r="E96" t="s">
        <v>8102</v>
      </c>
      <c r="F96" t="s">
        <v>8103</v>
      </c>
      <c r="G96" t="s">
        <v>7632</v>
      </c>
      <c r="H96" t="s">
        <v>93</v>
      </c>
      <c r="I96" t="s">
        <v>85</v>
      </c>
      <c r="J96" t="s">
        <v>8104</v>
      </c>
      <c r="K96" t="s">
        <v>96</v>
      </c>
      <c r="L96" t="s">
        <v>8105</v>
      </c>
      <c r="M96" s="35">
        <v>45990.406354166669</v>
      </c>
      <c r="N96" s="35">
        <v>45992.647916666669</v>
      </c>
      <c r="P96" t="s">
        <v>7635</v>
      </c>
      <c r="Q96" t="s">
        <v>7636</v>
      </c>
      <c r="R96" t="s">
        <v>98</v>
      </c>
      <c r="S96" t="s">
        <v>119</v>
      </c>
      <c r="T96" t="s">
        <v>100</v>
      </c>
      <c r="U96" t="s">
        <v>5928</v>
      </c>
      <c r="V96" t="s">
        <v>8106</v>
      </c>
      <c r="W96" t="s">
        <v>102</v>
      </c>
      <c r="Y96" t="s">
        <v>8</v>
      </c>
      <c r="Z96" t="s">
        <v>105</v>
      </c>
      <c r="AA96" t="s">
        <v>451</v>
      </c>
      <c r="AB96" s="37">
        <v>1</v>
      </c>
      <c r="AC96" s="37">
        <v>35780</v>
      </c>
      <c r="AD96" s="37">
        <v>75096</v>
      </c>
      <c r="AE96" s="37">
        <v>35780</v>
      </c>
    </row>
    <row r="97" spans="1:31">
      <c r="A97" t="s">
        <v>242</v>
      </c>
      <c r="B97" t="s">
        <v>248</v>
      </c>
      <c r="C97" t="s">
        <v>244</v>
      </c>
      <c r="D97" t="s">
        <v>1643</v>
      </c>
      <c r="E97" t="s">
        <v>8107</v>
      </c>
      <c r="F97" t="s">
        <v>8108</v>
      </c>
      <c r="G97" t="s">
        <v>7632</v>
      </c>
      <c r="H97" t="s">
        <v>248</v>
      </c>
      <c r="I97" t="s">
        <v>1646</v>
      </c>
      <c r="J97" t="s">
        <v>8109</v>
      </c>
      <c r="K97" t="s">
        <v>96</v>
      </c>
      <c r="L97" t="s">
        <v>8110</v>
      </c>
      <c r="M97" s="35">
        <v>45990.422210648147</v>
      </c>
      <c r="N97" s="35">
        <v>45994.445833333331</v>
      </c>
      <c r="P97" t="s">
        <v>7635</v>
      </c>
      <c r="Q97" t="s">
        <v>7636</v>
      </c>
      <c r="R97" t="s">
        <v>964</v>
      </c>
      <c r="S97" t="s">
        <v>964</v>
      </c>
      <c r="T97" t="s">
        <v>100</v>
      </c>
      <c r="U97" t="s">
        <v>5928</v>
      </c>
      <c r="V97" t="s">
        <v>8111</v>
      </c>
      <c r="W97" t="s">
        <v>102</v>
      </c>
      <c r="Y97" t="s">
        <v>8</v>
      </c>
      <c r="Z97" t="s">
        <v>105</v>
      </c>
      <c r="AA97" t="s">
        <v>272</v>
      </c>
      <c r="AB97" s="37">
        <v>1</v>
      </c>
      <c r="AC97" s="37">
        <v>35780</v>
      </c>
      <c r="AD97" s="37">
        <v>75096</v>
      </c>
      <c r="AE97" s="37">
        <v>35780</v>
      </c>
    </row>
    <row r="98" spans="1:31">
      <c r="A98" t="s">
        <v>317</v>
      </c>
      <c r="B98" t="s">
        <v>124</v>
      </c>
      <c r="C98" t="s">
        <v>125</v>
      </c>
      <c r="D98" t="s">
        <v>986</v>
      </c>
      <c r="E98" t="s">
        <v>8112</v>
      </c>
      <c r="F98" t="s">
        <v>8113</v>
      </c>
      <c r="G98" t="s">
        <v>7625</v>
      </c>
      <c r="H98" t="s">
        <v>195</v>
      </c>
      <c r="I98" t="s">
        <v>989</v>
      </c>
      <c r="J98" t="s">
        <v>8114</v>
      </c>
      <c r="K98" t="s">
        <v>96</v>
      </c>
      <c r="L98" t="s">
        <v>8115</v>
      </c>
      <c r="M98" s="35">
        <v>45990.456261574072</v>
      </c>
      <c r="N98" s="35">
        <v>46001.385416666657</v>
      </c>
      <c r="P98" t="s">
        <v>7628</v>
      </c>
      <c r="R98" t="s">
        <v>98</v>
      </c>
      <c r="S98" t="s">
        <v>119</v>
      </c>
      <c r="U98" t="s">
        <v>5928</v>
      </c>
      <c r="V98" t="s">
        <v>8116</v>
      </c>
      <c r="W98" t="s">
        <v>7628</v>
      </c>
      <c r="Y98" t="s">
        <v>15</v>
      </c>
      <c r="Z98" t="s">
        <v>105</v>
      </c>
      <c r="AB98" s="37">
        <v>1</v>
      </c>
      <c r="AC98" s="37">
        <v>35780</v>
      </c>
      <c r="AD98" s="37">
        <v>0</v>
      </c>
      <c r="AE98" s="37">
        <v>35780</v>
      </c>
    </row>
    <row r="99" spans="1:31">
      <c r="A99" t="s">
        <v>189</v>
      </c>
      <c r="B99" t="s">
        <v>190</v>
      </c>
      <c r="C99" t="s">
        <v>191</v>
      </c>
      <c r="D99" t="s">
        <v>604</v>
      </c>
      <c r="E99" t="s">
        <v>8117</v>
      </c>
      <c r="F99" t="s">
        <v>6149</v>
      </c>
      <c r="G99" t="s">
        <v>7625</v>
      </c>
      <c r="H99" t="s">
        <v>195</v>
      </c>
      <c r="I99" t="s">
        <v>607</v>
      </c>
      <c r="J99" t="s">
        <v>6150</v>
      </c>
      <c r="K99" t="s">
        <v>96</v>
      </c>
      <c r="L99" t="s">
        <v>8118</v>
      </c>
      <c r="M99" s="35">
        <v>45990.468715277777</v>
      </c>
      <c r="N99" s="35">
        <v>45997.449305555558</v>
      </c>
      <c r="P99" t="s">
        <v>7628</v>
      </c>
      <c r="R99" t="s">
        <v>98</v>
      </c>
      <c r="S99" t="s">
        <v>119</v>
      </c>
      <c r="U99" t="s">
        <v>5928</v>
      </c>
      <c r="V99" t="s">
        <v>8119</v>
      </c>
      <c r="W99" t="s">
        <v>7628</v>
      </c>
      <c r="Y99" t="s">
        <v>15</v>
      </c>
      <c r="Z99" t="s">
        <v>105</v>
      </c>
      <c r="AB99" s="37">
        <v>1</v>
      </c>
      <c r="AC99" s="37">
        <v>35780</v>
      </c>
      <c r="AD99" s="37">
        <v>0</v>
      </c>
      <c r="AE99" s="37">
        <v>35780</v>
      </c>
    </row>
    <row r="100" spans="1:31">
      <c r="A100" t="s">
        <v>1066</v>
      </c>
      <c r="B100" t="s">
        <v>190</v>
      </c>
      <c r="C100" t="s">
        <v>191</v>
      </c>
      <c r="D100" t="s">
        <v>1433</v>
      </c>
      <c r="E100" t="s">
        <v>8120</v>
      </c>
      <c r="F100" t="s">
        <v>8121</v>
      </c>
      <c r="G100" t="s">
        <v>7632</v>
      </c>
      <c r="H100" t="s">
        <v>195</v>
      </c>
      <c r="I100" t="s">
        <v>1436</v>
      </c>
      <c r="J100" t="s">
        <v>8122</v>
      </c>
      <c r="K100" t="s">
        <v>96</v>
      </c>
      <c r="L100" t="s">
        <v>8123</v>
      </c>
      <c r="M100" s="35">
        <v>45990.3827662037</v>
      </c>
      <c r="N100" s="35">
        <v>45994.57916666667</v>
      </c>
      <c r="P100" t="s">
        <v>7635</v>
      </c>
      <c r="Q100" t="s">
        <v>7636</v>
      </c>
      <c r="R100" t="s">
        <v>98</v>
      </c>
      <c r="S100" t="s">
        <v>119</v>
      </c>
      <c r="T100" t="s">
        <v>100</v>
      </c>
      <c r="U100" t="s">
        <v>5928</v>
      </c>
      <c r="V100" t="s">
        <v>8124</v>
      </c>
      <c r="W100" t="s">
        <v>7667</v>
      </c>
      <c r="Y100" t="s">
        <v>11</v>
      </c>
      <c r="Z100" t="s">
        <v>105</v>
      </c>
      <c r="AA100" t="s">
        <v>1075</v>
      </c>
      <c r="AB100" s="37">
        <v>1</v>
      </c>
      <c r="AC100" s="37">
        <v>67654</v>
      </c>
      <c r="AD100" s="37">
        <v>140396</v>
      </c>
      <c r="AE100" s="37">
        <v>67654</v>
      </c>
    </row>
    <row r="101" spans="1:31">
      <c r="A101" t="s">
        <v>242</v>
      </c>
      <c r="B101" t="s">
        <v>248</v>
      </c>
      <c r="C101" t="s">
        <v>244</v>
      </c>
      <c r="D101" t="s">
        <v>8125</v>
      </c>
      <c r="E101" t="s">
        <v>8126</v>
      </c>
      <c r="F101" t="s">
        <v>8127</v>
      </c>
      <c r="G101" t="s">
        <v>7625</v>
      </c>
      <c r="H101" t="s">
        <v>5457</v>
      </c>
      <c r="I101" t="s">
        <v>8128</v>
      </c>
      <c r="J101" t="s">
        <v>8129</v>
      </c>
      <c r="K101" t="s">
        <v>96</v>
      </c>
      <c r="L101" t="s">
        <v>8130</v>
      </c>
      <c r="M101" s="35">
        <v>45992.333333333343</v>
      </c>
      <c r="N101" s="35">
        <v>46000.356944444437</v>
      </c>
      <c r="P101" t="s">
        <v>7628</v>
      </c>
      <c r="R101" t="s">
        <v>964</v>
      </c>
      <c r="S101" t="s">
        <v>964</v>
      </c>
      <c r="U101" t="s">
        <v>5928</v>
      </c>
      <c r="V101" t="s">
        <v>8131</v>
      </c>
      <c r="W101" t="s">
        <v>7628</v>
      </c>
      <c r="Y101" t="s">
        <v>104</v>
      </c>
      <c r="Z101" t="s">
        <v>282</v>
      </c>
      <c r="AB101" s="37">
        <v>1</v>
      </c>
      <c r="AC101" s="37">
        <v>35780</v>
      </c>
      <c r="AD101" s="37">
        <v>0</v>
      </c>
      <c r="AE101" s="37">
        <v>35780</v>
      </c>
    </row>
    <row r="102" spans="1:31">
      <c r="A102" t="s">
        <v>492</v>
      </c>
      <c r="B102" t="s">
        <v>957</v>
      </c>
      <c r="C102" t="s">
        <v>286</v>
      </c>
      <c r="D102" t="s">
        <v>2362</v>
      </c>
      <c r="E102" t="s">
        <v>8132</v>
      </c>
      <c r="F102" t="s">
        <v>8133</v>
      </c>
      <c r="G102" t="s">
        <v>7632</v>
      </c>
      <c r="H102" t="s">
        <v>496</v>
      </c>
      <c r="I102" t="s">
        <v>2365</v>
      </c>
      <c r="J102" t="s">
        <v>8134</v>
      </c>
      <c r="K102" t="s">
        <v>96</v>
      </c>
      <c r="L102" t="s">
        <v>8135</v>
      </c>
      <c r="M102" s="35">
        <v>45992.333333333343</v>
      </c>
      <c r="N102" s="35">
        <v>45996.345138888893</v>
      </c>
      <c r="P102" t="s">
        <v>7635</v>
      </c>
      <c r="Q102" t="s">
        <v>7636</v>
      </c>
      <c r="R102" t="s">
        <v>964</v>
      </c>
      <c r="S102" t="s">
        <v>964</v>
      </c>
      <c r="T102" t="s">
        <v>100</v>
      </c>
      <c r="U102" t="s">
        <v>5928</v>
      </c>
      <c r="V102" t="s">
        <v>8136</v>
      </c>
      <c r="W102" t="s">
        <v>7667</v>
      </c>
      <c r="Y102" t="s">
        <v>11</v>
      </c>
      <c r="Z102" t="s">
        <v>105</v>
      </c>
      <c r="AA102" t="s">
        <v>501</v>
      </c>
      <c r="AB102" s="37">
        <v>1</v>
      </c>
      <c r="AC102" s="37">
        <v>67654</v>
      </c>
      <c r="AD102" s="37">
        <v>140396</v>
      </c>
      <c r="AE102" s="37">
        <v>67654</v>
      </c>
    </row>
    <row r="103" spans="1:31">
      <c r="A103" t="s">
        <v>189</v>
      </c>
      <c r="B103" t="s">
        <v>190</v>
      </c>
      <c r="C103" t="s">
        <v>191</v>
      </c>
      <c r="D103" t="s">
        <v>3644</v>
      </c>
      <c r="E103" t="s">
        <v>8137</v>
      </c>
      <c r="F103" t="s">
        <v>8138</v>
      </c>
      <c r="G103" t="s">
        <v>7625</v>
      </c>
      <c r="H103" t="s">
        <v>195</v>
      </c>
      <c r="I103" t="s">
        <v>3647</v>
      </c>
      <c r="J103" t="s">
        <v>8139</v>
      </c>
      <c r="K103" t="s">
        <v>96</v>
      </c>
      <c r="L103" t="s">
        <v>8140</v>
      </c>
      <c r="M103" s="35">
        <v>45992.333333333343</v>
      </c>
      <c r="N103" s="35">
        <v>45996.385416666657</v>
      </c>
      <c r="P103" t="s">
        <v>7628</v>
      </c>
      <c r="R103" t="s">
        <v>964</v>
      </c>
      <c r="S103" t="s">
        <v>964</v>
      </c>
      <c r="U103" t="s">
        <v>5928</v>
      </c>
      <c r="V103" t="s">
        <v>8141</v>
      </c>
      <c r="W103" t="s">
        <v>7628</v>
      </c>
      <c r="Y103" t="s">
        <v>15</v>
      </c>
      <c r="Z103" t="s">
        <v>105</v>
      </c>
      <c r="AB103" s="37">
        <v>1</v>
      </c>
      <c r="AC103" s="37">
        <v>35780</v>
      </c>
      <c r="AD103" s="37">
        <v>0</v>
      </c>
      <c r="AE103" s="37">
        <v>35780</v>
      </c>
    </row>
    <row r="104" spans="1:31">
      <c r="A104" t="s">
        <v>707</v>
      </c>
      <c r="B104" t="s">
        <v>109</v>
      </c>
      <c r="C104" t="s">
        <v>160</v>
      </c>
      <c r="D104" t="s">
        <v>1244</v>
      </c>
      <c r="E104" t="s">
        <v>8142</v>
      </c>
      <c r="F104" t="s">
        <v>8143</v>
      </c>
      <c r="G104" t="s">
        <v>7632</v>
      </c>
      <c r="H104" t="s">
        <v>722</v>
      </c>
      <c r="I104" t="s">
        <v>1247</v>
      </c>
      <c r="J104" t="s">
        <v>8144</v>
      </c>
      <c r="K104" t="s">
        <v>96</v>
      </c>
      <c r="L104" t="s">
        <v>8145</v>
      </c>
      <c r="M104" s="35">
        <v>45990.442083333342</v>
      </c>
      <c r="N104" s="35">
        <v>45993.394444444442</v>
      </c>
      <c r="P104" t="s">
        <v>7635</v>
      </c>
      <c r="Q104" t="s">
        <v>7636</v>
      </c>
      <c r="R104" t="s">
        <v>98</v>
      </c>
      <c r="S104" t="s">
        <v>119</v>
      </c>
      <c r="T104" t="s">
        <v>100</v>
      </c>
      <c r="U104" t="s">
        <v>5928</v>
      </c>
      <c r="V104" t="s">
        <v>8146</v>
      </c>
      <c r="W104" t="s">
        <v>102</v>
      </c>
      <c r="Y104" t="s">
        <v>8</v>
      </c>
      <c r="Z104" t="s">
        <v>105</v>
      </c>
      <c r="AA104" t="s">
        <v>718</v>
      </c>
      <c r="AB104" s="37">
        <v>1</v>
      </c>
      <c r="AC104" s="37">
        <v>35780</v>
      </c>
      <c r="AD104" s="37">
        <v>75096</v>
      </c>
      <c r="AE104" s="37">
        <v>35780</v>
      </c>
    </row>
    <row r="105" spans="1:31">
      <c r="A105" t="s">
        <v>626</v>
      </c>
      <c r="B105" t="s">
        <v>124</v>
      </c>
      <c r="C105" t="s">
        <v>125</v>
      </c>
      <c r="D105" t="s">
        <v>1998</v>
      </c>
      <c r="E105" t="s">
        <v>8147</v>
      </c>
      <c r="F105" t="s">
        <v>2000</v>
      </c>
      <c r="G105" t="s">
        <v>7632</v>
      </c>
      <c r="H105" t="s">
        <v>630</v>
      </c>
      <c r="I105" t="s">
        <v>2001</v>
      </c>
      <c r="J105" t="s">
        <v>2002</v>
      </c>
      <c r="K105" t="s">
        <v>96</v>
      </c>
      <c r="L105" t="s">
        <v>8148</v>
      </c>
      <c r="M105" s="35">
        <v>45990.460462962961</v>
      </c>
      <c r="N105" s="35">
        <v>45995.601388888892</v>
      </c>
      <c r="P105" t="s">
        <v>7635</v>
      </c>
      <c r="Q105" t="s">
        <v>7636</v>
      </c>
      <c r="R105" t="s">
        <v>98</v>
      </c>
      <c r="S105" t="s">
        <v>119</v>
      </c>
      <c r="T105" t="s">
        <v>100</v>
      </c>
      <c r="U105" t="s">
        <v>5928</v>
      </c>
      <c r="V105" t="s">
        <v>8149</v>
      </c>
      <c r="W105" t="s">
        <v>102</v>
      </c>
      <c r="Y105" t="s">
        <v>11</v>
      </c>
      <c r="Z105" t="s">
        <v>105</v>
      </c>
      <c r="AA105" t="s">
        <v>3695</v>
      </c>
      <c r="AB105" s="37">
        <v>1</v>
      </c>
      <c r="AC105" s="37">
        <v>67654</v>
      </c>
      <c r="AD105" s="37">
        <v>140396</v>
      </c>
      <c r="AE105" s="37">
        <v>67654</v>
      </c>
    </row>
    <row r="106" spans="1:31">
      <c r="A106" t="s">
        <v>242</v>
      </c>
      <c r="B106" t="s">
        <v>248</v>
      </c>
      <c r="C106" t="s">
        <v>244</v>
      </c>
      <c r="D106" t="s">
        <v>309</v>
      </c>
      <c r="E106" t="s">
        <v>8150</v>
      </c>
      <c r="F106" t="s">
        <v>8151</v>
      </c>
      <c r="G106" t="s">
        <v>7632</v>
      </c>
      <c r="H106" t="s">
        <v>248</v>
      </c>
      <c r="I106" t="s">
        <v>242</v>
      </c>
      <c r="J106" t="s">
        <v>8152</v>
      </c>
      <c r="K106" t="s">
        <v>96</v>
      </c>
      <c r="L106" t="s">
        <v>8153</v>
      </c>
      <c r="M106" s="35">
        <v>45990.482048611113</v>
      </c>
      <c r="N106" s="35">
        <v>45995.350694444453</v>
      </c>
      <c r="P106" t="s">
        <v>7635</v>
      </c>
      <c r="Q106" t="s">
        <v>7636</v>
      </c>
      <c r="R106" t="s">
        <v>964</v>
      </c>
      <c r="S106" t="s">
        <v>964</v>
      </c>
      <c r="T106" t="s">
        <v>100</v>
      </c>
      <c r="U106" t="s">
        <v>5928</v>
      </c>
      <c r="V106" t="s">
        <v>8154</v>
      </c>
      <c r="W106" t="s">
        <v>102</v>
      </c>
      <c r="Y106" t="s">
        <v>8</v>
      </c>
      <c r="Z106" t="s">
        <v>105</v>
      </c>
      <c r="AA106" t="s">
        <v>1929</v>
      </c>
      <c r="AB106" s="37">
        <v>1</v>
      </c>
      <c r="AC106" s="37">
        <v>35780</v>
      </c>
      <c r="AD106" s="37">
        <v>75096</v>
      </c>
      <c r="AE106" s="37">
        <v>35780</v>
      </c>
    </row>
    <row r="107" spans="1:31">
      <c r="A107" t="s">
        <v>242</v>
      </c>
      <c r="B107" t="s">
        <v>248</v>
      </c>
      <c r="C107" t="s">
        <v>244</v>
      </c>
      <c r="D107" t="s">
        <v>309</v>
      </c>
      <c r="E107" t="s">
        <v>8155</v>
      </c>
      <c r="F107" t="s">
        <v>8156</v>
      </c>
      <c r="G107" t="s">
        <v>7632</v>
      </c>
      <c r="H107" t="s">
        <v>248</v>
      </c>
      <c r="I107" t="s">
        <v>242</v>
      </c>
      <c r="J107" t="s">
        <v>8157</v>
      </c>
      <c r="K107" t="s">
        <v>96</v>
      </c>
      <c r="L107" t="s">
        <v>8158</v>
      </c>
      <c r="M107" s="35">
        <v>45992.333333333343</v>
      </c>
      <c r="N107" s="35">
        <v>45994.472222222219</v>
      </c>
      <c r="P107" t="s">
        <v>7635</v>
      </c>
      <c r="Q107" t="s">
        <v>7636</v>
      </c>
      <c r="R107" t="s">
        <v>98</v>
      </c>
      <c r="S107" t="s">
        <v>99</v>
      </c>
      <c r="T107" t="s">
        <v>100</v>
      </c>
      <c r="U107" t="s">
        <v>5928</v>
      </c>
      <c r="V107" t="s">
        <v>8159</v>
      </c>
      <c r="W107" t="s">
        <v>102</v>
      </c>
      <c r="Y107" t="s">
        <v>8</v>
      </c>
      <c r="Z107" t="s">
        <v>105</v>
      </c>
      <c r="AA107" t="s">
        <v>1658</v>
      </c>
      <c r="AB107" s="37">
        <v>1</v>
      </c>
      <c r="AC107" s="37">
        <v>35780</v>
      </c>
      <c r="AD107" s="37">
        <v>75096</v>
      </c>
      <c r="AE107" s="37">
        <v>35780</v>
      </c>
    </row>
    <row r="108" spans="1:31">
      <c r="A108" t="s">
        <v>1084</v>
      </c>
      <c r="B108" t="s">
        <v>957</v>
      </c>
      <c r="C108" t="s">
        <v>286</v>
      </c>
      <c r="D108" t="s">
        <v>1498</v>
      </c>
      <c r="E108" t="s">
        <v>8160</v>
      </c>
      <c r="F108" t="s">
        <v>8161</v>
      </c>
      <c r="G108" t="s">
        <v>7632</v>
      </c>
      <c r="H108" t="s">
        <v>1088</v>
      </c>
      <c r="I108" t="s">
        <v>1501</v>
      </c>
      <c r="J108" t="s">
        <v>8162</v>
      </c>
      <c r="K108" t="s">
        <v>96</v>
      </c>
      <c r="L108" t="s">
        <v>8163</v>
      </c>
      <c r="M108" s="35">
        <v>45992.333333333343</v>
      </c>
      <c r="N108" s="35">
        <v>45994.354166666657</v>
      </c>
      <c r="P108" t="s">
        <v>7635</v>
      </c>
      <c r="Q108" t="s">
        <v>7636</v>
      </c>
      <c r="R108" t="s">
        <v>98</v>
      </c>
      <c r="S108" t="s">
        <v>119</v>
      </c>
      <c r="T108" t="s">
        <v>1347</v>
      </c>
      <c r="U108" t="s">
        <v>6210</v>
      </c>
      <c r="V108" t="s">
        <v>8164</v>
      </c>
      <c r="W108" t="s">
        <v>102</v>
      </c>
      <c r="Y108" t="s">
        <v>13</v>
      </c>
      <c r="Z108" t="s">
        <v>105</v>
      </c>
      <c r="AA108" t="s">
        <v>1506</v>
      </c>
      <c r="AB108" s="37">
        <v>1</v>
      </c>
      <c r="AC108" s="37">
        <v>35780</v>
      </c>
      <c r="AD108" s="37">
        <v>196537</v>
      </c>
      <c r="AE108" s="37">
        <v>35780</v>
      </c>
    </row>
    <row r="109" spans="1:31">
      <c r="A109" t="s">
        <v>147</v>
      </c>
      <c r="B109" t="s">
        <v>124</v>
      </c>
      <c r="C109" t="s">
        <v>125</v>
      </c>
      <c r="D109" t="s">
        <v>8165</v>
      </c>
      <c r="E109" t="s">
        <v>8166</v>
      </c>
      <c r="F109" t="s">
        <v>8167</v>
      </c>
      <c r="G109" t="s">
        <v>7625</v>
      </c>
      <c r="H109" t="s">
        <v>151</v>
      </c>
      <c r="I109" t="s">
        <v>8168</v>
      </c>
      <c r="J109" t="s">
        <v>8169</v>
      </c>
      <c r="K109" t="s">
        <v>96</v>
      </c>
      <c r="L109" t="s">
        <v>8170</v>
      </c>
      <c r="M109" s="35">
        <v>45992.333333333343</v>
      </c>
      <c r="N109" s="35">
        <v>45994.35</v>
      </c>
      <c r="P109" t="s">
        <v>7628</v>
      </c>
      <c r="R109" t="s">
        <v>98</v>
      </c>
      <c r="S109" t="s">
        <v>99</v>
      </c>
      <c r="U109" t="s">
        <v>5928</v>
      </c>
      <c r="V109" t="s">
        <v>8171</v>
      </c>
      <c r="W109" t="s">
        <v>7628</v>
      </c>
      <c r="Y109" t="s">
        <v>13</v>
      </c>
      <c r="Z109" t="s">
        <v>105</v>
      </c>
      <c r="AB109" s="37">
        <v>1</v>
      </c>
      <c r="AC109" s="37">
        <v>35780</v>
      </c>
      <c r="AD109" s="37">
        <v>0</v>
      </c>
      <c r="AE109" s="37">
        <v>35780</v>
      </c>
    </row>
    <row r="110" spans="1:31">
      <c r="A110" t="s">
        <v>1261</v>
      </c>
      <c r="B110" t="s">
        <v>124</v>
      </c>
      <c r="C110" t="s">
        <v>125</v>
      </c>
      <c r="D110" t="s">
        <v>1262</v>
      </c>
      <c r="E110" t="s">
        <v>8172</v>
      </c>
      <c r="F110" t="s">
        <v>8173</v>
      </c>
      <c r="G110" t="s">
        <v>7632</v>
      </c>
      <c r="H110" t="s">
        <v>1265</v>
      </c>
      <c r="I110" t="s">
        <v>1261</v>
      </c>
      <c r="J110" t="s">
        <v>8174</v>
      </c>
      <c r="K110" t="s">
        <v>96</v>
      </c>
      <c r="L110" t="s">
        <v>8175</v>
      </c>
      <c r="M110" s="35">
        <v>45992.333333333343</v>
      </c>
      <c r="N110" s="35">
        <v>45994.663194444453</v>
      </c>
      <c r="P110" t="s">
        <v>7635</v>
      </c>
      <c r="Q110" t="s">
        <v>7636</v>
      </c>
      <c r="R110" t="s">
        <v>964</v>
      </c>
      <c r="S110" t="s">
        <v>964</v>
      </c>
      <c r="T110" t="s">
        <v>100</v>
      </c>
      <c r="U110" t="s">
        <v>5928</v>
      </c>
      <c r="V110" t="s">
        <v>8176</v>
      </c>
      <c r="W110" t="s">
        <v>102</v>
      </c>
      <c r="Y110" t="s">
        <v>8</v>
      </c>
      <c r="Z110" t="s">
        <v>105</v>
      </c>
      <c r="AA110" t="s">
        <v>2530</v>
      </c>
      <c r="AB110" s="37">
        <v>1</v>
      </c>
      <c r="AC110" s="37">
        <v>35780</v>
      </c>
      <c r="AD110" s="37">
        <v>75096</v>
      </c>
      <c r="AE110" s="37">
        <v>35780</v>
      </c>
    </row>
    <row r="111" spans="1:31">
      <c r="A111" t="s">
        <v>189</v>
      </c>
      <c r="B111" t="s">
        <v>190</v>
      </c>
      <c r="C111" t="s">
        <v>191</v>
      </c>
      <c r="D111" t="s">
        <v>210</v>
      </c>
      <c r="E111" t="s">
        <v>8177</v>
      </c>
      <c r="F111" t="s">
        <v>8178</v>
      </c>
      <c r="G111" t="s">
        <v>7632</v>
      </c>
      <c r="H111" t="s">
        <v>195</v>
      </c>
      <c r="I111" t="s">
        <v>189</v>
      </c>
      <c r="J111" t="s">
        <v>8179</v>
      </c>
      <c r="K111" t="s">
        <v>96</v>
      </c>
      <c r="L111" t="s">
        <v>8180</v>
      </c>
      <c r="M111" s="35">
        <v>45992.333333333343</v>
      </c>
      <c r="N111" s="35">
        <v>46003.386111111111</v>
      </c>
      <c r="P111" t="s">
        <v>7635</v>
      </c>
      <c r="Q111" t="s">
        <v>7636</v>
      </c>
      <c r="R111" t="s">
        <v>98</v>
      </c>
      <c r="S111" t="s">
        <v>99</v>
      </c>
      <c r="U111" t="s">
        <v>5928</v>
      </c>
      <c r="V111" t="s">
        <v>8181</v>
      </c>
      <c r="W111" t="s">
        <v>102</v>
      </c>
      <c r="Y111" t="s">
        <v>8</v>
      </c>
      <c r="Z111" t="s">
        <v>105</v>
      </c>
      <c r="AA111" t="s">
        <v>7841</v>
      </c>
      <c r="AB111" s="37">
        <v>1</v>
      </c>
      <c r="AC111" s="37">
        <v>35780</v>
      </c>
      <c r="AD111" s="37">
        <v>75096</v>
      </c>
      <c r="AE111" s="37">
        <v>35780</v>
      </c>
    </row>
    <row r="112" spans="1:31">
      <c r="A112" t="s">
        <v>417</v>
      </c>
      <c r="B112" t="s">
        <v>86</v>
      </c>
      <c r="C112" t="s">
        <v>87</v>
      </c>
      <c r="D112" t="s">
        <v>6601</v>
      </c>
      <c r="E112" t="s">
        <v>8182</v>
      </c>
      <c r="F112" t="s">
        <v>8183</v>
      </c>
      <c r="G112" t="s">
        <v>7625</v>
      </c>
      <c r="H112" t="s">
        <v>174</v>
      </c>
      <c r="I112" t="s">
        <v>6602</v>
      </c>
      <c r="J112" t="s">
        <v>8184</v>
      </c>
      <c r="K112" t="s">
        <v>96</v>
      </c>
      <c r="L112" t="s">
        <v>8185</v>
      </c>
      <c r="M112" s="35">
        <v>45992.333333333343</v>
      </c>
      <c r="N112" s="35">
        <v>46007.399305555547</v>
      </c>
      <c r="P112" t="s">
        <v>7628</v>
      </c>
      <c r="R112" t="s">
        <v>98</v>
      </c>
      <c r="S112" t="s">
        <v>119</v>
      </c>
      <c r="U112" t="s">
        <v>5928</v>
      </c>
      <c r="V112" t="s">
        <v>8186</v>
      </c>
      <c r="W112" t="s">
        <v>7628</v>
      </c>
      <c r="Y112" t="s">
        <v>13</v>
      </c>
      <c r="Z112" t="s">
        <v>105</v>
      </c>
      <c r="AB112" s="37">
        <v>1</v>
      </c>
      <c r="AC112" s="37">
        <v>35780</v>
      </c>
      <c r="AD112" s="37">
        <v>0</v>
      </c>
      <c r="AE112" s="37">
        <v>35780</v>
      </c>
    </row>
    <row r="113" spans="1:31">
      <c r="A113" t="s">
        <v>750</v>
      </c>
      <c r="B113" t="s">
        <v>957</v>
      </c>
      <c r="C113" t="s">
        <v>286</v>
      </c>
      <c r="D113" t="s">
        <v>3770</v>
      </c>
      <c r="E113" t="s">
        <v>8187</v>
      </c>
      <c r="F113" t="s">
        <v>8188</v>
      </c>
      <c r="G113" t="s">
        <v>7632</v>
      </c>
      <c r="H113" t="s">
        <v>754</v>
      </c>
      <c r="I113" t="s">
        <v>750</v>
      </c>
      <c r="J113" t="s">
        <v>8189</v>
      </c>
      <c r="K113" t="s">
        <v>96</v>
      </c>
      <c r="L113" t="s">
        <v>8190</v>
      </c>
      <c r="M113" s="35">
        <v>45992.333333333343</v>
      </c>
      <c r="N113" s="35">
        <v>45996.352777777778</v>
      </c>
      <c r="P113" t="s">
        <v>7635</v>
      </c>
      <c r="Q113" t="s">
        <v>7636</v>
      </c>
      <c r="R113" t="s">
        <v>98</v>
      </c>
      <c r="S113" t="s">
        <v>119</v>
      </c>
      <c r="T113" t="s">
        <v>100</v>
      </c>
      <c r="U113" t="s">
        <v>5928</v>
      </c>
      <c r="V113" t="s">
        <v>8191</v>
      </c>
      <c r="W113" t="s">
        <v>102</v>
      </c>
      <c r="Y113" t="s">
        <v>8</v>
      </c>
      <c r="Z113" t="s">
        <v>105</v>
      </c>
      <c r="AA113" t="s">
        <v>3777</v>
      </c>
      <c r="AB113" s="37">
        <v>1</v>
      </c>
      <c r="AC113" s="37">
        <v>35780</v>
      </c>
      <c r="AD113" s="37">
        <v>75096</v>
      </c>
      <c r="AE113" s="37">
        <v>35780</v>
      </c>
    </row>
    <row r="114" spans="1:31">
      <c r="A114" t="s">
        <v>189</v>
      </c>
      <c r="B114" t="s">
        <v>190</v>
      </c>
      <c r="C114" t="s">
        <v>191</v>
      </c>
      <c r="D114" t="s">
        <v>210</v>
      </c>
      <c r="E114" t="s">
        <v>8192</v>
      </c>
      <c r="F114" t="s">
        <v>8193</v>
      </c>
      <c r="G114" t="s">
        <v>7632</v>
      </c>
      <c r="H114" t="s">
        <v>195</v>
      </c>
      <c r="I114" t="s">
        <v>189</v>
      </c>
      <c r="J114" t="s">
        <v>8194</v>
      </c>
      <c r="K114" t="s">
        <v>96</v>
      </c>
      <c r="L114" t="s">
        <v>8195</v>
      </c>
      <c r="M114" s="35">
        <v>45992.333333333343</v>
      </c>
      <c r="N114" s="35">
        <v>45995.710416666669</v>
      </c>
      <c r="P114" t="s">
        <v>7635</v>
      </c>
      <c r="Q114" t="s">
        <v>7636</v>
      </c>
      <c r="R114" t="s">
        <v>98</v>
      </c>
      <c r="S114" t="s">
        <v>99</v>
      </c>
      <c r="U114" t="s">
        <v>5928</v>
      </c>
      <c r="V114" t="s">
        <v>8196</v>
      </c>
      <c r="W114" t="s">
        <v>102</v>
      </c>
      <c r="Y114" t="s">
        <v>8</v>
      </c>
      <c r="Z114" t="s">
        <v>105</v>
      </c>
      <c r="AB114" s="37">
        <v>1</v>
      </c>
      <c r="AC114" s="37">
        <v>35780</v>
      </c>
      <c r="AD114" s="37">
        <v>75096</v>
      </c>
      <c r="AE114" s="37">
        <v>35780</v>
      </c>
    </row>
    <row r="115" spans="1:31">
      <c r="A115" t="s">
        <v>85</v>
      </c>
      <c r="B115" t="s">
        <v>86</v>
      </c>
      <c r="C115" t="s">
        <v>87</v>
      </c>
      <c r="D115" t="s">
        <v>88</v>
      </c>
      <c r="E115" t="s">
        <v>8197</v>
      </c>
      <c r="F115" t="s">
        <v>8198</v>
      </c>
      <c r="G115" t="s">
        <v>7625</v>
      </c>
      <c r="H115" t="s">
        <v>93</v>
      </c>
      <c r="I115" t="s">
        <v>94</v>
      </c>
      <c r="J115" t="s">
        <v>8199</v>
      </c>
      <c r="K115" t="s">
        <v>96</v>
      </c>
      <c r="L115" t="s">
        <v>8200</v>
      </c>
      <c r="M115" s="35">
        <v>45992.333333333343</v>
      </c>
      <c r="N115" s="35">
        <v>46000.455555555563</v>
      </c>
      <c r="P115" t="s">
        <v>7628</v>
      </c>
      <c r="R115" t="s">
        <v>964</v>
      </c>
      <c r="S115" t="s">
        <v>964</v>
      </c>
      <c r="U115" t="s">
        <v>5928</v>
      </c>
      <c r="V115" t="s">
        <v>8201</v>
      </c>
      <c r="W115" t="s">
        <v>7628</v>
      </c>
      <c r="Y115" t="s">
        <v>104</v>
      </c>
      <c r="Z115" t="s">
        <v>105</v>
      </c>
      <c r="AB115" s="37">
        <v>1</v>
      </c>
      <c r="AC115" s="37">
        <v>35780</v>
      </c>
      <c r="AD115" s="37">
        <v>0</v>
      </c>
      <c r="AE115" s="37">
        <v>35780</v>
      </c>
    </row>
    <row r="116" spans="1:31">
      <c r="A116" t="s">
        <v>189</v>
      </c>
      <c r="B116" t="s">
        <v>190</v>
      </c>
      <c r="C116" t="s">
        <v>191</v>
      </c>
      <c r="D116" t="s">
        <v>837</v>
      </c>
      <c r="E116" t="s">
        <v>8202</v>
      </c>
      <c r="F116" t="s">
        <v>1327</v>
      </c>
      <c r="G116" t="s">
        <v>7632</v>
      </c>
      <c r="H116" t="s">
        <v>195</v>
      </c>
      <c r="I116" t="s">
        <v>840</v>
      </c>
      <c r="J116" t="s">
        <v>1328</v>
      </c>
      <c r="K116" t="s">
        <v>96</v>
      </c>
      <c r="L116" t="s">
        <v>8203</v>
      </c>
      <c r="M116" s="35">
        <v>45992.333333333343</v>
      </c>
      <c r="N116" s="35">
        <v>45994.404861111107</v>
      </c>
      <c r="P116" t="s">
        <v>7635</v>
      </c>
      <c r="Q116" t="s">
        <v>7636</v>
      </c>
      <c r="R116" t="s">
        <v>98</v>
      </c>
      <c r="S116" t="s">
        <v>99</v>
      </c>
      <c r="U116" t="s">
        <v>5928</v>
      </c>
      <c r="V116" t="s">
        <v>8204</v>
      </c>
      <c r="W116" t="s">
        <v>102</v>
      </c>
      <c r="Y116" t="s">
        <v>8</v>
      </c>
      <c r="Z116" t="s">
        <v>105</v>
      </c>
      <c r="AA116" t="s">
        <v>5808</v>
      </c>
      <c r="AB116" s="37">
        <v>1</v>
      </c>
      <c r="AC116" s="37">
        <v>35780</v>
      </c>
      <c r="AD116" s="37">
        <v>75096</v>
      </c>
      <c r="AE116" s="37">
        <v>35780</v>
      </c>
    </row>
    <row r="117" spans="1:31">
      <c r="A117" t="s">
        <v>626</v>
      </c>
      <c r="B117" t="s">
        <v>124</v>
      </c>
      <c r="C117" t="s">
        <v>125</v>
      </c>
      <c r="D117" t="s">
        <v>627</v>
      </c>
      <c r="E117" t="s">
        <v>8205</v>
      </c>
      <c r="F117" t="s">
        <v>8206</v>
      </c>
      <c r="G117" t="s">
        <v>7632</v>
      </c>
      <c r="H117" t="s">
        <v>630</v>
      </c>
      <c r="I117" t="s">
        <v>626</v>
      </c>
      <c r="J117" t="s">
        <v>8207</v>
      </c>
      <c r="K117" t="s">
        <v>96</v>
      </c>
      <c r="L117" t="s">
        <v>8208</v>
      </c>
      <c r="M117" s="35">
        <v>45992.333333333343</v>
      </c>
      <c r="N117" s="35">
        <v>45993.385416666657</v>
      </c>
      <c r="P117" t="s">
        <v>7635</v>
      </c>
      <c r="Q117" t="s">
        <v>7636</v>
      </c>
      <c r="R117" t="s">
        <v>964</v>
      </c>
      <c r="S117" t="s">
        <v>964</v>
      </c>
      <c r="T117" t="s">
        <v>100</v>
      </c>
      <c r="U117" t="s">
        <v>5928</v>
      </c>
      <c r="V117" t="s">
        <v>8209</v>
      </c>
      <c r="W117" t="s">
        <v>102</v>
      </c>
      <c r="Y117" t="s">
        <v>8</v>
      </c>
      <c r="Z117" t="s">
        <v>105</v>
      </c>
      <c r="AA117" t="s">
        <v>635</v>
      </c>
      <c r="AB117" s="37">
        <v>1</v>
      </c>
      <c r="AC117" s="37">
        <v>35780</v>
      </c>
      <c r="AD117" s="37">
        <v>75096</v>
      </c>
      <c r="AE117" s="37">
        <v>35780</v>
      </c>
    </row>
    <row r="118" spans="1:31">
      <c r="A118" t="s">
        <v>297</v>
      </c>
      <c r="B118" t="s">
        <v>109</v>
      </c>
      <c r="C118" t="s">
        <v>110</v>
      </c>
      <c r="D118" t="s">
        <v>352</v>
      </c>
      <c r="E118" t="s">
        <v>8210</v>
      </c>
      <c r="F118" t="s">
        <v>8211</v>
      </c>
      <c r="G118" t="s">
        <v>7632</v>
      </c>
      <c r="H118" t="s">
        <v>302</v>
      </c>
      <c r="I118" t="s">
        <v>297</v>
      </c>
      <c r="J118" t="s">
        <v>8212</v>
      </c>
      <c r="K118" t="s">
        <v>96</v>
      </c>
      <c r="L118" t="s">
        <v>8213</v>
      </c>
      <c r="M118" s="35">
        <v>45992.333333333343</v>
      </c>
      <c r="N118" s="35">
        <v>45993.494444444441</v>
      </c>
      <c r="P118" t="s">
        <v>7635</v>
      </c>
      <c r="Q118" t="s">
        <v>7636</v>
      </c>
      <c r="R118" t="s">
        <v>98</v>
      </c>
      <c r="S118" t="s">
        <v>119</v>
      </c>
      <c r="T118" t="s">
        <v>100</v>
      </c>
      <c r="U118" t="s">
        <v>5928</v>
      </c>
      <c r="V118" t="s">
        <v>8214</v>
      </c>
      <c r="W118" t="s">
        <v>102</v>
      </c>
      <c r="Y118" t="s">
        <v>8</v>
      </c>
      <c r="Z118" t="s">
        <v>105</v>
      </c>
      <c r="AA118" t="s">
        <v>485</v>
      </c>
      <c r="AB118" s="37">
        <v>1</v>
      </c>
      <c r="AC118" s="37">
        <v>35780</v>
      </c>
      <c r="AD118" s="37">
        <v>75096</v>
      </c>
      <c r="AE118" s="37">
        <v>35780</v>
      </c>
    </row>
    <row r="119" spans="1:31">
      <c r="A119" t="s">
        <v>417</v>
      </c>
      <c r="B119" t="s">
        <v>86</v>
      </c>
      <c r="C119" t="s">
        <v>87</v>
      </c>
      <c r="D119" t="s">
        <v>452</v>
      </c>
      <c r="E119" t="s">
        <v>8215</v>
      </c>
      <c r="F119" t="s">
        <v>8216</v>
      </c>
      <c r="G119" t="s">
        <v>7632</v>
      </c>
      <c r="H119" t="s">
        <v>455</v>
      </c>
      <c r="I119" t="s">
        <v>417</v>
      </c>
      <c r="J119" t="s">
        <v>8217</v>
      </c>
      <c r="K119" t="s">
        <v>96</v>
      </c>
      <c r="L119" t="s">
        <v>8218</v>
      </c>
      <c r="M119" s="35">
        <v>45992.333333333343</v>
      </c>
      <c r="N119" s="35">
        <v>45992.416666666657</v>
      </c>
      <c r="P119" t="s">
        <v>7635</v>
      </c>
      <c r="Q119" t="s">
        <v>7636</v>
      </c>
      <c r="R119" t="s">
        <v>98</v>
      </c>
      <c r="S119" t="s">
        <v>119</v>
      </c>
      <c r="T119" t="s">
        <v>100</v>
      </c>
      <c r="U119" t="s">
        <v>5928</v>
      </c>
      <c r="V119" t="s">
        <v>8219</v>
      </c>
      <c r="W119" t="s">
        <v>102</v>
      </c>
      <c r="Y119" t="s">
        <v>8</v>
      </c>
      <c r="Z119" t="s">
        <v>105</v>
      </c>
      <c r="AA119" t="s">
        <v>2201</v>
      </c>
      <c r="AB119" s="37">
        <v>1</v>
      </c>
      <c r="AC119" s="37">
        <v>35780</v>
      </c>
      <c r="AD119" s="37">
        <v>75096</v>
      </c>
      <c r="AE119" s="37">
        <v>35780</v>
      </c>
    </row>
    <row r="120" spans="1:31">
      <c r="A120" t="s">
        <v>242</v>
      </c>
      <c r="B120" t="s">
        <v>248</v>
      </c>
      <c r="C120" t="s">
        <v>244</v>
      </c>
      <c r="D120" t="s">
        <v>309</v>
      </c>
      <c r="E120" t="s">
        <v>8220</v>
      </c>
      <c r="F120" t="s">
        <v>8221</v>
      </c>
      <c r="G120" t="s">
        <v>7632</v>
      </c>
      <c r="H120" t="s">
        <v>248</v>
      </c>
      <c r="I120" t="s">
        <v>242</v>
      </c>
      <c r="J120" t="s">
        <v>8222</v>
      </c>
      <c r="K120" t="s">
        <v>96</v>
      </c>
      <c r="L120" t="s">
        <v>8223</v>
      </c>
      <c r="M120" s="35">
        <v>45992.333333333343</v>
      </c>
      <c r="N120" s="35">
        <v>45994.665972222218</v>
      </c>
      <c r="P120" t="s">
        <v>7635</v>
      </c>
      <c r="Q120" t="s">
        <v>7636</v>
      </c>
      <c r="R120" t="s">
        <v>98</v>
      </c>
      <c r="S120" t="s">
        <v>99</v>
      </c>
      <c r="T120" t="s">
        <v>100</v>
      </c>
      <c r="U120" t="s">
        <v>5928</v>
      </c>
      <c r="V120" t="s">
        <v>8224</v>
      </c>
      <c r="W120" t="s">
        <v>102</v>
      </c>
      <c r="Y120" t="s">
        <v>8</v>
      </c>
      <c r="Z120" t="s">
        <v>105</v>
      </c>
      <c r="AA120" t="s">
        <v>3485</v>
      </c>
      <c r="AB120" s="37">
        <v>1</v>
      </c>
      <c r="AC120" s="37">
        <v>35780</v>
      </c>
      <c r="AD120" s="37">
        <v>75096</v>
      </c>
      <c r="AE120" s="37">
        <v>35780</v>
      </c>
    </row>
    <row r="121" spans="1:31">
      <c r="A121" t="s">
        <v>1084</v>
      </c>
      <c r="B121" t="s">
        <v>957</v>
      </c>
      <c r="C121" t="s">
        <v>286</v>
      </c>
      <c r="D121" t="s">
        <v>2683</v>
      </c>
      <c r="E121" t="s">
        <v>8225</v>
      </c>
      <c r="F121" t="s">
        <v>8226</v>
      </c>
      <c r="G121" t="s">
        <v>7632</v>
      </c>
      <c r="H121" t="s">
        <v>1088</v>
      </c>
      <c r="I121" t="s">
        <v>1084</v>
      </c>
      <c r="J121" t="s">
        <v>8227</v>
      </c>
      <c r="K121" t="s">
        <v>96</v>
      </c>
      <c r="L121" t="s">
        <v>8228</v>
      </c>
      <c r="M121" s="35">
        <v>45992.333333333343</v>
      </c>
      <c r="N121" s="35">
        <v>45992.64166666667</v>
      </c>
      <c r="P121" t="s">
        <v>7635</v>
      </c>
      <c r="Q121" t="s">
        <v>7636</v>
      </c>
      <c r="R121" t="s">
        <v>964</v>
      </c>
      <c r="S121" t="s">
        <v>964</v>
      </c>
      <c r="T121" t="s">
        <v>100</v>
      </c>
      <c r="U121" t="s">
        <v>5928</v>
      </c>
      <c r="V121" t="s">
        <v>8229</v>
      </c>
      <c r="W121" t="s">
        <v>102</v>
      </c>
      <c r="Y121" t="s">
        <v>8</v>
      </c>
      <c r="Z121" t="s">
        <v>105</v>
      </c>
      <c r="AA121" t="s">
        <v>2690</v>
      </c>
      <c r="AB121" s="37">
        <v>1</v>
      </c>
      <c r="AC121" s="37">
        <v>35780</v>
      </c>
      <c r="AD121" s="37">
        <v>75096</v>
      </c>
      <c r="AE121" s="37">
        <v>35780</v>
      </c>
    </row>
    <row r="122" spans="1:31">
      <c r="A122" t="s">
        <v>297</v>
      </c>
      <c r="B122" t="s">
        <v>109</v>
      </c>
      <c r="C122" t="s">
        <v>110</v>
      </c>
      <c r="D122" t="s">
        <v>352</v>
      </c>
      <c r="E122" t="s">
        <v>8230</v>
      </c>
      <c r="F122" t="s">
        <v>8231</v>
      </c>
      <c r="G122" t="s">
        <v>7632</v>
      </c>
      <c r="H122" t="s">
        <v>302</v>
      </c>
      <c r="I122" t="s">
        <v>297</v>
      </c>
      <c r="J122" t="s">
        <v>8232</v>
      </c>
      <c r="K122" t="s">
        <v>96</v>
      </c>
      <c r="L122" t="s">
        <v>8233</v>
      </c>
      <c r="M122" s="35">
        <v>45992.333333333343</v>
      </c>
      <c r="N122" s="35">
        <v>45997.436111111107</v>
      </c>
      <c r="P122" t="s">
        <v>7635</v>
      </c>
      <c r="Q122" t="s">
        <v>7636</v>
      </c>
      <c r="R122" t="s">
        <v>98</v>
      </c>
      <c r="S122" t="s">
        <v>99</v>
      </c>
      <c r="T122" t="s">
        <v>100</v>
      </c>
      <c r="U122" t="s">
        <v>5928</v>
      </c>
      <c r="V122" t="s">
        <v>8234</v>
      </c>
      <c r="W122" t="s">
        <v>102</v>
      </c>
      <c r="Y122" t="s">
        <v>8</v>
      </c>
      <c r="Z122" t="s">
        <v>105</v>
      </c>
      <c r="AA122" t="s">
        <v>1459</v>
      </c>
      <c r="AB122" s="37">
        <v>1</v>
      </c>
      <c r="AC122" s="37">
        <v>35780</v>
      </c>
      <c r="AD122" s="37">
        <v>75096</v>
      </c>
      <c r="AE122" s="37">
        <v>35780</v>
      </c>
    </row>
    <row r="123" spans="1:31">
      <c r="A123" t="s">
        <v>242</v>
      </c>
      <c r="B123" t="s">
        <v>248</v>
      </c>
      <c r="C123" t="s">
        <v>244</v>
      </c>
      <c r="D123" t="s">
        <v>309</v>
      </c>
      <c r="E123" t="s">
        <v>8235</v>
      </c>
      <c r="F123" t="s">
        <v>8236</v>
      </c>
      <c r="G123" t="s">
        <v>7632</v>
      </c>
      <c r="H123" t="s">
        <v>248</v>
      </c>
      <c r="I123" t="s">
        <v>242</v>
      </c>
      <c r="J123" t="s">
        <v>8237</v>
      </c>
      <c r="K123" t="s">
        <v>96</v>
      </c>
      <c r="L123" t="s">
        <v>8238</v>
      </c>
      <c r="M123" s="35">
        <v>45992.333333333343</v>
      </c>
      <c r="N123" s="35">
        <v>45995.356944444437</v>
      </c>
      <c r="P123" t="s">
        <v>7635</v>
      </c>
      <c r="Q123" t="s">
        <v>7636</v>
      </c>
      <c r="R123" t="s">
        <v>964</v>
      </c>
      <c r="S123" t="s">
        <v>964</v>
      </c>
      <c r="T123" t="s">
        <v>100</v>
      </c>
      <c r="U123" t="s">
        <v>5928</v>
      </c>
      <c r="V123" t="s">
        <v>8239</v>
      </c>
      <c r="W123" t="s">
        <v>102</v>
      </c>
      <c r="Y123" t="s">
        <v>8</v>
      </c>
      <c r="Z123" t="s">
        <v>105</v>
      </c>
      <c r="AA123" t="s">
        <v>514</v>
      </c>
      <c r="AB123" s="37">
        <v>1</v>
      </c>
      <c r="AC123" s="37">
        <v>35780</v>
      </c>
      <c r="AD123" s="37">
        <v>75096</v>
      </c>
      <c r="AE123" s="37">
        <v>35780</v>
      </c>
    </row>
    <row r="124" spans="1:31">
      <c r="A124" t="s">
        <v>297</v>
      </c>
      <c r="B124" t="s">
        <v>109</v>
      </c>
      <c r="C124" t="s">
        <v>110</v>
      </c>
      <c r="D124" t="s">
        <v>352</v>
      </c>
      <c r="E124" t="s">
        <v>8240</v>
      </c>
      <c r="F124" t="s">
        <v>1210</v>
      </c>
      <c r="G124" t="s">
        <v>7632</v>
      </c>
      <c r="H124" t="s">
        <v>302</v>
      </c>
      <c r="I124" t="s">
        <v>297</v>
      </c>
      <c r="J124" t="s">
        <v>1211</v>
      </c>
      <c r="K124" t="s">
        <v>96</v>
      </c>
      <c r="L124" t="s">
        <v>8241</v>
      </c>
      <c r="M124" s="35">
        <v>45992.333333333343</v>
      </c>
      <c r="N124" s="35">
        <v>45992.425694444442</v>
      </c>
      <c r="P124" t="s">
        <v>7635</v>
      </c>
      <c r="Q124" t="s">
        <v>7636</v>
      </c>
      <c r="R124" t="s">
        <v>98</v>
      </c>
      <c r="S124" t="s">
        <v>99</v>
      </c>
      <c r="T124" t="s">
        <v>100</v>
      </c>
      <c r="U124" t="s">
        <v>5928</v>
      </c>
      <c r="V124" t="s">
        <v>8242</v>
      </c>
      <c r="W124" t="s">
        <v>102</v>
      </c>
      <c r="Y124" t="s">
        <v>8</v>
      </c>
      <c r="Z124" t="s">
        <v>105</v>
      </c>
      <c r="AA124" t="s">
        <v>1215</v>
      </c>
      <c r="AB124" s="37">
        <v>1</v>
      </c>
      <c r="AC124" s="37">
        <v>35780</v>
      </c>
      <c r="AD124" s="37">
        <v>75096</v>
      </c>
      <c r="AE124" s="37">
        <v>35780</v>
      </c>
    </row>
    <row r="125" spans="1:31">
      <c r="A125" t="s">
        <v>317</v>
      </c>
      <c r="B125" t="s">
        <v>124</v>
      </c>
      <c r="C125" t="s">
        <v>125</v>
      </c>
      <c r="D125" t="s">
        <v>1441</v>
      </c>
      <c r="E125" t="s">
        <v>8243</v>
      </c>
      <c r="F125" t="s">
        <v>8244</v>
      </c>
      <c r="G125" t="s">
        <v>7632</v>
      </c>
      <c r="H125" t="s">
        <v>321</v>
      </c>
      <c r="I125" t="s">
        <v>317</v>
      </c>
      <c r="J125" t="s">
        <v>8245</v>
      </c>
      <c r="K125" t="s">
        <v>96</v>
      </c>
      <c r="L125" t="s">
        <v>8246</v>
      </c>
      <c r="M125" s="35">
        <v>45992.333333333343</v>
      </c>
      <c r="N125" s="35">
        <v>45996.453472222223</v>
      </c>
      <c r="P125" t="s">
        <v>7635</v>
      </c>
      <c r="Q125" t="s">
        <v>7636</v>
      </c>
      <c r="R125" t="s">
        <v>98</v>
      </c>
      <c r="S125" t="s">
        <v>119</v>
      </c>
      <c r="T125" t="s">
        <v>100</v>
      </c>
      <c r="U125" t="s">
        <v>5928</v>
      </c>
      <c r="V125" t="s">
        <v>8247</v>
      </c>
      <c r="W125" t="s">
        <v>102</v>
      </c>
      <c r="Y125" t="s">
        <v>8</v>
      </c>
      <c r="Z125" t="s">
        <v>105</v>
      </c>
      <c r="AA125" t="s">
        <v>1819</v>
      </c>
      <c r="AB125" s="37">
        <v>1</v>
      </c>
      <c r="AC125" s="37">
        <v>35780</v>
      </c>
      <c r="AD125" s="37">
        <v>75096</v>
      </c>
      <c r="AE125" s="37">
        <v>35780</v>
      </c>
    </row>
    <row r="126" spans="1:31">
      <c r="A126" t="s">
        <v>189</v>
      </c>
      <c r="B126" t="s">
        <v>190</v>
      </c>
      <c r="C126" t="s">
        <v>191</v>
      </c>
      <c r="D126" t="s">
        <v>2146</v>
      </c>
      <c r="E126" t="s">
        <v>8248</v>
      </c>
      <c r="F126" t="s">
        <v>8249</v>
      </c>
      <c r="G126" t="s">
        <v>7625</v>
      </c>
      <c r="H126" t="s">
        <v>195</v>
      </c>
      <c r="I126" t="s">
        <v>2149</v>
      </c>
      <c r="J126" t="s">
        <v>8250</v>
      </c>
      <c r="K126" t="s">
        <v>96</v>
      </c>
      <c r="L126" t="s">
        <v>8251</v>
      </c>
      <c r="M126" s="35">
        <v>45992.333333333343</v>
      </c>
      <c r="N126" s="35">
        <v>45997.531944444447</v>
      </c>
      <c r="P126" t="s">
        <v>7628</v>
      </c>
      <c r="R126" t="s">
        <v>98</v>
      </c>
      <c r="S126" t="s">
        <v>119</v>
      </c>
      <c r="U126" t="s">
        <v>5928</v>
      </c>
      <c r="V126" t="s">
        <v>8252</v>
      </c>
      <c r="W126" t="s">
        <v>7628</v>
      </c>
      <c r="Y126" t="s">
        <v>13</v>
      </c>
      <c r="Z126" t="s">
        <v>105</v>
      </c>
      <c r="AB126" s="37">
        <v>1</v>
      </c>
      <c r="AC126" s="37">
        <v>35780</v>
      </c>
      <c r="AD126" s="37">
        <v>0</v>
      </c>
      <c r="AE126" s="37">
        <v>35780</v>
      </c>
    </row>
    <row r="127" spans="1:31">
      <c r="A127" t="s">
        <v>147</v>
      </c>
      <c r="B127" t="s">
        <v>124</v>
      </c>
      <c r="C127" t="s">
        <v>125</v>
      </c>
      <c r="D127" t="s">
        <v>8253</v>
      </c>
      <c r="E127" t="s">
        <v>8254</v>
      </c>
      <c r="F127" t="s">
        <v>8255</v>
      </c>
      <c r="G127" t="s">
        <v>7625</v>
      </c>
      <c r="H127" t="s">
        <v>129</v>
      </c>
      <c r="I127" t="s">
        <v>8256</v>
      </c>
      <c r="J127" t="s">
        <v>8257</v>
      </c>
      <c r="K127" t="s">
        <v>96</v>
      </c>
      <c r="L127" t="s">
        <v>8258</v>
      </c>
      <c r="M127" s="35">
        <v>45992.333333333343</v>
      </c>
      <c r="N127" s="35">
        <v>45997.411111111112</v>
      </c>
      <c r="P127" t="s">
        <v>7628</v>
      </c>
      <c r="R127" t="s">
        <v>98</v>
      </c>
      <c r="S127" t="s">
        <v>99</v>
      </c>
      <c r="V127" t="s">
        <v>7716</v>
      </c>
      <c r="W127" t="s">
        <v>7628</v>
      </c>
      <c r="Y127" t="s">
        <v>13</v>
      </c>
      <c r="Z127" t="s">
        <v>105</v>
      </c>
      <c r="AB127" s="37">
        <v>1</v>
      </c>
      <c r="AC127" s="37">
        <v>35780</v>
      </c>
      <c r="AD127" s="37">
        <v>0</v>
      </c>
      <c r="AE127" s="37">
        <v>35780</v>
      </c>
    </row>
    <row r="128" spans="1:31">
      <c r="A128" t="s">
        <v>189</v>
      </c>
      <c r="B128" t="s">
        <v>190</v>
      </c>
      <c r="C128" t="s">
        <v>191</v>
      </c>
      <c r="D128" t="s">
        <v>210</v>
      </c>
      <c r="E128" t="s">
        <v>8259</v>
      </c>
      <c r="F128" t="s">
        <v>8260</v>
      </c>
      <c r="G128" t="s">
        <v>7632</v>
      </c>
      <c r="H128" t="s">
        <v>195</v>
      </c>
      <c r="I128" t="s">
        <v>189</v>
      </c>
      <c r="J128" t="s">
        <v>8261</v>
      </c>
      <c r="K128" t="s">
        <v>96</v>
      </c>
      <c r="L128" t="s">
        <v>8262</v>
      </c>
      <c r="M128" s="35">
        <v>45992.333333333343</v>
      </c>
      <c r="N128" s="35">
        <v>46001.452777777777</v>
      </c>
      <c r="P128" t="s">
        <v>7635</v>
      </c>
      <c r="Q128" t="s">
        <v>7636</v>
      </c>
      <c r="R128" t="s">
        <v>964</v>
      </c>
      <c r="S128" t="s">
        <v>964</v>
      </c>
      <c r="U128" t="s">
        <v>5928</v>
      </c>
      <c r="V128" t="s">
        <v>8263</v>
      </c>
      <c r="W128" t="s">
        <v>102</v>
      </c>
      <c r="Y128" t="s">
        <v>8</v>
      </c>
      <c r="Z128" t="s">
        <v>105</v>
      </c>
      <c r="AA128" t="s">
        <v>8264</v>
      </c>
      <c r="AB128" s="37">
        <v>1</v>
      </c>
      <c r="AC128" s="37">
        <v>35780</v>
      </c>
      <c r="AD128" s="37">
        <v>75096</v>
      </c>
      <c r="AE128" s="37">
        <v>35780</v>
      </c>
    </row>
    <row r="129" spans="1:31">
      <c r="A129" t="s">
        <v>189</v>
      </c>
      <c r="B129" t="s">
        <v>190</v>
      </c>
      <c r="C129" t="s">
        <v>191</v>
      </c>
      <c r="D129" t="s">
        <v>1979</v>
      </c>
      <c r="E129" t="s">
        <v>8265</v>
      </c>
      <c r="F129" t="s">
        <v>8266</v>
      </c>
      <c r="G129" t="s">
        <v>7625</v>
      </c>
      <c r="H129" t="s">
        <v>195</v>
      </c>
      <c r="I129" t="s">
        <v>1982</v>
      </c>
      <c r="J129" t="s">
        <v>8267</v>
      </c>
      <c r="K129" t="s">
        <v>96</v>
      </c>
      <c r="L129" t="s">
        <v>8268</v>
      </c>
      <c r="M129" s="35">
        <v>45992.349652777782</v>
      </c>
      <c r="N129" s="35">
        <v>46001.515972222223</v>
      </c>
      <c r="P129" t="s">
        <v>7628</v>
      </c>
      <c r="R129" t="s">
        <v>964</v>
      </c>
      <c r="S129" t="s">
        <v>964</v>
      </c>
      <c r="U129" t="s">
        <v>8269</v>
      </c>
      <c r="V129" t="s">
        <v>8270</v>
      </c>
      <c r="W129" t="s">
        <v>7628</v>
      </c>
      <c r="Y129" t="s">
        <v>13</v>
      </c>
      <c r="Z129" t="s">
        <v>105</v>
      </c>
      <c r="AB129" s="37">
        <v>1</v>
      </c>
      <c r="AC129" s="37">
        <v>35780</v>
      </c>
      <c r="AD129" s="37">
        <v>0</v>
      </c>
      <c r="AE129" s="37">
        <v>35780</v>
      </c>
    </row>
    <row r="130" spans="1:31">
      <c r="A130" t="s">
        <v>1261</v>
      </c>
      <c r="B130" t="s">
        <v>124</v>
      </c>
      <c r="C130" t="s">
        <v>125</v>
      </c>
      <c r="D130" t="s">
        <v>2524</v>
      </c>
      <c r="E130" t="s">
        <v>8271</v>
      </c>
      <c r="F130" t="s">
        <v>8272</v>
      </c>
      <c r="G130" t="s">
        <v>7632</v>
      </c>
      <c r="H130" t="s">
        <v>1265</v>
      </c>
      <c r="I130" t="s">
        <v>196</v>
      </c>
      <c r="J130" t="s">
        <v>8273</v>
      </c>
      <c r="K130" t="s">
        <v>96</v>
      </c>
      <c r="L130" t="s">
        <v>8274</v>
      </c>
      <c r="M130" s="35">
        <v>45992.351203703707</v>
      </c>
      <c r="N130" s="35">
        <v>45994.365972222222</v>
      </c>
      <c r="P130" t="s">
        <v>7635</v>
      </c>
      <c r="Q130" t="s">
        <v>7636</v>
      </c>
      <c r="R130" t="s">
        <v>964</v>
      </c>
      <c r="S130" t="s">
        <v>964</v>
      </c>
      <c r="T130" t="s">
        <v>100</v>
      </c>
      <c r="U130" t="s">
        <v>5928</v>
      </c>
      <c r="V130" t="s">
        <v>8275</v>
      </c>
      <c r="W130" t="s">
        <v>102</v>
      </c>
      <c r="Y130" t="s">
        <v>11</v>
      </c>
      <c r="Z130" t="s">
        <v>105</v>
      </c>
      <c r="AA130" t="s">
        <v>2717</v>
      </c>
      <c r="AB130" s="37">
        <v>1</v>
      </c>
      <c r="AC130" s="37">
        <v>67654</v>
      </c>
      <c r="AD130" s="37">
        <v>140396</v>
      </c>
      <c r="AE130" s="37">
        <v>67654</v>
      </c>
    </row>
    <row r="131" spans="1:31">
      <c r="A131" t="s">
        <v>1084</v>
      </c>
      <c r="B131" t="s">
        <v>957</v>
      </c>
      <c r="C131" t="s">
        <v>286</v>
      </c>
      <c r="D131" t="s">
        <v>1498</v>
      </c>
      <c r="E131" t="s">
        <v>8276</v>
      </c>
      <c r="F131" t="s">
        <v>8277</v>
      </c>
      <c r="G131" t="s">
        <v>7632</v>
      </c>
      <c r="H131" t="s">
        <v>1088</v>
      </c>
      <c r="I131" t="s">
        <v>1501</v>
      </c>
      <c r="J131" t="s">
        <v>8278</v>
      </c>
      <c r="K131" t="s">
        <v>96</v>
      </c>
      <c r="L131" t="s">
        <v>8279</v>
      </c>
      <c r="M131" s="35">
        <v>45992.3518287037</v>
      </c>
      <c r="N131" s="35">
        <v>45996.729166666657</v>
      </c>
      <c r="P131" t="s">
        <v>7635</v>
      </c>
      <c r="Q131" t="s">
        <v>7636</v>
      </c>
      <c r="R131" t="s">
        <v>964</v>
      </c>
      <c r="S131" t="s">
        <v>964</v>
      </c>
      <c r="T131" t="s">
        <v>100</v>
      </c>
      <c r="U131" t="s">
        <v>5928</v>
      </c>
      <c r="V131" t="s">
        <v>8280</v>
      </c>
      <c r="W131" t="s">
        <v>7667</v>
      </c>
      <c r="Y131" t="s">
        <v>13</v>
      </c>
      <c r="Z131" t="s">
        <v>105</v>
      </c>
      <c r="AA131" t="s">
        <v>1506</v>
      </c>
      <c r="AB131" s="37">
        <v>1</v>
      </c>
      <c r="AC131" s="37">
        <v>35780</v>
      </c>
      <c r="AD131" s="37">
        <v>0</v>
      </c>
      <c r="AE131" s="37">
        <v>35780</v>
      </c>
    </row>
    <row r="132" spans="1:31">
      <c r="A132" t="s">
        <v>297</v>
      </c>
      <c r="B132" t="s">
        <v>109</v>
      </c>
      <c r="C132" t="s">
        <v>110</v>
      </c>
      <c r="D132" t="s">
        <v>352</v>
      </c>
      <c r="E132" t="s">
        <v>8281</v>
      </c>
      <c r="F132" t="s">
        <v>8282</v>
      </c>
      <c r="G132" t="s">
        <v>7632</v>
      </c>
      <c r="H132" t="s">
        <v>302</v>
      </c>
      <c r="I132" t="s">
        <v>297</v>
      </c>
      <c r="J132" t="s">
        <v>8283</v>
      </c>
      <c r="K132" t="s">
        <v>96</v>
      </c>
      <c r="L132" t="s">
        <v>8284</v>
      </c>
      <c r="M132" s="35">
        <v>45992.353587962964</v>
      </c>
      <c r="N132" s="35">
        <v>45992.513888888891</v>
      </c>
      <c r="P132" t="s">
        <v>7635</v>
      </c>
      <c r="Q132" t="s">
        <v>7636</v>
      </c>
      <c r="R132" t="s">
        <v>963</v>
      </c>
      <c r="S132" t="s">
        <v>963</v>
      </c>
      <c r="T132" t="s">
        <v>100</v>
      </c>
      <c r="U132" t="s">
        <v>5928</v>
      </c>
      <c r="V132" t="s">
        <v>8285</v>
      </c>
      <c r="W132" t="s">
        <v>102</v>
      </c>
      <c r="Y132" t="s">
        <v>8</v>
      </c>
      <c r="Z132" t="s">
        <v>105</v>
      </c>
      <c r="AA132" t="s">
        <v>1005</v>
      </c>
      <c r="AB132" s="37">
        <v>1</v>
      </c>
      <c r="AC132" s="37">
        <v>35780</v>
      </c>
      <c r="AD132" s="37">
        <v>75096</v>
      </c>
      <c r="AE132" s="37">
        <v>35780</v>
      </c>
    </row>
    <row r="133" spans="1:31">
      <c r="A133" t="s">
        <v>242</v>
      </c>
      <c r="B133" t="s">
        <v>248</v>
      </c>
      <c r="C133" t="s">
        <v>244</v>
      </c>
      <c r="D133" t="s">
        <v>8286</v>
      </c>
      <c r="E133" t="s">
        <v>8287</v>
      </c>
      <c r="F133" t="s">
        <v>8288</v>
      </c>
      <c r="G133" t="s">
        <v>7625</v>
      </c>
      <c r="H133" t="s">
        <v>8289</v>
      </c>
      <c r="I133" t="s">
        <v>8290</v>
      </c>
      <c r="J133" t="s">
        <v>8291</v>
      </c>
      <c r="K133" t="s">
        <v>96</v>
      </c>
      <c r="L133" t="s">
        <v>8292</v>
      </c>
      <c r="M133" s="35">
        <v>45992.379745370366</v>
      </c>
      <c r="N133" s="35">
        <v>46000.375</v>
      </c>
      <c r="P133" t="s">
        <v>7628</v>
      </c>
      <c r="R133" t="s">
        <v>964</v>
      </c>
      <c r="S133" t="s">
        <v>964</v>
      </c>
      <c r="U133" t="s">
        <v>5928</v>
      </c>
      <c r="V133" t="s">
        <v>8293</v>
      </c>
      <c r="W133" t="s">
        <v>7628</v>
      </c>
      <c r="Y133" t="s">
        <v>104</v>
      </c>
      <c r="Z133" t="s">
        <v>282</v>
      </c>
      <c r="AB133" s="37">
        <v>1</v>
      </c>
      <c r="AC133" s="37">
        <v>35780</v>
      </c>
      <c r="AD133" s="37">
        <v>0</v>
      </c>
      <c r="AE133" s="37">
        <v>35780</v>
      </c>
    </row>
    <row r="134" spans="1:31">
      <c r="A134" t="s">
        <v>108</v>
      </c>
      <c r="B134" t="s">
        <v>109</v>
      </c>
      <c r="C134" t="s">
        <v>110</v>
      </c>
      <c r="D134" t="s">
        <v>343</v>
      </c>
      <c r="E134" t="s">
        <v>8294</v>
      </c>
      <c r="F134" t="s">
        <v>8295</v>
      </c>
      <c r="G134" t="s">
        <v>7625</v>
      </c>
      <c r="H134" t="s">
        <v>115</v>
      </c>
      <c r="I134" t="s">
        <v>346</v>
      </c>
      <c r="J134" t="s">
        <v>8296</v>
      </c>
      <c r="K134" t="s">
        <v>96</v>
      </c>
      <c r="L134" t="s">
        <v>8297</v>
      </c>
      <c r="M134" s="35">
        <v>45992.406724537039</v>
      </c>
      <c r="N134" s="35">
        <v>46004.452777777777</v>
      </c>
      <c r="P134" t="s">
        <v>7628</v>
      </c>
      <c r="R134" t="s">
        <v>98</v>
      </c>
      <c r="S134" t="s">
        <v>99</v>
      </c>
      <c r="U134" t="s">
        <v>5928</v>
      </c>
      <c r="V134" t="s">
        <v>8298</v>
      </c>
      <c r="W134" t="s">
        <v>7628</v>
      </c>
      <c r="Y134" t="s">
        <v>15</v>
      </c>
      <c r="Z134" t="s">
        <v>105</v>
      </c>
      <c r="AB134" s="37">
        <v>1</v>
      </c>
      <c r="AC134" s="37">
        <v>35780</v>
      </c>
      <c r="AD134" s="37">
        <v>0</v>
      </c>
      <c r="AE134" s="37">
        <v>35780</v>
      </c>
    </row>
    <row r="135" spans="1:31">
      <c r="A135" t="s">
        <v>189</v>
      </c>
      <c r="B135" t="s">
        <v>190</v>
      </c>
      <c r="C135" t="s">
        <v>191</v>
      </c>
      <c r="D135" t="s">
        <v>905</v>
      </c>
      <c r="E135" t="s">
        <v>8299</v>
      </c>
      <c r="F135" t="s">
        <v>8300</v>
      </c>
      <c r="G135" t="s">
        <v>7632</v>
      </c>
      <c r="H135" t="s">
        <v>195</v>
      </c>
      <c r="I135" t="s">
        <v>908</v>
      </c>
      <c r="J135" t="s">
        <v>8301</v>
      </c>
      <c r="K135" t="s">
        <v>96</v>
      </c>
      <c r="L135" t="s">
        <v>8302</v>
      </c>
      <c r="M135" s="35">
        <v>45992.409791666672</v>
      </c>
      <c r="N135" s="35">
        <v>46003.655555555553</v>
      </c>
      <c r="P135" t="s">
        <v>7635</v>
      </c>
      <c r="Q135" t="s">
        <v>7636</v>
      </c>
      <c r="T135" t="s">
        <v>100</v>
      </c>
      <c r="U135" t="s">
        <v>5928</v>
      </c>
      <c r="V135" t="s">
        <v>8303</v>
      </c>
      <c r="W135" t="s">
        <v>102</v>
      </c>
      <c r="Y135" t="s">
        <v>8</v>
      </c>
      <c r="Z135" t="s">
        <v>105</v>
      </c>
      <c r="AA135" t="s">
        <v>2390</v>
      </c>
      <c r="AB135" s="37">
        <v>2</v>
      </c>
      <c r="AC135" s="37">
        <v>35780</v>
      </c>
      <c r="AD135" s="37">
        <v>75096</v>
      </c>
      <c r="AE135" s="37">
        <v>71560</v>
      </c>
    </row>
    <row r="136" spans="1:31">
      <c r="A136" t="s">
        <v>108</v>
      </c>
      <c r="B136" t="s">
        <v>109</v>
      </c>
      <c r="C136" t="s">
        <v>110</v>
      </c>
      <c r="D136" t="s">
        <v>8304</v>
      </c>
      <c r="E136" t="s">
        <v>8305</v>
      </c>
      <c r="F136" t="s">
        <v>8306</v>
      </c>
      <c r="G136" t="s">
        <v>8307</v>
      </c>
      <c r="H136" t="s">
        <v>115</v>
      </c>
      <c r="I136" t="s">
        <v>8308</v>
      </c>
      <c r="J136" t="s">
        <v>8309</v>
      </c>
      <c r="K136" t="s">
        <v>96</v>
      </c>
      <c r="L136" t="s">
        <v>8310</v>
      </c>
      <c r="M136" s="35">
        <v>45992.414583333331</v>
      </c>
      <c r="N136" s="35">
        <v>45993.35833333333</v>
      </c>
      <c r="P136" t="s">
        <v>7635</v>
      </c>
      <c r="Q136" t="s">
        <v>7636</v>
      </c>
      <c r="R136" t="s">
        <v>98</v>
      </c>
      <c r="S136" t="s">
        <v>99</v>
      </c>
      <c r="U136" t="s">
        <v>6268</v>
      </c>
      <c r="V136" t="s">
        <v>8311</v>
      </c>
      <c r="W136" t="s">
        <v>955</v>
      </c>
      <c r="Y136" t="s">
        <v>15</v>
      </c>
      <c r="Z136" t="s">
        <v>105</v>
      </c>
      <c r="AB136" s="37">
        <v>0</v>
      </c>
      <c r="AC136" s="37">
        <v>41241</v>
      </c>
      <c r="AD136" s="37">
        <v>0</v>
      </c>
      <c r="AE136" s="37">
        <v>41241</v>
      </c>
    </row>
    <row r="137" spans="1:31">
      <c r="A137" t="s">
        <v>189</v>
      </c>
      <c r="B137" t="s">
        <v>190</v>
      </c>
      <c r="C137" t="s">
        <v>191</v>
      </c>
      <c r="D137" t="s">
        <v>1979</v>
      </c>
      <c r="E137" t="s">
        <v>8312</v>
      </c>
      <c r="F137" t="s">
        <v>1981</v>
      </c>
      <c r="G137" t="s">
        <v>7625</v>
      </c>
      <c r="H137" t="s">
        <v>195</v>
      </c>
      <c r="I137" t="s">
        <v>1982</v>
      </c>
      <c r="J137" t="s">
        <v>1983</v>
      </c>
      <c r="K137" t="s">
        <v>96</v>
      </c>
      <c r="L137" t="s">
        <v>8313</v>
      </c>
      <c r="M137" s="35">
        <v>45992.420312499999</v>
      </c>
      <c r="N137" s="35">
        <v>46000.40625</v>
      </c>
      <c r="P137" t="s">
        <v>7628</v>
      </c>
      <c r="R137" t="s">
        <v>964</v>
      </c>
      <c r="S137" t="s">
        <v>964</v>
      </c>
      <c r="U137" t="s">
        <v>5928</v>
      </c>
      <c r="V137" t="s">
        <v>8314</v>
      </c>
      <c r="W137" t="s">
        <v>7628</v>
      </c>
      <c r="Y137" t="s">
        <v>13</v>
      </c>
      <c r="Z137" t="s">
        <v>105</v>
      </c>
      <c r="AB137" s="37">
        <v>1</v>
      </c>
      <c r="AC137" s="37">
        <v>35780</v>
      </c>
      <c r="AD137" s="37">
        <v>0</v>
      </c>
      <c r="AE137" s="37">
        <v>35780</v>
      </c>
    </row>
    <row r="138" spans="1:31">
      <c r="A138" t="s">
        <v>750</v>
      </c>
      <c r="B138" t="s">
        <v>957</v>
      </c>
      <c r="C138" t="s">
        <v>286</v>
      </c>
      <c r="D138" t="s">
        <v>3770</v>
      </c>
      <c r="E138" t="s">
        <v>8315</v>
      </c>
      <c r="F138" t="s">
        <v>8316</v>
      </c>
      <c r="G138" t="s">
        <v>7632</v>
      </c>
      <c r="H138" t="s">
        <v>754</v>
      </c>
      <c r="I138" t="s">
        <v>750</v>
      </c>
      <c r="J138" t="s">
        <v>8317</v>
      </c>
      <c r="K138" t="s">
        <v>96</v>
      </c>
      <c r="L138" t="s">
        <v>8318</v>
      </c>
      <c r="M138" s="35">
        <v>45992.421168981477</v>
      </c>
      <c r="N138" s="35">
        <v>45993.678472222222</v>
      </c>
      <c r="P138" t="s">
        <v>7635</v>
      </c>
      <c r="Q138" t="s">
        <v>7636</v>
      </c>
      <c r="R138" t="s">
        <v>964</v>
      </c>
      <c r="S138" t="s">
        <v>964</v>
      </c>
      <c r="T138" t="s">
        <v>100</v>
      </c>
      <c r="U138" t="s">
        <v>5928</v>
      </c>
      <c r="V138" t="s">
        <v>8319</v>
      </c>
      <c r="W138" t="s">
        <v>102</v>
      </c>
      <c r="Y138" t="s">
        <v>8</v>
      </c>
      <c r="Z138" t="s">
        <v>105</v>
      </c>
      <c r="AA138" t="s">
        <v>3777</v>
      </c>
      <c r="AB138" s="37">
        <v>1</v>
      </c>
      <c r="AC138" s="37">
        <v>35780</v>
      </c>
      <c r="AD138" s="37">
        <v>75096</v>
      </c>
      <c r="AE138" s="37">
        <v>35780</v>
      </c>
    </row>
    <row r="139" spans="1:31">
      <c r="A139" t="s">
        <v>297</v>
      </c>
      <c r="B139" t="s">
        <v>109</v>
      </c>
      <c r="C139" t="s">
        <v>110</v>
      </c>
      <c r="D139" t="s">
        <v>360</v>
      </c>
      <c r="E139" t="s">
        <v>8320</v>
      </c>
      <c r="F139" t="s">
        <v>8321</v>
      </c>
      <c r="G139" t="s">
        <v>7632</v>
      </c>
      <c r="H139" t="s">
        <v>302</v>
      </c>
      <c r="I139" t="s">
        <v>363</v>
      </c>
      <c r="J139" t="s">
        <v>8322</v>
      </c>
      <c r="K139" t="s">
        <v>96</v>
      </c>
      <c r="L139" t="s">
        <v>8323</v>
      </c>
      <c r="M139" s="35">
        <v>45992.427210648151</v>
      </c>
      <c r="N139" s="35">
        <v>45994.342361111107</v>
      </c>
      <c r="P139" t="s">
        <v>7635</v>
      </c>
      <c r="Q139" t="s">
        <v>7636</v>
      </c>
      <c r="R139" t="s">
        <v>98</v>
      </c>
      <c r="S139" t="s">
        <v>99</v>
      </c>
      <c r="T139" t="s">
        <v>100</v>
      </c>
      <c r="U139" t="s">
        <v>5928</v>
      </c>
      <c r="V139" t="s">
        <v>8324</v>
      </c>
      <c r="W139" t="s">
        <v>102</v>
      </c>
      <c r="Y139" t="s">
        <v>11</v>
      </c>
      <c r="Z139" t="s">
        <v>105</v>
      </c>
      <c r="AA139" t="s">
        <v>308</v>
      </c>
      <c r="AB139" s="37">
        <v>1</v>
      </c>
      <c r="AC139" s="37">
        <v>67654</v>
      </c>
      <c r="AD139" s="37">
        <v>140396</v>
      </c>
      <c r="AE139" s="37">
        <v>67654</v>
      </c>
    </row>
    <row r="140" spans="1:31">
      <c r="A140" t="s">
        <v>1261</v>
      </c>
      <c r="B140" t="s">
        <v>124</v>
      </c>
      <c r="C140" t="s">
        <v>125</v>
      </c>
      <c r="D140" t="s">
        <v>1262</v>
      </c>
      <c r="E140" t="s">
        <v>8325</v>
      </c>
      <c r="F140" t="s">
        <v>8326</v>
      </c>
      <c r="G140" t="s">
        <v>7632</v>
      </c>
      <c r="H140" t="s">
        <v>1265</v>
      </c>
      <c r="I140" t="s">
        <v>1261</v>
      </c>
      <c r="J140" t="s">
        <v>8327</v>
      </c>
      <c r="K140" t="s">
        <v>96</v>
      </c>
      <c r="L140" t="s">
        <v>8328</v>
      </c>
      <c r="M140" s="35">
        <v>45992.434814814813</v>
      </c>
      <c r="N140" s="35">
        <v>45995.51666666667</v>
      </c>
      <c r="P140" t="s">
        <v>7635</v>
      </c>
      <c r="Q140" t="s">
        <v>7636</v>
      </c>
      <c r="R140" t="s">
        <v>964</v>
      </c>
      <c r="S140" t="s">
        <v>964</v>
      </c>
      <c r="T140" t="s">
        <v>100</v>
      </c>
      <c r="U140" t="s">
        <v>5928</v>
      </c>
      <c r="V140" t="s">
        <v>8329</v>
      </c>
      <c r="W140" t="s">
        <v>102</v>
      </c>
      <c r="Y140" t="s">
        <v>8</v>
      </c>
      <c r="Z140" t="s">
        <v>105</v>
      </c>
      <c r="AA140" t="s">
        <v>2746</v>
      </c>
      <c r="AB140" s="37">
        <v>1</v>
      </c>
      <c r="AC140" s="37">
        <v>35780</v>
      </c>
      <c r="AD140" s="37">
        <v>75096</v>
      </c>
      <c r="AE140" s="37">
        <v>35780</v>
      </c>
    </row>
    <row r="141" spans="1:31">
      <c r="A141" t="s">
        <v>108</v>
      </c>
      <c r="B141" t="s">
        <v>109</v>
      </c>
      <c r="C141" t="s">
        <v>110</v>
      </c>
      <c r="D141" t="s">
        <v>966</v>
      </c>
      <c r="E141" t="s">
        <v>8330</v>
      </c>
      <c r="F141" t="s">
        <v>8331</v>
      </c>
      <c r="G141" t="s">
        <v>7632</v>
      </c>
      <c r="H141" t="s">
        <v>183</v>
      </c>
      <c r="I141" t="s">
        <v>969</v>
      </c>
      <c r="J141" t="s">
        <v>8332</v>
      </c>
      <c r="K141" t="s">
        <v>96</v>
      </c>
      <c r="L141" t="s">
        <v>8333</v>
      </c>
      <c r="M141" s="35">
        <v>45992.435613425929</v>
      </c>
      <c r="N141" s="35">
        <v>45994.513194444437</v>
      </c>
      <c r="P141" t="s">
        <v>7635</v>
      </c>
      <c r="Q141" t="s">
        <v>7636</v>
      </c>
      <c r="R141" t="s">
        <v>964</v>
      </c>
      <c r="S141" t="s">
        <v>964</v>
      </c>
      <c r="T141" t="s">
        <v>100</v>
      </c>
      <c r="U141" t="s">
        <v>5928</v>
      </c>
      <c r="V141" t="s">
        <v>8334</v>
      </c>
      <c r="W141" t="s">
        <v>102</v>
      </c>
      <c r="Y141" t="s">
        <v>15</v>
      </c>
      <c r="Z141" t="s">
        <v>105</v>
      </c>
      <c r="AA141" t="s">
        <v>976</v>
      </c>
      <c r="AB141" s="37">
        <v>1</v>
      </c>
      <c r="AC141" s="37">
        <v>35780</v>
      </c>
      <c r="AD141" s="37">
        <v>196537</v>
      </c>
      <c r="AE141" s="37">
        <v>35780</v>
      </c>
    </row>
    <row r="142" spans="1:31">
      <c r="A142" t="s">
        <v>189</v>
      </c>
      <c r="B142" t="s">
        <v>190</v>
      </c>
      <c r="C142" t="s">
        <v>191</v>
      </c>
      <c r="D142" t="s">
        <v>210</v>
      </c>
      <c r="E142" t="s">
        <v>8335</v>
      </c>
      <c r="F142" t="s">
        <v>8336</v>
      </c>
      <c r="G142" t="s">
        <v>7632</v>
      </c>
      <c r="H142" t="s">
        <v>195</v>
      </c>
      <c r="I142" t="s">
        <v>189</v>
      </c>
      <c r="J142" t="s">
        <v>8337</v>
      </c>
      <c r="K142" t="s">
        <v>96</v>
      </c>
      <c r="L142" t="s">
        <v>8338</v>
      </c>
      <c r="M142" s="35">
        <v>45992.439814814818</v>
      </c>
      <c r="N142" s="35">
        <v>46000.513194444437</v>
      </c>
      <c r="P142" t="s">
        <v>7635</v>
      </c>
      <c r="Q142" t="s">
        <v>7636</v>
      </c>
      <c r="R142" t="s">
        <v>963</v>
      </c>
      <c r="S142" t="s">
        <v>963</v>
      </c>
      <c r="U142" t="s">
        <v>5928</v>
      </c>
      <c r="V142" t="s">
        <v>8339</v>
      </c>
      <c r="W142" t="s">
        <v>102</v>
      </c>
      <c r="Y142" t="s">
        <v>8</v>
      </c>
      <c r="Z142" t="s">
        <v>105</v>
      </c>
      <c r="AA142" t="s">
        <v>8264</v>
      </c>
      <c r="AB142" s="37">
        <v>1</v>
      </c>
      <c r="AC142" s="37">
        <v>35780</v>
      </c>
      <c r="AD142" s="37">
        <v>75096</v>
      </c>
      <c r="AE142" s="37">
        <v>35780</v>
      </c>
    </row>
    <row r="143" spans="1:31">
      <c r="A143" t="s">
        <v>189</v>
      </c>
      <c r="B143" t="s">
        <v>190</v>
      </c>
      <c r="C143" t="s">
        <v>191</v>
      </c>
      <c r="D143" t="s">
        <v>6673</v>
      </c>
      <c r="E143" t="s">
        <v>8340</v>
      </c>
      <c r="F143" t="s">
        <v>8341</v>
      </c>
      <c r="G143" t="s">
        <v>7625</v>
      </c>
      <c r="H143" t="s">
        <v>195</v>
      </c>
      <c r="I143" t="s">
        <v>6676</v>
      </c>
      <c r="J143" t="s">
        <v>8342</v>
      </c>
      <c r="K143" t="s">
        <v>96</v>
      </c>
      <c r="L143" t="s">
        <v>8343</v>
      </c>
      <c r="M143" s="35">
        <v>45992.444490740738</v>
      </c>
      <c r="N143" s="35">
        <v>46003.506249999999</v>
      </c>
      <c r="P143" t="s">
        <v>7628</v>
      </c>
      <c r="R143" t="s">
        <v>98</v>
      </c>
      <c r="S143" t="s">
        <v>99</v>
      </c>
      <c r="U143" t="s">
        <v>5928</v>
      </c>
      <c r="V143" t="s">
        <v>8344</v>
      </c>
      <c r="W143" t="s">
        <v>7628</v>
      </c>
      <c r="Y143" t="s">
        <v>15</v>
      </c>
      <c r="Z143" t="s">
        <v>105</v>
      </c>
      <c r="AB143" s="37">
        <v>1</v>
      </c>
      <c r="AC143" s="37">
        <v>35780</v>
      </c>
      <c r="AD143" s="37">
        <v>0</v>
      </c>
      <c r="AE143" s="37">
        <v>35780</v>
      </c>
    </row>
    <row r="144" spans="1:31">
      <c r="A144" t="s">
        <v>417</v>
      </c>
      <c r="B144" t="s">
        <v>86</v>
      </c>
      <c r="C144" t="s">
        <v>87</v>
      </c>
      <c r="D144" t="s">
        <v>452</v>
      </c>
      <c r="E144" t="s">
        <v>8345</v>
      </c>
      <c r="F144" t="s">
        <v>2181</v>
      </c>
      <c r="G144" t="s">
        <v>7632</v>
      </c>
      <c r="H144" t="s">
        <v>455</v>
      </c>
      <c r="I144" t="s">
        <v>417</v>
      </c>
      <c r="J144" t="s">
        <v>2182</v>
      </c>
      <c r="K144" t="s">
        <v>96</v>
      </c>
      <c r="L144" t="s">
        <v>8346</v>
      </c>
      <c r="M144" s="35">
        <v>45992.442337962973</v>
      </c>
      <c r="N144" s="35">
        <v>45994.447916666657</v>
      </c>
      <c r="P144" t="s">
        <v>7635</v>
      </c>
      <c r="Q144" t="s">
        <v>7636</v>
      </c>
      <c r="R144" t="s">
        <v>98</v>
      </c>
      <c r="S144" t="s">
        <v>119</v>
      </c>
      <c r="T144" t="s">
        <v>100</v>
      </c>
      <c r="U144" t="s">
        <v>5928</v>
      </c>
      <c r="V144" t="s">
        <v>8347</v>
      </c>
      <c r="W144" t="s">
        <v>102</v>
      </c>
      <c r="Y144" t="s">
        <v>8</v>
      </c>
      <c r="Z144" t="s">
        <v>105</v>
      </c>
      <c r="AA144" t="s">
        <v>2201</v>
      </c>
      <c r="AB144" s="37">
        <v>1</v>
      </c>
      <c r="AC144" s="37">
        <v>35780</v>
      </c>
      <c r="AD144" s="37">
        <v>75096</v>
      </c>
      <c r="AE144" s="37">
        <v>35780</v>
      </c>
    </row>
    <row r="145" spans="1:31">
      <c r="A145" t="s">
        <v>297</v>
      </c>
      <c r="B145" t="s">
        <v>109</v>
      </c>
      <c r="C145" t="s">
        <v>110</v>
      </c>
      <c r="D145" t="s">
        <v>2222</v>
      </c>
      <c r="E145" t="s">
        <v>8348</v>
      </c>
      <c r="F145" t="s">
        <v>8349</v>
      </c>
      <c r="G145" t="s">
        <v>7632</v>
      </c>
      <c r="H145" t="s">
        <v>302</v>
      </c>
      <c r="I145" t="s">
        <v>2225</v>
      </c>
      <c r="J145" t="s">
        <v>8350</v>
      </c>
      <c r="K145" t="s">
        <v>96</v>
      </c>
      <c r="L145" t="s">
        <v>8351</v>
      </c>
      <c r="M145" s="35">
        <v>45992.448206018518</v>
      </c>
      <c r="N145" s="35">
        <v>45994.337500000001</v>
      </c>
      <c r="P145" t="s">
        <v>7635</v>
      </c>
      <c r="Q145" t="s">
        <v>7636</v>
      </c>
      <c r="R145" t="s">
        <v>964</v>
      </c>
      <c r="S145" t="s">
        <v>964</v>
      </c>
      <c r="T145" t="s">
        <v>100</v>
      </c>
      <c r="U145" t="s">
        <v>5928</v>
      </c>
      <c r="V145" t="s">
        <v>8352</v>
      </c>
      <c r="W145" t="s">
        <v>102</v>
      </c>
      <c r="Y145" t="s">
        <v>11</v>
      </c>
      <c r="Z145" t="s">
        <v>105</v>
      </c>
      <c r="AA145" t="s">
        <v>308</v>
      </c>
      <c r="AB145" s="37">
        <v>1</v>
      </c>
      <c r="AC145" s="37">
        <v>67654</v>
      </c>
      <c r="AD145" s="37">
        <v>140396</v>
      </c>
      <c r="AE145" s="37">
        <v>67654</v>
      </c>
    </row>
    <row r="146" spans="1:31">
      <c r="A146" t="s">
        <v>189</v>
      </c>
      <c r="B146" t="s">
        <v>190</v>
      </c>
      <c r="C146" t="s">
        <v>191</v>
      </c>
      <c r="D146" t="s">
        <v>885</v>
      </c>
      <c r="E146" t="s">
        <v>8353</v>
      </c>
      <c r="F146" t="s">
        <v>8354</v>
      </c>
      <c r="G146" t="s">
        <v>7632</v>
      </c>
      <c r="H146" t="s">
        <v>195</v>
      </c>
      <c r="I146" t="s">
        <v>888</v>
      </c>
      <c r="J146" t="s">
        <v>8355</v>
      </c>
      <c r="K146" t="s">
        <v>96</v>
      </c>
      <c r="L146" t="s">
        <v>8356</v>
      </c>
      <c r="M146" s="35">
        <v>45992.449328703697</v>
      </c>
      <c r="N146" s="35">
        <v>46000.719675925917</v>
      </c>
      <c r="P146" t="s">
        <v>7635</v>
      </c>
      <c r="Q146" t="s">
        <v>7636</v>
      </c>
      <c r="R146" t="s">
        <v>98</v>
      </c>
      <c r="S146" t="s">
        <v>99</v>
      </c>
      <c r="U146" t="s">
        <v>5928</v>
      </c>
      <c r="V146" t="s">
        <v>8357</v>
      </c>
      <c r="W146" t="s">
        <v>102</v>
      </c>
      <c r="Y146" t="s">
        <v>8</v>
      </c>
      <c r="Z146" t="s">
        <v>105</v>
      </c>
      <c r="AA146" t="s">
        <v>5808</v>
      </c>
      <c r="AB146" s="37">
        <v>1</v>
      </c>
      <c r="AC146" s="37">
        <v>35780</v>
      </c>
      <c r="AD146" s="37">
        <v>75096</v>
      </c>
      <c r="AE146" s="37">
        <v>35780</v>
      </c>
    </row>
    <row r="147" spans="1:31">
      <c r="A147" t="s">
        <v>189</v>
      </c>
      <c r="B147" t="s">
        <v>190</v>
      </c>
      <c r="C147" t="s">
        <v>191</v>
      </c>
      <c r="D147" t="s">
        <v>905</v>
      </c>
      <c r="E147" t="s">
        <v>8358</v>
      </c>
      <c r="F147" t="s">
        <v>8359</v>
      </c>
      <c r="G147" t="s">
        <v>7632</v>
      </c>
      <c r="H147" t="s">
        <v>195</v>
      </c>
      <c r="I147" t="s">
        <v>908</v>
      </c>
      <c r="J147" t="s">
        <v>8360</v>
      </c>
      <c r="K147" t="s">
        <v>96</v>
      </c>
      <c r="L147" t="s">
        <v>8361</v>
      </c>
      <c r="M147" s="35">
        <v>45992.455694444441</v>
      </c>
      <c r="N147" s="35">
        <v>46006.68472222222</v>
      </c>
      <c r="P147" t="s">
        <v>7635</v>
      </c>
      <c r="Q147" t="s">
        <v>7636</v>
      </c>
      <c r="R147" t="s">
        <v>142</v>
      </c>
      <c r="S147" t="s">
        <v>1046</v>
      </c>
      <c r="U147" t="s">
        <v>5928</v>
      </c>
      <c r="V147" t="s">
        <v>8362</v>
      </c>
      <c r="W147" t="s">
        <v>102</v>
      </c>
      <c r="Y147" t="s">
        <v>8</v>
      </c>
      <c r="Z147" t="s">
        <v>105</v>
      </c>
      <c r="AA147" t="s">
        <v>8363</v>
      </c>
      <c r="AB147" s="37">
        <v>1</v>
      </c>
      <c r="AC147" s="37">
        <v>35780</v>
      </c>
      <c r="AD147" s="37">
        <v>75096</v>
      </c>
      <c r="AE147" s="37">
        <v>35780</v>
      </c>
    </row>
    <row r="148" spans="1:31">
      <c r="A148" t="s">
        <v>1261</v>
      </c>
      <c r="B148" t="s">
        <v>124</v>
      </c>
      <c r="C148" t="s">
        <v>125</v>
      </c>
      <c r="D148" t="s">
        <v>1262</v>
      </c>
      <c r="E148" t="s">
        <v>8364</v>
      </c>
      <c r="F148" t="s">
        <v>8365</v>
      </c>
      <c r="G148" t="s">
        <v>7632</v>
      </c>
      <c r="H148" t="s">
        <v>1265</v>
      </c>
      <c r="I148" t="s">
        <v>1261</v>
      </c>
      <c r="J148" t="s">
        <v>8366</v>
      </c>
      <c r="K148" t="s">
        <v>96</v>
      </c>
      <c r="L148" t="s">
        <v>8367</v>
      </c>
      <c r="M148" s="35">
        <v>45992.456701388888</v>
      </c>
      <c r="N148" s="35">
        <v>45993.463888888888</v>
      </c>
      <c r="P148" t="s">
        <v>7635</v>
      </c>
      <c r="Q148" t="s">
        <v>7636</v>
      </c>
      <c r="R148" t="s">
        <v>964</v>
      </c>
      <c r="S148" t="s">
        <v>964</v>
      </c>
      <c r="T148" t="s">
        <v>100</v>
      </c>
      <c r="U148" t="s">
        <v>5928</v>
      </c>
      <c r="V148" t="s">
        <v>8368</v>
      </c>
      <c r="W148" t="s">
        <v>102</v>
      </c>
      <c r="Y148" t="s">
        <v>8</v>
      </c>
      <c r="Z148" t="s">
        <v>105</v>
      </c>
      <c r="AA148" t="s">
        <v>1936</v>
      </c>
      <c r="AB148" s="37">
        <v>1</v>
      </c>
      <c r="AC148" s="37">
        <v>35780</v>
      </c>
      <c r="AD148" s="37">
        <v>75096</v>
      </c>
      <c r="AE148" s="37">
        <v>35780</v>
      </c>
    </row>
    <row r="149" spans="1:31">
      <c r="A149" t="s">
        <v>297</v>
      </c>
      <c r="B149" t="s">
        <v>109</v>
      </c>
      <c r="C149" t="s">
        <v>110</v>
      </c>
      <c r="D149" t="s">
        <v>652</v>
      </c>
      <c r="E149" t="s">
        <v>8369</v>
      </c>
      <c r="F149" t="s">
        <v>8370</v>
      </c>
      <c r="G149" t="s">
        <v>7632</v>
      </c>
      <c r="H149" t="s">
        <v>655</v>
      </c>
      <c r="I149" t="s">
        <v>656</v>
      </c>
      <c r="J149" t="s">
        <v>8371</v>
      </c>
      <c r="K149" t="s">
        <v>96</v>
      </c>
      <c r="L149" t="s">
        <v>8372</v>
      </c>
      <c r="M149" s="35">
        <v>45992.476909722223</v>
      </c>
      <c r="N149" s="35">
        <v>45995.665277777778</v>
      </c>
      <c r="P149" t="s">
        <v>7635</v>
      </c>
      <c r="Q149" t="s">
        <v>7636</v>
      </c>
      <c r="R149" t="s">
        <v>964</v>
      </c>
      <c r="S149" t="s">
        <v>964</v>
      </c>
      <c r="T149" t="s">
        <v>100</v>
      </c>
      <c r="U149" t="s">
        <v>5928</v>
      </c>
      <c r="V149" t="s">
        <v>8373</v>
      </c>
      <c r="W149" t="s">
        <v>102</v>
      </c>
      <c r="Y149" t="s">
        <v>13</v>
      </c>
      <c r="Z149" t="s">
        <v>105</v>
      </c>
      <c r="AA149" t="s">
        <v>661</v>
      </c>
      <c r="AB149" s="37">
        <v>1</v>
      </c>
      <c r="AC149" s="37">
        <v>35780</v>
      </c>
      <c r="AD149" s="37">
        <v>196537</v>
      </c>
      <c r="AE149" s="37">
        <v>35780</v>
      </c>
    </row>
    <row r="150" spans="1:31">
      <c r="A150" t="s">
        <v>108</v>
      </c>
      <c r="B150" t="s">
        <v>109</v>
      </c>
      <c r="C150" t="s">
        <v>110</v>
      </c>
      <c r="D150" t="s">
        <v>343</v>
      </c>
      <c r="E150" t="s">
        <v>8374</v>
      </c>
      <c r="F150" t="s">
        <v>1307</v>
      </c>
      <c r="G150" t="s">
        <v>7632</v>
      </c>
      <c r="H150" t="s">
        <v>115</v>
      </c>
      <c r="I150" t="s">
        <v>346</v>
      </c>
      <c r="J150" t="s">
        <v>1308</v>
      </c>
      <c r="K150" t="s">
        <v>96</v>
      </c>
      <c r="L150" t="s">
        <v>8375</v>
      </c>
      <c r="M150" s="35">
        <v>45992.489201388889</v>
      </c>
      <c r="N150" s="35">
        <v>45997.616666666669</v>
      </c>
      <c r="P150" t="s">
        <v>7635</v>
      </c>
      <c r="Q150" t="s">
        <v>7636</v>
      </c>
      <c r="R150" t="s">
        <v>964</v>
      </c>
      <c r="S150" t="s">
        <v>964</v>
      </c>
      <c r="T150" t="s">
        <v>100</v>
      </c>
      <c r="U150" t="s">
        <v>5928</v>
      </c>
      <c r="V150" t="s">
        <v>8376</v>
      </c>
      <c r="W150" t="s">
        <v>7667</v>
      </c>
      <c r="Y150" t="s">
        <v>15</v>
      </c>
      <c r="Z150" t="s">
        <v>105</v>
      </c>
      <c r="AA150" t="s">
        <v>188</v>
      </c>
      <c r="AB150" s="37">
        <v>1</v>
      </c>
      <c r="AC150" s="37">
        <v>35780</v>
      </c>
      <c r="AD150" s="37">
        <v>0</v>
      </c>
      <c r="AE150" s="37">
        <v>35780</v>
      </c>
    </row>
    <row r="151" spans="1:31">
      <c r="A151" t="s">
        <v>242</v>
      </c>
      <c r="B151" t="s">
        <v>248</v>
      </c>
      <c r="C151" t="s">
        <v>244</v>
      </c>
      <c r="D151" t="s">
        <v>309</v>
      </c>
      <c r="E151" t="s">
        <v>8377</v>
      </c>
      <c r="F151" t="s">
        <v>8378</v>
      </c>
      <c r="G151" t="s">
        <v>7632</v>
      </c>
      <c r="H151" t="s">
        <v>248</v>
      </c>
      <c r="I151" t="s">
        <v>242</v>
      </c>
      <c r="J151" t="s">
        <v>8379</v>
      </c>
      <c r="K151" t="s">
        <v>96</v>
      </c>
      <c r="L151" t="s">
        <v>8380</v>
      </c>
      <c r="M151" s="35">
        <v>45992.489629629628</v>
      </c>
      <c r="N151" s="35">
        <v>45995.354861111111</v>
      </c>
      <c r="P151" t="s">
        <v>7635</v>
      </c>
      <c r="Q151" t="s">
        <v>7636</v>
      </c>
      <c r="R151" t="s">
        <v>142</v>
      </c>
      <c r="S151" t="s">
        <v>1046</v>
      </c>
      <c r="T151" t="s">
        <v>100</v>
      </c>
      <c r="U151" t="s">
        <v>5928</v>
      </c>
      <c r="V151" t="s">
        <v>8381</v>
      </c>
      <c r="W151" t="s">
        <v>102</v>
      </c>
      <c r="Y151" t="s">
        <v>8</v>
      </c>
      <c r="Z151" t="s">
        <v>105</v>
      </c>
      <c r="AA151" t="s">
        <v>254</v>
      </c>
      <c r="AB151" s="37">
        <v>1</v>
      </c>
      <c r="AC151" s="37">
        <v>35780</v>
      </c>
      <c r="AD151" s="37">
        <v>75096</v>
      </c>
      <c r="AE151" s="37">
        <v>35780</v>
      </c>
    </row>
    <row r="152" spans="1:31">
      <c r="A152" t="s">
        <v>317</v>
      </c>
      <c r="B152" t="s">
        <v>124</v>
      </c>
      <c r="C152" t="s">
        <v>125</v>
      </c>
      <c r="D152" t="s">
        <v>1441</v>
      </c>
      <c r="E152" t="s">
        <v>8382</v>
      </c>
      <c r="F152" t="s">
        <v>4131</v>
      </c>
      <c r="G152" t="s">
        <v>7632</v>
      </c>
      <c r="H152" t="s">
        <v>321</v>
      </c>
      <c r="I152" t="s">
        <v>317</v>
      </c>
      <c r="J152" t="s">
        <v>4132</v>
      </c>
      <c r="K152" t="s">
        <v>96</v>
      </c>
      <c r="L152" t="s">
        <v>8383</v>
      </c>
      <c r="M152" s="35">
        <v>45992.495196759257</v>
      </c>
      <c r="N152" s="35">
        <v>45993.62777777778</v>
      </c>
      <c r="P152" t="s">
        <v>7635</v>
      </c>
      <c r="Q152" t="s">
        <v>7636</v>
      </c>
      <c r="R152" t="s">
        <v>964</v>
      </c>
      <c r="S152" t="s">
        <v>964</v>
      </c>
      <c r="T152" t="s">
        <v>100</v>
      </c>
      <c r="U152" t="s">
        <v>5928</v>
      </c>
      <c r="V152" t="s">
        <v>8384</v>
      </c>
      <c r="W152" t="s">
        <v>102</v>
      </c>
      <c r="Y152" t="s">
        <v>8</v>
      </c>
      <c r="Z152" t="s">
        <v>105</v>
      </c>
      <c r="AA152" t="s">
        <v>1448</v>
      </c>
      <c r="AB152" s="37">
        <v>1</v>
      </c>
      <c r="AC152" s="37">
        <v>35780</v>
      </c>
      <c r="AD152" s="37">
        <v>75096</v>
      </c>
      <c r="AE152" s="37">
        <v>35780</v>
      </c>
    </row>
    <row r="153" spans="1:31">
      <c r="A153" t="s">
        <v>123</v>
      </c>
      <c r="B153" t="s">
        <v>124</v>
      </c>
      <c r="C153" t="s">
        <v>125</v>
      </c>
      <c r="D153" t="s">
        <v>171</v>
      </c>
      <c r="E153" t="s">
        <v>8385</v>
      </c>
      <c r="F153" t="s">
        <v>8386</v>
      </c>
      <c r="G153" t="s">
        <v>7625</v>
      </c>
      <c r="H153" t="s">
        <v>174</v>
      </c>
      <c r="I153" t="s">
        <v>175</v>
      </c>
      <c r="J153" t="s">
        <v>8387</v>
      </c>
      <c r="K153" t="s">
        <v>96</v>
      </c>
      <c r="L153" t="s">
        <v>8388</v>
      </c>
      <c r="M153" s="35">
        <v>45992.511111111111</v>
      </c>
      <c r="N153" s="35">
        <v>45997.53125</v>
      </c>
      <c r="P153" t="s">
        <v>7628</v>
      </c>
      <c r="R153" t="s">
        <v>98</v>
      </c>
      <c r="S153" t="s">
        <v>119</v>
      </c>
      <c r="U153" t="s">
        <v>5928</v>
      </c>
      <c r="V153" t="s">
        <v>8389</v>
      </c>
      <c r="W153" t="s">
        <v>7628</v>
      </c>
      <c r="Y153" t="s">
        <v>15</v>
      </c>
      <c r="Z153" t="s">
        <v>105</v>
      </c>
      <c r="AB153" s="37">
        <v>1</v>
      </c>
      <c r="AC153" s="37">
        <v>35780</v>
      </c>
      <c r="AD153" s="37">
        <v>0</v>
      </c>
      <c r="AE153" s="37">
        <v>35780</v>
      </c>
    </row>
    <row r="154" spans="1:31">
      <c r="A154" t="s">
        <v>189</v>
      </c>
      <c r="B154" t="s">
        <v>190</v>
      </c>
      <c r="C154" t="s">
        <v>191</v>
      </c>
      <c r="D154" t="s">
        <v>837</v>
      </c>
      <c r="E154" t="s">
        <v>8390</v>
      </c>
      <c r="F154" t="s">
        <v>8391</v>
      </c>
      <c r="G154" t="s">
        <v>7632</v>
      </c>
      <c r="H154" t="s">
        <v>195</v>
      </c>
      <c r="I154" t="s">
        <v>840</v>
      </c>
      <c r="J154" t="s">
        <v>8392</v>
      </c>
      <c r="K154" t="s">
        <v>96</v>
      </c>
      <c r="L154" t="s">
        <v>8393</v>
      </c>
      <c r="M154" s="35">
        <v>45992.516585648147</v>
      </c>
      <c r="N154" s="35">
        <v>46001.452777777777</v>
      </c>
      <c r="P154" t="s">
        <v>7635</v>
      </c>
      <c r="Q154" t="s">
        <v>7636</v>
      </c>
      <c r="R154" t="s">
        <v>98</v>
      </c>
      <c r="S154" t="s">
        <v>99</v>
      </c>
      <c r="U154" t="s">
        <v>5928</v>
      </c>
      <c r="V154" t="s">
        <v>8394</v>
      </c>
      <c r="W154" t="s">
        <v>102</v>
      </c>
      <c r="Y154" t="s">
        <v>8</v>
      </c>
      <c r="Z154" t="s">
        <v>105</v>
      </c>
      <c r="AA154" t="s">
        <v>8264</v>
      </c>
      <c r="AB154" s="37">
        <v>1</v>
      </c>
      <c r="AC154" s="37">
        <v>35780</v>
      </c>
      <c r="AD154" s="37">
        <v>75096</v>
      </c>
      <c r="AE154" s="37">
        <v>35780</v>
      </c>
    </row>
    <row r="155" spans="1:31">
      <c r="A155" t="s">
        <v>242</v>
      </c>
      <c r="B155" t="s">
        <v>248</v>
      </c>
      <c r="C155" t="s">
        <v>244</v>
      </c>
      <c r="D155" t="s">
        <v>309</v>
      </c>
      <c r="E155" t="s">
        <v>8395</v>
      </c>
      <c r="F155" t="s">
        <v>8396</v>
      </c>
      <c r="G155" t="s">
        <v>7632</v>
      </c>
      <c r="H155" t="s">
        <v>248</v>
      </c>
      <c r="I155" t="s">
        <v>242</v>
      </c>
      <c r="J155" t="s">
        <v>8397</v>
      </c>
      <c r="K155" t="s">
        <v>96</v>
      </c>
      <c r="L155" t="s">
        <v>8398</v>
      </c>
      <c r="M155" s="35">
        <v>45992.517141203702</v>
      </c>
      <c r="N155" s="35">
        <v>45997.696527777778</v>
      </c>
      <c r="P155" t="s">
        <v>7635</v>
      </c>
      <c r="Q155" t="s">
        <v>7636</v>
      </c>
      <c r="R155" t="s">
        <v>98</v>
      </c>
      <c r="S155" t="s">
        <v>99</v>
      </c>
      <c r="T155" t="s">
        <v>100</v>
      </c>
      <c r="U155" t="s">
        <v>5928</v>
      </c>
      <c r="V155" t="s">
        <v>8399</v>
      </c>
      <c r="W155" t="s">
        <v>102</v>
      </c>
      <c r="Y155" t="s">
        <v>8</v>
      </c>
      <c r="Z155" t="s">
        <v>105</v>
      </c>
      <c r="AA155" t="s">
        <v>316</v>
      </c>
      <c r="AB155" s="37">
        <v>1</v>
      </c>
      <c r="AC155" s="37">
        <v>35780</v>
      </c>
      <c r="AD155" s="37">
        <v>75096</v>
      </c>
      <c r="AE155" s="37">
        <v>35780</v>
      </c>
    </row>
    <row r="156" spans="1:31">
      <c r="A156" t="s">
        <v>297</v>
      </c>
      <c r="B156" t="s">
        <v>109</v>
      </c>
      <c r="C156" t="s">
        <v>110</v>
      </c>
      <c r="D156" t="s">
        <v>2222</v>
      </c>
      <c r="E156" t="s">
        <v>8400</v>
      </c>
      <c r="F156" t="s">
        <v>8401</v>
      </c>
      <c r="G156" t="s">
        <v>7632</v>
      </c>
      <c r="H156" t="s">
        <v>302</v>
      </c>
      <c r="I156" t="s">
        <v>2225</v>
      </c>
      <c r="J156" t="s">
        <v>8402</v>
      </c>
      <c r="K156" t="s">
        <v>96</v>
      </c>
      <c r="L156" t="s">
        <v>8403</v>
      </c>
      <c r="M156" s="35">
        <v>45992.514814814807</v>
      </c>
      <c r="N156" s="35">
        <v>45994.34652777778</v>
      </c>
      <c r="P156" t="s">
        <v>7635</v>
      </c>
      <c r="Q156" t="s">
        <v>7636</v>
      </c>
      <c r="R156" t="s">
        <v>964</v>
      </c>
      <c r="S156" t="s">
        <v>964</v>
      </c>
      <c r="T156" t="s">
        <v>100</v>
      </c>
      <c r="U156" t="s">
        <v>5928</v>
      </c>
      <c r="V156" t="s">
        <v>8404</v>
      </c>
      <c r="W156" t="s">
        <v>102</v>
      </c>
      <c r="Y156" t="s">
        <v>11</v>
      </c>
      <c r="Z156" t="s">
        <v>105</v>
      </c>
      <c r="AA156" t="s">
        <v>308</v>
      </c>
      <c r="AB156" s="37">
        <v>1</v>
      </c>
      <c r="AC156" s="37">
        <v>67654</v>
      </c>
      <c r="AD156" s="37">
        <v>140396</v>
      </c>
      <c r="AE156" s="37">
        <v>67654</v>
      </c>
    </row>
    <row r="157" spans="1:31">
      <c r="A157" t="s">
        <v>189</v>
      </c>
      <c r="B157" t="s">
        <v>190</v>
      </c>
      <c r="C157" t="s">
        <v>191</v>
      </c>
      <c r="D157" t="s">
        <v>837</v>
      </c>
      <c r="E157" t="s">
        <v>8405</v>
      </c>
      <c r="F157" t="s">
        <v>8406</v>
      </c>
      <c r="G157" t="s">
        <v>7632</v>
      </c>
      <c r="H157" t="s">
        <v>195</v>
      </c>
      <c r="I157" t="s">
        <v>840</v>
      </c>
      <c r="J157" t="s">
        <v>8407</v>
      </c>
      <c r="K157" t="s">
        <v>96</v>
      </c>
      <c r="L157" t="s">
        <v>8408</v>
      </c>
      <c r="M157" s="35">
        <v>45992.518437500003</v>
      </c>
      <c r="N157" s="35">
        <v>46000.512499999997</v>
      </c>
      <c r="P157" t="s">
        <v>7635</v>
      </c>
      <c r="Q157" t="s">
        <v>7636</v>
      </c>
      <c r="R157" t="s">
        <v>98</v>
      </c>
      <c r="S157" t="s">
        <v>99</v>
      </c>
      <c r="U157" t="s">
        <v>5928</v>
      </c>
      <c r="V157" t="s">
        <v>8409</v>
      </c>
      <c r="W157" t="s">
        <v>102</v>
      </c>
      <c r="Y157" t="s">
        <v>8</v>
      </c>
      <c r="Z157" t="s">
        <v>105</v>
      </c>
      <c r="AA157" t="s">
        <v>8264</v>
      </c>
      <c r="AB157" s="37">
        <v>1</v>
      </c>
      <c r="AC157" s="37">
        <v>35780</v>
      </c>
      <c r="AD157" s="37">
        <v>75096</v>
      </c>
      <c r="AE157" s="37">
        <v>35780</v>
      </c>
    </row>
    <row r="158" spans="1:31">
      <c r="A158" t="s">
        <v>189</v>
      </c>
      <c r="B158" t="s">
        <v>190</v>
      </c>
      <c r="C158" t="s">
        <v>191</v>
      </c>
      <c r="D158" t="s">
        <v>210</v>
      </c>
      <c r="E158" t="s">
        <v>8410</v>
      </c>
      <c r="F158" t="s">
        <v>8411</v>
      </c>
      <c r="G158" t="s">
        <v>7632</v>
      </c>
      <c r="H158" t="s">
        <v>195</v>
      </c>
      <c r="I158" t="s">
        <v>189</v>
      </c>
      <c r="J158" t="s">
        <v>8412</v>
      </c>
      <c r="K158" t="s">
        <v>96</v>
      </c>
      <c r="L158" t="s">
        <v>8413</v>
      </c>
      <c r="M158" s="35">
        <v>45992.520856481482</v>
      </c>
      <c r="N158" s="35">
        <v>46000.520833333343</v>
      </c>
      <c r="P158" t="s">
        <v>7635</v>
      </c>
      <c r="Q158" t="s">
        <v>7636</v>
      </c>
      <c r="R158" t="s">
        <v>98</v>
      </c>
      <c r="S158" t="s">
        <v>99</v>
      </c>
      <c r="U158" t="s">
        <v>5928</v>
      </c>
      <c r="V158" t="s">
        <v>8414</v>
      </c>
      <c r="W158" t="s">
        <v>102</v>
      </c>
      <c r="Y158" t="s">
        <v>8</v>
      </c>
      <c r="Z158" t="s">
        <v>105</v>
      </c>
      <c r="AA158" t="s">
        <v>8264</v>
      </c>
      <c r="AB158" s="37">
        <v>1</v>
      </c>
      <c r="AC158" s="37">
        <v>35780</v>
      </c>
      <c r="AD158" s="37">
        <v>75096</v>
      </c>
      <c r="AE158" s="37">
        <v>35780</v>
      </c>
    </row>
    <row r="159" spans="1:31">
      <c r="A159" t="s">
        <v>242</v>
      </c>
      <c r="B159" t="s">
        <v>248</v>
      </c>
      <c r="C159" t="s">
        <v>244</v>
      </c>
      <c r="D159" t="s">
        <v>309</v>
      </c>
      <c r="E159" t="s">
        <v>8415</v>
      </c>
      <c r="F159" t="s">
        <v>8416</v>
      </c>
      <c r="G159" t="s">
        <v>7632</v>
      </c>
      <c r="H159" t="s">
        <v>248</v>
      </c>
      <c r="I159" t="s">
        <v>242</v>
      </c>
      <c r="J159" t="s">
        <v>8417</v>
      </c>
      <c r="K159" t="s">
        <v>96</v>
      </c>
      <c r="L159" t="s">
        <v>8418</v>
      </c>
      <c r="M159" s="35">
        <v>45992.543599537043</v>
      </c>
      <c r="N159" s="35">
        <v>45993.490972222222</v>
      </c>
      <c r="P159" t="s">
        <v>7635</v>
      </c>
      <c r="Q159" t="s">
        <v>7636</v>
      </c>
      <c r="R159" t="s">
        <v>98</v>
      </c>
      <c r="S159" t="s">
        <v>99</v>
      </c>
      <c r="T159" t="s">
        <v>100</v>
      </c>
      <c r="U159" t="s">
        <v>5928</v>
      </c>
      <c r="V159" t="s">
        <v>8419</v>
      </c>
      <c r="W159" t="s">
        <v>102</v>
      </c>
      <c r="Y159" t="s">
        <v>8</v>
      </c>
      <c r="Z159" t="s">
        <v>105</v>
      </c>
      <c r="AA159" t="s">
        <v>1658</v>
      </c>
      <c r="AB159" s="37">
        <v>1</v>
      </c>
      <c r="AC159" s="37">
        <v>35780</v>
      </c>
      <c r="AD159" s="37">
        <v>75096</v>
      </c>
      <c r="AE159" s="37">
        <v>35780</v>
      </c>
    </row>
    <row r="160" spans="1:31">
      <c r="A160" t="s">
        <v>1066</v>
      </c>
      <c r="B160" t="s">
        <v>190</v>
      </c>
      <c r="C160" t="s">
        <v>191</v>
      </c>
      <c r="D160" t="s">
        <v>1350</v>
      </c>
      <c r="E160" t="s">
        <v>8420</v>
      </c>
      <c r="F160" t="s">
        <v>8421</v>
      </c>
      <c r="G160" t="s">
        <v>7625</v>
      </c>
      <c r="H160" t="s">
        <v>195</v>
      </c>
      <c r="I160" t="s">
        <v>1353</v>
      </c>
      <c r="J160" t="s">
        <v>8422</v>
      </c>
      <c r="K160" t="s">
        <v>96</v>
      </c>
      <c r="L160" t="s">
        <v>8423</v>
      </c>
      <c r="M160" s="35">
        <v>45992.545972222222</v>
      </c>
      <c r="N160" s="35">
        <v>46003.506249999999</v>
      </c>
      <c r="P160" t="s">
        <v>7628</v>
      </c>
      <c r="R160" t="s">
        <v>964</v>
      </c>
      <c r="S160" t="s">
        <v>964</v>
      </c>
      <c r="U160" t="s">
        <v>5928</v>
      </c>
      <c r="V160" t="s">
        <v>8424</v>
      </c>
      <c r="W160" t="s">
        <v>7628</v>
      </c>
      <c r="Y160" t="s">
        <v>13</v>
      </c>
      <c r="Z160" t="s">
        <v>105</v>
      </c>
      <c r="AB160" s="37">
        <v>1</v>
      </c>
      <c r="AC160" s="37">
        <v>35780</v>
      </c>
      <c r="AD160" s="37">
        <v>0</v>
      </c>
      <c r="AE160" s="37">
        <v>35780</v>
      </c>
    </row>
    <row r="161" spans="1:31">
      <c r="A161" t="s">
        <v>417</v>
      </c>
      <c r="B161" t="s">
        <v>86</v>
      </c>
      <c r="C161" t="s">
        <v>87</v>
      </c>
      <c r="D161" t="s">
        <v>1471</v>
      </c>
      <c r="E161" t="s">
        <v>8425</v>
      </c>
      <c r="F161" t="s">
        <v>8426</v>
      </c>
      <c r="G161" t="s">
        <v>7625</v>
      </c>
      <c r="H161" t="s">
        <v>455</v>
      </c>
      <c r="I161" t="s">
        <v>1474</v>
      </c>
      <c r="J161" t="s">
        <v>8427</v>
      </c>
      <c r="K161" t="s">
        <v>96</v>
      </c>
      <c r="L161" t="s">
        <v>8428</v>
      </c>
      <c r="M161" s="35">
        <v>45992.550925925927</v>
      </c>
      <c r="N161" s="35">
        <v>46000.330555555563</v>
      </c>
      <c r="P161" t="s">
        <v>7628</v>
      </c>
      <c r="R161" t="s">
        <v>142</v>
      </c>
      <c r="S161" t="s">
        <v>1046</v>
      </c>
      <c r="U161" t="s">
        <v>5928</v>
      </c>
      <c r="V161" t="s">
        <v>8429</v>
      </c>
      <c r="W161" t="s">
        <v>7628</v>
      </c>
      <c r="Y161" t="s">
        <v>13</v>
      </c>
      <c r="Z161" t="s">
        <v>105</v>
      </c>
      <c r="AB161" s="37">
        <v>1</v>
      </c>
      <c r="AC161" s="37">
        <v>35780</v>
      </c>
      <c r="AD161" s="37">
        <v>0</v>
      </c>
      <c r="AE161" s="37">
        <v>35780</v>
      </c>
    </row>
    <row r="162" spans="1:31">
      <c r="A162" t="s">
        <v>417</v>
      </c>
      <c r="B162" t="s">
        <v>86</v>
      </c>
      <c r="C162" t="s">
        <v>87</v>
      </c>
      <c r="D162" t="s">
        <v>5206</v>
      </c>
      <c r="E162" t="s">
        <v>8430</v>
      </c>
      <c r="F162" t="s">
        <v>5208</v>
      </c>
      <c r="G162" t="s">
        <v>7625</v>
      </c>
      <c r="H162" t="s">
        <v>455</v>
      </c>
      <c r="I162" t="s">
        <v>5209</v>
      </c>
      <c r="J162" t="s">
        <v>5210</v>
      </c>
      <c r="K162" t="s">
        <v>96</v>
      </c>
      <c r="L162" t="s">
        <v>8431</v>
      </c>
      <c r="M162" s="35">
        <v>45992.522499999999</v>
      </c>
      <c r="N162" s="35">
        <v>46013.604861111111</v>
      </c>
      <c r="P162" t="s">
        <v>7628</v>
      </c>
      <c r="R162" t="s">
        <v>964</v>
      </c>
      <c r="S162" t="s">
        <v>964</v>
      </c>
      <c r="U162" t="s">
        <v>5928</v>
      </c>
      <c r="V162" t="s">
        <v>8432</v>
      </c>
      <c r="W162" t="s">
        <v>7628</v>
      </c>
      <c r="Y162" t="s">
        <v>13</v>
      </c>
      <c r="Z162" t="s">
        <v>105</v>
      </c>
      <c r="AB162" s="37">
        <v>1</v>
      </c>
      <c r="AC162" s="37">
        <v>35780</v>
      </c>
      <c r="AD162" s="37">
        <v>0</v>
      </c>
      <c r="AE162" s="37">
        <v>35780</v>
      </c>
    </row>
    <row r="163" spans="1:31">
      <c r="A163" t="s">
        <v>123</v>
      </c>
      <c r="B163" t="s">
        <v>124</v>
      </c>
      <c r="C163" t="s">
        <v>125</v>
      </c>
      <c r="D163" t="s">
        <v>1507</v>
      </c>
      <c r="E163" t="s">
        <v>8433</v>
      </c>
      <c r="F163" t="s">
        <v>8434</v>
      </c>
      <c r="G163" t="s">
        <v>7632</v>
      </c>
      <c r="H163" t="s">
        <v>174</v>
      </c>
      <c r="I163" t="s">
        <v>123</v>
      </c>
      <c r="J163" t="s">
        <v>8435</v>
      </c>
      <c r="K163" t="s">
        <v>96</v>
      </c>
      <c r="L163" t="s">
        <v>8436</v>
      </c>
      <c r="M163" s="35">
        <v>45992.556689814817</v>
      </c>
      <c r="N163" s="35">
        <v>46007.593055555553</v>
      </c>
      <c r="P163" t="s">
        <v>7635</v>
      </c>
      <c r="Q163" t="s">
        <v>7636</v>
      </c>
      <c r="R163" t="s">
        <v>964</v>
      </c>
      <c r="S163" t="s">
        <v>964</v>
      </c>
      <c r="T163" t="s">
        <v>100</v>
      </c>
      <c r="U163" t="s">
        <v>5928</v>
      </c>
      <c r="V163" t="s">
        <v>8437</v>
      </c>
      <c r="W163" t="s">
        <v>102</v>
      </c>
      <c r="Y163" t="s">
        <v>8</v>
      </c>
      <c r="Z163" t="s">
        <v>105</v>
      </c>
      <c r="AA163" t="s">
        <v>1514</v>
      </c>
      <c r="AB163" s="37">
        <v>1</v>
      </c>
      <c r="AC163" s="37">
        <v>35780</v>
      </c>
      <c r="AD163" s="37">
        <v>75096</v>
      </c>
      <c r="AE163" s="37">
        <v>35780</v>
      </c>
    </row>
    <row r="164" spans="1:31">
      <c r="A164" t="s">
        <v>189</v>
      </c>
      <c r="B164" t="s">
        <v>190</v>
      </c>
      <c r="C164" t="s">
        <v>191</v>
      </c>
      <c r="D164" t="s">
        <v>3872</v>
      </c>
      <c r="E164" t="s">
        <v>8438</v>
      </c>
      <c r="F164" t="s">
        <v>3874</v>
      </c>
      <c r="G164" t="s">
        <v>7625</v>
      </c>
      <c r="H164" t="s">
        <v>195</v>
      </c>
      <c r="I164" t="s">
        <v>3875</v>
      </c>
      <c r="J164" t="s">
        <v>3876</v>
      </c>
      <c r="K164" t="s">
        <v>96</v>
      </c>
      <c r="L164" t="s">
        <v>8439</v>
      </c>
      <c r="M164" s="35">
        <v>45992.560833333337</v>
      </c>
      <c r="N164" s="35">
        <v>46000.335416666669</v>
      </c>
      <c r="P164" t="s">
        <v>7628</v>
      </c>
      <c r="R164" t="s">
        <v>964</v>
      </c>
      <c r="S164" t="s">
        <v>964</v>
      </c>
      <c r="U164" t="s">
        <v>5928</v>
      </c>
      <c r="V164" t="s">
        <v>8440</v>
      </c>
      <c r="W164" t="s">
        <v>7628</v>
      </c>
      <c r="Y164" t="s">
        <v>13</v>
      </c>
      <c r="Z164" t="s">
        <v>105</v>
      </c>
      <c r="AB164" s="37">
        <v>1</v>
      </c>
      <c r="AC164" s="37">
        <v>35780</v>
      </c>
      <c r="AD164" s="37">
        <v>0</v>
      </c>
      <c r="AE164" s="37">
        <v>35780</v>
      </c>
    </row>
    <row r="165" spans="1:31">
      <c r="A165" t="s">
        <v>189</v>
      </c>
      <c r="B165" t="s">
        <v>190</v>
      </c>
      <c r="C165" t="s">
        <v>191</v>
      </c>
      <c r="D165" t="s">
        <v>210</v>
      </c>
      <c r="E165" t="s">
        <v>8441</v>
      </c>
      <c r="F165" t="s">
        <v>8442</v>
      </c>
      <c r="G165" t="s">
        <v>7632</v>
      </c>
      <c r="H165" t="s">
        <v>195</v>
      </c>
      <c r="I165" t="s">
        <v>189</v>
      </c>
      <c r="J165" t="s">
        <v>8443</v>
      </c>
      <c r="K165" t="s">
        <v>96</v>
      </c>
      <c r="L165" t="s">
        <v>8444</v>
      </c>
      <c r="M165" s="35">
        <v>45992.586446759262</v>
      </c>
      <c r="N165" s="35">
        <v>46000.534722222219</v>
      </c>
      <c r="P165" t="s">
        <v>7635</v>
      </c>
      <c r="Q165" t="s">
        <v>7636</v>
      </c>
      <c r="R165" t="s">
        <v>98</v>
      </c>
      <c r="S165" t="s">
        <v>99</v>
      </c>
      <c r="U165" t="s">
        <v>5928</v>
      </c>
      <c r="V165" t="s">
        <v>8445</v>
      </c>
      <c r="W165" t="s">
        <v>102</v>
      </c>
      <c r="Y165" t="s">
        <v>8</v>
      </c>
      <c r="Z165" t="s">
        <v>105</v>
      </c>
      <c r="AA165" t="s">
        <v>8264</v>
      </c>
      <c r="AB165" s="37">
        <v>1</v>
      </c>
      <c r="AC165" s="37">
        <v>35780</v>
      </c>
      <c r="AD165" s="37">
        <v>75096</v>
      </c>
      <c r="AE165" s="37">
        <v>35780</v>
      </c>
    </row>
    <row r="166" spans="1:31">
      <c r="A166" t="s">
        <v>242</v>
      </c>
      <c r="B166" t="s">
        <v>248</v>
      </c>
      <c r="C166" t="s">
        <v>244</v>
      </c>
      <c r="D166" t="s">
        <v>309</v>
      </c>
      <c r="E166" t="s">
        <v>8446</v>
      </c>
      <c r="F166" t="s">
        <v>8447</v>
      </c>
      <c r="G166" t="s">
        <v>7632</v>
      </c>
      <c r="H166" t="s">
        <v>248</v>
      </c>
      <c r="I166" t="s">
        <v>242</v>
      </c>
      <c r="J166" t="s">
        <v>8448</v>
      </c>
      <c r="K166" t="s">
        <v>96</v>
      </c>
      <c r="L166" t="s">
        <v>8449</v>
      </c>
      <c r="M166" s="35">
        <v>45992.603564814817</v>
      </c>
      <c r="N166" s="35">
        <v>45994.517361111109</v>
      </c>
      <c r="P166" t="s">
        <v>7635</v>
      </c>
      <c r="Q166" t="s">
        <v>7636</v>
      </c>
      <c r="R166" t="s">
        <v>964</v>
      </c>
      <c r="S166" t="s">
        <v>964</v>
      </c>
      <c r="T166" t="s">
        <v>100</v>
      </c>
      <c r="U166" t="s">
        <v>5928</v>
      </c>
      <c r="V166" t="s">
        <v>8450</v>
      </c>
      <c r="W166" t="s">
        <v>102</v>
      </c>
      <c r="Y166" t="s">
        <v>8</v>
      </c>
      <c r="Z166" t="s">
        <v>105</v>
      </c>
      <c r="AA166" t="s">
        <v>1929</v>
      </c>
      <c r="AB166" s="37">
        <v>1</v>
      </c>
      <c r="AC166" s="37">
        <v>35780</v>
      </c>
      <c r="AD166" s="37">
        <v>75096</v>
      </c>
      <c r="AE166" s="37">
        <v>35780</v>
      </c>
    </row>
    <row r="167" spans="1:31">
      <c r="A167" t="s">
        <v>297</v>
      </c>
      <c r="B167" t="s">
        <v>109</v>
      </c>
      <c r="C167" t="s">
        <v>110</v>
      </c>
      <c r="D167" t="s">
        <v>352</v>
      </c>
      <c r="E167" t="s">
        <v>8451</v>
      </c>
      <c r="F167" t="s">
        <v>8452</v>
      </c>
      <c r="G167" t="s">
        <v>7632</v>
      </c>
      <c r="H167" t="s">
        <v>302</v>
      </c>
      <c r="I167" t="s">
        <v>297</v>
      </c>
      <c r="J167" t="s">
        <v>8453</v>
      </c>
      <c r="K167" t="s">
        <v>96</v>
      </c>
      <c r="L167" t="s">
        <v>8454</v>
      </c>
      <c r="M167" s="35">
        <v>45992.607708333337</v>
      </c>
      <c r="N167" s="35">
        <v>45995.605555555558</v>
      </c>
      <c r="P167" t="s">
        <v>7635</v>
      </c>
      <c r="Q167" t="s">
        <v>7636</v>
      </c>
      <c r="R167" t="s">
        <v>98</v>
      </c>
      <c r="S167" t="s">
        <v>99</v>
      </c>
      <c r="T167" t="s">
        <v>100</v>
      </c>
      <c r="U167" t="s">
        <v>5928</v>
      </c>
      <c r="V167" t="s">
        <v>8455</v>
      </c>
      <c r="W167" t="s">
        <v>102</v>
      </c>
      <c r="Y167" t="s">
        <v>8</v>
      </c>
      <c r="Z167" t="s">
        <v>105</v>
      </c>
      <c r="AA167" t="s">
        <v>1215</v>
      </c>
      <c r="AB167" s="37">
        <v>1</v>
      </c>
      <c r="AC167" s="37">
        <v>35780</v>
      </c>
      <c r="AD167" s="37">
        <v>75096</v>
      </c>
      <c r="AE167" s="37">
        <v>35780</v>
      </c>
    </row>
    <row r="168" spans="1:31">
      <c r="A168" t="s">
        <v>108</v>
      </c>
      <c r="B168" t="s">
        <v>109</v>
      </c>
      <c r="C168" t="s">
        <v>110</v>
      </c>
      <c r="D168" t="s">
        <v>1852</v>
      </c>
      <c r="E168" t="s">
        <v>8456</v>
      </c>
      <c r="F168" t="s">
        <v>8457</v>
      </c>
      <c r="G168" t="s">
        <v>7625</v>
      </c>
      <c r="H168" t="s">
        <v>183</v>
      </c>
      <c r="I168" t="s">
        <v>1162</v>
      </c>
      <c r="J168" t="s">
        <v>8458</v>
      </c>
      <c r="K168" t="s">
        <v>96</v>
      </c>
      <c r="L168" t="s">
        <v>8459</v>
      </c>
      <c r="M168" s="35">
        <v>45992.617291666669</v>
      </c>
      <c r="N168" s="35">
        <v>45998.70208333333</v>
      </c>
      <c r="P168" t="s">
        <v>7628</v>
      </c>
      <c r="R168" t="s">
        <v>98</v>
      </c>
      <c r="S168" t="s">
        <v>99</v>
      </c>
      <c r="U168" t="s">
        <v>5928</v>
      </c>
      <c r="V168" t="s">
        <v>8460</v>
      </c>
      <c r="W168" t="s">
        <v>7628</v>
      </c>
      <c r="Y168" t="s">
        <v>15</v>
      </c>
      <c r="Z168" t="s">
        <v>105</v>
      </c>
      <c r="AB168" s="37">
        <v>1</v>
      </c>
      <c r="AC168" s="37">
        <v>35780</v>
      </c>
      <c r="AD168" s="37">
        <v>0</v>
      </c>
      <c r="AE168" s="37">
        <v>35780</v>
      </c>
    </row>
    <row r="169" spans="1:31">
      <c r="A169" t="s">
        <v>417</v>
      </c>
      <c r="B169" t="s">
        <v>86</v>
      </c>
      <c r="C169" t="s">
        <v>87</v>
      </c>
      <c r="D169" t="s">
        <v>3333</v>
      </c>
      <c r="E169" t="s">
        <v>8461</v>
      </c>
      <c r="F169" t="s">
        <v>8462</v>
      </c>
      <c r="G169" t="s">
        <v>7625</v>
      </c>
      <c r="H169" t="s">
        <v>455</v>
      </c>
      <c r="I169" t="s">
        <v>3336</v>
      </c>
      <c r="J169" t="s">
        <v>8463</v>
      </c>
      <c r="K169" t="s">
        <v>96</v>
      </c>
      <c r="L169" t="s">
        <v>8464</v>
      </c>
      <c r="M169" s="35">
        <v>45992.619074074071</v>
      </c>
      <c r="N169" s="35">
        <v>45997.530555555553</v>
      </c>
      <c r="P169" t="s">
        <v>7628</v>
      </c>
      <c r="R169" t="s">
        <v>98</v>
      </c>
      <c r="S169" t="s">
        <v>99</v>
      </c>
      <c r="U169" t="s">
        <v>5928</v>
      </c>
      <c r="V169" t="s">
        <v>8465</v>
      </c>
      <c r="W169" t="s">
        <v>7628</v>
      </c>
      <c r="Y169" t="s">
        <v>13</v>
      </c>
      <c r="Z169" t="s">
        <v>105</v>
      </c>
      <c r="AB169" s="37">
        <v>1</v>
      </c>
      <c r="AC169" s="37">
        <v>35780</v>
      </c>
      <c r="AD169" s="37">
        <v>0</v>
      </c>
      <c r="AE169" s="37">
        <v>35780</v>
      </c>
    </row>
    <row r="170" spans="1:31">
      <c r="A170" t="s">
        <v>189</v>
      </c>
      <c r="B170" t="s">
        <v>190</v>
      </c>
      <c r="C170" t="s">
        <v>191</v>
      </c>
      <c r="D170" t="s">
        <v>210</v>
      </c>
      <c r="E170" t="s">
        <v>8466</v>
      </c>
      <c r="F170" t="s">
        <v>8467</v>
      </c>
      <c r="G170" t="s">
        <v>7632</v>
      </c>
      <c r="H170" t="s">
        <v>195</v>
      </c>
      <c r="I170" t="s">
        <v>189</v>
      </c>
      <c r="J170" t="s">
        <v>8468</v>
      </c>
      <c r="K170" t="s">
        <v>96</v>
      </c>
      <c r="L170" t="s">
        <v>8469</v>
      </c>
      <c r="M170" s="35">
        <v>45992.621608796297</v>
      </c>
      <c r="N170" s="35">
        <v>46000.511805555558</v>
      </c>
      <c r="P170" t="s">
        <v>7635</v>
      </c>
      <c r="Q170" t="s">
        <v>7636</v>
      </c>
      <c r="R170" t="s">
        <v>98</v>
      </c>
      <c r="S170" t="s">
        <v>99</v>
      </c>
      <c r="U170" t="s">
        <v>5928</v>
      </c>
      <c r="V170" t="s">
        <v>8470</v>
      </c>
      <c r="W170" t="s">
        <v>102</v>
      </c>
      <c r="Y170" t="s">
        <v>8</v>
      </c>
      <c r="Z170" t="s">
        <v>105</v>
      </c>
      <c r="AA170" t="s">
        <v>8264</v>
      </c>
      <c r="AB170" s="37">
        <v>1</v>
      </c>
      <c r="AC170" s="37">
        <v>35780</v>
      </c>
      <c r="AD170" s="37">
        <v>75096</v>
      </c>
      <c r="AE170" s="37">
        <v>35780</v>
      </c>
    </row>
    <row r="171" spans="1:31">
      <c r="A171" t="s">
        <v>1261</v>
      </c>
      <c r="B171" t="s">
        <v>124</v>
      </c>
      <c r="C171" t="s">
        <v>125</v>
      </c>
      <c r="D171" t="s">
        <v>1262</v>
      </c>
      <c r="E171" t="s">
        <v>8471</v>
      </c>
      <c r="F171" t="s">
        <v>8472</v>
      </c>
      <c r="G171" t="s">
        <v>7632</v>
      </c>
      <c r="H171" t="s">
        <v>1265</v>
      </c>
      <c r="I171" t="s">
        <v>1261</v>
      </c>
      <c r="J171" t="s">
        <v>8473</v>
      </c>
      <c r="K171" t="s">
        <v>96</v>
      </c>
      <c r="L171" t="s">
        <v>8474</v>
      </c>
      <c r="M171" s="35">
        <v>45992.649641203701</v>
      </c>
      <c r="N171" s="35">
        <v>45995.611111111109</v>
      </c>
      <c r="P171" t="s">
        <v>7635</v>
      </c>
      <c r="Q171" t="s">
        <v>7636</v>
      </c>
      <c r="R171" t="s">
        <v>964</v>
      </c>
      <c r="S171" t="s">
        <v>964</v>
      </c>
      <c r="T171" t="s">
        <v>100</v>
      </c>
      <c r="U171" t="s">
        <v>5928</v>
      </c>
      <c r="V171" t="s">
        <v>8475</v>
      </c>
      <c r="W171" t="s">
        <v>102</v>
      </c>
      <c r="Y171" t="s">
        <v>8</v>
      </c>
      <c r="Z171" t="s">
        <v>105</v>
      </c>
      <c r="AA171" t="s">
        <v>2746</v>
      </c>
      <c r="AB171" s="37">
        <v>1</v>
      </c>
      <c r="AC171" s="37">
        <v>35780</v>
      </c>
      <c r="AD171" s="37">
        <v>75096</v>
      </c>
      <c r="AE171" s="37">
        <v>35780</v>
      </c>
    </row>
    <row r="172" spans="1:31">
      <c r="A172" t="s">
        <v>108</v>
      </c>
      <c r="B172" t="s">
        <v>109</v>
      </c>
      <c r="C172" t="s">
        <v>110</v>
      </c>
      <c r="D172" t="s">
        <v>5243</v>
      </c>
      <c r="E172" t="s">
        <v>8476</v>
      </c>
      <c r="F172" t="s">
        <v>8477</v>
      </c>
      <c r="G172" t="s">
        <v>7632</v>
      </c>
      <c r="H172" t="s">
        <v>183</v>
      </c>
      <c r="I172" t="s">
        <v>5246</v>
      </c>
      <c r="J172" t="s">
        <v>8478</v>
      </c>
      <c r="K172" t="s">
        <v>96</v>
      </c>
      <c r="L172" t="s">
        <v>8479</v>
      </c>
      <c r="M172" s="35">
        <v>45992.647361111107</v>
      </c>
      <c r="N172" s="35">
        <v>45994.509027777778</v>
      </c>
      <c r="P172" t="s">
        <v>7635</v>
      </c>
      <c r="Q172" t="s">
        <v>7636</v>
      </c>
      <c r="R172" t="s">
        <v>98</v>
      </c>
      <c r="S172" t="s">
        <v>119</v>
      </c>
      <c r="T172" t="s">
        <v>100</v>
      </c>
      <c r="U172" t="s">
        <v>5928</v>
      </c>
      <c r="V172" t="s">
        <v>8480</v>
      </c>
      <c r="W172" t="s">
        <v>102</v>
      </c>
      <c r="Y172" t="s">
        <v>11</v>
      </c>
      <c r="Z172" t="s">
        <v>105</v>
      </c>
      <c r="AA172" t="s">
        <v>3522</v>
      </c>
      <c r="AB172" s="37">
        <v>1</v>
      </c>
      <c r="AC172" s="37">
        <v>67654</v>
      </c>
      <c r="AD172" s="37">
        <v>140396</v>
      </c>
      <c r="AE172" s="37">
        <v>67654</v>
      </c>
    </row>
    <row r="173" spans="1:31">
      <c r="A173" t="s">
        <v>242</v>
      </c>
      <c r="B173" t="s">
        <v>248</v>
      </c>
      <c r="C173" t="s">
        <v>244</v>
      </c>
      <c r="D173" t="s">
        <v>309</v>
      </c>
      <c r="E173" t="s">
        <v>8481</v>
      </c>
      <c r="F173" t="s">
        <v>8482</v>
      </c>
      <c r="G173" t="s">
        <v>7632</v>
      </c>
      <c r="H173" t="s">
        <v>248</v>
      </c>
      <c r="I173" t="s">
        <v>242</v>
      </c>
      <c r="J173" t="s">
        <v>8483</v>
      </c>
      <c r="K173" t="s">
        <v>96</v>
      </c>
      <c r="L173" t="s">
        <v>8484</v>
      </c>
      <c r="M173" s="35">
        <v>45992.647800925923</v>
      </c>
      <c r="N173" s="35">
        <v>46003.30972222222</v>
      </c>
      <c r="P173" t="s">
        <v>7635</v>
      </c>
      <c r="Q173" t="s">
        <v>7636</v>
      </c>
      <c r="R173" t="s">
        <v>964</v>
      </c>
      <c r="S173" t="s">
        <v>964</v>
      </c>
      <c r="T173" t="s">
        <v>100</v>
      </c>
      <c r="U173" t="s">
        <v>5928</v>
      </c>
      <c r="V173" t="s">
        <v>8485</v>
      </c>
      <c r="W173" t="s">
        <v>102</v>
      </c>
      <c r="Y173" t="s">
        <v>8</v>
      </c>
      <c r="Z173" t="s">
        <v>105</v>
      </c>
      <c r="AA173" t="s">
        <v>1658</v>
      </c>
      <c r="AB173" s="37">
        <v>1</v>
      </c>
      <c r="AC173" s="37">
        <v>35780</v>
      </c>
      <c r="AD173" s="37">
        <v>75096</v>
      </c>
      <c r="AE173" s="37">
        <v>35780</v>
      </c>
    </row>
    <row r="174" spans="1:31">
      <c r="A174" t="s">
        <v>297</v>
      </c>
      <c r="B174" t="s">
        <v>109</v>
      </c>
      <c r="C174" t="s">
        <v>110</v>
      </c>
      <c r="D174" t="s">
        <v>652</v>
      </c>
      <c r="E174" t="s">
        <v>8486</v>
      </c>
      <c r="F174" t="s">
        <v>8487</v>
      </c>
      <c r="G174" t="s">
        <v>7632</v>
      </c>
      <c r="H174" t="s">
        <v>655</v>
      </c>
      <c r="I174" t="s">
        <v>656</v>
      </c>
      <c r="J174" t="s">
        <v>8488</v>
      </c>
      <c r="K174" t="s">
        <v>96</v>
      </c>
      <c r="L174" t="s">
        <v>8489</v>
      </c>
      <c r="M174" s="35">
        <v>45992.65111111111</v>
      </c>
      <c r="N174" s="35">
        <v>45997.694444444453</v>
      </c>
      <c r="P174" t="s">
        <v>7635</v>
      </c>
      <c r="Q174" t="s">
        <v>7636</v>
      </c>
      <c r="R174" t="s">
        <v>98</v>
      </c>
      <c r="S174" t="s">
        <v>119</v>
      </c>
      <c r="T174" t="s">
        <v>100</v>
      </c>
      <c r="U174" t="s">
        <v>5928</v>
      </c>
      <c r="V174" t="s">
        <v>8490</v>
      </c>
      <c r="W174" t="s">
        <v>102</v>
      </c>
      <c r="Y174" t="s">
        <v>13</v>
      </c>
      <c r="Z174" t="s">
        <v>105</v>
      </c>
      <c r="AA174" t="s">
        <v>661</v>
      </c>
      <c r="AB174" s="37">
        <v>1</v>
      </c>
      <c r="AC174" s="37">
        <v>35780</v>
      </c>
      <c r="AD174" s="37">
        <v>196537</v>
      </c>
      <c r="AE174" s="37">
        <v>35780</v>
      </c>
    </row>
    <row r="175" spans="1:31">
      <c r="A175" t="s">
        <v>189</v>
      </c>
      <c r="B175" t="s">
        <v>190</v>
      </c>
      <c r="C175" t="s">
        <v>191</v>
      </c>
      <c r="D175" t="s">
        <v>837</v>
      </c>
      <c r="E175" t="s">
        <v>8491</v>
      </c>
      <c r="F175" t="s">
        <v>8492</v>
      </c>
      <c r="G175" t="s">
        <v>7632</v>
      </c>
      <c r="H175" t="s">
        <v>195</v>
      </c>
      <c r="I175" t="s">
        <v>840</v>
      </c>
      <c r="J175" t="s">
        <v>8493</v>
      </c>
      <c r="K175" t="s">
        <v>96</v>
      </c>
      <c r="L175" t="s">
        <v>8494</v>
      </c>
      <c r="M175" s="35">
        <v>45992.685983796298</v>
      </c>
      <c r="N175" s="35">
        <v>46000.511111111111</v>
      </c>
      <c r="P175" t="s">
        <v>7635</v>
      </c>
      <c r="Q175" t="s">
        <v>7636</v>
      </c>
      <c r="R175" t="s">
        <v>98</v>
      </c>
      <c r="S175" t="s">
        <v>119</v>
      </c>
      <c r="U175" t="s">
        <v>5928</v>
      </c>
      <c r="V175" t="s">
        <v>8495</v>
      </c>
      <c r="W175" t="s">
        <v>102</v>
      </c>
      <c r="Y175" t="s">
        <v>8</v>
      </c>
      <c r="Z175" t="s">
        <v>105</v>
      </c>
      <c r="AA175" t="s">
        <v>8264</v>
      </c>
      <c r="AB175" s="37">
        <v>1</v>
      </c>
      <c r="AC175" s="37">
        <v>35780</v>
      </c>
      <c r="AD175" s="37">
        <v>75096</v>
      </c>
      <c r="AE175" s="37">
        <v>35780</v>
      </c>
    </row>
    <row r="176" spans="1:31">
      <c r="A176" t="s">
        <v>189</v>
      </c>
      <c r="B176" t="s">
        <v>190</v>
      </c>
      <c r="C176" t="s">
        <v>191</v>
      </c>
      <c r="D176" t="s">
        <v>210</v>
      </c>
      <c r="E176" t="s">
        <v>8496</v>
      </c>
      <c r="F176" t="s">
        <v>1412</v>
      </c>
      <c r="G176" t="s">
        <v>7632</v>
      </c>
      <c r="H176" t="s">
        <v>195</v>
      </c>
      <c r="I176" t="s">
        <v>189</v>
      </c>
      <c r="J176" t="s">
        <v>1413</v>
      </c>
      <c r="K176" t="s">
        <v>96</v>
      </c>
      <c r="L176" t="s">
        <v>8497</v>
      </c>
      <c r="M176" s="35">
        <v>45992.674224537041</v>
      </c>
      <c r="N176" s="35">
        <v>46000.62777777778</v>
      </c>
      <c r="P176" t="s">
        <v>7635</v>
      </c>
      <c r="Q176" t="s">
        <v>7636</v>
      </c>
      <c r="R176" t="s">
        <v>142</v>
      </c>
      <c r="S176" t="s">
        <v>1415</v>
      </c>
      <c r="U176" t="s">
        <v>5928</v>
      </c>
      <c r="V176" t="s">
        <v>8498</v>
      </c>
      <c r="W176" t="s">
        <v>102</v>
      </c>
      <c r="Y176" t="s">
        <v>8</v>
      </c>
      <c r="Z176" t="s">
        <v>105</v>
      </c>
      <c r="AA176" t="s">
        <v>5808</v>
      </c>
      <c r="AB176" s="37">
        <v>1</v>
      </c>
      <c r="AC176" s="37">
        <v>35780</v>
      </c>
      <c r="AD176" s="37">
        <v>75096</v>
      </c>
      <c r="AE176" s="37">
        <v>35780</v>
      </c>
    </row>
    <row r="177" spans="1:31">
      <c r="A177" t="s">
        <v>297</v>
      </c>
      <c r="B177" t="s">
        <v>109</v>
      </c>
      <c r="C177" t="s">
        <v>110</v>
      </c>
      <c r="D177" t="s">
        <v>652</v>
      </c>
      <c r="E177" t="s">
        <v>8499</v>
      </c>
      <c r="F177" t="s">
        <v>8500</v>
      </c>
      <c r="G177" t="s">
        <v>7632</v>
      </c>
      <c r="H177" t="s">
        <v>655</v>
      </c>
      <c r="I177" t="s">
        <v>656</v>
      </c>
      <c r="J177" t="s">
        <v>8501</v>
      </c>
      <c r="K177" t="s">
        <v>96</v>
      </c>
      <c r="L177" t="s">
        <v>8502</v>
      </c>
      <c r="M177" s="35">
        <v>45992.66851851852</v>
      </c>
      <c r="N177" s="35">
        <v>45997.693055555559</v>
      </c>
      <c r="P177" t="s">
        <v>7635</v>
      </c>
      <c r="Q177" t="s">
        <v>7636</v>
      </c>
      <c r="R177" t="s">
        <v>964</v>
      </c>
      <c r="S177" t="s">
        <v>964</v>
      </c>
      <c r="T177" t="s">
        <v>1347</v>
      </c>
      <c r="U177" t="s">
        <v>6409</v>
      </c>
      <c r="V177" t="s">
        <v>8503</v>
      </c>
      <c r="W177" t="s">
        <v>102</v>
      </c>
      <c r="Y177" t="s">
        <v>13</v>
      </c>
      <c r="Z177" t="s">
        <v>105</v>
      </c>
      <c r="AA177" t="s">
        <v>661</v>
      </c>
      <c r="AB177" s="37">
        <v>1</v>
      </c>
      <c r="AC177" s="37">
        <v>35780</v>
      </c>
      <c r="AD177" s="37">
        <v>196537</v>
      </c>
      <c r="AE177" s="37">
        <v>35780</v>
      </c>
    </row>
    <row r="178" spans="1:31">
      <c r="A178" t="s">
        <v>1066</v>
      </c>
      <c r="B178" t="s">
        <v>190</v>
      </c>
      <c r="C178" t="s">
        <v>191</v>
      </c>
      <c r="D178" t="s">
        <v>1426</v>
      </c>
      <c r="E178" t="s">
        <v>8504</v>
      </c>
      <c r="F178" t="s">
        <v>1428</v>
      </c>
      <c r="G178" t="s">
        <v>7632</v>
      </c>
      <c r="H178" t="s">
        <v>195</v>
      </c>
      <c r="I178" t="s">
        <v>1066</v>
      </c>
      <c r="J178" t="s">
        <v>1429</v>
      </c>
      <c r="K178" t="s">
        <v>96</v>
      </c>
      <c r="L178" t="s">
        <v>8505</v>
      </c>
      <c r="M178" s="35">
        <v>45992.682488425933</v>
      </c>
      <c r="N178" s="35">
        <v>46000.663888888892</v>
      </c>
      <c r="P178" t="s">
        <v>7635</v>
      </c>
      <c r="Q178" t="s">
        <v>7636</v>
      </c>
      <c r="R178" t="s">
        <v>98</v>
      </c>
      <c r="S178" t="s">
        <v>119</v>
      </c>
      <c r="T178" t="s">
        <v>100</v>
      </c>
      <c r="U178" t="s">
        <v>5928</v>
      </c>
      <c r="V178" t="s">
        <v>8506</v>
      </c>
      <c r="W178" t="s">
        <v>102</v>
      </c>
      <c r="Y178" t="s">
        <v>8</v>
      </c>
      <c r="Z178" t="s">
        <v>105</v>
      </c>
      <c r="AA178" t="s">
        <v>1075</v>
      </c>
      <c r="AB178" s="37">
        <v>1</v>
      </c>
      <c r="AC178" s="37">
        <v>35780</v>
      </c>
      <c r="AD178" s="37">
        <v>75096</v>
      </c>
      <c r="AE178" s="37">
        <v>35780</v>
      </c>
    </row>
    <row r="179" spans="1:31">
      <c r="A179" t="s">
        <v>189</v>
      </c>
      <c r="B179" t="s">
        <v>190</v>
      </c>
      <c r="C179" t="s">
        <v>191</v>
      </c>
      <c r="D179" t="s">
        <v>837</v>
      </c>
      <c r="E179" t="s">
        <v>8507</v>
      </c>
      <c r="F179" t="s">
        <v>8508</v>
      </c>
      <c r="G179" t="s">
        <v>7632</v>
      </c>
      <c r="H179" t="s">
        <v>195</v>
      </c>
      <c r="I179" t="s">
        <v>840</v>
      </c>
      <c r="J179" t="s">
        <v>8509</v>
      </c>
      <c r="K179" t="s">
        <v>96</v>
      </c>
      <c r="L179" t="s">
        <v>8510</v>
      </c>
      <c r="M179" s="35">
        <v>45992.689328703702</v>
      </c>
      <c r="N179" s="35">
        <v>46000.511805555558</v>
      </c>
      <c r="P179" t="s">
        <v>7635</v>
      </c>
      <c r="Q179" t="s">
        <v>7636</v>
      </c>
      <c r="R179" t="s">
        <v>98</v>
      </c>
      <c r="S179" t="s">
        <v>99</v>
      </c>
      <c r="U179" t="s">
        <v>5928</v>
      </c>
      <c r="V179" t="s">
        <v>8511</v>
      </c>
      <c r="W179" t="s">
        <v>102</v>
      </c>
      <c r="Y179" t="s">
        <v>8</v>
      </c>
      <c r="Z179" t="s">
        <v>105</v>
      </c>
      <c r="AA179" t="s">
        <v>8264</v>
      </c>
      <c r="AB179" s="37">
        <v>1</v>
      </c>
      <c r="AC179" s="37">
        <v>35780</v>
      </c>
      <c r="AD179" s="37">
        <v>75096</v>
      </c>
      <c r="AE179" s="37">
        <v>35780</v>
      </c>
    </row>
    <row r="180" spans="1:31">
      <c r="A180" t="s">
        <v>284</v>
      </c>
      <c r="B180" t="s">
        <v>957</v>
      </c>
      <c r="C180" t="s">
        <v>286</v>
      </c>
      <c r="D180" t="s">
        <v>1032</v>
      </c>
      <c r="E180" t="s">
        <v>8512</v>
      </c>
      <c r="F180" t="s">
        <v>8513</v>
      </c>
      <c r="G180" t="s">
        <v>7625</v>
      </c>
      <c r="H180" t="s">
        <v>290</v>
      </c>
      <c r="I180" t="s">
        <v>1035</v>
      </c>
      <c r="J180" t="s">
        <v>8514</v>
      </c>
      <c r="K180" t="s">
        <v>96</v>
      </c>
      <c r="L180" t="s">
        <v>8515</v>
      </c>
      <c r="M180" s="35">
        <v>45992.724074074067</v>
      </c>
      <c r="N180" s="35">
        <v>45995.500694444447</v>
      </c>
      <c r="P180" t="s">
        <v>7628</v>
      </c>
      <c r="R180" t="s">
        <v>98</v>
      </c>
      <c r="S180" t="s">
        <v>99</v>
      </c>
      <c r="U180" t="s">
        <v>5928</v>
      </c>
      <c r="V180" t="s">
        <v>8516</v>
      </c>
      <c r="W180" t="s">
        <v>7628</v>
      </c>
      <c r="Y180" t="s">
        <v>13</v>
      </c>
      <c r="Z180" t="s">
        <v>105</v>
      </c>
      <c r="AB180" s="37">
        <v>1</v>
      </c>
      <c r="AC180" s="37">
        <v>35780</v>
      </c>
      <c r="AD180" s="37">
        <v>0</v>
      </c>
      <c r="AE180" s="37">
        <v>35780</v>
      </c>
    </row>
    <row r="181" spans="1:31">
      <c r="A181" t="s">
        <v>417</v>
      </c>
      <c r="B181" t="s">
        <v>86</v>
      </c>
      <c r="C181" t="s">
        <v>87</v>
      </c>
      <c r="D181" t="s">
        <v>452</v>
      </c>
      <c r="E181" t="s">
        <v>8517</v>
      </c>
      <c r="F181" t="s">
        <v>6213</v>
      </c>
      <c r="G181" t="s">
        <v>7632</v>
      </c>
      <c r="H181" t="s">
        <v>455</v>
      </c>
      <c r="I181" t="s">
        <v>417</v>
      </c>
      <c r="J181" t="s">
        <v>6214</v>
      </c>
      <c r="K181" t="s">
        <v>96</v>
      </c>
      <c r="L181" t="s">
        <v>8518</v>
      </c>
      <c r="M181" s="35">
        <v>45992.691504629627</v>
      </c>
      <c r="N181" s="35">
        <v>45993.40902777778</v>
      </c>
      <c r="P181" t="s">
        <v>7635</v>
      </c>
      <c r="Q181" t="s">
        <v>7636</v>
      </c>
      <c r="R181" t="s">
        <v>98</v>
      </c>
      <c r="S181" t="s">
        <v>99</v>
      </c>
      <c r="T181" t="s">
        <v>100</v>
      </c>
      <c r="U181" t="s">
        <v>5928</v>
      </c>
      <c r="V181" t="s">
        <v>8519</v>
      </c>
      <c r="W181" t="s">
        <v>102</v>
      </c>
      <c r="Y181" t="s">
        <v>8</v>
      </c>
      <c r="Z181" t="s">
        <v>105</v>
      </c>
      <c r="AA181" t="s">
        <v>460</v>
      </c>
      <c r="AB181" s="37">
        <v>1</v>
      </c>
      <c r="AC181" s="37">
        <v>35780</v>
      </c>
      <c r="AD181" s="37">
        <v>75096</v>
      </c>
      <c r="AE181" s="37">
        <v>35780</v>
      </c>
    </row>
    <row r="182" spans="1:31">
      <c r="A182" t="s">
        <v>1261</v>
      </c>
      <c r="B182" t="s">
        <v>124</v>
      </c>
      <c r="C182" t="s">
        <v>125</v>
      </c>
      <c r="D182" t="s">
        <v>3963</v>
      </c>
      <c r="E182" t="s">
        <v>8520</v>
      </c>
      <c r="F182" t="s">
        <v>8521</v>
      </c>
      <c r="G182" t="s">
        <v>7632</v>
      </c>
      <c r="H182" t="s">
        <v>1265</v>
      </c>
      <c r="I182" t="s">
        <v>3966</v>
      </c>
      <c r="J182" t="s">
        <v>8522</v>
      </c>
      <c r="K182" t="s">
        <v>96</v>
      </c>
      <c r="L182" t="s">
        <v>8523</v>
      </c>
      <c r="M182" s="35">
        <v>45992.692083333342</v>
      </c>
      <c r="N182" s="35">
        <v>46000.441666666673</v>
      </c>
      <c r="P182" t="s">
        <v>7635</v>
      </c>
      <c r="Q182" t="s">
        <v>7636</v>
      </c>
      <c r="R182" t="s">
        <v>98</v>
      </c>
      <c r="S182" t="s">
        <v>119</v>
      </c>
      <c r="T182" t="s">
        <v>100</v>
      </c>
      <c r="U182" t="s">
        <v>5928</v>
      </c>
      <c r="V182" t="s">
        <v>8524</v>
      </c>
      <c r="W182" t="s">
        <v>102</v>
      </c>
      <c r="Y182" t="s">
        <v>11</v>
      </c>
      <c r="Z182" t="s">
        <v>105</v>
      </c>
      <c r="AA182" t="s">
        <v>1936</v>
      </c>
      <c r="AB182" s="37">
        <v>1</v>
      </c>
      <c r="AC182" s="37">
        <v>67654</v>
      </c>
      <c r="AD182" s="37">
        <v>140396</v>
      </c>
      <c r="AE182" s="37">
        <v>67654</v>
      </c>
    </row>
    <row r="183" spans="1:31">
      <c r="A183" t="s">
        <v>297</v>
      </c>
      <c r="B183" t="s">
        <v>109</v>
      </c>
      <c r="C183" t="s">
        <v>110</v>
      </c>
      <c r="D183" t="s">
        <v>352</v>
      </c>
      <c r="E183" t="s">
        <v>8525</v>
      </c>
      <c r="F183" t="s">
        <v>8526</v>
      </c>
      <c r="G183" t="s">
        <v>7632</v>
      </c>
      <c r="H183" t="s">
        <v>302</v>
      </c>
      <c r="I183" t="s">
        <v>297</v>
      </c>
      <c r="J183" t="s">
        <v>8527</v>
      </c>
      <c r="K183" t="s">
        <v>96</v>
      </c>
      <c r="L183" t="s">
        <v>8528</v>
      </c>
      <c r="M183" s="35">
        <v>45992.702407407407</v>
      </c>
      <c r="N183" s="35">
        <v>45996.402777777781</v>
      </c>
      <c r="P183" t="s">
        <v>7635</v>
      </c>
      <c r="Q183" t="s">
        <v>7636</v>
      </c>
      <c r="R183" t="s">
        <v>98</v>
      </c>
      <c r="S183" t="s">
        <v>99</v>
      </c>
      <c r="T183" t="s">
        <v>100</v>
      </c>
      <c r="U183" t="s">
        <v>5928</v>
      </c>
      <c r="V183" t="s">
        <v>8529</v>
      </c>
      <c r="W183" t="s">
        <v>102</v>
      </c>
      <c r="Y183" t="s">
        <v>8</v>
      </c>
      <c r="Z183" t="s">
        <v>105</v>
      </c>
      <c r="AA183" t="s">
        <v>1459</v>
      </c>
      <c r="AB183" s="37">
        <v>1</v>
      </c>
      <c r="AC183" s="37">
        <v>35780</v>
      </c>
      <c r="AD183" s="37">
        <v>75096</v>
      </c>
      <c r="AE183" s="37">
        <v>35780</v>
      </c>
    </row>
    <row r="184" spans="1:31">
      <c r="A184" t="s">
        <v>189</v>
      </c>
      <c r="B184" t="s">
        <v>190</v>
      </c>
      <c r="C184" t="s">
        <v>191</v>
      </c>
      <c r="D184" t="s">
        <v>837</v>
      </c>
      <c r="E184" t="s">
        <v>8530</v>
      </c>
      <c r="F184" t="s">
        <v>8531</v>
      </c>
      <c r="G184" t="s">
        <v>7632</v>
      </c>
      <c r="H184" t="s">
        <v>195</v>
      </c>
      <c r="I184" t="s">
        <v>840</v>
      </c>
      <c r="J184" t="s">
        <v>8532</v>
      </c>
      <c r="K184" t="s">
        <v>96</v>
      </c>
      <c r="L184" t="s">
        <v>8533</v>
      </c>
      <c r="M184" s="35">
        <v>45992.72283564815</v>
      </c>
      <c r="N184" s="35">
        <v>46000.510416666657</v>
      </c>
      <c r="P184" t="s">
        <v>7635</v>
      </c>
      <c r="Q184" t="s">
        <v>7636</v>
      </c>
      <c r="R184" t="s">
        <v>98</v>
      </c>
      <c r="S184" t="s">
        <v>99</v>
      </c>
      <c r="U184" t="s">
        <v>5928</v>
      </c>
      <c r="V184" t="s">
        <v>8534</v>
      </c>
      <c r="W184" t="s">
        <v>102</v>
      </c>
      <c r="Y184" t="s">
        <v>8</v>
      </c>
      <c r="Z184" t="s">
        <v>105</v>
      </c>
      <c r="AA184" t="s">
        <v>8264</v>
      </c>
      <c r="AB184" s="37">
        <v>1</v>
      </c>
      <c r="AC184" s="37">
        <v>35780</v>
      </c>
      <c r="AD184" s="37">
        <v>75096</v>
      </c>
      <c r="AE184" s="37">
        <v>35780</v>
      </c>
    </row>
    <row r="185" spans="1:31">
      <c r="A185" t="s">
        <v>189</v>
      </c>
      <c r="B185" t="s">
        <v>190</v>
      </c>
      <c r="C185" t="s">
        <v>191</v>
      </c>
      <c r="D185" t="s">
        <v>210</v>
      </c>
      <c r="E185" t="s">
        <v>8535</v>
      </c>
      <c r="F185" t="s">
        <v>8536</v>
      </c>
      <c r="G185" t="s">
        <v>7632</v>
      </c>
      <c r="H185" t="s">
        <v>195</v>
      </c>
      <c r="I185" t="s">
        <v>189</v>
      </c>
      <c r="J185" t="s">
        <v>8537</v>
      </c>
      <c r="K185" t="s">
        <v>96</v>
      </c>
      <c r="L185" t="s">
        <v>8538</v>
      </c>
      <c r="M185" s="35">
        <v>45992.710625</v>
      </c>
      <c r="N185" s="35">
        <v>46002.361111111109</v>
      </c>
      <c r="P185" t="s">
        <v>7635</v>
      </c>
      <c r="Q185" t="s">
        <v>7636</v>
      </c>
      <c r="R185" t="s">
        <v>98</v>
      </c>
      <c r="S185" t="s">
        <v>99</v>
      </c>
      <c r="U185" t="s">
        <v>5928</v>
      </c>
      <c r="V185" t="s">
        <v>8539</v>
      </c>
      <c r="W185" t="s">
        <v>102</v>
      </c>
      <c r="Y185" t="s">
        <v>8</v>
      </c>
      <c r="Z185" t="s">
        <v>105</v>
      </c>
      <c r="AA185" t="s">
        <v>8264</v>
      </c>
      <c r="AB185" s="37">
        <v>1</v>
      </c>
      <c r="AC185" s="37">
        <v>35780</v>
      </c>
      <c r="AD185" s="37">
        <v>75096</v>
      </c>
      <c r="AE185" s="37">
        <v>35780</v>
      </c>
    </row>
    <row r="186" spans="1:31">
      <c r="A186" t="s">
        <v>85</v>
      </c>
      <c r="B186" t="s">
        <v>86</v>
      </c>
      <c r="C186" t="s">
        <v>87</v>
      </c>
      <c r="D186" t="s">
        <v>202</v>
      </c>
      <c r="E186" t="s">
        <v>8540</v>
      </c>
      <c r="F186" t="s">
        <v>8541</v>
      </c>
      <c r="G186" t="s">
        <v>7632</v>
      </c>
      <c r="H186" t="s">
        <v>93</v>
      </c>
      <c r="I186" t="s">
        <v>85</v>
      </c>
      <c r="J186" t="s">
        <v>8542</v>
      </c>
      <c r="K186" t="s">
        <v>96</v>
      </c>
      <c r="L186" t="s">
        <v>8543</v>
      </c>
      <c r="M186" s="35">
        <v>45992.749502314808</v>
      </c>
      <c r="N186" s="35">
        <v>45994.413888888892</v>
      </c>
      <c r="P186" t="s">
        <v>7635</v>
      </c>
      <c r="Q186" t="s">
        <v>7636</v>
      </c>
      <c r="R186" t="s">
        <v>98</v>
      </c>
      <c r="S186" t="s">
        <v>99</v>
      </c>
      <c r="T186" t="s">
        <v>100</v>
      </c>
      <c r="U186" t="s">
        <v>5928</v>
      </c>
      <c r="V186" t="s">
        <v>8544</v>
      </c>
      <c r="W186" t="s">
        <v>102</v>
      </c>
      <c r="Y186" t="s">
        <v>8</v>
      </c>
      <c r="Z186" t="s">
        <v>105</v>
      </c>
      <c r="AA186" t="s">
        <v>3083</v>
      </c>
      <c r="AB186" s="37">
        <v>1</v>
      </c>
      <c r="AC186" s="37">
        <v>35780</v>
      </c>
      <c r="AD186" s="37">
        <v>75096</v>
      </c>
      <c r="AE186" s="37">
        <v>35780</v>
      </c>
    </row>
    <row r="187" spans="1:31">
      <c r="A187" t="s">
        <v>284</v>
      </c>
      <c r="B187" t="s">
        <v>957</v>
      </c>
      <c r="C187" t="s">
        <v>286</v>
      </c>
      <c r="D187" t="s">
        <v>3223</v>
      </c>
      <c r="E187" t="s">
        <v>8545</v>
      </c>
      <c r="F187" t="s">
        <v>8546</v>
      </c>
      <c r="G187" t="s">
        <v>7632</v>
      </c>
      <c r="H187" t="s">
        <v>290</v>
      </c>
      <c r="I187" t="s">
        <v>284</v>
      </c>
      <c r="J187" t="s">
        <v>8547</v>
      </c>
      <c r="K187" t="s">
        <v>96</v>
      </c>
      <c r="L187" t="s">
        <v>8548</v>
      </c>
      <c r="M187" s="35">
        <v>45993.333333333343</v>
      </c>
      <c r="N187" s="35">
        <v>45994.650694444441</v>
      </c>
      <c r="P187" t="s">
        <v>7635</v>
      </c>
      <c r="Q187" t="s">
        <v>7636</v>
      </c>
      <c r="R187" t="s">
        <v>963</v>
      </c>
      <c r="S187" t="s">
        <v>963</v>
      </c>
      <c r="T187" t="s">
        <v>100</v>
      </c>
      <c r="U187" t="s">
        <v>5928</v>
      </c>
      <c r="V187" t="s">
        <v>8549</v>
      </c>
      <c r="W187" t="s">
        <v>102</v>
      </c>
      <c r="Y187" t="s">
        <v>8</v>
      </c>
      <c r="Z187" t="s">
        <v>105</v>
      </c>
      <c r="AA187" t="s">
        <v>1842</v>
      </c>
      <c r="AB187" s="37">
        <v>1</v>
      </c>
      <c r="AC187" s="37">
        <v>35780</v>
      </c>
      <c r="AD187" s="37">
        <v>75096</v>
      </c>
      <c r="AE187" s="37">
        <v>35780</v>
      </c>
    </row>
    <row r="188" spans="1:31">
      <c r="A188" t="s">
        <v>317</v>
      </c>
      <c r="B188" t="s">
        <v>124</v>
      </c>
      <c r="C188" t="s">
        <v>125</v>
      </c>
      <c r="D188" t="s">
        <v>1253</v>
      </c>
      <c r="E188" t="s">
        <v>8550</v>
      </c>
      <c r="F188" t="s">
        <v>1461</v>
      </c>
      <c r="G188" t="s">
        <v>7632</v>
      </c>
      <c r="H188" t="s">
        <v>195</v>
      </c>
      <c r="I188" t="s">
        <v>1256</v>
      </c>
      <c r="J188" t="s">
        <v>1462</v>
      </c>
      <c r="K188" t="s">
        <v>96</v>
      </c>
      <c r="L188" t="s">
        <v>8551</v>
      </c>
      <c r="M188" s="35">
        <v>45993.333333333343</v>
      </c>
      <c r="N188" s="35">
        <v>45995.60833333333</v>
      </c>
      <c r="P188" t="s">
        <v>7635</v>
      </c>
      <c r="Q188" t="s">
        <v>7636</v>
      </c>
      <c r="R188" t="s">
        <v>98</v>
      </c>
      <c r="S188" t="s">
        <v>99</v>
      </c>
      <c r="T188" t="s">
        <v>100</v>
      </c>
      <c r="U188" t="s">
        <v>5928</v>
      </c>
      <c r="V188" t="s">
        <v>8552</v>
      </c>
      <c r="W188" t="s">
        <v>102</v>
      </c>
      <c r="Y188" t="s">
        <v>11</v>
      </c>
      <c r="Z188" t="s">
        <v>105</v>
      </c>
      <c r="AA188" t="s">
        <v>1819</v>
      </c>
      <c r="AB188" s="37">
        <v>1</v>
      </c>
      <c r="AC188" s="37">
        <v>67654</v>
      </c>
      <c r="AD188" s="37">
        <v>140396</v>
      </c>
      <c r="AE188" s="37">
        <v>67654</v>
      </c>
    </row>
    <row r="189" spans="1:31">
      <c r="A189" t="s">
        <v>626</v>
      </c>
      <c r="B189" t="s">
        <v>124</v>
      </c>
      <c r="C189" t="s">
        <v>125</v>
      </c>
      <c r="D189" t="s">
        <v>4246</v>
      </c>
      <c r="E189" t="s">
        <v>8553</v>
      </c>
      <c r="F189" t="s">
        <v>8554</v>
      </c>
      <c r="G189" t="s">
        <v>7632</v>
      </c>
      <c r="H189" t="s">
        <v>630</v>
      </c>
      <c r="I189" t="s">
        <v>4249</v>
      </c>
      <c r="J189" t="s">
        <v>8555</v>
      </c>
      <c r="K189" t="s">
        <v>96</v>
      </c>
      <c r="L189" t="s">
        <v>8556</v>
      </c>
      <c r="M189" s="35">
        <v>45993.333333333343</v>
      </c>
      <c r="N189" s="35">
        <v>45996.638888888891</v>
      </c>
      <c r="P189" t="s">
        <v>7635</v>
      </c>
      <c r="Q189" t="s">
        <v>7636</v>
      </c>
      <c r="R189" t="s">
        <v>98</v>
      </c>
      <c r="S189" t="s">
        <v>99</v>
      </c>
      <c r="T189" t="s">
        <v>100</v>
      </c>
      <c r="U189" t="s">
        <v>5928</v>
      </c>
      <c r="V189" t="s">
        <v>8557</v>
      </c>
      <c r="W189" t="s">
        <v>102</v>
      </c>
      <c r="Y189" t="s">
        <v>11</v>
      </c>
      <c r="Z189" t="s">
        <v>105</v>
      </c>
      <c r="AA189" t="s">
        <v>635</v>
      </c>
      <c r="AB189" s="37">
        <v>1</v>
      </c>
      <c r="AC189" s="37">
        <v>67654</v>
      </c>
      <c r="AD189" s="37">
        <v>140396</v>
      </c>
      <c r="AE189" s="37">
        <v>67654</v>
      </c>
    </row>
    <row r="190" spans="1:31">
      <c r="A190" t="s">
        <v>1066</v>
      </c>
      <c r="B190" t="s">
        <v>190</v>
      </c>
      <c r="C190" t="s">
        <v>191</v>
      </c>
      <c r="D190" t="s">
        <v>2451</v>
      </c>
      <c r="E190" t="s">
        <v>8558</v>
      </c>
      <c r="F190" t="s">
        <v>8559</v>
      </c>
      <c r="G190" t="s">
        <v>7625</v>
      </c>
      <c r="H190" t="s">
        <v>276</v>
      </c>
      <c r="I190" t="s">
        <v>1079</v>
      </c>
      <c r="J190" t="s">
        <v>8560</v>
      </c>
      <c r="K190" t="s">
        <v>96</v>
      </c>
      <c r="L190" t="s">
        <v>8561</v>
      </c>
      <c r="M190" s="35">
        <v>45993.333333333343</v>
      </c>
      <c r="N190" s="35">
        <v>45997.529166666667</v>
      </c>
      <c r="P190" t="s">
        <v>7628</v>
      </c>
      <c r="R190" t="s">
        <v>963</v>
      </c>
      <c r="S190" t="s">
        <v>963</v>
      </c>
      <c r="U190" t="s">
        <v>5928</v>
      </c>
      <c r="V190" t="s">
        <v>8562</v>
      </c>
      <c r="W190" t="s">
        <v>7628</v>
      </c>
      <c r="Y190" t="s">
        <v>104</v>
      </c>
      <c r="Z190" t="s">
        <v>1167</v>
      </c>
      <c r="AB190" s="37">
        <v>1</v>
      </c>
      <c r="AC190" s="37">
        <v>35780</v>
      </c>
      <c r="AD190" s="37">
        <v>0</v>
      </c>
      <c r="AE190" s="37">
        <v>35780</v>
      </c>
    </row>
    <row r="191" spans="1:31">
      <c r="A191" t="s">
        <v>189</v>
      </c>
      <c r="B191" t="s">
        <v>190</v>
      </c>
      <c r="C191" t="s">
        <v>191</v>
      </c>
      <c r="D191" t="s">
        <v>3872</v>
      </c>
      <c r="E191" t="s">
        <v>8563</v>
      </c>
      <c r="F191" t="s">
        <v>8564</v>
      </c>
      <c r="G191" t="s">
        <v>7632</v>
      </c>
      <c r="H191" t="s">
        <v>195</v>
      </c>
      <c r="I191" t="s">
        <v>3875</v>
      </c>
      <c r="J191" t="s">
        <v>8565</v>
      </c>
      <c r="K191" t="s">
        <v>96</v>
      </c>
      <c r="L191" t="s">
        <v>8566</v>
      </c>
      <c r="M191" s="35">
        <v>45993.333333333343</v>
      </c>
      <c r="N191" s="35">
        <v>45997.706944444442</v>
      </c>
      <c r="P191" t="s">
        <v>7635</v>
      </c>
      <c r="Q191" t="s">
        <v>7636</v>
      </c>
      <c r="R191" t="s">
        <v>964</v>
      </c>
      <c r="S191" t="s">
        <v>964</v>
      </c>
      <c r="T191" t="s">
        <v>100</v>
      </c>
      <c r="U191" t="s">
        <v>5928</v>
      </c>
      <c r="V191" t="s">
        <v>8567</v>
      </c>
      <c r="W191" t="s">
        <v>7667</v>
      </c>
      <c r="Y191" t="s">
        <v>13</v>
      </c>
      <c r="Z191" t="s">
        <v>105</v>
      </c>
      <c r="AA191" t="s">
        <v>400</v>
      </c>
      <c r="AB191" s="37">
        <v>1</v>
      </c>
      <c r="AC191" s="37">
        <v>35780</v>
      </c>
      <c r="AD191" s="37">
        <v>0</v>
      </c>
      <c r="AE191" s="37">
        <v>35780</v>
      </c>
    </row>
    <row r="192" spans="1:31">
      <c r="A192" t="s">
        <v>108</v>
      </c>
      <c r="B192" t="s">
        <v>109</v>
      </c>
      <c r="C192" t="s">
        <v>110</v>
      </c>
      <c r="D192" t="s">
        <v>8568</v>
      </c>
      <c r="E192" t="s">
        <v>8569</v>
      </c>
      <c r="F192" t="s">
        <v>8570</v>
      </c>
      <c r="G192" t="s">
        <v>7625</v>
      </c>
      <c r="H192" t="s">
        <v>115</v>
      </c>
      <c r="I192" t="s">
        <v>8571</v>
      </c>
      <c r="J192" t="s">
        <v>8572</v>
      </c>
      <c r="K192" t="s">
        <v>96</v>
      </c>
      <c r="L192" t="s">
        <v>8573</v>
      </c>
      <c r="M192" s="35">
        <v>45993.388449074067</v>
      </c>
      <c r="N192" s="35">
        <v>46021.583333333343</v>
      </c>
      <c r="P192" t="s">
        <v>7628</v>
      </c>
      <c r="R192" t="s">
        <v>98</v>
      </c>
      <c r="S192" t="s">
        <v>119</v>
      </c>
      <c r="U192" t="s">
        <v>5928</v>
      </c>
      <c r="V192" t="s">
        <v>8574</v>
      </c>
      <c r="W192" t="s">
        <v>7628</v>
      </c>
      <c r="Y192" t="s">
        <v>15</v>
      </c>
      <c r="Z192" t="s">
        <v>282</v>
      </c>
      <c r="AB192" s="37">
        <v>1</v>
      </c>
      <c r="AC192" s="37">
        <v>35780</v>
      </c>
      <c r="AD192" s="37">
        <v>0</v>
      </c>
      <c r="AE192" s="37">
        <v>35780</v>
      </c>
    </row>
    <row r="193" spans="1:31">
      <c r="A193" t="s">
        <v>189</v>
      </c>
      <c r="B193" t="s">
        <v>190</v>
      </c>
      <c r="C193" t="s">
        <v>191</v>
      </c>
      <c r="D193" t="s">
        <v>210</v>
      </c>
      <c r="E193" t="s">
        <v>8575</v>
      </c>
      <c r="F193" t="s">
        <v>8576</v>
      </c>
      <c r="G193" t="s">
        <v>7632</v>
      </c>
      <c r="H193" t="s">
        <v>195</v>
      </c>
      <c r="I193" t="s">
        <v>189</v>
      </c>
      <c r="J193" t="s">
        <v>8577</v>
      </c>
      <c r="K193" t="s">
        <v>96</v>
      </c>
      <c r="L193" t="s">
        <v>8578</v>
      </c>
      <c r="M193" s="35">
        <v>45993.436944444453</v>
      </c>
      <c r="N193" s="35">
        <v>46000.510416666657</v>
      </c>
      <c r="P193" t="s">
        <v>7635</v>
      </c>
      <c r="Q193" t="s">
        <v>7636</v>
      </c>
      <c r="R193" t="s">
        <v>98</v>
      </c>
      <c r="S193" t="s">
        <v>119</v>
      </c>
      <c r="U193" t="s">
        <v>5928</v>
      </c>
      <c r="V193" t="s">
        <v>8579</v>
      </c>
      <c r="W193" t="s">
        <v>102</v>
      </c>
      <c r="Y193" t="s">
        <v>8</v>
      </c>
      <c r="Z193" t="s">
        <v>105</v>
      </c>
      <c r="AA193" t="s">
        <v>8264</v>
      </c>
      <c r="AB193" s="37">
        <v>1</v>
      </c>
      <c r="AC193" s="37">
        <v>35780</v>
      </c>
      <c r="AD193" s="37">
        <v>75096</v>
      </c>
      <c r="AE193" s="37">
        <v>35780</v>
      </c>
    </row>
    <row r="194" spans="1:31">
      <c r="A194" t="s">
        <v>1084</v>
      </c>
      <c r="B194" t="s">
        <v>957</v>
      </c>
      <c r="C194" t="s">
        <v>286</v>
      </c>
      <c r="D194" t="s">
        <v>8580</v>
      </c>
      <c r="E194" t="s">
        <v>8581</v>
      </c>
      <c r="F194" t="s">
        <v>8582</v>
      </c>
      <c r="G194" t="s">
        <v>7632</v>
      </c>
      <c r="H194" t="s">
        <v>1088</v>
      </c>
      <c r="I194" t="s">
        <v>8583</v>
      </c>
      <c r="J194" t="s">
        <v>8584</v>
      </c>
      <c r="K194" t="s">
        <v>96</v>
      </c>
      <c r="L194" t="s">
        <v>8585</v>
      </c>
      <c r="M194" s="35">
        <v>45993.464942129627</v>
      </c>
      <c r="N194" s="35">
        <v>45997.63958333333</v>
      </c>
      <c r="P194" t="s">
        <v>7635</v>
      </c>
      <c r="Q194" t="s">
        <v>7636</v>
      </c>
      <c r="R194" t="s">
        <v>964</v>
      </c>
      <c r="S194" t="s">
        <v>964</v>
      </c>
      <c r="T194" t="s">
        <v>100</v>
      </c>
      <c r="U194" t="s">
        <v>5928</v>
      </c>
      <c r="V194" t="s">
        <v>8586</v>
      </c>
      <c r="W194" t="s">
        <v>7667</v>
      </c>
      <c r="Y194" t="s">
        <v>11</v>
      </c>
      <c r="Z194" t="s">
        <v>105</v>
      </c>
      <c r="AA194" t="s">
        <v>2690</v>
      </c>
      <c r="AB194" s="37">
        <v>1</v>
      </c>
      <c r="AC194" s="37">
        <v>67654</v>
      </c>
      <c r="AD194" s="37">
        <v>140396</v>
      </c>
      <c r="AE194" s="37">
        <v>67654</v>
      </c>
    </row>
    <row r="195" spans="1:31">
      <c r="A195" t="s">
        <v>1066</v>
      </c>
      <c r="B195" t="s">
        <v>190</v>
      </c>
      <c r="C195" t="s">
        <v>191</v>
      </c>
      <c r="D195" t="s">
        <v>1433</v>
      </c>
      <c r="E195" t="s">
        <v>8587</v>
      </c>
      <c r="F195" t="s">
        <v>8588</v>
      </c>
      <c r="G195" t="s">
        <v>7632</v>
      </c>
      <c r="H195" t="s">
        <v>195</v>
      </c>
      <c r="I195" t="s">
        <v>1436</v>
      </c>
      <c r="J195" t="s">
        <v>8589</v>
      </c>
      <c r="K195" t="s">
        <v>96</v>
      </c>
      <c r="L195" t="s">
        <v>8590</v>
      </c>
      <c r="M195" s="35">
        <v>45993.499583333331</v>
      </c>
      <c r="N195" s="35">
        <v>45995.439583333333</v>
      </c>
      <c r="P195" t="s">
        <v>7635</v>
      </c>
      <c r="Q195" t="s">
        <v>7636</v>
      </c>
      <c r="R195" t="s">
        <v>964</v>
      </c>
      <c r="S195" t="s">
        <v>964</v>
      </c>
      <c r="T195" t="s">
        <v>100</v>
      </c>
      <c r="U195" t="s">
        <v>5928</v>
      </c>
      <c r="V195" t="s">
        <v>8591</v>
      </c>
      <c r="W195" t="s">
        <v>102</v>
      </c>
      <c r="Y195" t="s">
        <v>11</v>
      </c>
      <c r="Z195" t="s">
        <v>105</v>
      </c>
      <c r="AA195" t="s">
        <v>1673</v>
      </c>
      <c r="AB195" s="37">
        <v>1</v>
      </c>
      <c r="AC195" s="37">
        <v>67654</v>
      </c>
      <c r="AD195" s="37">
        <v>140396</v>
      </c>
      <c r="AE195" s="37">
        <v>67654</v>
      </c>
    </row>
    <row r="196" spans="1:31">
      <c r="A196" t="s">
        <v>147</v>
      </c>
      <c r="B196" t="s">
        <v>124</v>
      </c>
      <c r="C196" t="s">
        <v>125</v>
      </c>
      <c r="D196" t="s">
        <v>2071</v>
      </c>
      <c r="E196" t="s">
        <v>8592</v>
      </c>
      <c r="F196" t="s">
        <v>8593</v>
      </c>
      <c r="G196" t="s">
        <v>7632</v>
      </c>
      <c r="H196" t="s">
        <v>151</v>
      </c>
      <c r="I196" t="s">
        <v>2074</v>
      </c>
      <c r="J196" t="s">
        <v>8594</v>
      </c>
      <c r="K196" t="s">
        <v>96</v>
      </c>
      <c r="L196" t="s">
        <v>8595</v>
      </c>
      <c r="M196" s="35">
        <v>45993.557916666658</v>
      </c>
      <c r="N196" s="35">
        <v>45997.703472222223</v>
      </c>
      <c r="P196" t="s">
        <v>7635</v>
      </c>
      <c r="Q196" t="s">
        <v>7636</v>
      </c>
      <c r="R196" t="s">
        <v>964</v>
      </c>
      <c r="S196" t="s">
        <v>964</v>
      </c>
      <c r="T196" t="s">
        <v>100</v>
      </c>
      <c r="U196" t="s">
        <v>5928</v>
      </c>
      <c r="V196" t="s">
        <v>8596</v>
      </c>
      <c r="W196" t="s">
        <v>102</v>
      </c>
      <c r="Y196" t="s">
        <v>11</v>
      </c>
      <c r="Z196" t="s">
        <v>105</v>
      </c>
      <c r="AA196" t="s">
        <v>1118</v>
      </c>
      <c r="AB196" s="37">
        <v>1</v>
      </c>
      <c r="AC196" s="37">
        <v>67654</v>
      </c>
      <c r="AD196" s="37">
        <v>140396</v>
      </c>
      <c r="AE196" s="37">
        <v>67654</v>
      </c>
    </row>
    <row r="197" spans="1:31">
      <c r="A197" t="s">
        <v>707</v>
      </c>
      <c r="B197" t="s">
        <v>109</v>
      </c>
      <c r="C197" t="s">
        <v>160</v>
      </c>
      <c r="D197" t="s">
        <v>709</v>
      </c>
      <c r="E197" t="s">
        <v>8597</v>
      </c>
      <c r="F197" t="s">
        <v>7475</v>
      </c>
      <c r="G197" t="s">
        <v>7632</v>
      </c>
      <c r="H197" t="s">
        <v>712</v>
      </c>
      <c r="I197" t="s">
        <v>713</v>
      </c>
      <c r="J197" t="s">
        <v>7476</v>
      </c>
      <c r="K197" t="s">
        <v>96</v>
      </c>
      <c r="L197" t="s">
        <v>8598</v>
      </c>
      <c r="M197" s="35">
        <v>45993.603437500002</v>
      </c>
      <c r="N197" s="35">
        <v>45994.428472222222</v>
      </c>
      <c r="P197" t="s">
        <v>7635</v>
      </c>
      <c r="Q197" t="s">
        <v>7636</v>
      </c>
      <c r="R197" t="s">
        <v>964</v>
      </c>
      <c r="S197" t="s">
        <v>964</v>
      </c>
      <c r="T197" t="s">
        <v>100</v>
      </c>
      <c r="U197" t="s">
        <v>5928</v>
      </c>
      <c r="V197" t="s">
        <v>8599</v>
      </c>
      <c r="W197" t="s">
        <v>102</v>
      </c>
      <c r="Y197" t="s">
        <v>11</v>
      </c>
      <c r="Z197" t="s">
        <v>105</v>
      </c>
      <c r="AA197" t="s">
        <v>2472</v>
      </c>
      <c r="AB197" s="37">
        <v>1</v>
      </c>
      <c r="AC197" s="37">
        <v>67654</v>
      </c>
      <c r="AD197" s="37">
        <v>140396</v>
      </c>
      <c r="AE197" s="37">
        <v>67654</v>
      </c>
    </row>
    <row r="198" spans="1:31">
      <c r="A198" t="s">
        <v>242</v>
      </c>
      <c r="B198" t="s">
        <v>248</v>
      </c>
      <c r="C198" t="s">
        <v>244</v>
      </c>
      <c r="D198" t="s">
        <v>309</v>
      </c>
      <c r="E198" t="s">
        <v>8600</v>
      </c>
      <c r="F198" t="s">
        <v>8601</v>
      </c>
      <c r="G198" t="s">
        <v>7632</v>
      </c>
      <c r="H198" t="s">
        <v>248</v>
      </c>
      <c r="I198" t="s">
        <v>242</v>
      </c>
      <c r="J198" t="s">
        <v>8602</v>
      </c>
      <c r="K198" t="s">
        <v>96</v>
      </c>
      <c r="L198" t="s">
        <v>8603</v>
      </c>
      <c r="M198" s="35">
        <v>45993.613842592589</v>
      </c>
      <c r="N198" s="35">
        <v>45997.480555555558</v>
      </c>
      <c r="P198" t="s">
        <v>7635</v>
      </c>
      <c r="Q198" t="s">
        <v>7636</v>
      </c>
      <c r="R198" t="s">
        <v>964</v>
      </c>
      <c r="S198" t="s">
        <v>964</v>
      </c>
      <c r="T198" t="s">
        <v>100</v>
      </c>
      <c r="U198" t="s">
        <v>5928</v>
      </c>
      <c r="V198" t="s">
        <v>8604</v>
      </c>
      <c r="W198" t="s">
        <v>102</v>
      </c>
      <c r="Y198" t="s">
        <v>8</v>
      </c>
      <c r="Z198" t="s">
        <v>105</v>
      </c>
      <c r="AA198" t="s">
        <v>1650</v>
      </c>
      <c r="AB198" s="37">
        <v>1</v>
      </c>
      <c r="AC198" s="37">
        <v>35780</v>
      </c>
      <c r="AD198" s="37">
        <v>75096</v>
      </c>
      <c r="AE198" s="37">
        <v>35780</v>
      </c>
    </row>
    <row r="199" spans="1:31">
      <c r="A199" t="s">
        <v>189</v>
      </c>
      <c r="B199" t="s">
        <v>190</v>
      </c>
      <c r="C199" t="s">
        <v>191</v>
      </c>
      <c r="D199" t="s">
        <v>210</v>
      </c>
      <c r="E199" t="s">
        <v>8605</v>
      </c>
      <c r="F199" t="s">
        <v>8606</v>
      </c>
      <c r="G199" t="s">
        <v>7632</v>
      </c>
      <c r="H199" t="s">
        <v>195</v>
      </c>
      <c r="I199" t="s">
        <v>189</v>
      </c>
      <c r="J199" t="s">
        <v>8607</v>
      </c>
      <c r="K199" t="s">
        <v>96</v>
      </c>
      <c r="L199" t="s">
        <v>8608</v>
      </c>
      <c r="M199" s="35">
        <v>45993.623935185176</v>
      </c>
      <c r="N199" s="35">
        <v>46000.509722222218</v>
      </c>
      <c r="P199" t="s">
        <v>7635</v>
      </c>
      <c r="Q199" t="s">
        <v>7636</v>
      </c>
      <c r="R199" t="s">
        <v>98</v>
      </c>
      <c r="S199" t="s">
        <v>99</v>
      </c>
      <c r="U199" t="s">
        <v>5928</v>
      </c>
      <c r="V199" t="s">
        <v>8609</v>
      </c>
      <c r="W199" t="s">
        <v>102</v>
      </c>
      <c r="Y199" t="s">
        <v>8</v>
      </c>
      <c r="Z199" t="s">
        <v>105</v>
      </c>
      <c r="AA199" t="s">
        <v>8264</v>
      </c>
      <c r="AB199" s="37">
        <v>1</v>
      </c>
      <c r="AC199" s="37">
        <v>35780</v>
      </c>
      <c r="AD199" s="37">
        <v>75096</v>
      </c>
      <c r="AE199" s="37">
        <v>35780</v>
      </c>
    </row>
    <row r="200" spans="1:31">
      <c r="A200" t="s">
        <v>189</v>
      </c>
      <c r="B200" t="s">
        <v>190</v>
      </c>
      <c r="C200" t="s">
        <v>191</v>
      </c>
      <c r="D200" t="s">
        <v>837</v>
      </c>
      <c r="E200" t="s">
        <v>8610</v>
      </c>
      <c r="F200" t="s">
        <v>8611</v>
      </c>
      <c r="G200" t="s">
        <v>7632</v>
      </c>
      <c r="H200" t="s">
        <v>195</v>
      </c>
      <c r="I200" t="s">
        <v>840</v>
      </c>
      <c r="J200" t="s">
        <v>8612</v>
      </c>
      <c r="K200" t="s">
        <v>96</v>
      </c>
      <c r="L200" t="s">
        <v>8613</v>
      </c>
      <c r="M200" s="35">
        <v>45993.676435185182</v>
      </c>
      <c r="N200" s="35">
        <v>46000.509722222218</v>
      </c>
      <c r="P200" t="s">
        <v>7635</v>
      </c>
      <c r="Q200" t="s">
        <v>7636</v>
      </c>
      <c r="R200" t="s">
        <v>98</v>
      </c>
      <c r="S200" t="s">
        <v>119</v>
      </c>
      <c r="U200" t="s">
        <v>5928</v>
      </c>
      <c r="V200" t="s">
        <v>8614</v>
      </c>
      <c r="W200" t="s">
        <v>102</v>
      </c>
      <c r="Y200" t="s">
        <v>8</v>
      </c>
      <c r="Z200" t="s">
        <v>105</v>
      </c>
      <c r="AA200" t="s">
        <v>8264</v>
      </c>
      <c r="AB200" s="37">
        <v>1</v>
      </c>
      <c r="AC200" s="37">
        <v>35780</v>
      </c>
      <c r="AD200" s="37">
        <v>75096</v>
      </c>
      <c r="AE200" s="37">
        <v>35780</v>
      </c>
    </row>
    <row r="201" spans="1:31">
      <c r="A201" t="s">
        <v>284</v>
      </c>
      <c r="B201" t="s">
        <v>957</v>
      </c>
      <c r="C201" t="s">
        <v>286</v>
      </c>
      <c r="D201" t="s">
        <v>8615</v>
      </c>
      <c r="E201" t="s">
        <v>8616</v>
      </c>
      <c r="F201" t="s">
        <v>8617</v>
      </c>
      <c r="G201" t="s">
        <v>7625</v>
      </c>
      <c r="H201" t="s">
        <v>290</v>
      </c>
      <c r="I201" t="s">
        <v>8618</v>
      </c>
      <c r="J201" t="s">
        <v>8619</v>
      </c>
      <c r="K201" t="s">
        <v>96</v>
      </c>
      <c r="L201" t="s">
        <v>8620</v>
      </c>
      <c r="M201" s="35">
        <v>45993.724120370367</v>
      </c>
      <c r="N201" s="35">
        <v>45997.527083333327</v>
      </c>
      <c r="P201" t="s">
        <v>7628</v>
      </c>
      <c r="R201" t="s">
        <v>964</v>
      </c>
      <c r="S201" t="s">
        <v>964</v>
      </c>
      <c r="U201" t="s">
        <v>5928</v>
      </c>
      <c r="V201" t="s">
        <v>8621</v>
      </c>
      <c r="W201" t="s">
        <v>7628</v>
      </c>
      <c r="Y201" t="s">
        <v>13</v>
      </c>
      <c r="Z201" t="s">
        <v>105</v>
      </c>
      <c r="AB201" s="37">
        <v>1</v>
      </c>
      <c r="AC201" s="37">
        <v>35780</v>
      </c>
      <c r="AD201" s="37">
        <v>0</v>
      </c>
      <c r="AE201" s="37">
        <v>35780</v>
      </c>
    </row>
    <row r="202" spans="1:31">
      <c r="A202" t="s">
        <v>189</v>
      </c>
      <c r="B202" t="s">
        <v>190</v>
      </c>
      <c r="C202" t="s">
        <v>191</v>
      </c>
      <c r="D202" t="s">
        <v>871</v>
      </c>
      <c r="E202" t="s">
        <v>8622</v>
      </c>
      <c r="F202" t="s">
        <v>8623</v>
      </c>
      <c r="G202" t="s">
        <v>7632</v>
      </c>
      <c r="H202" t="s">
        <v>195</v>
      </c>
      <c r="I202" t="s">
        <v>874</v>
      </c>
      <c r="J202" t="s">
        <v>8624</v>
      </c>
      <c r="K202" t="s">
        <v>96</v>
      </c>
      <c r="L202" t="s">
        <v>8625</v>
      </c>
      <c r="M202" s="35">
        <v>45993.749884259261</v>
      </c>
      <c r="N202" s="35">
        <v>46001.412499999999</v>
      </c>
      <c r="P202" t="s">
        <v>7635</v>
      </c>
      <c r="Q202" t="s">
        <v>7636</v>
      </c>
      <c r="R202" t="s">
        <v>963</v>
      </c>
      <c r="S202" t="s">
        <v>963</v>
      </c>
      <c r="T202" t="s">
        <v>100</v>
      </c>
      <c r="U202" t="s">
        <v>5928</v>
      </c>
      <c r="V202" t="s">
        <v>8626</v>
      </c>
      <c r="W202" t="s">
        <v>102</v>
      </c>
      <c r="Y202" t="s">
        <v>11</v>
      </c>
      <c r="Z202" t="s">
        <v>105</v>
      </c>
      <c r="AA202" t="s">
        <v>845</v>
      </c>
      <c r="AB202" s="37">
        <v>1</v>
      </c>
      <c r="AC202" s="37">
        <v>67654</v>
      </c>
      <c r="AD202" s="37">
        <v>140396</v>
      </c>
      <c r="AE202" s="37">
        <v>67654</v>
      </c>
    </row>
    <row r="203" spans="1:31">
      <c r="A203" t="s">
        <v>242</v>
      </c>
      <c r="B203" t="s">
        <v>248</v>
      </c>
      <c r="C203" t="s">
        <v>244</v>
      </c>
      <c r="D203" t="s">
        <v>6624</v>
      </c>
      <c r="E203" t="s">
        <v>8627</v>
      </c>
      <c r="F203" t="s">
        <v>8628</v>
      </c>
      <c r="G203" t="s">
        <v>7625</v>
      </c>
      <c r="H203" t="s">
        <v>248</v>
      </c>
      <c r="I203" t="s">
        <v>6625</v>
      </c>
      <c r="J203" t="s">
        <v>8629</v>
      </c>
      <c r="K203" t="s">
        <v>96</v>
      </c>
      <c r="L203" t="s">
        <v>8630</v>
      </c>
      <c r="M203" s="35">
        <v>45994.333333333343</v>
      </c>
      <c r="N203" s="35">
        <v>45997.526388888888</v>
      </c>
      <c r="P203" t="s">
        <v>7628</v>
      </c>
      <c r="R203" t="s">
        <v>964</v>
      </c>
      <c r="S203" t="s">
        <v>964</v>
      </c>
      <c r="U203" t="s">
        <v>5928</v>
      </c>
      <c r="V203" t="s">
        <v>8631</v>
      </c>
      <c r="W203" t="s">
        <v>7628</v>
      </c>
      <c r="Y203" t="s">
        <v>13</v>
      </c>
      <c r="Z203" t="s">
        <v>105</v>
      </c>
      <c r="AB203" s="37">
        <v>1</v>
      </c>
      <c r="AC203" s="37">
        <v>35780</v>
      </c>
      <c r="AD203" s="37">
        <v>0</v>
      </c>
      <c r="AE203" s="37">
        <v>35780</v>
      </c>
    </row>
    <row r="204" spans="1:31">
      <c r="A204" t="s">
        <v>417</v>
      </c>
      <c r="B204" t="s">
        <v>86</v>
      </c>
      <c r="C204" t="s">
        <v>87</v>
      </c>
      <c r="D204" t="s">
        <v>452</v>
      </c>
      <c r="E204" t="s">
        <v>8632</v>
      </c>
      <c r="F204" t="s">
        <v>8633</v>
      </c>
      <c r="G204" t="s">
        <v>7632</v>
      </c>
      <c r="H204" t="s">
        <v>455</v>
      </c>
      <c r="I204" t="s">
        <v>417</v>
      </c>
      <c r="J204" t="s">
        <v>8634</v>
      </c>
      <c r="K204" t="s">
        <v>96</v>
      </c>
      <c r="L204" t="s">
        <v>8635</v>
      </c>
      <c r="M204" s="35">
        <v>45994.341909722221</v>
      </c>
      <c r="N204" s="35">
        <v>45995.425694444442</v>
      </c>
      <c r="P204" t="s">
        <v>7635</v>
      </c>
      <c r="Q204" t="s">
        <v>7636</v>
      </c>
      <c r="R204" t="s">
        <v>964</v>
      </c>
      <c r="S204" t="s">
        <v>964</v>
      </c>
      <c r="T204" t="s">
        <v>100</v>
      </c>
      <c r="U204" t="s">
        <v>5928</v>
      </c>
      <c r="V204" t="s">
        <v>8636</v>
      </c>
      <c r="W204" t="s">
        <v>102</v>
      </c>
      <c r="Y204" t="s">
        <v>8</v>
      </c>
      <c r="Z204" t="s">
        <v>105</v>
      </c>
      <c r="AA204" t="s">
        <v>469</v>
      </c>
      <c r="AB204" s="37">
        <v>1</v>
      </c>
      <c r="AC204" s="37">
        <v>35780</v>
      </c>
      <c r="AD204" s="37">
        <v>75096</v>
      </c>
      <c r="AE204" s="37">
        <v>35780</v>
      </c>
    </row>
    <row r="205" spans="1:31">
      <c r="A205" t="s">
        <v>189</v>
      </c>
      <c r="B205" t="s">
        <v>190</v>
      </c>
      <c r="C205" t="s">
        <v>191</v>
      </c>
      <c r="D205" t="s">
        <v>210</v>
      </c>
      <c r="E205" t="s">
        <v>8637</v>
      </c>
      <c r="F205" t="s">
        <v>8638</v>
      </c>
      <c r="G205" t="s">
        <v>7632</v>
      </c>
      <c r="H205" t="s">
        <v>195</v>
      </c>
      <c r="I205" t="s">
        <v>189</v>
      </c>
      <c r="J205" t="s">
        <v>8639</v>
      </c>
      <c r="K205" t="s">
        <v>96</v>
      </c>
      <c r="L205" t="s">
        <v>8640</v>
      </c>
      <c r="M205" s="35">
        <v>45994.35255787037</v>
      </c>
      <c r="N205" s="35">
        <v>46002.340277777781</v>
      </c>
      <c r="P205" t="s">
        <v>7635</v>
      </c>
      <c r="Q205" t="s">
        <v>7636</v>
      </c>
      <c r="R205" t="s">
        <v>98</v>
      </c>
      <c r="S205" t="s">
        <v>99</v>
      </c>
      <c r="T205" t="s">
        <v>100</v>
      </c>
      <c r="U205" t="s">
        <v>5928</v>
      </c>
      <c r="V205" t="s">
        <v>8641</v>
      </c>
      <c r="W205" t="s">
        <v>102</v>
      </c>
      <c r="Y205" t="s">
        <v>8</v>
      </c>
      <c r="Z205" t="s">
        <v>105</v>
      </c>
      <c r="AA205" t="s">
        <v>217</v>
      </c>
      <c r="AB205" s="37">
        <v>2</v>
      </c>
      <c r="AC205" s="37">
        <v>35780</v>
      </c>
      <c r="AD205" s="37">
        <v>75096</v>
      </c>
      <c r="AE205" s="37">
        <v>71560</v>
      </c>
    </row>
    <row r="206" spans="1:31">
      <c r="A206" t="s">
        <v>1066</v>
      </c>
      <c r="B206" t="s">
        <v>190</v>
      </c>
      <c r="C206" t="s">
        <v>191</v>
      </c>
      <c r="D206" t="s">
        <v>1433</v>
      </c>
      <c r="E206" t="s">
        <v>8642</v>
      </c>
      <c r="F206" t="s">
        <v>8643</v>
      </c>
      <c r="G206" t="s">
        <v>7632</v>
      </c>
      <c r="H206" t="s">
        <v>195</v>
      </c>
      <c r="I206" t="s">
        <v>1436</v>
      </c>
      <c r="J206" t="s">
        <v>8644</v>
      </c>
      <c r="K206" t="s">
        <v>96</v>
      </c>
      <c r="L206" t="s">
        <v>8645</v>
      </c>
      <c r="M206" s="35">
        <v>45994.363449074073</v>
      </c>
      <c r="N206" s="35">
        <v>45995.470833333333</v>
      </c>
      <c r="P206" t="s">
        <v>7635</v>
      </c>
      <c r="Q206" t="s">
        <v>7636</v>
      </c>
      <c r="R206" t="s">
        <v>964</v>
      </c>
      <c r="S206" t="s">
        <v>964</v>
      </c>
      <c r="T206" t="s">
        <v>100</v>
      </c>
      <c r="U206" t="s">
        <v>5928</v>
      </c>
      <c r="V206" t="s">
        <v>8646</v>
      </c>
      <c r="W206" t="s">
        <v>102</v>
      </c>
      <c r="Y206" t="s">
        <v>11</v>
      </c>
      <c r="Z206" t="s">
        <v>105</v>
      </c>
      <c r="AA206" t="s">
        <v>1673</v>
      </c>
      <c r="AB206" s="37">
        <v>1</v>
      </c>
      <c r="AC206" s="37">
        <v>67654</v>
      </c>
      <c r="AD206" s="37">
        <v>140396</v>
      </c>
      <c r="AE206" s="37">
        <v>67654</v>
      </c>
    </row>
    <row r="207" spans="1:31">
      <c r="A207" t="s">
        <v>242</v>
      </c>
      <c r="B207" t="s">
        <v>248</v>
      </c>
      <c r="C207" t="s">
        <v>244</v>
      </c>
      <c r="D207" t="s">
        <v>309</v>
      </c>
      <c r="E207" t="s">
        <v>8647</v>
      </c>
      <c r="F207" t="s">
        <v>8648</v>
      </c>
      <c r="G207" t="s">
        <v>7632</v>
      </c>
      <c r="H207" t="s">
        <v>248</v>
      </c>
      <c r="I207" t="s">
        <v>242</v>
      </c>
      <c r="J207" t="s">
        <v>8649</v>
      </c>
      <c r="K207" t="s">
        <v>96</v>
      </c>
      <c r="L207" t="s">
        <v>8650</v>
      </c>
      <c r="M207" s="35">
        <v>45994.372662037043</v>
      </c>
      <c r="N207" s="35">
        <v>45995.662499999999</v>
      </c>
      <c r="P207" t="s">
        <v>7635</v>
      </c>
      <c r="Q207" t="s">
        <v>7636</v>
      </c>
      <c r="R207" t="s">
        <v>964</v>
      </c>
      <c r="S207" t="s">
        <v>964</v>
      </c>
      <c r="T207" t="s">
        <v>100</v>
      </c>
      <c r="U207" t="s">
        <v>5928</v>
      </c>
      <c r="V207" t="s">
        <v>8651</v>
      </c>
      <c r="W207" t="s">
        <v>102</v>
      </c>
      <c r="Y207" t="s">
        <v>8</v>
      </c>
      <c r="Z207" t="s">
        <v>105</v>
      </c>
      <c r="AA207" t="s">
        <v>1588</v>
      </c>
      <c r="AB207" s="37">
        <v>1</v>
      </c>
      <c r="AC207" s="37">
        <v>35780</v>
      </c>
      <c r="AD207" s="37">
        <v>75096</v>
      </c>
      <c r="AE207" s="37">
        <v>35780</v>
      </c>
    </row>
    <row r="208" spans="1:31">
      <c r="A208" t="s">
        <v>159</v>
      </c>
      <c r="B208" t="s">
        <v>109</v>
      </c>
      <c r="C208" t="s">
        <v>160</v>
      </c>
      <c r="D208" t="s">
        <v>1076</v>
      </c>
      <c r="E208" t="s">
        <v>8652</v>
      </c>
      <c r="F208" t="s">
        <v>8653</v>
      </c>
      <c r="G208" t="s">
        <v>7632</v>
      </c>
      <c r="H208" t="s">
        <v>165</v>
      </c>
      <c r="I208" t="s">
        <v>1079</v>
      </c>
      <c r="J208" t="s">
        <v>8654</v>
      </c>
      <c r="K208" t="s">
        <v>96</v>
      </c>
      <c r="L208" t="s">
        <v>8655</v>
      </c>
      <c r="M208" s="35">
        <v>45994.384525462963</v>
      </c>
      <c r="N208" s="35">
        <v>45996.425000000003</v>
      </c>
      <c r="P208" t="s">
        <v>7635</v>
      </c>
      <c r="Q208" t="s">
        <v>7636</v>
      </c>
      <c r="R208" t="s">
        <v>98</v>
      </c>
      <c r="S208" t="s">
        <v>119</v>
      </c>
      <c r="T208" t="s">
        <v>100</v>
      </c>
      <c r="U208" t="s">
        <v>5928</v>
      </c>
      <c r="V208" t="s">
        <v>8656</v>
      </c>
      <c r="W208" t="s">
        <v>102</v>
      </c>
      <c r="Y208" t="s">
        <v>11</v>
      </c>
      <c r="Z208" t="s">
        <v>105</v>
      </c>
      <c r="AA208" t="s">
        <v>170</v>
      </c>
      <c r="AB208" s="37">
        <v>1</v>
      </c>
      <c r="AC208" s="37">
        <v>67654</v>
      </c>
      <c r="AD208" s="37">
        <v>140396</v>
      </c>
      <c r="AE208" s="37">
        <v>67654</v>
      </c>
    </row>
    <row r="209" spans="1:31">
      <c r="A209" t="s">
        <v>242</v>
      </c>
      <c r="B209" t="s">
        <v>248</v>
      </c>
      <c r="C209" t="s">
        <v>244</v>
      </c>
      <c r="D209" t="s">
        <v>8657</v>
      </c>
      <c r="E209" t="s">
        <v>8658</v>
      </c>
      <c r="F209" t="s">
        <v>8659</v>
      </c>
      <c r="G209" t="s">
        <v>8307</v>
      </c>
      <c r="H209" t="s">
        <v>248</v>
      </c>
      <c r="I209" t="s">
        <v>8660</v>
      </c>
      <c r="J209" t="s">
        <v>8661</v>
      </c>
      <c r="K209" t="s">
        <v>96</v>
      </c>
      <c r="L209" t="s">
        <v>8662</v>
      </c>
      <c r="M209" s="35">
        <v>45994.388888888891</v>
      </c>
      <c r="N209" s="35">
        <v>45996.44027777778</v>
      </c>
      <c r="P209" t="s">
        <v>7635</v>
      </c>
      <c r="Q209" t="s">
        <v>7636</v>
      </c>
      <c r="R209" t="s">
        <v>963</v>
      </c>
      <c r="S209" t="s">
        <v>963</v>
      </c>
      <c r="U209" t="s">
        <v>6268</v>
      </c>
      <c r="V209" t="s">
        <v>8663</v>
      </c>
      <c r="W209" t="s">
        <v>955</v>
      </c>
      <c r="Y209" t="s">
        <v>13</v>
      </c>
      <c r="Z209" t="s">
        <v>105</v>
      </c>
      <c r="AB209" s="37">
        <v>0</v>
      </c>
      <c r="AC209" s="37">
        <v>41241</v>
      </c>
      <c r="AD209" s="37">
        <v>0</v>
      </c>
      <c r="AE209" s="37">
        <v>41241</v>
      </c>
    </row>
    <row r="210" spans="1:31">
      <c r="A210" t="s">
        <v>317</v>
      </c>
      <c r="B210" t="s">
        <v>124</v>
      </c>
      <c r="C210" t="s">
        <v>125</v>
      </c>
      <c r="D210" t="s">
        <v>1441</v>
      </c>
      <c r="E210" t="s">
        <v>8664</v>
      </c>
      <c r="F210" t="s">
        <v>8665</v>
      </c>
      <c r="G210" t="s">
        <v>7632</v>
      </c>
      <c r="H210" t="s">
        <v>321</v>
      </c>
      <c r="I210" t="s">
        <v>317</v>
      </c>
      <c r="J210" t="s">
        <v>8666</v>
      </c>
      <c r="K210" t="s">
        <v>96</v>
      </c>
      <c r="L210" t="s">
        <v>8667</v>
      </c>
      <c r="M210" s="35">
        <v>45994.393935185188</v>
      </c>
      <c r="N210" s="35">
        <v>45995.48333333333</v>
      </c>
      <c r="P210" t="s">
        <v>7635</v>
      </c>
      <c r="Q210" t="s">
        <v>7636</v>
      </c>
      <c r="R210" t="s">
        <v>98</v>
      </c>
      <c r="S210" t="s">
        <v>119</v>
      </c>
      <c r="T210" t="s">
        <v>100</v>
      </c>
      <c r="U210" t="s">
        <v>5928</v>
      </c>
      <c r="V210" t="s">
        <v>8668</v>
      </c>
      <c r="W210" t="s">
        <v>102</v>
      </c>
      <c r="Y210" t="s">
        <v>8</v>
      </c>
      <c r="Z210" t="s">
        <v>105</v>
      </c>
      <c r="AA210" t="s">
        <v>1865</v>
      </c>
      <c r="AB210" s="37">
        <v>1</v>
      </c>
      <c r="AC210" s="37">
        <v>35780</v>
      </c>
      <c r="AD210" s="37">
        <v>75096</v>
      </c>
      <c r="AE210" s="37">
        <v>35780</v>
      </c>
    </row>
    <row r="211" spans="1:31">
      <c r="A211" t="s">
        <v>159</v>
      </c>
      <c r="B211" t="s">
        <v>109</v>
      </c>
      <c r="C211" t="s">
        <v>160</v>
      </c>
      <c r="D211" t="s">
        <v>161</v>
      </c>
      <c r="E211" t="s">
        <v>8669</v>
      </c>
      <c r="F211" t="s">
        <v>8670</v>
      </c>
      <c r="G211" t="s">
        <v>7632</v>
      </c>
      <c r="H211" t="s">
        <v>165</v>
      </c>
      <c r="I211" t="s">
        <v>159</v>
      </c>
      <c r="J211" t="s">
        <v>8671</v>
      </c>
      <c r="K211" t="s">
        <v>96</v>
      </c>
      <c r="L211" t="s">
        <v>8672</v>
      </c>
      <c r="M211" s="35">
        <v>45994.403761574067</v>
      </c>
      <c r="N211" s="35">
        <v>45996.438194444447</v>
      </c>
      <c r="P211" t="s">
        <v>7635</v>
      </c>
      <c r="Q211" t="s">
        <v>7636</v>
      </c>
      <c r="R211" t="s">
        <v>142</v>
      </c>
      <c r="S211" t="s">
        <v>1046</v>
      </c>
      <c r="T211" t="s">
        <v>100</v>
      </c>
      <c r="U211" t="s">
        <v>5928</v>
      </c>
      <c r="V211" t="s">
        <v>8673</v>
      </c>
      <c r="W211" t="s">
        <v>102</v>
      </c>
      <c r="Y211" t="s">
        <v>8</v>
      </c>
      <c r="Z211" t="s">
        <v>105</v>
      </c>
      <c r="AA211" t="s">
        <v>170</v>
      </c>
      <c r="AB211" s="37">
        <v>1</v>
      </c>
      <c r="AC211" s="37">
        <v>35780</v>
      </c>
      <c r="AD211" s="37">
        <v>75096</v>
      </c>
      <c r="AE211" s="37">
        <v>35780</v>
      </c>
    </row>
    <row r="212" spans="1:31">
      <c r="A212" t="s">
        <v>147</v>
      </c>
      <c r="B212" t="s">
        <v>124</v>
      </c>
      <c r="C212" t="s">
        <v>125</v>
      </c>
      <c r="D212" t="s">
        <v>1806</v>
      </c>
      <c r="E212" t="s">
        <v>8674</v>
      </c>
      <c r="F212" t="s">
        <v>8675</v>
      </c>
      <c r="G212" t="s">
        <v>7632</v>
      </c>
      <c r="H212" t="s">
        <v>151</v>
      </c>
      <c r="I212" t="s">
        <v>147</v>
      </c>
      <c r="J212" t="s">
        <v>8676</v>
      </c>
      <c r="K212" t="s">
        <v>96</v>
      </c>
      <c r="L212" t="s">
        <v>8677</v>
      </c>
      <c r="M212" s="35">
        <v>45994.417361111111</v>
      </c>
      <c r="N212" s="35">
        <v>45995.678472222222</v>
      </c>
      <c r="P212" t="s">
        <v>7635</v>
      </c>
      <c r="Q212" t="s">
        <v>7636</v>
      </c>
      <c r="R212" t="s">
        <v>964</v>
      </c>
      <c r="S212" t="s">
        <v>964</v>
      </c>
      <c r="T212" t="s">
        <v>100</v>
      </c>
      <c r="U212" t="s">
        <v>5928</v>
      </c>
      <c r="V212" t="s">
        <v>8678</v>
      </c>
      <c r="W212" t="s">
        <v>102</v>
      </c>
      <c r="Y212" t="s">
        <v>8</v>
      </c>
      <c r="Z212" t="s">
        <v>105</v>
      </c>
      <c r="AA212" t="s">
        <v>1118</v>
      </c>
      <c r="AB212" s="37">
        <v>1</v>
      </c>
      <c r="AC212" s="37">
        <v>35780</v>
      </c>
      <c r="AD212" s="37">
        <v>75096</v>
      </c>
      <c r="AE212" s="37">
        <v>35780</v>
      </c>
    </row>
    <row r="213" spans="1:31">
      <c r="A213" t="s">
        <v>242</v>
      </c>
      <c r="B213" t="s">
        <v>248</v>
      </c>
      <c r="C213" t="s">
        <v>244</v>
      </c>
      <c r="D213" t="s">
        <v>309</v>
      </c>
      <c r="E213" t="s">
        <v>8679</v>
      </c>
      <c r="F213" t="s">
        <v>8680</v>
      </c>
      <c r="G213" t="s">
        <v>7632</v>
      </c>
      <c r="H213" t="s">
        <v>248</v>
      </c>
      <c r="I213" t="s">
        <v>242</v>
      </c>
      <c r="J213" t="s">
        <v>8681</v>
      </c>
      <c r="K213" t="s">
        <v>96</v>
      </c>
      <c r="L213" t="s">
        <v>8682</v>
      </c>
      <c r="M213" s="35">
        <v>45994.425138888888</v>
      </c>
      <c r="N213" s="35">
        <v>46000.606944444437</v>
      </c>
      <c r="P213" t="s">
        <v>7635</v>
      </c>
      <c r="Q213" t="s">
        <v>7636</v>
      </c>
      <c r="R213" t="s">
        <v>142</v>
      </c>
      <c r="S213" t="s">
        <v>2137</v>
      </c>
      <c r="T213" t="s">
        <v>100</v>
      </c>
      <c r="U213" t="s">
        <v>5928</v>
      </c>
      <c r="V213" t="s">
        <v>8683</v>
      </c>
      <c r="W213" t="s">
        <v>102</v>
      </c>
      <c r="Y213" t="s">
        <v>8</v>
      </c>
      <c r="Z213" t="s">
        <v>105</v>
      </c>
      <c r="AA213" t="s">
        <v>514</v>
      </c>
      <c r="AB213" s="37">
        <v>1</v>
      </c>
      <c r="AC213" s="37">
        <v>35780</v>
      </c>
      <c r="AD213" s="37">
        <v>75096</v>
      </c>
      <c r="AE213" s="37">
        <v>35780</v>
      </c>
    </row>
    <row r="214" spans="1:31">
      <c r="A214" t="s">
        <v>189</v>
      </c>
      <c r="B214" t="s">
        <v>190</v>
      </c>
      <c r="C214" t="s">
        <v>191</v>
      </c>
      <c r="D214" t="s">
        <v>210</v>
      </c>
      <c r="E214" t="s">
        <v>8684</v>
      </c>
      <c r="F214" t="s">
        <v>8685</v>
      </c>
      <c r="G214" t="s">
        <v>7632</v>
      </c>
      <c r="H214" t="s">
        <v>195</v>
      </c>
      <c r="I214" t="s">
        <v>189</v>
      </c>
      <c r="J214" t="s">
        <v>8686</v>
      </c>
      <c r="K214" t="s">
        <v>96</v>
      </c>
      <c r="L214" t="s">
        <v>8687</v>
      </c>
      <c r="M214" s="35">
        <v>45994.424432870372</v>
      </c>
      <c r="N214" s="35">
        <v>46001.685416666667</v>
      </c>
      <c r="P214" t="s">
        <v>7635</v>
      </c>
      <c r="Q214" t="s">
        <v>7636</v>
      </c>
      <c r="R214" t="s">
        <v>98</v>
      </c>
      <c r="S214" t="s">
        <v>99</v>
      </c>
      <c r="V214" t="s">
        <v>8688</v>
      </c>
      <c r="W214" t="s">
        <v>102</v>
      </c>
      <c r="Y214" t="s">
        <v>8</v>
      </c>
      <c r="Z214" t="s">
        <v>105</v>
      </c>
      <c r="AA214" t="s">
        <v>8264</v>
      </c>
      <c r="AB214" s="37">
        <v>1</v>
      </c>
      <c r="AC214" s="37">
        <v>35780</v>
      </c>
      <c r="AD214" s="37">
        <v>75096</v>
      </c>
      <c r="AE214" s="37">
        <v>35780</v>
      </c>
    </row>
    <row r="215" spans="1:31">
      <c r="A215" t="s">
        <v>189</v>
      </c>
      <c r="B215" t="s">
        <v>190</v>
      </c>
      <c r="C215" t="s">
        <v>191</v>
      </c>
      <c r="D215" t="s">
        <v>1826</v>
      </c>
      <c r="E215" t="s">
        <v>8689</v>
      </c>
      <c r="F215" t="s">
        <v>8690</v>
      </c>
      <c r="G215" t="s">
        <v>7625</v>
      </c>
      <c r="H215" t="s">
        <v>195</v>
      </c>
      <c r="I215" t="s">
        <v>1829</v>
      </c>
      <c r="J215" t="s">
        <v>8691</v>
      </c>
      <c r="K215" t="s">
        <v>96</v>
      </c>
      <c r="L215" t="s">
        <v>8692</v>
      </c>
      <c r="M215" s="35">
        <v>45994.432951388888</v>
      </c>
      <c r="N215" s="35">
        <v>46002.398611111108</v>
      </c>
      <c r="P215" t="s">
        <v>7628</v>
      </c>
      <c r="R215" t="s">
        <v>98</v>
      </c>
      <c r="S215" t="s">
        <v>99</v>
      </c>
      <c r="U215" t="s">
        <v>5928</v>
      </c>
      <c r="V215" t="s">
        <v>8693</v>
      </c>
      <c r="W215" t="s">
        <v>7628</v>
      </c>
      <c r="Y215" t="s">
        <v>15</v>
      </c>
      <c r="Z215" t="s">
        <v>105</v>
      </c>
      <c r="AB215" s="37">
        <v>1</v>
      </c>
      <c r="AC215" s="37">
        <v>35780</v>
      </c>
      <c r="AD215" s="37">
        <v>0</v>
      </c>
      <c r="AE215" s="37">
        <v>35780</v>
      </c>
    </row>
    <row r="216" spans="1:31">
      <c r="A216" t="s">
        <v>85</v>
      </c>
      <c r="B216" t="s">
        <v>86</v>
      </c>
      <c r="C216" t="s">
        <v>87</v>
      </c>
      <c r="D216" t="s">
        <v>202</v>
      </c>
      <c r="E216" t="s">
        <v>8694</v>
      </c>
      <c r="F216" t="s">
        <v>8695</v>
      </c>
      <c r="G216" t="s">
        <v>7632</v>
      </c>
      <c r="H216" t="s">
        <v>93</v>
      </c>
      <c r="I216" t="s">
        <v>85</v>
      </c>
      <c r="J216" t="s">
        <v>8696</v>
      </c>
      <c r="K216" t="s">
        <v>96</v>
      </c>
      <c r="L216" t="s">
        <v>8697</v>
      </c>
      <c r="M216" s="35">
        <v>45994.45076388889</v>
      </c>
      <c r="N216" s="35">
        <v>46001.334027777782</v>
      </c>
      <c r="P216" t="s">
        <v>7635</v>
      </c>
      <c r="Q216" t="s">
        <v>7636</v>
      </c>
      <c r="R216" t="s">
        <v>98</v>
      </c>
      <c r="S216" t="s">
        <v>99</v>
      </c>
      <c r="T216" t="s">
        <v>100</v>
      </c>
      <c r="U216" t="s">
        <v>5928</v>
      </c>
      <c r="V216" t="s">
        <v>8698</v>
      </c>
      <c r="W216" t="s">
        <v>102</v>
      </c>
      <c r="Y216" t="s">
        <v>8</v>
      </c>
      <c r="Z216" t="s">
        <v>105</v>
      </c>
      <c r="AA216" t="s">
        <v>451</v>
      </c>
      <c r="AB216" s="37">
        <v>1</v>
      </c>
      <c r="AC216" s="37">
        <v>35780</v>
      </c>
      <c r="AD216" s="37">
        <v>75096</v>
      </c>
      <c r="AE216" s="37">
        <v>35780</v>
      </c>
    </row>
    <row r="217" spans="1:31">
      <c r="A217" t="s">
        <v>297</v>
      </c>
      <c r="B217" t="s">
        <v>109</v>
      </c>
      <c r="C217" t="s">
        <v>110</v>
      </c>
      <c r="D217" t="s">
        <v>2125</v>
      </c>
      <c r="E217" t="s">
        <v>8699</v>
      </c>
      <c r="F217" t="s">
        <v>8700</v>
      </c>
      <c r="G217" t="s">
        <v>7632</v>
      </c>
      <c r="H217" t="s">
        <v>302</v>
      </c>
      <c r="I217" t="s">
        <v>2128</v>
      </c>
      <c r="J217" t="s">
        <v>8701</v>
      </c>
      <c r="K217" t="s">
        <v>96</v>
      </c>
      <c r="L217" t="s">
        <v>8702</v>
      </c>
      <c r="M217" s="35">
        <v>45994.457002314812</v>
      </c>
      <c r="N217" s="35">
        <v>45995.46875</v>
      </c>
      <c r="P217" t="s">
        <v>7635</v>
      </c>
      <c r="Q217" t="s">
        <v>7636</v>
      </c>
      <c r="R217" t="s">
        <v>98</v>
      </c>
      <c r="S217" t="s">
        <v>99</v>
      </c>
      <c r="T217" t="s">
        <v>100</v>
      </c>
      <c r="U217" t="s">
        <v>5928</v>
      </c>
      <c r="V217" t="s">
        <v>8703</v>
      </c>
      <c r="W217" t="s">
        <v>102</v>
      </c>
      <c r="Y217" t="s">
        <v>11</v>
      </c>
      <c r="Z217" t="s">
        <v>105</v>
      </c>
      <c r="AA217" t="s">
        <v>308</v>
      </c>
      <c r="AB217" s="37">
        <v>1</v>
      </c>
      <c r="AC217" s="37">
        <v>67654</v>
      </c>
      <c r="AD217" s="37">
        <v>140396</v>
      </c>
      <c r="AE217" s="37">
        <v>67654</v>
      </c>
    </row>
    <row r="218" spans="1:31">
      <c r="A218" t="s">
        <v>189</v>
      </c>
      <c r="B218" t="s">
        <v>190</v>
      </c>
      <c r="C218" t="s">
        <v>191</v>
      </c>
      <c r="D218" t="s">
        <v>6621</v>
      </c>
      <c r="E218" t="s">
        <v>8704</v>
      </c>
      <c r="F218" t="s">
        <v>8705</v>
      </c>
      <c r="G218" t="s">
        <v>7625</v>
      </c>
      <c r="H218" t="s">
        <v>195</v>
      </c>
      <c r="I218" t="s">
        <v>6622</v>
      </c>
      <c r="J218" t="s">
        <v>8706</v>
      </c>
      <c r="K218" t="s">
        <v>96</v>
      </c>
      <c r="L218" t="s">
        <v>8707</v>
      </c>
      <c r="M218" s="35">
        <v>45994.471967592603</v>
      </c>
      <c r="N218" s="35">
        <v>46003.529166666667</v>
      </c>
      <c r="P218" t="s">
        <v>7628</v>
      </c>
      <c r="R218" t="s">
        <v>963</v>
      </c>
      <c r="S218" t="s">
        <v>963</v>
      </c>
      <c r="U218" t="s">
        <v>5928</v>
      </c>
      <c r="V218" t="s">
        <v>8708</v>
      </c>
      <c r="W218" t="s">
        <v>7628</v>
      </c>
      <c r="Y218" t="s">
        <v>13</v>
      </c>
      <c r="Z218" t="s">
        <v>105</v>
      </c>
      <c r="AB218" s="37">
        <v>1</v>
      </c>
      <c r="AC218" s="37">
        <v>35780</v>
      </c>
      <c r="AD218" s="37">
        <v>0</v>
      </c>
      <c r="AE218" s="37">
        <v>35780</v>
      </c>
    </row>
    <row r="219" spans="1:31">
      <c r="A219" t="s">
        <v>1261</v>
      </c>
      <c r="B219" t="s">
        <v>124</v>
      </c>
      <c r="C219" t="s">
        <v>125</v>
      </c>
      <c r="D219" t="s">
        <v>2631</v>
      </c>
      <c r="E219" t="s">
        <v>8709</v>
      </c>
      <c r="F219" t="s">
        <v>8710</v>
      </c>
      <c r="G219" t="s">
        <v>7632</v>
      </c>
      <c r="H219" t="s">
        <v>1265</v>
      </c>
      <c r="I219" t="s">
        <v>2634</v>
      </c>
      <c r="J219" t="s">
        <v>8711</v>
      </c>
      <c r="K219" t="s">
        <v>96</v>
      </c>
      <c r="L219" t="s">
        <v>8712</v>
      </c>
      <c r="M219" s="35">
        <v>45994.489988425928</v>
      </c>
      <c r="N219" s="35">
        <v>45998.595138888893</v>
      </c>
      <c r="P219" t="s">
        <v>7635</v>
      </c>
      <c r="Q219" t="s">
        <v>7636</v>
      </c>
      <c r="R219" t="s">
        <v>963</v>
      </c>
      <c r="S219" t="s">
        <v>964</v>
      </c>
      <c r="T219" t="s">
        <v>100</v>
      </c>
      <c r="U219" t="s">
        <v>5928</v>
      </c>
      <c r="V219" t="s">
        <v>8713</v>
      </c>
      <c r="W219" t="s">
        <v>102</v>
      </c>
      <c r="Y219" t="s">
        <v>11</v>
      </c>
      <c r="Z219" t="s">
        <v>105</v>
      </c>
      <c r="AA219" t="s">
        <v>1271</v>
      </c>
      <c r="AB219" s="37">
        <v>1</v>
      </c>
      <c r="AC219" s="37">
        <v>67654</v>
      </c>
      <c r="AD219" s="37">
        <v>140396</v>
      </c>
      <c r="AE219" s="37">
        <v>67654</v>
      </c>
    </row>
    <row r="220" spans="1:31">
      <c r="A220" t="s">
        <v>297</v>
      </c>
      <c r="B220" t="s">
        <v>109</v>
      </c>
      <c r="C220" t="s">
        <v>110</v>
      </c>
      <c r="D220" t="s">
        <v>352</v>
      </c>
      <c r="E220" t="s">
        <v>8714</v>
      </c>
      <c r="F220" t="s">
        <v>8715</v>
      </c>
      <c r="G220" t="s">
        <v>8307</v>
      </c>
      <c r="H220" t="s">
        <v>302</v>
      </c>
      <c r="I220" t="s">
        <v>297</v>
      </c>
      <c r="J220" t="s">
        <v>8716</v>
      </c>
      <c r="K220" t="s">
        <v>96</v>
      </c>
      <c r="L220" t="s">
        <v>8717</v>
      </c>
      <c r="M220" s="35">
        <v>45994.504166666673</v>
      </c>
      <c r="N220" s="35">
        <v>45994.686111111107</v>
      </c>
      <c r="P220" t="s">
        <v>7635</v>
      </c>
      <c r="Q220" t="s">
        <v>7636</v>
      </c>
      <c r="R220" t="s">
        <v>98</v>
      </c>
      <c r="S220" t="s">
        <v>99</v>
      </c>
      <c r="U220" t="s">
        <v>8718</v>
      </c>
      <c r="V220" t="s">
        <v>8719</v>
      </c>
      <c r="W220" t="s">
        <v>955</v>
      </c>
      <c r="Y220" t="s">
        <v>8</v>
      </c>
      <c r="Z220" t="s">
        <v>105</v>
      </c>
      <c r="AB220" s="37">
        <v>0</v>
      </c>
      <c r="AC220" s="37">
        <v>41241</v>
      </c>
      <c r="AD220" s="37">
        <v>0</v>
      </c>
      <c r="AE220" s="37">
        <v>41241</v>
      </c>
    </row>
    <row r="221" spans="1:31">
      <c r="A221" t="s">
        <v>297</v>
      </c>
      <c r="B221" t="s">
        <v>109</v>
      </c>
      <c r="C221" t="s">
        <v>110</v>
      </c>
      <c r="D221" t="s">
        <v>1449</v>
      </c>
      <c r="E221" t="s">
        <v>8720</v>
      </c>
      <c r="F221" t="s">
        <v>8721</v>
      </c>
      <c r="G221" t="s">
        <v>7632</v>
      </c>
      <c r="H221" t="s">
        <v>302</v>
      </c>
      <c r="I221" t="s">
        <v>1452</v>
      </c>
      <c r="J221" t="s">
        <v>8722</v>
      </c>
      <c r="K221" t="s">
        <v>96</v>
      </c>
      <c r="L221" t="s">
        <v>8723</v>
      </c>
      <c r="M221" s="35">
        <v>45994.542361111111</v>
      </c>
      <c r="N221" s="35">
        <v>45995.42083333333</v>
      </c>
      <c r="P221" t="s">
        <v>7635</v>
      </c>
      <c r="Q221" t="s">
        <v>7636</v>
      </c>
      <c r="R221" t="s">
        <v>142</v>
      </c>
      <c r="S221" t="s">
        <v>1415</v>
      </c>
      <c r="T221" t="s">
        <v>100</v>
      </c>
      <c r="U221" t="s">
        <v>5928</v>
      </c>
      <c r="V221" t="s">
        <v>8724</v>
      </c>
      <c r="W221" t="s">
        <v>102</v>
      </c>
      <c r="Y221" t="s">
        <v>11</v>
      </c>
      <c r="Z221" t="s">
        <v>105</v>
      </c>
      <c r="AA221" t="s">
        <v>1005</v>
      </c>
      <c r="AB221" s="37">
        <v>1</v>
      </c>
      <c r="AC221" s="37">
        <v>67654</v>
      </c>
      <c r="AD221" s="37">
        <v>140396</v>
      </c>
      <c r="AE221" s="37">
        <v>67654</v>
      </c>
    </row>
    <row r="222" spans="1:31">
      <c r="A222" t="s">
        <v>1261</v>
      </c>
      <c r="B222" t="s">
        <v>124</v>
      </c>
      <c r="C222" t="s">
        <v>125</v>
      </c>
      <c r="D222" t="s">
        <v>1262</v>
      </c>
      <c r="E222" t="s">
        <v>8725</v>
      </c>
      <c r="F222" t="s">
        <v>8726</v>
      </c>
      <c r="G222" t="s">
        <v>7632</v>
      </c>
      <c r="H222" t="s">
        <v>1265</v>
      </c>
      <c r="I222" t="s">
        <v>1261</v>
      </c>
      <c r="J222" t="s">
        <v>8727</v>
      </c>
      <c r="K222" t="s">
        <v>96</v>
      </c>
      <c r="L222" t="s">
        <v>8728</v>
      </c>
      <c r="M222" s="35">
        <v>45994.524537037039</v>
      </c>
      <c r="N222" s="35">
        <v>45996.343055555553</v>
      </c>
      <c r="P222" t="s">
        <v>7635</v>
      </c>
      <c r="Q222" t="s">
        <v>7636</v>
      </c>
      <c r="R222" t="s">
        <v>964</v>
      </c>
      <c r="S222" t="s">
        <v>964</v>
      </c>
      <c r="T222" t="s">
        <v>100</v>
      </c>
      <c r="U222" t="s">
        <v>5928</v>
      </c>
      <c r="V222" t="s">
        <v>8729</v>
      </c>
      <c r="W222" t="s">
        <v>102</v>
      </c>
      <c r="Y222" t="s">
        <v>8</v>
      </c>
      <c r="Z222" t="s">
        <v>105</v>
      </c>
      <c r="AA222" t="s">
        <v>2746</v>
      </c>
      <c r="AB222" s="37">
        <v>1</v>
      </c>
      <c r="AC222" s="37">
        <v>35780</v>
      </c>
      <c r="AD222" s="37">
        <v>75096</v>
      </c>
      <c r="AE222" s="37">
        <v>35780</v>
      </c>
    </row>
    <row r="223" spans="1:31">
      <c r="A223" t="s">
        <v>1066</v>
      </c>
      <c r="B223" t="s">
        <v>190</v>
      </c>
      <c r="C223" t="s">
        <v>191</v>
      </c>
      <c r="D223" t="s">
        <v>1433</v>
      </c>
      <c r="E223" t="s">
        <v>8730</v>
      </c>
      <c r="F223" t="s">
        <v>8731</v>
      </c>
      <c r="G223" t="s">
        <v>7632</v>
      </c>
      <c r="H223" t="s">
        <v>195</v>
      </c>
      <c r="I223" t="s">
        <v>1436</v>
      </c>
      <c r="J223" t="s">
        <v>8732</v>
      </c>
      <c r="K223" t="s">
        <v>96</v>
      </c>
      <c r="L223" t="s">
        <v>8733</v>
      </c>
      <c r="M223" s="35">
        <v>45994.599629629629</v>
      </c>
      <c r="N223" s="35">
        <v>45995.474999999999</v>
      </c>
      <c r="P223" t="s">
        <v>7635</v>
      </c>
      <c r="Q223" t="s">
        <v>7636</v>
      </c>
      <c r="R223" t="s">
        <v>98</v>
      </c>
      <c r="S223" t="s">
        <v>99</v>
      </c>
      <c r="T223" t="s">
        <v>100</v>
      </c>
      <c r="U223" t="s">
        <v>5928</v>
      </c>
      <c r="V223" t="s">
        <v>8734</v>
      </c>
      <c r="W223" t="s">
        <v>102</v>
      </c>
      <c r="Y223" t="s">
        <v>11</v>
      </c>
      <c r="Z223" t="s">
        <v>105</v>
      </c>
      <c r="AA223" t="s">
        <v>1673</v>
      </c>
      <c r="AB223" s="37">
        <v>1</v>
      </c>
      <c r="AC223" s="37">
        <v>67654</v>
      </c>
      <c r="AD223" s="37">
        <v>140396</v>
      </c>
      <c r="AE223" s="37">
        <v>67654</v>
      </c>
    </row>
    <row r="224" spans="1:31">
      <c r="A224" t="s">
        <v>750</v>
      </c>
      <c r="B224" t="s">
        <v>957</v>
      </c>
      <c r="C224" t="s">
        <v>286</v>
      </c>
      <c r="D224" t="s">
        <v>3770</v>
      </c>
      <c r="E224" t="s">
        <v>8735</v>
      </c>
      <c r="F224" t="s">
        <v>8736</v>
      </c>
      <c r="G224" t="s">
        <v>7632</v>
      </c>
      <c r="H224" t="s">
        <v>754</v>
      </c>
      <c r="I224" t="s">
        <v>750</v>
      </c>
      <c r="J224" t="s">
        <v>8737</v>
      </c>
      <c r="K224" t="s">
        <v>96</v>
      </c>
      <c r="L224" t="s">
        <v>8738</v>
      </c>
      <c r="M224" s="35">
        <v>45994.602673611109</v>
      </c>
      <c r="N224" s="35">
        <v>45997.472916666673</v>
      </c>
      <c r="P224" t="s">
        <v>7635</v>
      </c>
      <c r="Q224" t="s">
        <v>7636</v>
      </c>
      <c r="R224" t="s">
        <v>964</v>
      </c>
      <c r="S224" t="s">
        <v>964</v>
      </c>
      <c r="T224" t="s">
        <v>100</v>
      </c>
      <c r="U224" t="s">
        <v>5928</v>
      </c>
      <c r="V224" t="s">
        <v>8739</v>
      </c>
      <c r="W224" t="s">
        <v>102</v>
      </c>
      <c r="Y224" t="s">
        <v>8</v>
      </c>
      <c r="Z224" t="s">
        <v>105</v>
      </c>
      <c r="AA224" t="s">
        <v>3777</v>
      </c>
      <c r="AB224" s="37">
        <v>1</v>
      </c>
      <c r="AC224" s="37">
        <v>35780</v>
      </c>
      <c r="AD224" s="37">
        <v>75096</v>
      </c>
      <c r="AE224" s="37">
        <v>35780</v>
      </c>
    </row>
    <row r="225" spans="1:31">
      <c r="A225" t="s">
        <v>189</v>
      </c>
      <c r="B225" t="s">
        <v>190</v>
      </c>
      <c r="C225" t="s">
        <v>191</v>
      </c>
      <c r="D225" t="s">
        <v>837</v>
      </c>
      <c r="E225" t="s">
        <v>8740</v>
      </c>
      <c r="F225" t="s">
        <v>8741</v>
      </c>
      <c r="G225" t="s">
        <v>7632</v>
      </c>
      <c r="H225" t="s">
        <v>195</v>
      </c>
      <c r="I225" t="s">
        <v>840</v>
      </c>
      <c r="J225" t="s">
        <v>8742</v>
      </c>
      <c r="K225" t="s">
        <v>96</v>
      </c>
      <c r="L225" t="s">
        <v>8743</v>
      </c>
      <c r="M225" s="35">
        <v>45994.611851851849</v>
      </c>
      <c r="N225" s="35">
        <v>46002.36041666667</v>
      </c>
      <c r="P225" t="s">
        <v>7635</v>
      </c>
      <c r="Q225" t="s">
        <v>7636</v>
      </c>
      <c r="R225" t="s">
        <v>964</v>
      </c>
      <c r="S225" t="s">
        <v>964</v>
      </c>
      <c r="U225" t="s">
        <v>5928</v>
      </c>
      <c r="V225" t="s">
        <v>8744</v>
      </c>
      <c r="W225" t="s">
        <v>102</v>
      </c>
      <c r="Y225" t="s">
        <v>8</v>
      </c>
      <c r="Z225" t="s">
        <v>105</v>
      </c>
      <c r="AA225" t="s">
        <v>8264</v>
      </c>
      <c r="AB225" s="37">
        <v>1</v>
      </c>
      <c r="AC225" s="37">
        <v>35780</v>
      </c>
      <c r="AD225" s="37">
        <v>75096</v>
      </c>
      <c r="AE225" s="37">
        <v>35780</v>
      </c>
    </row>
    <row r="226" spans="1:31">
      <c r="A226" t="s">
        <v>297</v>
      </c>
      <c r="B226" t="s">
        <v>109</v>
      </c>
      <c r="C226" t="s">
        <v>110</v>
      </c>
      <c r="D226" t="s">
        <v>4029</v>
      </c>
      <c r="E226" t="s">
        <v>8745</v>
      </c>
      <c r="F226" t="s">
        <v>8746</v>
      </c>
      <c r="G226" t="s">
        <v>7632</v>
      </c>
      <c r="H226" t="s">
        <v>302</v>
      </c>
      <c r="I226" t="s">
        <v>4032</v>
      </c>
      <c r="J226" t="s">
        <v>8747</v>
      </c>
      <c r="K226" t="s">
        <v>96</v>
      </c>
      <c r="L226" t="s">
        <v>8748</v>
      </c>
      <c r="M226" s="35">
        <v>45994.608391203707</v>
      </c>
      <c r="N226" s="35">
        <v>45996.558333333327</v>
      </c>
      <c r="P226" t="s">
        <v>7635</v>
      </c>
      <c r="Q226" t="s">
        <v>7636</v>
      </c>
      <c r="R226" t="s">
        <v>98</v>
      </c>
      <c r="S226" t="s">
        <v>99</v>
      </c>
      <c r="T226" t="s">
        <v>100</v>
      </c>
      <c r="U226" t="s">
        <v>5928</v>
      </c>
      <c r="V226" t="s">
        <v>8749</v>
      </c>
      <c r="W226" t="s">
        <v>102</v>
      </c>
      <c r="Y226" t="s">
        <v>11</v>
      </c>
      <c r="Z226" t="s">
        <v>105</v>
      </c>
      <c r="AA226" t="s">
        <v>485</v>
      </c>
      <c r="AB226" s="37">
        <v>1</v>
      </c>
      <c r="AC226" s="37">
        <v>67654</v>
      </c>
      <c r="AD226" s="37">
        <v>140396</v>
      </c>
      <c r="AE226" s="37">
        <v>67654</v>
      </c>
    </row>
    <row r="227" spans="1:31">
      <c r="A227" t="s">
        <v>242</v>
      </c>
      <c r="B227" t="s">
        <v>248</v>
      </c>
      <c r="C227" t="s">
        <v>244</v>
      </c>
      <c r="D227" t="s">
        <v>309</v>
      </c>
      <c r="E227" t="s">
        <v>8750</v>
      </c>
      <c r="F227" t="s">
        <v>8751</v>
      </c>
      <c r="G227" t="s">
        <v>7632</v>
      </c>
      <c r="H227" t="s">
        <v>248</v>
      </c>
      <c r="I227" t="s">
        <v>242</v>
      </c>
      <c r="J227" t="s">
        <v>8752</v>
      </c>
      <c r="K227" t="s">
        <v>96</v>
      </c>
      <c r="L227" t="s">
        <v>8753</v>
      </c>
      <c r="M227" s="35">
        <v>45994.610069444447</v>
      </c>
      <c r="N227" s="35">
        <v>45998.592361111107</v>
      </c>
      <c r="P227" t="s">
        <v>7635</v>
      </c>
      <c r="Q227" t="s">
        <v>7636</v>
      </c>
      <c r="R227" t="s">
        <v>964</v>
      </c>
      <c r="S227" t="s">
        <v>964</v>
      </c>
      <c r="T227" t="s">
        <v>100</v>
      </c>
      <c r="U227" t="s">
        <v>5928</v>
      </c>
      <c r="V227" t="s">
        <v>8754</v>
      </c>
      <c r="W227" t="s">
        <v>102</v>
      </c>
      <c r="Y227" t="s">
        <v>8</v>
      </c>
      <c r="Z227" t="s">
        <v>105</v>
      </c>
      <c r="AA227" t="s">
        <v>1485</v>
      </c>
      <c r="AB227" s="37">
        <v>1</v>
      </c>
      <c r="AC227" s="37">
        <v>35780</v>
      </c>
      <c r="AD227" s="37">
        <v>75096</v>
      </c>
      <c r="AE227" s="37">
        <v>35780</v>
      </c>
    </row>
    <row r="228" spans="1:31">
      <c r="A228" t="s">
        <v>242</v>
      </c>
      <c r="B228" t="s">
        <v>248</v>
      </c>
      <c r="C228" t="s">
        <v>244</v>
      </c>
      <c r="D228" t="s">
        <v>309</v>
      </c>
      <c r="E228" t="s">
        <v>8755</v>
      </c>
      <c r="F228" t="s">
        <v>8756</v>
      </c>
      <c r="G228" t="s">
        <v>7632</v>
      </c>
      <c r="H228" t="s">
        <v>248</v>
      </c>
      <c r="I228" t="s">
        <v>242</v>
      </c>
      <c r="J228" t="s">
        <v>8757</v>
      </c>
      <c r="K228" t="s">
        <v>96</v>
      </c>
      <c r="L228" t="s">
        <v>8758</v>
      </c>
      <c r="M228" s="35">
        <v>45994.620810185188</v>
      </c>
      <c r="N228" s="35">
        <v>45996.487500000003</v>
      </c>
      <c r="P228" t="s">
        <v>7635</v>
      </c>
      <c r="Q228" t="s">
        <v>7636</v>
      </c>
      <c r="R228" t="s">
        <v>964</v>
      </c>
      <c r="S228" t="s">
        <v>964</v>
      </c>
      <c r="T228" t="s">
        <v>100</v>
      </c>
      <c r="U228" t="s">
        <v>5928</v>
      </c>
      <c r="V228" t="s">
        <v>8759</v>
      </c>
      <c r="W228" t="s">
        <v>102</v>
      </c>
      <c r="Y228" t="s">
        <v>8</v>
      </c>
      <c r="Z228" t="s">
        <v>105</v>
      </c>
      <c r="AA228" t="s">
        <v>514</v>
      </c>
      <c r="AB228" s="37">
        <v>1</v>
      </c>
      <c r="AC228" s="37">
        <v>35780</v>
      </c>
      <c r="AD228" s="37">
        <v>75096</v>
      </c>
      <c r="AE228" s="37">
        <v>35780</v>
      </c>
    </row>
    <row r="229" spans="1:31">
      <c r="A229" t="s">
        <v>231</v>
      </c>
      <c r="B229" t="s">
        <v>86</v>
      </c>
      <c r="C229" t="s">
        <v>87</v>
      </c>
      <c r="D229" t="s">
        <v>8760</v>
      </c>
      <c r="E229" t="s">
        <v>8761</v>
      </c>
      <c r="F229" t="s">
        <v>8762</v>
      </c>
      <c r="G229" t="s">
        <v>7625</v>
      </c>
      <c r="H229" t="s">
        <v>248</v>
      </c>
      <c r="I229" t="s">
        <v>8763</v>
      </c>
      <c r="J229" t="s">
        <v>8764</v>
      </c>
      <c r="K229" t="s">
        <v>96</v>
      </c>
      <c r="L229" t="s">
        <v>8765</v>
      </c>
      <c r="M229" s="35">
        <v>45994.633831018517</v>
      </c>
      <c r="N229" s="35">
        <v>46001.472916666673</v>
      </c>
      <c r="P229" t="s">
        <v>7628</v>
      </c>
      <c r="R229" t="s">
        <v>98</v>
      </c>
      <c r="S229" t="s">
        <v>99</v>
      </c>
      <c r="V229" t="s">
        <v>8766</v>
      </c>
      <c r="W229" t="s">
        <v>7628</v>
      </c>
      <c r="Y229" t="s">
        <v>13</v>
      </c>
      <c r="Z229" t="s">
        <v>105</v>
      </c>
      <c r="AB229" s="37">
        <v>1</v>
      </c>
      <c r="AC229" s="37">
        <v>35780</v>
      </c>
      <c r="AD229" s="37">
        <v>0</v>
      </c>
      <c r="AE229" s="37">
        <v>35780</v>
      </c>
    </row>
    <row r="230" spans="1:31">
      <c r="A230" t="s">
        <v>626</v>
      </c>
      <c r="B230" t="s">
        <v>124</v>
      </c>
      <c r="C230" t="s">
        <v>125</v>
      </c>
      <c r="D230" t="s">
        <v>8767</v>
      </c>
      <c r="E230" t="s">
        <v>8768</v>
      </c>
      <c r="F230" t="s">
        <v>8769</v>
      </c>
      <c r="G230" t="s">
        <v>7632</v>
      </c>
      <c r="H230" t="s">
        <v>630</v>
      </c>
      <c r="I230" t="s">
        <v>8770</v>
      </c>
      <c r="J230" t="s">
        <v>8771</v>
      </c>
      <c r="K230" t="s">
        <v>96</v>
      </c>
      <c r="L230" t="s">
        <v>8772</v>
      </c>
      <c r="M230" s="35">
        <v>45994.636203703703</v>
      </c>
      <c r="N230" s="35">
        <v>46002.410416666673</v>
      </c>
      <c r="P230" t="s">
        <v>7635</v>
      </c>
      <c r="Q230" t="s">
        <v>7636</v>
      </c>
      <c r="R230" t="s">
        <v>963</v>
      </c>
      <c r="S230" t="s">
        <v>963</v>
      </c>
      <c r="T230" t="s">
        <v>100</v>
      </c>
      <c r="U230" t="s">
        <v>5928</v>
      </c>
      <c r="V230" t="s">
        <v>8773</v>
      </c>
      <c r="W230" t="s">
        <v>7667</v>
      </c>
      <c r="Y230" t="s">
        <v>11</v>
      </c>
      <c r="Z230" t="s">
        <v>105</v>
      </c>
      <c r="AA230" t="s">
        <v>635</v>
      </c>
      <c r="AB230" s="37">
        <v>1</v>
      </c>
      <c r="AC230" s="37">
        <v>67654</v>
      </c>
      <c r="AD230" s="37">
        <v>140396</v>
      </c>
      <c r="AE230" s="37">
        <v>67654</v>
      </c>
    </row>
    <row r="231" spans="1:31">
      <c r="A231" t="s">
        <v>189</v>
      </c>
      <c r="B231" t="s">
        <v>190</v>
      </c>
      <c r="C231" t="s">
        <v>191</v>
      </c>
      <c r="D231" t="s">
        <v>1979</v>
      </c>
      <c r="E231" t="s">
        <v>8774</v>
      </c>
      <c r="F231" t="s">
        <v>3600</v>
      </c>
      <c r="G231" t="s">
        <v>7632</v>
      </c>
      <c r="H231" t="s">
        <v>195</v>
      </c>
      <c r="I231" t="s">
        <v>1982</v>
      </c>
      <c r="J231" t="s">
        <v>3601</v>
      </c>
      <c r="K231" t="s">
        <v>96</v>
      </c>
      <c r="L231" t="s">
        <v>8775</v>
      </c>
      <c r="M231" s="35">
        <v>45994.648310185177</v>
      </c>
      <c r="N231" s="35">
        <v>45996.7</v>
      </c>
      <c r="P231" t="s">
        <v>7635</v>
      </c>
      <c r="Q231" t="s">
        <v>7636</v>
      </c>
      <c r="R231" t="s">
        <v>964</v>
      </c>
      <c r="S231" t="s">
        <v>964</v>
      </c>
      <c r="T231" t="s">
        <v>100</v>
      </c>
      <c r="U231" t="s">
        <v>5928</v>
      </c>
      <c r="V231" t="s">
        <v>8776</v>
      </c>
      <c r="W231" t="s">
        <v>102</v>
      </c>
      <c r="Y231" t="s">
        <v>13</v>
      </c>
      <c r="Z231" t="s">
        <v>105</v>
      </c>
      <c r="AA231" t="s">
        <v>845</v>
      </c>
      <c r="AB231" s="37">
        <v>1</v>
      </c>
      <c r="AC231" s="37">
        <v>35780</v>
      </c>
      <c r="AD231" s="37">
        <v>196537</v>
      </c>
      <c r="AE231" s="37">
        <v>35780</v>
      </c>
    </row>
    <row r="232" spans="1:31">
      <c r="A232" t="s">
        <v>242</v>
      </c>
      <c r="B232" t="s">
        <v>248</v>
      </c>
      <c r="C232" t="s">
        <v>244</v>
      </c>
      <c r="D232" t="s">
        <v>309</v>
      </c>
      <c r="E232" t="s">
        <v>8777</v>
      </c>
      <c r="F232" t="s">
        <v>8778</v>
      </c>
      <c r="G232" t="s">
        <v>7632</v>
      </c>
      <c r="H232" t="s">
        <v>248</v>
      </c>
      <c r="I232" t="s">
        <v>242</v>
      </c>
      <c r="J232" t="s">
        <v>8779</v>
      </c>
      <c r="K232" t="s">
        <v>96</v>
      </c>
      <c r="L232" t="s">
        <v>8780</v>
      </c>
      <c r="M232" s="35">
        <v>45994.654317129629</v>
      </c>
      <c r="N232" s="35">
        <v>45998.588888888888</v>
      </c>
      <c r="P232" t="s">
        <v>7635</v>
      </c>
      <c r="Q232" t="s">
        <v>7636</v>
      </c>
      <c r="R232" t="s">
        <v>963</v>
      </c>
      <c r="S232" t="s">
        <v>963</v>
      </c>
      <c r="T232" t="s">
        <v>100</v>
      </c>
      <c r="U232" t="s">
        <v>5928</v>
      </c>
      <c r="V232" t="s">
        <v>8781</v>
      </c>
      <c r="W232" t="s">
        <v>102</v>
      </c>
      <c r="Y232" t="s">
        <v>8</v>
      </c>
      <c r="Z232" t="s">
        <v>105</v>
      </c>
      <c r="AA232" t="s">
        <v>2012</v>
      </c>
      <c r="AB232" s="37">
        <v>1</v>
      </c>
      <c r="AC232" s="37">
        <v>35780</v>
      </c>
      <c r="AD232" s="37">
        <v>75096</v>
      </c>
      <c r="AE232" s="37">
        <v>35780</v>
      </c>
    </row>
    <row r="233" spans="1:31">
      <c r="A233" t="s">
        <v>284</v>
      </c>
      <c r="B233" t="s">
        <v>957</v>
      </c>
      <c r="C233" t="s">
        <v>286</v>
      </c>
      <c r="D233" t="s">
        <v>8782</v>
      </c>
      <c r="E233" t="s">
        <v>8783</v>
      </c>
      <c r="F233" t="s">
        <v>8784</v>
      </c>
      <c r="G233" t="s">
        <v>7632</v>
      </c>
      <c r="H233" t="s">
        <v>1238</v>
      </c>
      <c r="I233" t="s">
        <v>8785</v>
      </c>
      <c r="J233" t="s">
        <v>8786</v>
      </c>
      <c r="K233" t="s">
        <v>96</v>
      </c>
      <c r="L233" t="s">
        <v>8787</v>
      </c>
      <c r="M233" s="35">
        <v>45994.666747685187</v>
      </c>
      <c r="N233" s="35">
        <v>46002.649305555547</v>
      </c>
      <c r="P233" t="s">
        <v>7635</v>
      </c>
      <c r="Q233" t="s">
        <v>7636</v>
      </c>
      <c r="R233" t="s">
        <v>963</v>
      </c>
      <c r="S233" t="s">
        <v>964</v>
      </c>
      <c r="T233" t="s">
        <v>100</v>
      </c>
      <c r="U233" t="s">
        <v>5928</v>
      </c>
      <c r="V233" t="s">
        <v>8788</v>
      </c>
      <c r="W233" t="s">
        <v>7667</v>
      </c>
      <c r="Y233" t="s">
        <v>104</v>
      </c>
      <c r="Z233" t="s">
        <v>282</v>
      </c>
      <c r="AA233" t="s">
        <v>1842</v>
      </c>
      <c r="AB233" s="37">
        <v>1</v>
      </c>
      <c r="AC233" s="37">
        <v>35780</v>
      </c>
      <c r="AD233" s="37">
        <v>0</v>
      </c>
      <c r="AE233" s="37">
        <v>35780</v>
      </c>
    </row>
    <row r="234" spans="1:31">
      <c r="A234" t="s">
        <v>189</v>
      </c>
      <c r="B234" t="s">
        <v>190</v>
      </c>
      <c r="C234" t="s">
        <v>191</v>
      </c>
      <c r="D234" t="s">
        <v>837</v>
      </c>
      <c r="E234" t="s">
        <v>8789</v>
      </c>
      <c r="F234" t="s">
        <v>8790</v>
      </c>
      <c r="G234" t="s">
        <v>7632</v>
      </c>
      <c r="H234" t="s">
        <v>195</v>
      </c>
      <c r="I234" t="s">
        <v>840</v>
      </c>
      <c r="J234" t="s">
        <v>8791</v>
      </c>
      <c r="K234" t="s">
        <v>96</v>
      </c>
      <c r="L234" t="s">
        <v>8792</v>
      </c>
      <c r="M234" s="35">
        <v>45994.67633101852</v>
      </c>
      <c r="N234" s="35">
        <v>46008.42291666667</v>
      </c>
      <c r="P234" t="s">
        <v>7635</v>
      </c>
      <c r="Q234" t="s">
        <v>7636</v>
      </c>
      <c r="R234" t="s">
        <v>98</v>
      </c>
      <c r="S234" t="s">
        <v>119</v>
      </c>
      <c r="T234" t="s">
        <v>100</v>
      </c>
      <c r="U234" t="s">
        <v>5928</v>
      </c>
      <c r="V234" t="s">
        <v>8793</v>
      </c>
      <c r="W234" t="s">
        <v>102</v>
      </c>
      <c r="Y234" t="s">
        <v>8</v>
      </c>
      <c r="Z234" t="s">
        <v>105</v>
      </c>
      <c r="AA234" t="s">
        <v>400</v>
      </c>
      <c r="AB234" s="37">
        <v>1</v>
      </c>
      <c r="AC234" s="37">
        <v>35780</v>
      </c>
      <c r="AD234" s="37">
        <v>75096</v>
      </c>
      <c r="AE234" s="37">
        <v>35780</v>
      </c>
    </row>
    <row r="235" spans="1:31">
      <c r="A235" t="s">
        <v>108</v>
      </c>
      <c r="B235" t="s">
        <v>109</v>
      </c>
      <c r="C235" t="s">
        <v>110</v>
      </c>
      <c r="D235" t="s">
        <v>180</v>
      </c>
      <c r="E235" t="s">
        <v>8794</v>
      </c>
      <c r="F235" t="s">
        <v>8795</v>
      </c>
      <c r="G235" t="s">
        <v>7632</v>
      </c>
      <c r="H235" t="s">
        <v>183</v>
      </c>
      <c r="I235" t="s">
        <v>108</v>
      </c>
      <c r="J235" t="s">
        <v>8796</v>
      </c>
      <c r="K235" t="s">
        <v>96</v>
      </c>
      <c r="L235" t="s">
        <v>8797</v>
      </c>
      <c r="M235" s="35">
        <v>45994.700775462959</v>
      </c>
      <c r="N235" s="35">
        <v>45996.681944444441</v>
      </c>
      <c r="P235" t="s">
        <v>7635</v>
      </c>
      <c r="Q235" t="s">
        <v>7636</v>
      </c>
      <c r="R235" t="s">
        <v>98</v>
      </c>
      <c r="S235" t="s">
        <v>119</v>
      </c>
      <c r="T235" t="s">
        <v>100</v>
      </c>
      <c r="U235" t="s">
        <v>5928</v>
      </c>
      <c r="V235" t="s">
        <v>8798</v>
      </c>
      <c r="W235" t="s">
        <v>102</v>
      </c>
      <c r="Y235" t="s">
        <v>8</v>
      </c>
      <c r="Z235" t="s">
        <v>105</v>
      </c>
      <c r="AA235" t="s">
        <v>188</v>
      </c>
      <c r="AB235" s="37">
        <v>1</v>
      </c>
      <c r="AC235" s="37">
        <v>35780</v>
      </c>
      <c r="AD235" s="37">
        <v>75096</v>
      </c>
      <c r="AE235" s="37">
        <v>35780</v>
      </c>
    </row>
    <row r="236" spans="1:31">
      <c r="A236" t="s">
        <v>231</v>
      </c>
      <c r="B236" t="s">
        <v>86</v>
      </c>
      <c r="C236" t="s">
        <v>87</v>
      </c>
      <c r="D236" t="s">
        <v>232</v>
      </c>
      <c r="E236" t="s">
        <v>8799</v>
      </c>
      <c r="F236" t="s">
        <v>8800</v>
      </c>
      <c r="G236" t="s">
        <v>7632</v>
      </c>
      <c r="H236" t="s">
        <v>235</v>
      </c>
      <c r="I236" t="s">
        <v>236</v>
      </c>
      <c r="J236" t="s">
        <v>8801</v>
      </c>
      <c r="K236" t="s">
        <v>96</v>
      </c>
      <c r="L236" t="s">
        <v>8802</v>
      </c>
      <c r="M236" s="35">
        <v>45994.728645833333</v>
      </c>
      <c r="N236" s="35">
        <v>45996.423611111109</v>
      </c>
      <c r="P236" t="s">
        <v>7635</v>
      </c>
      <c r="Q236" t="s">
        <v>7636</v>
      </c>
      <c r="R236" t="s">
        <v>98</v>
      </c>
      <c r="S236" t="s">
        <v>99</v>
      </c>
      <c r="T236" t="s">
        <v>100</v>
      </c>
      <c r="U236" t="s">
        <v>5928</v>
      </c>
      <c r="V236" t="s">
        <v>8803</v>
      </c>
      <c r="W236" t="s">
        <v>102</v>
      </c>
      <c r="Y236" t="s">
        <v>11</v>
      </c>
      <c r="Z236" t="s">
        <v>105</v>
      </c>
      <c r="AA236" t="s">
        <v>1851</v>
      </c>
      <c r="AB236" s="37">
        <v>1</v>
      </c>
      <c r="AC236" s="37">
        <v>67654</v>
      </c>
      <c r="AD236" s="37">
        <v>140396</v>
      </c>
      <c r="AE236" s="37">
        <v>67654</v>
      </c>
    </row>
    <row r="237" spans="1:31">
      <c r="A237" t="s">
        <v>108</v>
      </c>
      <c r="B237" t="s">
        <v>109</v>
      </c>
      <c r="C237" t="s">
        <v>110</v>
      </c>
      <c r="D237" t="s">
        <v>180</v>
      </c>
      <c r="E237" t="s">
        <v>8804</v>
      </c>
      <c r="F237" t="s">
        <v>8805</v>
      </c>
      <c r="G237" t="s">
        <v>7632</v>
      </c>
      <c r="H237" t="s">
        <v>183</v>
      </c>
      <c r="I237" t="s">
        <v>108</v>
      </c>
      <c r="J237" t="s">
        <v>8806</v>
      </c>
      <c r="K237" t="s">
        <v>96</v>
      </c>
      <c r="L237" t="s">
        <v>8807</v>
      </c>
      <c r="M237" s="35">
        <v>45995.333333333343</v>
      </c>
      <c r="N237" s="35">
        <v>46000.616666666669</v>
      </c>
      <c r="P237" t="s">
        <v>7635</v>
      </c>
      <c r="Q237" t="s">
        <v>7636</v>
      </c>
      <c r="R237" t="s">
        <v>98</v>
      </c>
      <c r="S237" t="s">
        <v>119</v>
      </c>
      <c r="T237" t="s">
        <v>100</v>
      </c>
      <c r="U237" t="s">
        <v>5928</v>
      </c>
      <c r="V237" t="s">
        <v>8808</v>
      </c>
      <c r="W237" t="s">
        <v>102</v>
      </c>
      <c r="Y237" t="s">
        <v>8</v>
      </c>
      <c r="Z237" t="s">
        <v>105</v>
      </c>
      <c r="AA237" t="s">
        <v>188</v>
      </c>
      <c r="AB237" s="37">
        <v>1</v>
      </c>
      <c r="AC237" s="37">
        <v>35780</v>
      </c>
      <c r="AD237" s="37">
        <v>75096</v>
      </c>
      <c r="AE237" s="37">
        <v>35780</v>
      </c>
    </row>
    <row r="238" spans="1:31">
      <c r="A238" t="s">
        <v>159</v>
      </c>
      <c r="B238" t="s">
        <v>109</v>
      </c>
      <c r="C238" t="s">
        <v>160</v>
      </c>
      <c r="D238" t="s">
        <v>7710</v>
      </c>
      <c r="E238" t="s">
        <v>8809</v>
      </c>
      <c r="F238" t="s">
        <v>8810</v>
      </c>
      <c r="G238" t="s">
        <v>7625</v>
      </c>
      <c r="H238" t="s">
        <v>165</v>
      </c>
      <c r="I238" t="s">
        <v>7713</v>
      </c>
      <c r="J238" t="s">
        <v>8811</v>
      </c>
      <c r="K238" t="s">
        <v>96</v>
      </c>
      <c r="L238" t="s">
        <v>8812</v>
      </c>
      <c r="M238" s="35">
        <v>45994.692372685182</v>
      </c>
      <c r="N238" s="35">
        <v>46010.619444444441</v>
      </c>
      <c r="P238" t="s">
        <v>7628</v>
      </c>
      <c r="R238" t="s">
        <v>98</v>
      </c>
      <c r="S238" t="s">
        <v>99</v>
      </c>
      <c r="U238" t="s">
        <v>5928</v>
      </c>
      <c r="V238" t="s">
        <v>8813</v>
      </c>
      <c r="W238" t="s">
        <v>7628</v>
      </c>
      <c r="Y238" t="s">
        <v>15</v>
      </c>
      <c r="Z238" t="s">
        <v>105</v>
      </c>
      <c r="AB238" s="37">
        <v>1</v>
      </c>
      <c r="AC238" s="37">
        <v>35780</v>
      </c>
      <c r="AD238" s="37">
        <v>0</v>
      </c>
      <c r="AE238" s="37">
        <v>35780</v>
      </c>
    </row>
    <row r="239" spans="1:31">
      <c r="A239" t="s">
        <v>297</v>
      </c>
      <c r="B239" t="s">
        <v>109</v>
      </c>
      <c r="C239" t="s">
        <v>110</v>
      </c>
      <c r="D239" t="s">
        <v>352</v>
      </c>
      <c r="E239" t="s">
        <v>8814</v>
      </c>
      <c r="F239" t="s">
        <v>8815</v>
      </c>
      <c r="G239" t="s">
        <v>7632</v>
      </c>
      <c r="H239" t="s">
        <v>302</v>
      </c>
      <c r="I239" t="s">
        <v>297</v>
      </c>
      <c r="J239" t="s">
        <v>8816</v>
      </c>
      <c r="K239" t="s">
        <v>96</v>
      </c>
      <c r="L239" t="s">
        <v>8817</v>
      </c>
      <c r="M239" s="35">
        <v>45994.694791666669</v>
      </c>
      <c r="N239" s="35">
        <v>45995.501388888893</v>
      </c>
      <c r="P239" t="s">
        <v>7635</v>
      </c>
      <c r="Q239" t="s">
        <v>7636</v>
      </c>
      <c r="R239" t="s">
        <v>142</v>
      </c>
      <c r="S239" t="s">
        <v>2137</v>
      </c>
      <c r="T239" t="s">
        <v>100</v>
      </c>
      <c r="U239" t="s">
        <v>5928</v>
      </c>
      <c r="V239" t="s">
        <v>8818</v>
      </c>
      <c r="W239" t="s">
        <v>102</v>
      </c>
      <c r="Y239" t="s">
        <v>8</v>
      </c>
      <c r="Z239" t="s">
        <v>105</v>
      </c>
      <c r="AA239" t="s">
        <v>485</v>
      </c>
      <c r="AB239" s="37">
        <v>1</v>
      </c>
      <c r="AC239" s="37">
        <v>35780</v>
      </c>
      <c r="AD239" s="37">
        <v>75096</v>
      </c>
      <c r="AE239" s="37">
        <v>35780</v>
      </c>
    </row>
    <row r="240" spans="1:31">
      <c r="A240" t="s">
        <v>242</v>
      </c>
      <c r="B240" t="s">
        <v>248</v>
      </c>
      <c r="C240" t="s">
        <v>244</v>
      </c>
      <c r="D240" t="s">
        <v>309</v>
      </c>
      <c r="E240" t="s">
        <v>8819</v>
      </c>
      <c r="F240" t="s">
        <v>8820</v>
      </c>
      <c r="G240" t="s">
        <v>7632</v>
      </c>
      <c r="H240" t="s">
        <v>248</v>
      </c>
      <c r="I240" t="s">
        <v>242</v>
      </c>
      <c r="J240" t="s">
        <v>8821</v>
      </c>
      <c r="K240" t="s">
        <v>96</v>
      </c>
      <c r="L240" t="s">
        <v>8822</v>
      </c>
      <c r="M240" s="35">
        <v>45994.695833333331</v>
      </c>
      <c r="N240" s="35">
        <v>46000.50277777778</v>
      </c>
      <c r="P240" t="s">
        <v>7635</v>
      </c>
      <c r="Q240" t="s">
        <v>7636</v>
      </c>
      <c r="R240" t="s">
        <v>963</v>
      </c>
      <c r="S240" t="s">
        <v>963</v>
      </c>
      <c r="T240" t="s">
        <v>100</v>
      </c>
      <c r="U240" t="s">
        <v>5928</v>
      </c>
      <c r="V240" t="s">
        <v>8823</v>
      </c>
      <c r="W240" t="s">
        <v>102</v>
      </c>
      <c r="Y240" t="s">
        <v>8</v>
      </c>
      <c r="Z240" t="s">
        <v>105</v>
      </c>
      <c r="AA240" t="s">
        <v>1031</v>
      </c>
      <c r="AB240" s="37">
        <v>1</v>
      </c>
      <c r="AC240" s="37">
        <v>35780</v>
      </c>
      <c r="AD240" s="37">
        <v>75096</v>
      </c>
      <c r="AE240" s="37">
        <v>35780</v>
      </c>
    </row>
    <row r="241" spans="1:31">
      <c r="A241" t="s">
        <v>417</v>
      </c>
      <c r="B241" t="s">
        <v>86</v>
      </c>
      <c r="C241" t="s">
        <v>87</v>
      </c>
      <c r="D241" t="s">
        <v>4270</v>
      </c>
      <c r="E241" t="s">
        <v>8824</v>
      </c>
      <c r="F241" t="s">
        <v>8825</v>
      </c>
      <c r="G241" t="s">
        <v>7632</v>
      </c>
      <c r="H241" t="s">
        <v>455</v>
      </c>
      <c r="I241" t="s">
        <v>377</v>
      </c>
      <c r="J241" t="s">
        <v>8826</v>
      </c>
      <c r="K241" t="s">
        <v>96</v>
      </c>
      <c r="L241" t="s">
        <v>8827</v>
      </c>
      <c r="M241" s="35">
        <v>45994.704652777778</v>
      </c>
      <c r="N241" s="35">
        <v>45997.615277777782</v>
      </c>
      <c r="P241" t="s">
        <v>7635</v>
      </c>
      <c r="Q241" t="s">
        <v>7636</v>
      </c>
      <c r="R241" t="s">
        <v>98</v>
      </c>
      <c r="S241" t="s">
        <v>99</v>
      </c>
      <c r="T241" t="s">
        <v>100</v>
      </c>
      <c r="U241" t="s">
        <v>5928</v>
      </c>
      <c r="V241" t="s">
        <v>8828</v>
      </c>
      <c r="W241" t="s">
        <v>7667</v>
      </c>
      <c r="Y241" t="s">
        <v>11</v>
      </c>
      <c r="Z241" t="s">
        <v>105</v>
      </c>
      <c r="AA241" t="s">
        <v>469</v>
      </c>
      <c r="AB241" s="37">
        <v>1</v>
      </c>
      <c r="AC241" s="37">
        <v>67654</v>
      </c>
      <c r="AD241" s="37">
        <v>140396</v>
      </c>
      <c r="AE241" s="37">
        <v>67654</v>
      </c>
    </row>
    <row r="242" spans="1:31">
      <c r="A242" t="s">
        <v>750</v>
      </c>
      <c r="B242" t="s">
        <v>957</v>
      </c>
      <c r="C242" t="s">
        <v>286</v>
      </c>
      <c r="D242" t="s">
        <v>3770</v>
      </c>
      <c r="E242" t="s">
        <v>8829</v>
      </c>
      <c r="F242" t="s">
        <v>8830</v>
      </c>
      <c r="G242" t="s">
        <v>7632</v>
      </c>
      <c r="H242" t="s">
        <v>754</v>
      </c>
      <c r="I242" t="s">
        <v>750</v>
      </c>
      <c r="J242" t="s">
        <v>8831</v>
      </c>
      <c r="K242" t="s">
        <v>96</v>
      </c>
      <c r="L242" t="s">
        <v>8832</v>
      </c>
      <c r="M242" s="35">
        <v>45995.333333333343</v>
      </c>
      <c r="N242" s="35">
        <v>45996.676388888889</v>
      </c>
      <c r="P242" t="s">
        <v>7635</v>
      </c>
      <c r="Q242" t="s">
        <v>7636</v>
      </c>
      <c r="R242" t="s">
        <v>98</v>
      </c>
      <c r="S242" t="s">
        <v>99</v>
      </c>
      <c r="T242" t="s">
        <v>100</v>
      </c>
      <c r="U242" t="s">
        <v>5928</v>
      </c>
      <c r="V242" t="s">
        <v>8833</v>
      </c>
      <c r="W242" t="s">
        <v>102</v>
      </c>
      <c r="Y242" t="s">
        <v>8</v>
      </c>
      <c r="Z242" t="s">
        <v>105</v>
      </c>
      <c r="AA242" t="s">
        <v>3777</v>
      </c>
      <c r="AB242" s="37">
        <v>1</v>
      </c>
      <c r="AC242" s="37">
        <v>35780</v>
      </c>
      <c r="AD242" s="37">
        <v>75096</v>
      </c>
      <c r="AE242" s="37">
        <v>35780</v>
      </c>
    </row>
    <row r="243" spans="1:31">
      <c r="A243" t="s">
        <v>297</v>
      </c>
      <c r="B243" t="s">
        <v>109</v>
      </c>
      <c r="C243" t="s">
        <v>110</v>
      </c>
      <c r="D243" t="s">
        <v>352</v>
      </c>
      <c r="E243" t="s">
        <v>8834</v>
      </c>
      <c r="F243" t="s">
        <v>8835</v>
      </c>
      <c r="G243" t="s">
        <v>7632</v>
      </c>
      <c r="H243" t="s">
        <v>302</v>
      </c>
      <c r="I243" t="s">
        <v>297</v>
      </c>
      <c r="J243" t="s">
        <v>8836</v>
      </c>
      <c r="K243" t="s">
        <v>96</v>
      </c>
      <c r="L243" t="s">
        <v>8837</v>
      </c>
      <c r="M243" s="35">
        <v>45995.333333333343</v>
      </c>
      <c r="N243" s="35">
        <v>46002.718055555553</v>
      </c>
      <c r="P243" t="s">
        <v>7635</v>
      </c>
      <c r="Q243" t="s">
        <v>7636</v>
      </c>
      <c r="R243" t="s">
        <v>98</v>
      </c>
      <c r="S243" t="s">
        <v>99</v>
      </c>
      <c r="T243" t="s">
        <v>100</v>
      </c>
      <c r="U243" t="s">
        <v>5928</v>
      </c>
      <c r="V243" t="s">
        <v>8838</v>
      </c>
      <c r="W243" t="s">
        <v>102</v>
      </c>
      <c r="Y243" t="s">
        <v>8</v>
      </c>
      <c r="Z243" t="s">
        <v>105</v>
      </c>
      <c r="AA243" t="s">
        <v>485</v>
      </c>
      <c r="AB243" s="37">
        <v>1</v>
      </c>
      <c r="AC243" s="37">
        <v>35780</v>
      </c>
      <c r="AD243" s="37">
        <v>75096</v>
      </c>
      <c r="AE243" s="37">
        <v>35780</v>
      </c>
    </row>
    <row r="244" spans="1:31">
      <c r="A244" t="s">
        <v>1261</v>
      </c>
      <c r="B244" t="s">
        <v>124</v>
      </c>
      <c r="C244" t="s">
        <v>125</v>
      </c>
      <c r="D244" t="s">
        <v>1262</v>
      </c>
      <c r="E244" t="s">
        <v>8839</v>
      </c>
      <c r="F244" t="s">
        <v>8840</v>
      </c>
      <c r="G244" t="s">
        <v>7632</v>
      </c>
      <c r="H244" t="s">
        <v>1265</v>
      </c>
      <c r="I244" t="s">
        <v>1261</v>
      </c>
      <c r="J244" t="s">
        <v>8841</v>
      </c>
      <c r="K244" t="s">
        <v>96</v>
      </c>
      <c r="L244" t="s">
        <v>8842</v>
      </c>
      <c r="M244" s="35">
        <v>45995.333333333343</v>
      </c>
      <c r="N244" s="35">
        <v>46000.435416666667</v>
      </c>
      <c r="P244" t="s">
        <v>7635</v>
      </c>
      <c r="Q244" t="s">
        <v>7636</v>
      </c>
      <c r="R244" t="s">
        <v>964</v>
      </c>
      <c r="S244" t="s">
        <v>964</v>
      </c>
      <c r="T244" t="s">
        <v>100</v>
      </c>
      <c r="U244" t="s">
        <v>5928</v>
      </c>
      <c r="V244" t="s">
        <v>8843</v>
      </c>
      <c r="W244" t="s">
        <v>102</v>
      </c>
      <c r="Y244" t="s">
        <v>8</v>
      </c>
      <c r="Z244" t="s">
        <v>105</v>
      </c>
      <c r="AA244" t="s">
        <v>3814</v>
      </c>
      <c r="AB244" s="37">
        <v>1</v>
      </c>
      <c r="AC244" s="37">
        <v>35780</v>
      </c>
      <c r="AD244" s="37">
        <v>75096</v>
      </c>
      <c r="AE244" s="37">
        <v>35780</v>
      </c>
    </row>
    <row r="245" spans="1:31">
      <c r="A245" t="s">
        <v>123</v>
      </c>
      <c r="B245" t="s">
        <v>124</v>
      </c>
      <c r="C245" t="s">
        <v>125</v>
      </c>
      <c r="D245" t="s">
        <v>126</v>
      </c>
      <c r="E245" t="s">
        <v>8844</v>
      </c>
      <c r="F245" t="s">
        <v>8845</v>
      </c>
      <c r="G245" t="s">
        <v>7632</v>
      </c>
      <c r="H245" t="s">
        <v>129</v>
      </c>
      <c r="I245" t="s">
        <v>130</v>
      </c>
      <c r="J245" t="s">
        <v>8846</v>
      </c>
      <c r="K245" t="s">
        <v>96</v>
      </c>
      <c r="L245" t="s">
        <v>8847</v>
      </c>
      <c r="M245" s="35">
        <v>45995.333333333343</v>
      </c>
      <c r="N245" s="35">
        <v>45998.584722222222</v>
      </c>
      <c r="P245" t="s">
        <v>7635</v>
      </c>
      <c r="Q245" t="s">
        <v>7636</v>
      </c>
      <c r="R245" t="s">
        <v>964</v>
      </c>
      <c r="S245" t="s">
        <v>964</v>
      </c>
      <c r="T245" t="s">
        <v>100</v>
      </c>
      <c r="U245" t="s">
        <v>5928</v>
      </c>
      <c r="V245" t="s">
        <v>8848</v>
      </c>
      <c r="W245" t="s">
        <v>102</v>
      </c>
      <c r="Y245" t="s">
        <v>11</v>
      </c>
      <c r="Z245" t="s">
        <v>105</v>
      </c>
      <c r="AA245" t="s">
        <v>135</v>
      </c>
      <c r="AB245" s="37">
        <v>1</v>
      </c>
      <c r="AC245" s="37">
        <v>67654</v>
      </c>
      <c r="AD245" s="37">
        <v>140396</v>
      </c>
      <c r="AE245" s="37">
        <v>67654</v>
      </c>
    </row>
    <row r="246" spans="1:31">
      <c r="A246" t="s">
        <v>189</v>
      </c>
      <c r="B246" t="s">
        <v>190</v>
      </c>
      <c r="C246" t="s">
        <v>191</v>
      </c>
      <c r="D246" t="s">
        <v>2238</v>
      </c>
      <c r="E246" t="s">
        <v>8849</v>
      </c>
      <c r="F246" t="s">
        <v>2240</v>
      </c>
      <c r="G246" t="s">
        <v>7632</v>
      </c>
      <c r="H246" t="s">
        <v>195</v>
      </c>
      <c r="I246" t="s">
        <v>2241</v>
      </c>
      <c r="J246" t="s">
        <v>2242</v>
      </c>
      <c r="K246" t="s">
        <v>96</v>
      </c>
      <c r="L246" t="s">
        <v>8850</v>
      </c>
      <c r="M246" s="35">
        <v>45995.333333333343</v>
      </c>
      <c r="N246" s="35">
        <v>45997.470833333333</v>
      </c>
      <c r="P246" t="s">
        <v>7635</v>
      </c>
      <c r="Q246" t="s">
        <v>7636</v>
      </c>
      <c r="R246" t="s">
        <v>98</v>
      </c>
      <c r="S246" t="s">
        <v>99</v>
      </c>
      <c r="T246" t="s">
        <v>1347</v>
      </c>
      <c r="U246" t="s">
        <v>6409</v>
      </c>
      <c r="V246" t="s">
        <v>8851</v>
      </c>
      <c r="W246" t="s">
        <v>102</v>
      </c>
      <c r="Y246" t="s">
        <v>11</v>
      </c>
      <c r="Z246" t="s">
        <v>105</v>
      </c>
      <c r="AA246" t="s">
        <v>836</v>
      </c>
      <c r="AB246" s="37">
        <v>1</v>
      </c>
      <c r="AC246" s="37">
        <v>67654</v>
      </c>
      <c r="AD246" s="37">
        <v>140396</v>
      </c>
      <c r="AE246" s="37">
        <v>67654</v>
      </c>
    </row>
    <row r="247" spans="1:31">
      <c r="A247" t="s">
        <v>417</v>
      </c>
      <c r="B247" t="s">
        <v>86</v>
      </c>
      <c r="C247" t="s">
        <v>87</v>
      </c>
      <c r="D247" t="s">
        <v>452</v>
      </c>
      <c r="E247" t="s">
        <v>8852</v>
      </c>
      <c r="F247" t="s">
        <v>8853</v>
      </c>
      <c r="G247" t="s">
        <v>7632</v>
      </c>
      <c r="H247" t="s">
        <v>455</v>
      </c>
      <c r="I247" t="s">
        <v>417</v>
      </c>
      <c r="J247" t="s">
        <v>8854</v>
      </c>
      <c r="K247" t="s">
        <v>96</v>
      </c>
      <c r="L247" t="s">
        <v>8855</v>
      </c>
      <c r="M247" s="35">
        <v>45995.333333333343</v>
      </c>
      <c r="N247" s="35">
        <v>45995.693055555559</v>
      </c>
      <c r="P247" t="s">
        <v>7635</v>
      </c>
      <c r="Q247" t="s">
        <v>7636</v>
      </c>
      <c r="R247" t="s">
        <v>98</v>
      </c>
      <c r="S247" t="s">
        <v>119</v>
      </c>
      <c r="T247" t="s">
        <v>100</v>
      </c>
      <c r="U247" t="s">
        <v>5928</v>
      </c>
      <c r="V247" t="s">
        <v>8856</v>
      </c>
      <c r="W247" t="s">
        <v>102</v>
      </c>
      <c r="Y247" t="s">
        <v>8</v>
      </c>
      <c r="Z247" t="s">
        <v>105</v>
      </c>
      <c r="AA247" t="s">
        <v>460</v>
      </c>
      <c r="AB247" s="37">
        <v>1</v>
      </c>
      <c r="AC247" s="37">
        <v>35780</v>
      </c>
      <c r="AD247" s="37">
        <v>75096</v>
      </c>
      <c r="AE247" s="37">
        <v>35780</v>
      </c>
    </row>
    <row r="248" spans="1:31">
      <c r="A248" t="s">
        <v>189</v>
      </c>
      <c r="B248" t="s">
        <v>190</v>
      </c>
      <c r="C248" t="s">
        <v>191</v>
      </c>
      <c r="D248" t="s">
        <v>210</v>
      </c>
      <c r="E248" t="s">
        <v>8857</v>
      </c>
      <c r="F248" t="s">
        <v>8858</v>
      </c>
      <c r="G248" t="s">
        <v>7632</v>
      </c>
      <c r="H248" t="s">
        <v>195</v>
      </c>
      <c r="I248" t="s">
        <v>189</v>
      </c>
      <c r="J248" t="s">
        <v>8859</v>
      </c>
      <c r="K248" t="s">
        <v>96</v>
      </c>
      <c r="L248" t="s">
        <v>8860</v>
      </c>
      <c r="M248" s="35">
        <v>45995.333333333343</v>
      </c>
      <c r="N248" s="35">
        <v>46008.626388888893</v>
      </c>
      <c r="P248" t="s">
        <v>7635</v>
      </c>
      <c r="Q248" t="s">
        <v>7636</v>
      </c>
      <c r="R248" t="s">
        <v>142</v>
      </c>
      <c r="S248" t="s">
        <v>1415</v>
      </c>
      <c r="T248" t="s">
        <v>100</v>
      </c>
      <c r="U248" t="s">
        <v>5928</v>
      </c>
      <c r="V248" t="s">
        <v>8861</v>
      </c>
      <c r="W248" t="s">
        <v>102</v>
      </c>
      <c r="Y248" t="s">
        <v>8</v>
      </c>
      <c r="Z248" t="s">
        <v>105</v>
      </c>
      <c r="AA248" t="s">
        <v>400</v>
      </c>
      <c r="AB248" s="37">
        <v>1</v>
      </c>
      <c r="AC248" s="37">
        <v>35780</v>
      </c>
      <c r="AD248" s="37">
        <v>75096</v>
      </c>
      <c r="AE248" s="37">
        <v>35780</v>
      </c>
    </row>
    <row r="249" spans="1:31">
      <c r="A249" t="s">
        <v>242</v>
      </c>
      <c r="B249" t="s">
        <v>248</v>
      </c>
      <c r="C249" t="s">
        <v>244</v>
      </c>
      <c r="D249" t="s">
        <v>309</v>
      </c>
      <c r="E249" t="s">
        <v>8862</v>
      </c>
      <c r="F249" t="s">
        <v>8863</v>
      </c>
      <c r="G249" t="s">
        <v>7632</v>
      </c>
      <c r="H249" t="s">
        <v>248</v>
      </c>
      <c r="I249" t="s">
        <v>242</v>
      </c>
      <c r="J249" t="s">
        <v>7364</v>
      </c>
      <c r="K249" t="s">
        <v>96</v>
      </c>
      <c r="L249" t="s">
        <v>8864</v>
      </c>
      <c r="M249" s="35">
        <v>45995.333333333343</v>
      </c>
      <c r="N249" s="35">
        <v>45998.586805555547</v>
      </c>
      <c r="P249" t="s">
        <v>7635</v>
      </c>
      <c r="Q249" t="s">
        <v>7636</v>
      </c>
      <c r="R249" t="s">
        <v>964</v>
      </c>
      <c r="S249" t="s">
        <v>964</v>
      </c>
      <c r="T249" t="s">
        <v>100</v>
      </c>
      <c r="U249" t="s">
        <v>5928</v>
      </c>
      <c r="V249" t="s">
        <v>8865</v>
      </c>
      <c r="W249" t="s">
        <v>102</v>
      </c>
      <c r="Y249" t="s">
        <v>8</v>
      </c>
      <c r="Z249" t="s">
        <v>105</v>
      </c>
      <c r="AA249" t="s">
        <v>1485</v>
      </c>
      <c r="AB249" s="37">
        <v>1</v>
      </c>
      <c r="AC249" s="37">
        <v>35780</v>
      </c>
      <c r="AD249" s="37">
        <v>75096</v>
      </c>
      <c r="AE249" s="37">
        <v>35780</v>
      </c>
    </row>
    <row r="250" spans="1:31">
      <c r="A250" t="s">
        <v>108</v>
      </c>
      <c r="B250" t="s">
        <v>109</v>
      </c>
      <c r="C250" t="s">
        <v>110</v>
      </c>
      <c r="D250" t="s">
        <v>8304</v>
      </c>
      <c r="E250" t="s">
        <v>8866</v>
      </c>
      <c r="F250" t="s">
        <v>8867</v>
      </c>
      <c r="G250" t="s">
        <v>7625</v>
      </c>
      <c r="H250" t="s">
        <v>115</v>
      </c>
      <c r="I250" t="s">
        <v>8308</v>
      </c>
      <c r="J250" t="s">
        <v>8868</v>
      </c>
      <c r="K250" t="s">
        <v>96</v>
      </c>
      <c r="L250" t="s">
        <v>8869</v>
      </c>
      <c r="M250" s="35">
        <v>45995.333333333343</v>
      </c>
      <c r="N250" s="35">
        <v>46002.377083333333</v>
      </c>
      <c r="P250" t="s">
        <v>7628</v>
      </c>
      <c r="R250" t="s">
        <v>964</v>
      </c>
      <c r="S250" t="s">
        <v>964</v>
      </c>
      <c r="U250" t="s">
        <v>5928</v>
      </c>
      <c r="V250" t="s">
        <v>8870</v>
      </c>
      <c r="W250" t="s">
        <v>7628</v>
      </c>
      <c r="Y250" t="s">
        <v>15</v>
      </c>
      <c r="Z250" t="s">
        <v>105</v>
      </c>
      <c r="AB250" s="37">
        <v>1</v>
      </c>
      <c r="AC250" s="37">
        <v>35780</v>
      </c>
      <c r="AD250" s="37">
        <v>0</v>
      </c>
      <c r="AE250" s="37">
        <v>35780</v>
      </c>
    </row>
    <row r="251" spans="1:31">
      <c r="A251" t="s">
        <v>242</v>
      </c>
      <c r="B251" t="s">
        <v>248</v>
      </c>
      <c r="C251" t="s">
        <v>244</v>
      </c>
      <c r="D251" t="s">
        <v>309</v>
      </c>
      <c r="E251" t="s">
        <v>8871</v>
      </c>
      <c r="F251" t="s">
        <v>8872</v>
      </c>
      <c r="G251" t="s">
        <v>7632</v>
      </c>
      <c r="H251" t="s">
        <v>248</v>
      </c>
      <c r="I251" t="s">
        <v>242</v>
      </c>
      <c r="J251" t="s">
        <v>8873</v>
      </c>
      <c r="K251" t="s">
        <v>96</v>
      </c>
      <c r="L251" t="s">
        <v>8874</v>
      </c>
      <c r="M251" s="35">
        <v>45995.333333333343</v>
      </c>
      <c r="N251" s="35">
        <v>45996.477777777778</v>
      </c>
      <c r="P251" t="s">
        <v>7635</v>
      </c>
      <c r="Q251" t="s">
        <v>7636</v>
      </c>
      <c r="R251" t="s">
        <v>964</v>
      </c>
      <c r="S251" t="s">
        <v>964</v>
      </c>
      <c r="T251" t="s">
        <v>100</v>
      </c>
      <c r="U251" t="s">
        <v>5928</v>
      </c>
      <c r="V251" t="s">
        <v>8875</v>
      </c>
      <c r="W251" t="s">
        <v>102</v>
      </c>
      <c r="Y251" t="s">
        <v>8</v>
      </c>
      <c r="Z251" t="s">
        <v>105</v>
      </c>
      <c r="AA251" t="s">
        <v>3485</v>
      </c>
      <c r="AB251" s="37">
        <v>1</v>
      </c>
      <c r="AC251" s="37">
        <v>35780</v>
      </c>
      <c r="AD251" s="37">
        <v>75096</v>
      </c>
      <c r="AE251" s="37">
        <v>35780</v>
      </c>
    </row>
    <row r="252" spans="1:31">
      <c r="A252" t="s">
        <v>242</v>
      </c>
      <c r="B252" t="s">
        <v>248</v>
      </c>
      <c r="C252" t="s">
        <v>244</v>
      </c>
      <c r="D252" t="s">
        <v>309</v>
      </c>
      <c r="E252" t="s">
        <v>8876</v>
      </c>
      <c r="F252" t="s">
        <v>8877</v>
      </c>
      <c r="G252" t="s">
        <v>7632</v>
      </c>
      <c r="H252" t="s">
        <v>248</v>
      </c>
      <c r="I252" t="s">
        <v>242</v>
      </c>
      <c r="J252" t="s">
        <v>8878</v>
      </c>
      <c r="K252" t="s">
        <v>96</v>
      </c>
      <c r="L252" t="s">
        <v>8879</v>
      </c>
      <c r="M252" s="35">
        <v>45995.333333333343</v>
      </c>
      <c r="N252" s="35">
        <v>45996.506944444453</v>
      </c>
      <c r="P252" t="s">
        <v>7635</v>
      </c>
      <c r="Q252" t="s">
        <v>7636</v>
      </c>
      <c r="R252" t="s">
        <v>964</v>
      </c>
      <c r="S252" t="s">
        <v>964</v>
      </c>
      <c r="T252" t="s">
        <v>100</v>
      </c>
      <c r="U252" t="s">
        <v>5928</v>
      </c>
      <c r="V252" t="s">
        <v>8880</v>
      </c>
      <c r="W252" t="s">
        <v>102</v>
      </c>
      <c r="Y252" t="s">
        <v>8</v>
      </c>
      <c r="Z252" t="s">
        <v>105</v>
      </c>
      <c r="AA252" t="s">
        <v>3485</v>
      </c>
      <c r="AB252" s="37">
        <v>1</v>
      </c>
      <c r="AC252" s="37">
        <v>35780</v>
      </c>
      <c r="AD252" s="37">
        <v>75096</v>
      </c>
      <c r="AE252" s="37">
        <v>35780</v>
      </c>
    </row>
    <row r="253" spans="1:31">
      <c r="A253" t="s">
        <v>85</v>
      </c>
      <c r="B253" t="s">
        <v>86</v>
      </c>
      <c r="C253" t="s">
        <v>87</v>
      </c>
      <c r="D253" t="s">
        <v>202</v>
      </c>
      <c r="E253" t="s">
        <v>8881</v>
      </c>
      <c r="F253" t="s">
        <v>8882</v>
      </c>
      <c r="G253" t="s">
        <v>7632</v>
      </c>
      <c r="H253" t="s">
        <v>93</v>
      </c>
      <c r="I253" t="s">
        <v>85</v>
      </c>
      <c r="J253" t="s">
        <v>8883</v>
      </c>
      <c r="K253" t="s">
        <v>96</v>
      </c>
      <c r="L253" t="s">
        <v>8884</v>
      </c>
      <c r="M253" s="35">
        <v>45995.333333333343</v>
      </c>
      <c r="N253" s="35">
        <v>45996.356944444437</v>
      </c>
      <c r="P253" t="s">
        <v>7635</v>
      </c>
      <c r="Q253" t="s">
        <v>7636</v>
      </c>
      <c r="R253" t="s">
        <v>98</v>
      </c>
      <c r="S253" t="s">
        <v>99</v>
      </c>
      <c r="T253" t="s">
        <v>100</v>
      </c>
      <c r="U253" t="s">
        <v>5928</v>
      </c>
      <c r="V253" t="s">
        <v>8885</v>
      </c>
      <c r="W253" t="s">
        <v>102</v>
      </c>
      <c r="Y253" t="s">
        <v>8</v>
      </c>
      <c r="Z253" t="s">
        <v>105</v>
      </c>
      <c r="AA253" t="s">
        <v>106</v>
      </c>
      <c r="AB253" s="37">
        <v>1</v>
      </c>
      <c r="AC253" s="37">
        <v>35780</v>
      </c>
      <c r="AD253" s="37">
        <v>75096</v>
      </c>
      <c r="AE253" s="37">
        <v>35780</v>
      </c>
    </row>
    <row r="254" spans="1:31">
      <c r="A254" t="s">
        <v>242</v>
      </c>
      <c r="B254" t="s">
        <v>248</v>
      </c>
      <c r="C254" t="s">
        <v>244</v>
      </c>
      <c r="D254" t="s">
        <v>309</v>
      </c>
      <c r="E254" t="s">
        <v>8886</v>
      </c>
      <c r="F254" t="s">
        <v>8887</v>
      </c>
      <c r="G254" t="s">
        <v>7632</v>
      </c>
      <c r="H254" t="s">
        <v>248</v>
      </c>
      <c r="I254" t="s">
        <v>242</v>
      </c>
      <c r="J254" t="s">
        <v>8888</v>
      </c>
      <c r="K254" t="s">
        <v>96</v>
      </c>
      <c r="L254" t="s">
        <v>8889</v>
      </c>
      <c r="M254" s="35">
        <v>45995.333333333343</v>
      </c>
      <c r="N254" s="35">
        <v>45996.507638888892</v>
      </c>
      <c r="P254" t="s">
        <v>7635</v>
      </c>
      <c r="Q254" t="s">
        <v>7636</v>
      </c>
      <c r="R254" t="s">
        <v>964</v>
      </c>
      <c r="S254" t="s">
        <v>964</v>
      </c>
      <c r="T254" t="s">
        <v>100</v>
      </c>
      <c r="U254" t="s">
        <v>5928</v>
      </c>
      <c r="V254" t="s">
        <v>8890</v>
      </c>
      <c r="W254" t="s">
        <v>102</v>
      </c>
      <c r="Y254" t="s">
        <v>8</v>
      </c>
      <c r="Z254" t="s">
        <v>105</v>
      </c>
      <c r="AA254" t="s">
        <v>514</v>
      </c>
      <c r="AB254" s="37">
        <v>1</v>
      </c>
      <c r="AC254" s="37">
        <v>35780</v>
      </c>
      <c r="AD254" s="37">
        <v>75096</v>
      </c>
      <c r="AE254" s="37">
        <v>35780</v>
      </c>
    </row>
    <row r="255" spans="1:31">
      <c r="A255" t="s">
        <v>417</v>
      </c>
      <c r="B255" t="s">
        <v>86</v>
      </c>
      <c r="C255" t="s">
        <v>87</v>
      </c>
      <c r="D255" t="s">
        <v>452</v>
      </c>
      <c r="E255" t="s">
        <v>8891</v>
      </c>
      <c r="F255" t="s">
        <v>8892</v>
      </c>
      <c r="G255" t="s">
        <v>7632</v>
      </c>
      <c r="H255" t="s">
        <v>455</v>
      </c>
      <c r="I255" t="s">
        <v>417</v>
      </c>
      <c r="J255" t="s">
        <v>8893</v>
      </c>
      <c r="K255" t="s">
        <v>96</v>
      </c>
      <c r="L255" t="s">
        <v>8894</v>
      </c>
      <c r="M255" s="35">
        <v>45995.333333333343</v>
      </c>
      <c r="N255" s="35">
        <v>45995.486111111109</v>
      </c>
      <c r="P255" t="s">
        <v>7635</v>
      </c>
      <c r="Q255" t="s">
        <v>7636</v>
      </c>
      <c r="R255" t="s">
        <v>98</v>
      </c>
      <c r="S255" t="s">
        <v>99</v>
      </c>
      <c r="T255" t="s">
        <v>100</v>
      </c>
      <c r="U255" t="s">
        <v>5928</v>
      </c>
      <c r="V255" t="s">
        <v>8895</v>
      </c>
      <c r="W255" t="s">
        <v>102</v>
      </c>
      <c r="Y255" t="s">
        <v>8</v>
      </c>
      <c r="Z255" t="s">
        <v>105</v>
      </c>
      <c r="AA255" t="s">
        <v>2201</v>
      </c>
      <c r="AB255" s="37">
        <v>1</v>
      </c>
      <c r="AC255" s="37">
        <v>35780</v>
      </c>
      <c r="AD255" s="37">
        <v>75096</v>
      </c>
      <c r="AE255" s="37">
        <v>35780</v>
      </c>
    </row>
    <row r="256" spans="1:31">
      <c r="A256" t="s">
        <v>189</v>
      </c>
      <c r="B256" t="s">
        <v>190</v>
      </c>
      <c r="C256" t="s">
        <v>191</v>
      </c>
      <c r="D256" t="s">
        <v>837</v>
      </c>
      <c r="E256" t="s">
        <v>8896</v>
      </c>
      <c r="F256" t="s">
        <v>8897</v>
      </c>
      <c r="G256" t="s">
        <v>7632</v>
      </c>
      <c r="H256" t="s">
        <v>195</v>
      </c>
      <c r="I256" t="s">
        <v>840</v>
      </c>
      <c r="J256" t="s">
        <v>8898</v>
      </c>
      <c r="K256" t="s">
        <v>96</v>
      </c>
      <c r="L256" t="s">
        <v>8899</v>
      </c>
      <c r="M256" s="35">
        <v>45995.333333333343</v>
      </c>
      <c r="N256" s="35">
        <v>46003.387499999997</v>
      </c>
      <c r="P256" t="s">
        <v>7635</v>
      </c>
      <c r="Q256" t="s">
        <v>7636</v>
      </c>
      <c r="R256" t="s">
        <v>98</v>
      </c>
      <c r="S256" t="s">
        <v>99</v>
      </c>
      <c r="U256" t="s">
        <v>5928</v>
      </c>
      <c r="V256" t="s">
        <v>8900</v>
      </c>
      <c r="W256" t="s">
        <v>102</v>
      </c>
      <c r="Y256" t="s">
        <v>8</v>
      </c>
      <c r="Z256" t="s">
        <v>105</v>
      </c>
      <c r="AA256" t="s">
        <v>7841</v>
      </c>
      <c r="AB256" s="37">
        <v>1</v>
      </c>
      <c r="AC256" s="37">
        <v>35780</v>
      </c>
      <c r="AD256" s="37">
        <v>75096</v>
      </c>
      <c r="AE256" s="37">
        <v>35780</v>
      </c>
    </row>
    <row r="257" spans="1:31">
      <c r="A257" t="s">
        <v>189</v>
      </c>
      <c r="B257" t="s">
        <v>190</v>
      </c>
      <c r="C257" t="s">
        <v>191</v>
      </c>
      <c r="D257" t="s">
        <v>210</v>
      </c>
      <c r="E257" t="s">
        <v>8901</v>
      </c>
      <c r="F257" t="s">
        <v>8902</v>
      </c>
      <c r="G257" t="s">
        <v>7632</v>
      </c>
      <c r="H257" t="s">
        <v>195</v>
      </c>
      <c r="I257" t="s">
        <v>189</v>
      </c>
      <c r="J257" t="s">
        <v>8903</v>
      </c>
      <c r="K257" t="s">
        <v>96</v>
      </c>
      <c r="L257" t="s">
        <v>8904</v>
      </c>
      <c r="M257" s="35">
        <v>45995.333333333343</v>
      </c>
      <c r="N257" s="35">
        <v>46003.386805555558</v>
      </c>
      <c r="P257" t="s">
        <v>7635</v>
      </c>
      <c r="Q257" t="s">
        <v>7636</v>
      </c>
      <c r="U257" t="s">
        <v>5928</v>
      </c>
      <c r="V257" t="s">
        <v>8905</v>
      </c>
      <c r="W257" t="s">
        <v>102</v>
      </c>
      <c r="Y257" t="s">
        <v>8</v>
      </c>
      <c r="Z257" t="s">
        <v>105</v>
      </c>
      <c r="AA257" t="s">
        <v>7841</v>
      </c>
      <c r="AB257" s="37">
        <v>1</v>
      </c>
      <c r="AC257" s="37">
        <v>35780</v>
      </c>
      <c r="AD257" s="37">
        <v>75096</v>
      </c>
      <c r="AE257" s="37">
        <v>35780</v>
      </c>
    </row>
    <row r="258" spans="1:31">
      <c r="A258" t="s">
        <v>189</v>
      </c>
      <c r="B258" t="s">
        <v>190</v>
      </c>
      <c r="C258" t="s">
        <v>191</v>
      </c>
      <c r="D258" t="s">
        <v>210</v>
      </c>
      <c r="E258" t="s">
        <v>8906</v>
      </c>
      <c r="F258" t="s">
        <v>3136</v>
      </c>
      <c r="G258" t="s">
        <v>7632</v>
      </c>
      <c r="H258" t="s">
        <v>195</v>
      </c>
      <c r="I258" t="s">
        <v>189</v>
      </c>
      <c r="J258" t="s">
        <v>3137</v>
      </c>
      <c r="K258" t="s">
        <v>96</v>
      </c>
      <c r="L258" t="s">
        <v>8907</v>
      </c>
      <c r="M258" s="35">
        <v>45995.346990740742</v>
      </c>
      <c r="N258" s="35">
        <v>46001.45208333333</v>
      </c>
      <c r="P258" t="s">
        <v>7635</v>
      </c>
      <c r="Q258" t="s">
        <v>7636</v>
      </c>
      <c r="R258" t="s">
        <v>142</v>
      </c>
      <c r="S258" t="s">
        <v>1046</v>
      </c>
      <c r="T258" t="s">
        <v>100</v>
      </c>
      <c r="U258" t="s">
        <v>5928</v>
      </c>
      <c r="V258" t="s">
        <v>8908</v>
      </c>
      <c r="W258" t="s">
        <v>102</v>
      </c>
      <c r="Y258" t="s">
        <v>8</v>
      </c>
      <c r="Z258" t="s">
        <v>105</v>
      </c>
      <c r="AA258" t="s">
        <v>217</v>
      </c>
      <c r="AB258" s="37">
        <v>2</v>
      </c>
      <c r="AC258" s="37">
        <v>35780</v>
      </c>
      <c r="AD258" s="37">
        <v>75096</v>
      </c>
      <c r="AE258" s="37">
        <v>71560</v>
      </c>
    </row>
    <row r="259" spans="1:31">
      <c r="A259" t="s">
        <v>242</v>
      </c>
      <c r="B259" t="s">
        <v>248</v>
      </c>
      <c r="C259" t="s">
        <v>244</v>
      </c>
      <c r="D259" t="s">
        <v>309</v>
      </c>
      <c r="E259" t="s">
        <v>8909</v>
      </c>
      <c r="F259" t="s">
        <v>8910</v>
      </c>
      <c r="G259" t="s">
        <v>7632</v>
      </c>
      <c r="H259" t="s">
        <v>248</v>
      </c>
      <c r="I259" t="s">
        <v>242</v>
      </c>
      <c r="J259" t="s">
        <v>8911</v>
      </c>
      <c r="K259" t="s">
        <v>96</v>
      </c>
      <c r="L259" t="s">
        <v>8912</v>
      </c>
      <c r="M259" s="35">
        <v>45995.352534722217</v>
      </c>
      <c r="N259" s="35">
        <v>45997.467361111107</v>
      </c>
      <c r="P259" t="s">
        <v>7635</v>
      </c>
      <c r="Q259" t="s">
        <v>7636</v>
      </c>
      <c r="R259" t="s">
        <v>963</v>
      </c>
      <c r="S259" t="s">
        <v>964</v>
      </c>
      <c r="T259" t="s">
        <v>100</v>
      </c>
      <c r="U259" t="s">
        <v>5928</v>
      </c>
      <c r="V259" t="s">
        <v>8913</v>
      </c>
      <c r="W259" t="s">
        <v>102</v>
      </c>
      <c r="Y259" t="s">
        <v>8</v>
      </c>
      <c r="Z259" t="s">
        <v>105</v>
      </c>
      <c r="AA259" t="s">
        <v>1650</v>
      </c>
      <c r="AB259" s="37">
        <v>1</v>
      </c>
      <c r="AC259" s="37">
        <v>35780</v>
      </c>
      <c r="AD259" s="37">
        <v>75096</v>
      </c>
      <c r="AE259" s="37">
        <v>35780</v>
      </c>
    </row>
    <row r="260" spans="1:31">
      <c r="A260" t="s">
        <v>242</v>
      </c>
      <c r="B260" t="s">
        <v>248</v>
      </c>
      <c r="C260" t="s">
        <v>244</v>
      </c>
      <c r="D260" t="s">
        <v>309</v>
      </c>
      <c r="E260" t="s">
        <v>8914</v>
      </c>
      <c r="F260" t="s">
        <v>8915</v>
      </c>
      <c r="G260" t="s">
        <v>7632</v>
      </c>
      <c r="H260" t="s">
        <v>248</v>
      </c>
      <c r="I260" t="s">
        <v>242</v>
      </c>
      <c r="J260" t="s">
        <v>8916</v>
      </c>
      <c r="K260" t="s">
        <v>96</v>
      </c>
      <c r="L260" t="s">
        <v>8917</v>
      </c>
      <c r="M260" s="35">
        <v>45995.358541666668</v>
      </c>
      <c r="N260" s="35">
        <v>45996.551388888889</v>
      </c>
      <c r="P260" t="s">
        <v>7635</v>
      </c>
      <c r="Q260" t="s">
        <v>7636</v>
      </c>
      <c r="R260" t="s">
        <v>963</v>
      </c>
      <c r="S260" t="s">
        <v>964</v>
      </c>
      <c r="T260" t="s">
        <v>100</v>
      </c>
      <c r="U260" t="s">
        <v>5928</v>
      </c>
      <c r="V260" t="s">
        <v>8918</v>
      </c>
      <c r="W260" t="s">
        <v>102</v>
      </c>
      <c r="Y260" t="s">
        <v>8</v>
      </c>
      <c r="Z260" t="s">
        <v>105</v>
      </c>
      <c r="AA260" t="s">
        <v>1650</v>
      </c>
      <c r="AB260" s="37">
        <v>1</v>
      </c>
      <c r="AC260" s="37">
        <v>35780</v>
      </c>
      <c r="AD260" s="37">
        <v>75096</v>
      </c>
      <c r="AE260" s="37">
        <v>35780</v>
      </c>
    </row>
    <row r="261" spans="1:31">
      <c r="A261" t="s">
        <v>1066</v>
      </c>
      <c r="B261" t="s">
        <v>190</v>
      </c>
      <c r="C261" t="s">
        <v>191</v>
      </c>
      <c r="D261" t="s">
        <v>6762</v>
      </c>
      <c r="E261" t="s">
        <v>8919</v>
      </c>
      <c r="F261" t="s">
        <v>8920</v>
      </c>
      <c r="G261" t="s">
        <v>7632</v>
      </c>
      <c r="H261" t="s">
        <v>276</v>
      </c>
      <c r="I261" t="s">
        <v>6765</v>
      </c>
      <c r="J261" t="s">
        <v>8921</v>
      </c>
      <c r="K261" t="s">
        <v>96</v>
      </c>
      <c r="L261" t="s">
        <v>8922</v>
      </c>
      <c r="M261" s="35">
        <v>45995.364293981482</v>
      </c>
      <c r="N261" s="35">
        <v>45996.429166666669</v>
      </c>
      <c r="P261" t="s">
        <v>7635</v>
      </c>
      <c r="Q261" t="s">
        <v>7636</v>
      </c>
      <c r="R261" t="s">
        <v>98</v>
      </c>
      <c r="S261" t="s">
        <v>119</v>
      </c>
      <c r="T261" t="s">
        <v>100</v>
      </c>
      <c r="U261" t="s">
        <v>5928</v>
      </c>
      <c r="V261" t="s">
        <v>8923</v>
      </c>
      <c r="W261" t="s">
        <v>7667</v>
      </c>
      <c r="Y261" t="s">
        <v>104</v>
      </c>
      <c r="Z261" t="s">
        <v>282</v>
      </c>
      <c r="AA261" t="s">
        <v>1673</v>
      </c>
      <c r="AB261" s="37">
        <v>1</v>
      </c>
      <c r="AC261" s="37">
        <v>35780</v>
      </c>
      <c r="AD261" s="37">
        <v>0</v>
      </c>
      <c r="AE261" s="37">
        <v>35780</v>
      </c>
    </row>
    <row r="262" spans="1:31">
      <c r="A262" t="s">
        <v>189</v>
      </c>
      <c r="B262" t="s">
        <v>190</v>
      </c>
      <c r="C262" t="s">
        <v>191</v>
      </c>
      <c r="D262" t="s">
        <v>6673</v>
      </c>
      <c r="E262" t="s">
        <v>8924</v>
      </c>
      <c r="F262" t="s">
        <v>8925</v>
      </c>
      <c r="G262" t="s">
        <v>7625</v>
      </c>
      <c r="H262" t="s">
        <v>195</v>
      </c>
      <c r="I262" t="s">
        <v>6676</v>
      </c>
      <c r="J262" t="s">
        <v>8926</v>
      </c>
      <c r="K262" t="s">
        <v>96</v>
      </c>
      <c r="L262" t="s">
        <v>8927</v>
      </c>
      <c r="M262" s="35">
        <v>45995.359166666669</v>
      </c>
      <c r="N262" s="35">
        <v>46001.561805555553</v>
      </c>
      <c r="P262" t="s">
        <v>7628</v>
      </c>
      <c r="R262" t="s">
        <v>142</v>
      </c>
      <c r="S262" t="s">
        <v>1046</v>
      </c>
      <c r="U262" t="s">
        <v>5928</v>
      </c>
      <c r="V262" t="s">
        <v>8928</v>
      </c>
      <c r="W262" t="s">
        <v>7628</v>
      </c>
      <c r="Y262" t="s">
        <v>15</v>
      </c>
      <c r="Z262" t="s">
        <v>105</v>
      </c>
      <c r="AB262" s="37">
        <v>1</v>
      </c>
      <c r="AC262" s="37">
        <v>35780</v>
      </c>
      <c r="AD262" s="37">
        <v>0</v>
      </c>
      <c r="AE262" s="37">
        <v>35780</v>
      </c>
    </row>
    <row r="263" spans="1:31">
      <c r="A263" t="s">
        <v>242</v>
      </c>
      <c r="B263" t="s">
        <v>248</v>
      </c>
      <c r="C263" t="s">
        <v>244</v>
      </c>
      <c r="D263" t="s">
        <v>309</v>
      </c>
      <c r="E263" t="s">
        <v>8929</v>
      </c>
      <c r="F263" t="s">
        <v>8930</v>
      </c>
      <c r="G263" t="s">
        <v>7632</v>
      </c>
      <c r="H263" t="s">
        <v>248</v>
      </c>
      <c r="I263" t="s">
        <v>242</v>
      </c>
      <c r="J263" t="s">
        <v>7379</v>
      </c>
      <c r="K263" t="s">
        <v>96</v>
      </c>
      <c r="L263" t="s">
        <v>8931</v>
      </c>
      <c r="M263" s="35">
        <v>45995.366608796299</v>
      </c>
      <c r="N263" s="35">
        <v>45996.511111111111</v>
      </c>
      <c r="P263" t="s">
        <v>7635</v>
      </c>
      <c r="Q263" t="s">
        <v>7636</v>
      </c>
      <c r="R263" t="s">
        <v>964</v>
      </c>
      <c r="S263" t="s">
        <v>964</v>
      </c>
      <c r="T263" t="s">
        <v>100</v>
      </c>
      <c r="U263" t="s">
        <v>5928</v>
      </c>
      <c r="V263" t="s">
        <v>8932</v>
      </c>
      <c r="W263" t="s">
        <v>102</v>
      </c>
      <c r="Y263" t="s">
        <v>8</v>
      </c>
      <c r="Z263" t="s">
        <v>105</v>
      </c>
      <c r="AA263" t="s">
        <v>1650</v>
      </c>
      <c r="AB263" s="37">
        <v>1</v>
      </c>
      <c r="AC263" s="37">
        <v>35780</v>
      </c>
      <c r="AD263" s="37">
        <v>75096</v>
      </c>
      <c r="AE263" s="37">
        <v>35780</v>
      </c>
    </row>
    <row r="264" spans="1:31">
      <c r="A264" t="s">
        <v>417</v>
      </c>
      <c r="B264" t="s">
        <v>86</v>
      </c>
      <c r="C264" t="s">
        <v>87</v>
      </c>
      <c r="D264" t="s">
        <v>452</v>
      </c>
      <c r="E264" t="s">
        <v>8933</v>
      </c>
      <c r="F264" t="s">
        <v>8934</v>
      </c>
      <c r="G264" t="s">
        <v>7632</v>
      </c>
      <c r="H264" t="s">
        <v>455</v>
      </c>
      <c r="I264" t="s">
        <v>417</v>
      </c>
      <c r="J264" t="s">
        <v>8935</v>
      </c>
      <c r="K264" t="s">
        <v>96</v>
      </c>
      <c r="L264" t="s">
        <v>8936</v>
      </c>
      <c r="M264" s="35">
        <v>45995.370937500003</v>
      </c>
      <c r="N264" s="35">
        <v>45995.700694444437</v>
      </c>
      <c r="P264" t="s">
        <v>7635</v>
      </c>
      <c r="Q264" t="s">
        <v>7636</v>
      </c>
      <c r="R264" t="s">
        <v>98</v>
      </c>
      <c r="S264" t="s">
        <v>119</v>
      </c>
      <c r="T264" t="s">
        <v>100</v>
      </c>
      <c r="U264" t="s">
        <v>5928</v>
      </c>
      <c r="V264" t="s">
        <v>8937</v>
      </c>
      <c r="W264" t="s">
        <v>102</v>
      </c>
      <c r="Y264" t="s">
        <v>8</v>
      </c>
      <c r="Z264" t="s">
        <v>105</v>
      </c>
      <c r="AA264" t="s">
        <v>460</v>
      </c>
      <c r="AB264" s="37">
        <v>1</v>
      </c>
      <c r="AC264" s="37">
        <v>35780</v>
      </c>
      <c r="AD264" s="37">
        <v>75096</v>
      </c>
      <c r="AE264" s="37">
        <v>35780</v>
      </c>
    </row>
    <row r="265" spans="1:31">
      <c r="A265" t="s">
        <v>231</v>
      </c>
      <c r="B265" t="s">
        <v>86</v>
      </c>
      <c r="C265" t="s">
        <v>87</v>
      </c>
      <c r="D265" t="s">
        <v>1892</v>
      </c>
      <c r="E265" t="s">
        <v>8938</v>
      </c>
      <c r="F265" t="s">
        <v>8939</v>
      </c>
      <c r="G265" t="s">
        <v>7632</v>
      </c>
      <c r="H265" t="s">
        <v>235</v>
      </c>
      <c r="I265" t="s">
        <v>231</v>
      </c>
      <c r="J265" t="s">
        <v>8940</v>
      </c>
      <c r="K265" t="s">
        <v>96</v>
      </c>
      <c r="L265" t="s">
        <v>8941</v>
      </c>
      <c r="M265" s="35">
        <v>45995.387916666667</v>
      </c>
      <c r="N265" s="35">
        <v>45995.636111111111</v>
      </c>
      <c r="P265" t="s">
        <v>7635</v>
      </c>
      <c r="Q265" t="s">
        <v>7636</v>
      </c>
      <c r="R265" t="s">
        <v>98</v>
      </c>
      <c r="S265" t="s">
        <v>119</v>
      </c>
      <c r="T265" t="s">
        <v>100</v>
      </c>
      <c r="U265" t="s">
        <v>5928</v>
      </c>
      <c r="V265" t="s">
        <v>8942</v>
      </c>
      <c r="W265" t="s">
        <v>102</v>
      </c>
      <c r="Y265" t="s">
        <v>8</v>
      </c>
      <c r="Z265" t="s">
        <v>105</v>
      </c>
      <c r="AA265" t="s">
        <v>1851</v>
      </c>
      <c r="AB265" s="37">
        <v>1</v>
      </c>
      <c r="AC265" s="37">
        <v>35780</v>
      </c>
      <c r="AD265" s="37">
        <v>75096</v>
      </c>
      <c r="AE265" s="37">
        <v>35780</v>
      </c>
    </row>
    <row r="266" spans="1:31">
      <c r="A266" t="s">
        <v>417</v>
      </c>
      <c r="B266" t="s">
        <v>86</v>
      </c>
      <c r="C266" t="s">
        <v>87</v>
      </c>
      <c r="D266" t="s">
        <v>1382</v>
      </c>
      <c r="E266" t="s">
        <v>8943</v>
      </c>
      <c r="F266" t="s">
        <v>8944</v>
      </c>
      <c r="G266" t="s">
        <v>7632</v>
      </c>
      <c r="H266" t="s">
        <v>455</v>
      </c>
      <c r="I266" t="s">
        <v>1385</v>
      </c>
      <c r="J266" t="s">
        <v>8945</v>
      </c>
      <c r="K266" t="s">
        <v>96</v>
      </c>
      <c r="L266" t="s">
        <v>8946</v>
      </c>
      <c r="M266" s="35">
        <v>45995.388865740737</v>
      </c>
      <c r="N266" s="35">
        <v>45998.582638888889</v>
      </c>
      <c r="P266" t="s">
        <v>7635</v>
      </c>
      <c r="Q266" t="s">
        <v>7636</v>
      </c>
      <c r="R266" t="s">
        <v>98</v>
      </c>
      <c r="S266" t="s">
        <v>99</v>
      </c>
      <c r="T266" t="s">
        <v>100</v>
      </c>
      <c r="U266" t="s">
        <v>5928</v>
      </c>
      <c r="V266" t="s">
        <v>8947</v>
      </c>
      <c r="W266" t="s">
        <v>102</v>
      </c>
      <c r="Y266" t="s">
        <v>11</v>
      </c>
      <c r="Z266" t="s">
        <v>105</v>
      </c>
      <c r="AA266" t="s">
        <v>478</v>
      </c>
      <c r="AB266" s="37">
        <v>1</v>
      </c>
      <c r="AC266" s="37">
        <v>67654</v>
      </c>
      <c r="AD266" s="37">
        <v>140396</v>
      </c>
      <c r="AE266" s="37">
        <v>67654</v>
      </c>
    </row>
    <row r="267" spans="1:31">
      <c r="A267" t="s">
        <v>108</v>
      </c>
      <c r="B267" t="s">
        <v>109</v>
      </c>
      <c r="C267" t="s">
        <v>110</v>
      </c>
      <c r="D267" t="s">
        <v>6578</v>
      </c>
      <c r="E267" t="s">
        <v>8948</v>
      </c>
      <c r="F267" t="s">
        <v>8949</v>
      </c>
      <c r="G267" t="s">
        <v>7625</v>
      </c>
      <c r="H267" t="s">
        <v>183</v>
      </c>
      <c r="I267" t="s">
        <v>6579</v>
      </c>
      <c r="J267" t="s">
        <v>8950</v>
      </c>
      <c r="K267" t="s">
        <v>96</v>
      </c>
      <c r="L267" t="s">
        <v>8951</v>
      </c>
      <c r="M267" s="35">
        <v>45995.390381944453</v>
      </c>
      <c r="N267" s="35">
        <v>46003.377083333333</v>
      </c>
      <c r="P267" t="s">
        <v>7628</v>
      </c>
      <c r="R267" t="s">
        <v>963</v>
      </c>
      <c r="S267" t="s">
        <v>964</v>
      </c>
      <c r="U267" t="s">
        <v>5928</v>
      </c>
      <c r="V267" t="s">
        <v>8952</v>
      </c>
      <c r="W267" t="s">
        <v>7628</v>
      </c>
      <c r="Y267" t="s">
        <v>15</v>
      </c>
      <c r="Z267" t="s">
        <v>105</v>
      </c>
      <c r="AB267" s="37">
        <v>1</v>
      </c>
      <c r="AC267" s="37">
        <v>35780</v>
      </c>
      <c r="AD267" s="37">
        <v>0</v>
      </c>
      <c r="AE267" s="37">
        <v>35780</v>
      </c>
    </row>
    <row r="268" spans="1:31">
      <c r="A268" t="s">
        <v>189</v>
      </c>
      <c r="B268" t="s">
        <v>190</v>
      </c>
      <c r="C268" t="s">
        <v>191</v>
      </c>
      <c r="D268" t="s">
        <v>905</v>
      </c>
      <c r="E268" t="s">
        <v>8953</v>
      </c>
      <c r="F268" t="s">
        <v>8954</v>
      </c>
      <c r="G268" t="s">
        <v>7632</v>
      </c>
      <c r="H268" t="s">
        <v>195</v>
      </c>
      <c r="I268" t="s">
        <v>908</v>
      </c>
      <c r="J268" t="s">
        <v>8955</v>
      </c>
      <c r="K268" t="s">
        <v>96</v>
      </c>
      <c r="L268" t="s">
        <v>8956</v>
      </c>
      <c r="M268" s="35">
        <v>45995.396979166668</v>
      </c>
      <c r="N268" s="35">
        <v>46000.680555555547</v>
      </c>
      <c r="P268" t="s">
        <v>7635</v>
      </c>
      <c r="Q268" t="s">
        <v>7636</v>
      </c>
      <c r="R268" t="s">
        <v>142</v>
      </c>
      <c r="S268" t="s">
        <v>1046</v>
      </c>
      <c r="T268" t="s">
        <v>100</v>
      </c>
      <c r="U268" t="s">
        <v>5928</v>
      </c>
      <c r="V268" t="s">
        <v>8957</v>
      </c>
      <c r="W268" t="s">
        <v>102</v>
      </c>
      <c r="Y268" t="s">
        <v>8</v>
      </c>
      <c r="Z268" t="s">
        <v>105</v>
      </c>
      <c r="AA268" t="s">
        <v>2390</v>
      </c>
      <c r="AB268" s="37">
        <v>2</v>
      </c>
      <c r="AC268" s="37">
        <v>35780</v>
      </c>
      <c r="AD268" s="37">
        <v>75096</v>
      </c>
      <c r="AE268" s="37">
        <v>71560</v>
      </c>
    </row>
    <row r="269" spans="1:31">
      <c r="A269" t="s">
        <v>108</v>
      </c>
      <c r="B269" t="s">
        <v>109</v>
      </c>
      <c r="C269" t="s">
        <v>110</v>
      </c>
      <c r="D269" t="s">
        <v>180</v>
      </c>
      <c r="E269" t="s">
        <v>8958</v>
      </c>
      <c r="F269" t="s">
        <v>4410</v>
      </c>
      <c r="G269" t="s">
        <v>7632</v>
      </c>
      <c r="H269" t="s">
        <v>183</v>
      </c>
      <c r="I269" t="s">
        <v>108</v>
      </c>
      <c r="J269" t="s">
        <v>4411</v>
      </c>
      <c r="K269" t="s">
        <v>96</v>
      </c>
      <c r="L269" t="s">
        <v>8959</v>
      </c>
      <c r="M269" s="35">
        <v>45995.397743055553</v>
      </c>
      <c r="N269" s="35">
        <v>45995.659722222219</v>
      </c>
      <c r="P269" t="s">
        <v>7635</v>
      </c>
      <c r="Q269" t="s">
        <v>7636</v>
      </c>
      <c r="R269" t="s">
        <v>98</v>
      </c>
      <c r="S269" t="s">
        <v>119</v>
      </c>
      <c r="T269" t="s">
        <v>100</v>
      </c>
      <c r="U269" t="s">
        <v>5928</v>
      </c>
      <c r="V269" t="s">
        <v>8960</v>
      </c>
      <c r="W269" t="s">
        <v>102</v>
      </c>
      <c r="Y269" t="s">
        <v>8</v>
      </c>
      <c r="Z269" t="s">
        <v>105</v>
      </c>
      <c r="AA269" t="s">
        <v>3522</v>
      </c>
      <c r="AB269" s="37">
        <v>1</v>
      </c>
      <c r="AC269" s="37">
        <v>35780</v>
      </c>
      <c r="AD269" s="37">
        <v>75096</v>
      </c>
      <c r="AE269" s="37">
        <v>35780</v>
      </c>
    </row>
    <row r="270" spans="1:31">
      <c r="A270" t="s">
        <v>108</v>
      </c>
      <c r="B270" t="s">
        <v>109</v>
      </c>
      <c r="C270" t="s">
        <v>110</v>
      </c>
      <c r="D270" t="s">
        <v>6137</v>
      </c>
      <c r="E270" t="s">
        <v>8961</v>
      </c>
      <c r="F270" t="s">
        <v>8962</v>
      </c>
      <c r="G270" t="s">
        <v>7625</v>
      </c>
      <c r="H270" t="s">
        <v>115</v>
      </c>
      <c r="I270" t="s">
        <v>6140</v>
      </c>
      <c r="J270" t="s">
        <v>8963</v>
      </c>
      <c r="K270" t="s">
        <v>96</v>
      </c>
      <c r="L270" t="s">
        <v>8964</v>
      </c>
      <c r="M270" s="35">
        <v>45995.399456018517</v>
      </c>
      <c r="N270" s="35">
        <v>46003.380555555559</v>
      </c>
      <c r="P270" t="s">
        <v>7628</v>
      </c>
      <c r="R270" t="s">
        <v>98</v>
      </c>
      <c r="S270" t="s">
        <v>119</v>
      </c>
      <c r="U270" t="s">
        <v>5928</v>
      </c>
      <c r="V270" t="s">
        <v>8965</v>
      </c>
      <c r="W270" t="s">
        <v>7628</v>
      </c>
      <c r="Y270" t="s">
        <v>15</v>
      </c>
      <c r="Z270" t="s">
        <v>105</v>
      </c>
      <c r="AB270" s="37">
        <v>1</v>
      </c>
      <c r="AC270" s="37">
        <v>35780</v>
      </c>
      <c r="AD270" s="37">
        <v>0</v>
      </c>
      <c r="AE270" s="37">
        <v>35780</v>
      </c>
    </row>
    <row r="271" spans="1:31">
      <c r="A271" t="s">
        <v>189</v>
      </c>
      <c r="B271" t="s">
        <v>190</v>
      </c>
      <c r="C271" t="s">
        <v>191</v>
      </c>
      <c r="D271" t="s">
        <v>210</v>
      </c>
      <c r="E271" t="s">
        <v>8966</v>
      </c>
      <c r="F271" t="s">
        <v>3491</v>
      </c>
      <c r="G271" t="s">
        <v>7632</v>
      </c>
      <c r="H271" t="s">
        <v>195</v>
      </c>
      <c r="I271" t="s">
        <v>189</v>
      </c>
      <c r="J271" t="s">
        <v>3492</v>
      </c>
      <c r="K271" t="s">
        <v>96</v>
      </c>
      <c r="L271" t="s">
        <v>8967</v>
      </c>
      <c r="M271" s="35">
        <v>45995.410520833328</v>
      </c>
      <c r="N271" s="35">
        <v>46002.359027777777</v>
      </c>
      <c r="P271" t="s">
        <v>7635</v>
      </c>
      <c r="Q271" t="s">
        <v>7636</v>
      </c>
      <c r="R271" t="s">
        <v>142</v>
      </c>
      <c r="S271" t="s">
        <v>1046</v>
      </c>
      <c r="T271" t="s">
        <v>100</v>
      </c>
      <c r="U271" t="s">
        <v>5928</v>
      </c>
      <c r="V271" t="s">
        <v>8968</v>
      </c>
      <c r="W271" t="s">
        <v>102</v>
      </c>
      <c r="Y271" t="s">
        <v>8</v>
      </c>
      <c r="Z271" t="s">
        <v>105</v>
      </c>
      <c r="AA271" t="s">
        <v>2390</v>
      </c>
      <c r="AB271" s="37">
        <v>2</v>
      </c>
      <c r="AC271" s="37">
        <v>35780</v>
      </c>
      <c r="AD271" s="37">
        <v>75096</v>
      </c>
      <c r="AE271" s="37">
        <v>71560</v>
      </c>
    </row>
    <row r="272" spans="1:31">
      <c r="A272" t="s">
        <v>189</v>
      </c>
      <c r="B272" t="s">
        <v>190</v>
      </c>
      <c r="C272" t="s">
        <v>191</v>
      </c>
      <c r="D272" t="s">
        <v>588</v>
      </c>
      <c r="E272" t="s">
        <v>8969</v>
      </c>
      <c r="F272" t="s">
        <v>8970</v>
      </c>
      <c r="G272" t="s">
        <v>7632</v>
      </c>
      <c r="H272" t="s">
        <v>195</v>
      </c>
      <c r="I272" t="s">
        <v>591</v>
      </c>
      <c r="J272" t="s">
        <v>8971</v>
      </c>
      <c r="K272" t="s">
        <v>96</v>
      </c>
      <c r="L272" t="s">
        <v>8972</v>
      </c>
      <c r="M272" s="35">
        <v>45995.40824074074</v>
      </c>
      <c r="N272" s="35">
        <v>46004.529166666667</v>
      </c>
      <c r="P272" t="s">
        <v>7635</v>
      </c>
      <c r="Q272" t="s">
        <v>7636</v>
      </c>
      <c r="R272" t="s">
        <v>964</v>
      </c>
      <c r="S272" t="s">
        <v>964</v>
      </c>
      <c r="U272" t="s">
        <v>5928</v>
      </c>
      <c r="V272" t="s">
        <v>8973</v>
      </c>
      <c r="W272" t="s">
        <v>102</v>
      </c>
      <c r="Y272" t="s">
        <v>8</v>
      </c>
      <c r="Z272" t="s">
        <v>105</v>
      </c>
      <c r="AA272" t="s">
        <v>1410</v>
      </c>
      <c r="AB272" s="37">
        <v>1</v>
      </c>
      <c r="AC272" s="37">
        <v>35780</v>
      </c>
      <c r="AD272" s="37">
        <v>75096</v>
      </c>
      <c r="AE272" s="37">
        <v>35780</v>
      </c>
    </row>
    <row r="273" spans="1:31">
      <c r="A273" t="s">
        <v>189</v>
      </c>
      <c r="B273" t="s">
        <v>190</v>
      </c>
      <c r="C273" t="s">
        <v>191</v>
      </c>
      <c r="D273" t="s">
        <v>4774</v>
      </c>
      <c r="E273" t="s">
        <v>8974</v>
      </c>
      <c r="F273" t="s">
        <v>8975</v>
      </c>
      <c r="G273" t="s">
        <v>7632</v>
      </c>
      <c r="H273" t="s">
        <v>276</v>
      </c>
      <c r="I273" t="s">
        <v>4777</v>
      </c>
      <c r="J273" t="s">
        <v>8976</v>
      </c>
      <c r="K273" t="s">
        <v>96</v>
      </c>
      <c r="L273" t="s">
        <v>8977</v>
      </c>
      <c r="M273" s="35">
        <v>45995.409930555557</v>
      </c>
      <c r="N273" s="35">
        <v>46021.488888888889</v>
      </c>
      <c r="P273" t="s">
        <v>7635</v>
      </c>
      <c r="Q273" t="s">
        <v>7636</v>
      </c>
      <c r="R273" t="s">
        <v>964</v>
      </c>
      <c r="S273" t="s">
        <v>964</v>
      </c>
      <c r="T273" t="s">
        <v>100</v>
      </c>
      <c r="U273" t="s">
        <v>5928</v>
      </c>
      <c r="V273" t="s">
        <v>8978</v>
      </c>
      <c r="W273" t="s">
        <v>7667</v>
      </c>
      <c r="Y273" t="s">
        <v>104</v>
      </c>
      <c r="Z273" t="s">
        <v>282</v>
      </c>
      <c r="AA273" t="s">
        <v>201</v>
      </c>
      <c r="AB273" s="37">
        <v>1</v>
      </c>
      <c r="AC273" s="37">
        <v>35780</v>
      </c>
      <c r="AD273" s="37">
        <v>0</v>
      </c>
      <c r="AE273" s="37">
        <v>35780</v>
      </c>
    </row>
    <row r="274" spans="1:31">
      <c r="A274" t="s">
        <v>297</v>
      </c>
      <c r="B274" t="s">
        <v>109</v>
      </c>
      <c r="C274" t="s">
        <v>110</v>
      </c>
      <c r="D274" t="s">
        <v>8979</v>
      </c>
      <c r="E274" t="s">
        <v>8980</v>
      </c>
      <c r="F274" t="s">
        <v>8981</v>
      </c>
      <c r="G274" t="s">
        <v>7625</v>
      </c>
      <c r="H274" t="s">
        <v>655</v>
      </c>
      <c r="I274" t="s">
        <v>8982</v>
      </c>
      <c r="J274" t="s">
        <v>8983</v>
      </c>
      <c r="K274" t="s">
        <v>96</v>
      </c>
      <c r="L274" t="s">
        <v>8984</v>
      </c>
      <c r="M274" s="35">
        <v>45995.423518518517</v>
      </c>
      <c r="N274" s="35">
        <v>46015.347222222219</v>
      </c>
      <c r="P274" t="s">
        <v>7628</v>
      </c>
      <c r="R274" t="s">
        <v>98</v>
      </c>
      <c r="S274" t="s">
        <v>99</v>
      </c>
      <c r="U274" t="s">
        <v>5928</v>
      </c>
      <c r="V274" t="s">
        <v>8985</v>
      </c>
      <c r="W274" t="s">
        <v>7628</v>
      </c>
      <c r="Y274" t="s">
        <v>15</v>
      </c>
      <c r="Z274" t="s">
        <v>105</v>
      </c>
      <c r="AB274" s="37">
        <v>1</v>
      </c>
      <c r="AC274" s="37">
        <v>35780</v>
      </c>
      <c r="AD274" s="37">
        <v>0</v>
      </c>
      <c r="AE274" s="37">
        <v>35780</v>
      </c>
    </row>
    <row r="275" spans="1:31">
      <c r="A275" t="s">
        <v>297</v>
      </c>
      <c r="B275" t="s">
        <v>109</v>
      </c>
      <c r="C275" t="s">
        <v>110</v>
      </c>
      <c r="D275" t="s">
        <v>1610</v>
      </c>
      <c r="E275" t="s">
        <v>8986</v>
      </c>
      <c r="F275" t="s">
        <v>8987</v>
      </c>
      <c r="G275" t="s">
        <v>7625</v>
      </c>
      <c r="H275" t="s">
        <v>302</v>
      </c>
      <c r="I275" t="s">
        <v>1613</v>
      </c>
      <c r="J275" t="s">
        <v>8988</v>
      </c>
      <c r="K275" t="s">
        <v>96</v>
      </c>
      <c r="L275" t="s">
        <v>8989</v>
      </c>
      <c r="M275" s="35">
        <v>45995.412627314807</v>
      </c>
      <c r="N275" s="35">
        <v>45997.410416666673</v>
      </c>
      <c r="P275" t="s">
        <v>7628</v>
      </c>
      <c r="R275" t="s">
        <v>964</v>
      </c>
      <c r="S275" t="s">
        <v>964</v>
      </c>
      <c r="U275" t="s">
        <v>5928</v>
      </c>
      <c r="V275" t="s">
        <v>8990</v>
      </c>
      <c r="W275" t="s">
        <v>7628</v>
      </c>
      <c r="Y275" t="s">
        <v>13</v>
      </c>
      <c r="Z275" t="s">
        <v>105</v>
      </c>
      <c r="AB275" s="37">
        <v>1</v>
      </c>
      <c r="AC275" s="37">
        <v>35780</v>
      </c>
      <c r="AD275" s="37">
        <v>0</v>
      </c>
      <c r="AE275" s="37">
        <v>35780</v>
      </c>
    </row>
    <row r="276" spans="1:31">
      <c r="A276" t="s">
        <v>417</v>
      </c>
      <c r="B276" t="s">
        <v>86</v>
      </c>
      <c r="C276" t="s">
        <v>87</v>
      </c>
      <c r="D276" t="s">
        <v>1382</v>
      </c>
      <c r="E276" t="s">
        <v>8991</v>
      </c>
      <c r="F276" t="s">
        <v>8992</v>
      </c>
      <c r="G276" t="s">
        <v>7632</v>
      </c>
      <c r="H276" t="s">
        <v>455</v>
      </c>
      <c r="I276" t="s">
        <v>1385</v>
      </c>
      <c r="J276" t="s">
        <v>8993</v>
      </c>
      <c r="K276" t="s">
        <v>96</v>
      </c>
      <c r="L276" t="s">
        <v>8994</v>
      </c>
      <c r="M276" s="35">
        <v>45995.419756944437</v>
      </c>
      <c r="N276" s="35">
        <v>45998.579861111109</v>
      </c>
      <c r="P276" t="s">
        <v>7635</v>
      </c>
      <c r="Q276" t="s">
        <v>7636</v>
      </c>
      <c r="R276" t="s">
        <v>98</v>
      </c>
      <c r="S276" t="s">
        <v>99</v>
      </c>
      <c r="T276" t="s">
        <v>100</v>
      </c>
      <c r="U276" t="s">
        <v>5928</v>
      </c>
      <c r="V276" t="s">
        <v>8995</v>
      </c>
      <c r="W276" t="s">
        <v>102</v>
      </c>
      <c r="Y276" t="s">
        <v>11</v>
      </c>
      <c r="Z276" t="s">
        <v>105</v>
      </c>
      <c r="AA276" t="s">
        <v>478</v>
      </c>
      <c r="AB276" s="37">
        <v>1</v>
      </c>
      <c r="AC276" s="37">
        <v>67654</v>
      </c>
      <c r="AD276" s="37">
        <v>140396</v>
      </c>
      <c r="AE276" s="37">
        <v>67654</v>
      </c>
    </row>
    <row r="277" spans="1:31">
      <c r="A277" t="s">
        <v>147</v>
      </c>
      <c r="B277" t="s">
        <v>124</v>
      </c>
      <c r="C277" t="s">
        <v>125</v>
      </c>
      <c r="D277" t="s">
        <v>8996</v>
      </c>
      <c r="E277" t="s">
        <v>8997</v>
      </c>
      <c r="F277" t="s">
        <v>8998</v>
      </c>
      <c r="G277" t="s">
        <v>7632</v>
      </c>
      <c r="H277" t="s">
        <v>151</v>
      </c>
      <c r="I277" t="s">
        <v>8999</v>
      </c>
      <c r="J277" t="s">
        <v>9000</v>
      </c>
      <c r="K277" t="s">
        <v>96</v>
      </c>
      <c r="L277" t="s">
        <v>9001</v>
      </c>
      <c r="M277" s="35">
        <v>45995.42287037037</v>
      </c>
      <c r="N277" s="35">
        <v>45997.511111111111</v>
      </c>
      <c r="P277" t="s">
        <v>7635</v>
      </c>
      <c r="Q277" t="s">
        <v>7636</v>
      </c>
      <c r="R277" t="s">
        <v>964</v>
      </c>
      <c r="S277" t="s">
        <v>964</v>
      </c>
      <c r="T277" t="s">
        <v>100</v>
      </c>
      <c r="U277" t="s">
        <v>5928</v>
      </c>
      <c r="V277" t="s">
        <v>9002</v>
      </c>
      <c r="W277" t="s">
        <v>102</v>
      </c>
      <c r="Y277" t="s">
        <v>11</v>
      </c>
      <c r="Z277" t="s">
        <v>105</v>
      </c>
      <c r="AA277" t="s">
        <v>1118</v>
      </c>
      <c r="AB277" s="37">
        <v>1</v>
      </c>
      <c r="AC277" s="37">
        <v>67654</v>
      </c>
      <c r="AD277" s="37">
        <v>140396</v>
      </c>
      <c r="AE277" s="37">
        <v>67654</v>
      </c>
    </row>
    <row r="278" spans="1:31">
      <c r="A278" t="s">
        <v>108</v>
      </c>
      <c r="B278" t="s">
        <v>109</v>
      </c>
      <c r="C278" t="s">
        <v>110</v>
      </c>
      <c r="D278" t="s">
        <v>9003</v>
      </c>
      <c r="E278" t="s">
        <v>9004</v>
      </c>
      <c r="F278" t="s">
        <v>9005</v>
      </c>
      <c r="G278" t="s">
        <v>7625</v>
      </c>
      <c r="H278" t="s">
        <v>183</v>
      </c>
      <c r="I278" t="s">
        <v>9006</v>
      </c>
      <c r="J278" t="s">
        <v>9007</v>
      </c>
      <c r="K278" t="s">
        <v>96</v>
      </c>
      <c r="L278" t="s">
        <v>9008</v>
      </c>
      <c r="M278" s="35">
        <v>45995.427673611113</v>
      </c>
      <c r="N278" s="35">
        <v>46018.515277777777</v>
      </c>
      <c r="P278" t="s">
        <v>7628</v>
      </c>
      <c r="R278" t="s">
        <v>964</v>
      </c>
      <c r="S278" t="s">
        <v>964</v>
      </c>
      <c r="U278" t="s">
        <v>5928</v>
      </c>
      <c r="V278" t="s">
        <v>9009</v>
      </c>
      <c r="W278" t="s">
        <v>7628</v>
      </c>
      <c r="Y278" t="s">
        <v>104</v>
      </c>
      <c r="Z278" t="s">
        <v>1672</v>
      </c>
      <c r="AB278" s="37">
        <v>1</v>
      </c>
      <c r="AC278" s="37">
        <v>35780</v>
      </c>
      <c r="AD278" s="37">
        <v>0</v>
      </c>
      <c r="AE278" s="37">
        <v>35780</v>
      </c>
    </row>
    <row r="279" spans="1:31">
      <c r="A279" t="s">
        <v>231</v>
      </c>
      <c r="B279" t="s">
        <v>86</v>
      </c>
      <c r="C279" t="s">
        <v>87</v>
      </c>
      <c r="D279" t="s">
        <v>9010</v>
      </c>
      <c r="E279" t="s">
        <v>9011</v>
      </c>
      <c r="F279" t="s">
        <v>9012</v>
      </c>
      <c r="G279" t="s">
        <v>7632</v>
      </c>
      <c r="H279" t="s">
        <v>455</v>
      </c>
      <c r="I279" t="s">
        <v>9013</v>
      </c>
      <c r="J279" t="s">
        <v>9014</v>
      </c>
      <c r="K279" t="s">
        <v>96</v>
      </c>
      <c r="L279" t="s">
        <v>9015</v>
      </c>
      <c r="M279" s="35">
        <v>45995.421284722222</v>
      </c>
      <c r="N279" s="35">
        <v>45996.617361111108</v>
      </c>
      <c r="P279" t="s">
        <v>7635</v>
      </c>
      <c r="Q279" t="s">
        <v>7636</v>
      </c>
      <c r="R279" t="s">
        <v>963</v>
      </c>
      <c r="S279" t="s">
        <v>963</v>
      </c>
      <c r="T279" t="s">
        <v>100</v>
      </c>
      <c r="U279" t="s">
        <v>5928</v>
      </c>
      <c r="V279" t="s">
        <v>9016</v>
      </c>
      <c r="W279" t="s">
        <v>7667</v>
      </c>
      <c r="Y279" t="s">
        <v>13</v>
      </c>
      <c r="Z279" t="s">
        <v>105</v>
      </c>
      <c r="AA279" t="s">
        <v>2201</v>
      </c>
      <c r="AB279" s="37">
        <v>1</v>
      </c>
      <c r="AC279" s="37">
        <v>35780</v>
      </c>
      <c r="AD279" s="37">
        <v>0</v>
      </c>
      <c r="AE279" s="37">
        <v>35780</v>
      </c>
    </row>
    <row r="280" spans="1:31">
      <c r="A280" t="s">
        <v>297</v>
      </c>
      <c r="B280" t="s">
        <v>109</v>
      </c>
      <c r="C280" t="s">
        <v>110</v>
      </c>
      <c r="D280" t="s">
        <v>8979</v>
      </c>
      <c r="E280" t="s">
        <v>9017</v>
      </c>
      <c r="F280" t="s">
        <v>9018</v>
      </c>
      <c r="G280" t="s">
        <v>8307</v>
      </c>
      <c r="H280" t="s">
        <v>655</v>
      </c>
      <c r="I280" t="s">
        <v>8982</v>
      </c>
      <c r="J280" t="s">
        <v>9019</v>
      </c>
      <c r="K280" t="s">
        <v>96</v>
      </c>
      <c r="L280" t="s">
        <v>9020</v>
      </c>
      <c r="M280" s="35">
        <v>45995.428472222222</v>
      </c>
      <c r="N280" s="35">
        <v>45996.438194444447</v>
      </c>
      <c r="P280" t="s">
        <v>7635</v>
      </c>
      <c r="Q280" t="s">
        <v>7636</v>
      </c>
      <c r="R280" t="s">
        <v>98</v>
      </c>
      <c r="S280" t="s">
        <v>119</v>
      </c>
      <c r="U280" t="s">
        <v>6268</v>
      </c>
      <c r="V280" t="s">
        <v>9021</v>
      </c>
      <c r="W280" t="s">
        <v>955</v>
      </c>
      <c r="Y280" t="s">
        <v>15</v>
      </c>
      <c r="Z280" t="s">
        <v>105</v>
      </c>
      <c r="AB280" s="37">
        <v>0</v>
      </c>
      <c r="AC280" s="37">
        <v>41241</v>
      </c>
      <c r="AD280" s="37">
        <v>0</v>
      </c>
      <c r="AE280" s="37">
        <v>41241</v>
      </c>
    </row>
    <row r="281" spans="1:31">
      <c r="A281" t="s">
        <v>159</v>
      </c>
      <c r="B281" t="s">
        <v>109</v>
      </c>
      <c r="C281" t="s">
        <v>160</v>
      </c>
      <c r="D281" t="s">
        <v>3181</v>
      </c>
      <c r="E281" t="s">
        <v>9022</v>
      </c>
      <c r="F281" t="s">
        <v>3183</v>
      </c>
      <c r="G281" t="s">
        <v>7632</v>
      </c>
      <c r="H281" t="s">
        <v>165</v>
      </c>
      <c r="I281" t="s">
        <v>3184</v>
      </c>
      <c r="J281" t="s">
        <v>3185</v>
      </c>
      <c r="K281" t="s">
        <v>96</v>
      </c>
      <c r="L281" t="s">
        <v>9023</v>
      </c>
      <c r="M281" s="35">
        <v>45995.439710648148</v>
      </c>
      <c r="N281" s="35">
        <v>46002.42083333333</v>
      </c>
      <c r="P281" t="s">
        <v>7635</v>
      </c>
      <c r="Q281" t="s">
        <v>7636</v>
      </c>
      <c r="R281" t="s">
        <v>964</v>
      </c>
      <c r="S281" t="s">
        <v>964</v>
      </c>
      <c r="T281" t="s">
        <v>100</v>
      </c>
      <c r="U281" t="s">
        <v>5928</v>
      </c>
      <c r="V281" t="s">
        <v>9024</v>
      </c>
      <c r="W281" t="s">
        <v>102</v>
      </c>
      <c r="Y281" t="s">
        <v>11</v>
      </c>
      <c r="Z281" t="s">
        <v>105</v>
      </c>
      <c r="AA281" t="s">
        <v>718</v>
      </c>
      <c r="AB281" s="37">
        <v>1</v>
      </c>
      <c r="AC281" s="37">
        <v>67654</v>
      </c>
      <c r="AD281" s="37">
        <v>140396</v>
      </c>
      <c r="AE281" s="37">
        <v>67654</v>
      </c>
    </row>
    <row r="282" spans="1:31">
      <c r="A282" t="s">
        <v>242</v>
      </c>
      <c r="B282" t="s">
        <v>248</v>
      </c>
      <c r="C282" t="s">
        <v>244</v>
      </c>
      <c r="D282" t="s">
        <v>309</v>
      </c>
      <c r="E282" t="s">
        <v>9025</v>
      </c>
      <c r="F282" t="s">
        <v>9026</v>
      </c>
      <c r="G282" t="s">
        <v>7632</v>
      </c>
      <c r="H282" t="s">
        <v>248</v>
      </c>
      <c r="I282" t="s">
        <v>242</v>
      </c>
      <c r="J282" t="s">
        <v>9027</v>
      </c>
      <c r="K282" t="s">
        <v>96</v>
      </c>
      <c r="L282" t="s">
        <v>9028</v>
      </c>
      <c r="M282" s="35">
        <v>45995.441157407397</v>
      </c>
      <c r="N282" s="35">
        <v>46000.433333333327</v>
      </c>
      <c r="P282" t="s">
        <v>7635</v>
      </c>
      <c r="Q282" t="s">
        <v>7636</v>
      </c>
      <c r="R282" t="s">
        <v>964</v>
      </c>
      <c r="S282" t="s">
        <v>964</v>
      </c>
      <c r="T282" t="s">
        <v>100</v>
      </c>
      <c r="U282" t="s">
        <v>5928</v>
      </c>
      <c r="V282" t="s">
        <v>9029</v>
      </c>
      <c r="W282" t="s">
        <v>102</v>
      </c>
      <c r="Y282" t="s">
        <v>8</v>
      </c>
      <c r="Z282" t="s">
        <v>105</v>
      </c>
      <c r="AA282" t="s">
        <v>1031</v>
      </c>
      <c r="AB282" s="37">
        <v>1</v>
      </c>
      <c r="AC282" s="37">
        <v>35780</v>
      </c>
      <c r="AD282" s="37">
        <v>75096</v>
      </c>
      <c r="AE282" s="37">
        <v>35780</v>
      </c>
    </row>
    <row r="283" spans="1:31">
      <c r="A283" t="s">
        <v>1261</v>
      </c>
      <c r="B283" t="s">
        <v>124</v>
      </c>
      <c r="C283" t="s">
        <v>125</v>
      </c>
      <c r="D283" t="s">
        <v>6573</v>
      </c>
      <c r="E283" t="s">
        <v>9030</v>
      </c>
      <c r="F283" t="s">
        <v>9031</v>
      </c>
      <c r="G283" t="s">
        <v>7632</v>
      </c>
      <c r="H283" t="s">
        <v>1265</v>
      </c>
      <c r="I283" t="s">
        <v>6574</v>
      </c>
      <c r="J283" t="s">
        <v>9032</v>
      </c>
      <c r="K283" t="s">
        <v>96</v>
      </c>
      <c r="L283" t="s">
        <v>9033</v>
      </c>
      <c r="M283" s="35">
        <v>45995.442488425928</v>
      </c>
      <c r="N283" s="35">
        <v>46000.505555555559</v>
      </c>
      <c r="P283" t="s">
        <v>7635</v>
      </c>
      <c r="Q283" t="s">
        <v>7636</v>
      </c>
      <c r="R283" t="s">
        <v>964</v>
      </c>
      <c r="S283" t="s">
        <v>964</v>
      </c>
      <c r="T283" t="s">
        <v>100</v>
      </c>
      <c r="U283" t="s">
        <v>5928</v>
      </c>
      <c r="V283" t="s">
        <v>9034</v>
      </c>
      <c r="W283" t="s">
        <v>102</v>
      </c>
      <c r="Y283" t="s">
        <v>11</v>
      </c>
      <c r="Z283" t="s">
        <v>105</v>
      </c>
      <c r="AA283" t="s">
        <v>2717</v>
      </c>
      <c r="AB283" s="37">
        <v>1</v>
      </c>
      <c r="AC283" s="37">
        <v>67654</v>
      </c>
      <c r="AD283" s="37">
        <v>140396</v>
      </c>
      <c r="AE283" s="37">
        <v>67654</v>
      </c>
    </row>
    <row r="284" spans="1:31">
      <c r="A284" t="s">
        <v>242</v>
      </c>
      <c r="B284" t="s">
        <v>248</v>
      </c>
      <c r="C284" t="s">
        <v>244</v>
      </c>
      <c r="D284" t="s">
        <v>309</v>
      </c>
      <c r="E284" t="s">
        <v>9035</v>
      </c>
      <c r="F284" t="s">
        <v>9036</v>
      </c>
      <c r="G284" t="s">
        <v>7632</v>
      </c>
      <c r="H284" t="s">
        <v>248</v>
      </c>
      <c r="I284" t="s">
        <v>242</v>
      </c>
      <c r="J284" t="s">
        <v>9037</v>
      </c>
      <c r="K284" t="s">
        <v>96</v>
      </c>
      <c r="L284" t="s">
        <v>9038</v>
      </c>
      <c r="M284" s="35">
        <v>45995.462708333333</v>
      </c>
      <c r="N284" s="35">
        <v>45996.519444444442</v>
      </c>
      <c r="P284" t="s">
        <v>7635</v>
      </c>
      <c r="Q284" t="s">
        <v>7636</v>
      </c>
      <c r="R284" t="s">
        <v>98</v>
      </c>
      <c r="S284" t="s">
        <v>99</v>
      </c>
      <c r="T284" t="s">
        <v>100</v>
      </c>
      <c r="U284" t="s">
        <v>5928</v>
      </c>
      <c r="V284" t="s">
        <v>9039</v>
      </c>
      <c r="W284" t="s">
        <v>102</v>
      </c>
      <c r="Y284" t="s">
        <v>8</v>
      </c>
      <c r="Z284" t="s">
        <v>105</v>
      </c>
      <c r="AA284" t="s">
        <v>514</v>
      </c>
      <c r="AB284" s="37">
        <v>1</v>
      </c>
      <c r="AC284" s="37">
        <v>35780</v>
      </c>
      <c r="AD284" s="37">
        <v>75096</v>
      </c>
      <c r="AE284" s="37">
        <v>35780</v>
      </c>
    </row>
    <row r="285" spans="1:31">
      <c r="A285" t="s">
        <v>1066</v>
      </c>
      <c r="B285" t="s">
        <v>190</v>
      </c>
      <c r="C285" t="s">
        <v>191</v>
      </c>
      <c r="D285" t="s">
        <v>1067</v>
      </c>
      <c r="E285" t="s">
        <v>9040</v>
      </c>
      <c r="F285" t="s">
        <v>9041</v>
      </c>
      <c r="G285" t="s">
        <v>7632</v>
      </c>
      <c r="H285" t="s">
        <v>195</v>
      </c>
      <c r="I285" t="s">
        <v>1070</v>
      </c>
      <c r="J285" t="s">
        <v>9042</v>
      </c>
      <c r="K285" t="s">
        <v>96</v>
      </c>
      <c r="L285" t="s">
        <v>9043</v>
      </c>
      <c r="M285" s="35">
        <v>45995.486238425918</v>
      </c>
      <c r="N285" s="35">
        <v>46004.598611111112</v>
      </c>
      <c r="P285" t="s">
        <v>7635</v>
      </c>
      <c r="Q285" t="s">
        <v>7636</v>
      </c>
      <c r="R285" t="s">
        <v>98</v>
      </c>
      <c r="S285" t="s">
        <v>119</v>
      </c>
      <c r="T285" t="s">
        <v>100</v>
      </c>
      <c r="U285" t="s">
        <v>5928</v>
      </c>
      <c r="V285" t="s">
        <v>9044</v>
      </c>
      <c r="W285" t="s">
        <v>7667</v>
      </c>
      <c r="Y285" t="s">
        <v>11</v>
      </c>
      <c r="Z285" t="s">
        <v>105</v>
      </c>
      <c r="AA285" t="s">
        <v>1075</v>
      </c>
      <c r="AB285" s="37">
        <v>1</v>
      </c>
      <c r="AC285" s="37">
        <v>67654</v>
      </c>
      <c r="AD285" s="37">
        <v>140396</v>
      </c>
      <c r="AE285" s="37">
        <v>67654</v>
      </c>
    </row>
    <row r="286" spans="1:31">
      <c r="A286" t="s">
        <v>189</v>
      </c>
      <c r="B286" t="s">
        <v>190</v>
      </c>
      <c r="C286" t="s">
        <v>191</v>
      </c>
      <c r="D286" t="s">
        <v>210</v>
      </c>
      <c r="E286" t="s">
        <v>9045</v>
      </c>
      <c r="F286" t="s">
        <v>9046</v>
      </c>
      <c r="G286" t="s">
        <v>7632</v>
      </c>
      <c r="H286" t="s">
        <v>195</v>
      </c>
      <c r="I286" t="s">
        <v>189</v>
      </c>
      <c r="J286" t="s">
        <v>9047</v>
      </c>
      <c r="K286" t="s">
        <v>96</v>
      </c>
      <c r="L286" t="s">
        <v>9048</v>
      </c>
      <c r="M286" s="35">
        <v>45995.489537037043</v>
      </c>
      <c r="N286" s="35">
        <v>46000.679861111108</v>
      </c>
      <c r="P286" t="s">
        <v>7635</v>
      </c>
      <c r="Q286" t="s">
        <v>7636</v>
      </c>
      <c r="R286" t="s">
        <v>98</v>
      </c>
      <c r="S286" t="s">
        <v>119</v>
      </c>
      <c r="T286" t="s">
        <v>100</v>
      </c>
      <c r="U286" t="s">
        <v>5928</v>
      </c>
      <c r="V286" t="s">
        <v>9049</v>
      </c>
      <c r="W286" t="s">
        <v>102</v>
      </c>
      <c r="Y286" t="s">
        <v>8</v>
      </c>
      <c r="Z286" t="s">
        <v>105</v>
      </c>
      <c r="AA286" t="s">
        <v>2390</v>
      </c>
      <c r="AB286" s="37">
        <v>2</v>
      </c>
      <c r="AC286" s="37">
        <v>35780</v>
      </c>
      <c r="AD286" s="37">
        <v>75096</v>
      </c>
      <c r="AE286" s="37">
        <v>71560</v>
      </c>
    </row>
    <row r="287" spans="1:31">
      <c r="A287" t="s">
        <v>297</v>
      </c>
      <c r="B287" t="s">
        <v>109</v>
      </c>
      <c r="C287" t="s">
        <v>110</v>
      </c>
      <c r="D287" t="s">
        <v>8979</v>
      </c>
      <c r="E287" t="s">
        <v>9050</v>
      </c>
      <c r="F287" t="s">
        <v>9051</v>
      </c>
      <c r="G287" t="s">
        <v>7625</v>
      </c>
      <c r="H287" t="s">
        <v>655</v>
      </c>
      <c r="I287" t="s">
        <v>8982</v>
      </c>
      <c r="J287" t="s">
        <v>9052</v>
      </c>
      <c r="K287" t="s">
        <v>96</v>
      </c>
      <c r="L287" t="s">
        <v>9053</v>
      </c>
      <c r="M287" s="35">
        <v>45995.51222222222</v>
      </c>
      <c r="N287" s="35">
        <v>46003.446527777778</v>
      </c>
      <c r="P287" t="s">
        <v>7628</v>
      </c>
      <c r="R287" t="s">
        <v>964</v>
      </c>
      <c r="S287" t="s">
        <v>964</v>
      </c>
      <c r="U287" t="s">
        <v>5928</v>
      </c>
      <c r="V287" t="s">
        <v>9054</v>
      </c>
      <c r="W287" t="s">
        <v>7628</v>
      </c>
      <c r="Y287" t="s">
        <v>15</v>
      </c>
      <c r="Z287" t="s">
        <v>105</v>
      </c>
      <c r="AB287" s="37">
        <v>1</v>
      </c>
      <c r="AC287" s="37">
        <v>35780</v>
      </c>
      <c r="AD287" s="37">
        <v>0</v>
      </c>
      <c r="AE287" s="37">
        <v>35780</v>
      </c>
    </row>
    <row r="288" spans="1:31">
      <c r="A288" t="s">
        <v>189</v>
      </c>
      <c r="B288" t="s">
        <v>190</v>
      </c>
      <c r="C288" t="s">
        <v>191</v>
      </c>
      <c r="D288" t="s">
        <v>905</v>
      </c>
      <c r="E288" t="s">
        <v>9055</v>
      </c>
      <c r="F288" t="s">
        <v>9056</v>
      </c>
      <c r="G288" t="s">
        <v>7632</v>
      </c>
      <c r="H288" t="s">
        <v>195</v>
      </c>
      <c r="I288" t="s">
        <v>908</v>
      </c>
      <c r="J288" t="s">
        <v>9057</v>
      </c>
      <c r="K288" t="s">
        <v>96</v>
      </c>
      <c r="L288" t="s">
        <v>9058</v>
      </c>
      <c r="M288" s="35">
        <v>45995.519803240742</v>
      </c>
      <c r="N288" s="35">
        <v>46001.451388888891</v>
      </c>
      <c r="P288" t="s">
        <v>7635</v>
      </c>
      <c r="Q288" t="s">
        <v>7636</v>
      </c>
      <c r="R288" t="s">
        <v>98</v>
      </c>
      <c r="S288" t="s">
        <v>99</v>
      </c>
      <c r="T288" t="s">
        <v>100</v>
      </c>
      <c r="U288" t="s">
        <v>5928</v>
      </c>
      <c r="V288" t="s">
        <v>9059</v>
      </c>
      <c r="W288" t="s">
        <v>102</v>
      </c>
      <c r="Y288" t="s">
        <v>8</v>
      </c>
      <c r="Z288" t="s">
        <v>105</v>
      </c>
      <c r="AA288" t="s">
        <v>2390</v>
      </c>
      <c r="AB288" s="37">
        <v>2</v>
      </c>
      <c r="AC288" s="37">
        <v>35780</v>
      </c>
      <c r="AD288" s="37">
        <v>75096</v>
      </c>
      <c r="AE288" s="37">
        <v>71560</v>
      </c>
    </row>
    <row r="289" spans="1:31">
      <c r="A289" t="s">
        <v>417</v>
      </c>
      <c r="B289" t="s">
        <v>86</v>
      </c>
      <c r="C289" t="s">
        <v>87</v>
      </c>
      <c r="D289" t="s">
        <v>1471</v>
      </c>
      <c r="E289" t="s">
        <v>9060</v>
      </c>
      <c r="F289" t="s">
        <v>9061</v>
      </c>
      <c r="G289" t="s">
        <v>7625</v>
      </c>
      <c r="H289" t="s">
        <v>455</v>
      </c>
      <c r="I289" t="s">
        <v>1474</v>
      </c>
      <c r="J289" t="s">
        <v>9062</v>
      </c>
      <c r="K289" t="s">
        <v>96</v>
      </c>
      <c r="L289" t="s">
        <v>9063</v>
      </c>
      <c r="M289" s="35">
        <v>45995.53361111111</v>
      </c>
      <c r="N289" s="35">
        <v>46000.54583333333</v>
      </c>
      <c r="P289" t="s">
        <v>7628</v>
      </c>
      <c r="R289" t="s">
        <v>964</v>
      </c>
      <c r="S289" t="s">
        <v>964</v>
      </c>
      <c r="U289" t="s">
        <v>5928</v>
      </c>
      <c r="V289" t="s">
        <v>9064</v>
      </c>
      <c r="W289" t="s">
        <v>7628</v>
      </c>
      <c r="Y289" t="s">
        <v>13</v>
      </c>
      <c r="Z289" t="s">
        <v>105</v>
      </c>
      <c r="AB289" s="37">
        <v>1</v>
      </c>
      <c r="AC289" s="37">
        <v>35780</v>
      </c>
      <c r="AD289" s="37">
        <v>0</v>
      </c>
      <c r="AE289" s="37">
        <v>35780</v>
      </c>
    </row>
    <row r="290" spans="1:31">
      <c r="A290" t="s">
        <v>417</v>
      </c>
      <c r="B290" t="s">
        <v>86</v>
      </c>
      <c r="C290" t="s">
        <v>87</v>
      </c>
      <c r="D290" t="s">
        <v>1471</v>
      </c>
      <c r="E290" t="s">
        <v>9065</v>
      </c>
      <c r="F290" t="s">
        <v>9066</v>
      </c>
      <c r="G290" t="s">
        <v>7625</v>
      </c>
      <c r="H290" t="s">
        <v>455</v>
      </c>
      <c r="I290" t="s">
        <v>1474</v>
      </c>
      <c r="J290" t="s">
        <v>7378</v>
      </c>
      <c r="K290" t="s">
        <v>96</v>
      </c>
      <c r="L290" t="s">
        <v>9067</v>
      </c>
      <c r="M290" s="35">
        <v>45995.538935185177</v>
      </c>
      <c r="N290" s="35">
        <v>46000.546527777777</v>
      </c>
      <c r="P290" t="s">
        <v>7628</v>
      </c>
      <c r="R290" t="s">
        <v>964</v>
      </c>
      <c r="S290" t="s">
        <v>964</v>
      </c>
      <c r="U290" t="s">
        <v>5928</v>
      </c>
      <c r="V290" t="s">
        <v>9068</v>
      </c>
      <c r="W290" t="s">
        <v>7628</v>
      </c>
      <c r="Y290" t="s">
        <v>13</v>
      </c>
      <c r="Z290" t="s">
        <v>105</v>
      </c>
      <c r="AB290" s="37">
        <v>1</v>
      </c>
      <c r="AC290" s="37">
        <v>35780</v>
      </c>
      <c r="AD290" s="37">
        <v>0</v>
      </c>
      <c r="AE290" s="37">
        <v>35780</v>
      </c>
    </row>
    <row r="291" spans="1:31">
      <c r="A291" t="s">
        <v>189</v>
      </c>
      <c r="B291" t="s">
        <v>190</v>
      </c>
      <c r="C291" t="s">
        <v>191</v>
      </c>
      <c r="D291" t="s">
        <v>1979</v>
      </c>
      <c r="E291" t="s">
        <v>9069</v>
      </c>
      <c r="F291" t="s">
        <v>9070</v>
      </c>
      <c r="G291" t="s">
        <v>7625</v>
      </c>
      <c r="H291" t="s">
        <v>195</v>
      </c>
      <c r="I291" t="s">
        <v>1982</v>
      </c>
      <c r="J291" t="s">
        <v>9071</v>
      </c>
      <c r="K291" t="s">
        <v>96</v>
      </c>
      <c r="L291" t="s">
        <v>9072</v>
      </c>
      <c r="M291" s="35">
        <v>45995.542060185187</v>
      </c>
      <c r="N291" s="35">
        <v>46003.454861111109</v>
      </c>
      <c r="P291" t="s">
        <v>7628</v>
      </c>
      <c r="R291" t="s">
        <v>964</v>
      </c>
      <c r="S291" t="s">
        <v>964</v>
      </c>
      <c r="U291" t="s">
        <v>5928</v>
      </c>
      <c r="V291" t="s">
        <v>9073</v>
      </c>
      <c r="W291" t="s">
        <v>7628</v>
      </c>
      <c r="Y291" t="s">
        <v>13</v>
      </c>
      <c r="Z291" t="s">
        <v>105</v>
      </c>
      <c r="AB291" s="37">
        <v>1</v>
      </c>
      <c r="AC291" s="37">
        <v>35780</v>
      </c>
      <c r="AD291" s="37">
        <v>0</v>
      </c>
      <c r="AE291" s="37">
        <v>35780</v>
      </c>
    </row>
    <row r="292" spans="1:31">
      <c r="A292" t="s">
        <v>85</v>
      </c>
      <c r="B292" t="s">
        <v>86</v>
      </c>
      <c r="C292" t="s">
        <v>87</v>
      </c>
      <c r="D292" t="s">
        <v>9074</v>
      </c>
      <c r="E292" t="s">
        <v>9075</v>
      </c>
      <c r="F292" t="s">
        <v>9076</v>
      </c>
      <c r="G292" t="s">
        <v>7625</v>
      </c>
      <c r="H292" t="s">
        <v>93</v>
      </c>
      <c r="I292" t="s">
        <v>9077</v>
      </c>
      <c r="J292" t="s">
        <v>9078</v>
      </c>
      <c r="K292" t="s">
        <v>96</v>
      </c>
      <c r="L292" t="s">
        <v>9079</v>
      </c>
      <c r="M292" s="35">
        <v>45995.553865740738</v>
      </c>
      <c r="N292" s="35">
        <v>46002.475694444453</v>
      </c>
      <c r="P292" t="s">
        <v>7628</v>
      </c>
      <c r="R292" t="s">
        <v>98</v>
      </c>
      <c r="S292" t="s">
        <v>99</v>
      </c>
      <c r="U292" t="s">
        <v>5928</v>
      </c>
      <c r="V292" t="s">
        <v>9080</v>
      </c>
      <c r="W292" t="s">
        <v>7628</v>
      </c>
      <c r="Y292" t="s">
        <v>15</v>
      </c>
      <c r="Z292" t="s">
        <v>105</v>
      </c>
      <c r="AB292" s="37">
        <v>1</v>
      </c>
      <c r="AC292" s="37">
        <v>35780</v>
      </c>
      <c r="AD292" s="37">
        <v>0</v>
      </c>
      <c r="AE292" s="37">
        <v>35780</v>
      </c>
    </row>
    <row r="293" spans="1:31">
      <c r="A293" t="s">
        <v>297</v>
      </c>
      <c r="B293" t="s">
        <v>109</v>
      </c>
      <c r="C293" t="s">
        <v>110</v>
      </c>
      <c r="D293" t="s">
        <v>9081</v>
      </c>
      <c r="E293" t="s">
        <v>9082</v>
      </c>
      <c r="F293" t="s">
        <v>9083</v>
      </c>
      <c r="G293" t="s">
        <v>7632</v>
      </c>
      <c r="H293" t="s">
        <v>655</v>
      </c>
      <c r="I293" t="s">
        <v>9084</v>
      </c>
      <c r="J293" t="s">
        <v>9085</v>
      </c>
      <c r="K293" t="s">
        <v>96</v>
      </c>
      <c r="L293" t="s">
        <v>9086</v>
      </c>
      <c r="M293" s="35">
        <v>45995.568703703713</v>
      </c>
      <c r="N293" s="35">
        <v>46000.614583333343</v>
      </c>
      <c r="P293" t="s">
        <v>7635</v>
      </c>
      <c r="Q293" t="s">
        <v>7636</v>
      </c>
      <c r="R293" t="s">
        <v>98</v>
      </c>
      <c r="S293" t="s">
        <v>119</v>
      </c>
      <c r="T293" t="s">
        <v>100</v>
      </c>
      <c r="U293" t="s">
        <v>5928</v>
      </c>
      <c r="V293" t="s">
        <v>9087</v>
      </c>
      <c r="W293" t="s">
        <v>102</v>
      </c>
      <c r="Y293" t="s">
        <v>11</v>
      </c>
      <c r="Z293" t="s">
        <v>105</v>
      </c>
      <c r="AA293" t="s">
        <v>787</v>
      </c>
      <c r="AB293" s="37">
        <v>1</v>
      </c>
      <c r="AC293" s="37">
        <v>67654</v>
      </c>
      <c r="AD293" s="37">
        <v>140396</v>
      </c>
      <c r="AE293" s="37">
        <v>67654</v>
      </c>
    </row>
    <row r="294" spans="1:31">
      <c r="A294" t="s">
        <v>189</v>
      </c>
      <c r="B294" t="s">
        <v>190</v>
      </c>
      <c r="C294" t="s">
        <v>191</v>
      </c>
      <c r="D294" t="s">
        <v>210</v>
      </c>
      <c r="E294" t="s">
        <v>9088</v>
      </c>
      <c r="F294" t="s">
        <v>9089</v>
      </c>
      <c r="G294" t="s">
        <v>7632</v>
      </c>
      <c r="H294" t="s">
        <v>195</v>
      </c>
      <c r="I294" t="s">
        <v>189</v>
      </c>
      <c r="J294" t="s">
        <v>9090</v>
      </c>
      <c r="K294" t="s">
        <v>96</v>
      </c>
      <c r="L294" t="s">
        <v>9091</v>
      </c>
      <c r="M294" s="35">
        <v>45995.570196759261</v>
      </c>
      <c r="N294" s="35">
        <v>46000.679861111108</v>
      </c>
      <c r="P294" t="s">
        <v>7635</v>
      </c>
      <c r="Q294" t="s">
        <v>7636</v>
      </c>
      <c r="R294" t="s">
        <v>98</v>
      </c>
      <c r="S294" t="s">
        <v>99</v>
      </c>
      <c r="T294" t="s">
        <v>100</v>
      </c>
      <c r="U294" t="s">
        <v>5928</v>
      </c>
      <c r="V294" t="s">
        <v>9092</v>
      </c>
      <c r="W294" t="s">
        <v>102</v>
      </c>
      <c r="Y294" t="s">
        <v>8</v>
      </c>
      <c r="Z294" t="s">
        <v>105</v>
      </c>
      <c r="AA294" t="s">
        <v>2390</v>
      </c>
      <c r="AB294" s="37">
        <v>2</v>
      </c>
      <c r="AC294" s="37">
        <v>35780</v>
      </c>
      <c r="AD294" s="37">
        <v>75096</v>
      </c>
      <c r="AE294" s="37">
        <v>71560</v>
      </c>
    </row>
    <row r="295" spans="1:31">
      <c r="A295" t="s">
        <v>85</v>
      </c>
      <c r="B295" t="s">
        <v>86</v>
      </c>
      <c r="C295" t="s">
        <v>87</v>
      </c>
      <c r="D295" t="s">
        <v>9093</v>
      </c>
      <c r="E295" t="s">
        <v>9094</v>
      </c>
      <c r="F295" t="s">
        <v>9095</v>
      </c>
      <c r="G295" t="s">
        <v>7632</v>
      </c>
      <c r="H295" t="s">
        <v>93</v>
      </c>
      <c r="I295" t="s">
        <v>9096</v>
      </c>
      <c r="J295" t="s">
        <v>6493</v>
      </c>
      <c r="K295" t="s">
        <v>96</v>
      </c>
      <c r="L295" t="s">
        <v>9097</v>
      </c>
      <c r="M295" s="35">
        <v>45995.510416666657</v>
      </c>
      <c r="N295" s="35">
        <v>46003.351388888892</v>
      </c>
      <c r="P295" t="s">
        <v>7635</v>
      </c>
      <c r="Q295" t="s">
        <v>7636</v>
      </c>
      <c r="R295" t="s">
        <v>963</v>
      </c>
      <c r="S295" t="s">
        <v>964</v>
      </c>
      <c r="T295" t="s">
        <v>100</v>
      </c>
      <c r="U295" t="s">
        <v>5928</v>
      </c>
      <c r="V295" t="s">
        <v>9098</v>
      </c>
      <c r="W295" t="s">
        <v>102</v>
      </c>
      <c r="Y295" t="s">
        <v>13</v>
      </c>
      <c r="Z295" t="s">
        <v>105</v>
      </c>
      <c r="AA295" t="s">
        <v>106</v>
      </c>
      <c r="AB295" s="37">
        <v>1</v>
      </c>
      <c r="AC295" s="37">
        <v>35780</v>
      </c>
      <c r="AD295" s="37">
        <v>196537</v>
      </c>
      <c r="AE295" s="37">
        <v>35780</v>
      </c>
    </row>
    <row r="296" spans="1:31">
      <c r="A296" t="s">
        <v>317</v>
      </c>
      <c r="B296" t="s">
        <v>124</v>
      </c>
      <c r="C296" t="s">
        <v>125</v>
      </c>
      <c r="D296" t="s">
        <v>5411</v>
      </c>
      <c r="E296" t="s">
        <v>9099</v>
      </c>
      <c r="F296" t="s">
        <v>9100</v>
      </c>
      <c r="G296" t="s">
        <v>7632</v>
      </c>
      <c r="H296" t="s">
        <v>321</v>
      </c>
      <c r="I296" t="s">
        <v>5414</v>
      </c>
      <c r="J296" t="s">
        <v>9101</v>
      </c>
      <c r="K296" t="s">
        <v>96</v>
      </c>
      <c r="L296" t="s">
        <v>9102</v>
      </c>
      <c r="M296" s="35">
        <v>45995.518912037027</v>
      </c>
      <c r="N296" s="35">
        <v>46000.515277777777</v>
      </c>
      <c r="P296" t="s">
        <v>7635</v>
      </c>
      <c r="Q296" t="s">
        <v>7636</v>
      </c>
      <c r="R296" t="s">
        <v>964</v>
      </c>
      <c r="S296" t="s">
        <v>964</v>
      </c>
      <c r="T296" t="s">
        <v>100</v>
      </c>
      <c r="U296" t="s">
        <v>5928</v>
      </c>
      <c r="V296" t="s">
        <v>9103</v>
      </c>
      <c r="W296" t="s">
        <v>102</v>
      </c>
      <c r="Y296" t="s">
        <v>11</v>
      </c>
      <c r="Z296" t="s">
        <v>105</v>
      </c>
      <c r="AA296" t="s">
        <v>3393</v>
      </c>
      <c r="AB296" s="37">
        <v>1</v>
      </c>
      <c r="AC296" s="37">
        <v>67654</v>
      </c>
      <c r="AD296" s="37">
        <v>140396</v>
      </c>
      <c r="AE296" s="37">
        <v>67654</v>
      </c>
    </row>
    <row r="297" spans="1:31">
      <c r="A297" t="s">
        <v>147</v>
      </c>
      <c r="B297" t="s">
        <v>124</v>
      </c>
      <c r="C297" t="s">
        <v>125</v>
      </c>
      <c r="D297" t="s">
        <v>1806</v>
      </c>
      <c r="E297" t="s">
        <v>9104</v>
      </c>
      <c r="F297" t="s">
        <v>9105</v>
      </c>
      <c r="G297" t="s">
        <v>7632</v>
      </c>
      <c r="H297" t="s">
        <v>151</v>
      </c>
      <c r="I297" t="s">
        <v>147</v>
      </c>
      <c r="J297" t="s">
        <v>9106</v>
      </c>
      <c r="K297" t="s">
        <v>96</v>
      </c>
      <c r="L297" t="s">
        <v>9107</v>
      </c>
      <c r="M297" s="35">
        <v>45995.543020833327</v>
      </c>
      <c r="N297" s="35">
        <v>46002.722916666673</v>
      </c>
      <c r="P297" t="s">
        <v>7635</v>
      </c>
      <c r="Q297" t="s">
        <v>7636</v>
      </c>
      <c r="R297" t="s">
        <v>98</v>
      </c>
      <c r="S297" t="s">
        <v>99</v>
      </c>
      <c r="T297" t="s">
        <v>100</v>
      </c>
      <c r="U297" t="s">
        <v>5928</v>
      </c>
      <c r="V297" t="s">
        <v>9108</v>
      </c>
      <c r="W297" t="s">
        <v>7667</v>
      </c>
      <c r="Y297" t="s">
        <v>8</v>
      </c>
      <c r="Z297" t="s">
        <v>105</v>
      </c>
      <c r="AA297" t="s">
        <v>1118</v>
      </c>
      <c r="AB297" s="37">
        <v>1</v>
      </c>
      <c r="AC297" s="37">
        <v>35780</v>
      </c>
      <c r="AD297" s="37">
        <v>0</v>
      </c>
      <c r="AE297" s="37">
        <v>35780</v>
      </c>
    </row>
    <row r="298" spans="1:31">
      <c r="A298" t="s">
        <v>189</v>
      </c>
      <c r="B298" t="s">
        <v>190</v>
      </c>
      <c r="C298" t="s">
        <v>191</v>
      </c>
      <c r="D298" t="s">
        <v>837</v>
      </c>
      <c r="E298" t="s">
        <v>9109</v>
      </c>
      <c r="F298" t="s">
        <v>9110</v>
      </c>
      <c r="G298" t="s">
        <v>7632</v>
      </c>
      <c r="H298" t="s">
        <v>195</v>
      </c>
      <c r="I298" t="s">
        <v>840</v>
      </c>
      <c r="J298" t="s">
        <v>9111</v>
      </c>
      <c r="K298" t="s">
        <v>96</v>
      </c>
      <c r="L298" t="s">
        <v>9112</v>
      </c>
      <c r="M298" s="35">
        <v>45995.608530092592</v>
      </c>
      <c r="N298" s="35">
        <v>46008.431944444441</v>
      </c>
      <c r="P298" t="s">
        <v>7635</v>
      </c>
      <c r="Q298" t="s">
        <v>7636</v>
      </c>
      <c r="R298" t="s">
        <v>98</v>
      </c>
      <c r="S298" t="s">
        <v>119</v>
      </c>
      <c r="T298" t="s">
        <v>100</v>
      </c>
      <c r="U298" t="s">
        <v>5928</v>
      </c>
      <c r="V298" t="s">
        <v>9113</v>
      </c>
      <c r="W298" t="s">
        <v>102</v>
      </c>
      <c r="Y298" t="s">
        <v>8</v>
      </c>
      <c r="Z298" t="s">
        <v>105</v>
      </c>
      <c r="AA298" t="s">
        <v>400</v>
      </c>
      <c r="AB298" s="37">
        <v>1</v>
      </c>
      <c r="AC298" s="37">
        <v>35780</v>
      </c>
      <c r="AD298" s="37">
        <v>75096</v>
      </c>
      <c r="AE298" s="37">
        <v>35780</v>
      </c>
    </row>
    <row r="299" spans="1:31">
      <c r="A299" t="s">
        <v>417</v>
      </c>
      <c r="B299" t="s">
        <v>86</v>
      </c>
      <c r="C299" t="s">
        <v>87</v>
      </c>
      <c r="D299" t="s">
        <v>1471</v>
      </c>
      <c r="E299" t="s">
        <v>9114</v>
      </c>
      <c r="F299" t="s">
        <v>9115</v>
      </c>
      <c r="G299" t="s">
        <v>7625</v>
      </c>
      <c r="H299" t="s">
        <v>455</v>
      </c>
      <c r="I299" t="s">
        <v>1474</v>
      </c>
      <c r="J299" t="s">
        <v>9116</v>
      </c>
      <c r="K299" t="s">
        <v>96</v>
      </c>
      <c r="L299" t="s">
        <v>9117</v>
      </c>
      <c r="M299" s="35">
        <v>45995.632060185177</v>
      </c>
      <c r="N299" s="35">
        <v>46002.473611111112</v>
      </c>
      <c r="P299" t="s">
        <v>7628</v>
      </c>
      <c r="R299" t="s">
        <v>142</v>
      </c>
      <c r="S299" t="s">
        <v>1046</v>
      </c>
      <c r="U299" t="s">
        <v>5928</v>
      </c>
      <c r="V299" t="s">
        <v>9118</v>
      </c>
      <c r="W299" t="s">
        <v>7628</v>
      </c>
      <c r="Y299" t="s">
        <v>13</v>
      </c>
      <c r="Z299" t="s">
        <v>105</v>
      </c>
      <c r="AB299" s="37">
        <v>1</v>
      </c>
      <c r="AC299" s="37">
        <v>35780</v>
      </c>
      <c r="AD299" s="37">
        <v>0</v>
      </c>
      <c r="AE299" s="37">
        <v>35780</v>
      </c>
    </row>
    <row r="300" spans="1:31">
      <c r="A300" t="s">
        <v>297</v>
      </c>
      <c r="B300" t="s">
        <v>109</v>
      </c>
      <c r="C300" t="s">
        <v>110</v>
      </c>
      <c r="D300" t="s">
        <v>352</v>
      </c>
      <c r="E300" t="s">
        <v>9119</v>
      </c>
      <c r="F300" t="s">
        <v>9120</v>
      </c>
      <c r="G300" t="s">
        <v>7632</v>
      </c>
      <c r="H300" t="s">
        <v>302</v>
      </c>
      <c r="I300" t="s">
        <v>297</v>
      </c>
      <c r="J300" t="s">
        <v>9121</v>
      </c>
      <c r="K300" t="s">
        <v>96</v>
      </c>
      <c r="L300" t="s">
        <v>9122</v>
      </c>
      <c r="M300" s="35">
        <v>45995.632777777777</v>
      </c>
      <c r="N300" s="35">
        <v>45996.642361111109</v>
      </c>
      <c r="P300" t="s">
        <v>7635</v>
      </c>
      <c r="Q300" t="s">
        <v>7636</v>
      </c>
      <c r="R300" t="s">
        <v>142</v>
      </c>
      <c r="S300" t="s">
        <v>1415</v>
      </c>
      <c r="T300" t="s">
        <v>100</v>
      </c>
      <c r="U300" t="s">
        <v>5928</v>
      </c>
      <c r="V300" t="s">
        <v>9123</v>
      </c>
      <c r="W300" t="s">
        <v>102</v>
      </c>
      <c r="Y300" t="s">
        <v>8</v>
      </c>
      <c r="Z300" t="s">
        <v>105</v>
      </c>
      <c r="AA300" t="s">
        <v>1459</v>
      </c>
      <c r="AB300" s="37">
        <v>1</v>
      </c>
      <c r="AC300" s="37">
        <v>35780</v>
      </c>
      <c r="AD300" s="37">
        <v>75096</v>
      </c>
      <c r="AE300" s="37">
        <v>35780</v>
      </c>
    </row>
    <row r="301" spans="1:31">
      <c r="A301" t="s">
        <v>231</v>
      </c>
      <c r="B301" t="s">
        <v>86</v>
      </c>
      <c r="C301" t="s">
        <v>87</v>
      </c>
      <c r="D301" t="s">
        <v>1298</v>
      </c>
      <c r="E301" t="s">
        <v>9124</v>
      </c>
      <c r="F301" t="s">
        <v>9125</v>
      </c>
      <c r="G301" t="s">
        <v>7632</v>
      </c>
      <c r="H301" t="s">
        <v>235</v>
      </c>
      <c r="I301" t="s">
        <v>1301</v>
      </c>
      <c r="J301" t="s">
        <v>9126</v>
      </c>
      <c r="K301" t="s">
        <v>96</v>
      </c>
      <c r="L301" t="s">
        <v>9127</v>
      </c>
      <c r="M301" s="35">
        <v>45995.639525462961</v>
      </c>
      <c r="N301" s="35">
        <v>46003.313194444447</v>
      </c>
      <c r="P301" t="s">
        <v>7635</v>
      </c>
      <c r="Q301" t="s">
        <v>7636</v>
      </c>
      <c r="R301" t="s">
        <v>98</v>
      </c>
      <c r="S301" t="s">
        <v>119</v>
      </c>
      <c r="T301" t="s">
        <v>100</v>
      </c>
      <c r="U301" t="s">
        <v>5928</v>
      </c>
      <c r="V301" t="s">
        <v>9128</v>
      </c>
      <c r="W301" t="s">
        <v>102</v>
      </c>
      <c r="Y301" t="s">
        <v>11</v>
      </c>
      <c r="Z301" t="s">
        <v>105</v>
      </c>
      <c r="AA301" t="s">
        <v>6521</v>
      </c>
      <c r="AB301" s="37">
        <v>1</v>
      </c>
      <c r="AC301" s="37">
        <v>67654</v>
      </c>
      <c r="AD301" s="37">
        <v>140396</v>
      </c>
      <c r="AE301" s="37">
        <v>67654</v>
      </c>
    </row>
    <row r="302" spans="1:31">
      <c r="A302" t="s">
        <v>284</v>
      </c>
      <c r="B302" t="s">
        <v>957</v>
      </c>
      <c r="C302" t="s">
        <v>286</v>
      </c>
      <c r="D302" t="s">
        <v>1834</v>
      </c>
      <c r="E302" t="s">
        <v>9129</v>
      </c>
      <c r="F302" t="s">
        <v>9130</v>
      </c>
      <c r="G302" t="s">
        <v>7632</v>
      </c>
      <c r="H302" t="s">
        <v>290</v>
      </c>
      <c r="I302" t="s">
        <v>1837</v>
      </c>
      <c r="J302" t="s">
        <v>9131</v>
      </c>
      <c r="K302" t="s">
        <v>96</v>
      </c>
      <c r="L302" t="s">
        <v>9132</v>
      </c>
      <c r="M302" s="35">
        <v>45995.640289351853</v>
      </c>
      <c r="N302" s="35">
        <v>45996.584027777782</v>
      </c>
      <c r="P302" t="s">
        <v>7635</v>
      </c>
      <c r="Q302" t="s">
        <v>7636</v>
      </c>
      <c r="R302" t="s">
        <v>963</v>
      </c>
      <c r="S302" t="s">
        <v>963</v>
      </c>
      <c r="T302" t="s">
        <v>100</v>
      </c>
      <c r="U302" t="s">
        <v>5928</v>
      </c>
      <c r="V302" t="s">
        <v>9133</v>
      </c>
      <c r="W302" t="s">
        <v>102</v>
      </c>
      <c r="Y302" t="s">
        <v>11</v>
      </c>
      <c r="Z302" t="s">
        <v>105</v>
      </c>
      <c r="AA302" t="s">
        <v>1842</v>
      </c>
      <c r="AB302" s="37">
        <v>1</v>
      </c>
      <c r="AC302" s="37">
        <v>67654</v>
      </c>
      <c r="AD302" s="37">
        <v>140396</v>
      </c>
      <c r="AE302" s="37">
        <v>67654</v>
      </c>
    </row>
    <row r="303" spans="1:31">
      <c r="A303" t="s">
        <v>242</v>
      </c>
      <c r="B303" t="s">
        <v>248</v>
      </c>
      <c r="C303" t="s">
        <v>244</v>
      </c>
      <c r="D303" t="s">
        <v>309</v>
      </c>
      <c r="E303" t="s">
        <v>9134</v>
      </c>
      <c r="F303" t="s">
        <v>6274</v>
      </c>
      <c r="G303" t="s">
        <v>7632</v>
      </c>
      <c r="H303" t="s">
        <v>248</v>
      </c>
      <c r="I303" t="s">
        <v>242</v>
      </c>
      <c r="J303" t="s">
        <v>6275</v>
      </c>
      <c r="K303" t="s">
        <v>96</v>
      </c>
      <c r="L303" t="s">
        <v>9135</v>
      </c>
      <c r="M303" s="35">
        <v>45995.636111111111</v>
      </c>
      <c r="N303" s="35">
        <v>46000.611111111109</v>
      </c>
      <c r="P303" t="s">
        <v>7635</v>
      </c>
      <c r="Q303" t="s">
        <v>7636</v>
      </c>
      <c r="R303" t="s">
        <v>964</v>
      </c>
      <c r="S303" t="s">
        <v>964</v>
      </c>
      <c r="T303" t="s">
        <v>100</v>
      </c>
      <c r="U303" t="s">
        <v>5928</v>
      </c>
      <c r="V303" t="s">
        <v>9136</v>
      </c>
      <c r="W303" t="s">
        <v>102</v>
      </c>
      <c r="Y303" t="s">
        <v>8</v>
      </c>
      <c r="Z303" t="s">
        <v>105</v>
      </c>
      <c r="AA303" t="s">
        <v>1601</v>
      </c>
      <c r="AB303" s="37">
        <v>1</v>
      </c>
      <c r="AC303" s="37">
        <v>35780</v>
      </c>
      <c r="AD303" s="37">
        <v>75096</v>
      </c>
      <c r="AE303" s="37">
        <v>35780</v>
      </c>
    </row>
    <row r="304" spans="1:31">
      <c r="A304" t="s">
        <v>189</v>
      </c>
      <c r="B304" t="s">
        <v>190</v>
      </c>
      <c r="C304" t="s">
        <v>191</v>
      </c>
      <c r="D304" t="s">
        <v>210</v>
      </c>
      <c r="E304" t="s">
        <v>9137</v>
      </c>
      <c r="F304" t="s">
        <v>9138</v>
      </c>
      <c r="G304" t="s">
        <v>7632</v>
      </c>
      <c r="H304" t="s">
        <v>195</v>
      </c>
      <c r="I304" t="s">
        <v>189</v>
      </c>
      <c r="J304" t="s">
        <v>9139</v>
      </c>
      <c r="K304" t="s">
        <v>96</v>
      </c>
      <c r="L304" t="s">
        <v>9140</v>
      </c>
      <c r="M304" s="35">
        <v>45995.661956018521</v>
      </c>
      <c r="N304" s="35">
        <v>46002.691666666673</v>
      </c>
      <c r="P304" t="s">
        <v>7635</v>
      </c>
      <c r="Q304" t="s">
        <v>7636</v>
      </c>
      <c r="R304" t="s">
        <v>964</v>
      </c>
      <c r="S304" t="s">
        <v>964</v>
      </c>
      <c r="U304" t="s">
        <v>5928</v>
      </c>
      <c r="V304" t="s">
        <v>9141</v>
      </c>
      <c r="W304" t="s">
        <v>102</v>
      </c>
      <c r="Y304" t="s">
        <v>8</v>
      </c>
      <c r="Z304" t="s">
        <v>105</v>
      </c>
      <c r="AA304" t="s">
        <v>8264</v>
      </c>
      <c r="AB304" s="37">
        <v>1</v>
      </c>
      <c r="AC304" s="37">
        <v>35780</v>
      </c>
      <c r="AD304" s="37">
        <v>75096</v>
      </c>
      <c r="AE304" s="37">
        <v>35780</v>
      </c>
    </row>
    <row r="305" spans="1:31">
      <c r="A305" t="s">
        <v>231</v>
      </c>
      <c r="B305" t="s">
        <v>86</v>
      </c>
      <c r="C305" t="s">
        <v>87</v>
      </c>
      <c r="D305" t="s">
        <v>1892</v>
      </c>
      <c r="E305" t="s">
        <v>9142</v>
      </c>
      <c r="F305" t="s">
        <v>9143</v>
      </c>
      <c r="G305" t="s">
        <v>7632</v>
      </c>
      <c r="H305" t="s">
        <v>235</v>
      </c>
      <c r="I305" t="s">
        <v>231</v>
      </c>
      <c r="J305" t="s">
        <v>9144</v>
      </c>
      <c r="K305" t="s">
        <v>96</v>
      </c>
      <c r="L305" t="s">
        <v>9145</v>
      </c>
      <c r="M305" s="35">
        <v>45995.647141203714</v>
      </c>
      <c r="N305" s="35">
        <v>45996.418055555558</v>
      </c>
      <c r="P305" t="s">
        <v>7635</v>
      </c>
      <c r="Q305" t="s">
        <v>7636</v>
      </c>
      <c r="R305" t="s">
        <v>142</v>
      </c>
      <c r="S305" t="s">
        <v>143</v>
      </c>
      <c r="T305" t="s">
        <v>100</v>
      </c>
      <c r="U305" t="s">
        <v>5928</v>
      </c>
      <c r="V305" t="s">
        <v>9146</v>
      </c>
      <c r="W305" t="s">
        <v>102</v>
      </c>
      <c r="Y305" t="s">
        <v>8</v>
      </c>
      <c r="Z305" t="s">
        <v>105</v>
      </c>
      <c r="AA305" t="s">
        <v>6609</v>
      </c>
      <c r="AB305" s="37">
        <v>1</v>
      </c>
      <c r="AC305" s="37">
        <v>35780</v>
      </c>
      <c r="AD305" s="37">
        <v>75096</v>
      </c>
      <c r="AE305" s="37">
        <v>35780</v>
      </c>
    </row>
    <row r="306" spans="1:31">
      <c r="A306" t="s">
        <v>189</v>
      </c>
      <c r="B306" t="s">
        <v>190</v>
      </c>
      <c r="C306" t="s">
        <v>191</v>
      </c>
      <c r="D306" t="s">
        <v>905</v>
      </c>
      <c r="E306" t="s">
        <v>9147</v>
      </c>
      <c r="F306" t="s">
        <v>9148</v>
      </c>
      <c r="G306" t="s">
        <v>7632</v>
      </c>
      <c r="H306" t="s">
        <v>195</v>
      </c>
      <c r="I306" t="s">
        <v>908</v>
      </c>
      <c r="J306" t="s">
        <v>9149</v>
      </c>
      <c r="K306" t="s">
        <v>96</v>
      </c>
      <c r="L306" t="s">
        <v>9150</v>
      </c>
      <c r="M306" s="35">
        <v>45995.660451388889</v>
      </c>
      <c r="N306" s="35">
        <v>46004.490972222222</v>
      </c>
      <c r="P306" t="s">
        <v>7635</v>
      </c>
      <c r="Q306" t="s">
        <v>7636</v>
      </c>
      <c r="R306" t="s">
        <v>98</v>
      </c>
      <c r="S306" t="s">
        <v>119</v>
      </c>
      <c r="T306" t="s">
        <v>100</v>
      </c>
      <c r="U306" t="s">
        <v>5928</v>
      </c>
      <c r="V306" t="s">
        <v>9151</v>
      </c>
      <c r="W306" t="s">
        <v>102</v>
      </c>
      <c r="Y306" t="s">
        <v>8</v>
      </c>
      <c r="Z306" t="s">
        <v>105</v>
      </c>
      <c r="AA306" t="s">
        <v>2390</v>
      </c>
      <c r="AB306" s="37">
        <v>2</v>
      </c>
      <c r="AC306" s="37">
        <v>35780</v>
      </c>
      <c r="AD306" s="37">
        <v>75096</v>
      </c>
      <c r="AE306" s="37">
        <v>71560</v>
      </c>
    </row>
    <row r="307" spans="1:31">
      <c r="A307" t="s">
        <v>108</v>
      </c>
      <c r="B307" t="s">
        <v>109</v>
      </c>
      <c r="C307" t="s">
        <v>110</v>
      </c>
      <c r="D307" t="s">
        <v>966</v>
      </c>
      <c r="E307" t="s">
        <v>9152</v>
      </c>
      <c r="F307" t="s">
        <v>9153</v>
      </c>
      <c r="G307" t="s">
        <v>7632</v>
      </c>
      <c r="H307" t="s">
        <v>183</v>
      </c>
      <c r="I307" t="s">
        <v>969</v>
      </c>
      <c r="J307" t="s">
        <v>9154</v>
      </c>
      <c r="K307" t="s">
        <v>96</v>
      </c>
      <c r="L307" t="s">
        <v>9155</v>
      </c>
      <c r="M307" s="35">
        <v>45995.681493055563</v>
      </c>
      <c r="N307" s="35">
        <v>45997.613888888889</v>
      </c>
      <c r="P307" t="s">
        <v>7635</v>
      </c>
      <c r="Q307" t="s">
        <v>7636</v>
      </c>
      <c r="R307" t="s">
        <v>98</v>
      </c>
      <c r="S307" t="s">
        <v>119</v>
      </c>
      <c r="T307" t="s">
        <v>100</v>
      </c>
      <c r="U307" t="s">
        <v>5928</v>
      </c>
      <c r="V307" t="s">
        <v>9156</v>
      </c>
      <c r="W307" t="s">
        <v>7667</v>
      </c>
      <c r="Y307" t="s">
        <v>15</v>
      </c>
      <c r="Z307" t="s">
        <v>105</v>
      </c>
      <c r="AA307" t="s">
        <v>188</v>
      </c>
      <c r="AB307" s="37">
        <v>1</v>
      </c>
      <c r="AC307" s="37">
        <v>35780</v>
      </c>
      <c r="AD307" s="37">
        <v>0</v>
      </c>
      <c r="AE307" s="37">
        <v>35780</v>
      </c>
    </row>
    <row r="308" spans="1:31">
      <c r="A308" t="s">
        <v>189</v>
      </c>
      <c r="B308" t="s">
        <v>190</v>
      </c>
      <c r="C308" t="s">
        <v>191</v>
      </c>
      <c r="D308" t="s">
        <v>374</v>
      </c>
      <c r="E308" t="s">
        <v>9157</v>
      </c>
      <c r="F308" t="s">
        <v>9158</v>
      </c>
      <c r="G308" t="s">
        <v>7632</v>
      </c>
      <c r="H308" t="s">
        <v>195</v>
      </c>
      <c r="I308" t="s">
        <v>377</v>
      </c>
      <c r="J308" t="s">
        <v>9159</v>
      </c>
      <c r="K308" t="s">
        <v>96</v>
      </c>
      <c r="L308" t="s">
        <v>9160</v>
      </c>
      <c r="M308" s="35">
        <v>45995.680115740739</v>
      </c>
      <c r="N308" s="35">
        <v>46002.418749999997</v>
      </c>
      <c r="P308" t="s">
        <v>7635</v>
      </c>
      <c r="Q308" t="s">
        <v>7636</v>
      </c>
      <c r="R308" t="s">
        <v>964</v>
      </c>
      <c r="S308" t="s">
        <v>964</v>
      </c>
      <c r="T308" t="s">
        <v>100</v>
      </c>
      <c r="U308" t="s">
        <v>5928</v>
      </c>
      <c r="V308" t="s">
        <v>9161</v>
      </c>
      <c r="W308" t="s">
        <v>102</v>
      </c>
      <c r="Y308" t="s">
        <v>11</v>
      </c>
      <c r="Z308" t="s">
        <v>105</v>
      </c>
      <c r="AA308" t="s">
        <v>553</v>
      </c>
      <c r="AB308" s="37">
        <v>1</v>
      </c>
      <c r="AC308" s="37">
        <v>67654</v>
      </c>
      <c r="AD308" s="37">
        <v>140396</v>
      </c>
      <c r="AE308" s="37">
        <v>67654</v>
      </c>
    </row>
    <row r="309" spans="1:31">
      <c r="A309" t="s">
        <v>108</v>
      </c>
      <c r="B309" t="s">
        <v>109</v>
      </c>
      <c r="C309" t="s">
        <v>110</v>
      </c>
      <c r="D309" t="s">
        <v>966</v>
      </c>
      <c r="E309" t="s">
        <v>9162</v>
      </c>
      <c r="F309" t="s">
        <v>9163</v>
      </c>
      <c r="G309" t="s">
        <v>7632</v>
      </c>
      <c r="H309" t="s">
        <v>183</v>
      </c>
      <c r="I309" t="s">
        <v>969</v>
      </c>
      <c r="J309" t="s">
        <v>9164</v>
      </c>
      <c r="K309" t="s">
        <v>96</v>
      </c>
      <c r="L309" t="s">
        <v>9165</v>
      </c>
      <c r="M309" s="35">
        <v>45995.682349537034</v>
      </c>
      <c r="N309" s="35">
        <v>45997.614583333343</v>
      </c>
      <c r="P309" t="s">
        <v>7635</v>
      </c>
      <c r="Q309" t="s">
        <v>7636</v>
      </c>
      <c r="R309" t="s">
        <v>98</v>
      </c>
      <c r="S309" t="s">
        <v>119</v>
      </c>
      <c r="T309" t="s">
        <v>100</v>
      </c>
      <c r="U309" t="s">
        <v>5928</v>
      </c>
      <c r="V309" t="s">
        <v>9156</v>
      </c>
      <c r="W309" t="s">
        <v>7667</v>
      </c>
      <c r="Y309" t="s">
        <v>15</v>
      </c>
      <c r="Z309" t="s">
        <v>105</v>
      </c>
      <c r="AA309" t="s">
        <v>188</v>
      </c>
      <c r="AB309" s="37">
        <v>1</v>
      </c>
      <c r="AC309" s="37">
        <v>35780</v>
      </c>
      <c r="AD309" s="37">
        <v>0</v>
      </c>
      <c r="AE309" s="37">
        <v>35780</v>
      </c>
    </row>
    <row r="310" spans="1:31">
      <c r="A310" t="s">
        <v>147</v>
      </c>
      <c r="B310" t="s">
        <v>124</v>
      </c>
      <c r="C310" t="s">
        <v>125</v>
      </c>
      <c r="D310" t="s">
        <v>8253</v>
      </c>
      <c r="E310" t="s">
        <v>9166</v>
      </c>
      <c r="F310" t="s">
        <v>9167</v>
      </c>
      <c r="G310" t="s">
        <v>7625</v>
      </c>
      <c r="H310" t="s">
        <v>129</v>
      </c>
      <c r="I310" t="s">
        <v>8256</v>
      </c>
      <c r="J310" t="s">
        <v>9168</v>
      </c>
      <c r="K310" t="s">
        <v>96</v>
      </c>
      <c r="L310" t="s">
        <v>9169</v>
      </c>
      <c r="M310" s="35">
        <v>45995.714884259258</v>
      </c>
      <c r="N310" s="35">
        <v>46015.440972222219</v>
      </c>
      <c r="P310" t="s">
        <v>7628</v>
      </c>
      <c r="R310" t="s">
        <v>98</v>
      </c>
      <c r="S310" t="s">
        <v>99</v>
      </c>
      <c r="U310" t="s">
        <v>5928</v>
      </c>
      <c r="V310" t="s">
        <v>9170</v>
      </c>
      <c r="W310" t="s">
        <v>7628</v>
      </c>
      <c r="Y310" t="s">
        <v>13</v>
      </c>
      <c r="Z310" t="s">
        <v>105</v>
      </c>
      <c r="AB310" s="37">
        <v>1</v>
      </c>
      <c r="AC310" s="37">
        <v>35780</v>
      </c>
      <c r="AD310" s="37">
        <v>0</v>
      </c>
      <c r="AE310" s="37">
        <v>35780</v>
      </c>
    </row>
    <row r="311" spans="1:31">
      <c r="A311" t="s">
        <v>147</v>
      </c>
      <c r="B311" t="s">
        <v>124</v>
      </c>
      <c r="C311" t="s">
        <v>125</v>
      </c>
      <c r="D311" t="s">
        <v>8253</v>
      </c>
      <c r="E311" t="s">
        <v>9171</v>
      </c>
      <c r="F311" t="s">
        <v>9172</v>
      </c>
      <c r="G311" t="s">
        <v>7625</v>
      </c>
      <c r="H311" t="s">
        <v>129</v>
      </c>
      <c r="I311" t="s">
        <v>8256</v>
      </c>
      <c r="J311" t="s">
        <v>9173</v>
      </c>
      <c r="K311" t="s">
        <v>96</v>
      </c>
      <c r="L311" t="s">
        <v>9174</v>
      </c>
      <c r="M311" s="35">
        <v>45996.333333333343</v>
      </c>
      <c r="N311" s="35">
        <v>46003.505555555559</v>
      </c>
      <c r="P311" t="s">
        <v>7628</v>
      </c>
      <c r="R311" t="s">
        <v>964</v>
      </c>
      <c r="S311" t="s">
        <v>964</v>
      </c>
      <c r="U311" t="s">
        <v>5928</v>
      </c>
      <c r="V311" t="s">
        <v>9175</v>
      </c>
      <c r="W311" t="s">
        <v>7628</v>
      </c>
      <c r="Y311" t="s">
        <v>13</v>
      </c>
      <c r="Z311" t="s">
        <v>105</v>
      </c>
      <c r="AB311" s="37">
        <v>1</v>
      </c>
      <c r="AC311" s="37">
        <v>35780</v>
      </c>
      <c r="AD311" s="37">
        <v>0</v>
      </c>
      <c r="AE311" s="37">
        <v>35780</v>
      </c>
    </row>
    <row r="312" spans="1:31">
      <c r="A312" t="s">
        <v>1261</v>
      </c>
      <c r="B312" t="s">
        <v>124</v>
      </c>
      <c r="C312" t="s">
        <v>125</v>
      </c>
      <c r="D312" t="s">
        <v>2631</v>
      </c>
      <c r="E312" t="s">
        <v>9176</v>
      </c>
      <c r="F312" t="s">
        <v>2633</v>
      </c>
      <c r="G312" t="s">
        <v>7632</v>
      </c>
      <c r="H312" t="s">
        <v>1265</v>
      </c>
      <c r="I312" t="s">
        <v>2634</v>
      </c>
      <c r="J312" t="s">
        <v>2635</v>
      </c>
      <c r="K312" t="s">
        <v>96</v>
      </c>
      <c r="L312" t="s">
        <v>9177</v>
      </c>
      <c r="M312" s="35">
        <v>45996.334814814807</v>
      </c>
      <c r="N312" s="35">
        <v>45998.568749999999</v>
      </c>
      <c r="P312" t="s">
        <v>7635</v>
      </c>
      <c r="Q312" t="s">
        <v>7636</v>
      </c>
      <c r="R312" t="s">
        <v>964</v>
      </c>
      <c r="S312" t="s">
        <v>964</v>
      </c>
      <c r="T312" t="s">
        <v>100</v>
      </c>
      <c r="U312" t="s">
        <v>5928</v>
      </c>
      <c r="V312" t="s">
        <v>9178</v>
      </c>
      <c r="W312" t="s">
        <v>102</v>
      </c>
      <c r="Y312" t="s">
        <v>11</v>
      </c>
      <c r="Z312" t="s">
        <v>105</v>
      </c>
      <c r="AA312" t="s">
        <v>1271</v>
      </c>
      <c r="AB312" s="37">
        <v>1</v>
      </c>
      <c r="AC312" s="37">
        <v>67654</v>
      </c>
      <c r="AD312" s="37">
        <v>140396</v>
      </c>
      <c r="AE312" s="37">
        <v>67654</v>
      </c>
    </row>
    <row r="313" spans="1:31">
      <c r="A313" t="s">
        <v>189</v>
      </c>
      <c r="B313" t="s">
        <v>190</v>
      </c>
      <c r="C313" t="s">
        <v>191</v>
      </c>
      <c r="D313" t="s">
        <v>837</v>
      </c>
      <c r="E313" t="s">
        <v>9179</v>
      </c>
      <c r="F313" t="s">
        <v>1887</v>
      </c>
      <c r="G313" t="s">
        <v>7632</v>
      </c>
      <c r="H313" t="s">
        <v>195</v>
      </c>
      <c r="I313" t="s">
        <v>840</v>
      </c>
      <c r="J313" t="s">
        <v>1888</v>
      </c>
      <c r="K313" t="s">
        <v>96</v>
      </c>
      <c r="L313" t="s">
        <v>9180</v>
      </c>
      <c r="M313" s="35">
        <v>45996.346736111111</v>
      </c>
      <c r="N313" s="35">
        <v>46003.388888888891</v>
      </c>
      <c r="P313" t="s">
        <v>7635</v>
      </c>
      <c r="Q313" t="s">
        <v>7636</v>
      </c>
      <c r="R313" t="s">
        <v>98</v>
      </c>
      <c r="S313" t="s">
        <v>119</v>
      </c>
      <c r="U313" t="s">
        <v>5928</v>
      </c>
      <c r="V313" t="s">
        <v>9181</v>
      </c>
      <c r="W313" t="s">
        <v>102</v>
      </c>
      <c r="Y313" t="s">
        <v>8</v>
      </c>
      <c r="Z313" t="s">
        <v>105</v>
      </c>
      <c r="AA313" t="s">
        <v>7841</v>
      </c>
      <c r="AB313" s="37">
        <v>1</v>
      </c>
      <c r="AC313" s="37">
        <v>35780</v>
      </c>
      <c r="AD313" s="37">
        <v>75096</v>
      </c>
      <c r="AE313" s="37">
        <v>35780</v>
      </c>
    </row>
    <row r="314" spans="1:31">
      <c r="A314" t="s">
        <v>147</v>
      </c>
      <c r="B314" t="s">
        <v>124</v>
      </c>
      <c r="C314" t="s">
        <v>125</v>
      </c>
      <c r="D314" t="s">
        <v>1688</v>
      </c>
      <c r="E314" t="s">
        <v>9182</v>
      </c>
      <c r="F314" t="s">
        <v>9183</v>
      </c>
      <c r="G314" t="s">
        <v>7625</v>
      </c>
      <c r="H314" t="s">
        <v>151</v>
      </c>
      <c r="I314" t="s">
        <v>1691</v>
      </c>
      <c r="J314" t="s">
        <v>9184</v>
      </c>
      <c r="K314" t="s">
        <v>96</v>
      </c>
      <c r="L314" t="s">
        <v>9185</v>
      </c>
      <c r="M314" s="35">
        <v>45996.347569444442</v>
      </c>
      <c r="N314" s="35">
        <v>46004.426388888889</v>
      </c>
      <c r="P314" t="s">
        <v>7628</v>
      </c>
      <c r="R314" t="s">
        <v>964</v>
      </c>
      <c r="S314" t="s">
        <v>964</v>
      </c>
      <c r="U314" t="s">
        <v>5928</v>
      </c>
      <c r="V314" t="s">
        <v>9186</v>
      </c>
      <c r="W314" t="s">
        <v>7628</v>
      </c>
      <c r="Y314" t="s">
        <v>15</v>
      </c>
      <c r="Z314" t="s">
        <v>105</v>
      </c>
      <c r="AB314" s="37">
        <v>1</v>
      </c>
      <c r="AC314" s="37">
        <v>35780</v>
      </c>
      <c r="AD314" s="37">
        <v>0</v>
      </c>
      <c r="AE314" s="37">
        <v>35780</v>
      </c>
    </row>
    <row r="315" spans="1:31">
      <c r="A315" t="s">
        <v>297</v>
      </c>
      <c r="B315" t="s">
        <v>109</v>
      </c>
      <c r="C315" t="s">
        <v>110</v>
      </c>
      <c r="D315" t="s">
        <v>4029</v>
      </c>
      <c r="E315" t="s">
        <v>9187</v>
      </c>
      <c r="F315" t="s">
        <v>9188</v>
      </c>
      <c r="G315" t="s">
        <v>7632</v>
      </c>
      <c r="H315" t="s">
        <v>302</v>
      </c>
      <c r="I315" t="s">
        <v>4032</v>
      </c>
      <c r="J315" t="s">
        <v>9189</v>
      </c>
      <c r="K315" t="s">
        <v>96</v>
      </c>
      <c r="L315" t="s">
        <v>9190</v>
      </c>
      <c r="M315" s="35">
        <v>45996.35260416667</v>
      </c>
      <c r="N315" s="35">
        <v>46000.622916666667</v>
      </c>
      <c r="P315" t="s">
        <v>7635</v>
      </c>
      <c r="Q315" t="s">
        <v>7636</v>
      </c>
      <c r="R315" t="s">
        <v>964</v>
      </c>
      <c r="S315" t="s">
        <v>964</v>
      </c>
      <c r="T315" t="s">
        <v>100</v>
      </c>
      <c r="U315" t="s">
        <v>5928</v>
      </c>
      <c r="V315" t="s">
        <v>9191</v>
      </c>
      <c r="W315" t="s">
        <v>102</v>
      </c>
      <c r="Y315" t="s">
        <v>11</v>
      </c>
      <c r="Z315" t="s">
        <v>105</v>
      </c>
      <c r="AA315" t="s">
        <v>787</v>
      </c>
      <c r="AB315" s="37">
        <v>1</v>
      </c>
      <c r="AC315" s="37">
        <v>67654</v>
      </c>
      <c r="AD315" s="37">
        <v>140396</v>
      </c>
      <c r="AE315" s="37">
        <v>67654</v>
      </c>
    </row>
    <row r="316" spans="1:31">
      <c r="A316" t="s">
        <v>189</v>
      </c>
      <c r="B316" t="s">
        <v>190</v>
      </c>
      <c r="C316" t="s">
        <v>191</v>
      </c>
      <c r="D316" t="s">
        <v>837</v>
      </c>
      <c r="E316" t="s">
        <v>9192</v>
      </c>
      <c r="F316" t="s">
        <v>9193</v>
      </c>
      <c r="G316" t="s">
        <v>7632</v>
      </c>
      <c r="H316" t="s">
        <v>195</v>
      </c>
      <c r="I316" t="s">
        <v>840</v>
      </c>
      <c r="J316" t="s">
        <v>9194</v>
      </c>
      <c r="K316" t="s">
        <v>96</v>
      </c>
      <c r="L316" t="s">
        <v>9195</v>
      </c>
      <c r="M316" s="35">
        <v>45996.362638888888</v>
      </c>
      <c r="N316" s="35">
        <v>46002.690972222219</v>
      </c>
      <c r="P316" t="s">
        <v>7635</v>
      </c>
      <c r="Q316" t="s">
        <v>7636</v>
      </c>
      <c r="R316" t="s">
        <v>98</v>
      </c>
      <c r="S316" t="s">
        <v>119</v>
      </c>
      <c r="U316" t="s">
        <v>5928</v>
      </c>
      <c r="V316" t="s">
        <v>9196</v>
      </c>
      <c r="W316" t="s">
        <v>102</v>
      </c>
      <c r="Y316" t="s">
        <v>8</v>
      </c>
      <c r="Z316" t="s">
        <v>105</v>
      </c>
      <c r="AA316" t="s">
        <v>8264</v>
      </c>
      <c r="AB316" s="37">
        <v>1</v>
      </c>
      <c r="AC316" s="37">
        <v>35780</v>
      </c>
      <c r="AD316" s="37">
        <v>75096</v>
      </c>
      <c r="AE316" s="37">
        <v>35780</v>
      </c>
    </row>
    <row r="317" spans="1:31">
      <c r="A317" t="s">
        <v>1261</v>
      </c>
      <c r="B317" t="s">
        <v>124</v>
      </c>
      <c r="C317" t="s">
        <v>125</v>
      </c>
      <c r="D317" t="s">
        <v>1262</v>
      </c>
      <c r="E317" t="s">
        <v>9197</v>
      </c>
      <c r="F317" t="s">
        <v>9198</v>
      </c>
      <c r="G317" t="s">
        <v>7632</v>
      </c>
      <c r="H317" t="s">
        <v>1265</v>
      </c>
      <c r="I317" t="s">
        <v>1261</v>
      </c>
      <c r="J317" t="s">
        <v>9199</v>
      </c>
      <c r="K317" t="s">
        <v>96</v>
      </c>
      <c r="L317" t="s">
        <v>9200</v>
      </c>
      <c r="M317" s="35">
        <v>45996.397824074083</v>
      </c>
      <c r="N317" s="35">
        <v>45998.552777777782</v>
      </c>
      <c r="P317" t="s">
        <v>7635</v>
      </c>
      <c r="Q317" t="s">
        <v>7636</v>
      </c>
      <c r="R317" t="s">
        <v>964</v>
      </c>
      <c r="S317" t="s">
        <v>964</v>
      </c>
      <c r="T317" t="s">
        <v>100</v>
      </c>
      <c r="U317" t="s">
        <v>5928</v>
      </c>
      <c r="V317" t="s">
        <v>9201</v>
      </c>
      <c r="W317" t="s">
        <v>102</v>
      </c>
      <c r="Y317" t="s">
        <v>8</v>
      </c>
      <c r="Z317" t="s">
        <v>105</v>
      </c>
      <c r="AA317" t="s">
        <v>1936</v>
      </c>
      <c r="AB317" s="37">
        <v>1</v>
      </c>
      <c r="AC317" s="37">
        <v>35780</v>
      </c>
      <c r="AD317" s="37">
        <v>75096</v>
      </c>
      <c r="AE317" s="37">
        <v>35780</v>
      </c>
    </row>
    <row r="318" spans="1:31">
      <c r="A318" t="s">
        <v>1261</v>
      </c>
      <c r="B318" t="s">
        <v>124</v>
      </c>
      <c r="C318" t="s">
        <v>125</v>
      </c>
      <c r="D318" t="s">
        <v>6649</v>
      </c>
      <c r="E318" t="s">
        <v>9202</v>
      </c>
      <c r="F318" t="s">
        <v>9203</v>
      </c>
      <c r="G318" t="s">
        <v>7632</v>
      </c>
      <c r="H318" t="s">
        <v>151</v>
      </c>
      <c r="I318" t="s">
        <v>6650</v>
      </c>
      <c r="J318" t="s">
        <v>9204</v>
      </c>
      <c r="K318" t="s">
        <v>96</v>
      </c>
      <c r="L318" t="s">
        <v>9205</v>
      </c>
      <c r="M318" s="35">
        <v>45996.399189814823</v>
      </c>
      <c r="N318" s="35">
        <v>46003.497916666667</v>
      </c>
      <c r="P318" t="s">
        <v>7635</v>
      </c>
      <c r="Q318" t="s">
        <v>7636</v>
      </c>
      <c r="R318" t="s">
        <v>98</v>
      </c>
      <c r="S318" t="s">
        <v>119</v>
      </c>
      <c r="T318" t="s">
        <v>100</v>
      </c>
      <c r="U318" t="s">
        <v>5928</v>
      </c>
      <c r="V318" t="s">
        <v>9206</v>
      </c>
      <c r="W318" t="s">
        <v>102</v>
      </c>
      <c r="Y318" t="s">
        <v>11</v>
      </c>
      <c r="Z318" t="s">
        <v>105</v>
      </c>
      <c r="AA318" t="s">
        <v>1936</v>
      </c>
      <c r="AB318" s="37">
        <v>1</v>
      </c>
      <c r="AC318" s="37">
        <v>67654</v>
      </c>
      <c r="AD318" s="37">
        <v>140396</v>
      </c>
      <c r="AE318" s="37">
        <v>67654</v>
      </c>
    </row>
    <row r="319" spans="1:31">
      <c r="A319" t="s">
        <v>189</v>
      </c>
      <c r="B319" t="s">
        <v>190</v>
      </c>
      <c r="C319" t="s">
        <v>191</v>
      </c>
      <c r="D319" t="s">
        <v>210</v>
      </c>
      <c r="E319" t="s">
        <v>9207</v>
      </c>
      <c r="F319" t="s">
        <v>9208</v>
      </c>
      <c r="G319" t="s">
        <v>7632</v>
      </c>
      <c r="H319" t="s">
        <v>195</v>
      </c>
      <c r="I319" t="s">
        <v>189</v>
      </c>
      <c r="J319" t="s">
        <v>9209</v>
      </c>
      <c r="K319" t="s">
        <v>96</v>
      </c>
      <c r="L319" t="s">
        <v>9210</v>
      </c>
      <c r="M319" s="35">
        <v>45996.386261574073</v>
      </c>
      <c r="N319" s="35">
        <v>46008.612500000003</v>
      </c>
      <c r="P319" t="s">
        <v>7635</v>
      </c>
      <c r="Q319" t="s">
        <v>7636</v>
      </c>
      <c r="R319" t="s">
        <v>142</v>
      </c>
      <c r="S319" t="s">
        <v>1046</v>
      </c>
      <c r="T319" t="s">
        <v>100</v>
      </c>
      <c r="U319" t="s">
        <v>5928</v>
      </c>
      <c r="V319" t="s">
        <v>9211</v>
      </c>
      <c r="W319" t="s">
        <v>102</v>
      </c>
      <c r="Y319" t="s">
        <v>8</v>
      </c>
      <c r="Z319" t="s">
        <v>105</v>
      </c>
      <c r="AA319" t="s">
        <v>400</v>
      </c>
      <c r="AB319" s="37">
        <v>1</v>
      </c>
      <c r="AC319" s="37">
        <v>35780</v>
      </c>
      <c r="AD319" s="37">
        <v>75096</v>
      </c>
      <c r="AE319" s="37">
        <v>35780</v>
      </c>
    </row>
    <row r="320" spans="1:31">
      <c r="A320" t="s">
        <v>242</v>
      </c>
      <c r="B320" t="s">
        <v>248</v>
      </c>
      <c r="C320" t="s">
        <v>244</v>
      </c>
      <c r="D320" t="s">
        <v>6704</v>
      </c>
      <c r="E320" t="s">
        <v>9212</v>
      </c>
      <c r="F320" t="s">
        <v>9213</v>
      </c>
      <c r="G320" t="s">
        <v>7632</v>
      </c>
      <c r="H320" t="s">
        <v>248</v>
      </c>
      <c r="I320" t="s">
        <v>6705</v>
      </c>
      <c r="J320" t="s">
        <v>9214</v>
      </c>
      <c r="K320" t="s">
        <v>96</v>
      </c>
      <c r="L320" t="s">
        <v>9215</v>
      </c>
      <c r="M320" s="35">
        <v>45996.413888888892</v>
      </c>
      <c r="N320" s="35">
        <v>46001.620138888888</v>
      </c>
      <c r="P320" t="s">
        <v>7635</v>
      </c>
      <c r="Q320" t="s">
        <v>7636</v>
      </c>
      <c r="R320" t="s">
        <v>964</v>
      </c>
      <c r="S320" t="s">
        <v>964</v>
      </c>
      <c r="T320" t="s">
        <v>100</v>
      </c>
      <c r="U320" t="s">
        <v>5928</v>
      </c>
      <c r="V320" t="s">
        <v>9216</v>
      </c>
      <c r="W320" t="s">
        <v>102</v>
      </c>
      <c r="Y320" t="s">
        <v>11</v>
      </c>
      <c r="Z320" t="s">
        <v>105</v>
      </c>
      <c r="AA320" t="s">
        <v>272</v>
      </c>
      <c r="AB320" s="37">
        <v>1</v>
      </c>
      <c r="AC320" s="37">
        <v>67654</v>
      </c>
      <c r="AD320" s="37">
        <v>140396</v>
      </c>
      <c r="AE320" s="37">
        <v>67654</v>
      </c>
    </row>
    <row r="321" spans="1:31">
      <c r="A321" t="s">
        <v>750</v>
      </c>
      <c r="B321" t="s">
        <v>957</v>
      </c>
      <c r="C321" t="s">
        <v>286</v>
      </c>
      <c r="D321" t="s">
        <v>3770</v>
      </c>
      <c r="E321" t="s">
        <v>9217</v>
      </c>
      <c r="F321" t="s">
        <v>9218</v>
      </c>
      <c r="G321" t="s">
        <v>7632</v>
      </c>
      <c r="H321" t="s">
        <v>754</v>
      </c>
      <c r="I321" t="s">
        <v>750</v>
      </c>
      <c r="J321" t="s">
        <v>9219</v>
      </c>
      <c r="K321" t="s">
        <v>96</v>
      </c>
      <c r="L321" t="s">
        <v>9220</v>
      </c>
      <c r="M321" s="35">
        <v>45996.456064814818</v>
      </c>
      <c r="N321" s="35">
        <v>46004.634722222218</v>
      </c>
      <c r="P321" t="s">
        <v>7635</v>
      </c>
      <c r="Q321" t="s">
        <v>7636</v>
      </c>
      <c r="R321" t="s">
        <v>963</v>
      </c>
      <c r="S321" t="s">
        <v>963</v>
      </c>
      <c r="T321" t="s">
        <v>100</v>
      </c>
      <c r="U321" t="s">
        <v>5928</v>
      </c>
      <c r="V321" t="s">
        <v>9221</v>
      </c>
      <c r="W321" t="s">
        <v>102</v>
      </c>
      <c r="Y321" t="s">
        <v>8</v>
      </c>
      <c r="Z321" t="s">
        <v>105</v>
      </c>
      <c r="AA321" t="s">
        <v>3777</v>
      </c>
      <c r="AB321" s="37">
        <v>1</v>
      </c>
      <c r="AC321" s="37">
        <v>35780</v>
      </c>
      <c r="AD321" s="37">
        <v>75096</v>
      </c>
      <c r="AE321" s="37">
        <v>35780</v>
      </c>
    </row>
    <row r="322" spans="1:31">
      <c r="A322" t="s">
        <v>297</v>
      </c>
      <c r="B322" t="s">
        <v>109</v>
      </c>
      <c r="C322" t="s">
        <v>110</v>
      </c>
      <c r="D322" t="s">
        <v>352</v>
      </c>
      <c r="E322" t="s">
        <v>9222</v>
      </c>
      <c r="F322" t="s">
        <v>9223</v>
      </c>
      <c r="G322" t="s">
        <v>7632</v>
      </c>
      <c r="H322" t="s">
        <v>302</v>
      </c>
      <c r="I322" t="s">
        <v>297</v>
      </c>
      <c r="J322" t="s">
        <v>9224</v>
      </c>
      <c r="K322" t="s">
        <v>96</v>
      </c>
      <c r="L322" t="s">
        <v>9225</v>
      </c>
      <c r="M322" s="35">
        <v>45996.434583333343</v>
      </c>
      <c r="N322" s="35">
        <v>46001.61041666667</v>
      </c>
      <c r="P322" t="s">
        <v>7635</v>
      </c>
      <c r="Q322" t="s">
        <v>7636</v>
      </c>
      <c r="R322" t="s">
        <v>964</v>
      </c>
      <c r="S322" t="s">
        <v>964</v>
      </c>
      <c r="T322" t="s">
        <v>100</v>
      </c>
      <c r="U322" t="s">
        <v>5928</v>
      </c>
      <c r="V322" t="s">
        <v>9226</v>
      </c>
      <c r="W322" t="s">
        <v>102</v>
      </c>
      <c r="Y322" t="s">
        <v>8</v>
      </c>
      <c r="Z322" t="s">
        <v>105</v>
      </c>
      <c r="AA322" t="s">
        <v>491</v>
      </c>
      <c r="AB322" s="37">
        <v>1</v>
      </c>
      <c r="AC322" s="37">
        <v>35780</v>
      </c>
      <c r="AD322" s="37">
        <v>75096</v>
      </c>
      <c r="AE322" s="37">
        <v>35780</v>
      </c>
    </row>
    <row r="323" spans="1:31">
      <c r="A323" t="s">
        <v>189</v>
      </c>
      <c r="B323" t="s">
        <v>190</v>
      </c>
      <c r="C323" t="s">
        <v>191</v>
      </c>
      <c r="D323" t="s">
        <v>837</v>
      </c>
      <c r="E323" t="s">
        <v>9227</v>
      </c>
      <c r="F323" t="s">
        <v>9228</v>
      </c>
      <c r="G323" t="s">
        <v>7632</v>
      </c>
      <c r="H323" t="s">
        <v>195</v>
      </c>
      <c r="I323" t="s">
        <v>840</v>
      </c>
      <c r="J323" t="s">
        <v>9229</v>
      </c>
      <c r="K323" t="s">
        <v>96</v>
      </c>
      <c r="L323" t="s">
        <v>9230</v>
      </c>
      <c r="M323" s="35">
        <v>45996.470081018517</v>
      </c>
      <c r="N323" s="35">
        <v>46003.388194444437</v>
      </c>
      <c r="P323" t="s">
        <v>7635</v>
      </c>
      <c r="Q323" t="s">
        <v>7636</v>
      </c>
      <c r="R323" t="s">
        <v>142</v>
      </c>
      <c r="S323" t="s">
        <v>1046</v>
      </c>
      <c r="U323" t="s">
        <v>5928</v>
      </c>
      <c r="V323" t="s">
        <v>9231</v>
      </c>
      <c r="W323" t="s">
        <v>102</v>
      </c>
      <c r="Y323" t="s">
        <v>8</v>
      </c>
      <c r="Z323" t="s">
        <v>105</v>
      </c>
      <c r="AA323" t="s">
        <v>7841</v>
      </c>
      <c r="AB323" s="37">
        <v>1</v>
      </c>
      <c r="AC323" s="37">
        <v>35780</v>
      </c>
      <c r="AD323" s="37">
        <v>75096</v>
      </c>
      <c r="AE323" s="37">
        <v>35780</v>
      </c>
    </row>
    <row r="324" spans="1:31">
      <c r="A324" t="s">
        <v>189</v>
      </c>
      <c r="B324" t="s">
        <v>190</v>
      </c>
      <c r="C324" t="s">
        <v>191</v>
      </c>
      <c r="D324" t="s">
        <v>374</v>
      </c>
      <c r="E324" t="s">
        <v>9232</v>
      </c>
      <c r="F324" t="s">
        <v>9233</v>
      </c>
      <c r="G324" t="s">
        <v>7632</v>
      </c>
      <c r="H324" t="s">
        <v>195</v>
      </c>
      <c r="I324" t="s">
        <v>377</v>
      </c>
      <c r="J324" t="s">
        <v>9234</v>
      </c>
      <c r="K324" t="s">
        <v>96</v>
      </c>
      <c r="L324" t="s">
        <v>9235</v>
      </c>
      <c r="M324" s="35">
        <v>45996.496863425928</v>
      </c>
      <c r="N324" s="35">
        <v>46004.636111111111</v>
      </c>
      <c r="P324" t="s">
        <v>7635</v>
      </c>
      <c r="Q324" t="s">
        <v>7636</v>
      </c>
      <c r="R324" t="s">
        <v>98</v>
      </c>
      <c r="S324" t="s">
        <v>99</v>
      </c>
      <c r="T324" t="s">
        <v>100</v>
      </c>
      <c r="U324" t="s">
        <v>5928</v>
      </c>
      <c r="V324" t="s">
        <v>9236</v>
      </c>
      <c r="W324" t="s">
        <v>102</v>
      </c>
      <c r="Y324" t="s">
        <v>11</v>
      </c>
      <c r="Z324" t="s">
        <v>105</v>
      </c>
      <c r="AA324" t="s">
        <v>382</v>
      </c>
      <c r="AB324" s="37">
        <v>1</v>
      </c>
      <c r="AC324" s="37">
        <v>67654</v>
      </c>
      <c r="AD324" s="37">
        <v>140396</v>
      </c>
      <c r="AE324" s="37">
        <v>67654</v>
      </c>
    </row>
    <row r="325" spans="1:31">
      <c r="A325" t="s">
        <v>231</v>
      </c>
      <c r="B325" t="s">
        <v>86</v>
      </c>
      <c r="C325" t="s">
        <v>87</v>
      </c>
      <c r="D325" t="s">
        <v>1892</v>
      </c>
      <c r="E325" t="s">
        <v>9237</v>
      </c>
      <c r="F325" t="s">
        <v>9238</v>
      </c>
      <c r="G325" t="s">
        <v>7632</v>
      </c>
      <c r="H325" t="s">
        <v>235</v>
      </c>
      <c r="I325" t="s">
        <v>231</v>
      </c>
      <c r="J325" t="s">
        <v>9239</v>
      </c>
      <c r="K325" t="s">
        <v>96</v>
      </c>
      <c r="L325" t="s">
        <v>9240</v>
      </c>
      <c r="M325" s="35">
        <v>45996.475092592591</v>
      </c>
      <c r="N325" s="35">
        <v>45998.547222222223</v>
      </c>
      <c r="P325" t="s">
        <v>7635</v>
      </c>
      <c r="Q325" t="s">
        <v>7636</v>
      </c>
      <c r="R325" t="s">
        <v>964</v>
      </c>
      <c r="S325" t="s">
        <v>964</v>
      </c>
      <c r="T325" t="s">
        <v>100</v>
      </c>
      <c r="U325" t="s">
        <v>5928</v>
      </c>
      <c r="V325" t="s">
        <v>9241</v>
      </c>
      <c r="W325" t="s">
        <v>102</v>
      </c>
      <c r="Y325" t="s">
        <v>8</v>
      </c>
      <c r="Z325" t="s">
        <v>105</v>
      </c>
      <c r="AA325" t="s">
        <v>6609</v>
      </c>
      <c r="AB325" s="37">
        <v>1</v>
      </c>
      <c r="AC325" s="37">
        <v>35780</v>
      </c>
      <c r="AD325" s="37">
        <v>75096</v>
      </c>
      <c r="AE325" s="37">
        <v>35780</v>
      </c>
    </row>
    <row r="326" spans="1:31">
      <c r="A326" t="s">
        <v>750</v>
      </c>
      <c r="B326" t="s">
        <v>957</v>
      </c>
      <c r="C326" t="s">
        <v>286</v>
      </c>
      <c r="D326" t="s">
        <v>3770</v>
      </c>
      <c r="E326" t="s">
        <v>9242</v>
      </c>
      <c r="F326" t="s">
        <v>9243</v>
      </c>
      <c r="G326" t="s">
        <v>7632</v>
      </c>
      <c r="H326" t="s">
        <v>754</v>
      </c>
      <c r="I326" t="s">
        <v>750</v>
      </c>
      <c r="J326" t="s">
        <v>9244</v>
      </c>
      <c r="K326" t="s">
        <v>96</v>
      </c>
      <c r="L326" t="s">
        <v>9245</v>
      </c>
      <c r="M326" s="35">
        <v>45996.494895833333</v>
      </c>
      <c r="N326" s="35">
        <v>46006.448611111111</v>
      </c>
      <c r="P326" t="s">
        <v>7635</v>
      </c>
      <c r="Q326" t="s">
        <v>7636</v>
      </c>
      <c r="R326" t="s">
        <v>963</v>
      </c>
      <c r="S326" t="s">
        <v>9246</v>
      </c>
      <c r="T326" t="s">
        <v>100</v>
      </c>
      <c r="U326" t="s">
        <v>5928</v>
      </c>
      <c r="V326" t="s">
        <v>9247</v>
      </c>
      <c r="W326" t="s">
        <v>102</v>
      </c>
      <c r="Y326" t="s">
        <v>8</v>
      </c>
      <c r="Z326" t="s">
        <v>105</v>
      </c>
      <c r="AA326" t="s">
        <v>3777</v>
      </c>
      <c r="AB326" s="37">
        <v>1</v>
      </c>
      <c r="AC326" s="37">
        <v>35780</v>
      </c>
      <c r="AD326" s="37">
        <v>75096</v>
      </c>
      <c r="AE326" s="37">
        <v>35780</v>
      </c>
    </row>
    <row r="327" spans="1:31">
      <c r="A327" t="s">
        <v>297</v>
      </c>
      <c r="B327" t="s">
        <v>109</v>
      </c>
      <c r="C327" t="s">
        <v>110</v>
      </c>
      <c r="D327" t="s">
        <v>352</v>
      </c>
      <c r="E327" t="s">
        <v>9248</v>
      </c>
      <c r="F327" t="s">
        <v>9249</v>
      </c>
      <c r="G327" t="s">
        <v>7632</v>
      </c>
      <c r="H327" t="s">
        <v>302</v>
      </c>
      <c r="I327" t="s">
        <v>297</v>
      </c>
      <c r="J327" t="s">
        <v>9250</v>
      </c>
      <c r="K327" t="s">
        <v>96</v>
      </c>
      <c r="L327" t="s">
        <v>9251</v>
      </c>
      <c r="M327" s="35">
        <v>45996.490902777783</v>
      </c>
      <c r="N327" s="35">
        <v>46000.620833333327</v>
      </c>
      <c r="P327" t="s">
        <v>7635</v>
      </c>
      <c r="Q327" t="s">
        <v>7636</v>
      </c>
      <c r="R327" t="s">
        <v>964</v>
      </c>
      <c r="S327" t="s">
        <v>964</v>
      </c>
      <c r="T327" t="s">
        <v>100</v>
      </c>
      <c r="U327" t="s">
        <v>5928</v>
      </c>
      <c r="V327" t="s">
        <v>9252</v>
      </c>
      <c r="W327" t="s">
        <v>102</v>
      </c>
      <c r="Y327" t="s">
        <v>8</v>
      </c>
      <c r="Z327" t="s">
        <v>105</v>
      </c>
      <c r="AA327" t="s">
        <v>485</v>
      </c>
      <c r="AB327" s="37">
        <v>1</v>
      </c>
      <c r="AC327" s="37">
        <v>35780</v>
      </c>
      <c r="AD327" s="37">
        <v>75096</v>
      </c>
      <c r="AE327" s="37">
        <v>35780</v>
      </c>
    </row>
    <row r="328" spans="1:31">
      <c r="A328" t="s">
        <v>242</v>
      </c>
      <c r="B328" t="s">
        <v>248</v>
      </c>
      <c r="C328" t="s">
        <v>244</v>
      </c>
      <c r="D328" t="s">
        <v>6154</v>
      </c>
      <c r="E328" t="s">
        <v>9253</v>
      </c>
      <c r="F328" t="s">
        <v>9254</v>
      </c>
      <c r="G328" t="s">
        <v>7632</v>
      </c>
      <c r="H328" t="s">
        <v>754</v>
      </c>
      <c r="I328" t="s">
        <v>6157</v>
      </c>
      <c r="J328" t="s">
        <v>9255</v>
      </c>
      <c r="K328" t="s">
        <v>96</v>
      </c>
      <c r="L328" t="s">
        <v>9256</v>
      </c>
      <c r="M328" s="35">
        <v>45996.511469907397</v>
      </c>
      <c r="N328" s="35">
        <v>45998.542361111111</v>
      </c>
      <c r="P328" t="s">
        <v>7635</v>
      </c>
      <c r="Q328" t="s">
        <v>7636</v>
      </c>
      <c r="R328" t="s">
        <v>98</v>
      </c>
      <c r="S328" t="s">
        <v>119</v>
      </c>
      <c r="T328" t="s">
        <v>100</v>
      </c>
      <c r="U328" t="s">
        <v>5928</v>
      </c>
      <c r="V328" t="s">
        <v>9257</v>
      </c>
      <c r="W328" t="s">
        <v>102</v>
      </c>
      <c r="Y328" t="s">
        <v>11</v>
      </c>
      <c r="Z328" t="s">
        <v>105</v>
      </c>
      <c r="AA328" t="s">
        <v>435</v>
      </c>
      <c r="AB328" s="37">
        <v>1</v>
      </c>
      <c r="AC328" s="37">
        <v>67654</v>
      </c>
      <c r="AD328" s="37">
        <v>140396</v>
      </c>
      <c r="AE328" s="37">
        <v>67654</v>
      </c>
    </row>
    <row r="329" spans="1:31">
      <c r="A329" t="s">
        <v>1066</v>
      </c>
      <c r="B329" t="s">
        <v>190</v>
      </c>
      <c r="C329" t="s">
        <v>191</v>
      </c>
      <c r="D329" t="s">
        <v>1433</v>
      </c>
      <c r="E329" t="s">
        <v>9258</v>
      </c>
      <c r="F329" t="s">
        <v>9259</v>
      </c>
      <c r="G329" t="s">
        <v>7632</v>
      </c>
      <c r="H329" t="s">
        <v>195</v>
      </c>
      <c r="I329" t="s">
        <v>1436</v>
      </c>
      <c r="J329" t="s">
        <v>9260</v>
      </c>
      <c r="K329" t="s">
        <v>96</v>
      </c>
      <c r="L329" t="s">
        <v>9261</v>
      </c>
      <c r="M329" s="35">
        <v>45996.532465277778</v>
      </c>
      <c r="N329" s="35">
        <v>46003.318055555559</v>
      </c>
      <c r="P329" t="s">
        <v>7635</v>
      </c>
      <c r="Q329" t="s">
        <v>7636</v>
      </c>
      <c r="R329" t="s">
        <v>98</v>
      </c>
      <c r="S329" t="s">
        <v>119</v>
      </c>
      <c r="T329" t="s">
        <v>100</v>
      </c>
      <c r="U329" t="s">
        <v>5928</v>
      </c>
      <c r="V329" t="s">
        <v>9262</v>
      </c>
      <c r="W329" t="s">
        <v>102</v>
      </c>
      <c r="Y329" t="s">
        <v>11</v>
      </c>
      <c r="Z329" t="s">
        <v>105</v>
      </c>
      <c r="AA329" t="s">
        <v>1075</v>
      </c>
      <c r="AB329" s="37">
        <v>1</v>
      </c>
      <c r="AC329" s="37">
        <v>67654</v>
      </c>
      <c r="AD329" s="37">
        <v>140396</v>
      </c>
      <c r="AE329" s="37">
        <v>67654</v>
      </c>
    </row>
    <row r="330" spans="1:31">
      <c r="A330" t="s">
        <v>189</v>
      </c>
      <c r="B330" t="s">
        <v>190</v>
      </c>
      <c r="C330" t="s">
        <v>191</v>
      </c>
      <c r="D330" t="s">
        <v>210</v>
      </c>
      <c r="E330" t="s">
        <v>9263</v>
      </c>
      <c r="F330" t="s">
        <v>2163</v>
      </c>
      <c r="G330" t="s">
        <v>7632</v>
      </c>
      <c r="H330" t="s">
        <v>195</v>
      </c>
      <c r="I330" t="s">
        <v>189</v>
      </c>
      <c r="J330" t="s">
        <v>2164</v>
      </c>
      <c r="K330" t="s">
        <v>96</v>
      </c>
      <c r="L330" t="s">
        <v>9264</v>
      </c>
      <c r="M330" s="35">
        <v>45996.506736111107</v>
      </c>
      <c r="N330" s="35">
        <v>46002.6875</v>
      </c>
      <c r="P330" t="s">
        <v>7635</v>
      </c>
      <c r="Q330" t="s">
        <v>7636</v>
      </c>
      <c r="R330" t="s">
        <v>142</v>
      </c>
      <c r="S330" t="s">
        <v>1415</v>
      </c>
      <c r="U330" t="s">
        <v>5928</v>
      </c>
      <c r="V330" t="s">
        <v>9265</v>
      </c>
      <c r="W330" t="s">
        <v>102</v>
      </c>
      <c r="Y330" t="s">
        <v>8</v>
      </c>
      <c r="Z330" t="s">
        <v>105</v>
      </c>
      <c r="AA330" t="s">
        <v>8264</v>
      </c>
      <c r="AB330" s="37">
        <v>1</v>
      </c>
      <c r="AC330" s="37">
        <v>35780</v>
      </c>
      <c r="AD330" s="37">
        <v>75096</v>
      </c>
      <c r="AE330" s="37">
        <v>35780</v>
      </c>
    </row>
    <row r="331" spans="1:31">
      <c r="A331" t="s">
        <v>492</v>
      </c>
      <c r="B331" t="s">
        <v>957</v>
      </c>
      <c r="C331" t="s">
        <v>286</v>
      </c>
      <c r="D331" t="s">
        <v>7369</v>
      </c>
      <c r="E331" t="s">
        <v>9266</v>
      </c>
      <c r="F331" t="s">
        <v>9267</v>
      </c>
      <c r="G331" t="s">
        <v>7632</v>
      </c>
      <c r="H331" t="s">
        <v>496</v>
      </c>
      <c r="I331" t="s">
        <v>7370</v>
      </c>
      <c r="J331" t="s">
        <v>9268</v>
      </c>
      <c r="K331" t="s">
        <v>96</v>
      </c>
      <c r="L331" t="s">
        <v>9269</v>
      </c>
      <c r="M331" s="35">
        <v>45996.549571759257</v>
      </c>
      <c r="N331" s="35">
        <v>46003.320138888892</v>
      </c>
      <c r="P331" t="s">
        <v>7635</v>
      </c>
      <c r="Q331" t="s">
        <v>7636</v>
      </c>
      <c r="R331" t="s">
        <v>98</v>
      </c>
      <c r="S331" t="s">
        <v>119</v>
      </c>
      <c r="T331" t="s">
        <v>100</v>
      </c>
      <c r="U331" t="s">
        <v>5928</v>
      </c>
      <c r="V331" t="s">
        <v>9270</v>
      </c>
      <c r="W331" t="s">
        <v>7667</v>
      </c>
      <c r="Y331" t="s">
        <v>11</v>
      </c>
      <c r="Z331" t="s">
        <v>105</v>
      </c>
      <c r="AA331" t="s">
        <v>501</v>
      </c>
      <c r="AB331" s="37">
        <v>1</v>
      </c>
      <c r="AC331" s="37">
        <v>67654</v>
      </c>
      <c r="AD331" s="37">
        <v>140396</v>
      </c>
      <c r="AE331" s="37">
        <v>67654</v>
      </c>
    </row>
    <row r="332" spans="1:31">
      <c r="A332" t="s">
        <v>242</v>
      </c>
      <c r="B332" t="s">
        <v>248</v>
      </c>
      <c r="C332" t="s">
        <v>244</v>
      </c>
      <c r="D332" t="s">
        <v>309</v>
      </c>
      <c r="E332" t="s">
        <v>9271</v>
      </c>
      <c r="F332" t="s">
        <v>9272</v>
      </c>
      <c r="G332" t="s">
        <v>7632</v>
      </c>
      <c r="H332" t="s">
        <v>248</v>
      </c>
      <c r="I332" t="s">
        <v>242</v>
      </c>
      <c r="J332" t="s">
        <v>9273</v>
      </c>
      <c r="K332" t="s">
        <v>96</v>
      </c>
      <c r="L332" t="s">
        <v>9274</v>
      </c>
      <c r="M332" s="35">
        <v>45996.571168981478</v>
      </c>
      <c r="N332" s="35">
        <v>46001.322916666657</v>
      </c>
      <c r="P332" t="s">
        <v>7635</v>
      </c>
      <c r="Q332" t="s">
        <v>7636</v>
      </c>
      <c r="R332" t="s">
        <v>98</v>
      </c>
      <c r="S332" t="s">
        <v>99</v>
      </c>
      <c r="T332" t="s">
        <v>100</v>
      </c>
      <c r="U332" t="s">
        <v>5928</v>
      </c>
      <c r="V332" t="s">
        <v>9275</v>
      </c>
      <c r="W332" t="s">
        <v>102</v>
      </c>
      <c r="Y332" t="s">
        <v>8</v>
      </c>
      <c r="Z332" t="s">
        <v>105</v>
      </c>
      <c r="AA332" t="s">
        <v>1588</v>
      </c>
      <c r="AB332" s="37">
        <v>1</v>
      </c>
      <c r="AC332" s="37">
        <v>35780</v>
      </c>
      <c r="AD332" s="37">
        <v>75096</v>
      </c>
      <c r="AE332" s="37">
        <v>35780</v>
      </c>
    </row>
    <row r="333" spans="1:31">
      <c r="A333" t="s">
        <v>242</v>
      </c>
      <c r="B333" t="s">
        <v>248</v>
      </c>
      <c r="C333" t="s">
        <v>244</v>
      </c>
      <c r="D333" t="s">
        <v>309</v>
      </c>
      <c r="E333" t="s">
        <v>9276</v>
      </c>
      <c r="F333" t="s">
        <v>9272</v>
      </c>
      <c r="G333" t="s">
        <v>7632</v>
      </c>
      <c r="H333" t="s">
        <v>248</v>
      </c>
      <c r="I333" t="s">
        <v>242</v>
      </c>
      <c r="J333" t="s">
        <v>9273</v>
      </c>
      <c r="K333" t="s">
        <v>96</v>
      </c>
      <c r="L333" t="s">
        <v>9277</v>
      </c>
      <c r="M333" s="35">
        <v>45996.569548611107</v>
      </c>
      <c r="N333" s="35">
        <v>46001.328472222223</v>
      </c>
      <c r="P333" t="s">
        <v>7635</v>
      </c>
      <c r="Q333" t="s">
        <v>7636</v>
      </c>
      <c r="R333" t="s">
        <v>98</v>
      </c>
      <c r="S333" t="s">
        <v>99</v>
      </c>
      <c r="T333" t="s">
        <v>100</v>
      </c>
      <c r="U333" t="s">
        <v>5928</v>
      </c>
      <c r="V333" t="s">
        <v>9278</v>
      </c>
      <c r="W333" t="s">
        <v>102</v>
      </c>
      <c r="Y333" t="s">
        <v>8</v>
      </c>
      <c r="Z333" t="s">
        <v>105</v>
      </c>
      <c r="AA333" t="s">
        <v>1588</v>
      </c>
      <c r="AB333" s="37">
        <v>1</v>
      </c>
      <c r="AC333" s="37">
        <v>35780</v>
      </c>
      <c r="AD333" s="37">
        <v>75096</v>
      </c>
      <c r="AE333" s="37">
        <v>35780</v>
      </c>
    </row>
    <row r="334" spans="1:31">
      <c r="A334" t="s">
        <v>1066</v>
      </c>
      <c r="B334" t="s">
        <v>190</v>
      </c>
      <c r="C334" t="s">
        <v>191</v>
      </c>
      <c r="D334" t="s">
        <v>1067</v>
      </c>
      <c r="E334" t="s">
        <v>9279</v>
      </c>
      <c r="F334" t="s">
        <v>8025</v>
      </c>
      <c r="G334" t="s">
        <v>7632</v>
      </c>
      <c r="H334" t="s">
        <v>195</v>
      </c>
      <c r="I334" t="s">
        <v>1070</v>
      </c>
      <c r="J334" t="s">
        <v>8026</v>
      </c>
      <c r="K334" t="s">
        <v>96</v>
      </c>
      <c r="L334" t="s">
        <v>9280</v>
      </c>
      <c r="M334" s="35">
        <v>45996.603888888887</v>
      </c>
      <c r="N334" s="35">
        <v>46006.579861111109</v>
      </c>
      <c r="P334" t="s">
        <v>7635</v>
      </c>
      <c r="Q334" t="s">
        <v>7636</v>
      </c>
      <c r="R334" t="s">
        <v>98</v>
      </c>
      <c r="S334" t="s">
        <v>99</v>
      </c>
      <c r="T334" t="s">
        <v>100</v>
      </c>
      <c r="U334" t="s">
        <v>5928</v>
      </c>
      <c r="V334" t="s">
        <v>9281</v>
      </c>
      <c r="W334" t="s">
        <v>7667</v>
      </c>
      <c r="Y334" t="s">
        <v>11</v>
      </c>
      <c r="Z334" t="s">
        <v>105</v>
      </c>
      <c r="AA334" t="s">
        <v>1075</v>
      </c>
      <c r="AB334" s="37">
        <v>1</v>
      </c>
      <c r="AC334" s="37">
        <v>67654</v>
      </c>
      <c r="AD334" s="37">
        <v>140396</v>
      </c>
      <c r="AE334" s="37">
        <v>67654</v>
      </c>
    </row>
    <row r="335" spans="1:31">
      <c r="A335" t="s">
        <v>147</v>
      </c>
      <c r="B335" t="s">
        <v>124</v>
      </c>
      <c r="C335" t="s">
        <v>125</v>
      </c>
      <c r="D335" t="s">
        <v>1806</v>
      </c>
      <c r="E335" t="s">
        <v>9282</v>
      </c>
      <c r="F335" t="s">
        <v>9283</v>
      </c>
      <c r="G335" t="s">
        <v>7632</v>
      </c>
      <c r="H335" t="s">
        <v>151</v>
      </c>
      <c r="I335" t="s">
        <v>147</v>
      </c>
      <c r="J335" t="s">
        <v>9284</v>
      </c>
      <c r="K335" t="s">
        <v>96</v>
      </c>
      <c r="L335" t="s">
        <v>9285</v>
      </c>
      <c r="M335" s="35">
        <v>45996.597303240742</v>
      </c>
      <c r="N335" s="35">
        <v>46000.659722222219</v>
      </c>
      <c r="P335" t="s">
        <v>7635</v>
      </c>
      <c r="Q335" t="s">
        <v>7636</v>
      </c>
      <c r="R335" t="s">
        <v>98</v>
      </c>
      <c r="S335" t="s">
        <v>119</v>
      </c>
      <c r="T335" t="s">
        <v>100</v>
      </c>
      <c r="U335" t="s">
        <v>5928</v>
      </c>
      <c r="V335" t="s">
        <v>9286</v>
      </c>
      <c r="W335" t="s">
        <v>102</v>
      </c>
      <c r="Y335" t="s">
        <v>8</v>
      </c>
      <c r="Z335" t="s">
        <v>105</v>
      </c>
      <c r="AA335" t="s">
        <v>1118</v>
      </c>
      <c r="AB335" s="37">
        <v>1</v>
      </c>
      <c r="AC335" s="37">
        <v>35780</v>
      </c>
      <c r="AD335" s="37">
        <v>75096</v>
      </c>
      <c r="AE335" s="37">
        <v>35780</v>
      </c>
    </row>
    <row r="336" spans="1:31">
      <c r="A336" t="s">
        <v>1066</v>
      </c>
      <c r="B336" t="s">
        <v>190</v>
      </c>
      <c r="C336" t="s">
        <v>191</v>
      </c>
      <c r="D336" t="s">
        <v>1067</v>
      </c>
      <c r="E336" t="s">
        <v>9287</v>
      </c>
      <c r="F336" t="s">
        <v>8030</v>
      </c>
      <c r="G336" t="s">
        <v>7632</v>
      </c>
      <c r="H336" t="s">
        <v>195</v>
      </c>
      <c r="I336" t="s">
        <v>1070</v>
      </c>
      <c r="J336" t="s">
        <v>8031</v>
      </c>
      <c r="K336" t="s">
        <v>96</v>
      </c>
      <c r="L336" t="s">
        <v>9288</v>
      </c>
      <c r="M336" s="35">
        <v>45996.59814814815</v>
      </c>
      <c r="N336" s="35">
        <v>46006.577777777777</v>
      </c>
      <c r="P336" t="s">
        <v>7635</v>
      </c>
      <c r="Q336" t="s">
        <v>7636</v>
      </c>
      <c r="R336" t="s">
        <v>98</v>
      </c>
      <c r="S336" t="s">
        <v>99</v>
      </c>
      <c r="T336" t="s">
        <v>100</v>
      </c>
      <c r="U336" t="s">
        <v>5928</v>
      </c>
      <c r="V336" t="s">
        <v>9289</v>
      </c>
      <c r="W336" t="s">
        <v>7667</v>
      </c>
      <c r="Y336" t="s">
        <v>11</v>
      </c>
      <c r="Z336" t="s">
        <v>105</v>
      </c>
      <c r="AA336" t="s">
        <v>1075</v>
      </c>
      <c r="AB336" s="37">
        <v>1</v>
      </c>
      <c r="AC336" s="37">
        <v>67654</v>
      </c>
      <c r="AD336" s="37">
        <v>140396</v>
      </c>
      <c r="AE336" s="37">
        <v>67654</v>
      </c>
    </row>
    <row r="337" spans="1:31">
      <c r="A337" t="s">
        <v>707</v>
      </c>
      <c r="B337" t="s">
        <v>109</v>
      </c>
      <c r="C337" t="s">
        <v>160</v>
      </c>
      <c r="D337" t="s">
        <v>1184</v>
      </c>
      <c r="E337" t="s">
        <v>9290</v>
      </c>
      <c r="F337" t="s">
        <v>9291</v>
      </c>
      <c r="G337" t="s">
        <v>7632</v>
      </c>
      <c r="H337" t="s">
        <v>302</v>
      </c>
      <c r="I337" t="s">
        <v>1187</v>
      </c>
      <c r="J337" t="s">
        <v>9292</v>
      </c>
      <c r="K337" t="s">
        <v>96</v>
      </c>
      <c r="L337" t="s">
        <v>9293</v>
      </c>
      <c r="M337" s="35">
        <v>45996.59884259259</v>
      </c>
      <c r="N337" s="35">
        <v>45998.503472222219</v>
      </c>
      <c r="P337" t="s">
        <v>7635</v>
      </c>
      <c r="Q337" t="s">
        <v>7636</v>
      </c>
      <c r="R337" t="s">
        <v>98</v>
      </c>
      <c r="S337" t="s">
        <v>119</v>
      </c>
      <c r="T337" t="s">
        <v>100</v>
      </c>
      <c r="U337" t="s">
        <v>5928</v>
      </c>
      <c r="V337" t="s">
        <v>9294</v>
      </c>
      <c r="W337" t="s">
        <v>102</v>
      </c>
      <c r="Y337" t="s">
        <v>8</v>
      </c>
      <c r="Z337" t="s">
        <v>105</v>
      </c>
      <c r="AA337" t="s">
        <v>3375</v>
      </c>
      <c r="AB337" s="37">
        <v>1</v>
      </c>
      <c r="AC337" s="37">
        <v>35780</v>
      </c>
      <c r="AD337" s="37">
        <v>75096</v>
      </c>
      <c r="AE337" s="37">
        <v>35780</v>
      </c>
    </row>
    <row r="338" spans="1:31">
      <c r="A338" t="s">
        <v>189</v>
      </c>
      <c r="B338" t="s">
        <v>190</v>
      </c>
      <c r="C338" t="s">
        <v>191</v>
      </c>
      <c r="D338" t="s">
        <v>837</v>
      </c>
      <c r="E338" t="s">
        <v>9295</v>
      </c>
      <c r="F338" t="s">
        <v>9296</v>
      </c>
      <c r="G338" t="s">
        <v>7632</v>
      </c>
      <c r="H338" t="s">
        <v>195</v>
      </c>
      <c r="I338" t="s">
        <v>840</v>
      </c>
      <c r="J338" t="s">
        <v>9297</v>
      </c>
      <c r="K338" t="s">
        <v>96</v>
      </c>
      <c r="L338" t="s">
        <v>9298</v>
      </c>
      <c r="M338" s="35">
        <v>45996.600266203714</v>
      </c>
      <c r="N338" s="35">
        <v>46003.387499999997</v>
      </c>
      <c r="P338" t="s">
        <v>7635</v>
      </c>
      <c r="Q338" t="s">
        <v>7636</v>
      </c>
      <c r="R338" t="s">
        <v>142</v>
      </c>
      <c r="S338" t="s">
        <v>2137</v>
      </c>
      <c r="U338" t="s">
        <v>5928</v>
      </c>
      <c r="V338" t="s">
        <v>9299</v>
      </c>
      <c r="W338" t="s">
        <v>102</v>
      </c>
      <c r="Y338" t="s">
        <v>8</v>
      </c>
      <c r="Z338" t="s">
        <v>105</v>
      </c>
      <c r="AA338" t="s">
        <v>7841</v>
      </c>
      <c r="AB338" s="37">
        <v>1</v>
      </c>
      <c r="AC338" s="37">
        <v>35780</v>
      </c>
      <c r="AD338" s="37">
        <v>75096</v>
      </c>
      <c r="AE338" s="37">
        <v>35780</v>
      </c>
    </row>
    <row r="339" spans="1:31">
      <c r="A339" t="s">
        <v>231</v>
      </c>
      <c r="B339" t="s">
        <v>86</v>
      </c>
      <c r="C339" t="s">
        <v>87</v>
      </c>
      <c r="D339" t="s">
        <v>2928</v>
      </c>
      <c r="E339" t="s">
        <v>9300</v>
      </c>
      <c r="F339" t="s">
        <v>9301</v>
      </c>
      <c r="G339" t="s">
        <v>7632</v>
      </c>
      <c r="H339" t="s">
        <v>235</v>
      </c>
      <c r="I339" t="s">
        <v>2931</v>
      </c>
      <c r="J339" t="s">
        <v>9302</v>
      </c>
      <c r="K339" t="s">
        <v>96</v>
      </c>
      <c r="L339" t="s">
        <v>9303</v>
      </c>
      <c r="M339" s="35">
        <v>45996.647164351853</v>
      </c>
      <c r="N339" s="35">
        <v>45998.499305555553</v>
      </c>
      <c r="P339" t="s">
        <v>7635</v>
      </c>
      <c r="Q339" t="s">
        <v>7636</v>
      </c>
      <c r="R339" t="s">
        <v>964</v>
      </c>
      <c r="S339" t="s">
        <v>964</v>
      </c>
      <c r="T339" t="s">
        <v>100</v>
      </c>
      <c r="U339" t="s">
        <v>5928</v>
      </c>
      <c r="V339" t="s">
        <v>9304</v>
      </c>
      <c r="W339" t="s">
        <v>102</v>
      </c>
      <c r="Y339" t="s">
        <v>11</v>
      </c>
      <c r="Z339" t="s">
        <v>105</v>
      </c>
      <c r="AA339" t="s">
        <v>1914</v>
      </c>
      <c r="AB339" s="37">
        <v>1</v>
      </c>
      <c r="AC339" s="37">
        <v>67654</v>
      </c>
      <c r="AD339" s="37">
        <v>140396</v>
      </c>
      <c r="AE339" s="37">
        <v>67654</v>
      </c>
    </row>
    <row r="340" spans="1:31">
      <c r="A340" t="s">
        <v>189</v>
      </c>
      <c r="B340" t="s">
        <v>190</v>
      </c>
      <c r="C340" t="s">
        <v>191</v>
      </c>
      <c r="D340" t="s">
        <v>6673</v>
      </c>
      <c r="E340" t="s">
        <v>9305</v>
      </c>
      <c r="F340" t="s">
        <v>9306</v>
      </c>
      <c r="G340" t="s">
        <v>7625</v>
      </c>
      <c r="H340" t="s">
        <v>195</v>
      </c>
      <c r="I340" t="s">
        <v>6676</v>
      </c>
      <c r="J340" t="s">
        <v>9307</v>
      </c>
      <c r="K340" t="s">
        <v>96</v>
      </c>
      <c r="L340" t="s">
        <v>9308</v>
      </c>
      <c r="M340" s="35">
        <v>45996.651435185187</v>
      </c>
      <c r="N340" s="35">
        <v>46015.386805555558</v>
      </c>
      <c r="P340" t="s">
        <v>7628</v>
      </c>
      <c r="R340" t="s">
        <v>98</v>
      </c>
      <c r="S340" t="s">
        <v>119</v>
      </c>
      <c r="U340" t="s">
        <v>5928</v>
      </c>
      <c r="V340" t="s">
        <v>9309</v>
      </c>
      <c r="W340" t="s">
        <v>7628</v>
      </c>
      <c r="Y340" t="s">
        <v>15</v>
      </c>
      <c r="Z340" t="s">
        <v>105</v>
      </c>
      <c r="AB340" s="37">
        <v>1</v>
      </c>
      <c r="AC340" s="37">
        <v>35780</v>
      </c>
      <c r="AD340" s="37">
        <v>0</v>
      </c>
      <c r="AE340" s="37">
        <v>35780</v>
      </c>
    </row>
    <row r="341" spans="1:31">
      <c r="A341" t="s">
        <v>297</v>
      </c>
      <c r="B341" t="s">
        <v>109</v>
      </c>
      <c r="C341" t="s">
        <v>110</v>
      </c>
      <c r="D341" t="s">
        <v>352</v>
      </c>
      <c r="E341" t="s">
        <v>9310</v>
      </c>
      <c r="F341" t="s">
        <v>5299</v>
      </c>
      <c r="G341" t="s">
        <v>7632</v>
      </c>
      <c r="H341" t="s">
        <v>302</v>
      </c>
      <c r="I341" t="s">
        <v>297</v>
      </c>
      <c r="J341" t="s">
        <v>5300</v>
      </c>
      <c r="K341" t="s">
        <v>96</v>
      </c>
      <c r="L341" t="s">
        <v>9311</v>
      </c>
      <c r="M341" s="35">
        <v>45996.645138888889</v>
      </c>
      <c r="N341" s="35">
        <v>46002.472916666673</v>
      </c>
      <c r="P341" t="s">
        <v>7635</v>
      </c>
      <c r="Q341" t="s">
        <v>7636</v>
      </c>
      <c r="R341" t="s">
        <v>142</v>
      </c>
      <c r="S341" t="s">
        <v>2137</v>
      </c>
      <c r="T341" t="s">
        <v>100</v>
      </c>
      <c r="U341" t="s">
        <v>5928</v>
      </c>
      <c r="V341" t="s">
        <v>9312</v>
      </c>
      <c r="W341" t="s">
        <v>102</v>
      </c>
      <c r="Y341" t="s">
        <v>8</v>
      </c>
      <c r="Z341" t="s">
        <v>105</v>
      </c>
      <c r="AA341" t="s">
        <v>485</v>
      </c>
      <c r="AB341" s="37">
        <v>1</v>
      </c>
      <c r="AC341" s="37">
        <v>35780</v>
      </c>
      <c r="AD341" s="37">
        <v>75096</v>
      </c>
      <c r="AE341" s="37">
        <v>35780</v>
      </c>
    </row>
    <row r="342" spans="1:31">
      <c r="A342" t="s">
        <v>85</v>
      </c>
      <c r="B342" t="s">
        <v>86</v>
      </c>
      <c r="C342" t="s">
        <v>87</v>
      </c>
      <c r="D342" t="s">
        <v>6532</v>
      </c>
      <c r="E342" t="s">
        <v>9313</v>
      </c>
      <c r="F342" t="s">
        <v>9314</v>
      </c>
      <c r="G342" t="s">
        <v>7632</v>
      </c>
      <c r="H342" t="s">
        <v>93</v>
      </c>
      <c r="I342" t="s">
        <v>6533</v>
      </c>
      <c r="J342" t="s">
        <v>9315</v>
      </c>
      <c r="K342" t="s">
        <v>96</v>
      </c>
      <c r="L342" t="s">
        <v>9316</v>
      </c>
      <c r="M342" s="35">
        <v>45996.674004629633</v>
      </c>
      <c r="N342" s="35">
        <v>46004.636805555558</v>
      </c>
      <c r="P342" t="s">
        <v>7635</v>
      </c>
      <c r="Q342" t="s">
        <v>7636</v>
      </c>
      <c r="R342" t="s">
        <v>98</v>
      </c>
      <c r="S342" t="s">
        <v>99</v>
      </c>
      <c r="T342" t="s">
        <v>100</v>
      </c>
      <c r="U342" t="s">
        <v>5928</v>
      </c>
      <c r="V342" t="s">
        <v>9317</v>
      </c>
      <c r="W342" t="s">
        <v>102</v>
      </c>
      <c r="Y342" t="s">
        <v>11</v>
      </c>
      <c r="Z342" t="s">
        <v>105</v>
      </c>
      <c r="AA342" t="s">
        <v>106</v>
      </c>
      <c r="AB342" s="37">
        <v>1</v>
      </c>
      <c r="AC342" s="37">
        <v>67654</v>
      </c>
      <c r="AD342" s="37">
        <v>140396</v>
      </c>
      <c r="AE342" s="37">
        <v>67654</v>
      </c>
    </row>
    <row r="343" spans="1:31">
      <c r="A343" t="s">
        <v>297</v>
      </c>
      <c r="B343" t="s">
        <v>109</v>
      </c>
      <c r="C343" t="s">
        <v>110</v>
      </c>
      <c r="D343" t="s">
        <v>2222</v>
      </c>
      <c r="E343" t="s">
        <v>9318</v>
      </c>
      <c r="F343" t="s">
        <v>9319</v>
      </c>
      <c r="G343" t="s">
        <v>7632</v>
      </c>
      <c r="H343" t="s">
        <v>302</v>
      </c>
      <c r="I343" t="s">
        <v>2225</v>
      </c>
      <c r="J343" t="s">
        <v>9320</v>
      </c>
      <c r="K343" t="s">
        <v>96</v>
      </c>
      <c r="L343" t="s">
        <v>9321</v>
      </c>
      <c r="M343" s="35">
        <v>45996.683819444443</v>
      </c>
      <c r="N343" s="35">
        <v>46000.700694444437</v>
      </c>
      <c r="P343" t="s">
        <v>7635</v>
      </c>
      <c r="Q343" t="s">
        <v>7636</v>
      </c>
      <c r="R343" t="s">
        <v>964</v>
      </c>
      <c r="S343" t="s">
        <v>964</v>
      </c>
      <c r="T343" t="s">
        <v>100</v>
      </c>
      <c r="U343" t="s">
        <v>5928</v>
      </c>
      <c r="V343" t="s">
        <v>9322</v>
      </c>
      <c r="W343" t="s">
        <v>102</v>
      </c>
      <c r="Y343" t="s">
        <v>11</v>
      </c>
      <c r="Z343" t="s">
        <v>105</v>
      </c>
      <c r="AA343" t="s">
        <v>308</v>
      </c>
      <c r="AB343" s="37">
        <v>1</v>
      </c>
      <c r="AC343" s="37">
        <v>67654</v>
      </c>
      <c r="AD343" s="37">
        <v>140396</v>
      </c>
      <c r="AE343" s="37">
        <v>67654</v>
      </c>
    </row>
    <row r="344" spans="1:31">
      <c r="A344" t="s">
        <v>297</v>
      </c>
      <c r="B344" t="s">
        <v>109</v>
      </c>
      <c r="C344" t="s">
        <v>110</v>
      </c>
      <c r="D344" t="s">
        <v>352</v>
      </c>
      <c r="E344" t="s">
        <v>9323</v>
      </c>
      <c r="F344" t="s">
        <v>9324</v>
      </c>
      <c r="G344" t="s">
        <v>7632</v>
      </c>
      <c r="H344" t="s">
        <v>302</v>
      </c>
      <c r="I344" t="s">
        <v>297</v>
      </c>
      <c r="J344" t="s">
        <v>9325</v>
      </c>
      <c r="K344" t="s">
        <v>96</v>
      </c>
      <c r="L344" t="s">
        <v>9326</v>
      </c>
      <c r="M344" s="35">
        <v>45996.693020833343</v>
      </c>
      <c r="N344" s="35">
        <v>46003.325694444437</v>
      </c>
      <c r="P344" t="s">
        <v>7635</v>
      </c>
      <c r="Q344" t="s">
        <v>7636</v>
      </c>
      <c r="R344" t="s">
        <v>963</v>
      </c>
      <c r="S344" t="s">
        <v>963</v>
      </c>
      <c r="T344" t="s">
        <v>100</v>
      </c>
      <c r="U344" t="s">
        <v>5928</v>
      </c>
      <c r="V344" t="s">
        <v>9327</v>
      </c>
      <c r="W344" t="s">
        <v>102</v>
      </c>
      <c r="Y344" t="s">
        <v>8</v>
      </c>
      <c r="Z344" t="s">
        <v>105</v>
      </c>
      <c r="AA344" t="s">
        <v>485</v>
      </c>
      <c r="AB344" s="37">
        <v>1</v>
      </c>
      <c r="AC344" s="37">
        <v>35780</v>
      </c>
      <c r="AD344" s="37">
        <v>75096</v>
      </c>
      <c r="AE344" s="37">
        <v>35780</v>
      </c>
    </row>
    <row r="345" spans="1:31">
      <c r="A345" t="s">
        <v>417</v>
      </c>
      <c r="B345" t="s">
        <v>86</v>
      </c>
      <c r="C345" t="s">
        <v>87</v>
      </c>
      <c r="D345" t="s">
        <v>470</v>
      </c>
      <c r="E345" t="s">
        <v>9328</v>
      </c>
      <c r="F345" t="s">
        <v>9329</v>
      </c>
      <c r="G345" t="s">
        <v>7632</v>
      </c>
      <c r="H345" t="s">
        <v>455</v>
      </c>
      <c r="I345" t="s">
        <v>473</v>
      </c>
      <c r="J345" t="s">
        <v>9330</v>
      </c>
      <c r="K345" t="s">
        <v>96</v>
      </c>
      <c r="L345" t="s">
        <v>9331</v>
      </c>
      <c r="M345" s="35">
        <v>45996.694444444453</v>
      </c>
      <c r="N345" s="35">
        <v>46000.431250000001</v>
      </c>
      <c r="P345" t="s">
        <v>7635</v>
      </c>
      <c r="Q345" t="s">
        <v>7636</v>
      </c>
      <c r="R345" t="s">
        <v>98</v>
      </c>
      <c r="S345" t="s">
        <v>119</v>
      </c>
      <c r="T345" t="s">
        <v>100</v>
      </c>
      <c r="U345" t="s">
        <v>5928</v>
      </c>
      <c r="V345" t="s">
        <v>9332</v>
      </c>
      <c r="W345" t="s">
        <v>102</v>
      </c>
      <c r="Y345" t="s">
        <v>11</v>
      </c>
      <c r="Z345" t="s">
        <v>105</v>
      </c>
      <c r="AA345" t="s">
        <v>742</v>
      </c>
      <c r="AB345" s="37">
        <v>1</v>
      </c>
      <c r="AC345" s="37">
        <v>67654</v>
      </c>
      <c r="AD345" s="37">
        <v>140396</v>
      </c>
      <c r="AE345" s="37">
        <v>67654</v>
      </c>
    </row>
    <row r="346" spans="1:31">
      <c r="A346" t="s">
        <v>189</v>
      </c>
      <c r="B346" t="s">
        <v>190</v>
      </c>
      <c r="C346" t="s">
        <v>191</v>
      </c>
      <c r="D346" t="s">
        <v>846</v>
      </c>
      <c r="E346" t="s">
        <v>9333</v>
      </c>
      <c r="F346" t="s">
        <v>9334</v>
      </c>
      <c r="G346" t="s">
        <v>7632</v>
      </c>
      <c r="H346" t="s">
        <v>195</v>
      </c>
      <c r="I346" t="s">
        <v>165</v>
      </c>
      <c r="J346" t="s">
        <v>9335</v>
      </c>
      <c r="K346" t="s">
        <v>96</v>
      </c>
      <c r="L346" t="s">
        <v>9336</v>
      </c>
      <c r="M346" s="35">
        <v>45996.702557870369</v>
      </c>
      <c r="N346" s="35">
        <v>46003.629166666673</v>
      </c>
      <c r="P346" t="s">
        <v>7635</v>
      </c>
      <c r="Q346" t="s">
        <v>7636</v>
      </c>
      <c r="R346" t="s">
        <v>142</v>
      </c>
      <c r="S346" t="s">
        <v>1046</v>
      </c>
      <c r="U346" t="s">
        <v>5928</v>
      </c>
      <c r="V346" t="s">
        <v>9337</v>
      </c>
      <c r="W346" t="s">
        <v>102</v>
      </c>
      <c r="Y346" t="s">
        <v>8</v>
      </c>
      <c r="Z346" t="s">
        <v>105</v>
      </c>
      <c r="AB346" s="37">
        <v>1</v>
      </c>
      <c r="AC346" s="37">
        <v>35780</v>
      </c>
      <c r="AD346" s="37">
        <v>75096</v>
      </c>
      <c r="AE346" s="37">
        <v>35780</v>
      </c>
    </row>
    <row r="347" spans="1:31">
      <c r="A347" t="s">
        <v>159</v>
      </c>
      <c r="B347" t="s">
        <v>109</v>
      </c>
      <c r="C347" t="s">
        <v>160</v>
      </c>
      <c r="D347" t="s">
        <v>1076</v>
      </c>
      <c r="E347" t="s">
        <v>9338</v>
      </c>
      <c r="F347" t="s">
        <v>9339</v>
      </c>
      <c r="G347" t="s">
        <v>7632</v>
      </c>
      <c r="H347" t="s">
        <v>165</v>
      </c>
      <c r="I347" t="s">
        <v>1079</v>
      </c>
      <c r="J347" t="s">
        <v>9340</v>
      </c>
      <c r="K347" t="s">
        <v>96</v>
      </c>
      <c r="L347" t="s">
        <v>9341</v>
      </c>
      <c r="M347" s="35">
        <v>45996.736400462964</v>
      </c>
      <c r="N347" s="35">
        <v>46003.359722222223</v>
      </c>
      <c r="P347" t="s">
        <v>7635</v>
      </c>
      <c r="Q347" t="s">
        <v>7636</v>
      </c>
      <c r="R347" t="s">
        <v>98</v>
      </c>
      <c r="S347" t="s">
        <v>99</v>
      </c>
      <c r="T347" t="s">
        <v>100</v>
      </c>
      <c r="U347" t="s">
        <v>5928</v>
      </c>
      <c r="V347" t="s">
        <v>9342</v>
      </c>
      <c r="W347" t="s">
        <v>7667</v>
      </c>
      <c r="Y347" t="s">
        <v>11</v>
      </c>
      <c r="Z347" t="s">
        <v>105</v>
      </c>
      <c r="AA347" t="s">
        <v>170</v>
      </c>
      <c r="AB347" s="37">
        <v>1</v>
      </c>
      <c r="AC347" s="37">
        <v>67654</v>
      </c>
      <c r="AD347" s="37">
        <v>140396</v>
      </c>
      <c r="AE347" s="37">
        <v>67654</v>
      </c>
    </row>
    <row r="348" spans="1:31">
      <c r="A348" t="s">
        <v>417</v>
      </c>
      <c r="B348" t="s">
        <v>86</v>
      </c>
      <c r="C348" t="s">
        <v>87</v>
      </c>
      <c r="D348" t="s">
        <v>4270</v>
      </c>
      <c r="E348" t="s">
        <v>9343</v>
      </c>
      <c r="F348" t="s">
        <v>9344</v>
      </c>
      <c r="G348" t="s">
        <v>7632</v>
      </c>
      <c r="H348" t="s">
        <v>455</v>
      </c>
      <c r="I348" t="s">
        <v>377</v>
      </c>
      <c r="J348" t="s">
        <v>9345</v>
      </c>
      <c r="K348" t="s">
        <v>96</v>
      </c>
      <c r="L348" t="s">
        <v>9346</v>
      </c>
      <c r="M348" s="35">
        <v>45997.375</v>
      </c>
      <c r="N348" s="35">
        <v>46001.522222222222</v>
      </c>
      <c r="P348" t="s">
        <v>7635</v>
      </c>
      <c r="Q348" t="s">
        <v>7636</v>
      </c>
      <c r="R348" t="s">
        <v>964</v>
      </c>
      <c r="S348" t="s">
        <v>964</v>
      </c>
      <c r="T348" t="s">
        <v>100</v>
      </c>
      <c r="U348" t="s">
        <v>5928</v>
      </c>
      <c r="V348" t="s">
        <v>9347</v>
      </c>
      <c r="W348" t="s">
        <v>7667</v>
      </c>
      <c r="Y348" t="s">
        <v>11</v>
      </c>
      <c r="Z348" t="s">
        <v>105</v>
      </c>
      <c r="AA348" t="s">
        <v>742</v>
      </c>
      <c r="AB348" s="37">
        <v>1</v>
      </c>
      <c r="AC348" s="37">
        <v>67654</v>
      </c>
      <c r="AD348" s="37">
        <v>140396</v>
      </c>
      <c r="AE348" s="37">
        <v>67654</v>
      </c>
    </row>
    <row r="349" spans="1:31">
      <c r="A349" t="s">
        <v>108</v>
      </c>
      <c r="B349" t="s">
        <v>109</v>
      </c>
      <c r="C349" t="s">
        <v>110</v>
      </c>
      <c r="D349" t="s">
        <v>180</v>
      </c>
      <c r="E349" t="s">
        <v>9348</v>
      </c>
      <c r="F349" t="s">
        <v>9349</v>
      </c>
      <c r="G349" t="s">
        <v>7632</v>
      </c>
      <c r="H349" t="s">
        <v>183</v>
      </c>
      <c r="I349" t="s">
        <v>108</v>
      </c>
      <c r="J349" t="s">
        <v>9350</v>
      </c>
      <c r="K349" t="s">
        <v>96</v>
      </c>
      <c r="L349" t="s">
        <v>9351</v>
      </c>
      <c r="M349" s="35">
        <v>45996.715150462973</v>
      </c>
      <c r="N349" s="35">
        <v>46001.375694444447</v>
      </c>
      <c r="P349" t="s">
        <v>7635</v>
      </c>
      <c r="Q349" t="s">
        <v>7636</v>
      </c>
      <c r="R349" t="s">
        <v>98</v>
      </c>
      <c r="S349" t="s">
        <v>119</v>
      </c>
      <c r="T349" t="s">
        <v>100</v>
      </c>
      <c r="U349" t="s">
        <v>5928</v>
      </c>
      <c r="V349" t="s">
        <v>9352</v>
      </c>
      <c r="W349" t="s">
        <v>102</v>
      </c>
      <c r="Y349" t="s">
        <v>8</v>
      </c>
      <c r="Z349" t="s">
        <v>105</v>
      </c>
      <c r="AA349" t="s">
        <v>351</v>
      </c>
      <c r="AB349" s="37">
        <v>1</v>
      </c>
      <c r="AC349" s="37">
        <v>35780</v>
      </c>
      <c r="AD349" s="37">
        <v>75096</v>
      </c>
      <c r="AE349" s="37">
        <v>35780</v>
      </c>
    </row>
    <row r="350" spans="1:31">
      <c r="A350" t="s">
        <v>1066</v>
      </c>
      <c r="B350" t="s">
        <v>190</v>
      </c>
      <c r="C350" t="s">
        <v>191</v>
      </c>
      <c r="D350" t="s">
        <v>7660</v>
      </c>
      <c r="E350" t="s">
        <v>9353</v>
      </c>
      <c r="F350" t="s">
        <v>9354</v>
      </c>
      <c r="G350" t="s">
        <v>7632</v>
      </c>
      <c r="H350" t="s">
        <v>195</v>
      </c>
      <c r="I350" t="s">
        <v>7663</v>
      </c>
      <c r="J350" t="s">
        <v>9355</v>
      </c>
      <c r="K350" t="s">
        <v>96</v>
      </c>
      <c r="L350" t="s">
        <v>9356</v>
      </c>
      <c r="M350" s="35">
        <v>45997.375</v>
      </c>
      <c r="N350" s="35">
        <v>46004.631249999999</v>
      </c>
      <c r="P350" t="s">
        <v>7635</v>
      </c>
      <c r="Q350" t="s">
        <v>7636</v>
      </c>
      <c r="R350" t="s">
        <v>964</v>
      </c>
      <c r="S350" t="s">
        <v>964</v>
      </c>
      <c r="T350" t="s">
        <v>100</v>
      </c>
      <c r="U350" t="s">
        <v>5928</v>
      </c>
      <c r="V350" t="s">
        <v>9357</v>
      </c>
      <c r="W350" t="s">
        <v>7667</v>
      </c>
      <c r="Y350" t="s">
        <v>11</v>
      </c>
      <c r="Z350" t="s">
        <v>105</v>
      </c>
      <c r="AA350" t="s">
        <v>1075</v>
      </c>
      <c r="AB350" s="37">
        <v>1</v>
      </c>
      <c r="AC350" s="37">
        <v>67654</v>
      </c>
      <c r="AD350" s="37">
        <v>140396</v>
      </c>
      <c r="AE350" s="37">
        <v>67654</v>
      </c>
    </row>
    <row r="351" spans="1:31">
      <c r="A351" t="s">
        <v>189</v>
      </c>
      <c r="B351" t="s">
        <v>190</v>
      </c>
      <c r="C351" t="s">
        <v>191</v>
      </c>
      <c r="D351" t="s">
        <v>2538</v>
      </c>
      <c r="E351" t="s">
        <v>9358</v>
      </c>
      <c r="F351" t="s">
        <v>9359</v>
      </c>
      <c r="G351" t="s">
        <v>7632</v>
      </c>
      <c r="H351" t="s">
        <v>195</v>
      </c>
      <c r="I351" t="s">
        <v>2541</v>
      </c>
      <c r="J351" t="s">
        <v>9360</v>
      </c>
      <c r="K351" t="s">
        <v>96</v>
      </c>
      <c r="L351" t="s">
        <v>9361</v>
      </c>
      <c r="M351" s="35">
        <v>45997.377847222233</v>
      </c>
      <c r="N351" s="35">
        <v>46004.490277777782</v>
      </c>
      <c r="P351" t="s">
        <v>7635</v>
      </c>
      <c r="Q351" t="s">
        <v>7636</v>
      </c>
      <c r="R351" t="s">
        <v>142</v>
      </c>
      <c r="S351" t="s">
        <v>2137</v>
      </c>
      <c r="U351" t="s">
        <v>5928</v>
      </c>
      <c r="V351" t="s">
        <v>9362</v>
      </c>
      <c r="W351" t="s">
        <v>102</v>
      </c>
      <c r="Y351" t="s">
        <v>8</v>
      </c>
      <c r="Z351" t="s">
        <v>105</v>
      </c>
      <c r="AA351" t="s">
        <v>1410</v>
      </c>
      <c r="AB351" s="37">
        <v>1</v>
      </c>
      <c r="AC351" s="37">
        <v>35780</v>
      </c>
      <c r="AD351" s="37">
        <v>75096</v>
      </c>
      <c r="AE351" s="37">
        <v>35780</v>
      </c>
    </row>
    <row r="352" spans="1:31">
      <c r="A352" t="s">
        <v>626</v>
      </c>
      <c r="B352" t="s">
        <v>124</v>
      </c>
      <c r="C352" t="s">
        <v>125</v>
      </c>
      <c r="D352" t="s">
        <v>627</v>
      </c>
      <c r="E352" t="s">
        <v>9363</v>
      </c>
      <c r="F352" t="s">
        <v>1938</v>
      </c>
      <c r="G352" t="s">
        <v>7632</v>
      </c>
      <c r="H352" t="s">
        <v>630</v>
      </c>
      <c r="I352" t="s">
        <v>626</v>
      </c>
      <c r="J352" t="s">
        <v>1939</v>
      </c>
      <c r="K352" t="s">
        <v>96</v>
      </c>
      <c r="L352" t="s">
        <v>9364</v>
      </c>
      <c r="M352" s="35">
        <v>45996.743437500001</v>
      </c>
      <c r="N352" s="35">
        <v>46000.394444444442</v>
      </c>
      <c r="P352" t="s">
        <v>7635</v>
      </c>
      <c r="Q352" t="s">
        <v>7636</v>
      </c>
      <c r="R352" t="s">
        <v>142</v>
      </c>
      <c r="S352" t="s">
        <v>1046</v>
      </c>
      <c r="T352" t="s">
        <v>100</v>
      </c>
      <c r="U352" t="s">
        <v>5928</v>
      </c>
      <c r="V352" t="s">
        <v>9365</v>
      </c>
      <c r="W352" t="s">
        <v>102</v>
      </c>
      <c r="Y352" t="s">
        <v>8</v>
      </c>
      <c r="Z352" t="s">
        <v>105</v>
      </c>
      <c r="AA352" t="s">
        <v>3695</v>
      </c>
      <c r="AB352" s="37">
        <v>1</v>
      </c>
      <c r="AC352" s="37">
        <v>35780</v>
      </c>
      <c r="AD352" s="37">
        <v>75096</v>
      </c>
      <c r="AE352" s="37">
        <v>35780</v>
      </c>
    </row>
    <row r="353" spans="1:31">
      <c r="A353" t="s">
        <v>108</v>
      </c>
      <c r="B353" t="s">
        <v>109</v>
      </c>
      <c r="C353" t="s">
        <v>110</v>
      </c>
      <c r="D353" t="s">
        <v>180</v>
      </c>
      <c r="E353" t="s">
        <v>9366</v>
      </c>
      <c r="F353" t="s">
        <v>9367</v>
      </c>
      <c r="G353" t="s">
        <v>7632</v>
      </c>
      <c r="H353" t="s">
        <v>183</v>
      </c>
      <c r="I353" t="s">
        <v>108</v>
      </c>
      <c r="J353" t="s">
        <v>9368</v>
      </c>
      <c r="K353" t="s">
        <v>96</v>
      </c>
      <c r="L353" t="s">
        <v>9369</v>
      </c>
      <c r="M353" s="35">
        <v>45997.375</v>
      </c>
      <c r="N353" s="35">
        <v>46000.498611111107</v>
      </c>
      <c r="P353" t="s">
        <v>7635</v>
      </c>
      <c r="Q353" t="s">
        <v>7636</v>
      </c>
      <c r="R353" t="s">
        <v>1407</v>
      </c>
      <c r="S353" t="s">
        <v>1555</v>
      </c>
      <c r="T353" t="s">
        <v>100</v>
      </c>
      <c r="U353" t="s">
        <v>5928</v>
      </c>
      <c r="V353" t="s">
        <v>9370</v>
      </c>
      <c r="W353" t="s">
        <v>102</v>
      </c>
      <c r="Y353" t="s">
        <v>8</v>
      </c>
      <c r="Z353" t="s">
        <v>105</v>
      </c>
      <c r="AA353" t="s">
        <v>122</v>
      </c>
      <c r="AB353" s="37">
        <v>1</v>
      </c>
      <c r="AC353" s="37">
        <v>35780</v>
      </c>
      <c r="AD353" s="37">
        <v>75096</v>
      </c>
      <c r="AE353" s="37">
        <v>35780</v>
      </c>
    </row>
    <row r="354" spans="1:31">
      <c r="A354" t="s">
        <v>707</v>
      </c>
      <c r="B354" t="s">
        <v>109</v>
      </c>
      <c r="C354" t="s">
        <v>160</v>
      </c>
      <c r="D354" t="s">
        <v>719</v>
      </c>
      <c r="E354" t="s">
        <v>9371</v>
      </c>
      <c r="F354" t="s">
        <v>9372</v>
      </c>
      <c r="G354" t="s">
        <v>7632</v>
      </c>
      <c r="H354" t="s">
        <v>722</v>
      </c>
      <c r="I354" t="s">
        <v>707</v>
      </c>
      <c r="J354" t="s">
        <v>9373</v>
      </c>
      <c r="K354" t="s">
        <v>96</v>
      </c>
      <c r="L354" t="s">
        <v>9374</v>
      </c>
      <c r="M354" s="35">
        <v>45997.402592592603</v>
      </c>
      <c r="N354" s="35">
        <v>46000.510416666657</v>
      </c>
      <c r="P354" t="s">
        <v>7635</v>
      </c>
      <c r="Q354" t="s">
        <v>7636</v>
      </c>
      <c r="R354" t="s">
        <v>963</v>
      </c>
      <c r="S354" t="s">
        <v>963</v>
      </c>
      <c r="T354" t="s">
        <v>100</v>
      </c>
      <c r="U354" t="s">
        <v>5928</v>
      </c>
      <c r="V354" t="s">
        <v>9375</v>
      </c>
      <c r="W354" t="s">
        <v>102</v>
      </c>
      <c r="Y354" t="s">
        <v>8</v>
      </c>
      <c r="Z354" t="s">
        <v>105</v>
      </c>
      <c r="AA354" t="s">
        <v>1252</v>
      </c>
      <c r="AB354" s="37">
        <v>1</v>
      </c>
      <c r="AC354" s="37">
        <v>35780</v>
      </c>
      <c r="AD354" s="37">
        <v>75096</v>
      </c>
      <c r="AE354" s="37">
        <v>35780</v>
      </c>
    </row>
    <row r="355" spans="1:31">
      <c r="A355" t="s">
        <v>1066</v>
      </c>
      <c r="B355" t="s">
        <v>190</v>
      </c>
      <c r="C355" t="s">
        <v>191</v>
      </c>
      <c r="D355" t="s">
        <v>1350</v>
      </c>
      <c r="E355" t="s">
        <v>9376</v>
      </c>
      <c r="F355" t="s">
        <v>9377</v>
      </c>
      <c r="G355" t="s">
        <v>7625</v>
      </c>
      <c r="H355" t="s">
        <v>195</v>
      </c>
      <c r="I355" t="s">
        <v>1353</v>
      </c>
      <c r="J355" t="s">
        <v>9378</v>
      </c>
      <c r="K355" t="s">
        <v>96</v>
      </c>
      <c r="L355" t="s">
        <v>9379</v>
      </c>
      <c r="M355" s="35">
        <v>45997.412511574083</v>
      </c>
      <c r="N355" s="35">
        <v>46007.652083333327</v>
      </c>
      <c r="P355" t="s">
        <v>7628</v>
      </c>
      <c r="R355" t="s">
        <v>963</v>
      </c>
      <c r="S355" t="s">
        <v>963</v>
      </c>
      <c r="U355" t="s">
        <v>5928</v>
      </c>
      <c r="V355" t="s">
        <v>9380</v>
      </c>
      <c r="W355" t="s">
        <v>7628</v>
      </c>
      <c r="Y355" t="s">
        <v>13</v>
      </c>
      <c r="Z355" t="s">
        <v>105</v>
      </c>
      <c r="AB355" s="37">
        <v>1</v>
      </c>
      <c r="AC355" s="37">
        <v>35780</v>
      </c>
      <c r="AD355" s="37">
        <v>0</v>
      </c>
      <c r="AE355" s="37">
        <v>35780</v>
      </c>
    </row>
    <row r="356" spans="1:31">
      <c r="A356" t="s">
        <v>297</v>
      </c>
      <c r="B356" t="s">
        <v>109</v>
      </c>
      <c r="C356" t="s">
        <v>110</v>
      </c>
      <c r="D356" t="s">
        <v>352</v>
      </c>
      <c r="E356" t="s">
        <v>9381</v>
      </c>
      <c r="F356" t="s">
        <v>9382</v>
      </c>
      <c r="G356" t="s">
        <v>7632</v>
      </c>
      <c r="H356" t="s">
        <v>302</v>
      </c>
      <c r="I356" t="s">
        <v>297</v>
      </c>
      <c r="J356" t="s">
        <v>9383</v>
      </c>
      <c r="K356" t="s">
        <v>96</v>
      </c>
      <c r="L356" t="s">
        <v>9384</v>
      </c>
      <c r="M356" s="35">
        <v>45997.414212962962</v>
      </c>
      <c r="N356" s="35">
        <v>46003.361805555563</v>
      </c>
      <c r="P356" t="s">
        <v>7635</v>
      </c>
      <c r="Q356" t="s">
        <v>7636</v>
      </c>
      <c r="R356" t="s">
        <v>142</v>
      </c>
      <c r="S356" t="s">
        <v>1415</v>
      </c>
      <c r="T356" t="s">
        <v>100</v>
      </c>
      <c r="U356" t="s">
        <v>5928</v>
      </c>
      <c r="V356" t="s">
        <v>9385</v>
      </c>
      <c r="W356" t="s">
        <v>102</v>
      </c>
      <c r="Y356" t="s">
        <v>8</v>
      </c>
      <c r="Z356" t="s">
        <v>105</v>
      </c>
      <c r="AA356" t="s">
        <v>1459</v>
      </c>
      <c r="AB356" s="37">
        <v>1</v>
      </c>
      <c r="AC356" s="37">
        <v>35780</v>
      </c>
      <c r="AD356" s="37">
        <v>75096</v>
      </c>
      <c r="AE356" s="37">
        <v>35780</v>
      </c>
    </row>
    <row r="357" spans="1:31">
      <c r="A357" t="s">
        <v>1066</v>
      </c>
      <c r="B357" t="s">
        <v>190</v>
      </c>
      <c r="C357" t="s">
        <v>191</v>
      </c>
      <c r="D357" t="s">
        <v>1067</v>
      </c>
      <c r="E357" t="s">
        <v>9386</v>
      </c>
      <c r="F357" t="s">
        <v>9387</v>
      </c>
      <c r="G357" t="s">
        <v>7632</v>
      </c>
      <c r="H357" t="s">
        <v>195</v>
      </c>
      <c r="I357" t="s">
        <v>1070</v>
      </c>
      <c r="J357" t="s">
        <v>9388</v>
      </c>
      <c r="K357" t="s">
        <v>96</v>
      </c>
      <c r="L357" t="s">
        <v>9389</v>
      </c>
      <c r="M357" s="35">
        <v>45997.417060185187</v>
      </c>
      <c r="N357" s="35">
        <v>46004.633333333331</v>
      </c>
      <c r="P357" t="s">
        <v>7635</v>
      </c>
      <c r="Q357" t="s">
        <v>7636</v>
      </c>
      <c r="R357" t="s">
        <v>98</v>
      </c>
      <c r="S357" t="s">
        <v>119</v>
      </c>
      <c r="T357" t="s">
        <v>100</v>
      </c>
      <c r="U357" t="s">
        <v>5928</v>
      </c>
      <c r="V357" t="s">
        <v>9357</v>
      </c>
      <c r="W357" t="s">
        <v>7667</v>
      </c>
      <c r="Y357" t="s">
        <v>11</v>
      </c>
      <c r="Z357" t="s">
        <v>105</v>
      </c>
      <c r="AA357" t="s">
        <v>1075</v>
      </c>
      <c r="AB357" s="37">
        <v>1</v>
      </c>
      <c r="AC357" s="37">
        <v>67654</v>
      </c>
      <c r="AD357" s="37">
        <v>140396</v>
      </c>
      <c r="AE357" s="37">
        <v>67654</v>
      </c>
    </row>
    <row r="358" spans="1:31">
      <c r="A358" t="s">
        <v>242</v>
      </c>
      <c r="B358" t="s">
        <v>248</v>
      </c>
      <c r="C358" t="s">
        <v>244</v>
      </c>
      <c r="D358" t="s">
        <v>309</v>
      </c>
      <c r="E358" t="s">
        <v>9390</v>
      </c>
      <c r="F358" t="s">
        <v>9391</v>
      </c>
      <c r="G358" t="s">
        <v>7632</v>
      </c>
      <c r="H358" t="s">
        <v>248</v>
      </c>
      <c r="I358" t="s">
        <v>242</v>
      </c>
      <c r="J358" t="s">
        <v>9392</v>
      </c>
      <c r="K358" t="s">
        <v>96</v>
      </c>
      <c r="L358" t="s">
        <v>9393</v>
      </c>
      <c r="M358" s="35">
        <v>45997.447557870371</v>
      </c>
      <c r="N358" s="35">
        <v>46001.385416666657</v>
      </c>
      <c r="P358" t="s">
        <v>7635</v>
      </c>
      <c r="Q358" t="s">
        <v>7636</v>
      </c>
      <c r="R358" t="s">
        <v>964</v>
      </c>
      <c r="S358" t="s">
        <v>964</v>
      </c>
      <c r="T358" t="s">
        <v>100</v>
      </c>
      <c r="U358" t="s">
        <v>5928</v>
      </c>
      <c r="V358" t="s">
        <v>9394</v>
      </c>
      <c r="W358" t="s">
        <v>102</v>
      </c>
      <c r="Y358" t="s">
        <v>8</v>
      </c>
      <c r="Z358" t="s">
        <v>105</v>
      </c>
      <c r="AA358" t="s">
        <v>3022</v>
      </c>
      <c r="AB358" s="37">
        <v>1</v>
      </c>
      <c r="AC358" s="37">
        <v>35780</v>
      </c>
      <c r="AD358" s="37">
        <v>75096</v>
      </c>
      <c r="AE358" s="37">
        <v>35780</v>
      </c>
    </row>
    <row r="359" spans="1:31">
      <c r="A359" t="s">
        <v>1261</v>
      </c>
      <c r="B359" t="s">
        <v>124</v>
      </c>
      <c r="C359" t="s">
        <v>125</v>
      </c>
      <c r="D359" t="s">
        <v>2524</v>
      </c>
      <c r="E359" t="s">
        <v>9395</v>
      </c>
      <c r="F359" t="s">
        <v>9396</v>
      </c>
      <c r="G359" t="s">
        <v>7632</v>
      </c>
      <c r="H359" t="s">
        <v>1265</v>
      </c>
      <c r="I359" t="s">
        <v>196</v>
      </c>
      <c r="J359" t="s">
        <v>9397</v>
      </c>
      <c r="K359" t="s">
        <v>96</v>
      </c>
      <c r="L359" t="s">
        <v>9398</v>
      </c>
      <c r="M359" s="35">
        <v>45997.467685185176</v>
      </c>
      <c r="N359" s="35">
        <v>46002.448611111111</v>
      </c>
      <c r="P359" t="s">
        <v>7635</v>
      </c>
      <c r="Q359" t="s">
        <v>7636</v>
      </c>
      <c r="R359" t="s">
        <v>964</v>
      </c>
      <c r="S359" t="s">
        <v>964</v>
      </c>
      <c r="T359" t="s">
        <v>100</v>
      </c>
      <c r="U359" t="s">
        <v>5928</v>
      </c>
      <c r="V359" t="s">
        <v>9399</v>
      </c>
      <c r="W359" t="s">
        <v>102</v>
      </c>
      <c r="Y359" t="s">
        <v>11</v>
      </c>
      <c r="Z359" t="s">
        <v>105</v>
      </c>
      <c r="AA359" t="s">
        <v>2717</v>
      </c>
      <c r="AB359" s="37">
        <v>1</v>
      </c>
      <c r="AC359" s="37">
        <v>67654</v>
      </c>
      <c r="AD359" s="37">
        <v>140396</v>
      </c>
      <c r="AE359" s="37">
        <v>67654</v>
      </c>
    </row>
    <row r="360" spans="1:31">
      <c r="A360" t="s">
        <v>1066</v>
      </c>
      <c r="B360" t="s">
        <v>190</v>
      </c>
      <c r="C360" t="s">
        <v>191</v>
      </c>
      <c r="D360" t="s">
        <v>1067</v>
      </c>
      <c r="E360" t="s">
        <v>9400</v>
      </c>
      <c r="F360" t="s">
        <v>9401</v>
      </c>
      <c r="G360" t="s">
        <v>7632</v>
      </c>
      <c r="H360" t="s">
        <v>195</v>
      </c>
      <c r="I360" t="s">
        <v>1070</v>
      </c>
      <c r="J360" t="s">
        <v>9402</v>
      </c>
      <c r="K360" t="s">
        <v>96</v>
      </c>
      <c r="L360" t="s">
        <v>9403</v>
      </c>
      <c r="M360" s="35">
        <v>45997.416018518517</v>
      </c>
      <c r="N360" s="35">
        <v>46004.631944444453</v>
      </c>
      <c r="P360" t="s">
        <v>7635</v>
      </c>
      <c r="Q360" t="s">
        <v>7636</v>
      </c>
      <c r="R360" t="s">
        <v>964</v>
      </c>
      <c r="S360" t="s">
        <v>964</v>
      </c>
      <c r="T360" t="s">
        <v>100</v>
      </c>
      <c r="U360" t="s">
        <v>5928</v>
      </c>
      <c r="V360" t="s">
        <v>9404</v>
      </c>
      <c r="W360" t="s">
        <v>7667</v>
      </c>
      <c r="Y360" t="s">
        <v>11</v>
      </c>
      <c r="Z360" t="s">
        <v>105</v>
      </c>
      <c r="AA360" t="s">
        <v>1075</v>
      </c>
      <c r="AB360" s="37">
        <v>1</v>
      </c>
      <c r="AC360" s="37">
        <v>67654</v>
      </c>
      <c r="AD360" s="37">
        <v>140396</v>
      </c>
      <c r="AE360" s="37">
        <v>67654</v>
      </c>
    </row>
    <row r="361" spans="1:31">
      <c r="A361" t="s">
        <v>626</v>
      </c>
      <c r="B361" t="s">
        <v>124</v>
      </c>
      <c r="C361" t="s">
        <v>125</v>
      </c>
      <c r="D361" t="s">
        <v>627</v>
      </c>
      <c r="E361" t="s">
        <v>9405</v>
      </c>
      <c r="F361" t="s">
        <v>9406</v>
      </c>
      <c r="G361" t="s">
        <v>7632</v>
      </c>
      <c r="H361" t="s">
        <v>630</v>
      </c>
      <c r="I361" t="s">
        <v>626</v>
      </c>
      <c r="J361" t="s">
        <v>9407</v>
      </c>
      <c r="K361" t="s">
        <v>96</v>
      </c>
      <c r="L361" t="s">
        <v>9408</v>
      </c>
      <c r="M361" s="35">
        <v>46000.333333333343</v>
      </c>
      <c r="N361" s="35">
        <v>46000.494444444441</v>
      </c>
      <c r="P361" t="s">
        <v>7635</v>
      </c>
      <c r="Q361" t="s">
        <v>7636</v>
      </c>
      <c r="R361" t="s">
        <v>98</v>
      </c>
      <c r="S361" t="s">
        <v>119</v>
      </c>
      <c r="T361" t="s">
        <v>100</v>
      </c>
      <c r="U361" t="s">
        <v>5928</v>
      </c>
      <c r="V361" t="s">
        <v>9409</v>
      </c>
      <c r="W361" t="s">
        <v>102</v>
      </c>
      <c r="Y361" t="s">
        <v>8</v>
      </c>
      <c r="Z361" t="s">
        <v>105</v>
      </c>
      <c r="AA361" t="s">
        <v>3695</v>
      </c>
      <c r="AB361" s="37">
        <v>1</v>
      </c>
      <c r="AC361" s="37">
        <v>35780</v>
      </c>
      <c r="AD361" s="37">
        <v>75096</v>
      </c>
      <c r="AE361" s="37">
        <v>35780</v>
      </c>
    </row>
    <row r="362" spans="1:31">
      <c r="A362" t="s">
        <v>626</v>
      </c>
      <c r="B362" t="s">
        <v>124</v>
      </c>
      <c r="C362" t="s">
        <v>125</v>
      </c>
      <c r="D362" t="s">
        <v>1998</v>
      </c>
      <c r="E362" t="s">
        <v>9410</v>
      </c>
      <c r="F362" t="s">
        <v>4809</v>
      </c>
      <c r="G362" t="s">
        <v>7632</v>
      </c>
      <c r="H362" t="s">
        <v>630</v>
      </c>
      <c r="I362" t="s">
        <v>2001</v>
      </c>
      <c r="J362" t="s">
        <v>4810</v>
      </c>
      <c r="K362" t="s">
        <v>96</v>
      </c>
      <c r="L362" t="s">
        <v>9411</v>
      </c>
      <c r="M362" s="35">
        <v>46000.333333333343</v>
      </c>
      <c r="N362" s="35">
        <v>46001.439583333333</v>
      </c>
      <c r="P362" t="s">
        <v>7635</v>
      </c>
      <c r="Q362" t="s">
        <v>7636</v>
      </c>
      <c r="R362" t="s">
        <v>964</v>
      </c>
      <c r="S362" t="s">
        <v>964</v>
      </c>
      <c r="T362" t="s">
        <v>100</v>
      </c>
      <c r="U362" t="s">
        <v>5928</v>
      </c>
      <c r="V362" t="s">
        <v>9412</v>
      </c>
      <c r="W362" t="s">
        <v>102</v>
      </c>
      <c r="Y362" t="s">
        <v>11</v>
      </c>
      <c r="Z362" t="s">
        <v>105</v>
      </c>
      <c r="AA362" t="s">
        <v>3695</v>
      </c>
      <c r="AB362" s="37">
        <v>1</v>
      </c>
      <c r="AC362" s="37">
        <v>67654</v>
      </c>
      <c r="AD362" s="37">
        <v>140396</v>
      </c>
      <c r="AE362" s="37">
        <v>67654</v>
      </c>
    </row>
    <row r="363" spans="1:31">
      <c r="A363" t="s">
        <v>189</v>
      </c>
      <c r="B363" t="s">
        <v>190</v>
      </c>
      <c r="C363" t="s">
        <v>191</v>
      </c>
      <c r="D363" t="s">
        <v>210</v>
      </c>
      <c r="E363" t="s">
        <v>9413</v>
      </c>
      <c r="F363" t="s">
        <v>9414</v>
      </c>
      <c r="G363" t="s">
        <v>7632</v>
      </c>
      <c r="H363" t="s">
        <v>195</v>
      </c>
      <c r="I363" t="s">
        <v>189</v>
      </c>
      <c r="J363" t="s">
        <v>9415</v>
      </c>
      <c r="K363" t="s">
        <v>96</v>
      </c>
      <c r="L363" t="s">
        <v>9416</v>
      </c>
      <c r="M363" s="35">
        <v>46000.333333333343</v>
      </c>
      <c r="N363" s="35">
        <v>46006.6875</v>
      </c>
      <c r="P363" t="s">
        <v>7635</v>
      </c>
      <c r="Q363" t="s">
        <v>7636</v>
      </c>
      <c r="R363" t="s">
        <v>963</v>
      </c>
      <c r="S363" t="s">
        <v>963</v>
      </c>
      <c r="U363" t="s">
        <v>5928</v>
      </c>
      <c r="V363" t="s">
        <v>9417</v>
      </c>
      <c r="W363" t="s">
        <v>102</v>
      </c>
      <c r="Y363" t="s">
        <v>8</v>
      </c>
      <c r="Z363" t="s">
        <v>105</v>
      </c>
      <c r="AA363" t="s">
        <v>8363</v>
      </c>
      <c r="AB363" s="37">
        <v>1</v>
      </c>
      <c r="AC363" s="37">
        <v>35780</v>
      </c>
      <c r="AD363" s="37">
        <v>75096</v>
      </c>
      <c r="AE363" s="37">
        <v>35780</v>
      </c>
    </row>
    <row r="364" spans="1:31">
      <c r="A364" t="s">
        <v>189</v>
      </c>
      <c r="B364" t="s">
        <v>190</v>
      </c>
      <c r="C364" t="s">
        <v>191</v>
      </c>
      <c r="D364" t="s">
        <v>545</v>
      </c>
      <c r="E364" t="s">
        <v>9418</v>
      </c>
      <c r="F364" t="s">
        <v>9419</v>
      </c>
      <c r="G364" t="s">
        <v>7632</v>
      </c>
      <c r="H364" t="s">
        <v>195</v>
      </c>
      <c r="I364" t="s">
        <v>548</v>
      </c>
      <c r="J364" t="s">
        <v>9420</v>
      </c>
      <c r="K364" t="s">
        <v>96</v>
      </c>
      <c r="L364" t="s">
        <v>9421</v>
      </c>
      <c r="M364" s="35">
        <v>46000.333333333343</v>
      </c>
      <c r="N364" s="35">
        <v>46006.686111111107</v>
      </c>
      <c r="P364" t="s">
        <v>7635</v>
      </c>
      <c r="Q364" t="s">
        <v>7636</v>
      </c>
      <c r="R364" t="s">
        <v>964</v>
      </c>
      <c r="S364" t="s">
        <v>964</v>
      </c>
      <c r="U364" t="s">
        <v>5928</v>
      </c>
      <c r="V364" t="s">
        <v>9422</v>
      </c>
      <c r="W364" t="s">
        <v>102</v>
      </c>
      <c r="Y364" t="s">
        <v>8</v>
      </c>
      <c r="Z364" t="s">
        <v>105</v>
      </c>
      <c r="AA364" t="s">
        <v>8363</v>
      </c>
      <c r="AB364" s="37">
        <v>1</v>
      </c>
      <c r="AC364" s="37">
        <v>35780</v>
      </c>
      <c r="AD364" s="37">
        <v>75096</v>
      </c>
      <c r="AE364" s="37">
        <v>35780</v>
      </c>
    </row>
    <row r="365" spans="1:31">
      <c r="A365" t="s">
        <v>297</v>
      </c>
      <c r="B365" t="s">
        <v>109</v>
      </c>
      <c r="C365" t="s">
        <v>110</v>
      </c>
      <c r="D365" t="s">
        <v>4029</v>
      </c>
      <c r="E365" t="s">
        <v>9423</v>
      </c>
      <c r="F365" t="s">
        <v>9424</v>
      </c>
      <c r="G365" t="s">
        <v>7632</v>
      </c>
      <c r="H365" t="s">
        <v>302</v>
      </c>
      <c r="I365" t="s">
        <v>4032</v>
      </c>
      <c r="J365" t="s">
        <v>9425</v>
      </c>
      <c r="K365" t="s">
        <v>96</v>
      </c>
      <c r="L365" t="s">
        <v>9426</v>
      </c>
      <c r="M365" s="35">
        <v>45997.454340277778</v>
      </c>
      <c r="N365" s="35">
        <v>46000.618055555547</v>
      </c>
      <c r="P365" t="s">
        <v>7635</v>
      </c>
      <c r="Q365" t="s">
        <v>7636</v>
      </c>
      <c r="R365" t="s">
        <v>98</v>
      </c>
      <c r="S365" t="s">
        <v>119</v>
      </c>
      <c r="T365" t="s">
        <v>100</v>
      </c>
      <c r="U365" t="s">
        <v>5928</v>
      </c>
      <c r="V365" t="s">
        <v>9427</v>
      </c>
      <c r="W365" t="s">
        <v>102</v>
      </c>
      <c r="Y365" t="s">
        <v>11</v>
      </c>
      <c r="Z365" t="s">
        <v>105</v>
      </c>
      <c r="AA365" t="s">
        <v>787</v>
      </c>
      <c r="AB365" s="37">
        <v>1</v>
      </c>
      <c r="AC365" s="37">
        <v>67654</v>
      </c>
      <c r="AD365" s="37">
        <v>140396</v>
      </c>
      <c r="AE365" s="37">
        <v>67654</v>
      </c>
    </row>
    <row r="366" spans="1:31">
      <c r="A366" t="s">
        <v>189</v>
      </c>
      <c r="B366" t="s">
        <v>190</v>
      </c>
      <c r="C366" t="s">
        <v>191</v>
      </c>
      <c r="D366" t="s">
        <v>9428</v>
      </c>
      <c r="E366" t="s">
        <v>9429</v>
      </c>
      <c r="F366" t="s">
        <v>9430</v>
      </c>
      <c r="G366" t="s">
        <v>7625</v>
      </c>
      <c r="H366" t="s">
        <v>195</v>
      </c>
      <c r="I366" t="s">
        <v>7385</v>
      </c>
      <c r="J366" t="s">
        <v>9431</v>
      </c>
      <c r="K366" t="s">
        <v>96</v>
      </c>
      <c r="L366" t="s">
        <v>9432</v>
      </c>
      <c r="M366" s="35">
        <v>46000.333333333343</v>
      </c>
      <c r="N366" s="35">
        <v>46006.502083333333</v>
      </c>
      <c r="P366" t="s">
        <v>7628</v>
      </c>
      <c r="R366" t="s">
        <v>964</v>
      </c>
      <c r="S366" t="s">
        <v>964</v>
      </c>
      <c r="U366" t="s">
        <v>5928</v>
      </c>
      <c r="V366" t="s">
        <v>9433</v>
      </c>
      <c r="W366" t="s">
        <v>7628</v>
      </c>
      <c r="Y366" t="s">
        <v>13</v>
      </c>
      <c r="Z366" t="s">
        <v>105</v>
      </c>
      <c r="AB366" s="37">
        <v>1</v>
      </c>
      <c r="AC366" s="37">
        <v>35780</v>
      </c>
      <c r="AD366" s="37">
        <v>0</v>
      </c>
      <c r="AE366" s="37">
        <v>35780</v>
      </c>
    </row>
    <row r="367" spans="1:31">
      <c r="A367" t="s">
        <v>189</v>
      </c>
      <c r="B367" t="s">
        <v>190</v>
      </c>
      <c r="C367" t="s">
        <v>191</v>
      </c>
      <c r="D367" t="s">
        <v>871</v>
      </c>
      <c r="E367" t="s">
        <v>9434</v>
      </c>
      <c r="F367" t="s">
        <v>9435</v>
      </c>
      <c r="G367" t="s">
        <v>7632</v>
      </c>
      <c r="H367" t="s">
        <v>195</v>
      </c>
      <c r="I367" t="s">
        <v>874</v>
      </c>
      <c r="J367" t="s">
        <v>9436</v>
      </c>
      <c r="K367" t="s">
        <v>96</v>
      </c>
      <c r="L367" t="s">
        <v>9437</v>
      </c>
      <c r="M367" s="35">
        <v>46000.333333333343</v>
      </c>
      <c r="N367" s="35">
        <v>46003.495138888888</v>
      </c>
      <c r="P367" t="s">
        <v>7635</v>
      </c>
      <c r="Q367" t="s">
        <v>7636</v>
      </c>
      <c r="T367" t="s">
        <v>100</v>
      </c>
      <c r="U367" t="s">
        <v>5928</v>
      </c>
      <c r="V367" t="s">
        <v>9438</v>
      </c>
      <c r="W367" t="s">
        <v>102</v>
      </c>
      <c r="Y367" t="s">
        <v>11</v>
      </c>
      <c r="Z367" t="s">
        <v>105</v>
      </c>
      <c r="AA367" t="s">
        <v>553</v>
      </c>
      <c r="AB367" s="37">
        <v>1</v>
      </c>
      <c r="AC367" s="37">
        <v>67654</v>
      </c>
      <c r="AD367" s="37">
        <v>140396</v>
      </c>
      <c r="AE367" s="37">
        <v>67654</v>
      </c>
    </row>
    <row r="368" spans="1:31">
      <c r="A368" t="s">
        <v>189</v>
      </c>
      <c r="B368" t="s">
        <v>190</v>
      </c>
      <c r="C368" t="s">
        <v>191</v>
      </c>
      <c r="D368" t="s">
        <v>210</v>
      </c>
      <c r="E368" t="s">
        <v>9439</v>
      </c>
      <c r="F368" t="s">
        <v>9440</v>
      </c>
      <c r="G368" t="s">
        <v>7632</v>
      </c>
      <c r="H368" t="s">
        <v>195</v>
      </c>
      <c r="I368" t="s">
        <v>189</v>
      </c>
      <c r="J368" t="s">
        <v>9441</v>
      </c>
      <c r="K368" t="s">
        <v>96</v>
      </c>
      <c r="L368" t="s">
        <v>9442</v>
      </c>
      <c r="M368" s="35">
        <v>46000.333333333343</v>
      </c>
      <c r="N368" s="35">
        <v>46006.686805555553</v>
      </c>
      <c r="P368" t="s">
        <v>7635</v>
      </c>
      <c r="Q368" t="s">
        <v>7636</v>
      </c>
      <c r="R368" t="s">
        <v>963</v>
      </c>
      <c r="S368" t="s">
        <v>963</v>
      </c>
      <c r="U368" t="s">
        <v>5928</v>
      </c>
      <c r="V368" t="s">
        <v>9443</v>
      </c>
      <c r="W368" t="s">
        <v>102</v>
      </c>
      <c r="Y368" t="s">
        <v>8</v>
      </c>
      <c r="Z368" t="s">
        <v>105</v>
      </c>
      <c r="AA368" t="s">
        <v>8363</v>
      </c>
      <c r="AB368" s="37">
        <v>1</v>
      </c>
      <c r="AC368" s="37">
        <v>35780</v>
      </c>
      <c r="AD368" s="37">
        <v>75096</v>
      </c>
      <c r="AE368" s="37">
        <v>35780</v>
      </c>
    </row>
    <row r="369" spans="1:31">
      <c r="A369" t="s">
        <v>189</v>
      </c>
      <c r="B369" t="s">
        <v>190</v>
      </c>
      <c r="C369" t="s">
        <v>191</v>
      </c>
      <c r="D369" t="s">
        <v>210</v>
      </c>
      <c r="E369" t="s">
        <v>9444</v>
      </c>
      <c r="F369" t="s">
        <v>9445</v>
      </c>
      <c r="G369" t="s">
        <v>7632</v>
      </c>
      <c r="H369" t="s">
        <v>195</v>
      </c>
      <c r="I369" t="s">
        <v>189</v>
      </c>
      <c r="J369" t="s">
        <v>9446</v>
      </c>
      <c r="K369" t="s">
        <v>96</v>
      </c>
      <c r="L369" t="s">
        <v>9447</v>
      </c>
      <c r="M369" s="35">
        <v>46000.333333333343</v>
      </c>
      <c r="N369" s="35">
        <v>46008.39166666667</v>
      </c>
      <c r="P369" t="s">
        <v>7635</v>
      </c>
      <c r="Q369" t="s">
        <v>7636</v>
      </c>
      <c r="R369" t="s">
        <v>964</v>
      </c>
      <c r="S369" t="s">
        <v>964</v>
      </c>
      <c r="T369" t="s">
        <v>100</v>
      </c>
      <c r="U369" t="s">
        <v>5928</v>
      </c>
      <c r="V369" t="s">
        <v>9448</v>
      </c>
      <c r="W369" t="s">
        <v>102</v>
      </c>
      <c r="Y369" t="s">
        <v>8</v>
      </c>
      <c r="Z369" t="s">
        <v>105</v>
      </c>
      <c r="AA369" t="s">
        <v>2033</v>
      </c>
      <c r="AB369" s="37">
        <v>1</v>
      </c>
      <c r="AC369" s="37">
        <v>35780</v>
      </c>
      <c r="AD369" s="37">
        <v>75096</v>
      </c>
      <c r="AE369" s="37">
        <v>35780</v>
      </c>
    </row>
    <row r="370" spans="1:31">
      <c r="A370" t="s">
        <v>189</v>
      </c>
      <c r="B370" t="s">
        <v>190</v>
      </c>
      <c r="C370" t="s">
        <v>191</v>
      </c>
      <c r="D370" t="s">
        <v>4496</v>
      </c>
      <c r="E370" t="s">
        <v>9449</v>
      </c>
      <c r="F370" t="s">
        <v>9450</v>
      </c>
      <c r="G370" t="s">
        <v>7632</v>
      </c>
      <c r="H370" t="s">
        <v>195</v>
      </c>
      <c r="I370" t="s">
        <v>4499</v>
      </c>
      <c r="J370" t="s">
        <v>9451</v>
      </c>
      <c r="K370" t="s">
        <v>96</v>
      </c>
      <c r="L370" t="s">
        <v>9452</v>
      </c>
      <c r="M370" s="35">
        <v>46000.333333333343</v>
      </c>
      <c r="N370" s="35">
        <v>46007.645138888889</v>
      </c>
      <c r="P370" t="s">
        <v>7635</v>
      </c>
      <c r="Q370" t="s">
        <v>7636</v>
      </c>
      <c r="R370" t="s">
        <v>964</v>
      </c>
      <c r="S370" t="s">
        <v>964</v>
      </c>
      <c r="T370" t="s">
        <v>100</v>
      </c>
      <c r="U370" t="s">
        <v>5928</v>
      </c>
      <c r="V370" t="s">
        <v>9453</v>
      </c>
      <c r="W370" t="s">
        <v>7667</v>
      </c>
      <c r="Y370" t="s">
        <v>13</v>
      </c>
      <c r="Z370" t="s">
        <v>105</v>
      </c>
      <c r="AA370" t="s">
        <v>230</v>
      </c>
      <c r="AB370" s="37">
        <v>1</v>
      </c>
      <c r="AC370" s="37">
        <v>35780</v>
      </c>
      <c r="AD370" s="37">
        <v>0</v>
      </c>
      <c r="AE370" s="37">
        <v>35780</v>
      </c>
    </row>
    <row r="371" spans="1:31">
      <c r="A371" t="s">
        <v>317</v>
      </c>
      <c r="B371" t="s">
        <v>124</v>
      </c>
      <c r="C371" t="s">
        <v>125</v>
      </c>
      <c r="D371" t="s">
        <v>6580</v>
      </c>
      <c r="E371" t="s">
        <v>9454</v>
      </c>
      <c r="F371" t="s">
        <v>9455</v>
      </c>
      <c r="G371" t="s">
        <v>7632</v>
      </c>
      <c r="H371" t="s">
        <v>321</v>
      </c>
      <c r="I371" t="s">
        <v>6581</v>
      </c>
      <c r="J371" t="s">
        <v>9456</v>
      </c>
      <c r="K371" t="s">
        <v>96</v>
      </c>
      <c r="L371" t="s">
        <v>9457</v>
      </c>
      <c r="M371" s="35">
        <v>46000.333333333343</v>
      </c>
      <c r="N371" s="35">
        <v>46002.425694444442</v>
      </c>
      <c r="P371" t="s">
        <v>7635</v>
      </c>
      <c r="Q371" t="s">
        <v>7636</v>
      </c>
      <c r="R371" t="s">
        <v>98</v>
      </c>
      <c r="S371" t="s">
        <v>119</v>
      </c>
      <c r="T371" t="s">
        <v>100</v>
      </c>
      <c r="U371" t="s">
        <v>5928</v>
      </c>
      <c r="V371" t="s">
        <v>9458</v>
      </c>
      <c r="W371" t="s">
        <v>102</v>
      </c>
      <c r="Y371" t="s">
        <v>11</v>
      </c>
      <c r="Z371" t="s">
        <v>105</v>
      </c>
      <c r="AA371" t="s">
        <v>1146</v>
      </c>
      <c r="AB371" s="37">
        <v>1</v>
      </c>
      <c r="AC371" s="37">
        <v>67654</v>
      </c>
      <c r="AD371" s="37">
        <v>140396</v>
      </c>
      <c r="AE371" s="37">
        <v>67654</v>
      </c>
    </row>
    <row r="372" spans="1:31">
      <c r="A372" t="s">
        <v>1066</v>
      </c>
      <c r="B372" t="s">
        <v>190</v>
      </c>
      <c r="C372" t="s">
        <v>191</v>
      </c>
      <c r="D372" t="s">
        <v>1067</v>
      </c>
      <c r="E372" t="s">
        <v>9459</v>
      </c>
      <c r="F372" t="s">
        <v>9460</v>
      </c>
      <c r="G372" t="s">
        <v>7632</v>
      </c>
      <c r="H372" t="s">
        <v>195</v>
      </c>
      <c r="I372" t="s">
        <v>1070</v>
      </c>
      <c r="J372" t="s">
        <v>9461</v>
      </c>
      <c r="K372" t="s">
        <v>96</v>
      </c>
      <c r="L372" t="s">
        <v>9462</v>
      </c>
      <c r="M372" s="35">
        <v>46000.333333333343</v>
      </c>
      <c r="N372" s="35">
        <v>46004.634722222218</v>
      </c>
      <c r="P372" t="s">
        <v>7635</v>
      </c>
      <c r="Q372" t="s">
        <v>7636</v>
      </c>
      <c r="R372" t="s">
        <v>98</v>
      </c>
      <c r="S372" t="s">
        <v>99</v>
      </c>
      <c r="T372" t="s">
        <v>100</v>
      </c>
      <c r="U372" t="s">
        <v>5928</v>
      </c>
      <c r="V372" t="s">
        <v>9463</v>
      </c>
      <c r="W372" t="s">
        <v>7667</v>
      </c>
      <c r="Y372" t="s">
        <v>11</v>
      </c>
      <c r="Z372" t="s">
        <v>105</v>
      </c>
      <c r="AA372" t="s">
        <v>1075</v>
      </c>
      <c r="AB372" s="37">
        <v>1</v>
      </c>
      <c r="AC372" s="37">
        <v>67654</v>
      </c>
      <c r="AD372" s="37">
        <v>140396</v>
      </c>
      <c r="AE372" s="37">
        <v>67654</v>
      </c>
    </row>
    <row r="373" spans="1:31">
      <c r="A373" t="s">
        <v>750</v>
      </c>
      <c r="B373" t="s">
        <v>957</v>
      </c>
      <c r="C373" t="s">
        <v>286</v>
      </c>
      <c r="D373" t="s">
        <v>3770</v>
      </c>
      <c r="E373" t="s">
        <v>9464</v>
      </c>
      <c r="F373" t="s">
        <v>9465</v>
      </c>
      <c r="G373" t="s">
        <v>7632</v>
      </c>
      <c r="H373" t="s">
        <v>754</v>
      </c>
      <c r="I373" t="s">
        <v>750</v>
      </c>
      <c r="J373" t="s">
        <v>9466</v>
      </c>
      <c r="K373" t="s">
        <v>96</v>
      </c>
      <c r="L373" t="s">
        <v>9467</v>
      </c>
      <c r="M373" s="35">
        <v>46000.333333333343</v>
      </c>
      <c r="N373" s="35">
        <v>46009.501388888893</v>
      </c>
      <c r="P373" t="s">
        <v>7635</v>
      </c>
      <c r="Q373" t="s">
        <v>7636</v>
      </c>
      <c r="R373" t="s">
        <v>98</v>
      </c>
      <c r="S373" t="s">
        <v>119</v>
      </c>
      <c r="T373" t="s">
        <v>100</v>
      </c>
      <c r="U373" t="s">
        <v>5928</v>
      </c>
      <c r="V373" t="s">
        <v>9468</v>
      </c>
      <c r="W373" t="s">
        <v>102</v>
      </c>
      <c r="Y373" t="s">
        <v>8</v>
      </c>
      <c r="Z373" t="s">
        <v>105</v>
      </c>
      <c r="AA373" t="s">
        <v>3777</v>
      </c>
      <c r="AB373" s="37">
        <v>1</v>
      </c>
      <c r="AC373" s="37">
        <v>35780</v>
      </c>
      <c r="AD373" s="37">
        <v>75096</v>
      </c>
      <c r="AE373" s="37">
        <v>35780</v>
      </c>
    </row>
    <row r="374" spans="1:31">
      <c r="A374" t="s">
        <v>297</v>
      </c>
      <c r="B374" t="s">
        <v>109</v>
      </c>
      <c r="C374" t="s">
        <v>110</v>
      </c>
      <c r="D374" t="s">
        <v>4029</v>
      </c>
      <c r="E374" t="s">
        <v>9469</v>
      </c>
      <c r="F374" t="s">
        <v>9470</v>
      </c>
      <c r="G374" t="s">
        <v>7632</v>
      </c>
      <c r="H374" t="s">
        <v>302</v>
      </c>
      <c r="I374" t="s">
        <v>4032</v>
      </c>
      <c r="J374" t="s">
        <v>9471</v>
      </c>
      <c r="K374" t="s">
        <v>96</v>
      </c>
      <c r="L374" t="s">
        <v>9472</v>
      </c>
      <c r="M374" s="35">
        <v>46000.333333333343</v>
      </c>
      <c r="N374" s="35">
        <v>46002.458333333343</v>
      </c>
      <c r="P374" t="s">
        <v>7635</v>
      </c>
      <c r="Q374" t="s">
        <v>7636</v>
      </c>
      <c r="R374" t="s">
        <v>98</v>
      </c>
      <c r="S374" t="s">
        <v>119</v>
      </c>
      <c r="T374" t="s">
        <v>100</v>
      </c>
      <c r="U374" t="s">
        <v>5928</v>
      </c>
      <c r="V374" t="s">
        <v>9473</v>
      </c>
      <c r="W374" t="s">
        <v>102</v>
      </c>
      <c r="Y374" t="s">
        <v>11</v>
      </c>
      <c r="Z374" t="s">
        <v>105</v>
      </c>
      <c r="AA374" t="s">
        <v>2537</v>
      </c>
      <c r="AB374" s="37">
        <v>1</v>
      </c>
      <c r="AC374" s="37">
        <v>67654</v>
      </c>
      <c r="AD374" s="37">
        <v>140396</v>
      </c>
      <c r="AE374" s="37">
        <v>67654</v>
      </c>
    </row>
    <row r="375" spans="1:31">
      <c r="A375" t="s">
        <v>317</v>
      </c>
      <c r="B375" t="s">
        <v>124</v>
      </c>
      <c r="C375" t="s">
        <v>125</v>
      </c>
      <c r="D375" t="s">
        <v>2286</v>
      </c>
      <c r="E375" t="s">
        <v>9474</v>
      </c>
      <c r="F375" t="s">
        <v>9475</v>
      </c>
      <c r="G375" t="s">
        <v>7632</v>
      </c>
      <c r="H375" t="s">
        <v>321</v>
      </c>
      <c r="I375" t="s">
        <v>2289</v>
      </c>
      <c r="J375" t="s">
        <v>9476</v>
      </c>
      <c r="K375" t="s">
        <v>96</v>
      </c>
      <c r="L375" t="s">
        <v>9477</v>
      </c>
      <c r="M375" s="35">
        <v>46000.333333333343</v>
      </c>
      <c r="N375" s="35">
        <v>46003.333333333343</v>
      </c>
      <c r="P375" t="s">
        <v>7635</v>
      </c>
      <c r="Q375" t="s">
        <v>7636</v>
      </c>
      <c r="R375" t="s">
        <v>98</v>
      </c>
      <c r="S375" t="s">
        <v>119</v>
      </c>
      <c r="T375" t="s">
        <v>100</v>
      </c>
      <c r="U375" t="s">
        <v>5928</v>
      </c>
      <c r="V375" t="s">
        <v>9478</v>
      </c>
      <c r="W375" t="s">
        <v>102</v>
      </c>
      <c r="Y375" t="s">
        <v>11</v>
      </c>
      <c r="Z375" t="s">
        <v>105</v>
      </c>
      <c r="AA375" t="s">
        <v>1146</v>
      </c>
      <c r="AB375" s="37">
        <v>1</v>
      </c>
      <c r="AC375" s="37">
        <v>67654</v>
      </c>
      <c r="AD375" s="37">
        <v>140396</v>
      </c>
      <c r="AE375" s="37">
        <v>67654</v>
      </c>
    </row>
    <row r="376" spans="1:31">
      <c r="A376" t="s">
        <v>297</v>
      </c>
      <c r="B376" t="s">
        <v>109</v>
      </c>
      <c r="C376" t="s">
        <v>110</v>
      </c>
      <c r="D376" t="s">
        <v>360</v>
      </c>
      <c r="E376" t="s">
        <v>9479</v>
      </c>
      <c r="F376" t="s">
        <v>9480</v>
      </c>
      <c r="G376" t="s">
        <v>7632</v>
      </c>
      <c r="H376" t="s">
        <v>302</v>
      </c>
      <c r="I376" t="s">
        <v>363</v>
      </c>
      <c r="J376" t="s">
        <v>9481</v>
      </c>
      <c r="K376" t="s">
        <v>96</v>
      </c>
      <c r="L376" t="s">
        <v>9482</v>
      </c>
      <c r="M376" s="35">
        <v>46000.333333333343</v>
      </c>
      <c r="N376" s="35">
        <v>46001.513888888891</v>
      </c>
      <c r="P376" t="s">
        <v>7635</v>
      </c>
      <c r="Q376" t="s">
        <v>7636</v>
      </c>
      <c r="R376" t="s">
        <v>98</v>
      </c>
      <c r="S376" t="s">
        <v>99</v>
      </c>
      <c r="T376" t="s">
        <v>100</v>
      </c>
      <c r="U376" t="s">
        <v>5928</v>
      </c>
      <c r="V376" t="s">
        <v>9483</v>
      </c>
      <c r="W376" t="s">
        <v>102</v>
      </c>
      <c r="Y376" t="s">
        <v>11</v>
      </c>
      <c r="Z376" t="s">
        <v>105</v>
      </c>
      <c r="AA376" t="s">
        <v>1215</v>
      </c>
      <c r="AB376" s="37">
        <v>1</v>
      </c>
      <c r="AC376" s="37">
        <v>67654</v>
      </c>
      <c r="AD376" s="37">
        <v>140396</v>
      </c>
      <c r="AE376" s="37">
        <v>67654</v>
      </c>
    </row>
    <row r="377" spans="1:31">
      <c r="A377" t="s">
        <v>189</v>
      </c>
      <c r="B377" t="s">
        <v>190</v>
      </c>
      <c r="C377" t="s">
        <v>191</v>
      </c>
      <c r="D377" t="s">
        <v>210</v>
      </c>
      <c r="E377" t="s">
        <v>9484</v>
      </c>
      <c r="F377" t="s">
        <v>9485</v>
      </c>
      <c r="G377" t="s">
        <v>7632</v>
      </c>
      <c r="H377" t="s">
        <v>195</v>
      </c>
      <c r="I377" t="s">
        <v>189</v>
      </c>
      <c r="J377" t="s">
        <v>9486</v>
      </c>
      <c r="K377" t="s">
        <v>96</v>
      </c>
      <c r="L377" t="s">
        <v>9487</v>
      </c>
      <c r="M377" s="35">
        <v>46000.333333333343</v>
      </c>
      <c r="N377" s="35">
        <v>46006.69027777778</v>
      </c>
      <c r="P377" t="s">
        <v>7635</v>
      </c>
      <c r="Q377" t="s">
        <v>7636</v>
      </c>
      <c r="R377" t="s">
        <v>98</v>
      </c>
      <c r="S377" t="s">
        <v>99</v>
      </c>
      <c r="U377" t="s">
        <v>5928</v>
      </c>
      <c r="V377" t="s">
        <v>9488</v>
      </c>
      <c r="W377" t="s">
        <v>102</v>
      </c>
      <c r="Y377" t="s">
        <v>8</v>
      </c>
      <c r="Z377" t="s">
        <v>105</v>
      </c>
      <c r="AA377" t="s">
        <v>8363</v>
      </c>
      <c r="AB377" s="37">
        <v>1</v>
      </c>
      <c r="AC377" s="37">
        <v>35780</v>
      </c>
      <c r="AD377" s="37">
        <v>75096</v>
      </c>
      <c r="AE377" s="37">
        <v>35780</v>
      </c>
    </row>
    <row r="378" spans="1:31">
      <c r="A378" t="s">
        <v>1261</v>
      </c>
      <c r="B378" t="s">
        <v>124</v>
      </c>
      <c r="C378" t="s">
        <v>125</v>
      </c>
      <c r="D378" t="s">
        <v>1262</v>
      </c>
      <c r="E378" t="s">
        <v>9489</v>
      </c>
      <c r="F378" t="s">
        <v>9490</v>
      </c>
      <c r="G378" t="s">
        <v>7632</v>
      </c>
      <c r="H378" t="s">
        <v>1265</v>
      </c>
      <c r="I378" t="s">
        <v>1261</v>
      </c>
      <c r="J378" t="s">
        <v>9491</v>
      </c>
      <c r="K378" t="s">
        <v>96</v>
      </c>
      <c r="L378" t="s">
        <v>9492</v>
      </c>
      <c r="M378" s="35">
        <v>46000.333333333343</v>
      </c>
      <c r="N378" s="35">
        <v>46000.627083333333</v>
      </c>
      <c r="P378" t="s">
        <v>7635</v>
      </c>
      <c r="Q378" t="s">
        <v>7636</v>
      </c>
      <c r="R378" t="s">
        <v>964</v>
      </c>
      <c r="S378" t="s">
        <v>964</v>
      </c>
      <c r="T378" t="s">
        <v>100</v>
      </c>
      <c r="U378" t="s">
        <v>5928</v>
      </c>
      <c r="V378" t="s">
        <v>9493</v>
      </c>
      <c r="W378" t="s">
        <v>102</v>
      </c>
      <c r="Y378" t="s">
        <v>8</v>
      </c>
      <c r="Z378" t="s">
        <v>105</v>
      </c>
      <c r="AA378" t="s">
        <v>2530</v>
      </c>
      <c r="AB378" s="37">
        <v>1</v>
      </c>
      <c r="AC378" s="37">
        <v>35780</v>
      </c>
      <c r="AD378" s="37">
        <v>75096</v>
      </c>
      <c r="AE378" s="37">
        <v>35780</v>
      </c>
    </row>
    <row r="379" spans="1:31">
      <c r="A379" t="s">
        <v>417</v>
      </c>
      <c r="B379" t="s">
        <v>86</v>
      </c>
      <c r="C379" t="s">
        <v>87</v>
      </c>
      <c r="D379" t="s">
        <v>1382</v>
      </c>
      <c r="E379" t="s">
        <v>9494</v>
      </c>
      <c r="F379" t="s">
        <v>9495</v>
      </c>
      <c r="G379" t="s">
        <v>7632</v>
      </c>
      <c r="H379" t="s">
        <v>455</v>
      </c>
      <c r="I379" t="s">
        <v>1385</v>
      </c>
      <c r="J379" t="s">
        <v>9496</v>
      </c>
      <c r="K379" t="s">
        <v>96</v>
      </c>
      <c r="L379" t="s">
        <v>9497</v>
      </c>
      <c r="M379" s="35">
        <v>45999.482546296298</v>
      </c>
      <c r="N379" s="35">
        <v>46001.49722222222</v>
      </c>
      <c r="P379" t="s">
        <v>7635</v>
      </c>
      <c r="Q379" t="s">
        <v>7636</v>
      </c>
      <c r="R379" t="s">
        <v>98</v>
      </c>
      <c r="S379" t="s">
        <v>99</v>
      </c>
      <c r="T379" t="s">
        <v>100</v>
      </c>
      <c r="U379" t="s">
        <v>5928</v>
      </c>
      <c r="V379" t="s">
        <v>9498</v>
      </c>
      <c r="W379" t="s">
        <v>102</v>
      </c>
      <c r="Y379" t="s">
        <v>11</v>
      </c>
      <c r="Z379" t="s">
        <v>105</v>
      </c>
      <c r="AA379" t="s">
        <v>1390</v>
      </c>
      <c r="AB379" s="37">
        <v>1</v>
      </c>
      <c r="AC379" s="37">
        <v>67654</v>
      </c>
      <c r="AD379" s="37">
        <v>140396</v>
      </c>
      <c r="AE379" s="37">
        <v>67654</v>
      </c>
    </row>
    <row r="380" spans="1:31">
      <c r="A380" t="s">
        <v>189</v>
      </c>
      <c r="B380" t="s">
        <v>190</v>
      </c>
      <c r="C380" t="s">
        <v>191</v>
      </c>
      <c r="D380" t="s">
        <v>871</v>
      </c>
      <c r="E380" t="s">
        <v>9499</v>
      </c>
      <c r="F380" t="s">
        <v>9500</v>
      </c>
      <c r="G380" t="s">
        <v>7632</v>
      </c>
      <c r="H380" t="s">
        <v>195</v>
      </c>
      <c r="I380" t="s">
        <v>874</v>
      </c>
      <c r="J380" t="s">
        <v>9501</v>
      </c>
      <c r="K380" t="s">
        <v>96</v>
      </c>
      <c r="L380" t="s">
        <v>9502</v>
      </c>
      <c r="M380" s="35">
        <v>46000.333333333343</v>
      </c>
      <c r="N380" s="35">
        <v>46003.496527777781</v>
      </c>
      <c r="P380" t="s">
        <v>7635</v>
      </c>
      <c r="Q380" t="s">
        <v>7636</v>
      </c>
      <c r="R380" t="s">
        <v>98</v>
      </c>
      <c r="S380" t="s">
        <v>99</v>
      </c>
      <c r="T380" t="s">
        <v>100</v>
      </c>
      <c r="U380" t="s">
        <v>5928</v>
      </c>
      <c r="V380" t="s">
        <v>9503</v>
      </c>
      <c r="W380" t="s">
        <v>102</v>
      </c>
      <c r="Y380" t="s">
        <v>11</v>
      </c>
      <c r="Z380" t="s">
        <v>105</v>
      </c>
      <c r="AA380" t="s">
        <v>553</v>
      </c>
      <c r="AB380" s="37">
        <v>1</v>
      </c>
      <c r="AC380" s="37">
        <v>67654</v>
      </c>
      <c r="AD380" s="37">
        <v>140396</v>
      </c>
      <c r="AE380" s="37">
        <v>67654</v>
      </c>
    </row>
    <row r="381" spans="1:31">
      <c r="A381" t="s">
        <v>626</v>
      </c>
      <c r="B381" t="s">
        <v>124</v>
      </c>
      <c r="C381" t="s">
        <v>125</v>
      </c>
      <c r="D381" t="s">
        <v>627</v>
      </c>
      <c r="E381" t="s">
        <v>9504</v>
      </c>
      <c r="F381" t="s">
        <v>9505</v>
      </c>
      <c r="G381" t="s">
        <v>7632</v>
      </c>
      <c r="H381" t="s">
        <v>630</v>
      </c>
      <c r="I381" t="s">
        <v>626</v>
      </c>
      <c r="J381" t="s">
        <v>9506</v>
      </c>
      <c r="K381" t="s">
        <v>96</v>
      </c>
      <c r="L381" t="s">
        <v>9507</v>
      </c>
      <c r="M381" s="35">
        <v>45999.490983796299</v>
      </c>
      <c r="N381" s="35">
        <v>46003.328472222223</v>
      </c>
      <c r="P381" t="s">
        <v>7635</v>
      </c>
      <c r="Q381" t="s">
        <v>7636</v>
      </c>
      <c r="R381" t="s">
        <v>98</v>
      </c>
      <c r="S381" t="s">
        <v>119</v>
      </c>
      <c r="T381" t="s">
        <v>100</v>
      </c>
      <c r="U381" t="s">
        <v>5928</v>
      </c>
      <c r="V381" t="s">
        <v>9508</v>
      </c>
      <c r="W381" t="s">
        <v>102</v>
      </c>
      <c r="Y381" t="s">
        <v>8</v>
      </c>
      <c r="Z381" t="s">
        <v>105</v>
      </c>
      <c r="AA381" t="s">
        <v>1819</v>
      </c>
      <c r="AB381" s="37">
        <v>1</v>
      </c>
      <c r="AC381" s="37">
        <v>35780</v>
      </c>
      <c r="AD381" s="37">
        <v>75096</v>
      </c>
      <c r="AE381" s="37">
        <v>35780</v>
      </c>
    </row>
    <row r="382" spans="1:31">
      <c r="A382" t="s">
        <v>189</v>
      </c>
      <c r="B382" t="s">
        <v>190</v>
      </c>
      <c r="C382" t="s">
        <v>191</v>
      </c>
      <c r="D382" t="s">
        <v>4496</v>
      </c>
      <c r="E382" t="s">
        <v>9509</v>
      </c>
      <c r="F382" t="s">
        <v>9510</v>
      </c>
      <c r="G382" t="s">
        <v>7625</v>
      </c>
      <c r="H382" t="s">
        <v>195</v>
      </c>
      <c r="I382" t="s">
        <v>4499</v>
      </c>
      <c r="J382" t="s">
        <v>9511</v>
      </c>
      <c r="K382" t="s">
        <v>96</v>
      </c>
      <c r="L382" t="s">
        <v>9512</v>
      </c>
      <c r="M382" s="35">
        <v>45999.694143518522</v>
      </c>
      <c r="N382" s="35">
        <v>46013.611111111109</v>
      </c>
      <c r="P382" t="s">
        <v>7628</v>
      </c>
      <c r="R382" t="s">
        <v>964</v>
      </c>
      <c r="S382" t="s">
        <v>964</v>
      </c>
      <c r="U382" t="s">
        <v>5928</v>
      </c>
      <c r="V382" t="s">
        <v>9513</v>
      </c>
      <c r="W382" t="s">
        <v>7628</v>
      </c>
      <c r="Y382" t="s">
        <v>13</v>
      </c>
      <c r="Z382" t="s">
        <v>105</v>
      </c>
      <c r="AA382" t="s">
        <v>9514</v>
      </c>
      <c r="AB382" s="37">
        <v>1</v>
      </c>
      <c r="AC382" s="37">
        <v>35780</v>
      </c>
      <c r="AD382" s="37">
        <v>0</v>
      </c>
      <c r="AE382" s="37">
        <v>35780</v>
      </c>
    </row>
    <row r="383" spans="1:31">
      <c r="A383" t="s">
        <v>1261</v>
      </c>
      <c r="B383" t="s">
        <v>124</v>
      </c>
      <c r="C383" t="s">
        <v>125</v>
      </c>
      <c r="D383" t="s">
        <v>2524</v>
      </c>
      <c r="E383" t="s">
        <v>9515</v>
      </c>
      <c r="F383" t="s">
        <v>9516</v>
      </c>
      <c r="G383" t="s">
        <v>7632</v>
      </c>
      <c r="H383" t="s">
        <v>1265</v>
      </c>
      <c r="I383" t="s">
        <v>196</v>
      </c>
      <c r="J383" t="s">
        <v>9517</v>
      </c>
      <c r="K383" t="s">
        <v>96</v>
      </c>
      <c r="L383" t="s">
        <v>9518</v>
      </c>
      <c r="M383" s="35">
        <v>45999.485335648147</v>
      </c>
      <c r="N383" s="35">
        <v>46002.474999999999</v>
      </c>
      <c r="P383" t="s">
        <v>7635</v>
      </c>
      <c r="Q383" t="s">
        <v>7636</v>
      </c>
      <c r="R383" t="s">
        <v>98</v>
      </c>
      <c r="S383" t="s">
        <v>99</v>
      </c>
      <c r="T383" t="s">
        <v>100</v>
      </c>
      <c r="U383" t="s">
        <v>5928</v>
      </c>
      <c r="V383" t="s">
        <v>9519</v>
      </c>
      <c r="W383" t="s">
        <v>102</v>
      </c>
      <c r="Y383" t="s">
        <v>11</v>
      </c>
      <c r="Z383" t="s">
        <v>105</v>
      </c>
      <c r="AA383" t="s">
        <v>2717</v>
      </c>
      <c r="AB383" s="37">
        <v>1</v>
      </c>
      <c r="AC383" s="37">
        <v>67654</v>
      </c>
      <c r="AD383" s="37">
        <v>140396</v>
      </c>
      <c r="AE383" s="37">
        <v>67654</v>
      </c>
    </row>
    <row r="384" spans="1:31">
      <c r="A384" t="s">
        <v>85</v>
      </c>
      <c r="B384" t="s">
        <v>86</v>
      </c>
      <c r="C384" t="s">
        <v>87</v>
      </c>
      <c r="D384" t="s">
        <v>202</v>
      </c>
      <c r="E384" t="s">
        <v>9520</v>
      </c>
      <c r="F384" t="s">
        <v>9521</v>
      </c>
      <c r="G384" t="s">
        <v>7632</v>
      </c>
      <c r="H384" t="s">
        <v>93</v>
      </c>
      <c r="I384" t="s">
        <v>85</v>
      </c>
      <c r="J384" t="s">
        <v>9522</v>
      </c>
      <c r="K384" t="s">
        <v>96</v>
      </c>
      <c r="L384" t="s">
        <v>9523</v>
      </c>
      <c r="M384" s="35">
        <v>45999.539293981477</v>
      </c>
      <c r="N384" s="35">
        <v>46000.492361111108</v>
      </c>
      <c r="P384" t="s">
        <v>7635</v>
      </c>
      <c r="Q384" t="s">
        <v>7636</v>
      </c>
      <c r="R384" t="s">
        <v>98</v>
      </c>
      <c r="S384" t="s">
        <v>119</v>
      </c>
      <c r="T384" t="s">
        <v>100</v>
      </c>
      <c r="U384" t="s">
        <v>5928</v>
      </c>
      <c r="V384" t="s">
        <v>9524</v>
      </c>
      <c r="W384" t="s">
        <v>102</v>
      </c>
      <c r="Y384" t="s">
        <v>8</v>
      </c>
      <c r="Z384" t="s">
        <v>105</v>
      </c>
      <c r="AA384" t="s">
        <v>3083</v>
      </c>
      <c r="AB384" s="37">
        <v>1</v>
      </c>
      <c r="AC384" s="37">
        <v>35780</v>
      </c>
      <c r="AD384" s="37">
        <v>75096</v>
      </c>
      <c r="AE384" s="37">
        <v>35780</v>
      </c>
    </row>
    <row r="385" spans="1:31">
      <c r="A385" t="s">
        <v>297</v>
      </c>
      <c r="B385" t="s">
        <v>109</v>
      </c>
      <c r="C385" t="s">
        <v>110</v>
      </c>
      <c r="D385" t="s">
        <v>652</v>
      </c>
      <c r="E385" t="s">
        <v>9525</v>
      </c>
      <c r="F385" t="s">
        <v>8500</v>
      </c>
      <c r="G385" t="s">
        <v>7632</v>
      </c>
      <c r="H385" t="s">
        <v>655</v>
      </c>
      <c r="I385" t="s">
        <v>656</v>
      </c>
      <c r="J385" t="s">
        <v>8501</v>
      </c>
      <c r="K385" t="s">
        <v>96</v>
      </c>
      <c r="L385" t="s">
        <v>9526</v>
      </c>
      <c r="M385" s="35">
        <v>46000.348622685182</v>
      </c>
      <c r="N385" s="35">
        <v>46006.712500000001</v>
      </c>
      <c r="P385" t="s">
        <v>7635</v>
      </c>
      <c r="Q385" t="s">
        <v>7636</v>
      </c>
      <c r="R385" t="s">
        <v>964</v>
      </c>
      <c r="S385" t="s">
        <v>964</v>
      </c>
      <c r="T385" t="s">
        <v>100</v>
      </c>
      <c r="U385" t="s">
        <v>5928</v>
      </c>
      <c r="V385" t="s">
        <v>9527</v>
      </c>
      <c r="W385" t="s">
        <v>102</v>
      </c>
      <c r="Y385" t="s">
        <v>13</v>
      </c>
      <c r="Z385" t="s">
        <v>105</v>
      </c>
      <c r="AA385" t="s">
        <v>661</v>
      </c>
      <c r="AB385" s="37">
        <v>1</v>
      </c>
      <c r="AC385" s="37">
        <v>35780</v>
      </c>
      <c r="AD385" s="37">
        <v>196537</v>
      </c>
      <c r="AE385" s="37">
        <v>35780</v>
      </c>
    </row>
    <row r="386" spans="1:31">
      <c r="A386" t="s">
        <v>297</v>
      </c>
      <c r="B386" t="s">
        <v>109</v>
      </c>
      <c r="C386" t="s">
        <v>110</v>
      </c>
      <c r="D386" t="s">
        <v>299</v>
      </c>
      <c r="E386" t="s">
        <v>9528</v>
      </c>
      <c r="F386" t="s">
        <v>9529</v>
      </c>
      <c r="G386" t="s">
        <v>7632</v>
      </c>
      <c r="H386" t="s">
        <v>302</v>
      </c>
      <c r="I386" t="s">
        <v>303</v>
      </c>
      <c r="J386" t="s">
        <v>9530</v>
      </c>
      <c r="K386" t="s">
        <v>96</v>
      </c>
      <c r="L386" t="s">
        <v>9531</v>
      </c>
      <c r="M386" s="35">
        <v>46000.349027777767</v>
      </c>
      <c r="N386" s="35">
        <v>46001.443055555559</v>
      </c>
      <c r="P386" t="s">
        <v>7635</v>
      </c>
      <c r="Q386" t="s">
        <v>7636</v>
      </c>
      <c r="R386" t="s">
        <v>98</v>
      </c>
      <c r="S386" t="s">
        <v>119</v>
      </c>
      <c r="T386" t="s">
        <v>100</v>
      </c>
      <c r="U386" t="s">
        <v>5928</v>
      </c>
      <c r="V386" t="s">
        <v>9532</v>
      </c>
      <c r="W386" t="s">
        <v>102</v>
      </c>
      <c r="Y386" t="s">
        <v>8</v>
      </c>
      <c r="Z386" t="s">
        <v>105</v>
      </c>
      <c r="AA386" t="s">
        <v>308</v>
      </c>
      <c r="AB386" s="37">
        <v>1</v>
      </c>
      <c r="AC386" s="37">
        <v>35780</v>
      </c>
      <c r="AD386" s="37">
        <v>75096</v>
      </c>
      <c r="AE386" s="37">
        <v>35780</v>
      </c>
    </row>
    <row r="387" spans="1:31">
      <c r="A387" t="s">
        <v>189</v>
      </c>
      <c r="B387" t="s">
        <v>190</v>
      </c>
      <c r="C387" t="s">
        <v>191</v>
      </c>
      <c r="D387" t="s">
        <v>905</v>
      </c>
      <c r="E387" t="s">
        <v>9533</v>
      </c>
      <c r="F387" t="s">
        <v>9534</v>
      </c>
      <c r="G387" t="s">
        <v>7632</v>
      </c>
      <c r="H387" t="s">
        <v>195</v>
      </c>
      <c r="I387" t="s">
        <v>908</v>
      </c>
      <c r="J387" t="s">
        <v>9535</v>
      </c>
      <c r="K387" t="s">
        <v>96</v>
      </c>
      <c r="L387" t="s">
        <v>9536</v>
      </c>
      <c r="M387" s="35">
        <v>46000.353831018518</v>
      </c>
      <c r="N387" s="35">
        <v>46006.691666666673</v>
      </c>
      <c r="P387" t="s">
        <v>7635</v>
      </c>
      <c r="Q387" t="s">
        <v>7636</v>
      </c>
      <c r="R387" t="s">
        <v>98</v>
      </c>
      <c r="S387" t="s">
        <v>119</v>
      </c>
      <c r="U387" t="s">
        <v>5928</v>
      </c>
      <c r="V387" t="s">
        <v>9537</v>
      </c>
      <c r="W387" t="s">
        <v>102</v>
      </c>
      <c r="Y387" t="s">
        <v>8</v>
      </c>
      <c r="Z387" t="s">
        <v>105</v>
      </c>
      <c r="AA387" t="s">
        <v>8363</v>
      </c>
      <c r="AB387" s="37">
        <v>1</v>
      </c>
      <c r="AC387" s="37">
        <v>35780</v>
      </c>
      <c r="AD387" s="37">
        <v>75096</v>
      </c>
      <c r="AE387" s="37">
        <v>35780</v>
      </c>
    </row>
    <row r="388" spans="1:31">
      <c r="A388" t="s">
        <v>189</v>
      </c>
      <c r="B388" t="s">
        <v>190</v>
      </c>
      <c r="C388" t="s">
        <v>191</v>
      </c>
      <c r="D388" t="s">
        <v>871</v>
      </c>
      <c r="E388" t="s">
        <v>9538</v>
      </c>
      <c r="F388" t="s">
        <v>9539</v>
      </c>
      <c r="G388" t="s">
        <v>7632</v>
      </c>
      <c r="H388" t="s">
        <v>195</v>
      </c>
      <c r="I388" t="s">
        <v>874</v>
      </c>
      <c r="J388" t="s">
        <v>9540</v>
      </c>
      <c r="K388" t="s">
        <v>96</v>
      </c>
      <c r="L388" t="s">
        <v>9541</v>
      </c>
      <c r="M388" s="35">
        <v>46000.348043981481</v>
      </c>
      <c r="N388" s="35">
        <v>46003.452777777777</v>
      </c>
      <c r="P388" t="s">
        <v>7635</v>
      </c>
      <c r="Q388" t="s">
        <v>7636</v>
      </c>
      <c r="R388" t="s">
        <v>98</v>
      </c>
      <c r="S388" t="s">
        <v>119</v>
      </c>
      <c r="T388" t="s">
        <v>100</v>
      </c>
      <c r="U388" t="s">
        <v>5928</v>
      </c>
      <c r="V388" t="s">
        <v>9542</v>
      </c>
      <c r="W388" t="s">
        <v>102</v>
      </c>
      <c r="Y388" t="s">
        <v>11</v>
      </c>
      <c r="Z388" t="s">
        <v>105</v>
      </c>
      <c r="AA388" t="s">
        <v>553</v>
      </c>
      <c r="AB388" s="37">
        <v>1</v>
      </c>
      <c r="AC388" s="37">
        <v>67654</v>
      </c>
      <c r="AD388" s="37">
        <v>140396</v>
      </c>
      <c r="AE388" s="37">
        <v>67654</v>
      </c>
    </row>
    <row r="389" spans="1:31">
      <c r="A389" t="s">
        <v>242</v>
      </c>
      <c r="B389" t="s">
        <v>248</v>
      </c>
      <c r="C389" t="s">
        <v>244</v>
      </c>
      <c r="D389" t="s">
        <v>5214</v>
      </c>
      <c r="E389" t="s">
        <v>9543</v>
      </c>
      <c r="F389" t="s">
        <v>9544</v>
      </c>
      <c r="G389" t="s">
        <v>7632</v>
      </c>
      <c r="H389" t="s">
        <v>248</v>
      </c>
      <c r="I389" t="s">
        <v>5217</v>
      </c>
      <c r="J389" t="s">
        <v>9545</v>
      </c>
      <c r="K389" t="s">
        <v>96</v>
      </c>
      <c r="L389" t="s">
        <v>9546</v>
      </c>
      <c r="M389" s="35">
        <v>46000.37091435185</v>
      </c>
      <c r="N389" s="35">
        <v>46006.593055555553</v>
      </c>
      <c r="P389" t="s">
        <v>7635</v>
      </c>
      <c r="Q389" t="s">
        <v>7636</v>
      </c>
      <c r="R389" t="s">
        <v>964</v>
      </c>
      <c r="S389" t="s">
        <v>964</v>
      </c>
      <c r="T389" t="s">
        <v>100</v>
      </c>
      <c r="U389" t="s">
        <v>5928</v>
      </c>
      <c r="V389" t="s">
        <v>9547</v>
      </c>
      <c r="W389" t="s">
        <v>102</v>
      </c>
      <c r="Y389" t="s">
        <v>11</v>
      </c>
      <c r="Z389" t="s">
        <v>105</v>
      </c>
      <c r="AA389" t="s">
        <v>1929</v>
      </c>
      <c r="AB389" s="37">
        <v>1</v>
      </c>
      <c r="AC389" s="37">
        <v>67654</v>
      </c>
      <c r="AD389" s="37">
        <v>140396</v>
      </c>
      <c r="AE389" s="37">
        <v>67654</v>
      </c>
    </row>
    <row r="390" spans="1:31">
      <c r="A390" t="s">
        <v>417</v>
      </c>
      <c r="B390" t="s">
        <v>86</v>
      </c>
      <c r="C390" t="s">
        <v>87</v>
      </c>
      <c r="D390" t="s">
        <v>6603</v>
      </c>
      <c r="E390" t="s">
        <v>9548</v>
      </c>
      <c r="F390" t="s">
        <v>9549</v>
      </c>
      <c r="G390" t="s">
        <v>7632</v>
      </c>
      <c r="H390" t="s">
        <v>455</v>
      </c>
      <c r="I390" t="s">
        <v>6604</v>
      </c>
      <c r="J390" t="s">
        <v>9550</v>
      </c>
      <c r="K390" t="s">
        <v>96</v>
      </c>
      <c r="L390" t="s">
        <v>9551</v>
      </c>
      <c r="M390" s="35">
        <v>46000.37605324074</v>
      </c>
      <c r="N390" s="35">
        <v>46001.553472222222</v>
      </c>
      <c r="P390" t="s">
        <v>7635</v>
      </c>
      <c r="Q390" t="s">
        <v>7636</v>
      </c>
      <c r="R390" t="s">
        <v>98</v>
      </c>
      <c r="S390" t="s">
        <v>99</v>
      </c>
      <c r="T390" t="s">
        <v>100</v>
      </c>
      <c r="V390" t="s">
        <v>9552</v>
      </c>
      <c r="W390" t="s">
        <v>7667</v>
      </c>
      <c r="Y390" t="s">
        <v>11</v>
      </c>
      <c r="Z390" t="s">
        <v>105</v>
      </c>
      <c r="AA390" t="s">
        <v>1318</v>
      </c>
      <c r="AB390" s="37">
        <v>1</v>
      </c>
      <c r="AC390" s="37">
        <v>67654</v>
      </c>
      <c r="AD390" s="37">
        <v>140396</v>
      </c>
      <c r="AE390" s="37">
        <v>67654</v>
      </c>
    </row>
    <row r="391" spans="1:31">
      <c r="A391" t="s">
        <v>242</v>
      </c>
      <c r="B391" t="s">
        <v>248</v>
      </c>
      <c r="C391" t="s">
        <v>244</v>
      </c>
      <c r="D391" t="s">
        <v>309</v>
      </c>
      <c r="E391" t="s">
        <v>9553</v>
      </c>
      <c r="F391" t="s">
        <v>9554</v>
      </c>
      <c r="G391" t="s">
        <v>7632</v>
      </c>
      <c r="H391" t="s">
        <v>248</v>
      </c>
      <c r="I391" t="s">
        <v>242</v>
      </c>
      <c r="J391" t="s">
        <v>9555</v>
      </c>
      <c r="K391" t="s">
        <v>96</v>
      </c>
      <c r="L391" t="s">
        <v>9556</v>
      </c>
      <c r="M391" s="35">
        <v>46000.404108796298</v>
      </c>
      <c r="N391" s="35">
        <v>46001.45</v>
      </c>
      <c r="P391" t="s">
        <v>7635</v>
      </c>
      <c r="Q391" t="s">
        <v>7636</v>
      </c>
      <c r="R391" t="s">
        <v>98</v>
      </c>
      <c r="S391" t="s">
        <v>99</v>
      </c>
      <c r="T391" t="s">
        <v>100</v>
      </c>
      <c r="U391" t="s">
        <v>5928</v>
      </c>
      <c r="V391" t="s">
        <v>9557</v>
      </c>
      <c r="W391" t="s">
        <v>102</v>
      </c>
      <c r="Y391" t="s">
        <v>8</v>
      </c>
      <c r="Z391" t="s">
        <v>105</v>
      </c>
      <c r="AA391" t="s">
        <v>3485</v>
      </c>
      <c r="AB391" s="37">
        <v>1</v>
      </c>
      <c r="AC391" s="37">
        <v>35780</v>
      </c>
      <c r="AD391" s="37">
        <v>75096</v>
      </c>
      <c r="AE391" s="37">
        <v>35780</v>
      </c>
    </row>
    <row r="392" spans="1:31">
      <c r="A392" t="s">
        <v>189</v>
      </c>
      <c r="B392" t="s">
        <v>190</v>
      </c>
      <c r="C392" t="s">
        <v>191</v>
      </c>
      <c r="D392" t="s">
        <v>210</v>
      </c>
      <c r="E392" t="s">
        <v>9558</v>
      </c>
      <c r="F392" t="s">
        <v>9559</v>
      </c>
      <c r="G392" t="s">
        <v>7632</v>
      </c>
      <c r="H392" t="s">
        <v>195</v>
      </c>
      <c r="I392" t="s">
        <v>189</v>
      </c>
      <c r="J392" t="s">
        <v>9560</v>
      </c>
      <c r="K392" t="s">
        <v>96</v>
      </c>
      <c r="L392" t="s">
        <v>9561</v>
      </c>
      <c r="M392" s="35">
        <v>46000.409178240741</v>
      </c>
      <c r="N392" s="35">
        <v>46006.694444444453</v>
      </c>
      <c r="P392" t="s">
        <v>7635</v>
      </c>
      <c r="Q392" t="s">
        <v>7636</v>
      </c>
      <c r="R392" t="s">
        <v>142</v>
      </c>
      <c r="S392" t="s">
        <v>2137</v>
      </c>
      <c r="U392" t="s">
        <v>5928</v>
      </c>
      <c r="V392" t="s">
        <v>9562</v>
      </c>
      <c r="W392" t="s">
        <v>102</v>
      </c>
      <c r="Y392" t="s">
        <v>8</v>
      </c>
      <c r="Z392" t="s">
        <v>105</v>
      </c>
      <c r="AA392" t="s">
        <v>8363</v>
      </c>
      <c r="AB392" s="37">
        <v>1</v>
      </c>
      <c r="AC392" s="37">
        <v>35780</v>
      </c>
      <c r="AD392" s="37">
        <v>75096</v>
      </c>
      <c r="AE392" s="37">
        <v>35780</v>
      </c>
    </row>
    <row r="393" spans="1:31">
      <c r="A393" t="s">
        <v>189</v>
      </c>
      <c r="B393" t="s">
        <v>190</v>
      </c>
      <c r="C393" t="s">
        <v>191</v>
      </c>
      <c r="D393" t="s">
        <v>9563</v>
      </c>
      <c r="E393" t="s">
        <v>9564</v>
      </c>
      <c r="F393" t="s">
        <v>9565</v>
      </c>
      <c r="G393" t="s">
        <v>7625</v>
      </c>
      <c r="H393" t="s">
        <v>195</v>
      </c>
      <c r="I393" t="s">
        <v>9566</v>
      </c>
      <c r="J393" t="s">
        <v>9567</v>
      </c>
      <c r="K393" t="s">
        <v>96</v>
      </c>
      <c r="L393" t="s">
        <v>9568</v>
      </c>
      <c r="M393" s="35">
        <v>46000.414398148147</v>
      </c>
      <c r="N393" s="35">
        <v>46007.386805555558</v>
      </c>
      <c r="P393" t="s">
        <v>7628</v>
      </c>
      <c r="R393" t="s">
        <v>964</v>
      </c>
      <c r="S393" t="s">
        <v>964</v>
      </c>
      <c r="U393" t="s">
        <v>5928</v>
      </c>
      <c r="V393" t="s">
        <v>9569</v>
      </c>
      <c r="W393" t="s">
        <v>7628</v>
      </c>
      <c r="Y393" t="s">
        <v>13</v>
      </c>
      <c r="Z393" t="s">
        <v>105</v>
      </c>
      <c r="AB393" s="37">
        <v>1</v>
      </c>
      <c r="AC393" s="37">
        <v>35780</v>
      </c>
      <c r="AD393" s="37">
        <v>0</v>
      </c>
      <c r="AE393" s="37">
        <v>35780</v>
      </c>
    </row>
    <row r="394" spans="1:31">
      <c r="A394" t="s">
        <v>189</v>
      </c>
      <c r="B394" t="s">
        <v>190</v>
      </c>
      <c r="C394" t="s">
        <v>191</v>
      </c>
      <c r="D394" t="s">
        <v>905</v>
      </c>
      <c r="E394" t="s">
        <v>9570</v>
      </c>
      <c r="F394" t="s">
        <v>2654</v>
      </c>
      <c r="G394" t="s">
        <v>8307</v>
      </c>
      <c r="H394" t="s">
        <v>195</v>
      </c>
      <c r="I394" t="s">
        <v>908</v>
      </c>
      <c r="J394" t="s">
        <v>2655</v>
      </c>
      <c r="K394" t="s">
        <v>96</v>
      </c>
      <c r="L394" t="s">
        <v>9571</v>
      </c>
      <c r="M394" s="35">
        <v>46000.418749999997</v>
      </c>
      <c r="N394" s="35">
        <v>46002.520138888889</v>
      </c>
      <c r="P394" t="s">
        <v>7635</v>
      </c>
      <c r="Q394" t="s">
        <v>7636</v>
      </c>
      <c r="R394" t="s">
        <v>963</v>
      </c>
      <c r="S394" t="s">
        <v>964</v>
      </c>
      <c r="U394" t="s">
        <v>9572</v>
      </c>
      <c r="V394" t="s">
        <v>9573</v>
      </c>
      <c r="W394" t="s">
        <v>955</v>
      </c>
      <c r="Y394" t="s">
        <v>8</v>
      </c>
      <c r="Z394" t="s">
        <v>105</v>
      </c>
      <c r="AB394" s="37">
        <v>0</v>
      </c>
      <c r="AC394" s="37">
        <v>41241</v>
      </c>
      <c r="AD394" s="37">
        <v>0</v>
      </c>
      <c r="AE394" s="37">
        <v>41241</v>
      </c>
    </row>
    <row r="395" spans="1:31">
      <c r="A395" t="s">
        <v>242</v>
      </c>
      <c r="B395" t="s">
        <v>248</v>
      </c>
      <c r="C395" t="s">
        <v>244</v>
      </c>
      <c r="D395" t="s">
        <v>309</v>
      </c>
      <c r="E395" t="s">
        <v>9574</v>
      </c>
      <c r="F395" t="s">
        <v>9575</v>
      </c>
      <c r="G395" t="s">
        <v>7632</v>
      </c>
      <c r="H395" t="s">
        <v>248</v>
      </c>
      <c r="I395" t="s">
        <v>242</v>
      </c>
      <c r="J395" t="s">
        <v>9576</v>
      </c>
      <c r="K395" t="s">
        <v>96</v>
      </c>
      <c r="L395" t="s">
        <v>9577</v>
      </c>
      <c r="M395" s="35">
        <v>46000.408252314817</v>
      </c>
      <c r="N395" s="35">
        <v>46001.695833333331</v>
      </c>
      <c r="P395" t="s">
        <v>7635</v>
      </c>
      <c r="Q395" t="s">
        <v>7636</v>
      </c>
      <c r="R395" t="s">
        <v>963</v>
      </c>
      <c r="S395" t="s">
        <v>963</v>
      </c>
      <c r="T395" t="s">
        <v>100</v>
      </c>
      <c r="U395" t="s">
        <v>5928</v>
      </c>
      <c r="V395" t="s">
        <v>9578</v>
      </c>
      <c r="W395" t="s">
        <v>102</v>
      </c>
      <c r="Y395" t="s">
        <v>8</v>
      </c>
      <c r="Z395" t="s">
        <v>105</v>
      </c>
      <c r="AA395" t="s">
        <v>263</v>
      </c>
      <c r="AB395" s="37">
        <v>1</v>
      </c>
      <c r="AC395" s="37">
        <v>35780</v>
      </c>
      <c r="AD395" s="37">
        <v>75096</v>
      </c>
      <c r="AE395" s="37">
        <v>35780</v>
      </c>
    </row>
    <row r="396" spans="1:31">
      <c r="A396" t="s">
        <v>750</v>
      </c>
      <c r="B396" t="s">
        <v>957</v>
      </c>
      <c r="C396" t="s">
        <v>286</v>
      </c>
      <c r="D396" t="s">
        <v>3770</v>
      </c>
      <c r="E396" t="s">
        <v>9579</v>
      </c>
      <c r="F396" t="s">
        <v>9580</v>
      </c>
      <c r="G396" t="s">
        <v>7632</v>
      </c>
      <c r="H396" t="s">
        <v>754</v>
      </c>
      <c r="I396" t="s">
        <v>750</v>
      </c>
      <c r="J396" t="s">
        <v>9581</v>
      </c>
      <c r="K396" t="s">
        <v>96</v>
      </c>
      <c r="L396" t="s">
        <v>9582</v>
      </c>
      <c r="M396" s="35">
        <v>46000.417754629627</v>
      </c>
      <c r="N396" s="35">
        <v>46008.368055555547</v>
      </c>
      <c r="P396" t="s">
        <v>7635</v>
      </c>
      <c r="Q396" t="s">
        <v>7636</v>
      </c>
      <c r="R396" t="s">
        <v>98</v>
      </c>
      <c r="S396" t="s">
        <v>119</v>
      </c>
      <c r="T396" t="s">
        <v>100</v>
      </c>
      <c r="U396" t="s">
        <v>5928</v>
      </c>
      <c r="V396" t="s">
        <v>9583</v>
      </c>
      <c r="W396" t="s">
        <v>102</v>
      </c>
      <c r="Y396" t="s">
        <v>8</v>
      </c>
      <c r="Z396" t="s">
        <v>105</v>
      </c>
      <c r="AA396" t="s">
        <v>3777</v>
      </c>
      <c r="AB396" s="37">
        <v>1</v>
      </c>
      <c r="AC396" s="37">
        <v>35780</v>
      </c>
      <c r="AD396" s="37">
        <v>75096</v>
      </c>
      <c r="AE396" s="37">
        <v>35780</v>
      </c>
    </row>
    <row r="397" spans="1:31">
      <c r="A397" t="s">
        <v>108</v>
      </c>
      <c r="B397" t="s">
        <v>109</v>
      </c>
      <c r="C397" t="s">
        <v>110</v>
      </c>
      <c r="D397" t="s">
        <v>966</v>
      </c>
      <c r="E397" t="s">
        <v>9584</v>
      </c>
      <c r="F397" t="s">
        <v>2579</v>
      </c>
      <c r="G397" t="s">
        <v>7625</v>
      </c>
      <c r="H397" t="s">
        <v>183</v>
      </c>
      <c r="I397" t="s">
        <v>969</v>
      </c>
      <c r="J397" t="s">
        <v>2580</v>
      </c>
      <c r="K397" t="s">
        <v>96</v>
      </c>
      <c r="L397" t="s">
        <v>9585</v>
      </c>
      <c r="M397" s="35">
        <v>46000.417245370372</v>
      </c>
      <c r="N397" s="35">
        <v>46009.617361111108</v>
      </c>
      <c r="P397" t="s">
        <v>7628</v>
      </c>
      <c r="R397" t="s">
        <v>98</v>
      </c>
      <c r="S397" t="s">
        <v>99</v>
      </c>
      <c r="U397" t="s">
        <v>8269</v>
      </c>
      <c r="V397" t="s">
        <v>9586</v>
      </c>
      <c r="W397" t="s">
        <v>7628</v>
      </c>
      <c r="Y397" t="s">
        <v>15</v>
      </c>
      <c r="Z397" t="s">
        <v>105</v>
      </c>
      <c r="AB397" s="37">
        <v>1</v>
      </c>
      <c r="AC397" s="37">
        <v>35780</v>
      </c>
      <c r="AD397" s="37">
        <v>0</v>
      </c>
      <c r="AE397" s="37">
        <v>35780</v>
      </c>
    </row>
    <row r="398" spans="1:31">
      <c r="A398" t="s">
        <v>189</v>
      </c>
      <c r="B398" t="s">
        <v>190</v>
      </c>
      <c r="C398" t="s">
        <v>191</v>
      </c>
      <c r="D398" t="s">
        <v>905</v>
      </c>
      <c r="E398" t="s">
        <v>9587</v>
      </c>
      <c r="F398" t="s">
        <v>9588</v>
      </c>
      <c r="G398" t="s">
        <v>7632</v>
      </c>
      <c r="H398" t="s">
        <v>195</v>
      </c>
      <c r="I398" t="s">
        <v>908</v>
      </c>
      <c r="J398" t="s">
        <v>9589</v>
      </c>
      <c r="K398" t="s">
        <v>96</v>
      </c>
      <c r="L398" t="s">
        <v>9590</v>
      </c>
      <c r="M398" s="35">
        <v>46000.421909722223</v>
      </c>
      <c r="N398" s="35">
        <v>46006.695138888892</v>
      </c>
      <c r="P398" t="s">
        <v>7635</v>
      </c>
      <c r="Q398" t="s">
        <v>7636</v>
      </c>
      <c r="R398" t="s">
        <v>964</v>
      </c>
      <c r="S398" t="s">
        <v>964</v>
      </c>
      <c r="U398" t="s">
        <v>5928</v>
      </c>
      <c r="V398" t="s">
        <v>9591</v>
      </c>
      <c r="W398" t="s">
        <v>102</v>
      </c>
      <c r="Y398" t="s">
        <v>8</v>
      </c>
      <c r="Z398" t="s">
        <v>105</v>
      </c>
      <c r="AA398" t="s">
        <v>8363</v>
      </c>
      <c r="AB398" s="37">
        <v>1</v>
      </c>
      <c r="AC398" s="37">
        <v>35780</v>
      </c>
      <c r="AD398" s="37">
        <v>75096</v>
      </c>
      <c r="AE398" s="37">
        <v>35780</v>
      </c>
    </row>
    <row r="399" spans="1:31">
      <c r="A399" t="s">
        <v>85</v>
      </c>
      <c r="B399" t="s">
        <v>86</v>
      </c>
      <c r="C399" t="s">
        <v>87</v>
      </c>
      <c r="D399" t="s">
        <v>202</v>
      </c>
      <c r="E399" t="s">
        <v>9592</v>
      </c>
      <c r="F399" t="s">
        <v>9593</v>
      </c>
      <c r="G399" t="s">
        <v>7632</v>
      </c>
      <c r="H399" t="s">
        <v>93</v>
      </c>
      <c r="I399" t="s">
        <v>85</v>
      </c>
      <c r="J399" t="s">
        <v>9594</v>
      </c>
      <c r="K399" t="s">
        <v>96</v>
      </c>
      <c r="L399" t="s">
        <v>9595</v>
      </c>
      <c r="M399" s="35">
        <v>46000.425162037027</v>
      </c>
      <c r="N399" s="35">
        <v>46000.512499999997</v>
      </c>
      <c r="P399" t="s">
        <v>7635</v>
      </c>
      <c r="Q399" t="s">
        <v>7636</v>
      </c>
      <c r="R399" t="s">
        <v>964</v>
      </c>
      <c r="S399" t="s">
        <v>964</v>
      </c>
      <c r="T399" t="s">
        <v>100</v>
      </c>
      <c r="U399" t="s">
        <v>5928</v>
      </c>
      <c r="V399" t="s">
        <v>9596</v>
      </c>
      <c r="W399" t="s">
        <v>102</v>
      </c>
      <c r="Y399" t="s">
        <v>8</v>
      </c>
      <c r="Z399" t="s">
        <v>105</v>
      </c>
      <c r="AA399" t="s">
        <v>3083</v>
      </c>
      <c r="AB399" s="37">
        <v>1</v>
      </c>
      <c r="AC399" s="37">
        <v>35780</v>
      </c>
      <c r="AD399" s="37">
        <v>75096</v>
      </c>
      <c r="AE399" s="37">
        <v>35780</v>
      </c>
    </row>
    <row r="400" spans="1:31">
      <c r="A400" t="s">
        <v>750</v>
      </c>
      <c r="B400" t="s">
        <v>957</v>
      </c>
      <c r="C400" t="s">
        <v>286</v>
      </c>
      <c r="D400" t="s">
        <v>1006</v>
      </c>
      <c r="E400" t="s">
        <v>9597</v>
      </c>
      <c r="F400" t="s">
        <v>9598</v>
      </c>
      <c r="G400" t="s">
        <v>7625</v>
      </c>
      <c r="H400" t="s">
        <v>754</v>
      </c>
      <c r="I400" t="s">
        <v>1009</v>
      </c>
      <c r="J400" t="s">
        <v>9599</v>
      </c>
      <c r="K400" t="s">
        <v>96</v>
      </c>
      <c r="L400" t="s">
        <v>9600</v>
      </c>
      <c r="M400" s="35">
        <v>46000.420659722222</v>
      </c>
      <c r="N400" s="35">
        <v>46008.638888888891</v>
      </c>
      <c r="P400" t="s">
        <v>7628</v>
      </c>
      <c r="R400" t="s">
        <v>98</v>
      </c>
      <c r="S400" t="s">
        <v>99</v>
      </c>
      <c r="U400" t="s">
        <v>5928</v>
      </c>
      <c r="V400" t="s">
        <v>9601</v>
      </c>
      <c r="W400" t="s">
        <v>7628</v>
      </c>
      <c r="Y400" t="s">
        <v>15</v>
      </c>
      <c r="Z400" t="s">
        <v>105</v>
      </c>
      <c r="AB400" s="37">
        <v>1</v>
      </c>
      <c r="AC400" s="37">
        <v>35780</v>
      </c>
      <c r="AD400" s="37">
        <v>0</v>
      </c>
      <c r="AE400" s="37">
        <v>35780</v>
      </c>
    </row>
    <row r="401" spans="1:31">
      <c r="A401" t="s">
        <v>147</v>
      </c>
      <c r="B401" t="s">
        <v>124</v>
      </c>
      <c r="C401" t="s">
        <v>125</v>
      </c>
      <c r="D401" t="s">
        <v>3618</v>
      </c>
      <c r="E401" t="s">
        <v>9602</v>
      </c>
      <c r="F401" t="s">
        <v>9603</v>
      </c>
      <c r="G401" t="s">
        <v>7625</v>
      </c>
      <c r="H401" t="s">
        <v>129</v>
      </c>
      <c r="I401" t="s">
        <v>3621</v>
      </c>
      <c r="J401" t="s">
        <v>9604</v>
      </c>
      <c r="K401" t="s">
        <v>96</v>
      </c>
      <c r="L401" t="s">
        <v>9605</v>
      </c>
      <c r="M401" s="35">
        <v>46000.42392361111</v>
      </c>
      <c r="N401" s="35">
        <v>46007.359027777777</v>
      </c>
      <c r="P401" t="s">
        <v>7628</v>
      </c>
      <c r="R401" t="s">
        <v>98</v>
      </c>
      <c r="S401" t="s">
        <v>119</v>
      </c>
      <c r="U401" t="s">
        <v>5928</v>
      </c>
      <c r="V401" t="s">
        <v>9606</v>
      </c>
      <c r="W401" t="s">
        <v>7628</v>
      </c>
      <c r="Y401" t="s">
        <v>13</v>
      </c>
      <c r="Z401" t="s">
        <v>105</v>
      </c>
      <c r="AB401" s="37">
        <v>1</v>
      </c>
      <c r="AC401" s="37">
        <v>35780</v>
      </c>
      <c r="AD401" s="37">
        <v>0</v>
      </c>
      <c r="AE401" s="37">
        <v>35780</v>
      </c>
    </row>
    <row r="402" spans="1:31">
      <c r="A402" t="s">
        <v>189</v>
      </c>
      <c r="B402" t="s">
        <v>190</v>
      </c>
      <c r="C402" t="s">
        <v>191</v>
      </c>
      <c r="D402" t="s">
        <v>596</v>
      </c>
      <c r="E402" t="s">
        <v>9607</v>
      </c>
      <c r="F402" t="s">
        <v>9608</v>
      </c>
      <c r="G402" t="s">
        <v>7632</v>
      </c>
      <c r="H402" t="s">
        <v>195</v>
      </c>
      <c r="I402" t="s">
        <v>599</v>
      </c>
      <c r="J402" t="s">
        <v>9609</v>
      </c>
      <c r="K402" t="s">
        <v>96</v>
      </c>
      <c r="L402" t="s">
        <v>9610</v>
      </c>
      <c r="M402" s="35">
        <v>46000.425833333327</v>
      </c>
      <c r="N402" s="35">
        <v>46003.495138888888</v>
      </c>
      <c r="P402" t="s">
        <v>7635</v>
      </c>
      <c r="Q402" t="s">
        <v>7636</v>
      </c>
      <c r="R402" t="s">
        <v>98</v>
      </c>
      <c r="S402" t="s">
        <v>119</v>
      </c>
      <c r="T402" t="s">
        <v>100</v>
      </c>
      <c r="U402" t="s">
        <v>5928</v>
      </c>
      <c r="V402" t="s">
        <v>9611</v>
      </c>
      <c r="W402" t="s">
        <v>102</v>
      </c>
      <c r="Y402" t="s">
        <v>11</v>
      </c>
      <c r="Z402" t="s">
        <v>105</v>
      </c>
      <c r="AA402" t="s">
        <v>553</v>
      </c>
      <c r="AB402" s="37">
        <v>1</v>
      </c>
      <c r="AC402" s="37">
        <v>67654</v>
      </c>
      <c r="AD402" s="37">
        <v>140396</v>
      </c>
      <c r="AE402" s="37">
        <v>67654</v>
      </c>
    </row>
    <row r="403" spans="1:31">
      <c r="A403" t="s">
        <v>1084</v>
      </c>
      <c r="B403" t="s">
        <v>957</v>
      </c>
      <c r="C403" t="s">
        <v>286</v>
      </c>
      <c r="D403" t="s">
        <v>2683</v>
      </c>
      <c r="E403" t="s">
        <v>9612</v>
      </c>
      <c r="F403" t="s">
        <v>7451</v>
      </c>
      <c r="G403" t="s">
        <v>7632</v>
      </c>
      <c r="H403" t="s">
        <v>1088</v>
      </c>
      <c r="I403" t="s">
        <v>1084</v>
      </c>
      <c r="J403" t="s">
        <v>7452</v>
      </c>
      <c r="K403" t="s">
        <v>96</v>
      </c>
      <c r="L403" t="s">
        <v>9613</v>
      </c>
      <c r="M403" s="35">
        <v>46000.428472222222</v>
      </c>
      <c r="N403" s="35">
        <v>46002.460416666669</v>
      </c>
      <c r="P403" t="s">
        <v>7635</v>
      </c>
      <c r="Q403" t="s">
        <v>7636</v>
      </c>
      <c r="R403" t="s">
        <v>98</v>
      </c>
      <c r="S403" t="s">
        <v>99</v>
      </c>
      <c r="T403" t="s">
        <v>100</v>
      </c>
      <c r="U403" t="s">
        <v>5928</v>
      </c>
      <c r="V403" t="s">
        <v>9614</v>
      </c>
      <c r="W403" t="s">
        <v>102</v>
      </c>
      <c r="Y403" t="s">
        <v>8</v>
      </c>
      <c r="Z403" t="s">
        <v>105</v>
      </c>
      <c r="AA403" t="s">
        <v>1506</v>
      </c>
      <c r="AB403" s="37">
        <v>1</v>
      </c>
      <c r="AC403" s="37">
        <v>35780</v>
      </c>
      <c r="AD403" s="37">
        <v>75096</v>
      </c>
      <c r="AE403" s="37">
        <v>35780</v>
      </c>
    </row>
    <row r="404" spans="1:31">
      <c r="A404" t="s">
        <v>189</v>
      </c>
      <c r="B404" t="s">
        <v>190</v>
      </c>
      <c r="C404" t="s">
        <v>191</v>
      </c>
      <c r="D404" t="s">
        <v>6673</v>
      </c>
      <c r="E404" t="s">
        <v>9615</v>
      </c>
      <c r="F404" t="s">
        <v>9616</v>
      </c>
      <c r="G404" t="s">
        <v>7625</v>
      </c>
      <c r="H404" t="s">
        <v>195</v>
      </c>
      <c r="I404" t="s">
        <v>6676</v>
      </c>
      <c r="J404" t="s">
        <v>9617</v>
      </c>
      <c r="K404" t="s">
        <v>96</v>
      </c>
      <c r="L404" t="s">
        <v>9618</v>
      </c>
      <c r="M404" s="35">
        <v>46000.437777777777</v>
      </c>
      <c r="N404" s="35">
        <v>46008.470138888893</v>
      </c>
      <c r="P404" t="s">
        <v>7628</v>
      </c>
      <c r="R404" t="s">
        <v>964</v>
      </c>
      <c r="S404" t="s">
        <v>964</v>
      </c>
      <c r="U404" t="s">
        <v>5928</v>
      </c>
      <c r="V404" t="s">
        <v>9619</v>
      </c>
      <c r="W404" t="s">
        <v>7628</v>
      </c>
      <c r="Y404" t="s">
        <v>15</v>
      </c>
      <c r="Z404" t="s">
        <v>105</v>
      </c>
      <c r="AB404" s="37">
        <v>1</v>
      </c>
      <c r="AC404" s="37">
        <v>35780</v>
      </c>
      <c r="AD404" s="37">
        <v>0</v>
      </c>
      <c r="AE404" s="37">
        <v>35780</v>
      </c>
    </row>
    <row r="405" spans="1:31">
      <c r="A405" t="s">
        <v>147</v>
      </c>
      <c r="B405" t="s">
        <v>124</v>
      </c>
      <c r="C405" t="s">
        <v>125</v>
      </c>
      <c r="D405" t="s">
        <v>1688</v>
      </c>
      <c r="E405" t="s">
        <v>9620</v>
      </c>
      <c r="F405" t="s">
        <v>9621</v>
      </c>
      <c r="G405" t="s">
        <v>7625</v>
      </c>
      <c r="H405" t="s">
        <v>151</v>
      </c>
      <c r="I405" t="s">
        <v>1691</v>
      </c>
      <c r="J405" t="s">
        <v>9622</v>
      </c>
      <c r="K405" t="s">
        <v>96</v>
      </c>
      <c r="L405" t="s">
        <v>9623</v>
      </c>
      <c r="M405" s="35">
        <v>46000.465289351851</v>
      </c>
      <c r="N405" s="35">
        <v>46009.671527777777</v>
      </c>
      <c r="P405" t="s">
        <v>7628</v>
      </c>
      <c r="R405" t="s">
        <v>964</v>
      </c>
      <c r="S405" t="s">
        <v>964</v>
      </c>
      <c r="U405" t="s">
        <v>5928</v>
      </c>
      <c r="V405" t="s">
        <v>9624</v>
      </c>
      <c r="W405" t="s">
        <v>7628</v>
      </c>
      <c r="Y405" t="s">
        <v>15</v>
      </c>
      <c r="Z405" t="s">
        <v>105</v>
      </c>
      <c r="AB405" s="37">
        <v>1</v>
      </c>
      <c r="AC405" s="37">
        <v>35780</v>
      </c>
      <c r="AD405" s="37">
        <v>0</v>
      </c>
      <c r="AE405" s="37">
        <v>35780</v>
      </c>
    </row>
    <row r="406" spans="1:31">
      <c r="A406" t="s">
        <v>297</v>
      </c>
      <c r="B406" t="s">
        <v>109</v>
      </c>
      <c r="C406" t="s">
        <v>110</v>
      </c>
      <c r="D406" t="s">
        <v>352</v>
      </c>
      <c r="E406" t="s">
        <v>9625</v>
      </c>
      <c r="F406" t="s">
        <v>9626</v>
      </c>
      <c r="G406" t="s">
        <v>7632</v>
      </c>
      <c r="H406" t="s">
        <v>302</v>
      </c>
      <c r="I406" t="s">
        <v>297</v>
      </c>
      <c r="J406" t="s">
        <v>9627</v>
      </c>
      <c r="K406" t="s">
        <v>96</v>
      </c>
      <c r="L406" t="s">
        <v>9628</v>
      </c>
      <c r="M406" s="35">
        <v>46000.464363425926</v>
      </c>
      <c r="N406" s="35">
        <v>46001.510416666657</v>
      </c>
      <c r="P406" t="s">
        <v>7635</v>
      </c>
      <c r="Q406" t="s">
        <v>7636</v>
      </c>
      <c r="R406" t="s">
        <v>964</v>
      </c>
      <c r="S406" t="s">
        <v>964</v>
      </c>
      <c r="T406" t="s">
        <v>100</v>
      </c>
      <c r="U406" t="s">
        <v>5928</v>
      </c>
      <c r="V406" t="s">
        <v>9629</v>
      </c>
      <c r="W406" t="s">
        <v>102</v>
      </c>
      <c r="Y406" t="s">
        <v>8</v>
      </c>
      <c r="Z406" t="s">
        <v>105</v>
      </c>
      <c r="AA406" t="s">
        <v>2537</v>
      </c>
      <c r="AB406" s="37">
        <v>1</v>
      </c>
      <c r="AC406" s="37">
        <v>35780</v>
      </c>
      <c r="AD406" s="37">
        <v>75096</v>
      </c>
      <c r="AE406" s="37">
        <v>35780</v>
      </c>
    </row>
    <row r="407" spans="1:31">
      <c r="A407" t="s">
        <v>297</v>
      </c>
      <c r="B407" t="s">
        <v>109</v>
      </c>
      <c r="C407" t="s">
        <v>110</v>
      </c>
      <c r="D407" t="s">
        <v>352</v>
      </c>
      <c r="E407" t="s">
        <v>9630</v>
      </c>
      <c r="F407" t="s">
        <v>8715</v>
      </c>
      <c r="G407" t="s">
        <v>7632</v>
      </c>
      <c r="H407" t="s">
        <v>302</v>
      </c>
      <c r="I407" t="s">
        <v>297</v>
      </c>
      <c r="J407" t="s">
        <v>8716</v>
      </c>
      <c r="K407" t="s">
        <v>96</v>
      </c>
      <c r="L407" t="s">
        <v>9631</v>
      </c>
      <c r="M407" s="35">
        <v>46000.470509259263</v>
      </c>
      <c r="N407" s="35">
        <v>46001.60833333333</v>
      </c>
      <c r="P407" t="s">
        <v>7635</v>
      </c>
      <c r="Q407" t="s">
        <v>7636</v>
      </c>
      <c r="R407" t="s">
        <v>98</v>
      </c>
      <c r="S407" t="s">
        <v>99</v>
      </c>
      <c r="T407" t="s">
        <v>100</v>
      </c>
      <c r="U407" t="s">
        <v>5928</v>
      </c>
      <c r="V407" t="s">
        <v>9632</v>
      </c>
      <c r="W407" t="s">
        <v>102</v>
      </c>
      <c r="Y407" t="s">
        <v>8</v>
      </c>
      <c r="Z407" t="s">
        <v>105</v>
      </c>
      <c r="AA407" t="s">
        <v>491</v>
      </c>
      <c r="AB407" s="37">
        <v>1</v>
      </c>
      <c r="AC407" s="37">
        <v>35780</v>
      </c>
      <c r="AD407" s="37">
        <v>75096</v>
      </c>
      <c r="AE407" s="37">
        <v>35780</v>
      </c>
    </row>
    <row r="408" spans="1:31">
      <c r="A408" t="s">
        <v>1084</v>
      </c>
      <c r="B408" t="s">
        <v>957</v>
      </c>
      <c r="C408" t="s">
        <v>286</v>
      </c>
      <c r="D408" t="s">
        <v>6001</v>
      </c>
      <c r="E408" t="s">
        <v>9633</v>
      </c>
      <c r="F408" t="s">
        <v>9634</v>
      </c>
      <c r="G408" t="s">
        <v>7625</v>
      </c>
      <c r="H408" t="s">
        <v>1088</v>
      </c>
      <c r="I408" t="s">
        <v>6004</v>
      </c>
      <c r="J408" t="s">
        <v>9635</v>
      </c>
      <c r="K408" t="s">
        <v>96</v>
      </c>
      <c r="L408" t="s">
        <v>9636</v>
      </c>
      <c r="M408" s="35">
        <v>46000.473981481482</v>
      </c>
      <c r="N408" s="35">
        <v>46012.63958333333</v>
      </c>
      <c r="P408" t="s">
        <v>7628</v>
      </c>
      <c r="R408" t="s">
        <v>964</v>
      </c>
      <c r="S408" t="s">
        <v>964</v>
      </c>
      <c r="U408" t="s">
        <v>5928</v>
      </c>
      <c r="V408" t="s">
        <v>9637</v>
      </c>
      <c r="W408" t="s">
        <v>7628</v>
      </c>
      <c r="Y408" t="s">
        <v>13</v>
      </c>
      <c r="Z408" t="s">
        <v>105</v>
      </c>
      <c r="AB408" s="37">
        <v>1</v>
      </c>
      <c r="AC408" s="37">
        <v>35780</v>
      </c>
      <c r="AD408" s="37">
        <v>0</v>
      </c>
      <c r="AE408" s="37">
        <v>35780</v>
      </c>
    </row>
    <row r="409" spans="1:31">
      <c r="A409" t="s">
        <v>123</v>
      </c>
      <c r="B409" t="s">
        <v>124</v>
      </c>
      <c r="C409" t="s">
        <v>125</v>
      </c>
      <c r="D409" t="s">
        <v>6528</v>
      </c>
      <c r="E409" t="s">
        <v>9638</v>
      </c>
      <c r="F409" t="s">
        <v>9639</v>
      </c>
      <c r="G409" t="s">
        <v>7632</v>
      </c>
      <c r="H409" t="s">
        <v>174</v>
      </c>
      <c r="I409" t="s">
        <v>6529</v>
      </c>
      <c r="J409" t="s">
        <v>9640</v>
      </c>
      <c r="K409" t="s">
        <v>96</v>
      </c>
      <c r="L409" t="s">
        <v>9641</v>
      </c>
      <c r="M409" s="35">
        <v>46000.478622685187</v>
      </c>
      <c r="N409" s="35">
        <v>46011.626388888893</v>
      </c>
      <c r="P409" t="s">
        <v>7635</v>
      </c>
      <c r="Q409" t="s">
        <v>7636</v>
      </c>
      <c r="R409" t="s">
        <v>98</v>
      </c>
      <c r="S409" t="s">
        <v>119</v>
      </c>
      <c r="T409" t="s">
        <v>100</v>
      </c>
      <c r="U409" t="s">
        <v>5928</v>
      </c>
      <c r="V409" t="s">
        <v>9642</v>
      </c>
      <c r="W409" t="s">
        <v>7667</v>
      </c>
      <c r="Y409" t="s">
        <v>15</v>
      </c>
      <c r="Z409" t="s">
        <v>105</v>
      </c>
      <c r="AA409" t="s">
        <v>9643</v>
      </c>
      <c r="AB409" s="37">
        <v>1</v>
      </c>
      <c r="AC409" s="37">
        <v>35780</v>
      </c>
      <c r="AD409" s="37">
        <v>0</v>
      </c>
      <c r="AE409" s="37">
        <v>35780</v>
      </c>
    </row>
    <row r="410" spans="1:31">
      <c r="A410" t="s">
        <v>123</v>
      </c>
      <c r="B410" t="s">
        <v>124</v>
      </c>
      <c r="C410" t="s">
        <v>125</v>
      </c>
      <c r="D410" t="s">
        <v>6528</v>
      </c>
      <c r="E410" t="s">
        <v>9644</v>
      </c>
      <c r="F410" t="s">
        <v>9645</v>
      </c>
      <c r="G410" t="s">
        <v>7632</v>
      </c>
      <c r="H410" t="s">
        <v>174</v>
      </c>
      <c r="I410" t="s">
        <v>6529</v>
      </c>
      <c r="J410" t="s">
        <v>9646</v>
      </c>
      <c r="K410" t="s">
        <v>96</v>
      </c>
      <c r="L410" t="s">
        <v>9647</v>
      </c>
      <c r="M410" s="35">
        <v>46000.482476851852</v>
      </c>
      <c r="N410" s="35">
        <v>46011.62777777778</v>
      </c>
      <c r="P410" t="s">
        <v>7635</v>
      </c>
      <c r="Q410" t="s">
        <v>7636</v>
      </c>
      <c r="R410" t="s">
        <v>98</v>
      </c>
      <c r="S410" t="s">
        <v>119</v>
      </c>
      <c r="T410" t="s">
        <v>100</v>
      </c>
      <c r="U410" t="s">
        <v>5928</v>
      </c>
      <c r="V410" t="s">
        <v>9648</v>
      </c>
      <c r="W410" t="s">
        <v>7667</v>
      </c>
      <c r="Y410" t="s">
        <v>15</v>
      </c>
      <c r="Z410" t="s">
        <v>105</v>
      </c>
      <c r="AA410" t="s">
        <v>9643</v>
      </c>
      <c r="AB410" s="37">
        <v>1</v>
      </c>
      <c r="AC410" s="37">
        <v>35780</v>
      </c>
      <c r="AD410" s="37">
        <v>0</v>
      </c>
      <c r="AE410" s="37">
        <v>35780</v>
      </c>
    </row>
    <row r="411" spans="1:31">
      <c r="A411" t="s">
        <v>189</v>
      </c>
      <c r="B411" t="s">
        <v>190</v>
      </c>
      <c r="C411" t="s">
        <v>191</v>
      </c>
      <c r="D411" t="s">
        <v>580</v>
      </c>
      <c r="E411" t="s">
        <v>9649</v>
      </c>
      <c r="F411" t="s">
        <v>9650</v>
      </c>
      <c r="G411" t="s">
        <v>7632</v>
      </c>
      <c r="H411" t="s">
        <v>195</v>
      </c>
      <c r="I411" t="s">
        <v>583</v>
      </c>
      <c r="J411" t="s">
        <v>9651</v>
      </c>
      <c r="K411" t="s">
        <v>96</v>
      </c>
      <c r="L411" t="s">
        <v>9652</v>
      </c>
      <c r="M411" s="35">
        <v>46000.485543981478</v>
      </c>
      <c r="N411" s="35">
        <v>46004.538888888892</v>
      </c>
      <c r="P411" t="s">
        <v>7635</v>
      </c>
      <c r="Q411" t="s">
        <v>7636</v>
      </c>
      <c r="R411" t="s">
        <v>963</v>
      </c>
      <c r="S411" t="s">
        <v>963</v>
      </c>
      <c r="U411" t="s">
        <v>5928</v>
      </c>
      <c r="V411" t="s">
        <v>9653</v>
      </c>
      <c r="W411" t="s">
        <v>102</v>
      </c>
      <c r="Y411" t="s">
        <v>8</v>
      </c>
      <c r="Z411" t="s">
        <v>105</v>
      </c>
      <c r="AA411" t="s">
        <v>1410</v>
      </c>
      <c r="AB411" s="37">
        <v>1</v>
      </c>
      <c r="AC411" s="37">
        <v>35780</v>
      </c>
      <c r="AD411" s="37">
        <v>75096</v>
      </c>
      <c r="AE411" s="37">
        <v>35780</v>
      </c>
    </row>
    <row r="412" spans="1:31">
      <c r="A412" t="s">
        <v>297</v>
      </c>
      <c r="B412" t="s">
        <v>109</v>
      </c>
      <c r="C412" t="s">
        <v>110</v>
      </c>
      <c r="D412" t="s">
        <v>352</v>
      </c>
      <c r="E412" t="s">
        <v>9654</v>
      </c>
      <c r="F412" t="s">
        <v>9655</v>
      </c>
      <c r="G412" t="s">
        <v>7632</v>
      </c>
      <c r="H412" t="s">
        <v>302</v>
      </c>
      <c r="I412" t="s">
        <v>297</v>
      </c>
      <c r="J412" t="s">
        <v>9656</v>
      </c>
      <c r="K412" t="s">
        <v>96</v>
      </c>
      <c r="L412" t="s">
        <v>9657</v>
      </c>
      <c r="M412" s="35">
        <v>46000.488263888888</v>
      </c>
      <c r="N412" s="35">
        <v>46001.532638888893</v>
      </c>
      <c r="P412" t="s">
        <v>7635</v>
      </c>
      <c r="Q412" t="s">
        <v>7636</v>
      </c>
      <c r="R412" t="s">
        <v>98</v>
      </c>
      <c r="S412" t="s">
        <v>99</v>
      </c>
      <c r="T412" t="s">
        <v>100</v>
      </c>
      <c r="U412" t="s">
        <v>5928</v>
      </c>
      <c r="V412" t="s">
        <v>9658</v>
      </c>
      <c r="W412" t="s">
        <v>102</v>
      </c>
      <c r="Y412" t="s">
        <v>8</v>
      </c>
      <c r="Z412" t="s">
        <v>105</v>
      </c>
      <c r="AA412" t="s">
        <v>491</v>
      </c>
      <c r="AB412" s="37">
        <v>1</v>
      </c>
      <c r="AC412" s="37">
        <v>35780</v>
      </c>
      <c r="AD412" s="37">
        <v>75096</v>
      </c>
      <c r="AE412" s="37">
        <v>35780</v>
      </c>
    </row>
    <row r="413" spans="1:31">
      <c r="A413" t="s">
        <v>189</v>
      </c>
      <c r="B413" t="s">
        <v>190</v>
      </c>
      <c r="C413" t="s">
        <v>191</v>
      </c>
      <c r="D413" t="s">
        <v>837</v>
      </c>
      <c r="E413" t="s">
        <v>9659</v>
      </c>
      <c r="F413" t="s">
        <v>9660</v>
      </c>
      <c r="G413" t="s">
        <v>7632</v>
      </c>
      <c r="H413" t="s">
        <v>195</v>
      </c>
      <c r="I413" t="s">
        <v>840</v>
      </c>
      <c r="J413" t="s">
        <v>9661</v>
      </c>
      <c r="K413" t="s">
        <v>96</v>
      </c>
      <c r="L413" t="s">
        <v>9662</v>
      </c>
      <c r="M413" s="35">
        <v>46000.530405092592</v>
      </c>
      <c r="N413" s="35">
        <v>46006.698611111111</v>
      </c>
      <c r="P413" t="s">
        <v>7635</v>
      </c>
      <c r="Q413" t="s">
        <v>7636</v>
      </c>
      <c r="R413" t="s">
        <v>98</v>
      </c>
      <c r="S413" t="s">
        <v>99</v>
      </c>
      <c r="U413" t="s">
        <v>5928</v>
      </c>
      <c r="V413" t="s">
        <v>9663</v>
      </c>
      <c r="W413" t="s">
        <v>102</v>
      </c>
      <c r="Y413" t="s">
        <v>8</v>
      </c>
      <c r="Z413" t="s">
        <v>105</v>
      </c>
      <c r="AA413" t="s">
        <v>8363</v>
      </c>
      <c r="AB413" s="37">
        <v>1</v>
      </c>
      <c r="AC413" s="37">
        <v>35780</v>
      </c>
      <c r="AD413" s="37">
        <v>75096</v>
      </c>
      <c r="AE413" s="37">
        <v>35780</v>
      </c>
    </row>
    <row r="414" spans="1:31">
      <c r="A414" t="s">
        <v>317</v>
      </c>
      <c r="B414" t="s">
        <v>124</v>
      </c>
      <c r="C414" t="s">
        <v>125</v>
      </c>
      <c r="D414" t="s">
        <v>1441</v>
      </c>
      <c r="E414" t="s">
        <v>9664</v>
      </c>
      <c r="F414" t="s">
        <v>2299</v>
      </c>
      <c r="G414" t="s">
        <v>7632</v>
      </c>
      <c r="H414" t="s">
        <v>321</v>
      </c>
      <c r="I414" t="s">
        <v>317</v>
      </c>
      <c r="J414" t="s">
        <v>2300</v>
      </c>
      <c r="K414" t="s">
        <v>96</v>
      </c>
      <c r="L414" t="s">
        <v>9665</v>
      </c>
      <c r="M414" s="35">
        <v>46000.533113425918</v>
      </c>
      <c r="N414" s="35">
        <v>46001.706250000003</v>
      </c>
      <c r="P414" t="s">
        <v>7635</v>
      </c>
      <c r="Q414" t="s">
        <v>7636</v>
      </c>
      <c r="R414" t="s">
        <v>98</v>
      </c>
      <c r="S414" t="s">
        <v>99</v>
      </c>
      <c r="T414" t="s">
        <v>100</v>
      </c>
      <c r="U414" t="s">
        <v>5928</v>
      </c>
      <c r="V414" t="s">
        <v>9666</v>
      </c>
      <c r="W414" t="s">
        <v>102</v>
      </c>
      <c r="Y414" t="s">
        <v>8</v>
      </c>
      <c r="Z414" t="s">
        <v>105</v>
      </c>
      <c r="AA414" t="s">
        <v>1865</v>
      </c>
      <c r="AB414" s="37">
        <v>1</v>
      </c>
      <c r="AC414" s="37">
        <v>35780</v>
      </c>
      <c r="AD414" s="37">
        <v>75096</v>
      </c>
      <c r="AE414" s="37">
        <v>35780</v>
      </c>
    </row>
    <row r="415" spans="1:31">
      <c r="A415" t="s">
        <v>417</v>
      </c>
      <c r="B415" t="s">
        <v>86</v>
      </c>
      <c r="C415" t="s">
        <v>87</v>
      </c>
      <c r="D415" t="s">
        <v>461</v>
      </c>
      <c r="E415" t="s">
        <v>9667</v>
      </c>
      <c r="F415" t="s">
        <v>9668</v>
      </c>
      <c r="G415" t="s">
        <v>7632</v>
      </c>
      <c r="H415" t="s">
        <v>455</v>
      </c>
      <c r="I415" t="s">
        <v>464</v>
      </c>
      <c r="J415" t="s">
        <v>9669</v>
      </c>
      <c r="K415" t="s">
        <v>96</v>
      </c>
      <c r="L415" t="s">
        <v>9670</v>
      </c>
      <c r="M415" s="35">
        <v>46000.54283564815</v>
      </c>
      <c r="N415" s="35">
        <v>46001.506249999999</v>
      </c>
      <c r="P415" t="s">
        <v>7635</v>
      </c>
      <c r="Q415" t="s">
        <v>7636</v>
      </c>
      <c r="R415" t="s">
        <v>98</v>
      </c>
      <c r="S415" t="s">
        <v>99</v>
      </c>
      <c r="T415" t="s">
        <v>100</v>
      </c>
      <c r="U415" t="s">
        <v>5928</v>
      </c>
      <c r="V415" t="s">
        <v>9671</v>
      </c>
      <c r="W415" t="s">
        <v>102</v>
      </c>
      <c r="Y415" t="s">
        <v>8</v>
      </c>
      <c r="Z415" t="s">
        <v>105</v>
      </c>
      <c r="AA415" t="s">
        <v>1390</v>
      </c>
      <c r="AB415" s="37">
        <v>1</v>
      </c>
      <c r="AC415" s="37">
        <v>35780</v>
      </c>
      <c r="AD415" s="37">
        <v>75096</v>
      </c>
      <c r="AE415" s="37">
        <v>35780</v>
      </c>
    </row>
    <row r="416" spans="1:31">
      <c r="A416" t="s">
        <v>317</v>
      </c>
      <c r="B416" t="s">
        <v>124</v>
      </c>
      <c r="C416" t="s">
        <v>125</v>
      </c>
      <c r="D416" t="s">
        <v>1253</v>
      </c>
      <c r="E416" t="s">
        <v>9672</v>
      </c>
      <c r="F416" t="s">
        <v>9673</v>
      </c>
      <c r="G416" t="s">
        <v>7632</v>
      </c>
      <c r="H416" t="s">
        <v>195</v>
      </c>
      <c r="I416" t="s">
        <v>1256</v>
      </c>
      <c r="J416" t="s">
        <v>9674</v>
      </c>
      <c r="K416" t="s">
        <v>96</v>
      </c>
      <c r="L416" t="s">
        <v>9675</v>
      </c>
      <c r="M416" s="35">
        <v>46000.545405092591</v>
      </c>
      <c r="N416" s="35">
        <v>46003.336805555547</v>
      </c>
      <c r="P416" t="s">
        <v>7635</v>
      </c>
      <c r="Q416" t="s">
        <v>7636</v>
      </c>
      <c r="R416" t="s">
        <v>98</v>
      </c>
      <c r="S416" t="s">
        <v>119</v>
      </c>
      <c r="T416" t="s">
        <v>100</v>
      </c>
      <c r="U416" t="s">
        <v>5928</v>
      </c>
      <c r="V416" t="s">
        <v>9676</v>
      </c>
      <c r="W416" t="s">
        <v>102</v>
      </c>
      <c r="Y416" t="s">
        <v>11</v>
      </c>
      <c r="Z416" t="s">
        <v>105</v>
      </c>
      <c r="AA416" t="s">
        <v>956</v>
      </c>
      <c r="AB416" s="37">
        <v>1</v>
      </c>
      <c r="AC416" s="37">
        <v>67654</v>
      </c>
      <c r="AD416" s="37">
        <v>140396</v>
      </c>
      <c r="AE416" s="37">
        <v>67654</v>
      </c>
    </row>
    <row r="417" spans="1:31">
      <c r="A417" t="s">
        <v>189</v>
      </c>
      <c r="B417" t="s">
        <v>190</v>
      </c>
      <c r="C417" t="s">
        <v>191</v>
      </c>
      <c r="D417" t="s">
        <v>210</v>
      </c>
      <c r="E417" t="s">
        <v>9677</v>
      </c>
      <c r="F417" t="s">
        <v>522</v>
      </c>
      <c r="G417" t="s">
        <v>7632</v>
      </c>
      <c r="H417" t="s">
        <v>195</v>
      </c>
      <c r="I417" t="s">
        <v>189</v>
      </c>
      <c r="J417" t="s">
        <v>523</v>
      </c>
      <c r="K417" t="s">
        <v>96</v>
      </c>
      <c r="L417" t="s">
        <v>9678</v>
      </c>
      <c r="M417" s="35">
        <v>46000.508888888893</v>
      </c>
      <c r="N417" s="35">
        <v>46006.696527777778</v>
      </c>
      <c r="P417" t="s">
        <v>7635</v>
      </c>
      <c r="Q417" t="s">
        <v>7636</v>
      </c>
      <c r="R417" t="s">
        <v>98</v>
      </c>
      <c r="S417" t="s">
        <v>119</v>
      </c>
      <c r="U417" t="s">
        <v>5928</v>
      </c>
      <c r="V417" t="s">
        <v>9679</v>
      </c>
      <c r="W417" t="s">
        <v>102</v>
      </c>
      <c r="Y417" t="s">
        <v>8</v>
      </c>
      <c r="Z417" t="s">
        <v>105</v>
      </c>
      <c r="AA417" t="s">
        <v>8363</v>
      </c>
      <c r="AB417" s="37">
        <v>1</v>
      </c>
      <c r="AC417" s="37">
        <v>35780</v>
      </c>
      <c r="AD417" s="37">
        <v>75096</v>
      </c>
      <c r="AE417" s="37">
        <v>35780</v>
      </c>
    </row>
    <row r="418" spans="1:31">
      <c r="A418" t="s">
        <v>189</v>
      </c>
      <c r="B418" t="s">
        <v>190</v>
      </c>
      <c r="C418" t="s">
        <v>191</v>
      </c>
      <c r="D418" t="s">
        <v>4582</v>
      </c>
      <c r="E418" t="s">
        <v>9680</v>
      </c>
      <c r="F418" t="s">
        <v>9681</v>
      </c>
      <c r="G418" t="s">
        <v>7632</v>
      </c>
      <c r="H418" t="s">
        <v>195</v>
      </c>
      <c r="I418" t="s">
        <v>4585</v>
      </c>
      <c r="J418" t="s">
        <v>9682</v>
      </c>
      <c r="K418" t="s">
        <v>96</v>
      </c>
      <c r="L418" t="s">
        <v>9683</v>
      </c>
      <c r="M418" s="35">
        <v>46000.517291666663</v>
      </c>
      <c r="N418" s="35">
        <v>46004.640972222223</v>
      </c>
      <c r="P418" t="s">
        <v>7635</v>
      </c>
      <c r="Q418" t="s">
        <v>7636</v>
      </c>
      <c r="R418" t="s">
        <v>964</v>
      </c>
      <c r="S418" t="s">
        <v>964</v>
      </c>
      <c r="T418" t="s">
        <v>100</v>
      </c>
      <c r="U418" t="s">
        <v>5928</v>
      </c>
      <c r="V418" t="s">
        <v>9684</v>
      </c>
      <c r="W418" t="s">
        <v>7667</v>
      </c>
      <c r="Y418" t="s">
        <v>13</v>
      </c>
      <c r="Z418" t="s">
        <v>105</v>
      </c>
      <c r="AA418" t="s">
        <v>230</v>
      </c>
      <c r="AB418" s="37">
        <v>1</v>
      </c>
      <c r="AC418" s="37">
        <v>35780</v>
      </c>
      <c r="AD418" s="37">
        <v>0</v>
      </c>
      <c r="AE418" s="37">
        <v>35780</v>
      </c>
    </row>
    <row r="419" spans="1:31">
      <c r="A419" t="s">
        <v>242</v>
      </c>
      <c r="B419" t="s">
        <v>248</v>
      </c>
      <c r="C419" t="s">
        <v>244</v>
      </c>
      <c r="D419" t="s">
        <v>309</v>
      </c>
      <c r="E419" t="s">
        <v>9685</v>
      </c>
      <c r="F419" t="s">
        <v>9686</v>
      </c>
      <c r="G419" t="s">
        <v>7632</v>
      </c>
      <c r="H419" t="s">
        <v>248</v>
      </c>
      <c r="I419" t="s">
        <v>242</v>
      </c>
      <c r="J419" t="s">
        <v>9687</v>
      </c>
      <c r="K419" t="s">
        <v>96</v>
      </c>
      <c r="L419" t="s">
        <v>9688</v>
      </c>
      <c r="M419" s="35">
        <v>46000.536493055559</v>
      </c>
      <c r="N419" s="35">
        <v>46001.447916666657</v>
      </c>
      <c r="P419" t="s">
        <v>7635</v>
      </c>
      <c r="Q419" t="s">
        <v>7636</v>
      </c>
      <c r="R419" t="s">
        <v>964</v>
      </c>
      <c r="S419" t="s">
        <v>964</v>
      </c>
      <c r="T419" t="s">
        <v>100</v>
      </c>
      <c r="U419" t="s">
        <v>5928</v>
      </c>
      <c r="V419" t="s">
        <v>9689</v>
      </c>
      <c r="W419" t="s">
        <v>102</v>
      </c>
      <c r="Y419" t="s">
        <v>8</v>
      </c>
      <c r="Z419" t="s">
        <v>105</v>
      </c>
      <c r="AA419" t="s">
        <v>3022</v>
      </c>
      <c r="AB419" s="37">
        <v>1</v>
      </c>
      <c r="AC419" s="37">
        <v>35780</v>
      </c>
      <c r="AD419" s="37">
        <v>75096</v>
      </c>
      <c r="AE419" s="37">
        <v>35780</v>
      </c>
    </row>
    <row r="420" spans="1:31">
      <c r="A420" t="s">
        <v>1084</v>
      </c>
      <c r="B420" t="s">
        <v>957</v>
      </c>
      <c r="C420" t="s">
        <v>286</v>
      </c>
      <c r="D420" t="s">
        <v>2683</v>
      </c>
      <c r="E420" t="s">
        <v>9690</v>
      </c>
      <c r="F420" t="s">
        <v>2685</v>
      </c>
      <c r="G420" t="s">
        <v>7632</v>
      </c>
      <c r="H420" t="s">
        <v>1088</v>
      </c>
      <c r="I420" t="s">
        <v>1084</v>
      </c>
      <c r="J420" t="s">
        <v>2686</v>
      </c>
      <c r="K420" t="s">
        <v>96</v>
      </c>
      <c r="L420" t="s">
        <v>9691</v>
      </c>
      <c r="M420" s="35">
        <v>46000.562650462962</v>
      </c>
      <c r="N420" s="35">
        <v>46001.320833333331</v>
      </c>
      <c r="P420" t="s">
        <v>7635</v>
      </c>
      <c r="Q420" t="s">
        <v>7636</v>
      </c>
      <c r="R420" t="s">
        <v>98</v>
      </c>
      <c r="S420" t="s">
        <v>99</v>
      </c>
      <c r="T420" t="s">
        <v>100</v>
      </c>
      <c r="U420" t="s">
        <v>5928</v>
      </c>
      <c r="V420" t="s">
        <v>9692</v>
      </c>
      <c r="W420" t="s">
        <v>102</v>
      </c>
      <c r="Y420" t="s">
        <v>8</v>
      </c>
      <c r="Z420" t="s">
        <v>105</v>
      </c>
      <c r="AA420" t="s">
        <v>2690</v>
      </c>
      <c r="AB420" s="37">
        <v>1</v>
      </c>
      <c r="AC420" s="37">
        <v>35780</v>
      </c>
      <c r="AD420" s="37">
        <v>75096</v>
      </c>
      <c r="AE420" s="37">
        <v>35780</v>
      </c>
    </row>
    <row r="421" spans="1:31">
      <c r="A421" t="s">
        <v>242</v>
      </c>
      <c r="B421" t="s">
        <v>248</v>
      </c>
      <c r="C421" t="s">
        <v>244</v>
      </c>
      <c r="D421" t="s">
        <v>309</v>
      </c>
      <c r="E421" t="s">
        <v>9693</v>
      </c>
      <c r="F421" t="s">
        <v>9694</v>
      </c>
      <c r="G421" t="s">
        <v>7632</v>
      </c>
      <c r="H421" t="s">
        <v>248</v>
      </c>
      <c r="I421" t="s">
        <v>242</v>
      </c>
      <c r="J421" t="s">
        <v>9695</v>
      </c>
      <c r="K421" t="s">
        <v>96</v>
      </c>
      <c r="L421" t="s">
        <v>9696</v>
      </c>
      <c r="M421" s="35">
        <v>46000.572291666656</v>
      </c>
      <c r="N421" s="35">
        <v>46003.335416666669</v>
      </c>
      <c r="P421" t="s">
        <v>7635</v>
      </c>
      <c r="Q421" t="s">
        <v>7636</v>
      </c>
      <c r="R421" t="s">
        <v>98</v>
      </c>
      <c r="S421" t="s">
        <v>99</v>
      </c>
      <c r="T421" t="s">
        <v>100</v>
      </c>
      <c r="U421" t="s">
        <v>5928</v>
      </c>
      <c r="V421" t="s">
        <v>9697</v>
      </c>
      <c r="W421" t="s">
        <v>102</v>
      </c>
      <c r="Y421" t="s">
        <v>8</v>
      </c>
      <c r="Z421" t="s">
        <v>105</v>
      </c>
      <c r="AA421" t="s">
        <v>1485</v>
      </c>
      <c r="AB421" s="37">
        <v>1</v>
      </c>
      <c r="AC421" s="37">
        <v>35780</v>
      </c>
      <c r="AD421" s="37">
        <v>75096</v>
      </c>
      <c r="AE421" s="37">
        <v>35780</v>
      </c>
    </row>
    <row r="422" spans="1:31">
      <c r="A422" t="s">
        <v>242</v>
      </c>
      <c r="B422" t="s">
        <v>248</v>
      </c>
      <c r="C422" t="s">
        <v>244</v>
      </c>
      <c r="D422" t="s">
        <v>309</v>
      </c>
      <c r="E422" t="s">
        <v>9698</v>
      </c>
      <c r="F422" t="s">
        <v>9699</v>
      </c>
      <c r="G422" t="s">
        <v>7632</v>
      </c>
      <c r="H422" t="s">
        <v>248</v>
      </c>
      <c r="I422" t="s">
        <v>242</v>
      </c>
      <c r="J422" t="s">
        <v>9700</v>
      </c>
      <c r="K422" t="s">
        <v>96</v>
      </c>
      <c r="L422" t="s">
        <v>9701</v>
      </c>
      <c r="M422" s="35">
        <v>46000.567696759259</v>
      </c>
      <c r="N422" s="35">
        <v>46004.645833333343</v>
      </c>
      <c r="P422" t="s">
        <v>7635</v>
      </c>
      <c r="Q422" t="s">
        <v>7636</v>
      </c>
      <c r="R422" t="s">
        <v>964</v>
      </c>
      <c r="S422" t="s">
        <v>964</v>
      </c>
      <c r="T422" t="s">
        <v>100</v>
      </c>
      <c r="U422" t="s">
        <v>5928</v>
      </c>
      <c r="V422" t="s">
        <v>9702</v>
      </c>
      <c r="W422" t="s">
        <v>102</v>
      </c>
      <c r="Y422" t="s">
        <v>8</v>
      </c>
      <c r="Z422" t="s">
        <v>105</v>
      </c>
      <c r="AA422" t="s">
        <v>1650</v>
      </c>
      <c r="AB422" s="37">
        <v>1</v>
      </c>
      <c r="AC422" s="37">
        <v>35780</v>
      </c>
      <c r="AD422" s="37">
        <v>75096</v>
      </c>
      <c r="AE422" s="37">
        <v>35780</v>
      </c>
    </row>
    <row r="423" spans="1:31">
      <c r="A423" t="s">
        <v>189</v>
      </c>
      <c r="B423" t="s">
        <v>190</v>
      </c>
      <c r="C423" t="s">
        <v>191</v>
      </c>
      <c r="D423" t="s">
        <v>210</v>
      </c>
      <c r="E423" t="s">
        <v>9703</v>
      </c>
      <c r="F423" t="s">
        <v>9704</v>
      </c>
      <c r="G423" t="s">
        <v>7632</v>
      </c>
      <c r="H423" t="s">
        <v>195</v>
      </c>
      <c r="I423" t="s">
        <v>189</v>
      </c>
      <c r="J423" t="s">
        <v>9705</v>
      </c>
      <c r="K423" t="s">
        <v>96</v>
      </c>
      <c r="L423" t="s">
        <v>9706</v>
      </c>
      <c r="M423" s="35">
        <v>46000.568101851852</v>
      </c>
      <c r="N423" s="35">
        <v>46006.701388888891</v>
      </c>
      <c r="P423" t="s">
        <v>7635</v>
      </c>
      <c r="Q423" t="s">
        <v>7636</v>
      </c>
      <c r="R423" t="s">
        <v>98</v>
      </c>
      <c r="S423" t="s">
        <v>119</v>
      </c>
      <c r="U423" t="s">
        <v>5928</v>
      </c>
      <c r="V423" t="s">
        <v>9707</v>
      </c>
      <c r="W423" t="s">
        <v>102</v>
      </c>
      <c r="Y423" t="s">
        <v>8</v>
      </c>
      <c r="Z423" t="s">
        <v>105</v>
      </c>
      <c r="AA423" t="s">
        <v>8363</v>
      </c>
      <c r="AB423" s="37">
        <v>1</v>
      </c>
      <c r="AC423" s="37">
        <v>35780</v>
      </c>
      <c r="AD423" s="37">
        <v>75096</v>
      </c>
      <c r="AE423" s="37">
        <v>35780</v>
      </c>
    </row>
    <row r="424" spans="1:31">
      <c r="A424" t="s">
        <v>189</v>
      </c>
      <c r="B424" t="s">
        <v>190</v>
      </c>
      <c r="C424" t="s">
        <v>191</v>
      </c>
      <c r="D424" t="s">
        <v>210</v>
      </c>
      <c r="E424" t="s">
        <v>9708</v>
      </c>
      <c r="F424" t="s">
        <v>9709</v>
      </c>
      <c r="G424" t="s">
        <v>7632</v>
      </c>
      <c r="H424" t="s">
        <v>195</v>
      </c>
      <c r="I424" t="s">
        <v>189</v>
      </c>
      <c r="J424" t="s">
        <v>9710</v>
      </c>
      <c r="K424" t="s">
        <v>96</v>
      </c>
      <c r="L424" t="s">
        <v>9711</v>
      </c>
      <c r="M424" s="35">
        <v>46000.570833333331</v>
      </c>
      <c r="N424" s="35">
        <v>46006.70208333333</v>
      </c>
      <c r="P424" t="s">
        <v>7635</v>
      </c>
      <c r="Q424" t="s">
        <v>7636</v>
      </c>
      <c r="R424" t="s">
        <v>98</v>
      </c>
      <c r="S424" t="s">
        <v>99</v>
      </c>
      <c r="U424" t="s">
        <v>5928</v>
      </c>
      <c r="V424" t="s">
        <v>9712</v>
      </c>
      <c r="W424" t="s">
        <v>102</v>
      </c>
      <c r="Y424" t="s">
        <v>8</v>
      </c>
      <c r="Z424" t="s">
        <v>105</v>
      </c>
      <c r="AA424" t="s">
        <v>8363</v>
      </c>
      <c r="AB424" s="37">
        <v>1</v>
      </c>
      <c r="AC424" s="37">
        <v>35780</v>
      </c>
      <c r="AD424" s="37">
        <v>75096</v>
      </c>
      <c r="AE424" s="37">
        <v>35780</v>
      </c>
    </row>
    <row r="425" spans="1:31">
      <c r="A425" t="s">
        <v>189</v>
      </c>
      <c r="B425" t="s">
        <v>190</v>
      </c>
      <c r="C425" t="s">
        <v>191</v>
      </c>
      <c r="D425" t="s">
        <v>905</v>
      </c>
      <c r="E425" t="s">
        <v>9713</v>
      </c>
      <c r="F425" t="s">
        <v>9714</v>
      </c>
      <c r="G425" t="s">
        <v>7632</v>
      </c>
      <c r="H425" t="s">
        <v>195</v>
      </c>
      <c r="I425" t="s">
        <v>908</v>
      </c>
      <c r="J425" t="s">
        <v>9715</v>
      </c>
      <c r="K425" t="s">
        <v>96</v>
      </c>
      <c r="L425" t="s">
        <v>9716</v>
      </c>
      <c r="M425" s="35">
        <v>46000.615833333337</v>
      </c>
      <c r="N425" s="35">
        <v>46006.702777777777</v>
      </c>
      <c r="P425" t="s">
        <v>7635</v>
      </c>
      <c r="Q425" t="s">
        <v>7636</v>
      </c>
      <c r="R425" t="s">
        <v>98</v>
      </c>
      <c r="S425" t="s">
        <v>119</v>
      </c>
      <c r="U425" t="s">
        <v>5928</v>
      </c>
      <c r="V425" t="s">
        <v>9717</v>
      </c>
      <c r="W425" t="s">
        <v>102</v>
      </c>
      <c r="Y425" t="s">
        <v>8</v>
      </c>
      <c r="Z425" t="s">
        <v>105</v>
      </c>
      <c r="AA425" t="s">
        <v>8363</v>
      </c>
      <c r="AB425" s="37">
        <v>1</v>
      </c>
      <c r="AC425" s="37">
        <v>35780</v>
      </c>
      <c r="AD425" s="37">
        <v>75096</v>
      </c>
      <c r="AE425" s="37">
        <v>35780</v>
      </c>
    </row>
    <row r="426" spans="1:31">
      <c r="A426" t="s">
        <v>242</v>
      </c>
      <c r="B426" t="s">
        <v>248</v>
      </c>
      <c r="C426" t="s">
        <v>244</v>
      </c>
      <c r="D426" t="s">
        <v>309</v>
      </c>
      <c r="E426" t="s">
        <v>9718</v>
      </c>
      <c r="F426" t="s">
        <v>9719</v>
      </c>
      <c r="G426" t="s">
        <v>7632</v>
      </c>
      <c r="H426" t="s">
        <v>248</v>
      </c>
      <c r="I426" t="s">
        <v>242</v>
      </c>
      <c r="J426" t="s">
        <v>9720</v>
      </c>
      <c r="K426" t="s">
        <v>96</v>
      </c>
      <c r="L426" t="s">
        <v>9721</v>
      </c>
      <c r="M426" s="35">
        <v>46000.613483796304</v>
      </c>
      <c r="N426" s="35">
        <v>46003.611805555563</v>
      </c>
      <c r="P426" t="s">
        <v>7635</v>
      </c>
      <c r="Q426" t="s">
        <v>7636</v>
      </c>
      <c r="R426" t="s">
        <v>964</v>
      </c>
      <c r="S426" t="s">
        <v>964</v>
      </c>
      <c r="T426" t="s">
        <v>100</v>
      </c>
      <c r="U426" t="s">
        <v>5928</v>
      </c>
      <c r="V426" t="s">
        <v>9722</v>
      </c>
      <c r="W426" t="s">
        <v>102</v>
      </c>
      <c r="Y426" t="s">
        <v>8</v>
      </c>
      <c r="Z426" t="s">
        <v>105</v>
      </c>
      <c r="AA426" t="s">
        <v>1031</v>
      </c>
      <c r="AB426" s="37">
        <v>1</v>
      </c>
      <c r="AC426" s="37">
        <v>35780</v>
      </c>
      <c r="AD426" s="37">
        <v>75096</v>
      </c>
      <c r="AE426" s="37">
        <v>35780</v>
      </c>
    </row>
    <row r="427" spans="1:31">
      <c r="A427" t="s">
        <v>189</v>
      </c>
      <c r="B427" t="s">
        <v>190</v>
      </c>
      <c r="C427" t="s">
        <v>191</v>
      </c>
      <c r="D427" t="s">
        <v>905</v>
      </c>
      <c r="E427" t="s">
        <v>9723</v>
      </c>
      <c r="F427" t="s">
        <v>6337</v>
      </c>
      <c r="G427" t="s">
        <v>7632</v>
      </c>
      <c r="H427" t="s">
        <v>195</v>
      </c>
      <c r="I427" t="s">
        <v>908</v>
      </c>
      <c r="J427" t="s">
        <v>6338</v>
      </c>
      <c r="K427" t="s">
        <v>96</v>
      </c>
      <c r="L427" t="s">
        <v>9724</v>
      </c>
      <c r="M427" s="35">
        <v>46000.616666666669</v>
      </c>
      <c r="N427" s="35">
        <v>46006.703472222223</v>
      </c>
      <c r="P427" t="s">
        <v>7635</v>
      </c>
      <c r="Q427" t="s">
        <v>7636</v>
      </c>
      <c r="R427" t="s">
        <v>98</v>
      </c>
      <c r="S427" t="s">
        <v>119</v>
      </c>
      <c r="U427" t="s">
        <v>5928</v>
      </c>
      <c r="V427" t="s">
        <v>9725</v>
      </c>
      <c r="W427" t="s">
        <v>102</v>
      </c>
      <c r="Y427" t="s">
        <v>8</v>
      </c>
      <c r="Z427" t="s">
        <v>105</v>
      </c>
      <c r="AA427" t="s">
        <v>8363</v>
      </c>
      <c r="AB427" s="37">
        <v>1</v>
      </c>
      <c r="AC427" s="37">
        <v>35780</v>
      </c>
      <c r="AD427" s="37">
        <v>75096</v>
      </c>
      <c r="AE427" s="37">
        <v>35780</v>
      </c>
    </row>
    <row r="428" spans="1:31">
      <c r="A428" t="s">
        <v>1084</v>
      </c>
      <c r="B428" t="s">
        <v>957</v>
      </c>
      <c r="C428" t="s">
        <v>286</v>
      </c>
      <c r="D428" t="s">
        <v>6001</v>
      </c>
      <c r="E428" t="s">
        <v>9726</v>
      </c>
      <c r="F428" t="s">
        <v>9727</v>
      </c>
      <c r="G428" t="s">
        <v>7632</v>
      </c>
      <c r="H428" t="s">
        <v>1088</v>
      </c>
      <c r="I428" t="s">
        <v>6004</v>
      </c>
      <c r="J428" t="s">
        <v>9728</v>
      </c>
      <c r="K428" t="s">
        <v>96</v>
      </c>
      <c r="L428" t="s">
        <v>9729</v>
      </c>
      <c r="M428" s="35">
        <v>46000.648159722223</v>
      </c>
      <c r="N428" s="35">
        <v>46007.51666666667</v>
      </c>
      <c r="P428" t="s">
        <v>7635</v>
      </c>
      <c r="Q428" t="s">
        <v>7636</v>
      </c>
      <c r="R428" t="s">
        <v>964</v>
      </c>
      <c r="S428" t="s">
        <v>964</v>
      </c>
      <c r="T428" t="s">
        <v>100</v>
      </c>
      <c r="U428" t="s">
        <v>5928</v>
      </c>
      <c r="V428" t="s">
        <v>9730</v>
      </c>
      <c r="W428" t="s">
        <v>7667</v>
      </c>
      <c r="Y428" t="s">
        <v>13</v>
      </c>
      <c r="Z428" t="s">
        <v>105</v>
      </c>
      <c r="AA428" t="s">
        <v>1506</v>
      </c>
      <c r="AB428" s="37">
        <v>1</v>
      </c>
      <c r="AC428" s="37">
        <v>35780</v>
      </c>
      <c r="AD428" s="37">
        <v>0</v>
      </c>
      <c r="AE428" s="37">
        <v>35780</v>
      </c>
    </row>
    <row r="429" spans="1:31">
      <c r="A429" t="s">
        <v>189</v>
      </c>
      <c r="B429" t="s">
        <v>190</v>
      </c>
      <c r="C429" t="s">
        <v>191</v>
      </c>
      <c r="D429" t="s">
        <v>210</v>
      </c>
      <c r="E429" t="s">
        <v>9731</v>
      </c>
      <c r="F429" t="s">
        <v>9732</v>
      </c>
      <c r="G429" t="s">
        <v>7632</v>
      </c>
      <c r="H429" t="s">
        <v>195</v>
      </c>
      <c r="I429" t="s">
        <v>189</v>
      </c>
      <c r="J429" t="s">
        <v>9733</v>
      </c>
      <c r="K429" t="s">
        <v>96</v>
      </c>
      <c r="L429" t="s">
        <v>9734</v>
      </c>
      <c r="M429" s="35">
        <v>46000.662951388891</v>
      </c>
      <c r="N429" s="35">
        <v>46006.704861111109</v>
      </c>
      <c r="P429" t="s">
        <v>7635</v>
      </c>
      <c r="Q429" t="s">
        <v>7636</v>
      </c>
      <c r="R429" t="s">
        <v>963</v>
      </c>
      <c r="S429" t="s">
        <v>963</v>
      </c>
      <c r="U429" t="s">
        <v>5928</v>
      </c>
      <c r="V429" t="s">
        <v>9735</v>
      </c>
      <c r="W429" t="s">
        <v>102</v>
      </c>
      <c r="Y429" t="s">
        <v>8</v>
      </c>
      <c r="Z429" t="s">
        <v>105</v>
      </c>
      <c r="AA429" t="s">
        <v>8363</v>
      </c>
      <c r="AB429" s="37">
        <v>1</v>
      </c>
      <c r="AC429" s="37">
        <v>35780</v>
      </c>
      <c r="AD429" s="37">
        <v>75096</v>
      </c>
      <c r="AE429" s="37">
        <v>35780</v>
      </c>
    </row>
    <row r="430" spans="1:31">
      <c r="A430" t="s">
        <v>85</v>
      </c>
      <c r="B430" t="s">
        <v>86</v>
      </c>
      <c r="C430" t="s">
        <v>87</v>
      </c>
      <c r="D430" t="s">
        <v>202</v>
      </c>
      <c r="E430" t="s">
        <v>9736</v>
      </c>
      <c r="F430" t="s">
        <v>9737</v>
      </c>
      <c r="G430" t="s">
        <v>7632</v>
      </c>
      <c r="H430" t="s">
        <v>93</v>
      </c>
      <c r="I430" t="s">
        <v>85</v>
      </c>
      <c r="J430" t="s">
        <v>9738</v>
      </c>
      <c r="K430" t="s">
        <v>96</v>
      </c>
      <c r="L430" t="s">
        <v>9739</v>
      </c>
      <c r="M430" s="35">
        <v>46000.647326388891</v>
      </c>
      <c r="N430" s="35">
        <v>46001.637499999997</v>
      </c>
      <c r="P430" t="s">
        <v>7635</v>
      </c>
      <c r="Q430" t="s">
        <v>7636</v>
      </c>
      <c r="R430" t="s">
        <v>98</v>
      </c>
      <c r="S430" t="s">
        <v>99</v>
      </c>
      <c r="T430" t="s">
        <v>100</v>
      </c>
      <c r="U430" t="s">
        <v>5928</v>
      </c>
      <c r="V430" t="s">
        <v>9740</v>
      </c>
      <c r="W430" t="s">
        <v>102</v>
      </c>
      <c r="Y430" t="s">
        <v>8</v>
      </c>
      <c r="Z430" t="s">
        <v>105</v>
      </c>
      <c r="AA430" t="s">
        <v>6482</v>
      </c>
      <c r="AB430" s="37">
        <v>1</v>
      </c>
      <c r="AC430" s="37">
        <v>35780</v>
      </c>
      <c r="AD430" s="37">
        <v>75096</v>
      </c>
      <c r="AE430" s="37">
        <v>35780</v>
      </c>
    </row>
    <row r="431" spans="1:31">
      <c r="A431" t="s">
        <v>147</v>
      </c>
      <c r="B431" t="s">
        <v>124</v>
      </c>
      <c r="C431" t="s">
        <v>125</v>
      </c>
      <c r="D431" t="s">
        <v>8253</v>
      </c>
      <c r="E431" t="s">
        <v>9741</v>
      </c>
      <c r="F431" t="s">
        <v>9742</v>
      </c>
      <c r="G431" t="s">
        <v>7625</v>
      </c>
      <c r="H431" t="s">
        <v>129</v>
      </c>
      <c r="I431" t="s">
        <v>8256</v>
      </c>
      <c r="J431" t="s">
        <v>9743</v>
      </c>
      <c r="K431" t="s">
        <v>96</v>
      </c>
      <c r="L431" t="s">
        <v>9744</v>
      </c>
      <c r="M431" s="35">
        <v>46000.669895833344</v>
      </c>
      <c r="N431" s="35">
        <v>46015.44027777778</v>
      </c>
      <c r="P431" t="s">
        <v>7628</v>
      </c>
      <c r="R431" t="s">
        <v>98</v>
      </c>
      <c r="S431" t="s">
        <v>99</v>
      </c>
      <c r="U431" t="s">
        <v>5928</v>
      </c>
      <c r="V431" t="s">
        <v>9745</v>
      </c>
      <c r="W431" t="s">
        <v>7628</v>
      </c>
      <c r="Y431" t="s">
        <v>13</v>
      </c>
      <c r="Z431" t="s">
        <v>105</v>
      </c>
      <c r="AB431" s="37">
        <v>1</v>
      </c>
      <c r="AC431" s="37">
        <v>35780</v>
      </c>
      <c r="AD431" s="37">
        <v>0</v>
      </c>
      <c r="AE431" s="37">
        <v>35780</v>
      </c>
    </row>
    <row r="432" spans="1:31">
      <c r="A432" t="s">
        <v>284</v>
      </c>
      <c r="B432" t="s">
        <v>957</v>
      </c>
      <c r="C432" t="s">
        <v>286</v>
      </c>
      <c r="D432" t="s">
        <v>1834</v>
      </c>
      <c r="E432" t="s">
        <v>9746</v>
      </c>
      <c r="F432" t="s">
        <v>9747</v>
      </c>
      <c r="G432" t="s">
        <v>7632</v>
      </c>
      <c r="H432" t="s">
        <v>290</v>
      </c>
      <c r="I432" t="s">
        <v>1837</v>
      </c>
      <c r="J432" t="s">
        <v>9748</v>
      </c>
      <c r="K432" t="s">
        <v>96</v>
      </c>
      <c r="L432" t="s">
        <v>9749</v>
      </c>
      <c r="M432" s="35">
        <v>46000.677187499998</v>
      </c>
      <c r="N432" s="35">
        <v>46001.415277777778</v>
      </c>
      <c r="P432" t="s">
        <v>7635</v>
      </c>
      <c r="Q432" t="s">
        <v>7636</v>
      </c>
      <c r="R432" t="s">
        <v>963</v>
      </c>
      <c r="S432" t="s">
        <v>963</v>
      </c>
      <c r="T432" t="s">
        <v>100</v>
      </c>
      <c r="U432" t="s">
        <v>5928</v>
      </c>
      <c r="V432" t="s">
        <v>9750</v>
      </c>
      <c r="W432" t="s">
        <v>102</v>
      </c>
      <c r="Y432" t="s">
        <v>11</v>
      </c>
      <c r="Z432" t="s">
        <v>105</v>
      </c>
      <c r="AA432" t="s">
        <v>2042</v>
      </c>
      <c r="AB432" s="37">
        <v>1</v>
      </c>
      <c r="AC432" s="37">
        <v>67654</v>
      </c>
      <c r="AD432" s="37">
        <v>140396</v>
      </c>
      <c r="AE432" s="37">
        <v>67654</v>
      </c>
    </row>
    <row r="433" spans="1:31">
      <c r="A433" t="s">
        <v>1084</v>
      </c>
      <c r="B433" t="s">
        <v>957</v>
      </c>
      <c r="C433" t="s">
        <v>286</v>
      </c>
      <c r="D433" t="s">
        <v>1498</v>
      </c>
      <c r="E433" t="s">
        <v>9751</v>
      </c>
      <c r="F433" t="s">
        <v>9752</v>
      </c>
      <c r="G433" t="s">
        <v>7625</v>
      </c>
      <c r="H433" t="s">
        <v>1088</v>
      </c>
      <c r="I433" t="s">
        <v>1501</v>
      </c>
      <c r="J433" t="s">
        <v>9753</v>
      </c>
      <c r="K433" t="s">
        <v>96</v>
      </c>
      <c r="L433" t="s">
        <v>9754</v>
      </c>
      <c r="M433" s="35">
        <v>46000.678831018522</v>
      </c>
      <c r="N433" s="35">
        <v>46006.463888888888</v>
      </c>
      <c r="P433" t="s">
        <v>7628</v>
      </c>
      <c r="R433" t="s">
        <v>963</v>
      </c>
      <c r="S433" t="s">
        <v>963</v>
      </c>
      <c r="U433" t="s">
        <v>5928</v>
      </c>
      <c r="V433" t="s">
        <v>9755</v>
      </c>
      <c r="W433" t="s">
        <v>7628</v>
      </c>
      <c r="Y433" t="s">
        <v>13</v>
      </c>
      <c r="Z433" t="s">
        <v>105</v>
      </c>
      <c r="AB433" s="37">
        <v>1</v>
      </c>
      <c r="AC433" s="37">
        <v>35780</v>
      </c>
      <c r="AD433" s="37">
        <v>0</v>
      </c>
      <c r="AE433" s="37">
        <v>35780</v>
      </c>
    </row>
    <row r="434" spans="1:31">
      <c r="A434" t="s">
        <v>284</v>
      </c>
      <c r="B434" t="s">
        <v>957</v>
      </c>
      <c r="C434" t="s">
        <v>286</v>
      </c>
      <c r="D434" t="s">
        <v>9756</v>
      </c>
      <c r="E434" t="s">
        <v>9757</v>
      </c>
      <c r="F434" t="s">
        <v>9758</v>
      </c>
      <c r="G434" t="s">
        <v>7625</v>
      </c>
      <c r="H434" t="s">
        <v>290</v>
      </c>
      <c r="I434" t="s">
        <v>9759</v>
      </c>
      <c r="J434" t="s">
        <v>9760</v>
      </c>
      <c r="K434" t="s">
        <v>96</v>
      </c>
      <c r="L434" t="s">
        <v>9761</v>
      </c>
      <c r="M434" s="35">
        <v>46000.671643518523</v>
      </c>
      <c r="N434" s="35">
        <v>46004.426388888889</v>
      </c>
      <c r="P434" t="s">
        <v>7628</v>
      </c>
      <c r="R434" t="s">
        <v>964</v>
      </c>
      <c r="S434" t="s">
        <v>964</v>
      </c>
      <c r="U434" t="s">
        <v>5928</v>
      </c>
      <c r="V434" t="s">
        <v>9762</v>
      </c>
      <c r="W434" t="s">
        <v>7628</v>
      </c>
      <c r="Y434" t="s">
        <v>13</v>
      </c>
      <c r="Z434" t="s">
        <v>105</v>
      </c>
      <c r="AB434" s="37">
        <v>1</v>
      </c>
      <c r="AC434" s="37">
        <v>35780</v>
      </c>
      <c r="AD434" s="37">
        <v>0</v>
      </c>
      <c r="AE434" s="37">
        <v>35780</v>
      </c>
    </row>
    <row r="435" spans="1:31">
      <c r="A435" t="s">
        <v>242</v>
      </c>
      <c r="B435" t="s">
        <v>248</v>
      </c>
      <c r="C435" t="s">
        <v>244</v>
      </c>
      <c r="D435" t="s">
        <v>309</v>
      </c>
      <c r="E435" t="s">
        <v>9763</v>
      </c>
      <c r="F435" t="s">
        <v>9764</v>
      </c>
      <c r="G435" t="s">
        <v>7632</v>
      </c>
      <c r="H435" t="s">
        <v>248</v>
      </c>
      <c r="I435" t="s">
        <v>242</v>
      </c>
      <c r="J435" t="s">
        <v>9765</v>
      </c>
      <c r="K435" t="s">
        <v>96</v>
      </c>
      <c r="L435" t="s">
        <v>9766</v>
      </c>
      <c r="M435" s="35">
        <v>46000.690682870372</v>
      </c>
      <c r="N435" s="35">
        <v>46002.675000000003</v>
      </c>
      <c r="P435" t="s">
        <v>7635</v>
      </c>
      <c r="Q435" t="s">
        <v>7636</v>
      </c>
      <c r="R435" t="s">
        <v>964</v>
      </c>
      <c r="S435" t="s">
        <v>964</v>
      </c>
      <c r="T435" t="s">
        <v>100</v>
      </c>
      <c r="U435" t="s">
        <v>5928</v>
      </c>
      <c r="V435" t="s">
        <v>9767</v>
      </c>
      <c r="W435" t="s">
        <v>102</v>
      </c>
      <c r="Y435" t="s">
        <v>8</v>
      </c>
      <c r="Z435" t="s">
        <v>105</v>
      </c>
      <c r="AA435" t="s">
        <v>2012</v>
      </c>
      <c r="AB435" s="37">
        <v>1</v>
      </c>
      <c r="AC435" s="37">
        <v>35780</v>
      </c>
      <c r="AD435" s="37">
        <v>75096</v>
      </c>
      <c r="AE435" s="37">
        <v>35780</v>
      </c>
    </row>
    <row r="436" spans="1:31">
      <c r="A436" t="s">
        <v>189</v>
      </c>
      <c r="B436" t="s">
        <v>190</v>
      </c>
      <c r="C436" t="s">
        <v>191</v>
      </c>
      <c r="D436" t="s">
        <v>588</v>
      </c>
      <c r="E436" t="s">
        <v>9768</v>
      </c>
      <c r="F436" t="s">
        <v>9769</v>
      </c>
      <c r="G436" t="s">
        <v>7632</v>
      </c>
      <c r="H436" t="s">
        <v>195</v>
      </c>
      <c r="I436" t="s">
        <v>591</v>
      </c>
      <c r="J436" t="s">
        <v>9770</v>
      </c>
      <c r="K436" t="s">
        <v>96</v>
      </c>
      <c r="L436" t="s">
        <v>9771</v>
      </c>
      <c r="M436" s="35">
        <v>46000.687372685177</v>
      </c>
      <c r="N436" s="35">
        <v>46004.542361111111</v>
      </c>
      <c r="P436" t="s">
        <v>7635</v>
      </c>
      <c r="Q436" t="s">
        <v>7636</v>
      </c>
      <c r="R436" t="s">
        <v>964</v>
      </c>
      <c r="S436" t="s">
        <v>964</v>
      </c>
      <c r="U436" t="s">
        <v>5928</v>
      </c>
      <c r="V436" t="s">
        <v>9772</v>
      </c>
      <c r="W436" t="s">
        <v>102</v>
      </c>
      <c r="Y436" t="s">
        <v>8</v>
      </c>
      <c r="Z436" t="s">
        <v>105</v>
      </c>
      <c r="AA436" t="s">
        <v>1410</v>
      </c>
      <c r="AB436" s="37">
        <v>1</v>
      </c>
      <c r="AC436" s="37">
        <v>35780</v>
      </c>
      <c r="AD436" s="37">
        <v>75096</v>
      </c>
      <c r="AE436" s="37">
        <v>35780</v>
      </c>
    </row>
    <row r="437" spans="1:31">
      <c r="A437" t="s">
        <v>242</v>
      </c>
      <c r="B437" t="s">
        <v>248</v>
      </c>
      <c r="C437" t="s">
        <v>244</v>
      </c>
      <c r="D437" t="s">
        <v>309</v>
      </c>
      <c r="E437" t="s">
        <v>9773</v>
      </c>
      <c r="F437" t="s">
        <v>9774</v>
      </c>
      <c r="G437" t="s">
        <v>7632</v>
      </c>
      <c r="H437" t="s">
        <v>248</v>
      </c>
      <c r="I437" t="s">
        <v>242</v>
      </c>
      <c r="J437" t="s">
        <v>9775</v>
      </c>
      <c r="K437" t="s">
        <v>96</v>
      </c>
      <c r="L437" t="s">
        <v>9776</v>
      </c>
      <c r="M437" s="35">
        <v>46000.726724537039</v>
      </c>
      <c r="N437" s="35">
        <v>46002.445833333331</v>
      </c>
      <c r="P437" t="s">
        <v>7635</v>
      </c>
      <c r="Q437" t="s">
        <v>7636</v>
      </c>
      <c r="R437" t="s">
        <v>963</v>
      </c>
      <c r="S437" t="s">
        <v>963</v>
      </c>
      <c r="T437" t="s">
        <v>100</v>
      </c>
      <c r="U437" t="s">
        <v>5928</v>
      </c>
      <c r="V437" t="s">
        <v>9777</v>
      </c>
      <c r="W437" t="s">
        <v>102</v>
      </c>
      <c r="Y437" t="s">
        <v>8</v>
      </c>
      <c r="Z437" t="s">
        <v>105</v>
      </c>
      <c r="AA437" t="s">
        <v>254</v>
      </c>
      <c r="AB437" s="37">
        <v>1</v>
      </c>
      <c r="AC437" s="37">
        <v>35780</v>
      </c>
      <c r="AD437" s="37">
        <v>75096</v>
      </c>
      <c r="AE437" s="37">
        <v>35780</v>
      </c>
    </row>
    <row r="438" spans="1:31">
      <c r="A438" t="s">
        <v>297</v>
      </c>
      <c r="B438" t="s">
        <v>109</v>
      </c>
      <c r="C438" t="s">
        <v>110</v>
      </c>
      <c r="D438" t="s">
        <v>4029</v>
      </c>
      <c r="E438" t="s">
        <v>9778</v>
      </c>
      <c r="F438" t="s">
        <v>9779</v>
      </c>
      <c r="G438" t="s">
        <v>7632</v>
      </c>
      <c r="H438" t="s">
        <v>302</v>
      </c>
      <c r="I438" t="s">
        <v>4032</v>
      </c>
      <c r="J438" t="s">
        <v>9780</v>
      </c>
      <c r="K438" t="s">
        <v>96</v>
      </c>
      <c r="L438" t="s">
        <v>9781</v>
      </c>
      <c r="M438" s="35">
        <v>46000.736817129633</v>
      </c>
      <c r="N438" s="35">
        <v>46002.46875</v>
      </c>
      <c r="P438" t="s">
        <v>7635</v>
      </c>
      <c r="Q438" t="s">
        <v>7636</v>
      </c>
      <c r="R438" t="s">
        <v>98</v>
      </c>
      <c r="S438" t="s">
        <v>119</v>
      </c>
      <c r="T438" t="s">
        <v>100</v>
      </c>
      <c r="U438" t="s">
        <v>5928</v>
      </c>
      <c r="V438" t="s">
        <v>9782</v>
      </c>
      <c r="W438" t="s">
        <v>102</v>
      </c>
      <c r="Y438" t="s">
        <v>11</v>
      </c>
      <c r="Z438" t="s">
        <v>105</v>
      </c>
      <c r="AA438" t="s">
        <v>2537</v>
      </c>
      <c r="AB438" s="37">
        <v>1</v>
      </c>
      <c r="AC438" s="37">
        <v>67654</v>
      </c>
      <c r="AD438" s="37">
        <v>140396</v>
      </c>
      <c r="AE438" s="37">
        <v>67654</v>
      </c>
    </row>
    <row r="439" spans="1:31">
      <c r="A439" t="s">
        <v>189</v>
      </c>
      <c r="B439" t="s">
        <v>190</v>
      </c>
      <c r="C439" t="s">
        <v>191</v>
      </c>
      <c r="D439" t="s">
        <v>210</v>
      </c>
      <c r="E439" t="s">
        <v>9783</v>
      </c>
      <c r="F439" t="s">
        <v>9784</v>
      </c>
      <c r="G439" t="s">
        <v>7632</v>
      </c>
      <c r="H439" t="s">
        <v>195</v>
      </c>
      <c r="I439" t="s">
        <v>189</v>
      </c>
      <c r="J439" t="s">
        <v>9785</v>
      </c>
      <c r="K439" t="s">
        <v>96</v>
      </c>
      <c r="L439" t="s">
        <v>9786</v>
      </c>
      <c r="M439" s="35">
        <v>46000.698391203703</v>
      </c>
      <c r="N439" s="35">
        <v>46006.705555555563</v>
      </c>
      <c r="P439" t="s">
        <v>7635</v>
      </c>
      <c r="Q439" t="s">
        <v>7636</v>
      </c>
      <c r="R439" t="s">
        <v>964</v>
      </c>
      <c r="S439" t="s">
        <v>964</v>
      </c>
      <c r="U439" t="s">
        <v>5928</v>
      </c>
      <c r="V439" t="s">
        <v>9787</v>
      </c>
      <c r="W439" t="s">
        <v>102</v>
      </c>
      <c r="Y439" t="s">
        <v>8</v>
      </c>
      <c r="Z439" t="s">
        <v>105</v>
      </c>
      <c r="AA439" t="s">
        <v>8363</v>
      </c>
      <c r="AB439" s="37">
        <v>1</v>
      </c>
      <c r="AC439" s="37">
        <v>35780</v>
      </c>
      <c r="AD439" s="37">
        <v>75096</v>
      </c>
      <c r="AE439" s="37">
        <v>35780</v>
      </c>
    </row>
    <row r="440" spans="1:31">
      <c r="A440" t="s">
        <v>123</v>
      </c>
      <c r="B440" t="s">
        <v>124</v>
      </c>
      <c r="C440" t="s">
        <v>125</v>
      </c>
      <c r="D440" t="s">
        <v>1507</v>
      </c>
      <c r="E440" t="s">
        <v>9788</v>
      </c>
      <c r="F440" t="s">
        <v>9789</v>
      </c>
      <c r="G440" t="s">
        <v>7632</v>
      </c>
      <c r="H440" t="s">
        <v>174</v>
      </c>
      <c r="I440" t="s">
        <v>123</v>
      </c>
      <c r="J440" t="s">
        <v>9790</v>
      </c>
      <c r="K440" t="s">
        <v>96</v>
      </c>
      <c r="L440" t="s">
        <v>9791</v>
      </c>
      <c r="M440" s="35">
        <v>46000.70003472222</v>
      </c>
      <c r="N440" s="35">
        <v>46004.647916666669</v>
      </c>
      <c r="P440" t="s">
        <v>7635</v>
      </c>
      <c r="Q440" t="s">
        <v>7636</v>
      </c>
      <c r="R440" t="s">
        <v>964</v>
      </c>
      <c r="S440" t="s">
        <v>964</v>
      </c>
      <c r="T440" t="s">
        <v>100</v>
      </c>
      <c r="U440" t="s">
        <v>5928</v>
      </c>
      <c r="V440" t="s">
        <v>9792</v>
      </c>
      <c r="W440" t="s">
        <v>102</v>
      </c>
      <c r="Y440" t="s">
        <v>8</v>
      </c>
      <c r="Z440" t="s">
        <v>105</v>
      </c>
      <c r="AA440" t="s">
        <v>1514</v>
      </c>
      <c r="AB440" s="37">
        <v>1</v>
      </c>
      <c r="AC440" s="37">
        <v>35780</v>
      </c>
      <c r="AD440" s="37">
        <v>75096</v>
      </c>
      <c r="AE440" s="37">
        <v>35780</v>
      </c>
    </row>
    <row r="441" spans="1:31">
      <c r="A441" t="s">
        <v>85</v>
      </c>
      <c r="B441" t="s">
        <v>86</v>
      </c>
      <c r="C441" t="s">
        <v>87</v>
      </c>
      <c r="D441" t="s">
        <v>6532</v>
      </c>
      <c r="E441" t="s">
        <v>9793</v>
      </c>
      <c r="F441" t="s">
        <v>9794</v>
      </c>
      <c r="G441" t="s">
        <v>7632</v>
      </c>
      <c r="H441" t="s">
        <v>93</v>
      </c>
      <c r="I441" t="s">
        <v>6533</v>
      </c>
      <c r="J441" t="s">
        <v>9795</v>
      </c>
      <c r="K441" t="s">
        <v>96</v>
      </c>
      <c r="L441" t="s">
        <v>9796</v>
      </c>
      <c r="M441" s="35">
        <v>46000.700937499998</v>
      </c>
      <c r="N441" s="35">
        <v>46006.482638888891</v>
      </c>
      <c r="P441" t="s">
        <v>7635</v>
      </c>
      <c r="Q441" t="s">
        <v>7636</v>
      </c>
      <c r="R441" t="s">
        <v>964</v>
      </c>
      <c r="S441" t="s">
        <v>964</v>
      </c>
      <c r="T441" t="s">
        <v>100</v>
      </c>
      <c r="U441" t="s">
        <v>5928</v>
      </c>
      <c r="V441" t="s">
        <v>9797</v>
      </c>
      <c r="W441" t="s">
        <v>7667</v>
      </c>
      <c r="Y441" t="s">
        <v>11</v>
      </c>
      <c r="Z441" t="s">
        <v>105</v>
      </c>
      <c r="AA441" t="s">
        <v>106</v>
      </c>
      <c r="AB441" s="37">
        <v>1</v>
      </c>
      <c r="AC441" s="37">
        <v>67654</v>
      </c>
      <c r="AD441" s="37">
        <v>140396</v>
      </c>
      <c r="AE441" s="37">
        <v>67654</v>
      </c>
    </row>
    <row r="442" spans="1:31">
      <c r="A442" t="s">
        <v>1066</v>
      </c>
      <c r="B442" t="s">
        <v>190</v>
      </c>
      <c r="C442" t="s">
        <v>191</v>
      </c>
      <c r="D442" t="s">
        <v>1433</v>
      </c>
      <c r="E442" t="s">
        <v>9798</v>
      </c>
      <c r="F442" t="s">
        <v>9799</v>
      </c>
      <c r="G442" t="s">
        <v>7632</v>
      </c>
      <c r="H442" t="s">
        <v>195</v>
      </c>
      <c r="I442" t="s">
        <v>1436</v>
      </c>
      <c r="J442" t="s">
        <v>9800</v>
      </c>
      <c r="K442" t="s">
        <v>96</v>
      </c>
      <c r="L442" t="s">
        <v>9801</v>
      </c>
      <c r="M442" s="35">
        <v>46000.7030787037</v>
      </c>
      <c r="N442" s="35">
        <v>46006.652083333327</v>
      </c>
      <c r="P442" t="s">
        <v>7635</v>
      </c>
      <c r="Q442" t="s">
        <v>7636</v>
      </c>
      <c r="R442" t="s">
        <v>98</v>
      </c>
      <c r="S442" t="s">
        <v>99</v>
      </c>
      <c r="T442" t="s">
        <v>100</v>
      </c>
      <c r="U442" t="s">
        <v>5928</v>
      </c>
      <c r="V442" t="s">
        <v>9802</v>
      </c>
      <c r="W442" t="s">
        <v>102</v>
      </c>
      <c r="Y442" t="s">
        <v>11</v>
      </c>
      <c r="Z442" t="s">
        <v>105</v>
      </c>
      <c r="AA442" t="s">
        <v>1075</v>
      </c>
      <c r="AB442" s="37">
        <v>1</v>
      </c>
      <c r="AC442" s="37">
        <v>67654</v>
      </c>
      <c r="AD442" s="37">
        <v>140396</v>
      </c>
      <c r="AE442" s="37">
        <v>67654</v>
      </c>
    </row>
    <row r="443" spans="1:31">
      <c r="A443" t="s">
        <v>1084</v>
      </c>
      <c r="B443" t="s">
        <v>957</v>
      </c>
      <c r="C443" t="s">
        <v>286</v>
      </c>
      <c r="D443" t="s">
        <v>2683</v>
      </c>
      <c r="E443" t="s">
        <v>9803</v>
      </c>
      <c r="F443" t="s">
        <v>9804</v>
      </c>
      <c r="G443" t="s">
        <v>7632</v>
      </c>
      <c r="H443" t="s">
        <v>1088</v>
      </c>
      <c r="I443" t="s">
        <v>1084</v>
      </c>
      <c r="J443" t="s">
        <v>9805</v>
      </c>
      <c r="K443" t="s">
        <v>96</v>
      </c>
      <c r="L443" t="s">
        <v>9806</v>
      </c>
      <c r="M443" s="35">
        <v>46000.718321759261</v>
      </c>
      <c r="N443" s="35">
        <v>46003.338888888888</v>
      </c>
      <c r="P443" t="s">
        <v>7635</v>
      </c>
      <c r="Q443" t="s">
        <v>7636</v>
      </c>
      <c r="R443" t="s">
        <v>964</v>
      </c>
      <c r="S443" t="s">
        <v>964</v>
      </c>
      <c r="T443" t="s">
        <v>100</v>
      </c>
      <c r="U443" t="s">
        <v>5928</v>
      </c>
      <c r="V443" t="s">
        <v>9807</v>
      </c>
      <c r="W443" t="s">
        <v>102</v>
      </c>
      <c r="Y443" t="s">
        <v>8</v>
      </c>
      <c r="Z443" t="s">
        <v>105</v>
      </c>
      <c r="AA443" t="s">
        <v>1506</v>
      </c>
      <c r="AB443" s="37">
        <v>1</v>
      </c>
      <c r="AC443" s="37">
        <v>35780</v>
      </c>
      <c r="AD443" s="37">
        <v>75096</v>
      </c>
      <c r="AE443" s="37">
        <v>35780</v>
      </c>
    </row>
    <row r="444" spans="1:31">
      <c r="A444" t="s">
        <v>1066</v>
      </c>
      <c r="B444" t="s">
        <v>190</v>
      </c>
      <c r="C444" t="s">
        <v>191</v>
      </c>
      <c r="D444" t="s">
        <v>1433</v>
      </c>
      <c r="E444" t="s">
        <v>9808</v>
      </c>
      <c r="F444" t="s">
        <v>3568</v>
      </c>
      <c r="G444" t="s">
        <v>7632</v>
      </c>
      <c r="H444" t="s">
        <v>195</v>
      </c>
      <c r="I444" t="s">
        <v>1436</v>
      </c>
      <c r="J444" t="s">
        <v>3569</v>
      </c>
      <c r="K444" t="s">
        <v>96</v>
      </c>
      <c r="L444" t="s">
        <v>9809</v>
      </c>
      <c r="M444" s="35">
        <v>46000.739560185182</v>
      </c>
      <c r="N444" s="35">
        <v>46006.6875</v>
      </c>
      <c r="P444" t="s">
        <v>7635</v>
      </c>
      <c r="Q444" t="s">
        <v>7636</v>
      </c>
      <c r="R444" t="s">
        <v>98</v>
      </c>
      <c r="S444" t="s">
        <v>99</v>
      </c>
      <c r="T444" t="s">
        <v>100</v>
      </c>
      <c r="U444" t="s">
        <v>5928</v>
      </c>
      <c r="V444" t="s">
        <v>9810</v>
      </c>
      <c r="W444" t="s">
        <v>7667</v>
      </c>
      <c r="Y444" t="s">
        <v>11</v>
      </c>
      <c r="Z444" t="s">
        <v>105</v>
      </c>
      <c r="AA444" t="s">
        <v>1075</v>
      </c>
      <c r="AB444" s="37">
        <v>1</v>
      </c>
      <c r="AC444" s="37">
        <v>67654</v>
      </c>
      <c r="AD444" s="37">
        <v>140396</v>
      </c>
      <c r="AE444" s="37">
        <v>67654</v>
      </c>
    </row>
    <row r="445" spans="1:31">
      <c r="A445" t="s">
        <v>85</v>
      </c>
      <c r="B445" t="s">
        <v>86</v>
      </c>
      <c r="C445" t="s">
        <v>87</v>
      </c>
      <c r="D445" t="s">
        <v>202</v>
      </c>
      <c r="E445" t="s">
        <v>9811</v>
      </c>
      <c r="F445" t="s">
        <v>9812</v>
      </c>
      <c r="G445" t="s">
        <v>7632</v>
      </c>
      <c r="H445" t="s">
        <v>93</v>
      </c>
      <c r="I445" t="s">
        <v>85</v>
      </c>
      <c r="J445" t="s">
        <v>9813</v>
      </c>
      <c r="K445" t="s">
        <v>96</v>
      </c>
      <c r="L445" t="s">
        <v>9814</v>
      </c>
      <c r="M445" s="35">
        <v>46000.742812500001</v>
      </c>
      <c r="N445" s="35">
        <v>46001.524305555547</v>
      </c>
      <c r="P445" t="s">
        <v>7635</v>
      </c>
      <c r="Q445" t="s">
        <v>7636</v>
      </c>
      <c r="R445" t="s">
        <v>963</v>
      </c>
      <c r="S445" t="s">
        <v>963</v>
      </c>
      <c r="T445" t="s">
        <v>100</v>
      </c>
      <c r="U445" t="s">
        <v>5928</v>
      </c>
      <c r="V445" t="s">
        <v>9815</v>
      </c>
      <c r="W445" t="s">
        <v>102</v>
      </c>
      <c r="Y445" t="s">
        <v>8</v>
      </c>
      <c r="Z445" t="s">
        <v>105</v>
      </c>
      <c r="AA445" t="s">
        <v>6482</v>
      </c>
      <c r="AB445" s="37">
        <v>1</v>
      </c>
      <c r="AC445" s="37">
        <v>35780</v>
      </c>
      <c r="AD445" s="37">
        <v>75096</v>
      </c>
      <c r="AE445" s="37">
        <v>35780</v>
      </c>
    </row>
    <row r="446" spans="1:31">
      <c r="A446" t="s">
        <v>85</v>
      </c>
      <c r="B446" t="s">
        <v>86</v>
      </c>
      <c r="C446" t="s">
        <v>87</v>
      </c>
      <c r="D446" t="s">
        <v>202</v>
      </c>
      <c r="E446" t="s">
        <v>9816</v>
      </c>
      <c r="F446" t="s">
        <v>8103</v>
      </c>
      <c r="G446" t="s">
        <v>7632</v>
      </c>
      <c r="H446" t="s">
        <v>93</v>
      </c>
      <c r="I446" t="s">
        <v>85</v>
      </c>
      <c r="J446" t="s">
        <v>8104</v>
      </c>
      <c r="K446" t="s">
        <v>96</v>
      </c>
      <c r="L446" t="s">
        <v>9817</v>
      </c>
      <c r="M446" s="35">
        <v>46001.333333333343</v>
      </c>
      <c r="N446" s="35">
        <v>46007.67291666667</v>
      </c>
      <c r="P446" t="s">
        <v>7635</v>
      </c>
      <c r="Q446" t="s">
        <v>7636</v>
      </c>
      <c r="R446" t="s">
        <v>98</v>
      </c>
      <c r="S446" t="s">
        <v>119</v>
      </c>
      <c r="T446" t="s">
        <v>100</v>
      </c>
      <c r="U446" t="s">
        <v>5928</v>
      </c>
      <c r="V446" t="s">
        <v>9818</v>
      </c>
      <c r="W446" t="s">
        <v>102</v>
      </c>
      <c r="Y446" t="s">
        <v>8</v>
      </c>
      <c r="Z446" t="s">
        <v>105</v>
      </c>
      <c r="AA446" t="s">
        <v>451</v>
      </c>
      <c r="AB446" s="37">
        <v>1</v>
      </c>
      <c r="AC446" s="37">
        <v>35780</v>
      </c>
      <c r="AD446" s="37">
        <v>75096</v>
      </c>
      <c r="AE446" s="37">
        <v>35780</v>
      </c>
    </row>
    <row r="447" spans="1:31">
      <c r="A447" t="s">
        <v>417</v>
      </c>
      <c r="B447" t="s">
        <v>86</v>
      </c>
      <c r="C447" t="s">
        <v>87</v>
      </c>
      <c r="D447" t="s">
        <v>1471</v>
      </c>
      <c r="E447" t="s">
        <v>9819</v>
      </c>
      <c r="F447" t="s">
        <v>4591</v>
      </c>
      <c r="G447" t="s">
        <v>7625</v>
      </c>
      <c r="H447" t="s">
        <v>455</v>
      </c>
      <c r="I447" t="s">
        <v>1474</v>
      </c>
      <c r="J447" t="s">
        <v>4592</v>
      </c>
      <c r="K447" t="s">
        <v>96</v>
      </c>
      <c r="L447" t="s">
        <v>9820</v>
      </c>
      <c r="M447" s="35">
        <v>46001.333333333343</v>
      </c>
      <c r="N447" s="35">
        <v>46003.666666666657</v>
      </c>
      <c r="P447" t="s">
        <v>7628</v>
      </c>
      <c r="R447" t="s">
        <v>963</v>
      </c>
      <c r="S447" t="s">
        <v>963</v>
      </c>
      <c r="U447" t="s">
        <v>5928</v>
      </c>
      <c r="V447" t="s">
        <v>9821</v>
      </c>
      <c r="W447" t="s">
        <v>7628</v>
      </c>
      <c r="Y447" t="s">
        <v>13</v>
      </c>
      <c r="Z447" t="s">
        <v>105</v>
      </c>
      <c r="AB447" s="37">
        <v>1</v>
      </c>
      <c r="AC447" s="37">
        <v>35780</v>
      </c>
      <c r="AD447" s="37">
        <v>0</v>
      </c>
      <c r="AE447" s="37">
        <v>35780</v>
      </c>
    </row>
    <row r="448" spans="1:31">
      <c r="A448" t="s">
        <v>189</v>
      </c>
      <c r="B448" t="s">
        <v>190</v>
      </c>
      <c r="C448" t="s">
        <v>191</v>
      </c>
      <c r="D448" t="s">
        <v>4774</v>
      </c>
      <c r="E448" t="s">
        <v>9822</v>
      </c>
      <c r="F448" t="s">
        <v>9823</v>
      </c>
      <c r="G448" t="s">
        <v>7632</v>
      </c>
      <c r="H448" t="s">
        <v>276</v>
      </c>
      <c r="I448" t="s">
        <v>4777</v>
      </c>
      <c r="J448" t="s">
        <v>9824</v>
      </c>
      <c r="K448" t="s">
        <v>96</v>
      </c>
      <c r="L448" t="s">
        <v>9825</v>
      </c>
      <c r="M448" s="35">
        <v>46001.333333333343</v>
      </c>
      <c r="N448" s="35">
        <v>46003.377083333333</v>
      </c>
      <c r="P448" t="s">
        <v>7635</v>
      </c>
      <c r="Q448" t="s">
        <v>7636</v>
      </c>
      <c r="R448" t="s">
        <v>964</v>
      </c>
      <c r="S448" t="s">
        <v>964</v>
      </c>
      <c r="T448" t="s">
        <v>100</v>
      </c>
      <c r="U448" t="s">
        <v>5928</v>
      </c>
      <c r="V448" t="s">
        <v>9826</v>
      </c>
      <c r="W448" t="s">
        <v>7667</v>
      </c>
      <c r="Y448" t="s">
        <v>104</v>
      </c>
      <c r="Z448" t="s">
        <v>282</v>
      </c>
      <c r="AA448" t="s">
        <v>836</v>
      </c>
      <c r="AB448" s="37">
        <v>1</v>
      </c>
      <c r="AC448" s="37">
        <v>35780</v>
      </c>
      <c r="AD448" s="37">
        <v>0</v>
      </c>
      <c r="AE448" s="37">
        <v>35780</v>
      </c>
    </row>
    <row r="449" spans="1:31">
      <c r="A449" t="s">
        <v>189</v>
      </c>
      <c r="B449" t="s">
        <v>190</v>
      </c>
      <c r="C449" t="s">
        <v>191</v>
      </c>
      <c r="D449" t="s">
        <v>580</v>
      </c>
      <c r="E449" t="s">
        <v>9827</v>
      </c>
      <c r="F449" t="s">
        <v>6312</v>
      </c>
      <c r="G449" t="s">
        <v>7632</v>
      </c>
      <c r="H449" t="s">
        <v>195</v>
      </c>
      <c r="I449" t="s">
        <v>583</v>
      </c>
      <c r="J449" t="s">
        <v>6313</v>
      </c>
      <c r="K449" t="s">
        <v>96</v>
      </c>
      <c r="L449" t="s">
        <v>9828</v>
      </c>
      <c r="M449" s="35">
        <v>46001.333333333343</v>
      </c>
      <c r="N449" s="35">
        <v>46004.544444444437</v>
      </c>
      <c r="P449" t="s">
        <v>7635</v>
      </c>
      <c r="Q449" t="s">
        <v>7636</v>
      </c>
      <c r="R449" t="s">
        <v>964</v>
      </c>
      <c r="S449" t="s">
        <v>964</v>
      </c>
      <c r="U449" t="s">
        <v>5928</v>
      </c>
      <c r="V449" t="s">
        <v>9829</v>
      </c>
      <c r="W449" t="s">
        <v>102</v>
      </c>
      <c r="Y449" t="s">
        <v>8</v>
      </c>
      <c r="Z449" t="s">
        <v>105</v>
      </c>
      <c r="AA449" t="s">
        <v>1410</v>
      </c>
      <c r="AB449" s="37">
        <v>1</v>
      </c>
      <c r="AC449" s="37">
        <v>35780</v>
      </c>
      <c r="AD449" s="37">
        <v>75096</v>
      </c>
      <c r="AE449" s="37">
        <v>35780</v>
      </c>
    </row>
    <row r="450" spans="1:31">
      <c r="A450" t="s">
        <v>108</v>
      </c>
      <c r="B450" t="s">
        <v>109</v>
      </c>
      <c r="C450" t="s">
        <v>110</v>
      </c>
      <c r="D450" t="s">
        <v>9830</v>
      </c>
      <c r="E450" t="s">
        <v>9831</v>
      </c>
      <c r="F450" t="s">
        <v>9832</v>
      </c>
      <c r="G450" t="s">
        <v>7632</v>
      </c>
      <c r="H450" t="s">
        <v>183</v>
      </c>
      <c r="I450" t="s">
        <v>9833</v>
      </c>
      <c r="J450" t="s">
        <v>9834</v>
      </c>
      <c r="K450" t="s">
        <v>96</v>
      </c>
      <c r="L450" t="s">
        <v>9835</v>
      </c>
      <c r="M450" s="35">
        <v>46001.333784722221</v>
      </c>
      <c r="N450" s="35">
        <v>46003.595833333333</v>
      </c>
      <c r="P450" t="s">
        <v>7635</v>
      </c>
      <c r="Q450" t="s">
        <v>7636</v>
      </c>
      <c r="R450" t="s">
        <v>963</v>
      </c>
      <c r="S450" t="s">
        <v>963</v>
      </c>
      <c r="T450" t="s">
        <v>100</v>
      </c>
      <c r="U450" t="s">
        <v>5928</v>
      </c>
      <c r="V450" t="s">
        <v>9836</v>
      </c>
      <c r="W450" t="s">
        <v>7667</v>
      </c>
      <c r="Y450" t="s">
        <v>13</v>
      </c>
      <c r="Z450" t="s">
        <v>105</v>
      </c>
      <c r="AA450" t="s">
        <v>351</v>
      </c>
      <c r="AB450" s="37">
        <v>1</v>
      </c>
      <c r="AC450" s="37">
        <v>35780</v>
      </c>
      <c r="AD450" s="37">
        <v>0</v>
      </c>
      <c r="AE450" s="37">
        <v>35780</v>
      </c>
    </row>
    <row r="451" spans="1:31">
      <c r="A451" t="s">
        <v>417</v>
      </c>
      <c r="B451" t="s">
        <v>86</v>
      </c>
      <c r="C451" t="s">
        <v>87</v>
      </c>
      <c r="D451" t="s">
        <v>734</v>
      </c>
      <c r="E451" t="s">
        <v>9837</v>
      </c>
      <c r="F451" t="s">
        <v>9838</v>
      </c>
      <c r="G451" t="s">
        <v>7632</v>
      </c>
      <c r="H451" t="s">
        <v>455</v>
      </c>
      <c r="I451" t="s">
        <v>737</v>
      </c>
      <c r="J451" t="s">
        <v>9839</v>
      </c>
      <c r="K451" t="s">
        <v>96</v>
      </c>
      <c r="L451" t="s">
        <v>9840</v>
      </c>
      <c r="M451" s="35">
        <v>46001.333333333343</v>
      </c>
      <c r="N451" s="35">
        <v>46001.6875</v>
      </c>
      <c r="P451" t="s">
        <v>7635</v>
      </c>
      <c r="Q451" t="s">
        <v>7636</v>
      </c>
      <c r="R451" t="s">
        <v>98</v>
      </c>
      <c r="S451" t="s">
        <v>119</v>
      </c>
      <c r="T451" t="s">
        <v>100</v>
      </c>
      <c r="U451" t="s">
        <v>5928</v>
      </c>
      <c r="V451" t="s">
        <v>9841</v>
      </c>
      <c r="W451" t="s">
        <v>102</v>
      </c>
      <c r="Y451" t="s">
        <v>8</v>
      </c>
      <c r="Z451" t="s">
        <v>105</v>
      </c>
      <c r="AA451" t="s">
        <v>1367</v>
      </c>
      <c r="AB451" s="37">
        <v>1</v>
      </c>
      <c r="AC451" s="37">
        <v>35780</v>
      </c>
      <c r="AD451" s="37">
        <v>75096</v>
      </c>
      <c r="AE451" s="37">
        <v>35780</v>
      </c>
    </row>
    <row r="452" spans="1:31">
      <c r="A452" t="s">
        <v>284</v>
      </c>
      <c r="B452" t="s">
        <v>957</v>
      </c>
      <c r="C452" t="s">
        <v>286</v>
      </c>
      <c r="D452" t="s">
        <v>7371</v>
      </c>
      <c r="E452" t="s">
        <v>9842</v>
      </c>
      <c r="F452" t="s">
        <v>9843</v>
      </c>
      <c r="G452" t="s">
        <v>7625</v>
      </c>
      <c r="H452" t="s">
        <v>290</v>
      </c>
      <c r="I452" t="s">
        <v>7372</v>
      </c>
      <c r="J452" t="s">
        <v>9844</v>
      </c>
      <c r="K452" t="s">
        <v>96</v>
      </c>
      <c r="L452" t="s">
        <v>9845</v>
      </c>
      <c r="M452" s="35">
        <v>46001.333333333343</v>
      </c>
      <c r="N452" s="35">
        <v>46007.69027777778</v>
      </c>
      <c r="P452" t="s">
        <v>7628</v>
      </c>
      <c r="R452" t="s">
        <v>963</v>
      </c>
      <c r="S452" t="s">
        <v>963</v>
      </c>
      <c r="U452" t="s">
        <v>5928</v>
      </c>
      <c r="V452" t="s">
        <v>9846</v>
      </c>
      <c r="W452" t="s">
        <v>7628</v>
      </c>
      <c r="Y452" t="s">
        <v>104</v>
      </c>
      <c r="Z452" t="s">
        <v>282</v>
      </c>
      <c r="AB452" s="37">
        <v>1</v>
      </c>
      <c r="AC452" s="37">
        <v>35780</v>
      </c>
      <c r="AD452" s="37">
        <v>0</v>
      </c>
      <c r="AE452" s="37">
        <v>35780</v>
      </c>
    </row>
    <row r="453" spans="1:31">
      <c r="A453" t="s">
        <v>1084</v>
      </c>
      <c r="B453" t="s">
        <v>957</v>
      </c>
      <c r="C453" t="s">
        <v>286</v>
      </c>
      <c r="D453" t="s">
        <v>1498</v>
      </c>
      <c r="E453" t="s">
        <v>9847</v>
      </c>
      <c r="F453" t="s">
        <v>9848</v>
      </c>
      <c r="G453" t="s">
        <v>7625</v>
      </c>
      <c r="H453" t="s">
        <v>1088</v>
      </c>
      <c r="I453" t="s">
        <v>1501</v>
      </c>
      <c r="J453" t="s">
        <v>9849</v>
      </c>
      <c r="K453" t="s">
        <v>96</v>
      </c>
      <c r="L453" t="s">
        <v>9850</v>
      </c>
      <c r="M453" s="35">
        <v>46001.333333333343</v>
      </c>
      <c r="N453" s="35">
        <v>46008.375</v>
      </c>
      <c r="P453" t="s">
        <v>7628</v>
      </c>
      <c r="R453" t="s">
        <v>98</v>
      </c>
      <c r="S453" t="s">
        <v>99</v>
      </c>
      <c r="U453" t="s">
        <v>5928</v>
      </c>
      <c r="V453" t="s">
        <v>9851</v>
      </c>
      <c r="W453" t="s">
        <v>7628</v>
      </c>
      <c r="Y453" t="s">
        <v>13</v>
      </c>
      <c r="Z453" t="s">
        <v>105</v>
      </c>
      <c r="AB453" s="37">
        <v>1</v>
      </c>
      <c r="AC453" s="37">
        <v>35780</v>
      </c>
      <c r="AD453" s="37">
        <v>0</v>
      </c>
      <c r="AE453" s="37">
        <v>35780</v>
      </c>
    </row>
    <row r="454" spans="1:31">
      <c r="A454" t="s">
        <v>1066</v>
      </c>
      <c r="B454" t="s">
        <v>190</v>
      </c>
      <c r="C454" t="s">
        <v>191</v>
      </c>
      <c r="D454" t="s">
        <v>1350</v>
      </c>
      <c r="E454" t="s">
        <v>9852</v>
      </c>
      <c r="F454" t="s">
        <v>9853</v>
      </c>
      <c r="G454" t="s">
        <v>7625</v>
      </c>
      <c r="H454" t="s">
        <v>195</v>
      </c>
      <c r="I454" t="s">
        <v>1353</v>
      </c>
      <c r="J454" t="s">
        <v>9854</v>
      </c>
      <c r="K454" t="s">
        <v>96</v>
      </c>
      <c r="L454" t="s">
        <v>9855</v>
      </c>
      <c r="M454" s="35">
        <v>46001.333333333343</v>
      </c>
      <c r="N454" s="35">
        <v>46007.652777777781</v>
      </c>
      <c r="P454" t="s">
        <v>7628</v>
      </c>
      <c r="R454" t="s">
        <v>964</v>
      </c>
      <c r="S454" t="s">
        <v>964</v>
      </c>
      <c r="U454" t="s">
        <v>5928</v>
      </c>
      <c r="V454" t="s">
        <v>9856</v>
      </c>
      <c r="W454" t="s">
        <v>7628</v>
      </c>
      <c r="Y454" t="s">
        <v>13</v>
      </c>
      <c r="Z454" t="s">
        <v>105</v>
      </c>
      <c r="AB454" s="37">
        <v>1</v>
      </c>
      <c r="AC454" s="37">
        <v>35780</v>
      </c>
      <c r="AD454" s="37">
        <v>0</v>
      </c>
      <c r="AE454" s="37">
        <v>35780</v>
      </c>
    </row>
    <row r="455" spans="1:31">
      <c r="A455" t="s">
        <v>189</v>
      </c>
      <c r="B455" t="s">
        <v>190</v>
      </c>
      <c r="C455" t="s">
        <v>191</v>
      </c>
      <c r="D455" t="s">
        <v>905</v>
      </c>
      <c r="E455" t="s">
        <v>9857</v>
      </c>
      <c r="F455" t="s">
        <v>9858</v>
      </c>
      <c r="G455" t="s">
        <v>7632</v>
      </c>
      <c r="H455" t="s">
        <v>195</v>
      </c>
      <c r="I455" t="s">
        <v>908</v>
      </c>
      <c r="J455" t="s">
        <v>9859</v>
      </c>
      <c r="K455" t="s">
        <v>96</v>
      </c>
      <c r="L455" t="s">
        <v>9860</v>
      </c>
      <c r="M455" s="35">
        <v>46001.333333333343</v>
      </c>
      <c r="N455" s="35">
        <v>46006.706944444442</v>
      </c>
      <c r="P455" t="s">
        <v>7635</v>
      </c>
      <c r="Q455" t="s">
        <v>7636</v>
      </c>
      <c r="R455" t="s">
        <v>98</v>
      </c>
      <c r="S455" t="s">
        <v>119</v>
      </c>
      <c r="U455" t="s">
        <v>5928</v>
      </c>
      <c r="V455" t="s">
        <v>9861</v>
      </c>
      <c r="W455" t="s">
        <v>102</v>
      </c>
      <c r="Y455" t="s">
        <v>8</v>
      </c>
      <c r="Z455" t="s">
        <v>105</v>
      </c>
      <c r="AA455" t="s">
        <v>8363</v>
      </c>
      <c r="AB455" s="37">
        <v>1</v>
      </c>
      <c r="AC455" s="37">
        <v>35780</v>
      </c>
      <c r="AD455" s="37">
        <v>75096</v>
      </c>
      <c r="AE455" s="37">
        <v>35780</v>
      </c>
    </row>
    <row r="456" spans="1:31">
      <c r="A456" t="s">
        <v>189</v>
      </c>
      <c r="B456" t="s">
        <v>190</v>
      </c>
      <c r="C456" t="s">
        <v>191</v>
      </c>
      <c r="D456" t="s">
        <v>210</v>
      </c>
      <c r="E456" t="s">
        <v>9862</v>
      </c>
      <c r="F456" t="s">
        <v>3627</v>
      </c>
      <c r="G456" t="s">
        <v>7632</v>
      </c>
      <c r="H456" t="s">
        <v>195</v>
      </c>
      <c r="I456" t="s">
        <v>189</v>
      </c>
      <c r="J456" t="s">
        <v>3628</v>
      </c>
      <c r="K456" t="s">
        <v>96</v>
      </c>
      <c r="L456" t="s">
        <v>9863</v>
      </c>
      <c r="M456" s="35">
        <v>46001.333333333343</v>
      </c>
      <c r="N456" s="35">
        <v>46018.554166666669</v>
      </c>
      <c r="P456" t="s">
        <v>7635</v>
      </c>
      <c r="Q456" t="s">
        <v>7636</v>
      </c>
      <c r="R456" t="s">
        <v>142</v>
      </c>
      <c r="S456" t="s">
        <v>2137</v>
      </c>
      <c r="U456" t="s">
        <v>5928</v>
      </c>
      <c r="V456" t="s">
        <v>9864</v>
      </c>
      <c r="W456" t="s">
        <v>102</v>
      </c>
      <c r="Y456" t="s">
        <v>8</v>
      </c>
      <c r="Z456" t="s">
        <v>105</v>
      </c>
      <c r="AA456" t="s">
        <v>7841</v>
      </c>
      <c r="AB456" s="37">
        <v>1</v>
      </c>
      <c r="AC456" s="37">
        <v>35780</v>
      </c>
      <c r="AD456" s="37">
        <v>75096</v>
      </c>
      <c r="AE456" s="37">
        <v>35780</v>
      </c>
    </row>
    <row r="457" spans="1:31">
      <c r="A457" t="s">
        <v>626</v>
      </c>
      <c r="B457" t="s">
        <v>124</v>
      </c>
      <c r="C457" t="s">
        <v>125</v>
      </c>
      <c r="D457" t="s">
        <v>627</v>
      </c>
      <c r="E457" t="s">
        <v>9865</v>
      </c>
      <c r="F457" t="s">
        <v>9866</v>
      </c>
      <c r="G457" t="s">
        <v>7632</v>
      </c>
      <c r="H457" t="s">
        <v>630</v>
      </c>
      <c r="I457" t="s">
        <v>626</v>
      </c>
      <c r="J457" t="s">
        <v>9867</v>
      </c>
      <c r="K457" t="s">
        <v>96</v>
      </c>
      <c r="L457" t="s">
        <v>9868</v>
      </c>
      <c r="M457" s="35">
        <v>46001.34269675926</v>
      </c>
      <c r="N457" s="35">
        <v>46002.423611111109</v>
      </c>
      <c r="P457" t="s">
        <v>7635</v>
      </c>
      <c r="Q457" t="s">
        <v>7636</v>
      </c>
      <c r="R457" t="s">
        <v>98</v>
      </c>
      <c r="S457" t="s">
        <v>99</v>
      </c>
      <c r="T457" t="s">
        <v>100</v>
      </c>
      <c r="U457" t="s">
        <v>5928</v>
      </c>
      <c r="V457" t="s">
        <v>9869</v>
      </c>
      <c r="W457" t="s">
        <v>102</v>
      </c>
      <c r="Y457" t="s">
        <v>8</v>
      </c>
      <c r="Z457" t="s">
        <v>105</v>
      </c>
      <c r="AA457" t="s">
        <v>3695</v>
      </c>
      <c r="AB457" s="37">
        <v>1</v>
      </c>
      <c r="AC457" s="37">
        <v>35780</v>
      </c>
      <c r="AD457" s="37">
        <v>75096</v>
      </c>
      <c r="AE457" s="37">
        <v>35780</v>
      </c>
    </row>
    <row r="458" spans="1:31">
      <c r="A458" t="s">
        <v>189</v>
      </c>
      <c r="B458" t="s">
        <v>190</v>
      </c>
      <c r="C458" t="s">
        <v>191</v>
      </c>
      <c r="D458" t="s">
        <v>7200</v>
      </c>
      <c r="E458" t="s">
        <v>9870</v>
      </c>
      <c r="F458" t="s">
        <v>9871</v>
      </c>
      <c r="G458" t="s">
        <v>7632</v>
      </c>
      <c r="H458" t="s">
        <v>195</v>
      </c>
      <c r="I458" t="s">
        <v>7203</v>
      </c>
      <c r="J458" t="s">
        <v>9872</v>
      </c>
      <c r="K458" t="s">
        <v>96</v>
      </c>
      <c r="L458" t="s">
        <v>9873</v>
      </c>
      <c r="M458" s="35">
        <v>46001.373449074083</v>
      </c>
      <c r="N458" s="35">
        <v>46006.625694444447</v>
      </c>
      <c r="P458" t="s">
        <v>7635</v>
      </c>
      <c r="Q458" t="s">
        <v>7636</v>
      </c>
      <c r="R458" t="s">
        <v>963</v>
      </c>
      <c r="S458" t="s">
        <v>963</v>
      </c>
      <c r="T458" t="s">
        <v>100</v>
      </c>
      <c r="U458" t="s">
        <v>5928</v>
      </c>
      <c r="V458" t="s">
        <v>9874</v>
      </c>
      <c r="W458" t="s">
        <v>7667</v>
      </c>
      <c r="Y458" t="s">
        <v>11</v>
      </c>
      <c r="Z458" t="s">
        <v>105</v>
      </c>
      <c r="AA458" t="s">
        <v>201</v>
      </c>
      <c r="AB458" s="37">
        <v>1</v>
      </c>
      <c r="AC458" s="37">
        <v>67654</v>
      </c>
      <c r="AD458" s="37">
        <v>140396</v>
      </c>
      <c r="AE458" s="37">
        <v>67654</v>
      </c>
    </row>
    <row r="459" spans="1:31">
      <c r="A459" t="s">
        <v>1066</v>
      </c>
      <c r="B459" t="s">
        <v>190</v>
      </c>
      <c r="C459" t="s">
        <v>191</v>
      </c>
      <c r="D459" t="s">
        <v>1433</v>
      </c>
      <c r="E459" t="s">
        <v>9875</v>
      </c>
      <c r="F459" t="s">
        <v>9876</v>
      </c>
      <c r="G459" t="s">
        <v>7632</v>
      </c>
      <c r="H459" t="s">
        <v>195</v>
      </c>
      <c r="I459" t="s">
        <v>1436</v>
      </c>
      <c r="J459" t="s">
        <v>9877</v>
      </c>
      <c r="K459" t="s">
        <v>96</v>
      </c>
      <c r="L459" t="s">
        <v>9878</v>
      </c>
      <c r="M459" s="35">
        <v>46001.34070601852</v>
      </c>
      <c r="N459" s="35">
        <v>46006.646527777782</v>
      </c>
      <c r="P459" t="s">
        <v>7635</v>
      </c>
      <c r="Q459" t="s">
        <v>7636</v>
      </c>
      <c r="R459" t="s">
        <v>98</v>
      </c>
      <c r="S459" t="s">
        <v>99</v>
      </c>
      <c r="T459" t="s">
        <v>100</v>
      </c>
      <c r="U459" t="s">
        <v>5928</v>
      </c>
      <c r="V459" t="s">
        <v>9879</v>
      </c>
      <c r="W459" t="s">
        <v>102</v>
      </c>
      <c r="Y459" t="s">
        <v>11</v>
      </c>
      <c r="Z459" t="s">
        <v>105</v>
      </c>
      <c r="AA459" t="s">
        <v>1075</v>
      </c>
      <c r="AB459" s="37">
        <v>1</v>
      </c>
      <c r="AC459" s="37">
        <v>67654</v>
      </c>
      <c r="AD459" s="37">
        <v>140396</v>
      </c>
      <c r="AE459" s="37">
        <v>67654</v>
      </c>
    </row>
    <row r="460" spans="1:31">
      <c r="A460" t="s">
        <v>189</v>
      </c>
      <c r="B460" t="s">
        <v>190</v>
      </c>
      <c r="C460" t="s">
        <v>191</v>
      </c>
      <c r="D460" t="s">
        <v>837</v>
      </c>
      <c r="E460" t="s">
        <v>9880</v>
      </c>
      <c r="F460" t="s">
        <v>9881</v>
      </c>
      <c r="G460" t="s">
        <v>7632</v>
      </c>
      <c r="H460" t="s">
        <v>195</v>
      </c>
      <c r="I460" t="s">
        <v>840</v>
      </c>
      <c r="J460" t="s">
        <v>9882</v>
      </c>
      <c r="K460" t="s">
        <v>96</v>
      </c>
      <c r="L460" t="s">
        <v>9883</v>
      </c>
      <c r="M460" s="35">
        <v>46001.341412037043</v>
      </c>
      <c r="N460" s="35">
        <v>46004.488888888889</v>
      </c>
      <c r="P460" t="s">
        <v>7635</v>
      </c>
      <c r="Q460" t="s">
        <v>7636</v>
      </c>
      <c r="R460" t="s">
        <v>98</v>
      </c>
      <c r="S460" t="s">
        <v>99</v>
      </c>
      <c r="U460" t="s">
        <v>5928</v>
      </c>
      <c r="V460" t="s">
        <v>9884</v>
      </c>
      <c r="W460" t="s">
        <v>102</v>
      </c>
      <c r="Y460" t="s">
        <v>8</v>
      </c>
      <c r="Z460" t="s">
        <v>105</v>
      </c>
      <c r="AA460" t="s">
        <v>1410</v>
      </c>
      <c r="AB460" s="37">
        <v>1</v>
      </c>
      <c r="AC460" s="37">
        <v>35780</v>
      </c>
      <c r="AD460" s="37">
        <v>75096</v>
      </c>
      <c r="AE460" s="37">
        <v>35780</v>
      </c>
    </row>
    <row r="461" spans="1:31">
      <c r="A461" t="s">
        <v>108</v>
      </c>
      <c r="B461" t="s">
        <v>109</v>
      </c>
      <c r="C461" t="s">
        <v>110</v>
      </c>
      <c r="D461" t="s">
        <v>7638</v>
      </c>
      <c r="E461" t="s">
        <v>9885</v>
      </c>
      <c r="F461" t="s">
        <v>7640</v>
      </c>
      <c r="G461" t="s">
        <v>7625</v>
      </c>
      <c r="H461" t="s">
        <v>115</v>
      </c>
      <c r="I461" t="s">
        <v>7641</v>
      </c>
      <c r="J461" t="s">
        <v>7642</v>
      </c>
      <c r="K461" t="s">
        <v>96</v>
      </c>
      <c r="L461" t="s">
        <v>9886</v>
      </c>
      <c r="M461" s="35">
        <v>46001.375798611109</v>
      </c>
      <c r="N461" s="35">
        <v>46009.484027777777</v>
      </c>
      <c r="P461" t="s">
        <v>7628</v>
      </c>
      <c r="R461" t="s">
        <v>98</v>
      </c>
      <c r="S461" t="s">
        <v>119</v>
      </c>
      <c r="U461" t="s">
        <v>5928</v>
      </c>
      <c r="V461" t="s">
        <v>9887</v>
      </c>
      <c r="W461" t="s">
        <v>7628</v>
      </c>
      <c r="Y461" t="s">
        <v>15</v>
      </c>
      <c r="Z461" t="s">
        <v>105</v>
      </c>
      <c r="AB461" s="37">
        <v>1</v>
      </c>
      <c r="AC461" s="37">
        <v>35780</v>
      </c>
      <c r="AD461" s="37">
        <v>0</v>
      </c>
      <c r="AE461" s="37">
        <v>35780</v>
      </c>
    </row>
    <row r="462" spans="1:31">
      <c r="A462" t="s">
        <v>242</v>
      </c>
      <c r="B462" t="s">
        <v>248</v>
      </c>
      <c r="C462" t="s">
        <v>244</v>
      </c>
      <c r="D462" t="s">
        <v>309</v>
      </c>
      <c r="E462" t="s">
        <v>9888</v>
      </c>
      <c r="F462" t="s">
        <v>7060</v>
      </c>
      <c r="G462" t="s">
        <v>7632</v>
      </c>
      <c r="H462" t="s">
        <v>248</v>
      </c>
      <c r="I462" t="s">
        <v>242</v>
      </c>
      <c r="J462" t="s">
        <v>7061</v>
      </c>
      <c r="K462" t="s">
        <v>96</v>
      </c>
      <c r="L462" t="s">
        <v>9889</v>
      </c>
      <c r="M462" s="35">
        <v>46001.376446759263</v>
      </c>
      <c r="N462" s="35">
        <v>46003.363888888889</v>
      </c>
      <c r="P462" t="s">
        <v>7635</v>
      </c>
      <c r="Q462" t="s">
        <v>7636</v>
      </c>
      <c r="R462" t="s">
        <v>98</v>
      </c>
      <c r="S462" t="s">
        <v>99</v>
      </c>
      <c r="T462" t="s">
        <v>1483</v>
      </c>
      <c r="U462" t="s">
        <v>9890</v>
      </c>
      <c r="V462" t="s">
        <v>9891</v>
      </c>
      <c r="W462" t="s">
        <v>102</v>
      </c>
      <c r="Y462" t="s">
        <v>8</v>
      </c>
      <c r="Z462" t="s">
        <v>105</v>
      </c>
      <c r="AA462" t="s">
        <v>1485</v>
      </c>
      <c r="AB462" s="37">
        <v>1</v>
      </c>
      <c r="AC462" s="37">
        <v>35780</v>
      </c>
      <c r="AD462" s="37">
        <v>75096</v>
      </c>
      <c r="AE462" s="37">
        <v>35780</v>
      </c>
    </row>
    <row r="463" spans="1:31">
      <c r="A463" t="s">
        <v>189</v>
      </c>
      <c r="B463" t="s">
        <v>190</v>
      </c>
      <c r="C463" t="s">
        <v>191</v>
      </c>
      <c r="D463" t="s">
        <v>4662</v>
      </c>
      <c r="E463" t="s">
        <v>9892</v>
      </c>
      <c r="F463" t="s">
        <v>9893</v>
      </c>
      <c r="G463" t="s">
        <v>7632</v>
      </c>
      <c r="H463" t="s">
        <v>195</v>
      </c>
      <c r="I463" t="s">
        <v>4665</v>
      </c>
      <c r="J463" t="s">
        <v>9894</v>
      </c>
      <c r="K463" t="s">
        <v>96</v>
      </c>
      <c r="L463" t="s">
        <v>9895</v>
      </c>
      <c r="M463" s="35">
        <v>46001.415138888893</v>
      </c>
      <c r="N463" s="35">
        <v>46007.37222222222</v>
      </c>
      <c r="P463" t="s">
        <v>7635</v>
      </c>
      <c r="Q463" t="s">
        <v>7636</v>
      </c>
      <c r="R463" t="s">
        <v>98</v>
      </c>
      <c r="S463" t="s">
        <v>99</v>
      </c>
      <c r="T463" t="s">
        <v>100</v>
      </c>
      <c r="U463" t="s">
        <v>5928</v>
      </c>
      <c r="V463" t="s">
        <v>9896</v>
      </c>
      <c r="W463" t="s">
        <v>7667</v>
      </c>
      <c r="Y463" t="s">
        <v>11</v>
      </c>
      <c r="Z463" t="s">
        <v>105</v>
      </c>
      <c r="AA463" t="s">
        <v>201</v>
      </c>
      <c r="AB463" s="37">
        <v>1</v>
      </c>
      <c r="AC463" s="37">
        <v>67654</v>
      </c>
      <c r="AD463" s="37">
        <v>140396</v>
      </c>
      <c r="AE463" s="37">
        <v>67654</v>
      </c>
    </row>
    <row r="464" spans="1:31">
      <c r="A464" t="s">
        <v>189</v>
      </c>
      <c r="B464" t="s">
        <v>190</v>
      </c>
      <c r="C464" t="s">
        <v>191</v>
      </c>
      <c r="D464" t="s">
        <v>2146</v>
      </c>
      <c r="E464" t="s">
        <v>9897</v>
      </c>
      <c r="F464" t="s">
        <v>2148</v>
      </c>
      <c r="G464" t="s">
        <v>7625</v>
      </c>
      <c r="H464" t="s">
        <v>195</v>
      </c>
      <c r="I464" t="s">
        <v>2149</v>
      </c>
      <c r="J464" t="s">
        <v>2150</v>
      </c>
      <c r="K464" t="s">
        <v>96</v>
      </c>
      <c r="L464" t="s">
        <v>9898</v>
      </c>
      <c r="M464" s="35">
        <v>46001.415729166663</v>
      </c>
      <c r="N464" s="35">
        <v>46018.5</v>
      </c>
      <c r="P464" t="s">
        <v>7628</v>
      </c>
      <c r="R464" t="s">
        <v>964</v>
      </c>
      <c r="S464" t="s">
        <v>964</v>
      </c>
      <c r="U464" t="s">
        <v>8012</v>
      </c>
      <c r="V464" t="s">
        <v>9899</v>
      </c>
      <c r="W464" t="s">
        <v>7628</v>
      </c>
      <c r="Y464" t="s">
        <v>13</v>
      </c>
      <c r="Z464" t="s">
        <v>105</v>
      </c>
      <c r="AB464" s="37">
        <v>1</v>
      </c>
      <c r="AC464" s="37">
        <v>35780</v>
      </c>
      <c r="AD464" s="37">
        <v>0</v>
      </c>
      <c r="AE464" s="37">
        <v>35780</v>
      </c>
    </row>
    <row r="465" spans="1:31">
      <c r="A465" t="s">
        <v>1261</v>
      </c>
      <c r="B465" t="s">
        <v>124</v>
      </c>
      <c r="C465" t="s">
        <v>125</v>
      </c>
      <c r="D465" t="s">
        <v>1262</v>
      </c>
      <c r="E465" t="s">
        <v>9900</v>
      </c>
      <c r="F465" t="s">
        <v>4620</v>
      </c>
      <c r="G465" t="s">
        <v>7632</v>
      </c>
      <c r="H465" t="s">
        <v>1265</v>
      </c>
      <c r="I465" t="s">
        <v>1261</v>
      </c>
      <c r="J465" t="s">
        <v>4621</v>
      </c>
      <c r="K465" t="s">
        <v>96</v>
      </c>
      <c r="L465" t="s">
        <v>9901</v>
      </c>
      <c r="M465" s="35">
        <v>46001.416759259257</v>
      </c>
      <c r="N465" s="35">
        <v>46002.427083333343</v>
      </c>
      <c r="P465" t="s">
        <v>7635</v>
      </c>
      <c r="Q465" t="s">
        <v>7636</v>
      </c>
      <c r="R465" t="s">
        <v>964</v>
      </c>
      <c r="S465" t="s">
        <v>964</v>
      </c>
      <c r="T465" t="s">
        <v>100</v>
      </c>
      <c r="U465" t="s">
        <v>5928</v>
      </c>
      <c r="V465" t="s">
        <v>9902</v>
      </c>
      <c r="W465" t="s">
        <v>102</v>
      </c>
      <c r="Y465" t="s">
        <v>8</v>
      </c>
      <c r="Z465" t="s">
        <v>105</v>
      </c>
      <c r="AA465" t="s">
        <v>1936</v>
      </c>
      <c r="AB465" s="37">
        <v>1</v>
      </c>
      <c r="AC465" s="37">
        <v>35780</v>
      </c>
      <c r="AD465" s="37">
        <v>75096</v>
      </c>
      <c r="AE465" s="37">
        <v>35780</v>
      </c>
    </row>
    <row r="466" spans="1:31">
      <c r="A466" t="s">
        <v>317</v>
      </c>
      <c r="B466" t="s">
        <v>124</v>
      </c>
      <c r="C466" t="s">
        <v>125</v>
      </c>
      <c r="D466" t="s">
        <v>318</v>
      </c>
      <c r="E466" t="s">
        <v>9903</v>
      </c>
      <c r="F466" t="s">
        <v>9904</v>
      </c>
      <c r="G466" t="s">
        <v>7632</v>
      </c>
      <c r="H466" t="s">
        <v>321</v>
      </c>
      <c r="I466" t="s">
        <v>322</v>
      </c>
      <c r="J466" t="s">
        <v>9905</v>
      </c>
      <c r="K466" t="s">
        <v>96</v>
      </c>
      <c r="L466" t="s">
        <v>9906</v>
      </c>
      <c r="M466" s="35">
        <v>46001.413217592592</v>
      </c>
      <c r="N466" s="35">
        <v>46005.623611111107</v>
      </c>
      <c r="P466" t="s">
        <v>7635</v>
      </c>
      <c r="Q466" t="s">
        <v>7636</v>
      </c>
      <c r="R466" t="s">
        <v>98</v>
      </c>
      <c r="S466" t="s">
        <v>119</v>
      </c>
      <c r="T466" t="s">
        <v>100</v>
      </c>
      <c r="U466" t="s">
        <v>5928</v>
      </c>
      <c r="V466" t="s">
        <v>9907</v>
      </c>
      <c r="W466" t="s">
        <v>7667</v>
      </c>
      <c r="Y466" t="s">
        <v>11</v>
      </c>
      <c r="Z466" t="s">
        <v>105</v>
      </c>
      <c r="AA466" t="s">
        <v>327</v>
      </c>
      <c r="AB466" s="37">
        <v>1</v>
      </c>
      <c r="AC466" s="37">
        <v>67654</v>
      </c>
      <c r="AD466" s="37">
        <v>140396</v>
      </c>
      <c r="AE466" s="37">
        <v>67654</v>
      </c>
    </row>
    <row r="467" spans="1:31">
      <c r="A467" t="s">
        <v>417</v>
      </c>
      <c r="B467" t="s">
        <v>86</v>
      </c>
      <c r="C467" t="s">
        <v>87</v>
      </c>
      <c r="D467" t="s">
        <v>452</v>
      </c>
      <c r="E467" t="s">
        <v>9908</v>
      </c>
      <c r="F467" t="s">
        <v>9909</v>
      </c>
      <c r="G467" t="s">
        <v>7632</v>
      </c>
      <c r="H467" t="s">
        <v>455</v>
      </c>
      <c r="I467" t="s">
        <v>417</v>
      </c>
      <c r="J467" t="s">
        <v>9910</v>
      </c>
      <c r="K467" t="s">
        <v>96</v>
      </c>
      <c r="L467" t="s">
        <v>9911</v>
      </c>
      <c r="M467" s="35">
        <v>46001.417303240742</v>
      </c>
      <c r="N467" s="35">
        <v>46001.679166666669</v>
      </c>
      <c r="P467" t="s">
        <v>7635</v>
      </c>
      <c r="Q467" t="s">
        <v>7636</v>
      </c>
      <c r="R467" t="s">
        <v>98</v>
      </c>
      <c r="S467" t="s">
        <v>99</v>
      </c>
      <c r="T467" t="s">
        <v>100</v>
      </c>
      <c r="U467" t="s">
        <v>5928</v>
      </c>
      <c r="V467" t="s">
        <v>9912</v>
      </c>
      <c r="W467" t="s">
        <v>102</v>
      </c>
      <c r="Y467" t="s">
        <v>8</v>
      </c>
      <c r="Z467" t="s">
        <v>105</v>
      </c>
      <c r="AA467" t="s">
        <v>426</v>
      </c>
      <c r="AB467" s="37">
        <v>1</v>
      </c>
      <c r="AC467" s="37">
        <v>35780</v>
      </c>
      <c r="AD467" s="37">
        <v>75096</v>
      </c>
      <c r="AE467" s="37">
        <v>35780</v>
      </c>
    </row>
    <row r="468" spans="1:31">
      <c r="A468" t="s">
        <v>189</v>
      </c>
      <c r="B468" t="s">
        <v>190</v>
      </c>
      <c r="C468" t="s">
        <v>191</v>
      </c>
      <c r="D468" t="s">
        <v>1979</v>
      </c>
      <c r="E468" t="s">
        <v>9913</v>
      </c>
      <c r="F468" t="s">
        <v>9914</v>
      </c>
      <c r="G468" t="s">
        <v>7632</v>
      </c>
      <c r="H468" t="s">
        <v>195</v>
      </c>
      <c r="I468" t="s">
        <v>1982</v>
      </c>
      <c r="J468" t="s">
        <v>9915</v>
      </c>
      <c r="K468" t="s">
        <v>96</v>
      </c>
      <c r="L468" t="s">
        <v>9916</v>
      </c>
      <c r="M468" s="35">
        <v>46001.42292824074</v>
      </c>
      <c r="N468" s="35">
        <v>46005.632638888892</v>
      </c>
      <c r="P468" t="s">
        <v>7635</v>
      </c>
      <c r="Q468" t="s">
        <v>7636</v>
      </c>
      <c r="R468" t="s">
        <v>98</v>
      </c>
      <c r="S468" t="s">
        <v>119</v>
      </c>
      <c r="T468" t="s">
        <v>100</v>
      </c>
      <c r="U468" t="s">
        <v>5928</v>
      </c>
      <c r="V468" t="s">
        <v>9917</v>
      </c>
      <c r="W468" t="s">
        <v>7667</v>
      </c>
      <c r="Y468" t="s">
        <v>13</v>
      </c>
      <c r="Z468" t="s">
        <v>105</v>
      </c>
      <c r="AA468" t="s">
        <v>230</v>
      </c>
      <c r="AB468" s="37">
        <v>1</v>
      </c>
      <c r="AC468" s="37">
        <v>35780</v>
      </c>
      <c r="AD468" s="37">
        <v>0</v>
      </c>
      <c r="AE468" s="37">
        <v>35780</v>
      </c>
    </row>
    <row r="469" spans="1:31">
      <c r="A469" t="s">
        <v>1066</v>
      </c>
      <c r="B469" t="s">
        <v>190</v>
      </c>
      <c r="C469" t="s">
        <v>191</v>
      </c>
      <c r="D469" t="s">
        <v>1340</v>
      </c>
      <c r="E469" t="s">
        <v>9918</v>
      </c>
      <c r="F469" t="s">
        <v>9919</v>
      </c>
      <c r="G469" t="s">
        <v>7632</v>
      </c>
      <c r="H469" t="s">
        <v>195</v>
      </c>
      <c r="I469" t="s">
        <v>1343</v>
      </c>
      <c r="J469" t="s">
        <v>9920</v>
      </c>
      <c r="K469" t="s">
        <v>96</v>
      </c>
      <c r="L469" t="s">
        <v>9921</v>
      </c>
      <c r="M469" s="35">
        <v>46001.427465277768</v>
      </c>
      <c r="N469" s="35">
        <v>46008.425694444442</v>
      </c>
      <c r="P469" t="s">
        <v>7635</v>
      </c>
      <c r="Q469" t="s">
        <v>7636</v>
      </c>
      <c r="R469" t="s">
        <v>964</v>
      </c>
      <c r="S469" t="s">
        <v>964</v>
      </c>
      <c r="T469" t="s">
        <v>100</v>
      </c>
      <c r="U469" t="s">
        <v>5928</v>
      </c>
      <c r="V469" t="s">
        <v>9922</v>
      </c>
      <c r="W469" t="s">
        <v>7667</v>
      </c>
      <c r="Y469" t="s">
        <v>8</v>
      </c>
      <c r="Z469" t="s">
        <v>105</v>
      </c>
      <c r="AA469" t="s">
        <v>1673</v>
      </c>
      <c r="AB469" s="37">
        <v>1</v>
      </c>
      <c r="AC469" s="37">
        <v>35780</v>
      </c>
      <c r="AD469" s="37">
        <v>0</v>
      </c>
      <c r="AE469" s="37">
        <v>35780</v>
      </c>
    </row>
    <row r="470" spans="1:31">
      <c r="A470" t="s">
        <v>417</v>
      </c>
      <c r="B470" t="s">
        <v>86</v>
      </c>
      <c r="C470" t="s">
        <v>87</v>
      </c>
      <c r="D470" t="s">
        <v>452</v>
      </c>
      <c r="E470" t="s">
        <v>9923</v>
      </c>
      <c r="F470" t="s">
        <v>9924</v>
      </c>
      <c r="G470" t="s">
        <v>7632</v>
      </c>
      <c r="H470" t="s">
        <v>455</v>
      </c>
      <c r="I470" t="s">
        <v>417</v>
      </c>
      <c r="J470" t="s">
        <v>7375</v>
      </c>
      <c r="K470" t="s">
        <v>96</v>
      </c>
      <c r="L470" t="s">
        <v>9925</v>
      </c>
      <c r="M470" s="35">
        <v>46001.432835648149</v>
      </c>
      <c r="N470" s="35">
        <v>46003.493055555547</v>
      </c>
      <c r="P470" t="s">
        <v>7635</v>
      </c>
      <c r="Q470" t="s">
        <v>7636</v>
      </c>
      <c r="R470" t="s">
        <v>964</v>
      </c>
      <c r="S470" t="s">
        <v>964</v>
      </c>
      <c r="T470" t="s">
        <v>100</v>
      </c>
      <c r="U470" t="s">
        <v>5928</v>
      </c>
      <c r="V470" t="s">
        <v>9926</v>
      </c>
      <c r="W470" t="s">
        <v>102</v>
      </c>
      <c r="Y470" t="s">
        <v>8</v>
      </c>
      <c r="Z470" t="s">
        <v>105</v>
      </c>
      <c r="AA470" t="s">
        <v>1390</v>
      </c>
      <c r="AB470" s="37">
        <v>1</v>
      </c>
      <c r="AC470" s="37">
        <v>35780</v>
      </c>
      <c r="AD470" s="37">
        <v>75096</v>
      </c>
      <c r="AE470" s="37">
        <v>35780</v>
      </c>
    </row>
    <row r="471" spans="1:31">
      <c r="A471" t="s">
        <v>189</v>
      </c>
      <c r="B471" t="s">
        <v>190</v>
      </c>
      <c r="C471" t="s">
        <v>191</v>
      </c>
      <c r="D471" t="s">
        <v>210</v>
      </c>
      <c r="E471" t="s">
        <v>9927</v>
      </c>
      <c r="F471" t="s">
        <v>9928</v>
      </c>
      <c r="G471" t="s">
        <v>7632</v>
      </c>
      <c r="H471" t="s">
        <v>195</v>
      </c>
      <c r="I471" t="s">
        <v>189</v>
      </c>
      <c r="J471" t="s">
        <v>9929</v>
      </c>
      <c r="K471" t="s">
        <v>96</v>
      </c>
      <c r="L471" t="s">
        <v>9930</v>
      </c>
      <c r="M471" s="35">
        <v>46001.43440972222</v>
      </c>
      <c r="N471" s="35">
        <v>46007.466666666667</v>
      </c>
      <c r="P471" t="s">
        <v>7635</v>
      </c>
      <c r="Q471" t="s">
        <v>7636</v>
      </c>
      <c r="R471" t="s">
        <v>98</v>
      </c>
      <c r="S471" t="s">
        <v>99</v>
      </c>
      <c r="U471" t="s">
        <v>5928</v>
      </c>
      <c r="V471" t="s">
        <v>9931</v>
      </c>
      <c r="W471" t="s">
        <v>102</v>
      </c>
      <c r="Y471" t="s">
        <v>8</v>
      </c>
      <c r="Z471" t="s">
        <v>105</v>
      </c>
      <c r="AA471" t="s">
        <v>8363</v>
      </c>
      <c r="AB471" s="37">
        <v>1</v>
      </c>
      <c r="AC471" s="37">
        <v>35780</v>
      </c>
      <c r="AD471" s="37">
        <v>75096</v>
      </c>
      <c r="AE471" s="37">
        <v>35780</v>
      </c>
    </row>
    <row r="472" spans="1:31">
      <c r="A472" t="s">
        <v>707</v>
      </c>
      <c r="B472" t="s">
        <v>109</v>
      </c>
      <c r="C472" t="s">
        <v>160</v>
      </c>
      <c r="D472" t="s">
        <v>719</v>
      </c>
      <c r="E472" t="s">
        <v>9932</v>
      </c>
      <c r="F472" t="s">
        <v>9933</v>
      </c>
      <c r="G472" t="s">
        <v>7632</v>
      </c>
      <c r="H472" t="s">
        <v>722</v>
      </c>
      <c r="I472" t="s">
        <v>707</v>
      </c>
      <c r="J472" t="s">
        <v>9934</v>
      </c>
      <c r="K472" t="s">
        <v>96</v>
      </c>
      <c r="L472" t="s">
        <v>9935</v>
      </c>
      <c r="M472" s="35">
        <v>46001.435115740736</v>
      </c>
      <c r="N472" s="35">
        <v>46003.347222222219</v>
      </c>
      <c r="P472" t="s">
        <v>7635</v>
      </c>
      <c r="Q472" t="s">
        <v>7636</v>
      </c>
      <c r="R472" t="s">
        <v>98</v>
      </c>
      <c r="S472" t="s">
        <v>119</v>
      </c>
      <c r="T472" t="s">
        <v>100</v>
      </c>
      <c r="U472" t="s">
        <v>5928</v>
      </c>
      <c r="V472" t="s">
        <v>9936</v>
      </c>
      <c r="W472" t="s">
        <v>102</v>
      </c>
      <c r="Y472" t="s">
        <v>8</v>
      </c>
      <c r="Z472" t="s">
        <v>105</v>
      </c>
      <c r="AA472" t="s">
        <v>727</v>
      </c>
      <c r="AB472" s="37">
        <v>1</v>
      </c>
      <c r="AC472" s="37">
        <v>35780</v>
      </c>
      <c r="AD472" s="37">
        <v>75096</v>
      </c>
      <c r="AE472" s="37">
        <v>35780</v>
      </c>
    </row>
    <row r="473" spans="1:31">
      <c r="A473" t="s">
        <v>189</v>
      </c>
      <c r="B473" t="s">
        <v>190</v>
      </c>
      <c r="C473" t="s">
        <v>191</v>
      </c>
      <c r="D473" t="s">
        <v>210</v>
      </c>
      <c r="E473" t="s">
        <v>9937</v>
      </c>
      <c r="F473" t="s">
        <v>9938</v>
      </c>
      <c r="G473" t="s">
        <v>7632</v>
      </c>
      <c r="H473" t="s">
        <v>195</v>
      </c>
      <c r="I473" t="s">
        <v>189</v>
      </c>
      <c r="J473" t="s">
        <v>9939</v>
      </c>
      <c r="K473" t="s">
        <v>96</v>
      </c>
      <c r="L473" t="s">
        <v>9940</v>
      </c>
      <c r="M473" s="35">
        <v>46001.435879629629</v>
      </c>
      <c r="N473" s="35">
        <v>46005.557638888888</v>
      </c>
      <c r="P473" t="s">
        <v>7635</v>
      </c>
      <c r="Q473" t="s">
        <v>7636</v>
      </c>
      <c r="R473" t="s">
        <v>98</v>
      </c>
      <c r="S473" t="s">
        <v>99</v>
      </c>
      <c r="U473" t="s">
        <v>5928</v>
      </c>
      <c r="V473" t="s">
        <v>9941</v>
      </c>
      <c r="W473" t="s">
        <v>102</v>
      </c>
      <c r="Y473" t="s">
        <v>8</v>
      </c>
      <c r="Z473" t="s">
        <v>105</v>
      </c>
      <c r="AA473" t="s">
        <v>7841</v>
      </c>
      <c r="AB473" s="37">
        <v>1</v>
      </c>
      <c r="AC473" s="37">
        <v>35780</v>
      </c>
      <c r="AD473" s="37">
        <v>75096</v>
      </c>
      <c r="AE473" s="37">
        <v>35780</v>
      </c>
    </row>
    <row r="474" spans="1:31">
      <c r="A474" t="s">
        <v>189</v>
      </c>
      <c r="B474" t="s">
        <v>190</v>
      </c>
      <c r="C474" t="s">
        <v>191</v>
      </c>
      <c r="D474" t="s">
        <v>9942</v>
      </c>
      <c r="E474" t="s">
        <v>9943</v>
      </c>
      <c r="F474" t="s">
        <v>9944</v>
      </c>
      <c r="G474" t="s">
        <v>7625</v>
      </c>
      <c r="H474" t="s">
        <v>195</v>
      </c>
      <c r="I474" t="s">
        <v>9945</v>
      </c>
      <c r="J474" t="s">
        <v>9946</v>
      </c>
      <c r="K474" t="s">
        <v>96</v>
      </c>
      <c r="L474" t="s">
        <v>9947</v>
      </c>
      <c r="M474" s="35">
        <v>46001.438125000001</v>
      </c>
      <c r="N474" s="35">
        <v>46004.430555555547</v>
      </c>
      <c r="P474" t="s">
        <v>7628</v>
      </c>
      <c r="R474" t="s">
        <v>98</v>
      </c>
      <c r="S474" t="s">
        <v>119</v>
      </c>
      <c r="U474" t="s">
        <v>5928</v>
      </c>
      <c r="V474" t="s">
        <v>9948</v>
      </c>
      <c r="W474" t="s">
        <v>7628</v>
      </c>
      <c r="Y474" t="s">
        <v>15</v>
      </c>
      <c r="Z474" t="s">
        <v>105</v>
      </c>
      <c r="AB474" s="37">
        <v>1</v>
      </c>
      <c r="AC474" s="37">
        <v>35780</v>
      </c>
      <c r="AD474" s="37">
        <v>0</v>
      </c>
      <c r="AE474" s="37">
        <v>35780</v>
      </c>
    </row>
    <row r="475" spans="1:31">
      <c r="A475" t="s">
        <v>123</v>
      </c>
      <c r="B475" t="s">
        <v>124</v>
      </c>
      <c r="C475" t="s">
        <v>125</v>
      </c>
      <c r="D475" t="s">
        <v>171</v>
      </c>
      <c r="E475" t="s">
        <v>9949</v>
      </c>
      <c r="F475" t="s">
        <v>9950</v>
      </c>
      <c r="G475" t="s">
        <v>7625</v>
      </c>
      <c r="H475" t="s">
        <v>174</v>
      </c>
      <c r="I475" t="s">
        <v>175</v>
      </c>
      <c r="J475" t="s">
        <v>9951</v>
      </c>
      <c r="K475" t="s">
        <v>96</v>
      </c>
      <c r="L475" t="s">
        <v>9952</v>
      </c>
      <c r="M475" s="35">
        <v>46001.449884259258</v>
      </c>
      <c r="N475" s="35">
        <v>46007.4</v>
      </c>
      <c r="P475" t="s">
        <v>7628</v>
      </c>
      <c r="R475" t="s">
        <v>98</v>
      </c>
      <c r="S475" t="s">
        <v>119</v>
      </c>
      <c r="U475" t="s">
        <v>5928</v>
      </c>
      <c r="V475" t="s">
        <v>9953</v>
      </c>
      <c r="W475" t="s">
        <v>7628</v>
      </c>
      <c r="Y475" t="s">
        <v>15</v>
      </c>
      <c r="Z475" t="s">
        <v>105</v>
      </c>
      <c r="AB475" s="37">
        <v>1</v>
      </c>
      <c r="AC475" s="37">
        <v>35780</v>
      </c>
      <c r="AD475" s="37">
        <v>0</v>
      </c>
      <c r="AE475" s="37">
        <v>35780</v>
      </c>
    </row>
    <row r="476" spans="1:31">
      <c r="A476" t="s">
        <v>626</v>
      </c>
      <c r="B476" t="s">
        <v>124</v>
      </c>
      <c r="C476" t="s">
        <v>125</v>
      </c>
      <c r="D476" t="s">
        <v>627</v>
      </c>
      <c r="E476" t="s">
        <v>9954</v>
      </c>
      <c r="F476" t="s">
        <v>9955</v>
      </c>
      <c r="G476" t="s">
        <v>7632</v>
      </c>
      <c r="H476" t="s">
        <v>630</v>
      </c>
      <c r="I476" t="s">
        <v>626</v>
      </c>
      <c r="J476" t="s">
        <v>9956</v>
      </c>
      <c r="K476" t="s">
        <v>96</v>
      </c>
      <c r="L476" t="s">
        <v>9957</v>
      </c>
      <c r="M476" s="35">
        <v>46001.463206018518</v>
      </c>
      <c r="N476" s="35">
        <v>46002.467361111107</v>
      </c>
      <c r="P476" t="s">
        <v>7635</v>
      </c>
      <c r="Q476" t="s">
        <v>7636</v>
      </c>
      <c r="R476" t="s">
        <v>98</v>
      </c>
      <c r="S476" t="s">
        <v>99</v>
      </c>
      <c r="T476" t="s">
        <v>100</v>
      </c>
      <c r="U476" t="s">
        <v>5928</v>
      </c>
      <c r="V476" t="s">
        <v>9958</v>
      </c>
      <c r="W476" t="s">
        <v>102</v>
      </c>
      <c r="Y476" t="s">
        <v>8</v>
      </c>
      <c r="Z476" t="s">
        <v>105</v>
      </c>
      <c r="AA476" t="s">
        <v>3695</v>
      </c>
      <c r="AB476" s="37">
        <v>1</v>
      </c>
      <c r="AC476" s="37">
        <v>35780</v>
      </c>
      <c r="AD476" s="37">
        <v>75096</v>
      </c>
      <c r="AE476" s="37">
        <v>35780</v>
      </c>
    </row>
    <row r="477" spans="1:31">
      <c r="A477" t="s">
        <v>189</v>
      </c>
      <c r="B477" t="s">
        <v>190</v>
      </c>
      <c r="C477" t="s">
        <v>191</v>
      </c>
      <c r="D477" t="s">
        <v>2538</v>
      </c>
      <c r="E477" t="s">
        <v>9959</v>
      </c>
      <c r="F477" t="s">
        <v>9960</v>
      </c>
      <c r="G477" t="s">
        <v>7632</v>
      </c>
      <c r="H477" t="s">
        <v>195</v>
      </c>
      <c r="I477" t="s">
        <v>2541</v>
      </c>
      <c r="J477" t="s">
        <v>9961</v>
      </c>
      <c r="K477" t="s">
        <v>96</v>
      </c>
      <c r="L477" t="s">
        <v>9962</v>
      </c>
      <c r="M477" s="35">
        <v>46001.468495370369</v>
      </c>
      <c r="N477" s="35">
        <v>46004.490277777782</v>
      </c>
      <c r="P477" t="s">
        <v>7635</v>
      </c>
      <c r="Q477" t="s">
        <v>7636</v>
      </c>
      <c r="R477" t="s">
        <v>142</v>
      </c>
      <c r="S477" t="s">
        <v>2137</v>
      </c>
      <c r="U477" t="s">
        <v>5928</v>
      </c>
      <c r="V477" t="s">
        <v>9963</v>
      </c>
      <c r="W477" t="s">
        <v>102</v>
      </c>
      <c r="Y477" t="s">
        <v>8</v>
      </c>
      <c r="Z477" t="s">
        <v>105</v>
      </c>
      <c r="AA477" t="s">
        <v>1410</v>
      </c>
      <c r="AB477" s="37">
        <v>1</v>
      </c>
      <c r="AC477" s="37">
        <v>35780</v>
      </c>
      <c r="AD477" s="37">
        <v>75096</v>
      </c>
      <c r="AE477" s="37">
        <v>35780</v>
      </c>
    </row>
    <row r="478" spans="1:31">
      <c r="A478" t="s">
        <v>297</v>
      </c>
      <c r="B478" t="s">
        <v>109</v>
      </c>
      <c r="C478" t="s">
        <v>110</v>
      </c>
      <c r="D478" t="s">
        <v>5664</v>
      </c>
      <c r="E478" t="s">
        <v>9964</v>
      </c>
      <c r="F478" t="s">
        <v>9965</v>
      </c>
      <c r="G478" t="s">
        <v>7632</v>
      </c>
      <c r="H478" t="s">
        <v>302</v>
      </c>
      <c r="I478" t="s">
        <v>5667</v>
      </c>
      <c r="J478" t="s">
        <v>9966</v>
      </c>
      <c r="K478" t="s">
        <v>96</v>
      </c>
      <c r="L478" t="s">
        <v>9967</v>
      </c>
      <c r="M478" s="35">
        <v>46001.466967592591</v>
      </c>
      <c r="N478" s="35">
        <v>46003.340277777781</v>
      </c>
      <c r="P478" t="s">
        <v>7635</v>
      </c>
      <c r="Q478" t="s">
        <v>7636</v>
      </c>
      <c r="R478" t="s">
        <v>963</v>
      </c>
      <c r="S478" t="s">
        <v>963</v>
      </c>
      <c r="T478" t="s">
        <v>100</v>
      </c>
      <c r="U478" t="s">
        <v>5928</v>
      </c>
      <c r="V478" t="s">
        <v>9968</v>
      </c>
      <c r="W478" t="s">
        <v>102</v>
      </c>
      <c r="Y478" t="s">
        <v>11</v>
      </c>
      <c r="Z478" t="s">
        <v>105</v>
      </c>
      <c r="AA478" t="s">
        <v>308</v>
      </c>
      <c r="AB478" s="37">
        <v>1</v>
      </c>
      <c r="AC478" s="37">
        <v>67654</v>
      </c>
      <c r="AD478" s="37">
        <v>140396</v>
      </c>
      <c r="AE478" s="37">
        <v>67654</v>
      </c>
    </row>
    <row r="479" spans="1:31">
      <c r="A479" t="s">
        <v>189</v>
      </c>
      <c r="B479" t="s">
        <v>190</v>
      </c>
      <c r="C479" t="s">
        <v>191</v>
      </c>
      <c r="D479" t="s">
        <v>210</v>
      </c>
      <c r="E479" t="s">
        <v>9969</v>
      </c>
      <c r="F479" t="s">
        <v>9970</v>
      </c>
      <c r="G479" t="s">
        <v>7632</v>
      </c>
      <c r="H479" t="s">
        <v>195</v>
      </c>
      <c r="I479" t="s">
        <v>189</v>
      </c>
      <c r="J479" t="s">
        <v>9971</v>
      </c>
      <c r="K479" t="s">
        <v>96</v>
      </c>
      <c r="L479" t="s">
        <v>9972</v>
      </c>
      <c r="M479" s="35">
        <v>46001.472291666672</v>
      </c>
      <c r="N479" s="35">
        <v>46006.506249999999</v>
      </c>
      <c r="P479" t="s">
        <v>7635</v>
      </c>
      <c r="Q479" t="s">
        <v>7636</v>
      </c>
      <c r="R479" t="s">
        <v>964</v>
      </c>
      <c r="S479" t="s">
        <v>964</v>
      </c>
      <c r="T479" t="s">
        <v>100</v>
      </c>
      <c r="U479" t="s">
        <v>5928</v>
      </c>
      <c r="V479" t="s">
        <v>9973</v>
      </c>
      <c r="W479" t="s">
        <v>102</v>
      </c>
      <c r="Y479" t="s">
        <v>8</v>
      </c>
      <c r="Z479" t="s">
        <v>105</v>
      </c>
      <c r="AA479" t="s">
        <v>2390</v>
      </c>
      <c r="AB479" s="37">
        <v>1</v>
      </c>
      <c r="AC479" s="37">
        <v>35780</v>
      </c>
      <c r="AD479" s="37">
        <v>75096</v>
      </c>
      <c r="AE479" s="37">
        <v>35780</v>
      </c>
    </row>
    <row r="480" spans="1:31">
      <c r="A480" t="s">
        <v>317</v>
      </c>
      <c r="B480" t="s">
        <v>124</v>
      </c>
      <c r="C480" t="s">
        <v>125</v>
      </c>
      <c r="D480" t="s">
        <v>318</v>
      </c>
      <c r="E480" t="s">
        <v>9974</v>
      </c>
      <c r="F480" t="s">
        <v>9975</v>
      </c>
      <c r="G480" t="s">
        <v>7632</v>
      </c>
      <c r="H480" t="s">
        <v>321</v>
      </c>
      <c r="I480" t="s">
        <v>322</v>
      </c>
      <c r="J480" t="s">
        <v>9976</v>
      </c>
      <c r="K480" t="s">
        <v>96</v>
      </c>
      <c r="L480" t="s">
        <v>9977</v>
      </c>
      <c r="M480" s="35">
        <v>46001.482731481483</v>
      </c>
      <c r="N480" s="35">
        <v>46003.341666666667</v>
      </c>
      <c r="P480" t="s">
        <v>7635</v>
      </c>
      <c r="Q480" t="s">
        <v>7636</v>
      </c>
      <c r="R480" t="s">
        <v>98</v>
      </c>
      <c r="S480" t="s">
        <v>119</v>
      </c>
      <c r="T480" t="s">
        <v>100</v>
      </c>
      <c r="U480" t="s">
        <v>5928</v>
      </c>
      <c r="V480" t="s">
        <v>9978</v>
      </c>
      <c r="W480" t="s">
        <v>102</v>
      </c>
      <c r="Y480" t="s">
        <v>11</v>
      </c>
      <c r="Z480" t="s">
        <v>105</v>
      </c>
      <c r="AA480" t="s">
        <v>327</v>
      </c>
      <c r="AB480" s="37">
        <v>1</v>
      </c>
      <c r="AC480" s="37">
        <v>67654</v>
      </c>
      <c r="AD480" s="37">
        <v>140396</v>
      </c>
      <c r="AE480" s="37">
        <v>67654</v>
      </c>
    </row>
    <row r="481" spans="1:31">
      <c r="A481" t="s">
        <v>417</v>
      </c>
      <c r="B481" t="s">
        <v>86</v>
      </c>
      <c r="C481" t="s">
        <v>87</v>
      </c>
      <c r="D481" t="s">
        <v>6534</v>
      </c>
      <c r="E481" t="s">
        <v>9979</v>
      </c>
      <c r="F481" t="s">
        <v>9980</v>
      </c>
      <c r="G481" t="s">
        <v>7632</v>
      </c>
      <c r="H481" t="s">
        <v>455</v>
      </c>
      <c r="I481" t="s">
        <v>6535</v>
      </c>
      <c r="J481" t="s">
        <v>9981</v>
      </c>
      <c r="K481" t="s">
        <v>96</v>
      </c>
      <c r="L481" t="s">
        <v>9982</v>
      </c>
      <c r="M481" s="35">
        <v>46001.487407407411</v>
      </c>
      <c r="N481" s="35">
        <v>46003.601388888892</v>
      </c>
      <c r="P481" t="s">
        <v>7635</v>
      </c>
      <c r="Q481" t="s">
        <v>7636</v>
      </c>
      <c r="R481" t="s">
        <v>964</v>
      </c>
      <c r="S481" t="s">
        <v>964</v>
      </c>
      <c r="T481" t="s">
        <v>100</v>
      </c>
      <c r="U481" t="s">
        <v>5928</v>
      </c>
      <c r="V481" t="s">
        <v>9983</v>
      </c>
      <c r="W481" t="s">
        <v>7667</v>
      </c>
      <c r="Y481" t="s">
        <v>11</v>
      </c>
      <c r="Z481" t="s">
        <v>105</v>
      </c>
      <c r="AA481" t="s">
        <v>426</v>
      </c>
      <c r="AB481" s="37">
        <v>1</v>
      </c>
      <c r="AC481" s="37">
        <v>67654</v>
      </c>
      <c r="AD481" s="37">
        <v>140396</v>
      </c>
      <c r="AE481" s="37">
        <v>67654</v>
      </c>
    </row>
    <row r="482" spans="1:31">
      <c r="A482" t="s">
        <v>189</v>
      </c>
      <c r="B482" t="s">
        <v>190</v>
      </c>
      <c r="C482" t="s">
        <v>191</v>
      </c>
      <c r="D482" t="s">
        <v>837</v>
      </c>
      <c r="E482" t="s">
        <v>9984</v>
      </c>
      <c r="F482" t="s">
        <v>9985</v>
      </c>
      <c r="G482" t="s">
        <v>7632</v>
      </c>
      <c r="H482" t="s">
        <v>195</v>
      </c>
      <c r="I482" t="s">
        <v>840</v>
      </c>
      <c r="J482" t="s">
        <v>9986</v>
      </c>
      <c r="K482" t="s">
        <v>96</v>
      </c>
      <c r="L482" t="s">
        <v>9987</v>
      </c>
      <c r="M482" s="35">
        <v>46001.488726851851</v>
      </c>
      <c r="N482" s="35">
        <v>46003.636805555558</v>
      </c>
      <c r="P482" t="s">
        <v>7635</v>
      </c>
      <c r="Q482" t="s">
        <v>7636</v>
      </c>
      <c r="R482" t="s">
        <v>98</v>
      </c>
      <c r="S482" t="s">
        <v>99</v>
      </c>
      <c r="U482" t="s">
        <v>5928</v>
      </c>
      <c r="V482" t="s">
        <v>9988</v>
      </c>
      <c r="W482" t="s">
        <v>102</v>
      </c>
      <c r="Y482" t="s">
        <v>8</v>
      </c>
      <c r="Z482" t="s">
        <v>105</v>
      </c>
      <c r="AA482" t="s">
        <v>7841</v>
      </c>
      <c r="AB482" s="37">
        <v>1</v>
      </c>
      <c r="AC482" s="37">
        <v>35780</v>
      </c>
      <c r="AD482" s="37">
        <v>75096</v>
      </c>
      <c r="AE482" s="37">
        <v>35780</v>
      </c>
    </row>
    <row r="483" spans="1:31">
      <c r="A483" t="s">
        <v>750</v>
      </c>
      <c r="B483" t="s">
        <v>957</v>
      </c>
      <c r="C483" t="s">
        <v>286</v>
      </c>
      <c r="D483" t="s">
        <v>3770</v>
      </c>
      <c r="E483" t="s">
        <v>9989</v>
      </c>
      <c r="F483" t="s">
        <v>9990</v>
      </c>
      <c r="G483" t="s">
        <v>7632</v>
      </c>
      <c r="H483" t="s">
        <v>754</v>
      </c>
      <c r="I483" t="s">
        <v>750</v>
      </c>
      <c r="J483" t="s">
        <v>9991</v>
      </c>
      <c r="K483" t="s">
        <v>96</v>
      </c>
      <c r="L483" t="s">
        <v>9992</v>
      </c>
      <c r="M483" s="35">
        <v>46001.489259259259</v>
      </c>
      <c r="N483" s="35">
        <v>46007.597222222219</v>
      </c>
      <c r="P483" t="s">
        <v>7635</v>
      </c>
      <c r="Q483" t="s">
        <v>7636</v>
      </c>
      <c r="R483" t="s">
        <v>98</v>
      </c>
      <c r="S483" t="s">
        <v>99</v>
      </c>
      <c r="T483" t="s">
        <v>100</v>
      </c>
      <c r="U483" t="s">
        <v>5928</v>
      </c>
      <c r="V483" t="s">
        <v>9993</v>
      </c>
      <c r="W483" t="s">
        <v>102</v>
      </c>
      <c r="Y483" t="s">
        <v>8</v>
      </c>
      <c r="Z483" t="s">
        <v>105</v>
      </c>
      <c r="AA483" t="s">
        <v>3777</v>
      </c>
      <c r="AB483" s="37">
        <v>1</v>
      </c>
      <c r="AC483" s="37">
        <v>35780</v>
      </c>
      <c r="AD483" s="37">
        <v>75096</v>
      </c>
      <c r="AE483" s="37">
        <v>35780</v>
      </c>
    </row>
    <row r="484" spans="1:31">
      <c r="A484" t="s">
        <v>189</v>
      </c>
      <c r="B484" t="s">
        <v>190</v>
      </c>
      <c r="C484" t="s">
        <v>191</v>
      </c>
      <c r="D484" t="s">
        <v>885</v>
      </c>
      <c r="E484" t="s">
        <v>9994</v>
      </c>
      <c r="F484" t="s">
        <v>9995</v>
      </c>
      <c r="G484" t="s">
        <v>7632</v>
      </c>
      <c r="H484" t="s">
        <v>195</v>
      </c>
      <c r="I484" t="s">
        <v>888</v>
      </c>
      <c r="J484" t="s">
        <v>9996</v>
      </c>
      <c r="K484" t="s">
        <v>96</v>
      </c>
      <c r="L484" t="s">
        <v>9997</v>
      </c>
      <c r="M484" s="35">
        <v>46001.492106481477</v>
      </c>
      <c r="N484" s="35">
        <v>46018.553472222222</v>
      </c>
      <c r="P484" t="s">
        <v>7635</v>
      </c>
      <c r="Q484" t="s">
        <v>7636</v>
      </c>
      <c r="R484" t="s">
        <v>98</v>
      </c>
      <c r="S484" t="s">
        <v>99</v>
      </c>
      <c r="U484" t="s">
        <v>5928</v>
      </c>
      <c r="V484" t="s">
        <v>9998</v>
      </c>
      <c r="W484" t="s">
        <v>102</v>
      </c>
      <c r="Y484" t="s">
        <v>8</v>
      </c>
      <c r="Z484" t="s">
        <v>105</v>
      </c>
      <c r="AA484" t="s">
        <v>7841</v>
      </c>
      <c r="AB484" s="37">
        <v>1</v>
      </c>
      <c r="AC484" s="37">
        <v>35780</v>
      </c>
      <c r="AD484" s="37">
        <v>75096</v>
      </c>
      <c r="AE484" s="37">
        <v>35780</v>
      </c>
    </row>
    <row r="485" spans="1:31">
      <c r="A485" t="s">
        <v>707</v>
      </c>
      <c r="B485" t="s">
        <v>109</v>
      </c>
      <c r="C485" t="s">
        <v>160</v>
      </c>
      <c r="D485" t="s">
        <v>788</v>
      </c>
      <c r="E485" t="s">
        <v>9999</v>
      </c>
      <c r="F485" t="s">
        <v>10000</v>
      </c>
      <c r="G485" t="s">
        <v>7632</v>
      </c>
      <c r="H485" t="s">
        <v>302</v>
      </c>
      <c r="I485" t="s">
        <v>791</v>
      </c>
      <c r="J485" t="s">
        <v>10001</v>
      </c>
      <c r="K485" t="s">
        <v>96</v>
      </c>
      <c r="L485" t="s">
        <v>10002</v>
      </c>
      <c r="M485" s="35">
        <v>46001.495162037027</v>
      </c>
      <c r="N485" s="35">
        <v>46007.490277777782</v>
      </c>
      <c r="P485" t="s">
        <v>7635</v>
      </c>
      <c r="Q485" t="s">
        <v>7636</v>
      </c>
      <c r="R485" t="s">
        <v>98</v>
      </c>
      <c r="S485" t="s">
        <v>119</v>
      </c>
      <c r="T485" t="s">
        <v>100</v>
      </c>
      <c r="U485" t="s">
        <v>5928</v>
      </c>
      <c r="V485" t="s">
        <v>10003</v>
      </c>
      <c r="W485" t="s">
        <v>102</v>
      </c>
      <c r="Y485" t="s">
        <v>11</v>
      </c>
      <c r="Z485" t="s">
        <v>105</v>
      </c>
      <c r="AA485" t="s">
        <v>718</v>
      </c>
      <c r="AB485" s="37">
        <v>1</v>
      </c>
      <c r="AC485" s="37">
        <v>67654</v>
      </c>
      <c r="AD485" s="37">
        <v>140396</v>
      </c>
      <c r="AE485" s="37">
        <v>67654</v>
      </c>
    </row>
    <row r="486" spans="1:31">
      <c r="A486" t="s">
        <v>707</v>
      </c>
      <c r="B486" t="s">
        <v>109</v>
      </c>
      <c r="C486" t="s">
        <v>160</v>
      </c>
      <c r="D486" t="s">
        <v>719</v>
      </c>
      <c r="E486" t="s">
        <v>10004</v>
      </c>
      <c r="F486" t="s">
        <v>10005</v>
      </c>
      <c r="G486" t="s">
        <v>7632</v>
      </c>
      <c r="H486" t="s">
        <v>722</v>
      </c>
      <c r="I486" t="s">
        <v>707</v>
      </c>
      <c r="J486" t="s">
        <v>10006</v>
      </c>
      <c r="K486" t="s">
        <v>96</v>
      </c>
      <c r="L486" t="s">
        <v>10007</v>
      </c>
      <c r="M486" s="35">
        <v>46001.504363425927</v>
      </c>
      <c r="N486" s="35">
        <v>46002.433333333327</v>
      </c>
      <c r="P486" t="s">
        <v>7635</v>
      </c>
      <c r="Q486" t="s">
        <v>7636</v>
      </c>
      <c r="R486" t="s">
        <v>964</v>
      </c>
      <c r="S486" t="s">
        <v>964</v>
      </c>
      <c r="T486" t="s">
        <v>100</v>
      </c>
      <c r="U486" t="s">
        <v>5928</v>
      </c>
      <c r="V486" t="s">
        <v>10008</v>
      </c>
      <c r="W486" t="s">
        <v>102</v>
      </c>
      <c r="Y486" t="s">
        <v>8</v>
      </c>
      <c r="Z486" t="s">
        <v>105</v>
      </c>
      <c r="AA486" t="s">
        <v>1252</v>
      </c>
      <c r="AB486" s="37">
        <v>1</v>
      </c>
      <c r="AC486" s="37">
        <v>35780</v>
      </c>
      <c r="AD486" s="37">
        <v>75096</v>
      </c>
      <c r="AE486" s="37">
        <v>35780</v>
      </c>
    </row>
    <row r="487" spans="1:31">
      <c r="A487" t="s">
        <v>189</v>
      </c>
      <c r="B487" t="s">
        <v>190</v>
      </c>
      <c r="C487" t="s">
        <v>191</v>
      </c>
      <c r="D487" t="s">
        <v>905</v>
      </c>
      <c r="E487" t="s">
        <v>10009</v>
      </c>
      <c r="F487" t="s">
        <v>10010</v>
      </c>
      <c r="G487" t="s">
        <v>7632</v>
      </c>
      <c r="H487" t="s">
        <v>195</v>
      </c>
      <c r="I487" t="s">
        <v>908</v>
      </c>
      <c r="J487" t="s">
        <v>10011</v>
      </c>
      <c r="K487" t="s">
        <v>96</v>
      </c>
      <c r="L487" t="s">
        <v>10012</v>
      </c>
      <c r="M487" s="35">
        <v>46001.514467592591</v>
      </c>
      <c r="N487" s="35">
        <v>46003.635416666657</v>
      </c>
      <c r="P487" t="s">
        <v>7635</v>
      </c>
      <c r="Q487" t="s">
        <v>7636</v>
      </c>
      <c r="R487" t="s">
        <v>964</v>
      </c>
      <c r="S487" t="s">
        <v>964</v>
      </c>
      <c r="U487" t="s">
        <v>5928</v>
      </c>
      <c r="V487" t="s">
        <v>10013</v>
      </c>
      <c r="W487" t="s">
        <v>102</v>
      </c>
      <c r="Y487" t="s">
        <v>8</v>
      </c>
      <c r="Z487" t="s">
        <v>105</v>
      </c>
      <c r="AA487" t="s">
        <v>7841</v>
      </c>
      <c r="AB487" s="37">
        <v>1</v>
      </c>
      <c r="AC487" s="37">
        <v>35780</v>
      </c>
      <c r="AD487" s="37">
        <v>75096</v>
      </c>
      <c r="AE487" s="37">
        <v>35780</v>
      </c>
    </row>
    <row r="488" spans="1:31">
      <c r="A488" t="s">
        <v>750</v>
      </c>
      <c r="B488" t="s">
        <v>957</v>
      </c>
      <c r="C488" t="s">
        <v>286</v>
      </c>
      <c r="D488" t="s">
        <v>7365</v>
      </c>
      <c r="E488" t="s">
        <v>10014</v>
      </c>
      <c r="F488" t="s">
        <v>10015</v>
      </c>
      <c r="G488" t="s">
        <v>7632</v>
      </c>
      <c r="H488" t="s">
        <v>754</v>
      </c>
      <c r="I488" t="s">
        <v>7366</v>
      </c>
      <c r="J488" t="s">
        <v>10016</v>
      </c>
      <c r="K488" t="s">
        <v>96</v>
      </c>
      <c r="L488" t="s">
        <v>10017</v>
      </c>
      <c r="M488" s="35">
        <v>46001.497731481482</v>
      </c>
      <c r="N488" s="35">
        <v>46002.462500000001</v>
      </c>
      <c r="R488" t="s">
        <v>964</v>
      </c>
      <c r="S488" t="s">
        <v>964</v>
      </c>
      <c r="T488" t="s">
        <v>100</v>
      </c>
      <c r="U488" t="s">
        <v>5928</v>
      </c>
      <c r="V488" t="s">
        <v>10018</v>
      </c>
      <c r="W488" t="s">
        <v>102</v>
      </c>
      <c r="Y488" t="s">
        <v>11</v>
      </c>
      <c r="Z488" t="s">
        <v>105</v>
      </c>
      <c r="AA488" t="s">
        <v>1094</v>
      </c>
      <c r="AB488" s="37">
        <v>1</v>
      </c>
      <c r="AC488" s="37">
        <v>67654</v>
      </c>
      <c r="AD488" s="37">
        <v>140396</v>
      </c>
      <c r="AE488" s="37">
        <v>67654</v>
      </c>
    </row>
    <row r="489" spans="1:31">
      <c r="A489" t="s">
        <v>189</v>
      </c>
      <c r="B489" t="s">
        <v>190</v>
      </c>
      <c r="C489" t="s">
        <v>191</v>
      </c>
      <c r="D489" t="s">
        <v>871</v>
      </c>
      <c r="E489" t="s">
        <v>10019</v>
      </c>
      <c r="F489" t="s">
        <v>10020</v>
      </c>
      <c r="G489" t="s">
        <v>7632</v>
      </c>
      <c r="H489" t="s">
        <v>195</v>
      </c>
      <c r="I489" t="s">
        <v>874</v>
      </c>
      <c r="J489" t="s">
        <v>10021</v>
      </c>
      <c r="K489" t="s">
        <v>96</v>
      </c>
      <c r="L489" t="s">
        <v>10022</v>
      </c>
      <c r="M489" s="35">
        <v>46001.519537037027</v>
      </c>
      <c r="N489" s="35">
        <v>46008.61041666667</v>
      </c>
      <c r="P489" t="s">
        <v>7635</v>
      </c>
      <c r="Q489" t="s">
        <v>7636</v>
      </c>
      <c r="R489" t="s">
        <v>98</v>
      </c>
      <c r="S489" t="s">
        <v>99</v>
      </c>
      <c r="T489" t="s">
        <v>100</v>
      </c>
      <c r="U489" t="s">
        <v>5928</v>
      </c>
      <c r="V489" t="s">
        <v>10023</v>
      </c>
      <c r="W489" t="s">
        <v>102</v>
      </c>
      <c r="Y489" t="s">
        <v>11</v>
      </c>
      <c r="Z489" t="s">
        <v>105</v>
      </c>
      <c r="AA489" t="s">
        <v>382</v>
      </c>
      <c r="AB489" s="37">
        <v>1</v>
      </c>
      <c r="AC489" s="37">
        <v>67654</v>
      </c>
      <c r="AD489" s="37">
        <v>140396</v>
      </c>
      <c r="AE489" s="37">
        <v>67654</v>
      </c>
    </row>
    <row r="490" spans="1:31">
      <c r="A490" t="s">
        <v>297</v>
      </c>
      <c r="B490" t="s">
        <v>109</v>
      </c>
      <c r="C490" t="s">
        <v>110</v>
      </c>
      <c r="D490" t="s">
        <v>352</v>
      </c>
      <c r="E490" t="s">
        <v>10024</v>
      </c>
      <c r="F490" t="s">
        <v>10025</v>
      </c>
      <c r="G490" t="s">
        <v>7632</v>
      </c>
      <c r="H490" t="s">
        <v>302</v>
      </c>
      <c r="I490" t="s">
        <v>297</v>
      </c>
      <c r="J490" t="s">
        <v>10026</v>
      </c>
      <c r="K490" t="s">
        <v>96</v>
      </c>
      <c r="L490" t="s">
        <v>10027</v>
      </c>
      <c r="M490" s="35">
        <v>46001.545381944437</v>
      </c>
      <c r="N490" s="35">
        <v>46003.348611111112</v>
      </c>
      <c r="P490" t="s">
        <v>7635</v>
      </c>
      <c r="Q490" t="s">
        <v>7636</v>
      </c>
      <c r="R490" t="s">
        <v>98</v>
      </c>
      <c r="S490" t="s">
        <v>119</v>
      </c>
      <c r="T490" t="s">
        <v>100</v>
      </c>
      <c r="U490" t="s">
        <v>5928</v>
      </c>
      <c r="V490" t="s">
        <v>10028</v>
      </c>
      <c r="W490" t="s">
        <v>102</v>
      </c>
      <c r="Y490" t="s">
        <v>8</v>
      </c>
      <c r="Z490" t="s">
        <v>105</v>
      </c>
      <c r="AA490" t="s">
        <v>787</v>
      </c>
      <c r="AB490" s="37">
        <v>1</v>
      </c>
      <c r="AC490" s="37">
        <v>35780</v>
      </c>
      <c r="AD490" s="37">
        <v>75096</v>
      </c>
      <c r="AE490" s="37">
        <v>35780</v>
      </c>
    </row>
    <row r="491" spans="1:31">
      <c r="A491" t="s">
        <v>297</v>
      </c>
      <c r="B491" t="s">
        <v>109</v>
      </c>
      <c r="C491" t="s">
        <v>110</v>
      </c>
      <c r="D491" t="s">
        <v>360</v>
      </c>
      <c r="E491" t="s">
        <v>10029</v>
      </c>
      <c r="F491" t="s">
        <v>10030</v>
      </c>
      <c r="G491" t="s">
        <v>7632</v>
      </c>
      <c r="H491" t="s">
        <v>302</v>
      </c>
      <c r="I491" t="s">
        <v>363</v>
      </c>
      <c r="J491" t="s">
        <v>10031</v>
      </c>
      <c r="K491" t="s">
        <v>96</v>
      </c>
      <c r="L491" t="s">
        <v>10032</v>
      </c>
      <c r="M491" s="35">
        <v>46001.514930555553</v>
      </c>
      <c r="N491" s="35">
        <v>46003.34375</v>
      </c>
      <c r="P491" t="s">
        <v>7635</v>
      </c>
      <c r="Q491" t="s">
        <v>7636</v>
      </c>
      <c r="R491" t="s">
        <v>963</v>
      </c>
      <c r="S491" t="s">
        <v>963</v>
      </c>
      <c r="T491" t="s">
        <v>100</v>
      </c>
      <c r="U491" t="s">
        <v>5928</v>
      </c>
      <c r="V491" t="s">
        <v>10033</v>
      </c>
      <c r="W491" t="s">
        <v>102</v>
      </c>
      <c r="Y491" t="s">
        <v>11</v>
      </c>
      <c r="Z491" t="s">
        <v>105</v>
      </c>
      <c r="AA491" t="s">
        <v>308</v>
      </c>
      <c r="AB491" s="37">
        <v>1</v>
      </c>
      <c r="AC491" s="37">
        <v>67654</v>
      </c>
      <c r="AD491" s="37">
        <v>140396</v>
      </c>
      <c r="AE491" s="37">
        <v>67654</v>
      </c>
    </row>
    <row r="492" spans="1:31">
      <c r="A492" t="s">
        <v>297</v>
      </c>
      <c r="B492" t="s">
        <v>109</v>
      </c>
      <c r="C492" t="s">
        <v>110</v>
      </c>
      <c r="D492" t="s">
        <v>352</v>
      </c>
      <c r="E492" t="s">
        <v>10034</v>
      </c>
      <c r="F492" t="s">
        <v>10035</v>
      </c>
      <c r="G492" t="s">
        <v>7632</v>
      </c>
      <c r="H492" t="s">
        <v>302</v>
      </c>
      <c r="I492" t="s">
        <v>297</v>
      </c>
      <c r="J492" t="s">
        <v>10036</v>
      </c>
      <c r="K492" t="s">
        <v>96</v>
      </c>
      <c r="L492" t="s">
        <v>10037</v>
      </c>
      <c r="M492" s="35">
        <v>46001.515462962961</v>
      </c>
      <c r="N492" s="35">
        <v>46003.345833333333</v>
      </c>
      <c r="P492" t="s">
        <v>7635</v>
      </c>
      <c r="Q492" t="s">
        <v>7636</v>
      </c>
      <c r="R492" t="s">
        <v>98</v>
      </c>
      <c r="S492" t="s">
        <v>119</v>
      </c>
      <c r="T492" t="s">
        <v>100</v>
      </c>
      <c r="U492" t="s">
        <v>5928</v>
      </c>
      <c r="V492" t="s">
        <v>10038</v>
      </c>
      <c r="W492" t="s">
        <v>102</v>
      </c>
      <c r="Y492" t="s">
        <v>8</v>
      </c>
      <c r="Z492" t="s">
        <v>105</v>
      </c>
      <c r="AA492" t="s">
        <v>1459</v>
      </c>
      <c r="AB492" s="37">
        <v>1</v>
      </c>
      <c r="AC492" s="37">
        <v>35780</v>
      </c>
      <c r="AD492" s="37">
        <v>75096</v>
      </c>
      <c r="AE492" s="37">
        <v>35780</v>
      </c>
    </row>
    <row r="493" spans="1:31">
      <c r="A493" t="s">
        <v>242</v>
      </c>
      <c r="B493" t="s">
        <v>248</v>
      </c>
      <c r="C493" t="s">
        <v>244</v>
      </c>
      <c r="D493" t="s">
        <v>309</v>
      </c>
      <c r="E493" t="s">
        <v>10039</v>
      </c>
      <c r="F493" t="s">
        <v>10040</v>
      </c>
      <c r="G493" t="s">
        <v>7632</v>
      </c>
      <c r="H493" t="s">
        <v>248</v>
      </c>
      <c r="I493" t="s">
        <v>242</v>
      </c>
      <c r="J493" t="s">
        <v>10041</v>
      </c>
      <c r="K493" t="s">
        <v>96</v>
      </c>
      <c r="L493" t="s">
        <v>10042</v>
      </c>
      <c r="M493" s="35">
        <v>46001.542951388888</v>
      </c>
      <c r="N493" s="35">
        <v>46002.47152777778</v>
      </c>
      <c r="P493" t="s">
        <v>7635</v>
      </c>
      <c r="Q493" t="s">
        <v>7636</v>
      </c>
      <c r="R493" t="s">
        <v>964</v>
      </c>
      <c r="S493" t="s">
        <v>964</v>
      </c>
      <c r="T493" t="s">
        <v>100</v>
      </c>
      <c r="U493" t="s">
        <v>5928</v>
      </c>
      <c r="V493" t="s">
        <v>10043</v>
      </c>
      <c r="W493" t="s">
        <v>102</v>
      </c>
      <c r="Y493" t="s">
        <v>8</v>
      </c>
      <c r="Z493" t="s">
        <v>105</v>
      </c>
      <c r="AA493" t="s">
        <v>254</v>
      </c>
      <c r="AB493" s="37">
        <v>1</v>
      </c>
      <c r="AC493" s="37">
        <v>35780</v>
      </c>
      <c r="AD493" s="37">
        <v>75096</v>
      </c>
      <c r="AE493" s="37">
        <v>35780</v>
      </c>
    </row>
    <row r="494" spans="1:31">
      <c r="A494" t="s">
        <v>189</v>
      </c>
      <c r="B494" t="s">
        <v>190</v>
      </c>
      <c r="C494" t="s">
        <v>191</v>
      </c>
      <c r="D494" t="s">
        <v>210</v>
      </c>
      <c r="E494" t="s">
        <v>10044</v>
      </c>
      <c r="F494" t="s">
        <v>10045</v>
      </c>
      <c r="G494" t="s">
        <v>7632</v>
      </c>
      <c r="H494" t="s">
        <v>195</v>
      </c>
      <c r="I494" t="s">
        <v>189</v>
      </c>
      <c r="J494" t="s">
        <v>10046</v>
      </c>
      <c r="K494" t="s">
        <v>96</v>
      </c>
      <c r="L494" t="s">
        <v>10047</v>
      </c>
      <c r="M494" s="35">
        <v>46001.563356481478</v>
      </c>
      <c r="N494" s="35">
        <v>46004.488888888889</v>
      </c>
      <c r="P494" t="s">
        <v>7635</v>
      </c>
      <c r="Q494" t="s">
        <v>7636</v>
      </c>
      <c r="R494" t="s">
        <v>98</v>
      </c>
      <c r="S494" t="s">
        <v>99</v>
      </c>
      <c r="U494" t="s">
        <v>5928</v>
      </c>
      <c r="V494" t="s">
        <v>10048</v>
      </c>
      <c r="W494" t="s">
        <v>102</v>
      </c>
      <c r="Y494" t="s">
        <v>8</v>
      </c>
      <c r="Z494" t="s">
        <v>105</v>
      </c>
      <c r="AA494" t="s">
        <v>1410</v>
      </c>
      <c r="AB494" s="37">
        <v>1</v>
      </c>
      <c r="AC494" s="37">
        <v>35780</v>
      </c>
      <c r="AD494" s="37">
        <v>75096</v>
      </c>
      <c r="AE494" s="37">
        <v>35780</v>
      </c>
    </row>
    <row r="495" spans="1:31">
      <c r="A495" t="s">
        <v>297</v>
      </c>
      <c r="B495" t="s">
        <v>109</v>
      </c>
      <c r="C495" t="s">
        <v>110</v>
      </c>
      <c r="D495" t="s">
        <v>352</v>
      </c>
      <c r="E495" t="s">
        <v>10049</v>
      </c>
      <c r="F495" t="s">
        <v>8452</v>
      </c>
      <c r="G495" t="s">
        <v>7632</v>
      </c>
      <c r="H495" t="s">
        <v>302</v>
      </c>
      <c r="I495" t="s">
        <v>297</v>
      </c>
      <c r="J495" t="s">
        <v>8453</v>
      </c>
      <c r="K495" t="s">
        <v>96</v>
      </c>
      <c r="L495" t="s">
        <v>10050</v>
      </c>
      <c r="M495" s="35">
        <v>46001.572141203702</v>
      </c>
      <c r="N495" s="35">
        <v>46002.393750000003</v>
      </c>
      <c r="P495" t="s">
        <v>7635</v>
      </c>
      <c r="Q495" t="s">
        <v>7636</v>
      </c>
      <c r="R495" t="s">
        <v>98</v>
      </c>
      <c r="S495" t="s">
        <v>99</v>
      </c>
      <c r="T495" t="s">
        <v>100</v>
      </c>
      <c r="U495" t="s">
        <v>5928</v>
      </c>
      <c r="V495" t="s">
        <v>10051</v>
      </c>
      <c r="W495" t="s">
        <v>102</v>
      </c>
      <c r="Y495" t="s">
        <v>8</v>
      </c>
      <c r="Z495" t="s">
        <v>105</v>
      </c>
      <c r="AA495" t="s">
        <v>1459</v>
      </c>
      <c r="AB495" s="37">
        <v>1</v>
      </c>
      <c r="AC495" s="37">
        <v>35780</v>
      </c>
      <c r="AD495" s="37">
        <v>75096</v>
      </c>
      <c r="AE495" s="37">
        <v>35780</v>
      </c>
    </row>
    <row r="496" spans="1:31">
      <c r="A496" t="s">
        <v>242</v>
      </c>
      <c r="B496" t="s">
        <v>248</v>
      </c>
      <c r="C496" t="s">
        <v>244</v>
      </c>
      <c r="D496" t="s">
        <v>309</v>
      </c>
      <c r="E496" t="s">
        <v>10052</v>
      </c>
      <c r="F496" t="s">
        <v>10053</v>
      </c>
      <c r="G496" t="s">
        <v>7632</v>
      </c>
      <c r="H496" t="s">
        <v>248</v>
      </c>
      <c r="I496" t="s">
        <v>242</v>
      </c>
      <c r="J496" t="s">
        <v>10054</v>
      </c>
      <c r="K496" t="s">
        <v>96</v>
      </c>
      <c r="L496" t="s">
        <v>10055</v>
      </c>
      <c r="M496" s="35">
        <v>46001.599988425929</v>
      </c>
      <c r="N496" s="35">
        <v>46006.458333333343</v>
      </c>
      <c r="P496" t="s">
        <v>7635</v>
      </c>
      <c r="Q496" t="s">
        <v>7636</v>
      </c>
      <c r="R496" t="s">
        <v>142</v>
      </c>
      <c r="S496" t="s">
        <v>155</v>
      </c>
      <c r="T496" t="s">
        <v>100</v>
      </c>
      <c r="U496" t="s">
        <v>5928</v>
      </c>
      <c r="V496" t="s">
        <v>10056</v>
      </c>
      <c r="W496" t="s">
        <v>102</v>
      </c>
      <c r="Y496" t="s">
        <v>8</v>
      </c>
      <c r="Z496" t="s">
        <v>105</v>
      </c>
      <c r="AA496" t="s">
        <v>1485</v>
      </c>
      <c r="AB496" s="37">
        <v>1</v>
      </c>
      <c r="AC496" s="37">
        <v>35780</v>
      </c>
      <c r="AD496" s="37">
        <v>75096</v>
      </c>
      <c r="AE496" s="37">
        <v>35780</v>
      </c>
    </row>
    <row r="497" spans="1:31">
      <c r="A497" t="s">
        <v>189</v>
      </c>
      <c r="B497" t="s">
        <v>190</v>
      </c>
      <c r="C497" t="s">
        <v>191</v>
      </c>
      <c r="D497" t="s">
        <v>1979</v>
      </c>
      <c r="E497" t="s">
        <v>10057</v>
      </c>
      <c r="F497" t="s">
        <v>10058</v>
      </c>
      <c r="G497" t="s">
        <v>7625</v>
      </c>
      <c r="H497" t="s">
        <v>195</v>
      </c>
      <c r="I497" t="s">
        <v>1982</v>
      </c>
      <c r="J497" t="s">
        <v>10059</v>
      </c>
      <c r="K497" t="s">
        <v>96</v>
      </c>
      <c r="L497" t="s">
        <v>10060</v>
      </c>
      <c r="M497" s="35">
        <v>46001.619502314818</v>
      </c>
      <c r="N497" s="35">
        <v>46007.401388888888</v>
      </c>
      <c r="P497" t="s">
        <v>7628</v>
      </c>
      <c r="R497" t="s">
        <v>98</v>
      </c>
      <c r="S497" t="s">
        <v>99</v>
      </c>
      <c r="U497" t="s">
        <v>5928</v>
      </c>
      <c r="V497" t="s">
        <v>10061</v>
      </c>
      <c r="W497" t="s">
        <v>7628</v>
      </c>
      <c r="Y497" t="s">
        <v>13</v>
      </c>
      <c r="Z497" t="s">
        <v>105</v>
      </c>
      <c r="AB497" s="37">
        <v>1</v>
      </c>
      <c r="AC497" s="37">
        <v>35780</v>
      </c>
      <c r="AD497" s="37">
        <v>0</v>
      </c>
      <c r="AE497" s="37">
        <v>35780</v>
      </c>
    </row>
    <row r="498" spans="1:31">
      <c r="A498" t="s">
        <v>189</v>
      </c>
      <c r="B498" t="s">
        <v>190</v>
      </c>
      <c r="C498" t="s">
        <v>191</v>
      </c>
      <c r="D498" t="s">
        <v>2538</v>
      </c>
      <c r="E498" t="s">
        <v>10062</v>
      </c>
      <c r="F498" t="s">
        <v>10063</v>
      </c>
      <c r="G498" t="s">
        <v>7632</v>
      </c>
      <c r="H498" t="s">
        <v>195</v>
      </c>
      <c r="I498" t="s">
        <v>2541</v>
      </c>
      <c r="J498" t="s">
        <v>10064</v>
      </c>
      <c r="K498" t="s">
        <v>96</v>
      </c>
      <c r="L498" t="s">
        <v>10065</v>
      </c>
      <c r="M498" s="35">
        <v>46001.640150462961</v>
      </c>
      <c r="N498" s="35">
        <v>46007.467361111107</v>
      </c>
      <c r="P498" t="s">
        <v>7635</v>
      </c>
      <c r="Q498" t="s">
        <v>7636</v>
      </c>
      <c r="R498" t="s">
        <v>964</v>
      </c>
      <c r="S498" t="s">
        <v>964</v>
      </c>
      <c r="U498" t="s">
        <v>5928</v>
      </c>
      <c r="V498" t="s">
        <v>10066</v>
      </c>
      <c r="W498" t="s">
        <v>102</v>
      </c>
      <c r="Y498" t="s">
        <v>8</v>
      </c>
      <c r="Z498" t="s">
        <v>105</v>
      </c>
      <c r="AA498" t="s">
        <v>8363</v>
      </c>
      <c r="AB498" s="37">
        <v>1</v>
      </c>
      <c r="AC498" s="37">
        <v>35780</v>
      </c>
      <c r="AD498" s="37">
        <v>75096</v>
      </c>
      <c r="AE498" s="37">
        <v>35780</v>
      </c>
    </row>
    <row r="499" spans="1:31">
      <c r="A499" t="s">
        <v>189</v>
      </c>
      <c r="B499" t="s">
        <v>190</v>
      </c>
      <c r="C499" t="s">
        <v>191</v>
      </c>
      <c r="D499" t="s">
        <v>5104</v>
      </c>
      <c r="E499" t="s">
        <v>10067</v>
      </c>
      <c r="F499" t="s">
        <v>10068</v>
      </c>
      <c r="G499" t="s">
        <v>7632</v>
      </c>
      <c r="H499" t="s">
        <v>195</v>
      </c>
      <c r="I499" t="s">
        <v>5107</v>
      </c>
      <c r="J499" t="s">
        <v>10069</v>
      </c>
      <c r="K499" t="s">
        <v>96</v>
      </c>
      <c r="L499" t="s">
        <v>10070</v>
      </c>
      <c r="M499" s="35">
        <v>46001.641319444447</v>
      </c>
      <c r="N499" s="35">
        <v>46007.372916666667</v>
      </c>
      <c r="P499" t="s">
        <v>7635</v>
      </c>
      <c r="Q499" t="s">
        <v>7636</v>
      </c>
      <c r="R499" t="s">
        <v>98</v>
      </c>
      <c r="S499" t="s">
        <v>119</v>
      </c>
      <c r="T499" t="s">
        <v>100</v>
      </c>
      <c r="U499" t="s">
        <v>5928</v>
      </c>
      <c r="V499" t="s">
        <v>9896</v>
      </c>
      <c r="W499" t="s">
        <v>7667</v>
      </c>
      <c r="Y499" t="s">
        <v>11</v>
      </c>
      <c r="Z499" t="s">
        <v>105</v>
      </c>
      <c r="AA499" t="s">
        <v>201</v>
      </c>
      <c r="AB499" s="37">
        <v>1</v>
      </c>
      <c r="AC499" s="37">
        <v>67654</v>
      </c>
      <c r="AD499" s="37">
        <v>140396</v>
      </c>
      <c r="AE499" s="37">
        <v>67654</v>
      </c>
    </row>
    <row r="500" spans="1:31">
      <c r="A500" t="s">
        <v>750</v>
      </c>
      <c r="B500" t="s">
        <v>957</v>
      </c>
      <c r="C500" t="s">
        <v>286</v>
      </c>
      <c r="D500" t="s">
        <v>7755</v>
      </c>
      <c r="E500" t="s">
        <v>10071</v>
      </c>
      <c r="F500" t="s">
        <v>10072</v>
      </c>
      <c r="G500" t="s">
        <v>7632</v>
      </c>
      <c r="H500" t="s">
        <v>754</v>
      </c>
      <c r="I500" t="s">
        <v>7758</v>
      </c>
      <c r="J500" t="s">
        <v>10073</v>
      </c>
      <c r="K500" t="s">
        <v>96</v>
      </c>
      <c r="L500" t="s">
        <v>10074</v>
      </c>
      <c r="M500" s="35">
        <v>46001.652812499997</v>
      </c>
      <c r="N500" s="35">
        <v>46005.59375</v>
      </c>
      <c r="P500" t="s">
        <v>7635</v>
      </c>
      <c r="Q500" t="s">
        <v>7636</v>
      </c>
      <c r="R500" t="s">
        <v>964</v>
      </c>
      <c r="S500" t="s">
        <v>964</v>
      </c>
      <c r="T500" t="s">
        <v>100</v>
      </c>
      <c r="U500" t="s">
        <v>5928</v>
      </c>
      <c r="V500" t="s">
        <v>10075</v>
      </c>
      <c r="W500" t="s">
        <v>7667</v>
      </c>
      <c r="Y500" t="s">
        <v>11</v>
      </c>
      <c r="Z500" t="s">
        <v>105</v>
      </c>
      <c r="AA500" t="s">
        <v>3777</v>
      </c>
      <c r="AB500" s="37">
        <v>1</v>
      </c>
      <c r="AC500" s="37">
        <v>67654</v>
      </c>
      <c r="AD500" s="37">
        <v>140396</v>
      </c>
      <c r="AE500" s="37">
        <v>67654</v>
      </c>
    </row>
    <row r="501" spans="1:31">
      <c r="A501" t="s">
        <v>1066</v>
      </c>
      <c r="B501" t="s">
        <v>190</v>
      </c>
      <c r="C501" t="s">
        <v>191</v>
      </c>
      <c r="D501" t="s">
        <v>1426</v>
      </c>
      <c r="E501" t="s">
        <v>10076</v>
      </c>
      <c r="F501" t="s">
        <v>10077</v>
      </c>
      <c r="G501" t="s">
        <v>7632</v>
      </c>
      <c r="H501" t="s">
        <v>195</v>
      </c>
      <c r="I501" t="s">
        <v>1066</v>
      </c>
      <c r="J501" t="s">
        <v>10078</v>
      </c>
      <c r="K501" t="s">
        <v>96</v>
      </c>
      <c r="L501" t="s">
        <v>10079</v>
      </c>
      <c r="M501" s="35">
        <v>46001.654236111113</v>
      </c>
      <c r="N501" s="35">
        <v>46008.643750000003</v>
      </c>
      <c r="P501" t="s">
        <v>7635</v>
      </c>
      <c r="Q501" t="s">
        <v>7636</v>
      </c>
      <c r="R501" t="s">
        <v>98</v>
      </c>
      <c r="S501" t="s">
        <v>119</v>
      </c>
      <c r="T501" t="s">
        <v>100</v>
      </c>
      <c r="U501" t="s">
        <v>5928</v>
      </c>
      <c r="V501" t="s">
        <v>10080</v>
      </c>
      <c r="W501" t="s">
        <v>7667</v>
      </c>
      <c r="Y501" t="s">
        <v>8</v>
      </c>
      <c r="Z501" t="s">
        <v>105</v>
      </c>
      <c r="AA501" t="s">
        <v>1673</v>
      </c>
      <c r="AB501" s="37">
        <v>1</v>
      </c>
      <c r="AC501" s="37">
        <v>35780</v>
      </c>
      <c r="AD501" s="37">
        <v>0</v>
      </c>
      <c r="AE501" s="37">
        <v>35780</v>
      </c>
    </row>
    <row r="502" spans="1:31">
      <c r="A502" t="s">
        <v>707</v>
      </c>
      <c r="B502" t="s">
        <v>109</v>
      </c>
      <c r="C502" t="s">
        <v>160</v>
      </c>
      <c r="D502" t="s">
        <v>1244</v>
      </c>
      <c r="E502" t="s">
        <v>10081</v>
      </c>
      <c r="F502" t="s">
        <v>10082</v>
      </c>
      <c r="G502" t="s">
        <v>7632</v>
      </c>
      <c r="H502" t="s">
        <v>722</v>
      </c>
      <c r="I502" t="s">
        <v>1247</v>
      </c>
      <c r="J502" t="s">
        <v>10083</v>
      </c>
      <c r="K502" t="s">
        <v>96</v>
      </c>
      <c r="L502" t="s">
        <v>10084</v>
      </c>
      <c r="M502" s="35">
        <v>46001.655659722222</v>
      </c>
      <c r="N502" s="35">
        <v>46003.451388888891</v>
      </c>
      <c r="P502" t="s">
        <v>7635</v>
      </c>
      <c r="Q502" t="s">
        <v>7636</v>
      </c>
      <c r="R502" t="s">
        <v>98</v>
      </c>
      <c r="S502" t="s">
        <v>119</v>
      </c>
      <c r="T502" t="s">
        <v>100</v>
      </c>
      <c r="U502" t="s">
        <v>5928</v>
      </c>
      <c r="V502" t="s">
        <v>10085</v>
      </c>
      <c r="W502" t="s">
        <v>102</v>
      </c>
      <c r="Y502" t="s">
        <v>8</v>
      </c>
      <c r="Z502" t="s">
        <v>105</v>
      </c>
      <c r="AA502" t="s">
        <v>1252</v>
      </c>
      <c r="AB502" s="37">
        <v>1</v>
      </c>
      <c r="AC502" s="37">
        <v>35780</v>
      </c>
      <c r="AD502" s="37">
        <v>75096</v>
      </c>
      <c r="AE502" s="37">
        <v>35780</v>
      </c>
    </row>
    <row r="503" spans="1:31">
      <c r="A503" t="s">
        <v>417</v>
      </c>
      <c r="B503" t="s">
        <v>86</v>
      </c>
      <c r="C503" t="s">
        <v>87</v>
      </c>
      <c r="D503" t="s">
        <v>2914</v>
      </c>
      <c r="E503" t="s">
        <v>10086</v>
      </c>
      <c r="F503" t="s">
        <v>10087</v>
      </c>
      <c r="G503" t="s">
        <v>7625</v>
      </c>
      <c r="H503" t="s">
        <v>630</v>
      </c>
      <c r="I503" t="s">
        <v>2917</v>
      </c>
      <c r="J503" t="s">
        <v>10088</v>
      </c>
      <c r="K503" t="s">
        <v>96</v>
      </c>
      <c r="L503" t="s">
        <v>10089</v>
      </c>
      <c r="M503" s="35">
        <v>46001.652314814812</v>
      </c>
      <c r="N503" s="35">
        <v>46008.506249999999</v>
      </c>
      <c r="P503" t="s">
        <v>7628</v>
      </c>
      <c r="R503" t="s">
        <v>98</v>
      </c>
      <c r="S503" t="s">
        <v>119</v>
      </c>
      <c r="U503" t="s">
        <v>5928</v>
      </c>
      <c r="V503" t="s">
        <v>10090</v>
      </c>
      <c r="W503" t="s">
        <v>7628</v>
      </c>
      <c r="Y503" t="s">
        <v>104</v>
      </c>
      <c r="Z503" t="s">
        <v>1167</v>
      </c>
      <c r="AB503" s="37">
        <v>1</v>
      </c>
      <c r="AC503" s="37">
        <v>35780</v>
      </c>
      <c r="AD503" s="37">
        <v>0</v>
      </c>
      <c r="AE503" s="37">
        <v>35780</v>
      </c>
    </row>
    <row r="504" spans="1:31">
      <c r="A504" t="s">
        <v>189</v>
      </c>
      <c r="B504" t="s">
        <v>190</v>
      </c>
      <c r="C504" t="s">
        <v>191</v>
      </c>
      <c r="D504" t="s">
        <v>8034</v>
      </c>
      <c r="E504" t="s">
        <v>10091</v>
      </c>
      <c r="F504" t="s">
        <v>8036</v>
      </c>
      <c r="G504" t="s">
        <v>7632</v>
      </c>
      <c r="H504" t="s">
        <v>195</v>
      </c>
      <c r="I504" t="s">
        <v>8037</v>
      </c>
      <c r="J504" t="s">
        <v>8038</v>
      </c>
      <c r="K504" t="s">
        <v>96</v>
      </c>
      <c r="L504" t="s">
        <v>10092</v>
      </c>
      <c r="M504" s="35">
        <v>46001.662395833337</v>
      </c>
      <c r="N504" s="35">
        <v>46007.345138888893</v>
      </c>
      <c r="P504" t="s">
        <v>7635</v>
      </c>
      <c r="Q504" t="s">
        <v>7636</v>
      </c>
      <c r="R504" t="s">
        <v>964</v>
      </c>
      <c r="S504" t="s">
        <v>964</v>
      </c>
      <c r="T504" t="s">
        <v>100</v>
      </c>
      <c r="U504" t="s">
        <v>5928</v>
      </c>
      <c r="V504" t="s">
        <v>10093</v>
      </c>
      <c r="W504" t="s">
        <v>7667</v>
      </c>
      <c r="Y504" t="s">
        <v>11</v>
      </c>
      <c r="Z504" t="s">
        <v>105</v>
      </c>
      <c r="AA504" t="s">
        <v>845</v>
      </c>
      <c r="AB504" s="37">
        <v>1</v>
      </c>
      <c r="AC504" s="37">
        <v>67654</v>
      </c>
      <c r="AD504" s="37">
        <v>140396</v>
      </c>
      <c r="AE504" s="37">
        <v>67654</v>
      </c>
    </row>
    <row r="505" spans="1:31">
      <c r="A505" t="s">
        <v>417</v>
      </c>
      <c r="B505" t="s">
        <v>86</v>
      </c>
      <c r="C505" t="s">
        <v>87</v>
      </c>
      <c r="D505" t="s">
        <v>470</v>
      </c>
      <c r="E505" t="s">
        <v>10094</v>
      </c>
      <c r="F505" t="s">
        <v>10095</v>
      </c>
      <c r="G505" t="s">
        <v>7632</v>
      </c>
      <c r="H505" t="s">
        <v>455</v>
      </c>
      <c r="I505" t="s">
        <v>473</v>
      </c>
      <c r="J505" t="s">
        <v>10096</v>
      </c>
      <c r="K505" t="s">
        <v>96</v>
      </c>
      <c r="L505" t="s">
        <v>10097</v>
      </c>
      <c r="M505" s="35">
        <v>46001.684641203698</v>
      </c>
      <c r="N505" s="35">
        <v>46003.365972222222</v>
      </c>
      <c r="P505" t="s">
        <v>7635</v>
      </c>
      <c r="Q505" t="s">
        <v>7636</v>
      </c>
      <c r="R505" t="s">
        <v>98</v>
      </c>
      <c r="S505" t="s">
        <v>99</v>
      </c>
      <c r="T505" t="s">
        <v>100</v>
      </c>
      <c r="U505" t="s">
        <v>5928</v>
      </c>
      <c r="V505" t="s">
        <v>10098</v>
      </c>
      <c r="W505" t="s">
        <v>102</v>
      </c>
      <c r="Y505" t="s">
        <v>11</v>
      </c>
      <c r="Z505" t="s">
        <v>105</v>
      </c>
      <c r="AA505" t="s">
        <v>1318</v>
      </c>
      <c r="AB505" s="37">
        <v>1</v>
      </c>
      <c r="AC505" s="37">
        <v>67654</v>
      </c>
      <c r="AD505" s="37">
        <v>140396</v>
      </c>
      <c r="AE505" s="37">
        <v>67654</v>
      </c>
    </row>
    <row r="506" spans="1:31">
      <c r="A506" t="s">
        <v>242</v>
      </c>
      <c r="B506" t="s">
        <v>248</v>
      </c>
      <c r="C506" t="s">
        <v>244</v>
      </c>
      <c r="D506" t="s">
        <v>309</v>
      </c>
      <c r="E506" t="s">
        <v>10099</v>
      </c>
      <c r="F506" t="s">
        <v>10100</v>
      </c>
      <c r="G506" t="s">
        <v>7632</v>
      </c>
      <c r="H506" t="s">
        <v>248</v>
      </c>
      <c r="I506" t="s">
        <v>242</v>
      </c>
      <c r="J506" t="s">
        <v>10101</v>
      </c>
      <c r="K506" t="s">
        <v>96</v>
      </c>
      <c r="L506" t="s">
        <v>10102</v>
      </c>
      <c r="M506" s="35">
        <v>46001.677442129629</v>
      </c>
      <c r="N506" s="35">
        <v>46002.633333333331</v>
      </c>
      <c r="P506" t="s">
        <v>7635</v>
      </c>
      <c r="Q506" t="s">
        <v>7636</v>
      </c>
      <c r="R506" t="s">
        <v>964</v>
      </c>
      <c r="S506" t="s">
        <v>964</v>
      </c>
      <c r="T506" t="s">
        <v>100</v>
      </c>
      <c r="U506" t="s">
        <v>5928</v>
      </c>
      <c r="V506" t="s">
        <v>10103</v>
      </c>
      <c r="W506" t="s">
        <v>102</v>
      </c>
      <c r="Y506" t="s">
        <v>8</v>
      </c>
      <c r="Z506" t="s">
        <v>105</v>
      </c>
      <c r="AA506" t="s">
        <v>1588</v>
      </c>
      <c r="AB506" s="37">
        <v>1</v>
      </c>
      <c r="AC506" s="37">
        <v>35780</v>
      </c>
      <c r="AD506" s="37">
        <v>75096</v>
      </c>
      <c r="AE506" s="37">
        <v>35780</v>
      </c>
    </row>
    <row r="507" spans="1:31">
      <c r="A507" t="s">
        <v>189</v>
      </c>
      <c r="B507" t="s">
        <v>190</v>
      </c>
      <c r="C507" t="s">
        <v>191</v>
      </c>
      <c r="D507" t="s">
        <v>210</v>
      </c>
      <c r="E507" t="s">
        <v>10104</v>
      </c>
      <c r="F507" t="s">
        <v>10105</v>
      </c>
      <c r="G507" t="s">
        <v>7632</v>
      </c>
      <c r="H507" t="s">
        <v>195</v>
      </c>
      <c r="I507" t="s">
        <v>189</v>
      </c>
      <c r="J507" t="s">
        <v>10106</v>
      </c>
      <c r="K507" t="s">
        <v>96</v>
      </c>
      <c r="L507" t="s">
        <v>10107</v>
      </c>
      <c r="M507" s="35">
        <v>46001.705000000002</v>
      </c>
      <c r="N507" s="35">
        <v>46003.634027777778</v>
      </c>
      <c r="P507" t="s">
        <v>7635</v>
      </c>
      <c r="Q507" t="s">
        <v>7636</v>
      </c>
      <c r="R507" t="s">
        <v>142</v>
      </c>
      <c r="S507" t="s">
        <v>2137</v>
      </c>
      <c r="U507" t="s">
        <v>5928</v>
      </c>
      <c r="V507" t="s">
        <v>10108</v>
      </c>
      <c r="W507" t="s">
        <v>102</v>
      </c>
      <c r="Y507" t="s">
        <v>8</v>
      </c>
      <c r="Z507" t="s">
        <v>105</v>
      </c>
      <c r="AA507" t="s">
        <v>7841</v>
      </c>
      <c r="AB507" s="37">
        <v>1</v>
      </c>
      <c r="AC507" s="37">
        <v>35780</v>
      </c>
      <c r="AD507" s="37">
        <v>75096</v>
      </c>
      <c r="AE507" s="37">
        <v>35780</v>
      </c>
    </row>
    <row r="508" spans="1:31">
      <c r="A508" t="s">
        <v>1261</v>
      </c>
      <c r="B508" t="s">
        <v>124</v>
      </c>
      <c r="C508" t="s">
        <v>125</v>
      </c>
      <c r="D508" t="s">
        <v>1262</v>
      </c>
      <c r="E508" t="s">
        <v>10109</v>
      </c>
      <c r="F508" t="s">
        <v>10110</v>
      </c>
      <c r="G508" t="s">
        <v>7632</v>
      </c>
      <c r="H508" t="s">
        <v>1265</v>
      </c>
      <c r="I508" t="s">
        <v>1261</v>
      </c>
      <c r="J508" t="s">
        <v>10111</v>
      </c>
      <c r="K508" t="s">
        <v>96</v>
      </c>
      <c r="L508" t="s">
        <v>10112</v>
      </c>
      <c r="M508" s="35">
        <v>46001.712847222218</v>
      </c>
      <c r="N508" s="35">
        <v>46002.443749999999</v>
      </c>
      <c r="P508" t="s">
        <v>7635</v>
      </c>
      <c r="Q508" t="s">
        <v>7636</v>
      </c>
      <c r="R508" t="s">
        <v>963</v>
      </c>
      <c r="S508" t="s">
        <v>964</v>
      </c>
      <c r="T508" t="s">
        <v>100</v>
      </c>
      <c r="U508" t="s">
        <v>5928</v>
      </c>
      <c r="V508" t="s">
        <v>10113</v>
      </c>
      <c r="W508" t="s">
        <v>102</v>
      </c>
      <c r="Y508" t="s">
        <v>8</v>
      </c>
      <c r="Z508" t="s">
        <v>105</v>
      </c>
      <c r="AA508" t="s">
        <v>1936</v>
      </c>
      <c r="AB508" s="37">
        <v>1</v>
      </c>
      <c r="AC508" s="37">
        <v>35780</v>
      </c>
      <c r="AD508" s="37">
        <v>75096</v>
      </c>
      <c r="AE508" s="37">
        <v>35780</v>
      </c>
    </row>
    <row r="509" spans="1:31">
      <c r="A509" t="s">
        <v>707</v>
      </c>
      <c r="B509" t="s">
        <v>109</v>
      </c>
      <c r="C509" t="s">
        <v>160</v>
      </c>
      <c r="D509" t="s">
        <v>6558</v>
      </c>
      <c r="E509" t="s">
        <v>10114</v>
      </c>
      <c r="F509" t="s">
        <v>10115</v>
      </c>
      <c r="G509" t="s">
        <v>7632</v>
      </c>
      <c r="H509" t="s">
        <v>302</v>
      </c>
      <c r="I509" t="s">
        <v>6559</v>
      </c>
      <c r="J509" t="s">
        <v>10116</v>
      </c>
      <c r="K509" t="s">
        <v>96</v>
      </c>
      <c r="L509" t="s">
        <v>10117</v>
      </c>
      <c r="M509" s="35">
        <v>46001.694780092592</v>
      </c>
      <c r="N509" s="35">
        <v>46003.481249999997</v>
      </c>
      <c r="P509" t="s">
        <v>7635</v>
      </c>
      <c r="Q509" t="s">
        <v>7636</v>
      </c>
      <c r="R509" t="s">
        <v>964</v>
      </c>
      <c r="S509" t="s">
        <v>964</v>
      </c>
      <c r="T509" t="s">
        <v>100</v>
      </c>
      <c r="U509" t="s">
        <v>5928</v>
      </c>
      <c r="V509" t="s">
        <v>10118</v>
      </c>
      <c r="W509" t="s">
        <v>102</v>
      </c>
      <c r="Y509" t="s">
        <v>11</v>
      </c>
      <c r="Z509" t="s">
        <v>105</v>
      </c>
      <c r="AA509" t="s">
        <v>2472</v>
      </c>
      <c r="AB509" s="37">
        <v>1</v>
      </c>
      <c r="AC509" s="37">
        <v>67654</v>
      </c>
      <c r="AD509" s="37">
        <v>140396</v>
      </c>
      <c r="AE509" s="37">
        <v>67654</v>
      </c>
    </row>
    <row r="510" spans="1:31">
      <c r="A510" t="s">
        <v>750</v>
      </c>
      <c r="B510" t="s">
        <v>957</v>
      </c>
      <c r="C510" t="s">
        <v>286</v>
      </c>
      <c r="D510" t="s">
        <v>3770</v>
      </c>
      <c r="E510" t="s">
        <v>10119</v>
      </c>
      <c r="F510" t="s">
        <v>10120</v>
      </c>
      <c r="G510" t="s">
        <v>7632</v>
      </c>
      <c r="H510" t="s">
        <v>754</v>
      </c>
      <c r="I510" t="s">
        <v>750</v>
      </c>
      <c r="J510" t="s">
        <v>10121</v>
      </c>
      <c r="K510" t="s">
        <v>96</v>
      </c>
      <c r="L510" t="s">
        <v>10122</v>
      </c>
      <c r="M510" s="35">
        <v>46001.74800925926</v>
      </c>
      <c r="N510" s="35">
        <v>46008.67291666667</v>
      </c>
      <c r="P510" t="s">
        <v>7635</v>
      </c>
      <c r="Q510" t="s">
        <v>7636</v>
      </c>
      <c r="R510" t="s">
        <v>98</v>
      </c>
      <c r="S510" t="s">
        <v>119</v>
      </c>
      <c r="T510" t="s">
        <v>100</v>
      </c>
      <c r="U510" t="s">
        <v>5928</v>
      </c>
      <c r="V510" t="s">
        <v>10123</v>
      </c>
      <c r="W510" t="s">
        <v>102</v>
      </c>
      <c r="Y510" t="s">
        <v>8</v>
      </c>
      <c r="Z510" t="s">
        <v>105</v>
      </c>
      <c r="AA510" t="s">
        <v>3777</v>
      </c>
      <c r="AB510" s="37">
        <v>1</v>
      </c>
      <c r="AC510" s="37">
        <v>35780</v>
      </c>
      <c r="AD510" s="37">
        <v>75096</v>
      </c>
      <c r="AE510" s="37">
        <v>35780</v>
      </c>
    </row>
    <row r="511" spans="1:31">
      <c r="A511" t="s">
        <v>108</v>
      </c>
      <c r="B511" t="s">
        <v>109</v>
      </c>
      <c r="C511" t="s">
        <v>110</v>
      </c>
      <c r="D511" t="s">
        <v>10124</v>
      </c>
      <c r="E511" t="s">
        <v>10125</v>
      </c>
      <c r="F511" t="s">
        <v>10126</v>
      </c>
      <c r="G511" t="s">
        <v>7632</v>
      </c>
      <c r="H511" t="s">
        <v>183</v>
      </c>
      <c r="I511" t="s">
        <v>10127</v>
      </c>
      <c r="J511" t="s">
        <v>10128</v>
      </c>
      <c r="K511" t="s">
        <v>96</v>
      </c>
      <c r="L511" t="s">
        <v>10129</v>
      </c>
      <c r="M511" s="35">
        <v>46002.333333333343</v>
      </c>
      <c r="N511" s="35">
        <v>46008.366666666669</v>
      </c>
      <c r="P511" t="s">
        <v>7635</v>
      </c>
      <c r="Q511" t="s">
        <v>7636</v>
      </c>
      <c r="R511" t="s">
        <v>98</v>
      </c>
      <c r="S511" t="s">
        <v>99</v>
      </c>
      <c r="T511" t="s">
        <v>100</v>
      </c>
      <c r="U511" t="s">
        <v>5928</v>
      </c>
      <c r="V511" t="s">
        <v>10130</v>
      </c>
      <c r="W511" t="s">
        <v>7667</v>
      </c>
      <c r="Y511" t="s">
        <v>11</v>
      </c>
      <c r="Z511" t="s">
        <v>105</v>
      </c>
      <c r="AA511" t="s">
        <v>122</v>
      </c>
      <c r="AB511" s="37">
        <v>1</v>
      </c>
      <c r="AC511" s="37">
        <v>67654</v>
      </c>
      <c r="AD511" s="37">
        <v>140396</v>
      </c>
      <c r="AE511" s="37">
        <v>67654</v>
      </c>
    </row>
    <row r="512" spans="1:31">
      <c r="A512" t="s">
        <v>189</v>
      </c>
      <c r="B512" t="s">
        <v>190</v>
      </c>
      <c r="C512" t="s">
        <v>191</v>
      </c>
      <c r="D512" t="s">
        <v>210</v>
      </c>
      <c r="E512" t="s">
        <v>10131</v>
      </c>
      <c r="F512" t="s">
        <v>10132</v>
      </c>
      <c r="G512" t="s">
        <v>7632</v>
      </c>
      <c r="H512" t="s">
        <v>195</v>
      </c>
      <c r="I512" t="s">
        <v>189</v>
      </c>
      <c r="J512" t="s">
        <v>10133</v>
      </c>
      <c r="K512" t="s">
        <v>96</v>
      </c>
      <c r="L512" t="s">
        <v>10134</v>
      </c>
      <c r="M512" s="35">
        <v>46002.333333333343</v>
      </c>
      <c r="N512" s="35">
        <v>46021.417361111111</v>
      </c>
      <c r="P512" t="s">
        <v>7635</v>
      </c>
      <c r="Q512" t="s">
        <v>7636</v>
      </c>
      <c r="R512" t="s">
        <v>98</v>
      </c>
      <c r="S512" t="s">
        <v>99</v>
      </c>
      <c r="U512" t="s">
        <v>5928</v>
      </c>
      <c r="V512" t="s">
        <v>10135</v>
      </c>
      <c r="W512" t="s">
        <v>102</v>
      </c>
      <c r="Y512" t="s">
        <v>8</v>
      </c>
      <c r="Z512" t="s">
        <v>105</v>
      </c>
      <c r="AA512" t="s">
        <v>8363</v>
      </c>
      <c r="AB512" s="37">
        <v>1</v>
      </c>
      <c r="AC512" s="37">
        <v>35780</v>
      </c>
      <c r="AD512" s="37">
        <v>75096</v>
      </c>
      <c r="AE512" s="37">
        <v>35780</v>
      </c>
    </row>
    <row r="513" spans="1:31">
      <c r="A513" t="s">
        <v>231</v>
      </c>
      <c r="B513" t="s">
        <v>86</v>
      </c>
      <c r="C513" t="s">
        <v>87</v>
      </c>
      <c r="D513" t="s">
        <v>10136</v>
      </c>
      <c r="E513" t="s">
        <v>10137</v>
      </c>
      <c r="F513" t="s">
        <v>10138</v>
      </c>
      <c r="G513" t="s">
        <v>7632</v>
      </c>
      <c r="H513" t="s">
        <v>235</v>
      </c>
      <c r="I513" t="s">
        <v>235</v>
      </c>
      <c r="J513" t="s">
        <v>10139</v>
      </c>
      <c r="K513" t="s">
        <v>96</v>
      </c>
      <c r="L513" t="s">
        <v>10140</v>
      </c>
      <c r="M513" s="35">
        <v>46002.333333333343</v>
      </c>
      <c r="N513" s="35">
        <v>46003.613888888889</v>
      </c>
      <c r="P513" t="s">
        <v>7635</v>
      </c>
      <c r="Q513" t="s">
        <v>7636</v>
      </c>
      <c r="R513" t="s">
        <v>964</v>
      </c>
      <c r="S513" t="s">
        <v>964</v>
      </c>
      <c r="T513" t="s">
        <v>100</v>
      </c>
      <c r="U513" t="s">
        <v>5928</v>
      </c>
      <c r="V513" t="s">
        <v>10141</v>
      </c>
      <c r="W513" t="s">
        <v>102</v>
      </c>
      <c r="Y513" t="s">
        <v>11</v>
      </c>
      <c r="Z513" t="s">
        <v>105</v>
      </c>
      <c r="AA513" t="s">
        <v>1851</v>
      </c>
      <c r="AB513" s="37">
        <v>1</v>
      </c>
      <c r="AC513" s="37">
        <v>67654</v>
      </c>
      <c r="AD513" s="37">
        <v>140396</v>
      </c>
      <c r="AE513" s="37">
        <v>67654</v>
      </c>
    </row>
    <row r="514" spans="1:31">
      <c r="A514" t="s">
        <v>147</v>
      </c>
      <c r="B514" t="s">
        <v>124</v>
      </c>
      <c r="C514" t="s">
        <v>125</v>
      </c>
      <c r="D514" t="s">
        <v>10142</v>
      </c>
      <c r="E514" t="s">
        <v>10143</v>
      </c>
      <c r="F514" t="s">
        <v>10144</v>
      </c>
      <c r="G514" t="s">
        <v>7625</v>
      </c>
      <c r="H514" t="s">
        <v>151</v>
      </c>
      <c r="I514" t="s">
        <v>10145</v>
      </c>
      <c r="J514" t="s">
        <v>10146</v>
      </c>
      <c r="K514" t="s">
        <v>96</v>
      </c>
      <c r="L514" t="s">
        <v>10147</v>
      </c>
      <c r="M514" s="35">
        <v>46002.333333333343</v>
      </c>
      <c r="N514" s="35">
        <v>46008.554166666669</v>
      </c>
      <c r="P514" t="s">
        <v>7628</v>
      </c>
      <c r="R514" t="s">
        <v>963</v>
      </c>
      <c r="S514" t="s">
        <v>963</v>
      </c>
      <c r="U514" t="s">
        <v>5928</v>
      </c>
      <c r="V514" t="s">
        <v>10148</v>
      </c>
      <c r="W514" t="s">
        <v>7628</v>
      </c>
      <c r="Y514" t="s">
        <v>15</v>
      </c>
      <c r="Z514" t="s">
        <v>105</v>
      </c>
      <c r="AB514" s="37">
        <v>1</v>
      </c>
      <c r="AC514" s="37">
        <v>35780</v>
      </c>
      <c r="AD514" s="37">
        <v>0</v>
      </c>
      <c r="AE514" s="37">
        <v>35780</v>
      </c>
    </row>
    <row r="515" spans="1:31">
      <c r="A515" t="s">
        <v>417</v>
      </c>
      <c r="B515" t="s">
        <v>86</v>
      </c>
      <c r="C515" t="s">
        <v>87</v>
      </c>
      <c r="D515" t="s">
        <v>452</v>
      </c>
      <c r="E515" t="s">
        <v>10149</v>
      </c>
      <c r="F515" t="s">
        <v>10150</v>
      </c>
      <c r="G515" t="s">
        <v>7632</v>
      </c>
      <c r="H515" t="s">
        <v>455</v>
      </c>
      <c r="I515" t="s">
        <v>417</v>
      </c>
      <c r="J515" t="s">
        <v>10151</v>
      </c>
      <c r="K515" t="s">
        <v>96</v>
      </c>
      <c r="L515" t="s">
        <v>10152</v>
      </c>
      <c r="M515" s="35">
        <v>46002.366516203707</v>
      </c>
      <c r="N515" s="35">
        <v>46002.629861111112</v>
      </c>
      <c r="P515" t="s">
        <v>7635</v>
      </c>
      <c r="Q515" t="s">
        <v>7636</v>
      </c>
      <c r="R515" t="s">
        <v>964</v>
      </c>
      <c r="S515" t="s">
        <v>964</v>
      </c>
      <c r="T515" t="s">
        <v>100</v>
      </c>
      <c r="U515" t="s">
        <v>5928</v>
      </c>
      <c r="V515" t="s">
        <v>10153</v>
      </c>
      <c r="W515" t="s">
        <v>102</v>
      </c>
      <c r="Y515" t="s">
        <v>8</v>
      </c>
      <c r="Z515" t="s">
        <v>105</v>
      </c>
      <c r="AA515" t="s">
        <v>478</v>
      </c>
      <c r="AB515" s="37">
        <v>1</v>
      </c>
      <c r="AC515" s="37">
        <v>35780</v>
      </c>
      <c r="AD515" s="37">
        <v>75096</v>
      </c>
      <c r="AE515" s="37">
        <v>35780</v>
      </c>
    </row>
    <row r="516" spans="1:31">
      <c r="A516" t="s">
        <v>189</v>
      </c>
      <c r="B516" t="s">
        <v>190</v>
      </c>
      <c r="C516" t="s">
        <v>191</v>
      </c>
      <c r="D516" t="s">
        <v>1979</v>
      </c>
      <c r="E516" t="s">
        <v>10154</v>
      </c>
      <c r="F516" t="s">
        <v>8266</v>
      </c>
      <c r="G516" t="s">
        <v>7632</v>
      </c>
      <c r="H516" t="s">
        <v>195</v>
      </c>
      <c r="I516" t="s">
        <v>1982</v>
      </c>
      <c r="J516" t="s">
        <v>8267</v>
      </c>
      <c r="K516" t="s">
        <v>96</v>
      </c>
      <c r="L516" t="s">
        <v>10155</v>
      </c>
      <c r="M516" s="35">
        <v>46002.340277777781</v>
      </c>
      <c r="N516" s="35">
        <v>46010.365972222222</v>
      </c>
      <c r="P516" t="s">
        <v>7635</v>
      </c>
      <c r="Q516" t="s">
        <v>7636</v>
      </c>
      <c r="R516" t="s">
        <v>964</v>
      </c>
      <c r="S516" t="s">
        <v>964</v>
      </c>
      <c r="T516" t="s">
        <v>100</v>
      </c>
      <c r="U516" t="s">
        <v>5928</v>
      </c>
      <c r="V516" t="s">
        <v>10156</v>
      </c>
      <c r="W516" t="s">
        <v>7667</v>
      </c>
      <c r="Y516" t="s">
        <v>13</v>
      </c>
      <c r="Z516" t="s">
        <v>105</v>
      </c>
      <c r="AA516" t="s">
        <v>2033</v>
      </c>
      <c r="AB516" s="37">
        <v>1</v>
      </c>
      <c r="AC516" s="37">
        <v>35780</v>
      </c>
      <c r="AD516" s="37">
        <v>0</v>
      </c>
      <c r="AE516" s="37">
        <v>35780</v>
      </c>
    </row>
    <row r="517" spans="1:31">
      <c r="A517" t="s">
        <v>147</v>
      </c>
      <c r="B517" t="s">
        <v>124</v>
      </c>
      <c r="C517" t="s">
        <v>125</v>
      </c>
      <c r="D517" t="s">
        <v>10157</v>
      </c>
      <c r="E517" t="s">
        <v>10158</v>
      </c>
      <c r="F517" t="s">
        <v>10159</v>
      </c>
      <c r="G517" t="s">
        <v>7625</v>
      </c>
      <c r="H517" t="s">
        <v>151</v>
      </c>
      <c r="I517" t="s">
        <v>10160</v>
      </c>
      <c r="J517" t="s">
        <v>10161</v>
      </c>
      <c r="K517" t="s">
        <v>96</v>
      </c>
      <c r="L517" t="s">
        <v>10162</v>
      </c>
      <c r="M517" s="35">
        <v>46002.365798611107</v>
      </c>
      <c r="N517" s="35">
        <v>46013.604861111111</v>
      </c>
      <c r="P517" t="s">
        <v>7628</v>
      </c>
      <c r="R517" t="s">
        <v>963</v>
      </c>
      <c r="S517" t="s">
        <v>963</v>
      </c>
      <c r="U517" t="s">
        <v>5928</v>
      </c>
      <c r="V517" t="s">
        <v>10163</v>
      </c>
      <c r="W517" t="s">
        <v>7628</v>
      </c>
      <c r="Y517" t="s">
        <v>15</v>
      </c>
      <c r="Z517" t="s">
        <v>105</v>
      </c>
      <c r="AB517" s="37">
        <v>1</v>
      </c>
      <c r="AC517" s="37">
        <v>35780</v>
      </c>
      <c r="AD517" s="37">
        <v>0</v>
      </c>
      <c r="AE517" s="37">
        <v>35780</v>
      </c>
    </row>
    <row r="518" spans="1:31">
      <c r="A518" t="s">
        <v>1261</v>
      </c>
      <c r="B518" t="s">
        <v>124</v>
      </c>
      <c r="C518" t="s">
        <v>125</v>
      </c>
      <c r="D518" t="s">
        <v>2631</v>
      </c>
      <c r="E518" t="s">
        <v>10164</v>
      </c>
      <c r="F518" t="s">
        <v>3125</v>
      </c>
      <c r="G518" t="s">
        <v>7632</v>
      </c>
      <c r="H518" t="s">
        <v>1265</v>
      </c>
      <c r="I518" t="s">
        <v>2634</v>
      </c>
      <c r="J518" t="s">
        <v>3126</v>
      </c>
      <c r="K518" t="s">
        <v>96</v>
      </c>
      <c r="L518" t="s">
        <v>10165</v>
      </c>
      <c r="M518" s="35">
        <v>46002.372245370367</v>
      </c>
      <c r="N518" s="35">
        <v>46003.361111111109</v>
      </c>
      <c r="P518" t="s">
        <v>7635</v>
      </c>
      <c r="Q518" t="s">
        <v>7636</v>
      </c>
      <c r="R518" t="s">
        <v>142</v>
      </c>
      <c r="S518" t="s">
        <v>1046</v>
      </c>
      <c r="T518" t="s">
        <v>100</v>
      </c>
      <c r="U518" t="s">
        <v>5928</v>
      </c>
      <c r="V518" t="s">
        <v>10166</v>
      </c>
      <c r="W518" t="s">
        <v>102</v>
      </c>
      <c r="Y518" t="s">
        <v>11</v>
      </c>
      <c r="Z518" t="s">
        <v>105</v>
      </c>
      <c r="AA518" t="s">
        <v>1271</v>
      </c>
      <c r="AB518" s="37">
        <v>1</v>
      </c>
      <c r="AC518" s="37">
        <v>67654</v>
      </c>
      <c r="AD518" s="37">
        <v>140396</v>
      </c>
      <c r="AE518" s="37">
        <v>67654</v>
      </c>
    </row>
    <row r="519" spans="1:31">
      <c r="A519" t="s">
        <v>231</v>
      </c>
      <c r="B519" t="s">
        <v>86</v>
      </c>
      <c r="C519" t="s">
        <v>87</v>
      </c>
      <c r="D519" t="s">
        <v>409</v>
      </c>
      <c r="E519" t="s">
        <v>10167</v>
      </c>
      <c r="F519" t="s">
        <v>10168</v>
      </c>
      <c r="G519" t="s">
        <v>7632</v>
      </c>
      <c r="H519" t="s">
        <v>235</v>
      </c>
      <c r="I519" t="s">
        <v>412</v>
      </c>
      <c r="J519" t="s">
        <v>6657</v>
      </c>
      <c r="K519" t="s">
        <v>96</v>
      </c>
      <c r="L519" t="s">
        <v>10169</v>
      </c>
      <c r="M519" s="35">
        <v>46002.374467592592</v>
      </c>
      <c r="N519" s="35">
        <v>46003.604166666657</v>
      </c>
      <c r="P519" t="s">
        <v>7635</v>
      </c>
      <c r="Q519" t="s">
        <v>7636</v>
      </c>
      <c r="R519" t="s">
        <v>964</v>
      </c>
      <c r="S519" t="s">
        <v>964</v>
      </c>
      <c r="T519" t="s">
        <v>100</v>
      </c>
      <c r="U519" t="s">
        <v>5928</v>
      </c>
      <c r="V519" t="s">
        <v>10170</v>
      </c>
      <c r="W519" t="s">
        <v>102</v>
      </c>
      <c r="Y519" t="s">
        <v>11</v>
      </c>
      <c r="Z519" t="s">
        <v>105</v>
      </c>
      <c r="AA519" t="s">
        <v>1851</v>
      </c>
      <c r="AB519" s="37">
        <v>1</v>
      </c>
      <c r="AC519" s="37">
        <v>67654</v>
      </c>
      <c r="AD519" s="37">
        <v>140396</v>
      </c>
      <c r="AE519" s="37">
        <v>67654</v>
      </c>
    </row>
    <row r="520" spans="1:31">
      <c r="A520" t="s">
        <v>417</v>
      </c>
      <c r="B520" t="s">
        <v>86</v>
      </c>
      <c r="C520" t="s">
        <v>87</v>
      </c>
      <c r="D520" t="s">
        <v>452</v>
      </c>
      <c r="E520" t="s">
        <v>10171</v>
      </c>
      <c r="F520" t="s">
        <v>10172</v>
      </c>
      <c r="G520" t="s">
        <v>7632</v>
      </c>
      <c r="H520" t="s">
        <v>455</v>
      </c>
      <c r="I520" t="s">
        <v>417</v>
      </c>
      <c r="J520" t="s">
        <v>10173</v>
      </c>
      <c r="K520" t="s">
        <v>96</v>
      </c>
      <c r="L520" t="s">
        <v>10174</v>
      </c>
      <c r="M520" s="35">
        <v>46002.382847222223</v>
      </c>
      <c r="N520" s="35">
        <v>46003.359722222223</v>
      </c>
      <c r="P520" t="s">
        <v>7635</v>
      </c>
      <c r="Q520" t="s">
        <v>7636</v>
      </c>
      <c r="R520" t="s">
        <v>964</v>
      </c>
      <c r="S520" t="s">
        <v>964</v>
      </c>
      <c r="T520" t="s">
        <v>100</v>
      </c>
      <c r="U520" t="s">
        <v>5928</v>
      </c>
      <c r="V520" t="s">
        <v>10175</v>
      </c>
      <c r="W520" t="s">
        <v>102</v>
      </c>
      <c r="Y520" t="s">
        <v>8</v>
      </c>
      <c r="Z520" t="s">
        <v>105</v>
      </c>
      <c r="AA520" t="s">
        <v>478</v>
      </c>
      <c r="AB520" s="37">
        <v>1</v>
      </c>
      <c r="AC520" s="37">
        <v>35780</v>
      </c>
      <c r="AD520" s="37">
        <v>75096</v>
      </c>
      <c r="AE520" s="37">
        <v>35780</v>
      </c>
    </row>
    <row r="521" spans="1:31">
      <c r="A521" t="s">
        <v>1066</v>
      </c>
      <c r="B521" t="s">
        <v>190</v>
      </c>
      <c r="C521" t="s">
        <v>191</v>
      </c>
      <c r="D521" t="s">
        <v>1067</v>
      </c>
      <c r="E521" t="s">
        <v>10176</v>
      </c>
      <c r="F521" t="s">
        <v>10177</v>
      </c>
      <c r="G521" t="s">
        <v>7632</v>
      </c>
      <c r="H521" t="s">
        <v>195</v>
      </c>
      <c r="I521" t="s">
        <v>1070</v>
      </c>
      <c r="J521" t="s">
        <v>10178</v>
      </c>
      <c r="K521" t="s">
        <v>96</v>
      </c>
      <c r="L521" t="s">
        <v>10179</v>
      </c>
      <c r="M521" s="35">
        <v>46002.384560185194</v>
      </c>
      <c r="N521" s="35">
        <v>46009.519444444442</v>
      </c>
      <c r="P521" t="s">
        <v>7635</v>
      </c>
      <c r="Q521" t="s">
        <v>7636</v>
      </c>
      <c r="R521" t="s">
        <v>964</v>
      </c>
      <c r="S521" t="s">
        <v>964</v>
      </c>
      <c r="T521" t="s">
        <v>100</v>
      </c>
      <c r="U521" t="s">
        <v>5928</v>
      </c>
      <c r="V521" t="s">
        <v>10180</v>
      </c>
      <c r="W521" t="s">
        <v>7667</v>
      </c>
      <c r="Y521" t="s">
        <v>11</v>
      </c>
      <c r="Z521" t="s">
        <v>105</v>
      </c>
      <c r="AA521" t="s">
        <v>1075</v>
      </c>
      <c r="AB521" s="37">
        <v>1</v>
      </c>
      <c r="AC521" s="37">
        <v>67654</v>
      </c>
      <c r="AD521" s="37">
        <v>140396</v>
      </c>
      <c r="AE521" s="37">
        <v>67654</v>
      </c>
    </row>
    <row r="522" spans="1:31">
      <c r="A522" t="s">
        <v>1066</v>
      </c>
      <c r="B522" t="s">
        <v>190</v>
      </c>
      <c r="C522" t="s">
        <v>191</v>
      </c>
      <c r="D522" t="s">
        <v>1340</v>
      </c>
      <c r="E522" t="s">
        <v>10181</v>
      </c>
      <c r="F522" t="s">
        <v>10182</v>
      </c>
      <c r="G522" t="s">
        <v>7632</v>
      </c>
      <c r="H522" t="s">
        <v>195</v>
      </c>
      <c r="I522" t="s">
        <v>1343</v>
      </c>
      <c r="J522" t="s">
        <v>10183</v>
      </c>
      <c r="K522" t="s">
        <v>96</v>
      </c>
      <c r="L522" t="s">
        <v>10184</v>
      </c>
      <c r="M522" s="35">
        <v>46002.392187500001</v>
      </c>
      <c r="N522" s="35">
        <v>46009.357638888891</v>
      </c>
      <c r="P522" t="s">
        <v>7635</v>
      </c>
      <c r="Q522" t="s">
        <v>7636</v>
      </c>
      <c r="R522" t="s">
        <v>98</v>
      </c>
      <c r="S522" t="s">
        <v>119</v>
      </c>
      <c r="T522" t="s">
        <v>100</v>
      </c>
      <c r="U522" t="s">
        <v>5928</v>
      </c>
      <c r="V522" t="s">
        <v>10185</v>
      </c>
      <c r="W522" t="s">
        <v>102</v>
      </c>
      <c r="Y522" t="s">
        <v>8</v>
      </c>
      <c r="Z522" t="s">
        <v>105</v>
      </c>
      <c r="AA522" t="s">
        <v>1673</v>
      </c>
      <c r="AB522" s="37">
        <v>1</v>
      </c>
      <c r="AC522" s="37">
        <v>35780</v>
      </c>
      <c r="AD522" s="37">
        <v>75096</v>
      </c>
      <c r="AE522" s="37">
        <v>35780</v>
      </c>
    </row>
    <row r="523" spans="1:31">
      <c r="A523" t="s">
        <v>417</v>
      </c>
      <c r="B523" t="s">
        <v>86</v>
      </c>
      <c r="C523" t="s">
        <v>87</v>
      </c>
      <c r="D523" t="s">
        <v>6595</v>
      </c>
      <c r="E523" t="s">
        <v>10186</v>
      </c>
      <c r="F523" t="s">
        <v>10187</v>
      </c>
      <c r="G523" t="s">
        <v>7632</v>
      </c>
      <c r="H523" t="s">
        <v>455</v>
      </c>
      <c r="I523" t="s">
        <v>6596</v>
      </c>
      <c r="J523" t="s">
        <v>10188</v>
      </c>
      <c r="K523" t="s">
        <v>96</v>
      </c>
      <c r="L523" t="s">
        <v>10189</v>
      </c>
      <c r="M523" s="35">
        <v>46002.395486111112</v>
      </c>
      <c r="N523" s="35">
        <v>46005.592361111107</v>
      </c>
      <c r="P523" t="s">
        <v>7635</v>
      </c>
      <c r="Q523" t="s">
        <v>7636</v>
      </c>
      <c r="R523" t="s">
        <v>964</v>
      </c>
      <c r="S523" t="s">
        <v>964</v>
      </c>
      <c r="T523" t="s">
        <v>100</v>
      </c>
      <c r="U523" t="s">
        <v>5928</v>
      </c>
      <c r="V523" t="s">
        <v>10190</v>
      </c>
      <c r="W523" t="s">
        <v>7667</v>
      </c>
      <c r="Y523" t="s">
        <v>11</v>
      </c>
      <c r="Z523" t="s">
        <v>105</v>
      </c>
      <c r="AA523" t="s">
        <v>1367</v>
      </c>
      <c r="AB523" s="37">
        <v>1</v>
      </c>
      <c r="AC523" s="37">
        <v>67654</v>
      </c>
      <c r="AD523" s="37">
        <v>140396</v>
      </c>
      <c r="AE523" s="37">
        <v>67654</v>
      </c>
    </row>
    <row r="524" spans="1:31">
      <c r="A524" t="s">
        <v>1084</v>
      </c>
      <c r="B524" t="s">
        <v>957</v>
      </c>
      <c r="C524" t="s">
        <v>286</v>
      </c>
      <c r="D524" t="s">
        <v>5462</v>
      </c>
      <c r="E524" t="s">
        <v>10191</v>
      </c>
      <c r="F524" t="s">
        <v>7856</v>
      </c>
      <c r="G524" t="s">
        <v>7632</v>
      </c>
      <c r="H524" t="s">
        <v>2869</v>
      </c>
      <c r="I524" t="s">
        <v>5465</v>
      </c>
      <c r="J524" t="s">
        <v>7857</v>
      </c>
      <c r="K524" t="s">
        <v>96</v>
      </c>
      <c r="L524" t="s">
        <v>10192</v>
      </c>
      <c r="M524" s="35">
        <v>46002.403692129628</v>
      </c>
      <c r="N524" s="35">
        <v>46007.668749999997</v>
      </c>
      <c r="P524" t="s">
        <v>7635</v>
      </c>
      <c r="Q524" t="s">
        <v>7636</v>
      </c>
      <c r="R524" t="s">
        <v>98</v>
      </c>
      <c r="S524" t="s">
        <v>119</v>
      </c>
      <c r="T524" t="s">
        <v>100</v>
      </c>
      <c r="U524" t="s">
        <v>5928</v>
      </c>
      <c r="V524" t="s">
        <v>10193</v>
      </c>
      <c r="W524" t="s">
        <v>102</v>
      </c>
      <c r="Y524" t="s">
        <v>15</v>
      </c>
      <c r="Z524" t="s">
        <v>105</v>
      </c>
      <c r="AA524" t="s">
        <v>1506</v>
      </c>
      <c r="AB524" s="37">
        <v>1</v>
      </c>
      <c r="AC524" s="37">
        <v>35780</v>
      </c>
      <c r="AD524" s="37">
        <v>196537</v>
      </c>
      <c r="AE524" s="37">
        <v>35780</v>
      </c>
    </row>
    <row r="525" spans="1:31">
      <c r="A525" t="s">
        <v>189</v>
      </c>
      <c r="B525" t="s">
        <v>190</v>
      </c>
      <c r="C525" t="s">
        <v>191</v>
      </c>
      <c r="D525" t="s">
        <v>210</v>
      </c>
      <c r="E525" t="s">
        <v>10194</v>
      </c>
      <c r="F525" t="s">
        <v>10195</v>
      </c>
      <c r="G525" t="s">
        <v>7632</v>
      </c>
      <c r="H525" t="s">
        <v>195</v>
      </c>
      <c r="I525" t="s">
        <v>189</v>
      </c>
      <c r="J525" t="s">
        <v>10196</v>
      </c>
      <c r="K525" t="s">
        <v>96</v>
      </c>
      <c r="L525" t="s">
        <v>10197</v>
      </c>
      <c r="M525" s="35">
        <v>46002.415856481479</v>
      </c>
      <c r="N525" s="35">
        <v>46010.474999999999</v>
      </c>
      <c r="P525" t="s">
        <v>7635</v>
      </c>
      <c r="Q525" t="s">
        <v>7636</v>
      </c>
      <c r="R525" t="s">
        <v>98</v>
      </c>
      <c r="S525" t="s">
        <v>99</v>
      </c>
      <c r="U525" t="s">
        <v>5928</v>
      </c>
      <c r="V525" t="s">
        <v>10198</v>
      </c>
      <c r="W525" t="s">
        <v>102</v>
      </c>
      <c r="Y525" t="s">
        <v>8</v>
      </c>
      <c r="Z525" t="s">
        <v>105</v>
      </c>
      <c r="AA525" t="s">
        <v>8363</v>
      </c>
      <c r="AB525" s="37">
        <v>1</v>
      </c>
      <c r="AC525" s="37">
        <v>35780</v>
      </c>
      <c r="AD525" s="37">
        <v>75096</v>
      </c>
      <c r="AE525" s="37">
        <v>35780</v>
      </c>
    </row>
    <row r="526" spans="1:31">
      <c r="A526" t="s">
        <v>189</v>
      </c>
      <c r="B526" t="s">
        <v>190</v>
      </c>
      <c r="C526" t="s">
        <v>191</v>
      </c>
      <c r="D526" t="s">
        <v>905</v>
      </c>
      <c r="E526" t="s">
        <v>10199</v>
      </c>
      <c r="F526" t="s">
        <v>10200</v>
      </c>
      <c r="G526" t="s">
        <v>7632</v>
      </c>
      <c r="H526" t="s">
        <v>195</v>
      </c>
      <c r="I526" t="s">
        <v>908</v>
      </c>
      <c r="J526" t="s">
        <v>10201</v>
      </c>
      <c r="K526" t="s">
        <v>96</v>
      </c>
      <c r="L526" t="s">
        <v>10202</v>
      </c>
      <c r="M526" s="35">
        <v>46002.41510416667</v>
      </c>
      <c r="N526" s="35">
        <v>46010.661805555559</v>
      </c>
      <c r="P526" t="s">
        <v>7635</v>
      </c>
      <c r="Q526" t="s">
        <v>7636</v>
      </c>
      <c r="R526" t="s">
        <v>98</v>
      </c>
      <c r="S526" t="s">
        <v>99</v>
      </c>
      <c r="U526" t="s">
        <v>5928</v>
      </c>
      <c r="V526" t="s">
        <v>10203</v>
      </c>
      <c r="W526" t="s">
        <v>102</v>
      </c>
      <c r="Y526" t="s">
        <v>8</v>
      </c>
      <c r="Z526" t="s">
        <v>105</v>
      </c>
      <c r="AA526" t="s">
        <v>8363</v>
      </c>
      <c r="AB526" s="37">
        <v>1</v>
      </c>
      <c r="AC526" s="37">
        <v>35780</v>
      </c>
      <c r="AD526" s="37">
        <v>75096</v>
      </c>
      <c r="AE526" s="37">
        <v>35780</v>
      </c>
    </row>
    <row r="527" spans="1:31">
      <c r="A527" t="s">
        <v>189</v>
      </c>
      <c r="B527" t="s">
        <v>190</v>
      </c>
      <c r="C527" t="s">
        <v>191</v>
      </c>
      <c r="D527" t="s">
        <v>210</v>
      </c>
      <c r="E527" t="s">
        <v>10204</v>
      </c>
      <c r="F527" t="s">
        <v>10205</v>
      </c>
      <c r="G527" t="s">
        <v>7632</v>
      </c>
      <c r="H527" t="s">
        <v>195</v>
      </c>
      <c r="I527" t="s">
        <v>189</v>
      </c>
      <c r="J527" t="s">
        <v>10206</v>
      </c>
      <c r="K527" t="s">
        <v>96</v>
      </c>
      <c r="L527" t="s">
        <v>10207</v>
      </c>
      <c r="M527" s="35">
        <v>46002.417037037027</v>
      </c>
      <c r="N527" s="35">
        <v>46014.43472222222</v>
      </c>
      <c r="P527" t="s">
        <v>7635</v>
      </c>
      <c r="Q527" t="s">
        <v>7636</v>
      </c>
      <c r="R527" t="s">
        <v>98</v>
      </c>
      <c r="S527" t="s">
        <v>99</v>
      </c>
      <c r="U527" t="s">
        <v>5928</v>
      </c>
      <c r="V527" t="s">
        <v>10208</v>
      </c>
      <c r="W527" t="s">
        <v>102</v>
      </c>
      <c r="Y527" t="s">
        <v>8</v>
      </c>
      <c r="Z527" t="s">
        <v>105</v>
      </c>
      <c r="AA527" t="s">
        <v>7841</v>
      </c>
      <c r="AB527" s="37">
        <v>1</v>
      </c>
      <c r="AC527" s="37">
        <v>35780</v>
      </c>
      <c r="AD527" s="37">
        <v>75096</v>
      </c>
      <c r="AE527" s="37">
        <v>35780</v>
      </c>
    </row>
    <row r="528" spans="1:31">
      <c r="A528" t="s">
        <v>1066</v>
      </c>
      <c r="B528" t="s">
        <v>190</v>
      </c>
      <c r="C528" t="s">
        <v>191</v>
      </c>
      <c r="D528" t="s">
        <v>1067</v>
      </c>
      <c r="E528" t="s">
        <v>10209</v>
      </c>
      <c r="F528" t="s">
        <v>10210</v>
      </c>
      <c r="G528" t="s">
        <v>7632</v>
      </c>
      <c r="H528" t="s">
        <v>195</v>
      </c>
      <c r="I528" t="s">
        <v>1070</v>
      </c>
      <c r="J528" t="s">
        <v>10211</v>
      </c>
      <c r="K528" t="s">
        <v>96</v>
      </c>
      <c r="L528" t="s">
        <v>10212</v>
      </c>
      <c r="M528" s="35">
        <v>46002.419571759259</v>
      </c>
      <c r="N528" s="35">
        <v>46009.355555555558</v>
      </c>
      <c r="P528" t="s">
        <v>7635</v>
      </c>
      <c r="Q528" t="s">
        <v>7636</v>
      </c>
      <c r="R528" t="s">
        <v>963</v>
      </c>
      <c r="S528" t="s">
        <v>964</v>
      </c>
      <c r="T528" t="s">
        <v>100</v>
      </c>
      <c r="U528" t="s">
        <v>5928</v>
      </c>
      <c r="V528" t="s">
        <v>10213</v>
      </c>
      <c r="W528" t="s">
        <v>7667</v>
      </c>
      <c r="Y528" t="s">
        <v>11</v>
      </c>
      <c r="Z528" t="s">
        <v>105</v>
      </c>
      <c r="AA528" t="s">
        <v>1075</v>
      </c>
      <c r="AB528" s="37">
        <v>1</v>
      </c>
      <c r="AC528" s="37">
        <v>67654</v>
      </c>
      <c r="AD528" s="37">
        <v>140396</v>
      </c>
      <c r="AE528" s="37">
        <v>67654</v>
      </c>
    </row>
    <row r="529" spans="1:31">
      <c r="A529" t="s">
        <v>242</v>
      </c>
      <c r="B529" t="s">
        <v>248</v>
      </c>
      <c r="C529" t="s">
        <v>244</v>
      </c>
      <c r="D529" t="s">
        <v>5214</v>
      </c>
      <c r="E529" t="s">
        <v>10214</v>
      </c>
      <c r="F529" t="s">
        <v>7827</v>
      </c>
      <c r="G529" t="s">
        <v>7632</v>
      </c>
      <c r="H529" t="s">
        <v>248</v>
      </c>
      <c r="I529" t="s">
        <v>5217</v>
      </c>
      <c r="J529" t="s">
        <v>7828</v>
      </c>
      <c r="K529" t="s">
        <v>96</v>
      </c>
      <c r="L529" t="s">
        <v>10215</v>
      </c>
      <c r="M529" s="35">
        <v>46002.421817129631</v>
      </c>
      <c r="N529" s="35">
        <v>46006.6</v>
      </c>
      <c r="P529" t="s">
        <v>7635</v>
      </c>
      <c r="Q529" t="s">
        <v>7636</v>
      </c>
      <c r="R529" t="s">
        <v>964</v>
      </c>
      <c r="S529" t="s">
        <v>964</v>
      </c>
      <c r="T529" t="s">
        <v>1347</v>
      </c>
      <c r="U529" t="s">
        <v>6409</v>
      </c>
      <c r="V529" t="s">
        <v>10216</v>
      </c>
      <c r="W529" t="s">
        <v>102</v>
      </c>
      <c r="Y529" t="s">
        <v>11</v>
      </c>
      <c r="Z529" t="s">
        <v>105</v>
      </c>
      <c r="AA529" t="s">
        <v>1929</v>
      </c>
      <c r="AB529" s="37">
        <v>1</v>
      </c>
      <c r="AC529" s="37">
        <v>67654</v>
      </c>
      <c r="AD529" s="37">
        <v>140396</v>
      </c>
      <c r="AE529" s="37">
        <v>67654</v>
      </c>
    </row>
    <row r="530" spans="1:31">
      <c r="A530" t="s">
        <v>85</v>
      </c>
      <c r="B530" t="s">
        <v>86</v>
      </c>
      <c r="C530" t="s">
        <v>87</v>
      </c>
      <c r="D530" t="s">
        <v>202</v>
      </c>
      <c r="E530" t="s">
        <v>10217</v>
      </c>
      <c r="F530" t="s">
        <v>10218</v>
      </c>
      <c r="G530" t="s">
        <v>7632</v>
      </c>
      <c r="H530" t="s">
        <v>93</v>
      </c>
      <c r="I530" t="s">
        <v>85</v>
      </c>
      <c r="J530" t="s">
        <v>10219</v>
      </c>
      <c r="K530" t="s">
        <v>96</v>
      </c>
      <c r="L530" t="s">
        <v>10220</v>
      </c>
      <c r="M530" s="35">
        <v>46002.418541666673</v>
      </c>
      <c r="N530" s="35">
        <v>46007.692361111112</v>
      </c>
      <c r="P530" t="s">
        <v>7635</v>
      </c>
      <c r="Q530" t="s">
        <v>7636</v>
      </c>
      <c r="R530" t="s">
        <v>98</v>
      </c>
      <c r="S530" t="s">
        <v>99</v>
      </c>
      <c r="T530" t="s">
        <v>100</v>
      </c>
      <c r="U530" t="s">
        <v>5928</v>
      </c>
      <c r="V530" t="s">
        <v>10221</v>
      </c>
      <c r="W530" t="s">
        <v>102</v>
      </c>
      <c r="Y530" t="s">
        <v>8</v>
      </c>
      <c r="Z530" t="s">
        <v>105</v>
      </c>
      <c r="AA530" t="s">
        <v>451</v>
      </c>
      <c r="AB530" s="37">
        <v>1</v>
      </c>
      <c r="AC530" s="37">
        <v>35780</v>
      </c>
      <c r="AD530" s="37">
        <v>75096</v>
      </c>
      <c r="AE530" s="37">
        <v>35780</v>
      </c>
    </row>
    <row r="531" spans="1:31">
      <c r="A531" t="s">
        <v>297</v>
      </c>
      <c r="B531" t="s">
        <v>109</v>
      </c>
      <c r="C531" t="s">
        <v>110</v>
      </c>
      <c r="D531" t="s">
        <v>2125</v>
      </c>
      <c r="E531" t="s">
        <v>10222</v>
      </c>
      <c r="F531" t="s">
        <v>10223</v>
      </c>
      <c r="G531" t="s">
        <v>7632</v>
      </c>
      <c r="H531" t="s">
        <v>302</v>
      </c>
      <c r="I531" t="s">
        <v>2128</v>
      </c>
      <c r="J531" t="s">
        <v>10224</v>
      </c>
      <c r="K531" t="s">
        <v>96</v>
      </c>
      <c r="L531" t="s">
        <v>10225</v>
      </c>
      <c r="M531" s="35">
        <v>46002.419120370367</v>
      </c>
      <c r="N531" s="35">
        <v>46004.664583333331</v>
      </c>
      <c r="P531" t="s">
        <v>7635</v>
      </c>
      <c r="Q531" t="s">
        <v>7636</v>
      </c>
      <c r="R531" t="s">
        <v>98</v>
      </c>
      <c r="S531" t="s">
        <v>119</v>
      </c>
      <c r="T531" t="s">
        <v>100</v>
      </c>
      <c r="U531" t="s">
        <v>5928</v>
      </c>
      <c r="V531" t="s">
        <v>10226</v>
      </c>
      <c r="W531" t="s">
        <v>102</v>
      </c>
      <c r="Y531" t="s">
        <v>11</v>
      </c>
      <c r="Z531" t="s">
        <v>105</v>
      </c>
      <c r="AA531" t="s">
        <v>787</v>
      </c>
      <c r="AB531" s="37">
        <v>1</v>
      </c>
      <c r="AC531" s="37">
        <v>67654</v>
      </c>
      <c r="AD531" s="37">
        <v>140396</v>
      </c>
      <c r="AE531" s="37">
        <v>67654</v>
      </c>
    </row>
    <row r="532" spans="1:31">
      <c r="A532" t="s">
        <v>297</v>
      </c>
      <c r="B532" t="s">
        <v>109</v>
      </c>
      <c r="C532" t="s">
        <v>110</v>
      </c>
      <c r="D532" t="s">
        <v>352</v>
      </c>
      <c r="E532" t="s">
        <v>10227</v>
      </c>
      <c r="F532" t="s">
        <v>8282</v>
      </c>
      <c r="G532" t="s">
        <v>7632</v>
      </c>
      <c r="H532" t="s">
        <v>302</v>
      </c>
      <c r="I532" t="s">
        <v>297</v>
      </c>
      <c r="J532" t="s">
        <v>8283</v>
      </c>
      <c r="K532" t="s">
        <v>96</v>
      </c>
      <c r="L532" t="s">
        <v>10228</v>
      </c>
      <c r="M532" s="35">
        <v>46002.426689814813</v>
      </c>
      <c r="N532" s="35">
        <v>46003.439583333333</v>
      </c>
      <c r="P532" t="s">
        <v>7635</v>
      </c>
      <c r="Q532" t="s">
        <v>7636</v>
      </c>
      <c r="R532" t="s">
        <v>963</v>
      </c>
      <c r="S532" t="s">
        <v>963</v>
      </c>
      <c r="T532" t="s">
        <v>100</v>
      </c>
      <c r="U532" t="s">
        <v>5928</v>
      </c>
      <c r="V532" t="s">
        <v>10229</v>
      </c>
      <c r="W532" t="s">
        <v>102</v>
      </c>
      <c r="Y532" t="s">
        <v>8</v>
      </c>
      <c r="Z532" t="s">
        <v>105</v>
      </c>
      <c r="AA532" t="s">
        <v>1005</v>
      </c>
      <c r="AB532" s="37">
        <v>1</v>
      </c>
      <c r="AC532" s="37">
        <v>35780</v>
      </c>
      <c r="AD532" s="37">
        <v>75096</v>
      </c>
      <c r="AE532" s="37">
        <v>35780</v>
      </c>
    </row>
    <row r="533" spans="1:31">
      <c r="A533" t="s">
        <v>189</v>
      </c>
      <c r="B533" t="s">
        <v>190</v>
      </c>
      <c r="C533" t="s">
        <v>191</v>
      </c>
      <c r="D533" t="s">
        <v>2238</v>
      </c>
      <c r="E533" t="s">
        <v>10230</v>
      </c>
      <c r="F533" t="s">
        <v>10231</v>
      </c>
      <c r="G533" t="s">
        <v>7632</v>
      </c>
      <c r="H533" t="s">
        <v>195</v>
      </c>
      <c r="I533" t="s">
        <v>2241</v>
      </c>
      <c r="J533" t="s">
        <v>10232</v>
      </c>
      <c r="K533" t="s">
        <v>96</v>
      </c>
      <c r="L533" t="s">
        <v>10233</v>
      </c>
      <c r="M533" s="35">
        <v>46002.428668981483</v>
      </c>
      <c r="N533" s="35">
        <v>46008.605555555558</v>
      </c>
      <c r="P533" t="s">
        <v>7635</v>
      </c>
      <c r="Q533" t="s">
        <v>7636</v>
      </c>
      <c r="R533" t="s">
        <v>98</v>
      </c>
      <c r="S533" t="s">
        <v>119</v>
      </c>
      <c r="T533" t="s">
        <v>100</v>
      </c>
      <c r="U533" t="s">
        <v>5928</v>
      </c>
      <c r="V533" t="s">
        <v>10234</v>
      </c>
      <c r="W533" t="s">
        <v>102</v>
      </c>
      <c r="Y533" t="s">
        <v>11</v>
      </c>
      <c r="Z533" t="s">
        <v>105</v>
      </c>
      <c r="AA533" t="s">
        <v>845</v>
      </c>
      <c r="AB533" s="37">
        <v>1</v>
      </c>
      <c r="AC533" s="37">
        <v>67654</v>
      </c>
      <c r="AD533" s="37">
        <v>140396</v>
      </c>
      <c r="AE533" s="37">
        <v>67654</v>
      </c>
    </row>
    <row r="534" spans="1:31">
      <c r="A534" t="s">
        <v>417</v>
      </c>
      <c r="B534" t="s">
        <v>86</v>
      </c>
      <c r="C534" t="s">
        <v>87</v>
      </c>
      <c r="D534" t="s">
        <v>6524</v>
      </c>
      <c r="E534" t="s">
        <v>10235</v>
      </c>
      <c r="F534" t="s">
        <v>10236</v>
      </c>
      <c r="G534" t="s">
        <v>7632</v>
      </c>
      <c r="H534" t="s">
        <v>455</v>
      </c>
      <c r="I534" t="s">
        <v>6525</v>
      </c>
      <c r="J534" t="s">
        <v>10237</v>
      </c>
      <c r="K534" t="s">
        <v>96</v>
      </c>
      <c r="L534" t="s">
        <v>10238</v>
      </c>
      <c r="M534" s="35">
        <v>46002.451493055552</v>
      </c>
      <c r="N534" s="35">
        <v>46003.593055555553</v>
      </c>
      <c r="P534" t="s">
        <v>7635</v>
      </c>
      <c r="Q534" t="s">
        <v>7636</v>
      </c>
      <c r="R534" t="s">
        <v>98</v>
      </c>
      <c r="S534" t="s">
        <v>99</v>
      </c>
      <c r="T534" t="s">
        <v>100</v>
      </c>
      <c r="U534" t="s">
        <v>5928</v>
      </c>
      <c r="V534" t="s">
        <v>10239</v>
      </c>
      <c r="W534" t="s">
        <v>7667</v>
      </c>
      <c r="Y534" t="s">
        <v>13</v>
      </c>
      <c r="Z534" t="s">
        <v>105</v>
      </c>
      <c r="AA534" t="s">
        <v>1390</v>
      </c>
      <c r="AB534" s="37">
        <v>1</v>
      </c>
      <c r="AC534" s="37">
        <v>35780</v>
      </c>
      <c r="AD534" s="37">
        <v>0</v>
      </c>
      <c r="AE534" s="37">
        <v>35780</v>
      </c>
    </row>
    <row r="535" spans="1:31">
      <c r="A535" t="s">
        <v>189</v>
      </c>
      <c r="B535" t="s">
        <v>190</v>
      </c>
      <c r="C535" t="s">
        <v>191</v>
      </c>
      <c r="D535" t="s">
        <v>3209</v>
      </c>
      <c r="E535" t="s">
        <v>10240</v>
      </c>
      <c r="F535" t="s">
        <v>10241</v>
      </c>
      <c r="G535" t="s">
        <v>7632</v>
      </c>
      <c r="H535" t="s">
        <v>195</v>
      </c>
      <c r="I535" t="s">
        <v>3212</v>
      </c>
      <c r="J535" t="s">
        <v>3213</v>
      </c>
      <c r="K535" t="s">
        <v>96</v>
      </c>
      <c r="L535" t="s">
        <v>10242</v>
      </c>
      <c r="M535" s="35">
        <v>46002.449976851851</v>
      </c>
      <c r="N535" s="35">
        <v>46004.506944444453</v>
      </c>
      <c r="P535" t="s">
        <v>7635</v>
      </c>
      <c r="Q535" t="s">
        <v>7636</v>
      </c>
      <c r="R535" t="s">
        <v>964</v>
      </c>
      <c r="S535" t="s">
        <v>964</v>
      </c>
      <c r="T535" t="s">
        <v>100</v>
      </c>
      <c r="U535" t="s">
        <v>5928</v>
      </c>
      <c r="V535" t="s">
        <v>10243</v>
      </c>
      <c r="W535" t="s">
        <v>102</v>
      </c>
      <c r="Y535" t="s">
        <v>11</v>
      </c>
      <c r="Z535" t="s">
        <v>105</v>
      </c>
      <c r="AA535" t="s">
        <v>836</v>
      </c>
      <c r="AB535" s="37">
        <v>1</v>
      </c>
      <c r="AC535" s="37">
        <v>67654</v>
      </c>
      <c r="AD535" s="37">
        <v>140396</v>
      </c>
      <c r="AE535" s="37">
        <v>67654</v>
      </c>
    </row>
    <row r="536" spans="1:31">
      <c r="A536" t="s">
        <v>147</v>
      </c>
      <c r="B536" t="s">
        <v>124</v>
      </c>
      <c r="C536" t="s">
        <v>125</v>
      </c>
      <c r="D536" t="s">
        <v>1806</v>
      </c>
      <c r="E536" t="s">
        <v>10244</v>
      </c>
      <c r="F536" t="s">
        <v>10245</v>
      </c>
      <c r="G536" t="s">
        <v>7632</v>
      </c>
      <c r="H536" t="s">
        <v>151</v>
      </c>
      <c r="I536" t="s">
        <v>147</v>
      </c>
      <c r="J536" t="s">
        <v>10246</v>
      </c>
      <c r="K536" t="s">
        <v>96</v>
      </c>
      <c r="L536" t="s">
        <v>10247</v>
      </c>
      <c r="M536" s="35">
        <v>46002.454988425918</v>
      </c>
      <c r="N536" s="35">
        <v>46003.575694444437</v>
      </c>
      <c r="P536" t="s">
        <v>7635</v>
      </c>
      <c r="Q536" t="s">
        <v>7636</v>
      </c>
      <c r="R536" t="s">
        <v>964</v>
      </c>
      <c r="S536" t="s">
        <v>964</v>
      </c>
      <c r="T536" t="s">
        <v>100</v>
      </c>
      <c r="U536" t="s">
        <v>5928</v>
      </c>
      <c r="V536" t="s">
        <v>10248</v>
      </c>
      <c r="W536" t="s">
        <v>102</v>
      </c>
      <c r="Y536" t="s">
        <v>8</v>
      </c>
      <c r="Z536" t="s">
        <v>105</v>
      </c>
      <c r="AA536" t="s">
        <v>1118</v>
      </c>
      <c r="AB536" s="37">
        <v>1</v>
      </c>
      <c r="AC536" s="37">
        <v>35780</v>
      </c>
      <c r="AD536" s="37">
        <v>75096</v>
      </c>
      <c r="AE536" s="37">
        <v>35780</v>
      </c>
    </row>
    <row r="537" spans="1:31">
      <c r="A537" t="s">
        <v>297</v>
      </c>
      <c r="B537" t="s">
        <v>109</v>
      </c>
      <c r="C537" t="s">
        <v>110</v>
      </c>
      <c r="D537" t="s">
        <v>652</v>
      </c>
      <c r="E537" t="s">
        <v>10249</v>
      </c>
      <c r="F537" t="s">
        <v>10250</v>
      </c>
      <c r="G537" t="s">
        <v>7632</v>
      </c>
      <c r="H537" t="s">
        <v>655</v>
      </c>
      <c r="I537" t="s">
        <v>656</v>
      </c>
      <c r="J537" t="s">
        <v>10251</v>
      </c>
      <c r="K537" t="s">
        <v>96</v>
      </c>
      <c r="L537" t="s">
        <v>10252</v>
      </c>
      <c r="M537" s="35">
        <v>46002.455590277779</v>
      </c>
      <c r="N537" s="35">
        <v>46006.725694444453</v>
      </c>
      <c r="P537" t="s">
        <v>7635</v>
      </c>
      <c r="Q537" t="s">
        <v>7636</v>
      </c>
      <c r="R537" t="s">
        <v>964</v>
      </c>
      <c r="S537" t="s">
        <v>964</v>
      </c>
      <c r="T537" t="s">
        <v>100</v>
      </c>
      <c r="U537" t="s">
        <v>5928</v>
      </c>
      <c r="V537" t="s">
        <v>10253</v>
      </c>
      <c r="W537" t="s">
        <v>102</v>
      </c>
      <c r="Y537" t="s">
        <v>13</v>
      </c>
      <c r="Z537" t="s">
        <v>105</v>
      </c>
      <c r="AA537" t="s">
        <v>661</v>
      </c>
      <c r="AB537" s="37">
        <v>1</v>
      </c>
      <c r="AC537" s="37">
        <v>35780</v>
      </c>
      <c r="AD537" s="37">
        <v>196537</v>
      </c>
      <c r="AE537" s="37">
        <v>35780</v>
      </c>
    </row>
    <row r="538" spans="1:31">
      <c r="A538" t="s">
        <v>1261</v>
      </c>
      <c r="B538" t="s">
        <v>124</v>
      </c>
      <c r="C538" t="s">
        <v>125</v>
      </c>
      <c r="D538" t="s">
        <v>1262</v>
      </c>
      <c r="E538" t="s">
        <v>10254</v>
      </c>
      <c r="F538" t="s">
        <v>3190</v>
      </c>
      <c r="G538" t="s">
        <v>7632</v>
      </c>
      <c r="H538" t="s">
        <v>1265</v>
      </c>
      <c r="I538" t="s">
        <v>1261</v>
      </c>
      <c r="J538" t="s">
        <v>3191</v>
      </c>
      <c r="K538" t="s">
        <v>96</v>
      </c>
      <c r="L538" t="s">
        <v>10255</v>
      </c>
      <c r="M538" s="35">
        <v>46002.46130787037</v>
      </c>
      <c r="N538" s="35">
        <v>46003.440972222219</v>
      </c>
      <c r="P538" t="s">
        <v>7635</v>
      </c>
      <c r="Q538" t="s">
        <v>7636</v>
      </c>
      <c r="R538" t="s">
        <v>964</v>
      </c>
      <c r="S538" t="s">
        <v>964</v>
      </c>
      <c r="T538" t="s">
        <v>100</v>
      </c>
      <c r="U538" t="s">
        <v>5928</v>
      </c>
      <c r="V538" t="s">
        <v>10256</v>
      </c>
      <c r="W538" t="s">
        <v>102</v>
      </c>
      <c r="Y538" t="s">
        <v>8</v>
      </c>
      <c r="Z538" t="s">
        <v>105</v>
      </c>
      <c r="AA538" t="s">
        <v>3814</v>
      </c>
      <c r="AB538" s="37">
        <v>1</v>
      </c>
      <c r="AC538" s="37">
        <v>35780</v>
      </c>
      <c r="AD538" s="37">
        <v>75096</v>
      </c>
      <c r="AE538" s="37">
        <v>35780</v>
      </c>
    </row>
    <row r="539" spans="1:31">
      <c r="A539" t="s">
        <v>242</v>
      </c>
      <c r="B539" t="s">
        <v>248</v>
      </c>
      <c r="C539" t="s">
        <v>244</v>
      </c>
      <c r="D539" t="s">
        <v>309</v>
      </c>
      <c r="E539" t="s">
        <v>10257</v>
      </c>
      <c r="F539" t="s">
        <v>10258</v>
      </c>
      <c r="G539" t="s">
        <v>7632</v>
      </c>
      <c r="H539" t="s">
        <v>248</v>
      </c>
      <c r="I539" t="s">
        <v>242</v>
      </c>
      <c r="J539" t="s">
        <v>10259</v>
      </c>
      <c r="K539" t="s">
        <v>96</v>
      </c>
      <c r="L539" t="s">
        <v>10260</v>
      </c>
      <c r="M539" s="35">
        <v>46002.464837962973</v>
      </c>
      <c r="N539" s="35">
        <v>46003.580555555563</v>
      </c>
      <c r="P539" t="s">
        <v>7635</v>
      </c>
      <c r="Q539" t="s">
        <v>7636</v>
      </c>
      <c r="R539" t="s">
        <v>964</v>
      </c>
      <c r="S539" t="s">
        <v>964</v>
      </c>
      <c r="T539" t="s">
        <v>100</v>
      </c>
      <c r="U539" t="s">
        <v>5928</v>
      </c>
      <c r="V539" t="s">
        <v>10261</v>
      </c>
      <c r="W539" t="s">
        <v>102</v>
      </c>
      <c r="Y539" t="s">
        <v>8</v>
      </c>
      <c r="Z539" t="s">
        <v>105</v>
      </c>
      <c r="AA539" t="s">
        <v>3022</v>
      </c>
      <c r="AB539" s="37">
        <v>1</v>
      </c>
      <c r="AC539" s="37">
        <v>35780</v>
      </c>
      <c r="AD539" s="37">
        <v>75096</v>
      </c>
      <c r="AE539" s="37">
        <v>35780</v>
      </c>
    </row>
    <row r="540" spans="1:31">
      <c r="A540" t="s">
        <v>85</v>
      </c>
      <c r="B540" t="s">
        <v>86</v>
      </c>
      <c r="C540" t="s">
        <v>87</v>
      </c>
      <c r="D540" t="s">
        <v>202</v>
      </c>
      <c r="E540" t="s">
        <v>10262</v>
      </c>
      <c r="F540" t="s">
        <v>10263</v>
      </c>
      <c r="G540" t="s">
        <v>7632</v>
      </c>
      <c r="H540" t="s">
        <v>93</v>
      </c>
      <c r="I540" t="s">
        <v>85</v>
      </c>
      <c r="J540" t="s">
        <v>10264</v>
      </c>
      <c r="K540" t="s">
        <v>96</v>
      </c>
      <c r="L540" t="s">
        <v>10265</v>
      </c>
      <c r="M540" s="35">
        <v>46002.46365740741</v>
      </c>
      <c r="N540" s="35">
        <v>46008.388194444437</v>
      </c>
      <c r="P540" t="s">
        <v>7635</v>
      </c>
      <c r="Q540" t="s">
        <v>7636</v>
      </c>
      <c r="R540" t="s">
        <v>98</v>
      </c>
      <c r="S540" t="s">
        <v>99</v>
      </c>
      <c r="T540" t="s">
        <v>100</v>
      </c>
      <c r="U540" t="s">
        <v>5928</v>
      </c>
      <c r="V540" t="s">
        <v>10266</v>
      </c>
      <c r="W540" t="s">
        <v>102</v>
      </c>
      <c r="Y540" t="s">
        <v>8</v>
      </c>
      <c r="Z540" t="s">
        <v>105</v>
      </c>
      <c r="AA540" t="s">
        <v>6482</v>
      </c>
      <c r="AB540" s="37">
        <v>1</v>
      </c>
      <c r="AC540" s="37">
        <v>35780</v>
      </c>
      <c r="AD540" s="37">
        <v>75096</v>
      </c>
      <c r="AE540" s="37">
        <v>35780</v>
      </c>
    </row>
    <row r="541" spans="1:31">
      <c r="A541" t="s">
        <v>189</v>
      </c>
      <c r="B541" t="s">
        <v>190</v>
      </c>
      <c r="C541" t="s">
        <v>191</v>
      </c>
      <c r="D541" t="s">
        <v>210</v>
      </c>
      <c r="E541" t="s">
        <v>10267</v>
      </c>
      <c r="F541" t="s">
        <v>10268</v>
      </c>
      <c r="G541" t="s">
        <v>7632</v>
      </c>
      <c r="H541" t="s">
        <v>195</v>
      </c>
      <c r="I541" t="s">
        <v>189</v>
      </c>
      <c r="J541" t="s">
        <v>10269</v>
      </c>
      <c r="K541" t="s">
        <v>96</v>
      </c>
      <c r="L541" t="s">
        <v>10270</v>
      </c>
      <c r="M541" s="35">
        <v>46002.4606712963</v>
      </c>
      <c r="N541" s="35">
        <v>46009.64166666667</v>
      </c>
      <c r="P541" t="s">
        <v>7635</v>
      </c>
      <c r="Q541" t="s">
        <v>7636</v>
      </c>
      <c r="R541" t="s">
        <v>98</v>
      </c>
      <c r="S541" t="s">
        <v>99</v>
      </c>
      <c r="U541" t="s">
        <v>5928</v>
      </c>
      <c r="V541" t="s">
        <v>10271</v>
      </c>
      <c r="W541" t="s">
        <v>102</v>
      </c>
      <c r="Y541" t="s">
        <v>8</v>
      </c>
      <c r="Z541" t="s">
        <v>105</v>
      </c>
      <c r="AA541" t="s">
        <v>8363</v>
      </c>
      <c r="AB541" s="37">
        <v>1</v>
      </c>
      <c r="AC541" s="37">
        <v>35780</v>
      </c>
      <c r="AD541" s="37">
        <v>75096</v>
      </c>
      <c r="AE541" s="37">
        <v>35780</v>
      </c>
    </row>
    <row r="542" spans="1:31">
      <c r="A542" t="s">
        <v>189</v>
      </c>
      <c r="B542" t="s">
        <v>190</v>
      </c>
      <c r="C542" t="s">
        <v>191</v>
      </c>
      <c r="D542" t="s">
        <v>905</v>
      </c>
      <c r="E542" t="s">
        <v>10272</v>
      </c>
      <c r="F542" t="s">
        <v>8954</v>
      </c>
      <c r="G542" t="s">
        <v>7632</v>
      </c>
      <c r="H542" t="s">
        <v>195</v>
      </c>
      <c r="I542" t="s">
        <v>908</v>
      </c>
      <c r="J542" t="s">
        <v>8955</v>
      </c>
      <c r="K542" t="s">
        <v>96</v>
      </c>
      <c r="L542" t="s">
        <v>10273</v>
      </c>
      <c r="M542" s="35">
        <v>46002.469074074077</v>
      </c>
      <c r="N542" s="35">
        <v>46015.51666666667</v>
      </c>
      <c r="P542" t="s">
        <v>7635</v>
      </c>
      <c r="Q542" t="s">
        <v>7636</v>
      </c>
      <c r="R542" t="s">
        <v>142</v>
      </c>
      <c r="S542" t="s">
        <v>1046</v>
      </c>
      <c r="U542" t="s">
        <v>5928</v>
      </c>
      <c r="V542" t="s">
        <v>10274</v>
      </c>
      <c r="W542" t="s">
        <v>102</v>
      </c>
      <c r="Y542" t="s">
        <v>8</v>
      </c>
      <c r="Z542" t="s">
        <v>105</v>
      </c>
      <c r="AB542" s="37">
        <v>1</v>
      </c>
      <c r="AC542" s="37">
        <v>35780</v>
      </c>
      <c r="AD542" s="37">
        <v>75096</v>
      </c>
      <c r="AE542" s="37">
        <v>35780</v>
      </c>
    </row>
    <row r="543" spans="1:31">
      <c r="A543" t="s">
        <v>626</v>
      </c>
      <c r="B543" t="s">
        <v>124</v>
      </c>
      <c r="C543" t="s">
        <v>125</v>
      </c>
      <c r="D543" t="s">
        <v>627</v>
      </c>
      <c r="E543" t="s">
        <v>10275</v>
      </c>
      <c r="F543" t="s">
        <v>10276</v>
      </c>
      <c r="G543" t="s">
        <v>7632</v>
      </c>
      <c r="H543" t="s">
        <v>630</v>
      </c>
      <c r="I543" t="s">
        <v>626</v>
      </c>
      <c r="J543" t="s">
        <v>10277</v>
      </c>
      <c r="K543" t="s">
        <v>96</v>
      </c>
      <c r="L543" t="s">
        <v>10278</v>
      </c>
      <c r="M543" s="35">
        <v>46002.475497685176</v>
      </c>
      <c r="N543" s="35">
        <v>46003.381249999999</v>
      </c>
      <c r="P543" t="s">
        <v>7635</v>
      </c>
      <c r="Q543" t="s">
        <v>7636</v>
      </c>
      <c r="R543" t="s">
        <v>142</v>
      </c>
      <c r="S543" t="s">
        <v>1046</v>
      </c>
      <c r="T543" t="s">
        <v>100</v>
      </c>
      <c r="U543" t="s">
        <v>5928</v>
      </c>
      <c r="V543" t="s">
        <v>10279</v>
      </c>
      <c r="W543" t="s">
        <v>102</v>
      </c>
      <c r="Y543" t="s">
        <v>8</v>
      </c>
      <c r="Z543" t="s">
        <v>105</v>
      </c>
      <c r="AA543" t="s">
        <v>3695</v>
      </c>
      <c r="AB543" s="37">
        <v>1</v>
      </c>
      <c r="AC543" s="37">
        <v>35780</v>
      </c>
      <c r="AD543" s="37">
        <v>75096</v>
      </c>
      <c r="AE543" s="37">
        <v>35780</v>
      </c>
    </row>
    <row r="544" spans="1:31">
      <c r="A544" t="s">
        <v>189</v>
      </c>
      <c r="B544" t="s">
        <v>190</v>
      </c>
      <c r="C544" t="s">
        <v>191</v>
      </c>
      <c r="D544" t="s">
        <v>210</v>
      </c>
      <c r="E544" t="s">
        <v>10280</v>
      </c>
      <c r="F544" t="s">
        <v>10281</v>
      </c>
      <c r="G544" t="s">
        <v>7632</v>
      </c>
      <c r="H544" t="s">
        <v>195</v>
      </c>
      <c r="I544" t="s">
        <v>189</v>
      </c>
      <c r="J544" t="s">
        <v>3492</v>
      </c>
      <c r="K544" t="s">
        <v>96</v>
      </c>
      <c r="L544" t="s">
        <v>10282</v>
      </c>
      <c r="M544" s="35">
        <v>46002.470763888887</v>
      </c>
      <c r="N544" s="35">
        <v>46007.63958333333</v>
      </c>
      <c r="P544" t="s">
        <v>7635</v>
      </c>
      <c r="Q544" t="s">
        <v>7636</v>
      </c>
      <c r="R544" t="s">
        <v>142</v>
      </c>
      <c r="S544" t="s">
        <v>1046</v>
      </c>
      <c r="U544" t="s">
        <v>5928</v>
      </c>
      <c r="V544" t="s">
        <v>10283</v>
      </c>
      <c r="W544" t="s">
        <v>102</v>
      </c>
      <c r="Y544" t="s">
        <v>8</v>
      </c>
      <c r="Z544" t="s">
        <v>105</v>
      </c>
      <c r="AA544" t="s">
        <v>8363</v>
      </c>
      <c r="AB544" s="37">
        <v>1</v>
      </c>
      <c r="AC544" s="37">
        <v>35780</v>
      </c>
      <c r="AD544" s="37">
        <v>75096</v>
      </c>
      <c r="AE544" s="37">
        <v>35780</v>
      </c>
    </row>
    <row r="545" spans="1:31">
      <c r="A545" t="s">
        <v>626</v>
      </c>
      <c r="B545" t="s">
        <v>124</v>
      </c>
      <c r="C545" t="s">
        <v>125</v>
      </c>
      <c r="D545" t="s">
        <v>1998</v>
      </c>
      <c r="E545" t="s">
        <v>10284</v>
      </c>
      <c r="F545" t="s">
        <v>10285</v>
      </c>
      <c r="G545" t="s">
        <v>7632</v>
      </c>
      <c r="H545" t="s">
        <v>630</v>
      </c>
      <c r="I545" t="s">
        <v>2001</v>
      </c>
      <c r="J545" t="s">
        <v>10286</v>
      </c>
      <c r="K545" t="s">
        <v>96</v>
      </c>
      <c r="L545" t="s">
        <v>10287</v>
      </c>
      <c r="M545" s="35">
        <v>46002.483761574083</v>
      </c>
      <c r="N545" s="35">
        <v>46003.425694444442</v>
      </c>
      <c r="P545" t="s">
        <v>7635</v>
      </c>
      <c r="Q545" t="s">
        <v>7636</v>
      </c>
      <c r="R545" t="s">
        <v>964</v>
      </c>
      <c r="S545" t="s">
        <v>964</v>
      </c>
      <c r="T545" t="s">
        <v>100</v>
      </c>
      <c r="U545" t="s">
        <v>5928</v>
      </c>
      <c r="V545" t="s">
        <v>10288</v>
      </c>
      <c r="W545" t="s">
        <v>102</v>
      </c>
      <c r="Y545" t="s">
        <v>11</v>
      </c>
      <c r="Z545" t="s">
        <v>105</v>
      </c>
      <c r="AA545" t="s">
        <v>3695</v>
      </c>
      <c r="AB545" s="37">
        <v>1</v>
      </c>
      <c r="AC545" s="37">
        <v>67654</v>
      </c>
      <c r="AD545" s="37">
        <v>140396</v>
      </c>
      <c r="AE545" s="37">
        <v>67654</v>
      </c>
    </row>
    <row r="546" spans="1:31">
      <c r="A546" t="s">
        <v>242</v>
      </c>
      <c r="B546" t="s">
        <v>248</v>
      </c>
      <c r="C546" t="s">
        <v>244</v>
      </c>
      <c r="D546" t="s">
        <v>309</v>
      </c>
      <c r="E546" t="s">
        <v>10289</v>
      </c>
      <c r="F546" t="s">
        <v>10290</v>
      </c>
      <c r="G546" t="s">
        <v>7632</v>
      </c>
      <c r="H546" t="s">
        <v>248</v>
      </c>
      <c r="I546" t="s">
        <v>242</v>
      </c>
      <c r="J546" t="s">
        <v>10291</v>
      </c>
      <c r="K546" t="s">
        <v>96</v>
      </c>
      <c r="L546" t="s">
        <v>10292</v>
      </c>
      <c r="M546" s="35">
        <v>46002.484293981477</v>
      </c>
      <c r="N546" s="35">
        <v>46003.582638888889</v>
      </c>
      <c r="P546" t="s">
        <v>7635</v>
      </c>
      <c r="Q546" t="s">
        <v>7636</v>
      </c>
      <c r="R546" t="s">
        <v>964</v>
      </c>
      <c r="S546" t="s">
        <v>964</v>
      </c>
      <c r="T546" t="s">
        <v>100</v>
      </c>
      <c r="U546" t="s">
        <v>5928</v>
      </c>
      <c r="V546" t="s">
        <v>10293</v>
      </c>
      <c r="W546" t="s">
        <v>102</v>
      </c>
      <c r="Y546" t="s">
        <v>8</v>
      </c>
      <c r="Z546" t="s">
        <v>105</v>
      </c>
      <c r="AA546" t="s">
        <v>1658</v>
      </c>
      <c r="AB546" s="37">
        <v>1</v>
      </c>
      <c r="AC546" s="37">
        <v>35780</v>
      </c>
      <c r="AD546" s="37">
        <v>75096</v>
      </c>
      <c r="AE546" s="37">
        <v>35780</v>
      </c>
    </row>
    <row r="547" spans="1:31">
      <c r="A547" t="s">
        <v>284</v>
      </c>
      <c r="B547" t="s">
        <v>957</v>
      </c>
      <c r="C547" t="s">
        <v>286</v>
      </c>
      <c r="D547" t="s">
        <v>3223</v>
      </c>
      <c r="E547" t="s">
        <v>10294</v>
      </c>
      <c r="F547" t="s">
        <v>3225</v>
      </c>
      <c r="G547" t="s">
        <v>7632</v>
      </c>
      <c r="H547" t="s">
        <v>290</v>
      </c>
      <c r="I547" t="s">
        <v>284</v>
      </c>
      <c r="J547" t="s">
        <v>3226</v>
      </c>
      <c r="K547" t="s">
        <v>96</v>
      </c>
      <c r="L547" t="s">
        <v>10295</v>
      </c>
      <c r="M547" s="35">
        <v>46002.493125000001</v>
      </c>
      <c r="N547" s="35">
        <v>46003.447222222218</v>
      </c>
      <c r="P547" t="s">
        <v>7635</v>
      </c>
      <c r="Q547" t="s">
        <v>7636</v>
      </c>
      <c r="R547" t="s">
        <v>98</v>
      </c>
      <c r="S547" t="s">
        <v>119</v>
      </c>
      <c r="T547" t="s">
        <v>100</v>
      </c>
      <c r="U547" t="s">
        <v>5928</v>
      </c>
      <c r="V547" t="s">
        <v>10296</v>
      </c>
      <c r="W547" t="s">
        <v>102</v>
      </c>
      <c r="Y547" t="s">
        <v>8</v>
      </c>
      <c r="Z547" t="s">
        <v>105</v>
      </c>
      <c r="AA547" t="s">
        <v>296</v>
      </c>
      <c r="AB547" s="37">
        <v>1</v>
      </c>
      <c r="AC547" s="37">
        <v>35780</v>
      </c>
      <c r="AD547" s="37">
        <v>75096</v>
      </c>
      <c r="AE547" s="37">
        <v>35780</v>
      </c>
    </row>
    <row r="548" spans="1:31">
      <c r="A548" t="s">
        <v>707</v>
      </c>
      <c r="B548" t="s">
        <v>109</v>
      </c>
      <c r="C548" t="s">
        <v>160</v>
      </c>
      <c r="D548" t="s">
        <v>719</v>
      </c>
      <c r="E548" t="s">
        <v>10297</v>
      </c>
      <c r="F548" t="s">
        <v>10298</v>
      </c>
      <c r="G548" t="s">
        <v>7632</v>
      </c>
      <c r="H548" t="s">
        <v>722</v>
      </c>
      <c r="I548" t="s">
        <v>707</v>
      </c>
      <c r="J548" t="s">
        <v>10299</v>
      </c>
      <c r="K548" t="s">
        <v>96</v>
      </c>
      <c r="L548" t="s">
        <v>10300</v>
      </c>
      <c r="M548" s="35">
        <v>46002.480555555558</v>
      </c>
      <c r="N548" s="35">
        <v>46003.578472222223</v>
      </c>
      <c r="P548" t="s">
        <v>7635</v>
      </c>
      <c r="Q548" t="s">
        <v>7636</v>
      </c>
      <c r="R548" t="s">
        <v>964</v>
      </c>
      <c r="S548" t="s">
        <v>964</v>
      </c>
      <c r="T548" t="s">
        <v>100</v>
      </c>
      <c r="U548" t="s">
        <v>5928</v>
      </c>
      <c r="V548" t="s">
        <v>10301</v>
      </c>
      <c r="W548" t="s">
        <v>102</v>
      </c>
      <c r="Y548" t="s">
        <v>8</v>
      </c>
      <c r="Z548" t="s">
        <v>105</v>
      </c>
      <c r="AA548" t="s">
        <v>1252</v>
      </c>
      <c r="AB548" s="37">
        <v>1</v>
      </c>
      <c r="AC548" s="37">
        <v>35780</v>
      </c>
      <c r="AD548" s="37">
        <v>75096</v>
      </c>
      <c r="AE548" s="37">
        <v>35780</v>
      </c>
    </row>
    <row r="549" spans="1:31">
      <c r="A549" t="s">
        <v>189</v>
      </c>
      <c r="B549" t="s">
        <v>190</v>
      </c>
      <c r="C549" t="s">
        <v>191</v>
      </c>
      <c r="D549" t="s">
        <v>837</v>
      </c>
      <c r="E549" t="s">
        <v>10302</v>
      </c>
      <c r="F549" t="s">
        <v>10303</v>
      </c>
      <c r="G549" t="s">
        <v>7632</v>
      </c>
      <c r="H549" t="s">
        <v>195</v>
      </c>
      <c r="I549" t="s">
        <v>840</v>
      </c>
      <c r="J549" t="s">
        <v>10304</v>
      </c>
      <c r="K549" t="s">
        <v>96</v>
      </c>
      <c r="L549" t="s">
        <v>10305</v>
      </c>
      <c r="M549" s="35">
        <v>46002.537245370368</v>
      </c>
      <c r="N549" s="35">
        <v>46010.476388888892</v>
      </c>
      <c r="P549" t="s">
        <v>7635</v>
      </c>
      <c r="Q549" t="s">
        <v>7636</v>
      </c>
      <c r="R549" t="s">
        <v>98</v>
      </c>
      <c r="S549" t="s">
        <v>99</v>
      </c>
      <c r="U549" t="s">
        <v>5928</v>
      </c>
      <c r="V549" t="s">
        <v>10306</v>
      </c>
      <c r="W549" t="s">
        <v>102</v>
      </c>
      <c r="Y549" t="s">
        <v>8</v>
      </c>
      <c r="Z549" t="s">
        <v>105</v>
      </c>
      <c r="AA549" t="s">
        <v>8363</v>
      </c>
      <c r="AB549" s="37">
        <v>1</v>
      </c>
      <c r="AC549" s="37">
        <v>35780</v>
      </c>
      <c r="AD549" s="37">
        <v>75096</v>
      </c>
      <c r="AE549" s="37">
        <v>35780</v>
      </c>
    </row>
    <row r="550" spans="1:31">
      <c r="A550" t="s">
        <v>417</v>
      </c>
      <c r="B550" t="s">
        <v>86</v>
      </c>
      <c r="C550" t="s">
        <v>87</v>
      </c>
      <c r="D550" t="s">
        <v>461</v>
      </c>
      <c r="E550" t="s">
        <v>10307</v>
      </c>
      <c r="F550" t="s">
        <v>10308</v>
      </c>
      <c r="G550" t="s">
        <v>7632</v>
      </c>
      <c r="H550" t="s">
        <v>455</v>
      </c>
      <c r="I550" t="s">
        <v>464</v>
      </c>
      <c r="J550" t="s">
        <v>10309</v>
      </c>
      <c r="K550" t="s">
        <v>96</v>
      </c>
      <c r="L550" t="s">
        <v>10310</v>
      </c>
      <c r="M550" s="35">
        <v>46002.541562500002</v>
      </c>
      <c r="N550" s="35">
        <v>46002.728472222218</v>
      </c>
      <c r="P550" t="s">
        <v>7635</v>
      </c>
      <c r="Q550" t="s">
        <v>7636</v>
      </c>
      <c r="R550" t="s">
        <v>98</v>
      </c>
      <c r="S550" t="s">
        <v>99</v>
      </c>
      <c r="T550" t="s">
        <v>100</v>
      </c>
      <c r="U550" t="s">
        <v>5928</v>
      </c>
      <c r="V550" t="s">
        <v>10311</v>
      </c>
      <c r="W550" t="s">
        <v>102</v>
      </c>
      <c r="Y550" t="s">
        <v>8</v>
      </c>
      <c r="Z550" t="s">
        <v>105</v>
      </c>
      <c r="AA550" t="s">
        <v>1390</v>
      </c>
      <c r="AB550" s="37">
        <v>1</v>
      </c>
      <c r="AC550" s="37">
        <v>35780</v>
      </c>
      <c r="AD550" s="37">
        <v>75096</v>
      </c>
      <c r="AE550" s="37">
        <v>35780</v>
      </c>
    </row>
    <row r="551" spans="1:31">
      <c r="A551" t="s">
        <v>417</v>
      </c>
      <c r="B551" t="s">
        <v>86</v>
      </c>
      <c r="C551" t="s">
        <v>87</v>
      </c>
      <c r="D551" t="s">
        <v>1471</v>
      </c>
      <c r="E551" t="s">
        <v>10312</v>
      </c>
      <c r="F551" t="s">
        <v>10313</v>
      </c>
      <c r="G551" t="s">
        <v>7625</v>
      </c>
      <c r="H551" t="s">
        <v>455</v>
      </c>
      <c r="I551" t="s">
        <v>1474</v>
      </c>
      <c r="J551" t="s">
        <v>10314</v>
      </c>
      <c r="K551" t="s">
        <v>96</v>
      </c>
      <c r="L551" t="s">
        <v>10315</v>
      </c>
      <c r="M551" s="35">
        <v>46002.544999999998</v>
      </c>
      <c r="N551" s="35">
        <v>46008.375694444447</v>
      </c>
      <c r="P551" t="s">
        <v>7628</v>
      </c>
      <c r="R551" t="s">
        <v>964</v>
      </c>
      <c r="S551" t="s">
        <v>964</v>
      </c>
      <c r="U551" t="s">
        <v>5928</v>
      </c>
      <c r="V551" t="s">
        <v>10316</v>
      </c>
      <c r="W551" t="s">
        <v>7628</v>
      </c>
      <c r="Y551" t="s">
        <v>13</v>
      </c>
      <c r="Z551" t="s">
        <v>105</v>
      </c>
      <c r="AB551" s="37">
        <v>1</v>
      </c>
      <c r="AC551" s="37">
        <v>35780</v>
      </c>
      <c r="AD551" s="37">
        <v>0</v>
      </c>
      <c r="AE551" s="37">
        <v>35780</v>
      </c>
    </row>
    <row r="552" spans="1:31">
      <c r="A552" t="s">
        <v>1066</v>
      </c>
      <c r="B552" t="s">
        <v>190</v>
      </c>
      <c r="C552" t="s">
        <v>191</v>
      </c>
      <c r="D552" t="s">
        <v>1426</v>
      </c>
      <c r="E552" t="s">
        <v>10317</v>
      </c>
      <c r="F552" t="s">
        <v>10318</v>
      </c>
      <c r="G552" t="s">
        <v>7632</v>
      </c>
      <c r="H552" t="s">
        <v>195</v>
      </c>
      <c r="I552" t="s">
        <v>1066</v>
      </c>
      <c r="J552" t="s">
        <v>10319</v>
      </c>
      <c r="K552" t="s">
        <v>96</v>
      </c>
      <c r="L552" t="s">
        <v>10320</v>
      </c>
      <c r="M552" s="35">
        <v>46002.545648148152</v>
      </c>
      <c r="N552" s="35">
        <v>46009.36041666667</v>
      </c>
      <c r="P552" t="s">
        <v>7635</v>
      </c>
      <c r="Q552" t="s">
        <v>7636</v>
      </c>
      <c r="R552" t="s">
        <v>98</v>
      </c>
      <c r="S552" t="s">
        <v>119</v>
      </c>
      <c r="T552" t="s">
        <v>100</v>
      </c>
      <c r="U552" t="s">
        <v>5928</v>
      </c>
      <c r="V552" t="s">
        <v>10321</v>
      </c>
      <c r="W552" t="s">
        <v>102</v>
      </c>
      <c r="Y552" t="s">
        <v>8</v>
      </c>
      <c r="Z552" t="s">
        <v>105</v>
      </c>
      <c r="AA552" t="s">
        <v>1673</v>
      </c>
      <c r="AB552" s="37">
        <v>1</v>
      </c>
      <c r="AC552" s="37">
        <v>35780</v>
      </c>
      <c r="AD552" s="37">
        <v>75096</v>
      </c>
      <c r="AE552" s="37">
        <v>35780</v>
      </c>
    </row>
    <row r="553" spans="1:31">
      <c r="A553" t="s">
        <v>707</v>
      </c>
      <c r="B553" t="s">
        <v>109</v>
      </c>
      <c r="C553" t="s">
        <v>160</v>
      </c>
      <c r="D553" t="s">
        <v>10322</v>
      </c>
      <c r="E553" t="s">
        <v>10323</v>
      </c>
      <c r="F553" t="s">
        <v>10324</v>
      </c>
      <c r="G553" t="s">
        <v>7632</v>
      </c>
      <c r="H553" t="s">
        <v>722</v>
      </c>
      <c r="I553" t="s">
        <v>10325</v>
      </c>
      <c r="J553" t="s">
        <v>10326</v>
      </c>
      <c r="K553" t="s">
        <v>96</v>
      </c>
      <c r="L553" t="s">
        <v>10327</v>
      </c>
      <c r="M553" s="35">
        <v>46002.511192129627</v>
      </c>
      <c r="N553" s="35">
        <v>46006.434027777781</v>
      </c>
      <c r="P553" t="s">
        <v>7635</v>
      </c>
      <c r="Q553" t="s">
        <v>7636</v>
      </c>
      <c r="R553" t="s">
        <v>964</v>
      </c>
      <c r="S553" t="s">
        <v>964</v>
      </c>
      <c r="T553" t="s">
        <v>100</v>
      </c>
      <c r="U553" t="s">
        <v>5928</v>
      </c>
      <c r="V553" t="s">
        <v>10328</v>
      </c>
      <c r="W553" t="s">
        <v>102</v>
      </c>
      <c r="Y553" t="s">
        <v>8</v>
      </c>
      <c r="Z553" t="s">
        <v>105</v>
      </c>
      <c r="AA553" t="s">
        <v>718</v>
      </c>
      <c r="AB553" s="37">
        <v>1</v>
      </c>
      <c r="AC553" s="37">
        <v>35780</v>
      </c>
      <c r="AD553" s="37">
        <v>75096</v>
      </c>
      <c r="AE553" s="37">
        <v>35780</v>
      </c>
    </row>
    <row r="554" spans="1:31">
      <c r="A554" t="s">
        <v>242</v>
      </c>
      <c r="B554" t="s">
        <v>248</v>
      </c>
      <c r="C554" t="s">
        <v>244</v>
      </c>
      <c r="D554" t="s">
        <v>309</v>
      </c>
      <c r="E554" t="s">
        <v>10329</v>
      </c>
      <c r="F554" t="s">
        <v>10330</v>
      </c>
      <c r="G554" t="s">
        <v>7632</v>
      </c>
      <c r="H554" t="s">
        <v>248</v>
      </c>
      <c r="I554" t="s">
        <v>242</v>
      </c>
      <c r="J554" t="s">
        <v>10331</v>
      </c>
      <c r="K554" t="s">
        <v>96</v>
      </c>
      <c r="L554" t="s">
        <v>10332</v>
      </c>
      <c r="M554" s="35">
        <v>46002.531712962962</v>
      </c>
      <c r="N554" s="35">
        <v>46003.449305555558</v>
      </c>
      <c r="P554" t="s">
        <v>7635</v>
      </c>
      <c r="Q554" t="s">
        <v>7636</v>
      </c>
      <c r="R554" t="s">
        <v>963</v>
      </c>
      <c r="S554" t="s">
        <v>963</v>
      </c>
      <c r="T554" t="s">
        <v>100</v>
      </c>
      <c r="U554" t="s">
        <v>5928</v>
      </c>
      <c r="V554" t="s">
        <v>10333</v>
      </c>
      <c r="W554" t="s">
        <v>102</v>
      </c>
      <c r="Y554" t="s">
        <v>8</v>
      </c>
      <c r="Z554" t="s">
        <v>105</v>
      </c>
      <c r="AA554" t="s">
        <v>3022</v>
      </c>
      <c r="AB554" s="37">
        <v>1</v>
      </c>
      <c r="AC554" s="37">
        <v>35780</v>
      </c>
      <c r="AD554" s="37">
        <v>75096</v>
      </c>
      <c r="AE554" s="37">
        <v>35780</v>
      </c>
    </row>
    <row r="555" spans="1:31">
      <c r="A555" t="s">
        <v>417</v>
      </c>
      <c r="B555" t="s">
        <v>86</v>
      </c>
      <c r="C555" t="s">
        <v>87</v>
      </c>
      <c r="D555" t="s">
        <v>1471</v>
      </c>
      <c r="E555" t="s">
        <v>10334</v>
      </c>
      <c r="F555" t="s">
        <v>10335</v>
      </c>
      <c r="G555" t="s">
        <v>7625</v>
      </c>
      <c r="H555" t="s">
        <v>455</v>
      </c>
      <c r="I555" t="s">
        <v>1474</v>
      </c>
      <c r="J555" t="s">
        <v>10336</v>
      </c>
      <c r="K555" t="s">
        <v>96</v>
      </c>
      <c r="L555" t="s">
        <v>10337</v>
      </c>
      <c r="M555" s="35">
        <v>46002.570590277777</v>
      </c>
      <c r="N555" s="35">
        <v>46005.574999999997</v>
      </c>
      <c r="P555" t="s">
        <v>7628</v>
      </c>
      <c r="R555" t="s">
        <v>964</v>
      </c>
      <c r="S555" t="s">
        <v>964</v>
      </c>
      <c r="U555" t="s">
        <v>5928</v>
      </c>
      <c r="V555" t="s">
        <v>10338</v>
      </c>
      <c r="W555" t="s">
        <v>7628</v>
      </c>
      <c r="Y555" t="s">
        <v>13</v>
      </c>
      <c r="Z555" t="s">
        <v>105</v>
      </c>
      <c r="AB555" s="37">
        <v>1</v>
      </c>
      <c r="AC555" s="37">
        <v>35780</v>
      </c>
      <c r="AD555" s="37">
        <v>0</v>
      </c>
      <c r="AE555" s="37">
        <v>35780</v>
      </c>
    </row>
    <row r="556" spans="1:31">
      <c r="A556" t="s">
        <v>242</v>
      </c>
      <c r="B556" t="s">
        <v>248</v>
      </c>
      <c r="C556" t="s">
        <v>244</v>
      </c>
      <c r="D556" t="s">
        <v>264</v>
      </c>
      <c r="E556" t="s">
        <v>10339</v>
      </c>
      <c r="F556" t="s">
        <v>10340</v>
      </c>
      <c r="G556" t="s">
        <v>7632</v>
      </c>
      <c r="H556" t="s">
        <v>248</v>
      </c>
      <c r="I556" t="s">
        <v>267</v>
      </c>
      <c r="J556" t="s">
        <v>10341</v>
      </c>
      <c r="K556" t="s">
        <v>96</v>
      </c>
      <c r="L556" t="s">
        <v>10342</v>
      </c>
      <c r="M556" s="35">
        <v>46002.572152777779</v>
      </c>
      <c r="N556" s="35">
        <v>46008.63958333333</v>
      </c>
      <c r="P556" t="s">
        <v>7635</v>
      </c>
      <c r="Q556" t="s">
        <v>7636</v>
      </c>
      <c r="R556" t="s">
        <v>964</v>
      </c>
      <c r="S556" t="s">
        <v>964</v>
      </c>
      <c r="T556" t="s">
        <v>100</v>
      </c>
      <c r="U556" t="s">
        <v>5928</v>
      </c>
      <c r="V556" t="s">
        <v>10343</v>
      </c>
      <c r="W556" t="s">
        <v>102</v>
      </c>
      <c r="Y556" t="s">
        <v>11</v>
      </c>
      <c r="Z556" t="s">
        <v>105</v>
      </c>
      <c r="AA556" t="s">
        <v>3022</v>
      </c>
      <c r="AB556" s="37">
        <v>1</v>
      </c>
      <c r="AC556" s="37">
        <v>67654</v>
      </c>
      <c r="AD556" s="37">
        <v>140396</v>
      </c>
      <c r="AE556" s="37">
        <v>67654</v>
      </c>
    </row>
    <row r="557" spans="1:31">
      <c r="A557" t="s">
        <v>750</v>
      </c>
      <c r="B557" t="s">
        <v>957</v>
      </c>
      <c r="C557" t="s">
        <v>286</v>
      </c>
      <c r="D557" t="s">
        <v>3770</v>
      </c>
      <c r="E557" t="s">
        <v>10344</v>
      </c>
      <c r="F557" t="s">
        <v>5538</v>
      </c>
      <c r="G557" t="s">
        <v>7632</v>
      </c>
      <c r="H557" t="s">
        <v>754</v>
      </c>
      <c r="I557" t="s">
        <v>750</v>
      </c>
      <c r="J557" t="s">
        <v>5539</v>
      </c>
      <c r="K557" t="s">
        <v>96</v>
      </c>
      <c r="L557" t="s">
        <v>10345</v>
      </c>
      <c r="M557" s="35">
        <v>46002.524444444447</v>
      </c>
      <c r="N557" s="35">
        <v>46009.472916666673</v>
      </c>
      <c r="P557" t="s">
        <v>7635</v>
      </c>
      <c r="Q557" t="s">
        <v>7636</v>
      </c>
      <c r="R557" t="s">
        <v>98</v>
      </c>
      <c r="S557" t="s">
        <v>99</v>
      </c>
      <c r="T557" t="s">
        <v>100</v>
      </c>
      <c r="U557" t="s">
        <v>5928</v>
      </c>
      <c r="V557" t="s">
        <v>10346</v>
      </c>
      <c r="W557" t="s">
        <v>102</v>
      </c>
      <c r="Y557" t="s">
        <v>8</v>
      </c>
      <c r="Z557" t="s">
        <v>105</v>
      </c>
      <c r="AA557" t="s">
        <v>3777</v>
      </c>
      <c r="AB557" s="37">
        <v>1</v>
      </c>
      <c r="AC557" s="37">
        <v>35780</v>
      </c>
      <c r="AD557" s="37">
        <v>75096</v>
      </c>
      <c r="AE557" s="37">
        <v>35780</v>
      </c>
    </row>
    <row r="558" spans="1:31">
      <c r="A558" t="s">
        <v>626</v>
      </c>
      <c r="B558" t="s">
        <v>124</v>
      </c>
      <c r="C558" t="s">
        <v>125</v>
      </c>
      <c r="D558" t="s">
        <v>627</v>
      </c>
      <c r="E558" t="s">
        <v>10347</v>
      </c>
      <c r="F558" t="s">
        <v>10348</v>
      </c>
      <c r="G558" t="s">
        <v>7632</v>
      </c>
      <c r="H558" t="s">
        <v>630</v>
      </c>
      <c r="I558" t="s">
        <v>626</v>
      </c>
      <c r="J558" t="s">
        <v>10349</v>
      </c>
      <c r="K558" t="s">
        <v>96</v>
      </c>
      <c r="L558" t="s">
        <v>10350</v>
      </c>
      <c r="M558" s="35">
        <v>46002.524976851862</v>
      </c>
      <c r="N558" s="35">
        <v>46003.470833333333</v>
      </c>
      <c r="P558" t="s">
        <v>7635</v>
      </c>
      <c r="Q558" t="s">
        <v>7636</v>
      </c>
      <c r="R558" t="s">
        <v>98</v>
      </c>
      <c r="S558" t="s">
        <v>99</v>
      </c>
      <c r="T558" t="s">
        <v>100</v>
      </c>
      <c r="U558" t="s">
        <v>5928</v>
      </c>
      <c r="V558" t="s">
        <v>10351</v>
      </c>
      <c r="W558" t="s">
        <v>102</v>
      </c>
      <c r="Y558" t="s">
        <v>8</v>
      </c>
      <c r="Z558" t="s">
        <v>105</v>
      </c>
      <c r="AA558" t="s">
        <v>3695</v>
      </c>
      <c r="AB558" s="37">
        <v>1</v>
      </c>
      <c r="AC558" s="37">
        <v>35780</v>
      </c>
      <c r="AD558" s="37">
        <v>75096</v>
      </c>
      <c r="AE558" s="37">
        <v>35780</v>
      </c>
    </row>
    <row r="559" spans="1:31">
      <c r="A559" t="s">
        <v>297</v>
      </c>
      <c r="B559" t="s">
        <v>109</v>
      </c>
      <c r="C559" t="s">
        <v>110</v>
      </c>
      <c r="D559" t="s">
        <v>299</v>
      </c>
      <c r="E559" t="s">
        <v>10352</v>
      </c>
      <c r="F559" t="s">
        <v>10353</v>
      </c>
      <c r="G559" t="s">
        <v>7632</v>
      </c>
      <c r="H559" t="s">
        <v>302</v>
      </c>
      <c r="I559" t="s">
        <v>303</v>
      </c>
      <c r="J559" t="s">
        <v>10354</v>
      </c>
      <c r="K559" t="s">
        <v>96</v>
      </c>
      <c r="L559" t="s">
        <v>10355</v>
      </c>
      <c r="M559" s="35">
        <v>46002.535011574073</v>
      </c>
      <c r="N559" s="35">
        <v>46005.635416666657</v>
      </c>
      <c r="P559" t="s">
        <v>7635</v>
      </c>
      <c r="Q559" t="s">
        <v>7636</v>
      </c>
      <c r="R559" t="s">
        <v>964</v>
      </c>
      <c r="S559" t="s">
        <v>964</v>
      </c>
      <c r="T559" t="s">
        <v>100</v>
      </c>
      <c r="U559" t="s">
        <v>5928</v>
      </c>
      <c r="V559" t="s">
        <v>10356</v>
      </c>
      <c r="W559" t="s">
        <v>102</v>
      </c>
      <c r="Y559" t="s">
        <v>8</v>
      </c>
      <c r="Z559" t="s">
        <v>105</v>
      </c>
      <c r="AA559" t="s">
        <v>308</v>
      </c>
      <c r="AB559" s="37">
        <v>2</v>
      </c>
      <c r="AC559" s="37">
        <v>35780</v>
      </c>
      <c r="AD559" s="37">
        <v>75096</v>
      </c>
      <c r="AE559" s="37">
        <v>71560</v>
      </c>
    </row>
    <row r="560" spans="1:31">
      <c r="A560" t="s">
        <v>189</v>
      </c>
      <c r="B560" t="s">
        <v>190</v>
      </c>
      <c r="C560" t="s">
        <v>191</v>
      </c>
      <c r="D560" t="s">
        <v>871</v>
      </c>
      <c r="E560" t="s">
        <v>10357</v>
      </c>
      <c r="F560" t="s">
        <v>3271</v>
      </c>
      <c r="G560" t="s">
        <v>7632</v>
      </c>
      <c r="H560" t="s">
        <v>195</v>
      </c>
      <c r="I560" t="s">
        <v>874</v>
      </c>
      <c r="J560" t="s">
        <v>3272</v>
      </c>
      <c r="K560" t="s">
        <v>96</v>
      </c>
      <c r="L560" t="s">
        <v>10358</v>
      </c>
      <c r="M560" s="35">
        <v>46002.591620370367</v>
      </c>
      <c r="N560" s="35">
        <v>46009.451388888891</v>
      </c>
      <c r="P560" t="s">
        <v>7635</v>
      </c>
      <c r="Q560" t="s">
        <v>7636</v>
      </c>
      <c r="R560" t="s">
        <v>98</v>
      </c>
      <c r="S560" t="s">
        <v>99</v>
      </c>
      <c r="T560" t="s">
        <v>100</v>
      </c>
      <c r="U560" t="s">
        <v>5928</v>
      </c>
      <c r="V560" t="s">
        <v>10359</v>
      </c>
      <c r="W560" t="s">
        <v>102</v>
      </c>
      <c r="Y560" t="s">
        <v>11</v>
      </c>
      <c r="Z560" t="s">
        <v>105</v>
      </c>
      <c r="AA560" t="s">
        <v>382</v>
      </c>
      <c r="AB560" s="37">
        <v>1</v>
      </c>
      <c r="AC560" s="37">
        <v>67654</v>
      </c>
      <c r="AD560" s="37">
        <v>140396</v>
      </c>
      <c r="AE560" s="37">
        <v>67654</v>
      </c>
    </row>
    <row r="561" spans="1:31">
      <c r="A561" t="s">
        <v>242</v>
      </c>
      <c r="B561" t="s">
        <v>248</v>
      </c>
      <c r="C561" t="s">
        <v>244</v>
      </c>
      <c r="D561" t="s">
        <v>309</v>
      </c>
      <c r="E561" t="s">
        <v>10360</v>
      </c>
      <c r="F561" t="s">
        <v>10361</v>
      </c>
      <c r="G561" t="s">
        <v>7632</v>
      </c>
      <c r="H561" t="s">
        <v>248</v>
      </c>
      <c r="I561" t="s">
        <v>242</v>
      </c>
      <c r="J561" t="s">
        <v>10362</v>
      </c>
      <c r="K561" t="s">
        <v>96</v>
      </c>
      <c r="L561" t="s">
        <v>10363</v>
      </c>
      <c r="M561" s="35">
        <v>46002.642962962957</v>
      </c>
      <c r="N561" s="35">
        <v>46004.651388888888</v>
      </c>
      <c r="P561" t="s">
        <v>7635</v>
      </c>
      <c r="Q561" t="s">
        <v>7636</v>
      </c>
      <c r="R561" t="s">
        <v>964</v>
      </c>
      <c r="S561" t="s">
        <v>964</v>
      </c>
      <c r="T561" t="s">
        <v>100</v>
      </c>
      <c r="U561" t="s">
        <v>5928</v>
      </c>
      <c r="V561" t="s">
        <v>10364</v>
      </c>
      <c r="W561" t="s">
        <v>102</v>
      </c>
      <c r="Y561" t="s">
        <v>8</v>
      </c>
      <c r="Z561" t="s">
        <v>105</v>
      </c>
      <c r="AA561" t="s">
        <v>2012</v>
      </c>
      <c r="AB561" s="37">
        <v>1</v>
      </c>
      <c r="AC561" s="37">
        <v>35780</v>
      </c>
      <c r="AD561" s="37">
        <v>75096</v>
      </c>
      <c r="AE561" s="37">
        <v>35780</v>
      </c>
    </row>
    <row r="562" spans="1:31">
      <c r="A562" t="s">
        <v>189</v>
      </c>
      <c r="B562" t="s">
        <v>190</v>
      </c>
      <c r="C562" t="s">
        <v>191</v>
      </c>
      <c r="D562" t="s">
        <v>210</v>
      </c>
      <c r="E562" t="s">
        <v>10365</v>
      </c>
      <c r="F562" t="s">
        <v>7876</v>
      </c>
      <c r="G562" t="s">
        <v>7632</v>
      </c>
      <c r="H562" t="s">
        <v>195</v>
      </c>
      <c r="I562" t="s">
        <v>189</v>
      </c>
      <c r="J562" t="s">
        <v>7877</v>
      </c>
      <c r="K562" t="s">
        <v>96</v>
      </c>
      <c r="L562" t="s">
        <v>10366</v>
      </c>
      <c r="M562" s="35">
        <v>46002.642442129632</v>
      </c>
      <c r="N562" s="35">
        <v>46009.486805555563</v>
      </c>
      <c r="P562" t="s">
        <v>7635</v>
      </c>
      <c r="Q562" t="s">
        <v>7636</v>
      </c>
      <c r="R562" t="s">
        <v>98</v>
      </c>
      <c r="S562" t="s">
        <v>119</v>
      </c>
      <c r="U562" t="s">
        <v>5928</v>
      </c>
      <c r="V562" t="s">
        <v>10367</v>
      </c>
      <c r="W562" t="s">
        <v>102</v>
      </c>
      <c r="Y562" t="s">
        <v>8</v>
      </c>
      <c r="Z562" t="s">
        <v>105</v>
      </c>
      <c r="AA562" t="s">
        <v>8363</v>
      </c>
      <c r="AB562" s="37">
        <v>1</v>
      </c>
      <c r="AC562" s="37">
        <v>35780</v>
      </c>
      <c r="AD562" s="37">
        <v>75096</v>
      </c>
      <c r="AE562" s="37">
        <v>35780</v>
      </c>
    </row>
    <row r="563" spans="1:31">
      <c r="A563" t="s">
        <v>1066</v>
      </c>
      <c r="B563" t="s">
        <v>190</v>
      </c>
      <c r="C563" t="s">
        <v>191</v>
      </c>
      <c r="D563" t="s">
        <v>1433</v>
      </c>
      <c r="E563" t="s">
        <v>10368</v>
      </c>
      <c r="F563" t="s">
        <v>1435</v>
      </c>
      <c r="G563" t="s">
        <v>7632</v>
      </c>
      <c r="H563" t="s">
        <v>195</v>
      </c>
      <c r="I563" t="s">
        <v>1436</v>
      </c>
      <c r="J563" t="s">
        <v>1437</v>
      </c>
      <c r="K563" t="s">
        <v>96</v>
      </c>
      <c r="L563" t="s">
        <v>10369</v>
      </c>
      <c r="M563" s="35">
        <v>46002.650277777779</v>
      </c>
      <c r="N563" s="35">
        <v>46008.633333333331</v>
      </c>
      <c r="P563" t="s">
        <v>7635</v>
      </c>
      <c r="Q563" t="s">
        <v>7636</v>
      </c>
      <c r="R563" t="s">
        <v>964</v>
      </c>
      <c r="S563" t="s">
        <v>964</v>
      </c>
      <c r="T563" t="s">
        <v>100</v>
      </c>
      <c r="U563" t="s">
        <v>5928</v>
      </c>
      <c r="V563" t="s">
        <v>10370</v>
      </c>
      <c r="W563" t="s">
        <v>102</v>
      </c>
      <c r="Y563" t="s">
        <v>11</v>
      </c>
      <c r="Z563" t="s">
        <v>105</v>
      </c>
      <c r="AA563" t="s">
        <v>1673</v>
      </c>
      <c r="AB563" s="37">
        <v>1</v>
      </c>
      <c r="AC563" s="37">
        <v>67654</v>
      </c>
      <c r="AD563" s="37">
        <v>140396</v>
      </c>
      <c r="AE563" s="37">
        <v>67654</v>
      </c>
    </row>
    <row r="564" spans="1:31">
      <c r="A564" t="s">
        <v>417</v>
      </c>
      <c r="B564" t="s">
        <v>86</v>
      </c>
      <c r="C564" t="s">
        <v>87</v>
      </c>
      <c r="D564" t="s">
        <v>418</v>
      </c>
      <c r="E564" t="s">
        <v>10371</v>
      </c>
      <c r="F564" t="s">
        <v>10372</v>
      </c>
      <c r="G564" t="s">
        <v>7632</v>
      </c>
      <c r="H564" t="s">
        <v>174</v>
      </c>
      <c r="I564" t="s">
        <v>421</v>
      </c>
      <c r="J564" t="s">
        <v>10373</v>
      </c>
      <c r="K564" t="s">
        <v>96</v>
      </c>
      <c r="L564" t="s">
        <v>10374</v>
      </c>
      <c r="M564" s="35">
        <v>46002.650763888887</v>
      </c>
      <c r="N564" s="35">
        <v>46006.722916666673</v>
      </c>
      <c r="P564" t="s">
        <v>7635</v>
      </c>
      <c r="Q564" t="s">
        <v>7636</v>
      </c>
      <c r="R564" t="s">
        <v>98</v>
      </c>
      <c r="S564" t="s">
        <v>119</v>
      </c>
      <c r="T564" t="s">
        <v>100</v>
      </c>
      <c r="U564" t="s">
        <v>5928</v>
      </c>
      <c r="V564" t="s">
        <v>10375</v>
      </c>
      <c r="W564" t="s">
        <v>102</v>
      </c>
      <c r="Y564" t="s">
        <v>13</v>
      </c>
      <c r="Z564" t="s">
        <v>105</v>
      </c>
      <c r="AA564" t="s">
        <v>460</v>
      </c>
      <c r="AB564" s="37">
        <v>1</v>
      </c>
      <c r="AC564" s="37">
        <v>35780</v>
      </c>
      <c r="AD564" s="37">
        <v>196537</v>
      </c>
      <c r="AE564" s="37">
        <v>35780</v>
      </c>
    </row>
    <row r="565" spans="1:31">
      <c r="A565" t="s">
        <v>750</v>
      </c>
      <c r="B565" t="s">
        <v>957</v>
      </c>
      <c r="C565" t="s">
        <v>286</v>
      </c>
      <c r="D565" t="s">
        <v>3770</v>
      </c>
      <c r="E565" t="s">
        <v>10376</v>
      </c>
      <c r="F565" t="s">
        <v>10377</v>
      </c>
      <c r="G565" t="s">
        <v>7632</v>
      </c>
      <c r="H565" t="s">
        <v>754</v>
      </c>
      <c r="I565" t="s">
        <v>750</v>
      </c>
      <c r="J565" t="s">
        <v>10378</v>
      </c>
      <c r="K565" t="s">
        <v>96</v>
      </c>
      <c r="L565" t="s">
        <v>10379</v>
      </c>
      <c r="M565" s="35">
        <v>46002.65896990741</v>
      </c>
      <c r="N565" s="35">
        <v>46010.474999999999</v>
      </c>
      <c r="P565" t="s">
        <v>7635</v>
      </c>
      <c r="Q565" t="s">
        <v>7636</v>
      </c>
      <c r="R565" t="s">
        <v>98</v>
      </c>
      <c r="S565" t="s">
        <v>99</v>
      </c>
      <c r="T565" t="s">
        <v>100</v>
      </c>
      <c r="U565" t="s">
        <v>5928</v>
      </c>
      <c r="V565" t="s">
        <v>10380</v>
      </c>
      <c r="W565" t="s">
        <v>102</v>
      </c>
      <c r="Y565" t="s">
        <v>8</v>
      </c>
      <c r="Z565" t="s">
        <v>105</v>
      </c>
      <c r="AA565" t="s">
        <v>3777</v>
      </c>
      <c r="AB565" s="37">
        <v>1</v>
      </c>
      <c r="AC565" s="37">
        <v>35780</v>
      </c>
      <c r="AD565" s="37">
        <v>75096</v>
      </c>
      <c r="AE565" s="37">
        <v>35780</v>
      </c>
    </row>
    <row r="566" spans="1:31">
      <c r="A566" t="s">
        <v>108</v>
      </c>
      <c r="B566" t="s">
        <v>109</v>
      </c>
      <c r="C566" t="s">
        <v>110</v>
      </c>
      <c r="D566" t="s">
        <v>9003</v>
      </c>
      <c r="E566" t="s">
        <v>10381</v>
      </c>
      <c r="F566" t="s">
        <v>10382</v>
      </c>
      <c r="G566" t="s">
        <v>7625</v>
      </c>
      <c r="H566" t="s">
        <v>183</v>
      </c>
      <c r="I566" t="s">
        <v>9006</v>
      </c>
      <c r="J566" t="s">
        <v>10383</v>
      </c>
      <c r="K566" t="s">
        <v>96</v>
      </c>
      <c r="L566" t="s">
        <v>10384</v>
      </c>
      <c r="M566" s="35">
        <v>46002.656412037039</v>
      </c>
      <c r="N566" s="35">
        <v>46018.509027777778</v>
      </c>
      <c r="P566" t="s">
        <v>7628</v>
      </c>
      <c r="R566" t="s">
        <v>964</v>
      </c>
      <c r="S566" t="s">
        <v>964</v>
      </c>
      <c r="U566" t="s">
        <v>5928</v>
      </c>
      <c r="V566" t="s">
        <v>10385</v>
      </c>
      <c r="W566" t="s">
        <v>7628</v>
      </c>
      <c r="Y566" t="s">
        <v>104</v>
      </c>
      <c r="Z566" t="s">
        <v>1672</v>
      </c>
      <c r="AB566" s="37">
        <v>1</v>
      </c>
      <c r="AC566" s="37">
        <v>35780</v>
      </c>
      <c r="AD566" s="37">
        <v>0</v>
      </c>
      <c r="AE566" s="37">
        <v>35780</v>
      </c>
    </row>
    <row r="567" spans="1:31">
      <c r="A567" t="s">
        <v>1084</v>
      </c>
      <c r="B567" t="s">
        <v>957</v>
      </c>
      <c r="C567" t="s">
        <v>286</v>
      </c>
      <c r="D567" t="s">
        <v>5462</v>
      </c>
      <c r="E567" t="s">
        <v>10386</v>
      </c>
      <c r="F567" t="s">
        <v>10387</v>
      </c>
      <c r="G567" t="s">
        <v>7632</v>
      </c>
      <c r="H567" t="s">
        <v>2869</v>
      </c>
      <c r="I567" t="s">
        <v>5465</v>
      </c>
      <c r="J567" t="s">
        <v>10388</v>
      </c>
      <c r="K567" t="s">
        <v>96</v>
      </c>
      <c r="L567" t="s">
        <v>10389</v>
      </c>
      <c r="M567" s="35">
        <v>46002.674027777779</v>
      </c>
      <c r="N567" s="35">
        <v>46007.671527777777</v>
      </c>
      <c r="P567" t="s">
        <v>7635</v>
      </c>
      <c r="Q567" t="s">
        <v>7636</v>
      </c>
      <c r="R567" t="s">
        <v>98</v>
      </c>
      <c r="S567" t="s">
        <v>119</v>
      </c>
      <c r="T567" t="s">
        <v>100</v>
      </c>
      <c r="U567" t="s">
        <v>5928</v>
      </c>
      <c r="V567" t="s">
        <v>10390</v>
      </c>
      <c r="W567" t="s">
        <v>102</v>
      </c>
      <c r="Y567" t="s">
        <v>15</v>
      </c>
      <c r="Z567" t="s">
        <v>105</v>
      </c>
      <c r="AA567" t="s">
        <v>1506</v>
      </c>
      <c r="AB567" s="37">
        <v>1</v>
      </c>
      <c r="AC567" s="37">
        <v>35780</v>
      </c>
      <c r="AD567" s="37">
        <v>196537</v>
      </c>
      <c r="AE567" s="37">
        <v>35780</v>
      </c>
    </row>
    <row r="568" spans="1:31">
      <c r="A568" t="s">
        <v>242</v>
      </c>
      <c r="B568" t="s">
        <v>248</v>
      </c>
      <c r="C568" t="s">
        <v>244</v>
      </c>
      <c r="D568" t="s">
        <v>309</v>
      </c>
      <c r="E568" t="s">
        <v>10391</v>
      </c>
      <c r="F568" t="s">
        <v>10392</v>
      </c>
      <c r="G568" t="s">
        <v>7632</v>
      </c>
      <c r="H568" t="s">
        <v>248</v>
      </c>
      <c r="I568" t="s">
        <v>242</v>
      </c>
      <c r="J568" t="s">
        <v>10393</v>
      </c>
      <c r="K568" t="s">
        <v>96</v>
      </c>
      <c r="L568" t="s">
        <v>10394</v>
      </c>
      <c r="M568" s="35">
        <v>46002.679571759261</v>
      </c>
      <c r="N568" s="35">
        <v>46003.588194444441</v>
      </c>
      <c r="P568" t="s">
        <v>7635</v>
      </c>
      <c r="Q568" t="s">
        <v>7636</v>
      </c>
      <c r="R568" t="s">
        <v>98</v>
      </c>
      <c r="S568" t="s">
        <v>119</v>
      </c>
      <c r="T568" t="s">
        <v>100</v>
      </c>
      <c r="U568" t="s">
        <v>5928</v>
      </c>
      <c r="V568" t="s">
        <v>10395</v>
      </c>
      <c r="W568" t="s">
        <v>102</v>
      </c>
      <c r="Y568" t="s">
        <v>8</v>
      </c>
      <c r="Z568" t="s">
        <v>105</v>
      </c>
      <c r="AA568" t="s">
        <v>3351</v>
      </c>
      <c r="AB568" s="37">
        <v>1</v>
      </c>
      <c r="AC568" s="37">
        <v>35780</v>
      </c>
      <c r="AD568" s="37">
        <v>75096</v>
      </c>
      <c r="AE568" s="37">
        <v>35780</v>
      </c>
    </row>
    <row r="569" spans="1:31">
      <c r="A569" t="s">
        <v>297</v>
      </c>
      <c r="B569" t="s">
        <v>109</v>
      </c>
      <c r="C569" t="s">
        <v>110</v>
      </c>
      <c r="D569" t="s">
        <v>352</v>
      </c>
      <c r="E569" t="s">
        <v>10396</v>
      </c>
      <c r="F569" t="s">
        <v>10397</v>
      </c>
      <c r="G569" t="s">
        <v>7632</v>
      </c>
      <c r="H569" t="s">
        <v>302</v>
      </c>
      <c r="I569" t="s">
        <v>297</v>
      </c>
      <c r="J569" t="s">
        <v>10398</v>
      </c>
      <c r="K569" t="s">
        <v>96</v>
      </c>
      <c r="L569" t="s">
        <v>10399</v>
      </c>
      <c r="M569" s="35">
        <v>46002.662129629629</v>
      </c>
      <c r="N569" s="35">
        <v>46003.444444444453</v>
      </c>
      <c r="P569" t="s">
        <v>7635</v>
      </c>
      <c r="Q569" t="s">
        <v>7636</v>
      </c>
      <c r="R569" t="s">
        <v>98</v>
      </c>
      <c r="S569" t="s">
        <v>99</v>
      </c>
      <c r="T569" t="s">
        <v>100</v>
      </c>
      <c r="U569" t="s">
        <v>5928</v>
      </c>
      <c r="V569" t="s">
        <v>10229</v>
      </c>
      <c r="W569" t="s">
        <v>102</v>
      </c>
      <c r="Y569" t="s">
        <v>8</v>
      </c>
      <c r="Z569" t="s">
        <v>105</v>
      </c>
      <c r="AA569" t="s">
        <v>1005</v>
      </c>
      <c r="AB569" s="37">
        <v>1</v>
      </c>
      <c r="AC569" s="37">
        <v>35780</v>
      </c>
      <c r="AD569" s="37">
        <v>75096</v>
      </c>
      <c r="AE569" s="37">
        <v>35780</v>
      </c>
    </row>
    <row r="570" spans="1:31">
      <c r="A570" t="s">
        <v>297</v>
      </c>
      <c r="B570" t="s">
        <v>109</v>
      </c>
      <c r="C570" t="s">
        <v>110</v>
      </c>
      <c r="D570" t="s">
        <v>299</v>
      </c>
      <c r="E570" t="s">
        <v>10400</v>
      </c>
      <c r="F570" t="s">
        <v>10401</v>
      </c>
      <c r="G570" t="s">
        <v>7632</v>
      </c>
      <c r="H570" t="s">
        <v>302</v>
      </c>
      <c r="I570" t="s">
        <v>303</v>
      </c>
      <c r="J570" t="s">
        <v>10402</v>
      </c>
      <c r="K570" t="s">
        <v>96</v>
      </c>
      <c r="L570" t="s">
        <v>10403</v>
      </c>
      <c r="M570" s="35">
        <v>46002.675173611111</v>
      </c>
      <c r="N570" s="35">
        <v>46005.618750000001</v>
      </c>
      <c r="P570" t="s">
        <v>7635</v>
      </c>
      <c r="Q570" t="s">
        <v>7636</v>
      </c>
      <c r="R570" t="s">
        <v>964</v>
      </c>
      <c r="S570" t="s">
        <v>964</v>
      </c>
      <c r="T570" t="s">
        <v>100</v>
      </c>
      <c r="U570" t="s">
        <v>5928</v>
      </c>
      <c r="V570" t="s">
        <v>10404</v>
      </c>
      <c r="W570" t="s">
        <v>102</v>
      </c>
      <c r="Y570" t="s">
        <v>8</v>
      </c>
      <c r="Z570" t="s">
        <v>105</v>
      </c>
      <c r="AA570" t="s">
        <v>308</v>
      </c>
      <c r="AB570" s="37">
        <v>1</v>
      </c>
      <c r="AC570" s="37">
        <v>35780</v>
      </c>
      <c r="AD570" s="37">
        <v>75096</v>
      </c>
      <c r="AE570" s="37">
        <v>35780</v>
      </c>
    </row>
    <row r="571" spans="1:31">
      <c r="A571" t="s">
        <v>297</v>
      </c>
      <c r="B571" t="s">
        <v>109</v>
      </c>
      <c r="C571" t="s">
        <v>110</v>
      </c>
      <c r="D571" t="s">
        <v>2125</v>
      </c>
      <c r="E571" t="s">
        <v>10405</v>
      </c>
      <c r="F571" t="s">
        <v>7913</v>
      </c>
      <c r="G571" t="s">
        <v>7632</v>
      </c>
      <c r="H571" t="s">
        <v>302</v>
      </c>
      <c r="I571" t="s">
        <v>2128</v>
      </c>
      <c r="J571" t="s">
        <v>7914</v>
      </c>
      <c r="K571" t="s">
        <v>96</v>
      </c>
      <c r="L571" t="s">
        <v>10406</v>
      </c>
      <c r="M571" s="35">
        <v>46002.662754629629</v>
      </c>
      <c r="N571" s="35">
        <v>46004.640277777777</v>
      </c>
      <c r="P571" t="s">
        <v>7635</v>
      </c>
      <c r="Q571" t="s">
        <v>7636</v>
      </c>
      <c r="R571" t="s">
        <v>964</v>
      </c>
      <c r="S571" t="s">
        <v>964</v>
      </c>
      <c r="T571" t="s">
        <v>100</v>
      </c>
      <c r="U571" t="s">
        <v>5928</v>
      </c>
      <c r="V571" t="s">
        <v>10407</v>
      </c>
      <c r="W571" t="s">
        <v>102</v>
      </c>
      <c r="Y571" t="s">
        <v>11</v>
      </c>
      <c r="Z571" t="s">
        <v>105</v>
      </c>
      <c r="AA571" t="s">
        <v>1459</v>
      </c>
      <c r="AB571" s="37">
        <v>1</v>
      </c>
      <c r="AC571" s="37">
        <v>67654</v>
      </c>
      <c r="AD571" s="37">
        <v>140396</v>
      </c>
      <c r="AE571" s="37">
        <v>67654</v>
      </c>
    </row>
    <row r="572" spans="1:31">
      <c r="A572" t="s">
        <v>297</v>
      </c>
      <c r="B572" t="s">
        <v>109</v>
      </c>
      <c r="C572" t="s">
        <v>110</v>
      </c>
      <c r="D572" t="s">
        <v>299</v>
      </c>
      <c r="E572" t="s">
        <v>10408</v>
      </c>
      <c r="F572" t="s">
        <v>10409</v>
      </c>
      <c r="G572" t="s">
        <v>7632</v>
      </c>
      <c r="H572" t="s">
        <v>302</v>
      </c>
      <c r="I572" t="s">
        <v>303</v>
      </c>
      <c r="J572" t="s">
        <v>10410</v>
      </c>
      <c r="K572" t="s">
        <v>96</v>
      </c>
      <c r="L572" t="s">
        <v>10411</v>
      </c>
      <c r="M572" s="35">
        <v>46002.673206018517</v>
      </c>
      <c r="N572" s="35">
        <v>46004.65</v>
      </c>
      <c r="P572" t="s">
        <v>7635</v>
      </c>
      <c r="Q572" t="s">
        <v>7636</v>
      </c>
      <c r="R572" t="s">
        <v>98</v>
      </c>
      <c r="S572" t="s">
        <v>99</v>
      </c>
      <c r="T572" t="s">
        <v>100</v>
      </c>
      <c r="U572" t="s">
        <v>5928</v>
      </c>
      <c r="V572" t="s">
        <v>10412</v>
      </c>
      <c r="W572" t="s">
        <v>102</v>
      </c>
      <c r="Y572" t="s">
        <v>8</v>
      </c>
      <c r="Z572" t="s">
        <v>105</v>
      </c>
      <c r="AA572" t="s">
        <v>308</v>
      </c>
      <c r="AB572" s="37">
        <v>1</v>
      </c>
      <c r="AC572" s="37">
        <v>35780</v>
      </c>
      <c r="AD572" s="37">
        <v>75096</v>
      </c>
      <c r="AE572" s="37">
        <v>35780</v>
      </c>
    </row>
    <row r="573" spans="1:31">
      <c r="A573" t="s">
        <v>189</v>
      </c>
      <c r="B573" t="s">
        <v>190</v>
      </c>
      <c r="C573" t="s">
        <v>191</v>
      </c>
      <c r="D573" t="s">
        <v>905</v>
      </c>
      <c r="E573" t="s">
        <v>10413</v>
      </c>
      <c r="F573" t="s">
        <v>10414</v>
      </c>
      <c r="G573" t="s">
        <v>7632</v>
      </c>
      <c r="H573" t="s">
        <v>195</v>
      </c>
      <c r="I573" t="s">
        <v>908</v>
      </c>
      <c r="J573" t="s">
        <v>10415</v>
      </c>
      <c r="K573" t="s">
        <v>96</v>
      </c>
      <c r="L573" t="s">
        <v>10416</v>
      </c>
      <c r="M573" s="35">
        <v>46002.69258101852</v>
      </c>
      <c r="N573" s="35">
        <v>46010.477777777778</v>
      </c>
      <c r="P573" t="s">
        <v>7635</v>
      </c>
      <c r="Q573" t="s">
        <v>7636</v>
      </c>
      <c r="R573" t="s">
        <v>98</v>
      </c>
      <c r="S573" t="s">
        <v>99</v>
      </c>
      <c r="U573" t="s">
        <v>5928</v>
      </c>
      <c r="V573" t="s">
        <v>10417</v>
      </c>
      <c r="W573" t="s">
        <v>102</v>
      </c>
      <c r="Y573" t="s">
        <v>8</v>
      </c>
      <c r="Z573" t="s">
        <v>105</v>
      </c>
      <c r="AA573" t="s">
        <v>8363</v>
      </c>
      <c r="AB573" s="37">
        <v>1</v>
      </c>
      <c r="AC573" s="37">
        <v>35780</v>
      </c>
      <c r="AD573" s="37">
        <v>75096</v>
      </c>
      <c r="AE573" s="37">
        <v>35780</v>
      </c>
    </row>
    <row r="574" spans="1:31">
      <c r="A574" t="s">
        <v>1084</v>
      </c>
      <c r="B574" t="s">
        <v>957</v>
      </c>
      <c r="C574" t="s">
        <v>286</v>
      </c>
      <c r="D574" t="s">
        <v>2683</v>
      </c>
      <c r="E574" t="s">
        <v>10418</v>
      </c>
      <c r="F574" t="s">
        <v>10419</v>
      </c>
      <c r="G574" t="s">
        <v>7632</v>
      </c>
      <c r="H574" t="s">
        <v>1088</v>
      </c>
      <c r="I574" t="s">
        <v>1084</v>
      </c>
      <c r="J574" t="s">
        <v>10420</v>
      </c>
      <c r="K574" t="s">
        <v>96</v>
      </c>
      <c r="L574" t="s">
        <v>10421</v>
      </c>
      <c r="M574" s="35">
        <v>46002.719375000001</v>
      </c>
      <c r="N574" s="35">
        <v>46008.676388888889</v>
      </c>
      <c r="P574" t="s">
        <v>7635</v>
      </c>
      <c r="Q574" t="s">
        <v>7636</v>
      </c>
      <c r="R574" t="s">
        <v>964</v>
      </c>
      <c r="S574" t="s">
        <v>964</v>
      </c>
      <c r="T574" t="s">
        <v>100</v>
      </c>
      <c r="U574" t="s">
        <v>5928</v>
      </c>
      <c r="V574" t="s">
        <v>10422</v>
      </c>
      <c r="W574" t="s">
        <v>102</v>
      </c>
      <c r="Y574" t="s">
        <v>8</v>
      </c>
      <c r="Z574" t="s">
        <v>105</v>
      </c>
      <c r="AA574" t="s">
        <v>2690</v>
      </c>
      <c r="AB574" s="37">
        <v>1</v>
      </c>
      <c r="AC574" s="37">
        <v>35780</v>
      </c>
      <c r="AD574" s="37">
        <v>75096</v>
      </c>
      <c r="AE574" s="37">
        <v>35780</v>
      </c>
    </row>
    <row r="575" spans="1:31">
      <c r="A575" t="s">
        <v>750</v>
      </c>
      <c r="B575" t="s">
        <v>957</v>
      </c>
      <c r="C575" t="s">
        <v>286</v>
      </c>
      <c r="D575" t="s">
        <v>3770</v>
      </c>
      <c r="E575" t="s">
        <v>10423</v>
      </c>
      <c r="F575" t="s">
        <v>10424</v>
      </c>
      <c r="G575" t="s">
        <v>7632</v>
      </c>
      <c r="H575" t="s">
        <v>754</v>
      </c>
      <c r="I575" t="s">
        <v>750</v>
      </c>
      <c r="J575" t="s">
        <v>10425</v>
      </c>
      <c r="K575" t="s">
        <v>96</v>
      </c>
      <c r="L575" t="s">
        <v>10426</v>
      </c>
      <c r="M575" s="35">
        <v>46002.731770833343</v>
      </c>
      <c r="N575" s="35">
        <v>46009.652777777781</v>
      </c>
      <c r="P575" t="s">
        <v>7635</v>
      </c>
      <c r="Q575" t="s">
        <v>7636</v>
      </c>
      <c r="R575" t="s">
        <v>98</v>
      </c>
      <c r="S575" t="s">
        <v>99</v>
      </c>
      <c r="T575" t="s">
        <v>100</v>
      </c>
      <c r="U575" t="s">
        <v>5928</v>
      </c>
      <c r="V575" t="s">
        <v>10427</v>
      </c>
      <c r="W575" t="s">
        <v>102</v>
      </c>
      <c r="Y575" t="s">
        <v>8</v>
      </c>
      <c r="Z575" t="s">
        <v>105</v>
      </c>
      <c r="AA575" t="s">
        <v>3777</v>
      </c>
      <c r="AB575" s="37">
        <v>1</v>
      </c>
      <c r="AC575" s="37">
        <v>35780</v>
      </c>
      <c r="AD575" s="37">
        <v>75096</v>
      </c>
      <c r="AE575" s="37">
        <v>35780</v>
      </c>
    </row>
    <row r="576" spans="1:31">
      <c r="A576" t="s">
        <v>147</v>
      </c>
      <c r="B576" t="s">
        <v>124</v>
      </c>
      <c r="C576" t="s">
        <v>125</v>
      </c>
      <c r="D576" t="s">
        <v>2071</v>
      </c>
      <c r="E576" t="s">
        <v>10428</v>
      </c>
      <c r="F576" t="s">
        <v>10429</v>
      </c>
      <c r="G576" t="s">
        <v>7632</v>
      </c>
      <c r="H576" t="s">
        <v>151</v>
      </c>
      <c r="I576" t="s">
        <v>2074</v>
      </c>
      <c r="J576" t="s">
        <v>10430</v>
      </c>
      <c r="K576" t="s">
        <v>96</v>
      </c>
      <c r="L576" t="s">
        <v>10431</v>
      </c>
      <c r="M576" s="35">
        <v>46003.333333333343</v>
      </c>
      <c r="N576" s="35">
        <v>46004.652777777781</v>
      </c>
      <c r="P576" t="s">
        <v>7635</v>
      </c>
      <c r="Q576" t="s">
        <v>7636</v>
      </c>
      <c r="R576" t="s">
        <v>98</v>
      </c>
      <c r="S576" t="s">
        <v>119</v>
      </c>
      <c r="T576" t="s">
        <v>100</v>
      </c>
      <c r="U576" t="s">
        <v>5928</v>
      </c>
      <c r="V576" t="s">
        <v>10432</v>
      </c>
      <c r="W576" t="s">
        <v>102</v>
      </c>
      <c r="Y576" t="s">
        <v>11</v>
      </c>
      <c r="Z576" t="s">
        <v>105</v>
      </c>
      <c r="AA576" t="s">
        <v>1118</v>
      </c>
      <c r="AB576" s="37">
        <v>1</v>
      </c>
      <c r="AC576" s="37">
        <v>67654</v>
      </c>
      <c r="AD576" s="37">
        <v>140396</v>
      </c>
      <c r="AE576" s="37">
        <v>67654</v>
      </c>
    </row>
    <row r="577" spans="1:31">
      <c r="A577" t="s">
        <v>189</v>
      </c>
      <c r="B577" t="s">
        <v>190</v>
      </c>
      <c r="C577" t="s">
        <v>191</v>
      </c>
      <c r="D577" t="s">
        <v>210</v>
      </c>
      <c r="E577" t="s">
        <v>10433</v>
      </c>
      <c r="F577" t="s">
        <v>5336</v>
      </c>
      <c r="G577" t="s">
        <v>7632</v>
      </c>
      <c r="H577" t="s">
        <v>195</v>
      </c>
      <c r="I577" t="s">
        <v>189</v>
      </c>
      <c r="J577" t="s">
        <v>5337</v>
      </c>
      <c r="K577" t="s">
        <v>96</v>
      </c>
      <c r="L577" t="s">
        <v>10434</v>
      </c>
      <c r="M577" s="35">
        <v>46003.333333333343</v>
      </c>
      <c r="N577" s="35">
        <v>46010.662499999999</v>
      </c>
      <c r="P577" t="s">
        <v>7635</v>
      </c>
      <c r="Q577" t="s">
        <v>7636</v>
      </c>
      <c r="R577" t="s">
        <v>964</v>
      </c>
      <c r="S577" t="s">
        <v>964</v>
      </c>
      <c r="U577" t="s">
        <v>5928</v>
      </c>
      <c r="V577" t="s">
        <v>10435</v>
      </c>
      <c r="W577" t="s">
        <v>102</v>
      </c>
      <c r="Y577" t="s">
        <v>8</v>
      </c>
      <c r="Z577" t="s">
        <v>105</v>
      </c>
      <c r="AA577" t="s">
        <v>8363</v>
      </c>
      <c r="AB577" s="37">
        <v>1</v>
      </c>
      <c r="AC577" s="37">
        <v>35780</v>
      </c>
      <c r="AD577" s="37">
        <v>75096</v>
      </c>
      <c r="AE577" s="37">
        <v>35780</v>
      </c>
    </row>
    <row r="578" spans="1:31">
      <c r="A578" t="s">
        <v>189</v>
      </c>
      <c r="B578" t="s">
        <v>190</v>
      </c>
      <c r="C578" t="s">
        <v>191</v>
      </c>
      <c r="D578" t="s">
        <v>837</v>
      </c>
      <c r="E578" t="s">
        <v>10436</v>
      </c>
      <c r="F578" t="s">
        <v>10437</v>
      </c>
      <c r="G578" t="s">
        <v>7632</v>
      </c>
      <c r="H578" t="s">
        <v>195</v>
      </c>
      <c r="I578" t="s">
        <v>840</v>
      </c>
      <c r="J578" t="s">
        <v>10438</v>
      </c>
      <c r="K578" t="s">
        <v>96</v>
      </c>
      <c r="L578" t="s">
        <v>10439</v>
      </c>
      <c r="M578" s="35">
        <v>46003.333333333343</v>
      </c>
      <c r="N578" s="35">
        <v>46014.434027777781</v>
      </c>
      <c r="P578" t="s">
        <v>7635</v>
      </c>
      <c r="Q578" t="s">
        <v>7636</v>
      </c>
      <c r="R578" t="s">
        <v>98</v>
      </c>
      <c r="S578" t="s">
        <v>99</v>
      </c>
      <c r="U578" t="s">
        <v>5928</v>
      </c>
      <c r="V578" t="s">
        <v>10440</v>
      </c>
      <c r="W578" t="s">
        <v>102</v>
      </c>
      <c r="Y578" t="s">
        <v>8</v>
      </c>
      <c r="Z578" t="s">
        <v>105</v>
      </c>
      <c r="AA578" t="s">
        <v>7841</v>
      </c>
      <c r="AB578" s="37">
        <v>1</v>
      </c>
      <c r="AC578" s="37">
        <v>35780</v>
      </c>
      <c r="AD578" s="37">
        <v>75096</v>
      </c>
      <c r="AE578" s="37">
        <v>35780</v>
      </c>
    </row>
    <row r="579" spans="1:31">
      <c r="A579" t="s">
        <v>1066</v>
      </c>
      <c r="B579" t="s">
        <v>190</v>
      </c>
      <c r="C579" t="s">
        <v>191</v>
      </c>
      <c r="D579" t="s">
        <v>1426</v>
      </c>
      <c r="E579" t="s">
        <v>10441</v>
      </c>
      <c r="F579" t="s">
        <v>10442</v>
      </c>
      <c r="G579" t="s">
        <v>7632</v>
      </c>
      <c r="H579" t="s">
        <v>195</v>
      </c>
      <c r="I579" t="s">
        <v>1066</v>
      </c>
      <c r="J579" t="s">
        <v>10443</v>
      </c>
      <c r="K579" t="s">
        <v>96</v>
      </c>
      <c r="L579" t="s">
        <v>10444</v>
      </c>
      <c r="M579" s="35">
        <v>46002.743368055562</v>
      </c>
      <c r="N579" s="35">
        <v>46009.655555555553</v>
      </c>
      <c r="P579" t="s">
        <v>7635</v>
      </c>
      <c r="Q579" t="s">
        <v>7636</v>
      </c>
      <c r="R579" t="s">
        <v>98</v>
      </c>
      <c r="S579" t="s">
        <v>119</v>
      </c>
      <c r="T579" t="s">
        <v>100</v>
      </c>
      <c r="U579" t="s">
        <v>5928</v>
      </c>
      <c r="V579" t="s">
        <v>10445</v>
      </c>
      <c r="W579" t="s">
        <v>102</v>
      </c>
      <c r="Y579" t="s">
        <v>8</v>
      </c>
      <c r="Z579" t="s">
        <v>105</v>
      </c>
      <c r="AA579" t="s">
        <v>1075</v>
      </c>
      <c r="AB579" s="37">
        <v>1</v>
      </c>
      <c r="AC579" s="37">
        <v>35780</v>
      </c>
      <c r="AD579" s="37">
        <v>75096</v>
      </c>
      <c r="AE579" s="37">
        <v>35780</v>
      </c>
    </row>
    <row r="580" spans="1:31">
      <c r="A580" t="s">
        <v>317</v>
      </c>
      <c r="B580" t="s">
        <v>124</v>
      </c>
      <c r="C580" t="s">
        <v>125</v>
      </c>
      <c r="D580" t="s">
        <v>1253</v>
      </c>
      <c r="E580" t="s">
        <v>10446</v>
      </c>
      <c r="F580" t="s">
        <v>2814</v>
      </c>
      <c r="G580" t="s">
        <v>7632</v>
      </c>
      <c r="H580" t="s">
        <v>195</v>
      </c>
      <c r="I580" t="s">
        <v>1256</v>
      </c>
      <c r="J580" t="s">
        <v>2815</v>
      </c>
      <c r="K580" t="s">
        <v>96</v>
      </c>
      <c r="L580" t="s">
        <v>10447</v>
      </c>
      <c r="M580" s="35">
        <v>46003.333333333343</v>
      </c>
      <c r="N580" s="35">
        <v>46009.529166666667</v>
      </c>
      <c r="P580" t="s">
        <v>7635</v>
      </c>
      <c r="Q580" t="s">
        <v>7636</v>
      </c>
      <c r="R580" t="s">
        <v>964</v>
      </c>
      <c r="S580" t="s">
        <v>964</v>
      </c>
      <c r="T580" t="s">
        <v>100</v>
      </c>
      <c r="U580" t="s">
        <v>5928</v>
      </c>
      <c r="V580" t="s">
        <v>10448</v>
      </c>
      <c r="W580" t="s">
        <v>102</v>
      </c>
      <c r="Y580" t="s">
        <v>11</v>
      </c>
      <c r="Z580" t="s">
        <v>105</v>
      </c>
      <c r="AA580" t="s">
        <v>956</v>
      </c>
      <c r="AB580" s="37">
        <v>1</v>
      </c>
      <c r="AC580" s="37">
        <v>67654</v>
      </c>
      <c r="AD580" s="37">
        <v>140396</v>
      </c>
      <c r="AE580" s="37">
        <v>67654</v>
      </c>
    </row>
    <row r="581" spans="1:31">
      <c r="A581" t="s">
        <v>297</v>
      </c>
      <c r="B581" t="s">
        <v>109</v>
      </c>
      <c r="C581" t="s">
        <v>110</v>
      </c>
      <c r="D581" t="s">
        <v>2125</v>
      </c>
      <c r="E581" t="s">
        <v>10449</v>
      </c>
      <c r="F581" t="s">
        <v>10450</v>
      </c>
      <c r="G581" t="s">
        <v>7632</v>
      </c>
      <c r="H581" t="s">
        <v>302</v>
      </c>
      <c r="I581" t="s">
        <v>2128</v>
      </c>
      <c r="J581" t="s">
        <v>10451</v>
      </c>
      <c r="K581" t="s">
        <v>96</v>
      </c>
      <c r="L581" t="s">
        <v>10452</v>
      </c>
      <c r="M581" s="35">
        <v>46003.335821759261</v>
      </c>
      <c r="N581" s="35">
        <v>46004.654166666667</v>
      </c>
      <c r="P581" t="s">
        <v>7635</v>
      </c>
      <c r="Q581" t="s">
        <v>7636</v>
      </c>
      <c r="R581" t="s">
        <v>98</v>
      </c>
      <c r="S581" t="s">
        <v>99</v>
      </c>
      <c r="T581" t="s">
        <v>100</v>
      </c>
      <c r="U581" t="s">
        <v>5928</v>
      </c>
      <c r="V581" t="s">
        <v>10453</v>
      </c>
      <c r="W581" t="s">
        <v>102</v>
      </c>
      <c r="Y581" t="s">
        <v>11</v>
      </c>
      <c r="Z581" t="s">
        <v>105</v>
      </c>
      <c r="AA581" t="s">
        <v>1459</v>
      </c>
      <c r="AB581" s="37">
        <v>1</v>
      </c>
      <c r="AC581" s="37">
        <v>67654</v>
      </c>
      <c r="AD581" s="37">
        <v>140396</v>
      </c>
      <c r="AE581" s="37">
        <v>67654</v>
      </c>
    </row>
    <row r="582" spans="1:31">
      <c r="A582" t="s">
        <v>231</v>
      </c>
      <c r="B582" t="s">
        <v>86</v>
      </c>
      <c r="C582" t="s">
        <v>87</v>
      </c>
      <c r="D582" t="s">
        <v>10454</v>
      </c>
      <c r="E582" t="s">
        <v>10455</v>
      </c>
      <c r="F582" t="s">
        <v>10456</v>
      </c>
      <c r="G582" t="s">
        <v>7625</v>
      </c>
      <c r="H582" t="s">
        <v>235</v>
      </c>
      <c r="I582" t="s">
        <v>10457</v>
      </c>
      <c r="J582" t="s">
        <v>10458</v>
      </c>
      <c r="K582" t="s">
        <v>96</v>
      </c>
      <c r="L582" t="s">
        <v>10459</v>
      </c>
      <c r="M582" s="35">
        <v>46002.738263888888</v>
      </c>
      <c r="N582" s="35">
        <v>46009.355555555558</v>
      </c>
      <c r="P582" t="s">
        <v>7628</v>
      </c>
      <c r="R582" t="s">
        <v>963</v>
      </c>
      <c r="S582" t="s">
        <v>963</v>
      </c>
      <c r="U582" t="s">
        <v>5928</v>
      </c>
      <c r="V582" t="s">
        <v>10460</v>
      </c>
      <c r="W582" t="s">
        <v>7628</v>
      </c>
      <c r="Y582" t="s">
        <v>13</v>
      </c>
      <c r="Z582" t="s">
        <v>105</v>
      </c>
      <c r="AB582" s="37">
        <v>1</v>
      </c>
      <c r="AC582" s="37">
        <v>35780</v>
      </c>
      <c r="AD582" s="37">
        <v>0</v>
      </c>
      <c r="AE582" s="37">
        <v>35780</v>
      </c>
    </row>
    <row r="583" spans="1:31">
      <c r="A583" t="s">
        <v>108</v>
      </c>
      <c r="B583" t="s">
        <v>109</v>
      </c>
      <c r="C583" t="s">
        <v>110</v>
      </c>
      <c r="D583" t="s">
        <v>966</v>
      </c>
      <c r="E583" t="s">
        <v>10461</v>
      </c>
      <c r="F583" t="s">
        <v>10462</v>
      </c>
      <c r="G583" t="s">
        <v>7625</v>
      </c>
      <c r="H583" t="s">
        <v>183</v>
      </c>
      <c r="I583" t="s">
        <v>969</v>
      </c>
      <c r="J583" t="s">
        <v>10463</v>
      </c>
      <c r="K583" t="s">
        <v>96</v>
      </c>
      <c r="L583" t="s">
        <v>10464</v>
      </c>
      <c r="M583" s="35">
        <v>46003.333333333343</v>
      </c>
      <c r="N583" s="35">
        <v>46014.40347222222</v>
      </c>
      <c r="P583" t="s">
        <v>7628</v>
      </c>
      <c r="R583" t="s">
        <v>964</v>
      </c>
      <c r="S583" t="s">
        <v>964</v>
      </c>
      <c r="U583" t="s">
        <v>5928</v>
      </c>
      <c r="V583" t="s">
        <v>10465</v>
      </c>
      <c r="W583" t="s">
        <v>7628</v>
      </c>
      <c r="Y583" t="s">
        <v>15</v>
      </c>
      <c r="Z583" t="s">
        <v>105</v>
      </c>
      <c r="AB583" s="37">
        <v>1</v>
      </c>
      <c r="AC583" s="37">
        <v>35780</v>
      </c>
      <c r="AD583" s="37">
        <v>0</v>
      </c>
      <c r="AE583" s="37">
        <v>35780</v>
      </c>
    </row>
    <row r="584" spans="1:31">
      <c r="A584" t="s">
        <v>417</v>
      </c>
      <c r="B584" t="s">
        <v>86</v>
      </c>
      <c r="C584" t="s">
        <v>87</v>
      </c>
      <c r="D584" t="s">
        <v>1471</v>
      </c>
      <c r="E584" t="s">
        <v>10466</v>
      </c>
      <c r="F584" t="s">
        <v>10467</v>
      </c>
      <c r="G584" t="s">
        <v>7625</v>
      </c>
      <c r="H584" t="s">
        <v>455</v>
      </c>
      <c r="I584" t="s">
        <v>1474</v>
      </c>
      <c r="J584" t="s">
        <v>10468</v>
      </c>
      <c r="K584" t="s">
        <v>96</v>
      </c>
      <c r="L584" t="s">
        <v>10469</v>
      </c>
      <c r="M584" s="35">
        <v>46003.333333333343</v>
      </c>
      <c r="N584" s="35">
        <v>46014.688888888893</v>
      </c>
      <c r="P584" t="s">
        <v>7628</v>
      </c>
      <c r="R584" t="s">
        <v>98</v>
      </c>
      <c r="S584" t="s">
        <v>99</v>
      </c>
      <c r="U584" t="s">
        <v>5928</v>
      </c>
      <c r="V584" t="s">
        <v>10470</v>
      </c>
      <c r="W584" t="s">
        <v>7628</v>
      </c>
      <c r="Y584" t="s">
        <v>13</v>
      </c>
      <c r="Z584" t="s">
        <v>105</v>
      </c>
      <c r="AB584" s="37">
        <v>1</v>
      </c>
      <c r="AC584" s="37">
        <v>35780</v>
      </c>
      <c r="AD584" s="37">
        <v>0</v>
      </c>
      <c r="AE584" s="37">
        <v>35780</v>
      </c>
    </row>
    <row r="585" spans="1:31">
      <c r="A585" t="s">
        <v>189</v>
      </c>
      <c r="B585" t="s">
        <v>190</v>
      </c>
      <c r="C585" t="s">
        <v>191</v>
      </c>
      <c r="D585" t="s">
        <v>837</v>
      </c>
      <c r="E585" t="s">
        <v>10471</v>
      </c>
      <c r="F585" t="s">
        <v>10472</v>
      </c>
      <c r="G585" t="s">
        <v>7632</v>
      </c>
      <c r="H585" t="s">
        <v>195</v>
      </c>
      <c r="I585" t="s">
        <v>840</v>
      </c>
      <c r="J585" t="s">
        <v>10473</v>
      </c>
      <c r="K585" t="s">
        <v>96</v>
      </c>
      <c r="L585" t="s">
        <v>10474</v>
      </c>
      <c r="M585" s="35">
        <v>46003.382627314822</v>
      </c>
      <c r="N585" s="35">
        <v>46010.479166666657</v>
      </c>
      <c r="P585" t="s">
        <v>7635</v>
      </c>
      <c r="Q585" t="s">
        <v>7636</v>
      </c>
      <c r="R585" t="s">
        <v>98</v>
      </c>
      <c r="S585" t="s">
        <v>119</v>
      </c>
      <c r="U585" t="s">
        <v>5928</v>
      </c>
      <c r="V585" t="s">
        <v>10475</v>
      </c>
      <c r="W585" t="s">
        <v>102</v>
      </c>
      <c r="Y585" t="s">
        <v>8</v>
      </c>
      <c r="Z585" t="s">
        <v>105</v>
      </c>
      <c r="AA585" t="s">
        <v>8363</v>
      </c>
      <c r="AB585" s="37">
        <v>1</v>
      </c>
      <c r="AC585" s="37">
        <v>35780</v>
      </c>
      <c r="AD585" s="37">
        <v>75096</v>
      </c>
      <c r="AE585" s="37">
        <v>35780</v>
      </c>
    </row>
    <row r="586" spans="1:31">
      <c r="A586" t="s">
        <v>417</v>
      </c>
      <c r="B586" t="s">
        <v>86</v>
      </c>
      <c r="C586" t="s">
        <v>87</v>
      </c>
      <c r="D586" t="s">
        <v>452</v>
      </c>
      <c r="E586" t="s">
        <v>10476</v>
      </c>
      <c r="F586" t="s">
        <v>10477</v>
      </c>
      <c r="G586" t="s">
        <v>7632</v>
      </c>
      <c r="H586" t="s">
        <v>455</v>
      </c>
      <c r="I586" t="s">
        <v>417</v>
      </c>
      <c r="J586" t="s">
        <v>10478</v>
      </c>
      <c r="K586" t="s">
        <v>96</v>
      </c>
      <c r="L586" t="s">
        <v>10479</v>
      </c>
      <c r="M586" s="35">
        <v>46003.385115740741</v>
      </c>
      <c r="N586" s="35">
        <v>46003.625694444447</v>
      </c>
      <c r="P586" t="s">
        <v>7635</v>
      </c>
      <c r="Q586" t="s">
        <v>7636</v>
      </c>
      <c r="R586" t="s">
        <v>964</v>
      </c>
      <c r="S586" t="s">
        <v>964</v>
      </c>
      <c r="T586" t="s">
        <v>100</v>
      </c>
      <c r="U586" t="s">
        <v>5928</v>
      </c>
      <c r="V586" t="s">
        <v>10480</v>
      </c>
      <c r="W586" t="s">
        <v>102</v>
      </c>
      <c r="Y586" t="s">
        <v>8</v>
      </c>
      <c r="Z586" t="s">
        <v>105</v>
      </c>
      <c r="AA586" t="s">
        <v>460</v>
      </c>
      <c r="AB586" s="37">
        <v>1</v>
      </c>
      <c r="AC586" s="37">
        <v>35780</v>
      </c>
      <c r="AD586" s="37">
        <v>75096</v>
      </c>
      <c r="AE586" s="37">
        <v>35780</v>
      </c>
    </row>
    <row r="587" spans="1:31">
      <c r="A587" t="s">
        <v>147</v>
      </c>
      <c r="B587" t="s">
        <v>124</v>
      </c>
      <c r="C587" t="s">
        <v>125</v>
      </c>
      <c r="D587" t="s">
        <v>2071</v>
      </c>
      <c r="E587" t="s">
        <v>10481</v>
      </c>
      <c r="F587" t="s">
        <v>10482</v>
      </c>
      <c r="G587" t="s">
        <v>7632</v>
      </c>
      <c r="H587" t="s">
        <v>151</v>
      </c>
      <c r="I587" t="s">
        <v>2074</v>
      </c>
      <c r="J587" t="s">
        <v>10483</v>
      </c>
      <c r="K587" t="s">
        <v>96</v>
      </c>
      <c r="L587" t="s">
        <v>10484</v>
      </c>
      <c r="M587" s="35">
        <v>46003.388043981482</v>
      </c>
      <c r="N587" s="35">
        <v>46004.655555555553</v>
      </c>
      <c r="P587" t="s">
        <v>7635</v>
      </c>
      <c r="Q587" t="s">
        <v>7636</v>
      </c>
      <c r="R587" t="s">
        <v>98</v>
      </c>
      <c r="S587" t="s">
        <v>119</v>
      </c>
      <c r="T587" t="s">
        <v>100</v>
      </c>
      <c r="U587" t="s">
        <v>5928</v>
      </c>
      <c r="V587" t="s">
        <v>10485</v>
      </c>
      <c r="W587" t="s">
        <v>102</v>
      </c>
      <c r="Y587" t="s">
        <v>11</v>
      </c>
      <c r="Z587" t="s">
        <v>105</v>
      </c>
      <c r="AA587" t="s">
        <v>1118</v>
      </c>
      <c r="AB587" s="37">
        <v>1</v>
      </c>
      <c r="AC587" s="37">
        <v>67654</v>
      </c>
      <c r="AD587" s="37">
        <v>140396</v>
      </c>
      <c r="AE587" s="37">
        <v>67654</v>
      </c>
    </row>
    <row r="588" spans="1:31">
      <c r="A588" t="s">
        <v>242</v>
      </c>
      <c r="B588" t="s">
        <v>248</v>
      </c>
      <c r="C588" t="s">
        <v>244</v>
      </c>
      <c r="D588" t="s">
        <v>309</v>
      </c>
      <c r="E588" t="s">
        <v>10486</v>
      </c>
      <c r="F588" t="s">
        <v>10487</v>
      </c>
      <c r="G588" t="s">
        <v>7632</v>
      </c>
      <c r="H588" t="s">
        <v>248</v>
      </c>
      <c r="I588" t="s">
        <v>242</v>
      </c>
      <c r="J588" t="s">
        <v>10488</v>
      </c>
      <c r="K588" t="s">
        <v>96</v>
      </c>
      <c r="L588" t="s">
        <v>10489</v>
      </c>
      <c r="M588" s="35">
        <v>46003.419768518521</v>
      </c>
      <c r="N588" s="35">
        <v>46004.657638888893</v>
      </c>
      <c r="P588" t="s">
        <v>7635</v>
      </c>
      <c r="Q588" t="s">
        <v>7636</v>
      </c>
      <c r="R588" t="s">
        <v>964</v>
      </c>
      <c r="S588" t="s">
        <v>964</v>
      </c>
      <c r="T588" t="s">
        <v>100</v>
      </c>
      <c r="U588" t="s">
        <v>5928</v>
      </c>
      <c r="V588" t="s">
        <v>10490</v>
      </c>
      <c r="W588" t="s">
        <v>102</v>
      </c>
      <c r="Y588" t="s">
        <v>8</v>
      </c>
      <c r="Z588" t="s">
        <v>105</v>
      </c>
      <c r="AA588" t="s">
        <v>1031</v>
      </c>
      <c r="AB588" s="37">
        <v>1</v>
      </c>
      <c r="AC588" s="37">
        <v>35780</v>
      </c>
      <c r="AD588" s="37">
        <v>75096</v>
      </c>
      <c r="AE588" s="37">
        <v>35780</v>
      </c>
    </row>
    <row r="589" spans="1:31">
      <c r="A589" t="s">
        <v>85</v>
      </c>
      <c r="B589" t="s">
        <v>86</v>
      </c>
      <c r="C589" t="s">
        <v>87</v>
      </c>
      <c r="D589" t="s">
        <v>202</v>
      </c>
      <c r="E589" t="s">
        <v>10491</v>
      </c>
      <c r="F589" t="s">
        <v>10492</v>
      </c>
      <c r="G589" t="s">
        <v>7632</v>
      </c>
      <c r="H589" t="s">
        <v>93</v>
      </c>
      <c r="I589" t="s">
        <v>85</v>
      </c>
      <c r="J589" t="s">
        <v>10493</v>
      </c>
      <c r="K589" t="s">
        <v>96</v>
      </c>
      <c r="L589" t="s">
        <v>10494</v>
      </c>
      <c r="M589" s="35">
        <v>46003.418865740743</v>
      </c>
      <c r="N589" s="35">
        <v>46004.661111111112</v>
      </c>
      <c r="P589" t="s">
        <v>7635</v>
      </c>
      <c r="Q589" t="s">
        <v>7636</v>
      </c>
      <c r="R589" t="s">
        <v>98</v>
      </c>
      <c r="S589" t="s">
        <v>99</v>
      </c>
      <c r="T589" t="s">
        <v>100</v>
      </c>
      <c r="U589" t="s">
        <v>5928</v>
      </c>
      <c r="V589" t="s">
        <v>10495</v>
      </c>
      <c r="W589" t="s">
        <v>102</v>
      </c>
      <c r="Y589" t="s">
        <v>8</v>
      </c>
      <c r="Z589" t="s">
        <v>105</v>
      </c>
      <c r="AA589" t="s">
        <v>209</v>
      </c>
      <c r="AB589" s="37">
        <v>1</v>
      </c>
      <c r="AC589" s="37">
        <v>35780</v>
      </c>
      <c r="AD589" s="37">
        <v>75096</v>
      </c>
      <c r="AE589" s="37">
        <v>35780</v>
      </c>
    </row>
    <row r="590" spans="1:31">
      <c r="A590" t="s">
        <v>189</v>
      </c>
      <c r="B590" t="s">
        <v>190</v>
      </c>
      <c r="C590" t="s">
        <v>191</v>
      </c>
      <c r="D590" t="s">
        <v>837</v>
      </c>
      <c r="E590" t="s">
        <v>10496</v>
      </c>
      <c r="F590" t="s">
        <v>10497</v>
      </c>
      <c r="G590" t="s">
        <v>7632</v>
      </c>
      <c r="H590" t="s">
        <v>195</v>
      </c>
      <c r="I590" t="s">
        <v>840</v>
      </c>
      <c r="J590" t="s">
        <v>10498</v>
      </c>
      <c r="K590" t="s">
        <v>96</v>
      </c>
      <c r="L590" t="s">
        <v>10499</v>
      </c>
      <c r="M590" s="35">
        <v>46003.448287037027</v>
      </c>
      <c r="N590" s="35">
        <v>46020.409722222219</v>
      </c>
      <c r="P590" t="s">
        <v>7635</v>
      </c>
      <c r="Q590" t="s">
        <v>7636</v>
      </c>
      <c r="R590" t="s">
        <v>142</v>
      </c>
      <c r="S590" t="s">
        <v>155</v>
      </c>
      <c r="U590" t="s">
        <v>5928</v>
      </c>
      <c r="V590" t="s">
        <v>10500</v>
      </c>
      <c r="W590" t="s">
        <v>102</v>
      </c>
      <c r="Y590" t="s">
        <v>8</v>
      </c>
      <c r="Z590" t="s">
        <v>105</v>
      </c>
      <c r="AA590" t="s">
        <v>8363</v>
      </c>
      <c r="AB590" s="37">
        <v>1</v>
      </c>
      <c r="AC590" s="37">
        <v>35780</v>
      </c>
      <c r="AD590" s="37">
        <v>75096</v>
      </c>
      <c r="AE590" s="37">
        <v>35780</v>
      </c>
    </row>
    <row r="591" spans="1:31">
      <c r="A591" t="s">
        <v>317</v>
      </c>
      <c r="B591" t="s">
        <v>124</v>
      </c>
      <c r="C591" t="s">
        <v>125</v>
      </c>
      <c r="D591" t="s">
        <v>1441</v>
      </c>
      <c r="E591" t="s">
        <v>10501</v>
      </c>
      <c r="F591" t="s">
        <v>10502</v>
      </c>
      <c r="G591" t="s">
        <v>7632</v>
      </c>
      <c r="H591" t="s">
        <v>321</v>
      </c>
      <c r="I591" t="s">
        <v>317</v>
      </c>
      <c r="J591" t="s">
        <v>10503</v>
      </c>
      <c r="K591" t="s">
        <v>96</v>
      </c>
      <c r="L591" t="s">
        <v>10504</v>
      </c>
      <c r="M591" s="35">
        <v>46003.455787037034</v>
      </c>
      <c r="N591" s="35">
        <v>46006.714583333327</v>
      </c>
      <c r="P591" t="s">
        <v>7635</v>
      </c>
      <c r="Q591" t="s">
        <v>7636</v>
      </c>
      <c r="R591" t="s">
        <v>98</v>
      </c>
      <c r="S591" t="s">
        <v>119</v>
      </c>
      <c r="T591" t="s">
        <v>100</v>
      </c>
      <c r="U591" t="s">
        <v>5928</v>
      </c>
      <c r="V591" t="s">
        <v>10505</v>
      </c>
      <c r="W591" t="s">
        <v>7667</v>
      </c>
      <c r="Y591" t="s">
        <v>8</v>
      </c>
      <c r="Z591" t="s">
        <v>105</v>
      </c>
      <c r="AA591" t="s">
        <v>956</v>
      </c>
      <c r="AB591" s="37">
        <v>1</v>
      </c>
      <c r="AC591" s="37">
        <v>35780</v>
      </c>
      <c r="AD591" s="37">
        <v>0</v>
      </c>
      <c r="AE591" s="37">
        <v>35780</v>
      </c>
    </row>
    <row r="592" spans="1:31">
      <c r="A592" t="s">
        <v>108</v>
      </c>
      <c r="B592" t="s">
        <v>109</v>
      </c>
      <c r="C592" t="s">
        <v>110</v>
      </c>
      <c r="D592" t="s">
        <v>180</v>
      </c>
      <c r="E592" t="s">
        <v>10506</v>
      </c>
      <c r="F592" t="s">
        <v>10507</v>
      </c>
      <c r="G592" t="s">
        <v>7632</v>
      </c>
      <c r="H592" t="s">
        <v>183</v>
      </c>
      <c r="I592" t="s">
        <v>108</v>
      </c>
      <c r="J592" t="s">
        <v>10508</v>
      </c>
      <c r="K592" t="s">
        <v>96</v>
      </c>
      <c r="L592" t="s">
        <v>10509</v>
      </c>
      <c r="M592" s="35">
        <v>46003.455370370371</v>
      </c>
      <c r="N592" s="35">
        <v>46004.634027777778</v>
      </c>
      <c r="P592" t="s">
        <v>7635</v>
      </c>
      <c r="Q592" t="s">
        <v>7636</v>
      </c>
      <c r="R592" t="s">
        <v>98</v>
      </c>
      <c r="S592" t="s">
        <v>99</v>
      </c>
      <c r="T592" t="s">
        <v>100</v>
      </c>
      <c r="U592" t="s">
        <v>5928</v>
      </c>
      <c r="V592" t="s">
        <v>10510</v>
      </c>
      <c r="W592" t="s">
        <v>102</v>
      </c>
      <c r="Y592" t="s">
        <v>8</v>
      </c>
      <c r="Z592" t="s">
        <v>105</v>
      </c>
      <c r="AA592" t="s">
        <v>976</v>
      </c>
      <c r="AB592" s="37">
        <v>1</v>
      </c>
      <c r="AC592" s="37">
        <v>35780</v>
      </c>
      <c r="AD592" s="37">
        <v>75096</v>
      </c>
      <c r="AE592" s="37">
        <v>35780</v>
      </c>
    </row>
    <row r="593" spans="1:31">
      <c r="A593" t="s">
        <v>108</v>
      </c>
      <c r="B593" t="s">
        <v>109</v>
      </c>
      <c r="C593" t="s">
        <v>110</v>
      </c>
      <c r="D593" t="s">
        <v>180</v>
      </c>
      <c r="E593" t="s">
        <v>10511</v>
      </c>
      <c r="F593" t="s">
        <v>10512</v>
      </c>
      <c r="G593" t="s">
        <v>7632</v>
      </c>
      <c r="H593" t="s">
        <v>183</v>
      </c>
      <c r="I593" t="s">
        <v>108</v>
      </c>
      <c r="J593" t="s">
        <v>10513</v>
      </c>
      <c r="K593" t="s">
        <v>96</v>
      </c>
      <c r="L593" t="s">
        <v>10514</v>
      </c>
      <c r="M593" s="35">
        <v>46003.456574074073</v>
      </c>
      <c r="N593" s="35">
        <v>46004.638888888891</v>
      </c>
      <c r="P593" t="s">
        <v>7635</v>
      </c>
      <c r="Q593" t="s">
        <v>7636</v>
      </c>
      <c r="R593" t="s">
        <v>98</v>
      </c>
      <c r="S593" t="s">
        <v>119</v>
      </c>
      <c r="T593" t="s">
        <v>100</v>
      </c>
      <c r="U593" t="s">
        <v>5928</v>
      </c>
      <c r="V593" t="s">
        <v>10515</v>
      </c>
      <c r="W593" t="s">
        <v>102</v>
      </c>
      <c r="Y593" t="s">
        <v>8</v>
      </c>
      <c r="Z593" t="s">
        <v>105</v>
      </c>
      <c r="AA593" t="s">
        <v>976</v>
      </c>
      <c r="AB593" s="37">
        <v>1</v>
      </c>
      <c r="AC593" s="37">
        <v>35780</v>
      </c>
      <c r="AD593" s="37">
        <v>75096</v>
      </c>
      <c r="AE593" s="37">
        <v>35780</v>
      </c>
    </row>
    <row r="594" spans="1:31">
      <c r="A594" t="s">
        <v>189</v>
      </c>
      <c r="B594" t="s">
        <v>190</v>
      </c>
      <c r="C594" t="s">
        <v>191</v>
      </c>
      <c r="D594" t="s">
        <v>374</v>
      </c>
      <c r="E594" t="s">
        <v>10516</v>
      </c>
      <c r="F594" t="s">
        <v>10517</v>
      </c>
      <c r="G594" t="s">
        <v>7632</v>
      </c>
      <c r="H594" t="s">
        <v>195</v>
      </c>
      <c r="I594" t="s">
        <v>377</v>
      </c>
      <c r="J594" t="s">
        <v>10518</v>
      </c>
      <c r="K594" t="s">
        <v>96</v>
      </c>
      <c r="L594" t="s">
        <v>10519</v>
      </c>
      <c r="M594" s="35">
        <v>46003.457824074067</v>
      </c>
      <c r="N594" s="35">
        <v>46009.500694444447</v>
      </c>
      <c r="P594" t="s">
        <v>7635</v>
      </c>
      <c r="Q594" t="s">
        <v>7636</v>
      </c>
      <c r="R594" t="s">
        <v>964</v>
      </c>
      <c r="S594" t="s">
        <v>964</v>
      </c>
      <c r="T594" t="s">
        <v>100</v>
      </c>
      <c r="U594" t="s">
        <v>5928</v>
      </c>
      <c r="V594" t="s">
        <v>10520</v>
      </c>
      <c r="W594" t="s">
        <v>102</v>
      </c>
      <c r="Y594" t="s">
        <v>11</v>
      </c>
      <c r="Z594" t="s">
        <v>105</v>
      </c>
      <c r="AA594" t="s">
        <v>382</v>
      </c>
      <c r="AB594" s="37">
        <v>1</v>
      </c>
      <c r="AC594" s="37">
        <v>67654</v>
      </c>
      <c r="AD594" s="37">
        <v>140396</v>
      </c>
      <c r="AE594" s="37">
        <v>67654</v>
      </c>
    </row>
    <row r="595" spans="1:31">
      <c r="A595" t="s">
        <v>284</v>
      </c>
      <c r="B595" t="s">
        <v>957</v>
      </c>
      <c r="C595" t="s">
        <v>286</v>
      </c>
      <c r="D595" t="s">
        <v>3223</v>
      </c>
      <c r="E595" t="s">
        <v>10521</v>
      </c>
      <c r="F595" t="s">
        <v>10522</v>
      </c>
      <c r="G595" t="s">
        <v>7632</v>
      </c>
      <c r="H595" t="s">
        <v>290</v>
      </c>
      <c r="I595" t="s">
        <v>284</v>
      </c>
      <c r="J595" t="s">
        <v>10523</v>
      </c>
      <c r="K595" t="s">
        <v>96</v>
      </c>
      <c r="L595" t="s">
        <v>10524</v>
      </c>
      <c r="M595" s="35">
        <v>46003.47384259259</v>
      </c>
      <c r="N595" s="35">
        <v>46004.637499999997</v>
      </c>
      <c r="P595" t="s">
        <v>7635</v>
      </c>
      <c r="Q595" t="s">
        <v>7636</v>
      </c>
      <c r="R595" t="s">
        <v>964</v>
      </c>
      <c r="S595" t="s">
        <v>964</v>
      </c>
      <c r="T595" t="s">
        <v>100</v>
      </c>
      <c r="U595" t="s">
        <v>5928</v>
      </c>
      <c r="V595" t="s">
        <v>10525</v>
      </c>
      <c r="W595" t="s">
        <v>102</v>
      </c>
      <c r="Y595" t="s">
        <v>8</v>
      </c>
      <c r="Z595" t="s">
        <v>105</v>
      </c>
      <c r="AA595" t="s">
        <v>810</v>
      </c>
      <c r="AB595" s="37">
        <v>1</v>
      </c>
      <c r="AC595" s="37">
        <v>35780</v>
      </c>
      <c r="AD595" s="37">
        <v>75096</v>
      </c>
      <c r="AE595" s="37">
        <v>35780</v>
      </c>
    </row>
    <row r="596" spans="1:31">
      <c r="A596" t="s">
        <v>159</v>
      </c>
      <c r="B596" t="s">
        <v>109</v>
      </c>
      <c r="C596" t="s">
        <v>160</v>
      </c>
      <c r="D596" t="s">
        <v>6672</v>
      </c>
      <c r="E596" t="s">
        <v>10526</v>
      </c>
      <c r="F596" t="s">
        <v>10527</v>
      </c>
      <c r="G596" t="s">
        <v>7632</v>
      </c>
      <c r="H596" t="s">
        <v>165</v>
      </c>
      <c r="I596" t="s">
        <v>722</v>
      </c>
      <c r="J596" t="s">
        <v>10528</v>
      </c>
      <c r="K596" t="s">
        <v>96</v>
      </c>
      <c r="L596" t="s">
        <v>10529</v>
      </c>
      <c r="M596" s="35">
        <v>46003.48510416667</v>
      </c>
      <c r="N596" s="35">
        <v>46008.601388888892</v>
      </c>
      <c r="P596" t="s">
        <v>7635</v>
      </c>
      <c r="Q596" t="s">
        <v>7636</v>
      </c>
      <c r="R596" t="s">
        <v>98</v>
      </c>
      <c r="S596" t="s">
        <v>119</v>
      </c>
      <c r="T596" t="s">
        <v>100</v>
      </c>
      <c r="U596" t="s">
        <v>5928</v>
      </c>
      <c r="V596" t="s">
        <v>10530</v>
      </c>
      <c r="W596" t="s">
        <v>102</v>
      </c>
      <c r="Y596" t="s">
        <v>11</v>
      </c>
      <c r="Z596" t="s">
        <v>105</v>
      </c>
      <c r="AA596" t="s">
        <v>1252</v>
      </c>
      <c r="AB596" s="37">
        <v>1</v>
      </c>
      <c r="AC596" s="37">
        <v>67654</v>
      </c>
      <c r="AD596" s="37">
        <v>140396</v>
      </c>
      <c r="AE596" s="37">
        <v>67654</v>
      </c>
    </row>
    <row r="597" spans="1:31">
      <c r="A597" t="s">
        <v>231</v>
      </c>
      <c r="B597" t="s">
        <v>86</v>
      </c>
      <c r="C597" t="s">
        <v>87</v>
      </c>
      <c r="D597" t="s">
        <v>1298</v>
      </c>
      <c r="E597" t="s">
        <v>10531</v>
      </c>
      <c r="F597" t="s">
        <v>10532</v>
      </c>
      <c r="G597" t="s">
        <v>7632</v>
      </c>
      <c r="H597" t="s">
        <v>235</v>
      </c>
      <c r="I597" t="s">
        <v>1301</v>
      </c>
      <c r="J597" t="s">
        <v>10533</v>
      </c>
      <c r="K597" t="s">
        <v>96</v>
      </c>
      <c r="L597" t="s">
        <v>10534</v>
      </c>
      <c r="M597" s="35">
        <v>46003.472094907411</v>
      </c>
      <c r="N597" s="35">
        <v>46007.527777777781</v>
      </c>
      <c r="P597" t="s">
        <v>7635</v>
      </c>
      <c r="Q597" t="s">
        <v>7636</v>
      </c>
      <c r="R597" t="s">
        <v>98</v>
      </c>
      <c r="S597" t="s">
        <v>119</v>
      </c>
      <c r="T597" t="s">
        <v>100</v>
      </c>
      <c r="U597" t="s">
        <v>5928</v>
      </c>
      <c r="V597" t="s">
        <v>10535</v>
      </c>
      <c r="W597" t="s">
        <v>102</v>
      </c>
      <c r="Y597" t="s">
        <v>11</v>
      </c>
      <c r="Z597" t="s">
        <v>105</v>
      </c>
      <c r="AA597" t="s">
        <v>1851</v>
      </c>
      <c r="AB597" s="37">
        <v>1</v>
      </c>
      <c r="AC597" s="37">
        <v>67654</v>
      </c>
      <c r="AD597" s="37">
        <v>140396</v>
      </c>
      <c r="AE597" s="37">
        <v>67654</v>
      </c>
    </row>
    <row r="598" spans="1:31">
      <c r="A598" t="s">
        <v>189</v>
      </c>
      <c r="B598" t="s">
        <v>190</v>
      </c>
      <c r="C598" t="s">
        <v>191</v>
      </c>
      <c r="D598" t="s">
        <v>837</v>
      </c>
      <c r="E598" t="s">
        <v>10536</v>
      </c>
      <c r="F598" t="s">
        <v>10537</v>
      </c>
      <c r="G598" t="s">
        <v>7632</v>
      </c>
      <c r="H598" t="s">
        <v>195</v>
      </c>
      <c r="I598" t="s">
        <v>840</v>
      </c>
      <c r="J598" t="s">
        <v>10538</v>
      </c>
      <c r="K598" t="s">
        <v>96</v>
      </c>
      <c r="L598" t="s">
        <v>10539</v>
      </c>
      <c r="M598" s="35">
        <v>46003.488229166673</v>
      </c>
      <c r="N598" s="35">
        <v>46010.663888888892</v>
      </c>
      <c r="P598" t="s">
        <v>7635</v>
      </c>
      <c r="Q598" t="s">
        <v>7636</v>
      </c>
      <c r="R598" t="s">
        <v>964</v>
      </c>
      <c r="S598" t="s">
        <v>964</v>
      </c>
      <c r="U598" t="s">
        <v>5928</v>
      </c>
      <c r="V598" t="s">
        <v>10540</v>
      </c>
      <c r="W598" t="s">
        <v>102</v>
      </c>
      <c r="Y598" t="s">
        <v>8</v>
      </c>
      <c r="Z598" t="s">
        <v>105</v>
      </c>
      <c r="AA598" t="s">
        <v>8363</v>
      </c>
      <c r="AB598" s="37">
        <v>1</v>
      </c>
      <c r="AC598" s="37">
        <v>35780</v>
      </c>
      <c r="AD598" s="37">
        <v>75096</v>
      </c>
      <c r="AE598" s="37">
        <v>35780</v>
      </c>
    </row>
    <row r="599" spans="1:31">
      <c r="A599" t="s">
        <v>297</v>
      </c>
      <c r="B599" t="s">
        <v>109</v>
      </c>
      <c r="C599" t="s">
        <v>110</v>
      </c>
      <c r="D599" t="s">
        <v>352</v>
      </c>
      <c r="E599" t="s">
        <v>10541</v>
      </c>
      <c r="F599" t="s">
        <v>10542</v>
      </c>
      <c r="G599" t="s">
        <v>7632</v>
      </c>
      <c r="H599" t="s">
        <v>302</v>
      </c>
      <c r="I599" t="s">
        <v>297</v>
      </c>
      <c r="J599" t="s">
        <v>10543</v>
      </c>
      <c r="K599" t="s">
        <v>96</v>
      </c>
      <c r="L599" t="s">
        <v>10544</v>
      </c>
      <c r="M599" s="35">
        <v>46003.519999999997</v>
      </c>
      <c r="N599" s="35">
        <v>46004.643055555563</v>
      </c>
      <c r="P599" t="s">
        <v>7635</v>
      </c>
      <c r="Q599" t="s">
        <v>7636</v>
      </c>
      <c r="R599" t="s">
        <v>964</v>
      </c>
      <c r="S599" t="s">
        <v>964</v>
      </c>
      <c r="T599" t="s">
        <v>100</v>
      </c>
      <c r="U599" t="s">
        <v>5928</v>
      </c>
      <c r="V599" t="s">
        <v>10545</v>
      </c>
      <c r="W599" t="s">
        <v>102</v>
      </c>
      <c r="Y599" t="s">
        <v>8</v>
      </c>
      <c r="Z599" t="s">
        <v>105</v>
      </c>
      <c r="AA599" t="s">
        <v>1005</v>
      </c>
      <c r="AB599" s="37">
        <v>1</v>
      </c>
      <c r="AC599" s="37">
        <v>35780</v>
      </c>
      <c r="AD599" s="37">
        <v>75096</v>
      </c>
      <c r="AE599" s="37">
        <v>35780</v>
      </c>
    </row>
    <row r="600" spans="1:31">
      <c r="A600" t="s">
        <v>1261</v>
      </c>
      <c r="B600" t="s">
        <v>124</v>
      </c>
      <c r="C600" t="s">
        <v>125</v>
      </c>
      <c r="D600" t="s">
        <v>2876</v>
      </c>
      <c r="E600" t="s">
        <v>10546</v>
      </c>
      <c r="F600" t="s">
        <v>10547</v>
      </c>
      <c r="G600" t="s">
        <v>7632</v>
      </c>
      <c r="H600" t="s">
        <v>1265</v>
      </c>
      <c r="I600" t="s">
        <v>2879</v>
      </c>
      <c r="J600" t="s">
        <v>10548</v>
      </c>
      <c r="K600" t="s">
        <v>96</v>
      </c>
      <c r="L600" t="s">
        <v>10549</v>
      </c>
      <c r="M600" s="35">
        <v>46003.553194444437</v>
      </c>
      <c r="N600" s="35">
        <v>46006.511111111111</v>
      </c>
      <c r="P600" t="s">
        <v>7635</v>
      </c>
      <c r="Q600" t="s">
        <v>7636</v>
      </c>
      <c r="R600" t="s">
        <v>964</v>
      </c>
      <c r="S600" t="s">
        <v>964</v>
      </c>
      <c r="T600" t="s">
        <v>100</v>
      </c>
      <c r="U600" t="s">
        <v>5928</v>
      </c>
      <c r="V600" t="s">
        <v>10550</v>
      </c>
      <c r="W600" t="s">
        <v>102</v>
      </c>
      <c r="Y600" t="s">
        <v>8</v>
      </c>
      <c r="Z600" t="s">
        <v>105</v>
      </c>
      <c r="AA600" t="s">
        <v>2746</v>
      </c>
      <c r="AB600" s="37">
        <v>1</v>
      </c>
      <c r="AC600" s="37">
        <v>35780</v>
      </c>
      <c r="AD600" s="37">
        <v>75096</v>
      </c>
      <c r="AE600" s="37">
        <v>35780</v>
      </c>
    </row>
    <row r="601" spans="1:31">
      <c r="A601" t="s">
        <v>242</v>
      </c>
      <c r="B601" t="s">
        <v>248</v>
      </c>
      <c r="C601" t="s">
        <v>244</v>
      </c>
      <c r="D601" t="s">
        <v>3932</v>
      </c>
      <c r="E601" t="s">
        <v>10551</v>
      </c>
      <c r="F601" t="s">
        <v>10552</v>
      </c>
      <c r="G601" t="s">
        <v>7625</v>
      </c>
      <c r="H601" t="s">
        <v>248</v>
      </c>
      <c r="I601" t="s">
        <v>3935</v>
      </c>
      <c r="J601" t="s">
        <v>10553</v>
      </c>
      <c r="K601" t="s">
        <v>96</v>
      </c>
      <c r="L601" t="s">
        <v>10554</v>
      </c>
      <c r="M601" s="35">
        <v>46003.535092592603</v>
      </c>
      <c r="N601" s="35">
        <v>46009.633333333331</v>
      </c>
      <c r="P601" t="s">
        <v>7628</v>
      </c>
      <c r="R601" t="s">
        <v>98</v>
      </c>
      <c r="S601" t="s">
        <v>119</v>
      </c>
      <c r="U601" t="s">
        <v>5928</v>
      </c>
      <c r="V601" t="s">
        <v>10555</v>
      </c>
      <c r="W601" t="s">
        <v>7628</v>
      </c>
      <c r="Y601" t="s">
        <v>13</v>
      </c>
      <c r="Z601" t="s">
        <v>105</v>
      </c>
      <c r="AB601" s="37">
        <v>1</v>
      </c>
      <c r="AC601" s="37">
        <v>35780</v>
      </c>
      <c r="AD601" s="37">
        <v>0</v>
      </c>
      <c r="AE601" s="37">
        <v>35780</v>
      </c>
    </row>
    <row r="602" spans="1:31">
      <c r="A602" t="s">
        <v>147</v>
      </c>
      <c r="B602" t="s">
        <v>124</v>
      </c>
      <c r="C602" t="s">
        <v>125</v>
      </c>
      <c r="D602" t="s">
        <v>1688</v>
      </c>
      <c r="E602" t="s">
        <v>10556</v>
      </c>
      <c r="F602" t="s">
        <v>10557</v>
      </c>
      <c r="G602" t="s">
        <v>7625</v>
      </c>
      <c r="H602" t="s">
        <v>151</v>
      </c>
      <c r="I602" t="s">
        <v>1691</v>
      </c>
      <c r="J602" t="s">
        <v>10558</v>
      </c>
      <c r="K602" t="s">
        <v>96</v>
      </c>
      <c r="L602" t="s">
        <v>10559</v>
      </c>
      <c r="M602" s="35">
        <v>46003.586435185192</v>
      </c>
      <c r="N602" s="35">
        <v>46010.488194444442</v>
      </c>
      <c r="P602" t="s">
        <v>7628</v>
      </c>
      <c r="R602" t="s">
        <v>963</v>
      </c>
      <c r="S602" t="s">
        <v>963</v>
      </c>
      <c r="U602" t="s">
        <v>5928</v>
      </c>
      <c r="V602" t="s">
        <v>10560</v>
      </c>
      <c r="W602" t="s">
        <v>7628</v>
      </c>
      <c r="Y602" t="s">
        <v>15</v>
      </c>
      <c r="Z602" t="s">
        <v>105</v>
      </c>
      <c r="AB602" s="37">
        <v>1</v>
      </c>
      <c r="AC602" s="37">
        <v>35780</v>
      </c>
      <c r="AD602" s="37">
        <v>0</v>
      </c>
      <c r="AE602" s="37">
        <v>35780</v>
      </c>
    </row>
    <row r="603" spans="1:31">
      <c r="A603" t="s">
        <v>707</v>
      </c>
      <c r="B603" t="s">
        <v>109</v>
      </c>
      <c r="C603" t="s">
        <v>160</v>
      </c>
      <c r="D603" t="s">
        <v>1184</v>
      </c>
      <c r="E603" t="s">
        <v>10561</v>
      </c>
      <c r="F603" t="s">
        <v>9291</v>
      </c>
      <c r="G603" t="s">
        <v>7632</v>
      </c>
      <c r="H603" t="s">
        <v>302</v>
      </c>
      <c r="I603" t="s">
        <v>1187</v>
      </c>
      <c r="J603" t="s">
        <v>9292</v>
      </c>
      <c r="K603" t="s">
        <v>96</v>
      </c>
      <c r="L603" t="s">
        <v>10562</v>
      </c>
      <c r="M603" s="35">
        <v>46003.60297453704</v>
      </c>
      <c r="N603" s="35">
        <v>46004.632638888892</v>
      </c>
      <c r="P603" t="s">
        <v>7635</v>
      </c>
      <c r="Q603" t="s">
        <v>7636</v>
      </c>
      <c r="R603" t="s">
        <v>98</v>
      </c>
      <c r="S603" t="s">
        <v>119</v>
      </c>
      <c r="T603" t="s">
        <v>100</v>
      </c>
      <c r="U603" t="s">
        <v>5928</v>
      </c>
      <c r="V603" t="s">
        <v>10563</v>
      </c>
      <c r="W603" t="s">
        <v>102</v>
      </c>
      <c r="Y603" t="s">
        <v>8</v>
      </c>
      <c r="Z603" t="s">
        <v>105</v>
      </c>
      <c r="AA603" t="s">
        <v>1252</v>
      </c>
      <c r="AB603" s="37">
        <v>1</v>
      </c>
      <c r="AC603" s="37">
        <v>35780</v>
      </c>
      <c r="AD603" s="37">
        <v>75096</v>
      </c>
      <c r="AE603" s="37">
        <v>35780</v>
      </c>
    </row>
    <row r="604" spans="1:31">
      <c r="A604" t="s">
        <v>492</v>
      </c>
      <c r="B604" t="s">
        <v>957</v>
      </c>
      <c r="C604" t="s">
        <v>286</v>
      </c>
      <c r="D604" t="s">
        <v>493</v>
      </c>
      <c r="E604" t="s">
        <v>10564</v>
      </c>
      <c r="F604" t="s">
        <v>10565</v>
      </c>
      <c r="G604" t="s">
        <v>7632</v>
      </c>
      <c r="H604" t="s">
        <v>496</v>
      </c>
      <c r="I604" t="s">
        <v>492</v>
      </c>
      <c r="J604" t="s">
        <v>10566</v>
      </c>
      <c r="K604" t="s">
        <v>96</v>
      </c>
      <c r="L604" t="s">
        <v>10567</v>
      </c>
      <c r="M604" s="35">
        <v>46003.612592592603</v>
      </c>
      <c r="N604" s="35">
        <v>46006.546527777777</v>
      </c>
      <c r="P604" t="s">
        <v>7635</v>
      </c>
      <c r="Q604" t="s">
        <v>7636</v>
      </c>
      <c r="R604" t="s">
        <v>98</v>
      </c>
      <c r="S604" t="s">
        <v>99</v>
      </c>
      <c r="T604" t="s">
        <v>100</v>
      </c>
      <c r="U604" t="s">
        <v>5928</v>
      </c>
      <c r="V604" t="s">
        <v>10568</v>
      </c>
      <c r="W604" t="s">
        <v>102</v>
      </c>
      <c r="Y604" t="s">
        <v>8</v>
      </c>
      <c r="Z604" t="s">
        <v>105</v>
      </c>
      <c r="AA604" t="s">
        <v>501</v>
      </c>
      <c r="AB604" s="37">
        <v>1</v>
      </c>
      <c r="AC604" s="37">
        <v>35780</v>
      </c>
      <c r="AD604" s="37">
        <v>75096</v>
      </c>
      <c r="AE604" s="37">
        <v>35780</v>
      </c>
    </row>
    <row r="605" spans="1:31">
      <c r="A605" t="s">
        <v>189</v>
      </c>
      <c r="B605" t="s">
        <v>190</v>
      </c>
      <c r="C605" t="s">
        <v>191</v>
      </c>
      <c r="D605" t="s">
        <v>210</v>
      </c>
      <c r="E605" t="s">
        <v>10569</v>
      </c>
      <c r="F605" t="s">
        <v>10570</v>
      </c>
      <c r="G605" t="s">
        <v>7632</v>
      </c>
      <c r="H605" t="s">
        <v>195</v>
      </c>
      <c r="I605" t="s">
        <v>189</v>
      </c>
      <c r="J605" t="s">
        <v>10571</v>
      </c>
      <c r="K605" t="s">
        <v>96</v>
      </c>
      <c r="L605" t="s">
        <v>10572</v>
      </c>
      <c r="M605" s="35">
        <v>46003.621979166674</v>
      </c>
      <c r="N605" s="35">
        <v>46014.432638888888</v>
      </c>
      <c r="P605" t="s">
        <v>7635</v>
      </c>
      <c r="Q605" t="s">
        <v>7636</v>
      </c>
      <c r="R605" t="s">
        <v>98</v>
      </c>
      <c r="S605" t="s">
        <v>99</v>
      </c>
      <c r="U605" t="s">
        <v>5928</v>
      </c>
      <c r="V605" t="s">
        <v>10573</v>
      </c>
      <c r="W605" t="s">
        <v>102</v>
      </c>
      <c r="Y605" t="s">
        <v>8</v>
      </c>
      <c r="Z605" t="s">
        <v>105</v>
      </c>
      <c r="AA605" t="s">
        <v>7841</v>
      </c>
      <c r="AB605" s="37">
        <v>1</v>
      </c>
      <c r="AC605" s="37">
        <v>35780</v>
      </c>
      <c r="AD605" s="37">
        <v>75096</v>
      </c>
      <c r="AE605" s="37">
        <v>35780</v>
      </c>
    </row>
    <row r="606" spans="1:31">
      <c r="A606" t="s">
        <v>242</v>
      </c>
      <c r="B606" t="s">
        <v>248</v>
      </c>
      <c r="C606" t="s">
        <v>244</v>
      </c>
      <c r="D606" t="s">
        <v>309</v>
      </c>
      <c r="E606" t="s">
        <v>10574</v>
      </c>
      <c r="F606" t="s">
        <v>10575</v>
      </c>
      <c r="G606" t="s">
        <v>7632</v>
      </c>
      <c r="H606" t="s">
        <v>248</v>
      </c>
      <c r="I606" t="s">
        <v>242</v>
      </c>
      <c r="J606" t="s">
        <v>10576</v>
      </c>
      <c r="K606" t="s">
        <v>96</v>
      </c>
      <c r="L606" t="s">
        <v>10577</v>
      </c>
      <c r="M606" s="35">
        <v>46003.685162037043</v>
      </c>
      <c r="N606" s="35">
        <v>46006.447916666657</v>
      </c>
      <c r="P606" t="s">
        <v>7635</v>
      </c>
      <c r="Q606" t="s">
        <v>7636</v>
      </c>
      <c r="R606" t="s">
        <v>964</v>
      </c>
      <c r="S606" t="s">
        <v>964</v>
      </c>
      <c r="T606" t="s">
        <v>100</v>
      </c>
      <c r="U606" t="s">
        <v>5928</v>
      </c>
      <c r="V606" t="s">
        <v>10578</v>
      </c>
      <c r="W606" t="s">
        <v>102</v>
      </c>
      <c r="Y606" t="s">
        <v>8</v>
      </c>
      <c r="Z606" t="s">
        <v>105</v>
      </c>
      <c r="AA606" t="s">
        <v>2012</v>
      </c>
      <c r="AB606" s="37">
        <v>1</v>
      </c>
      <c r="AC606" s="37">
        <v>35780</v>
      </c>
      <c r="AD606" s="37">
        <v>75096</v>
      </c>
      <c r="AE606" s="37">
        <v>35780</v>
      </c>
    </row>
    <row r="607" spans="1:31">
      <c r="A607" t="s">
        <v>242</v>
      </c>
      <c r="B607" t="s">
        <v>248</v>
      </c>
      <c r="C607" t="s">
        <v>244</v>
      </c>
      <c r="D607" t="s">
        <v>309</v>
      </c>
      <c r="E607" t="s">
        <v>10579</v>
      </c>
      <c r="F607" t="s">
        <v>10580</v>
      </c>
      <c r="G607" t="s">
        <v>7632</v>
      </c>
      <c r="H607" t="s">
        <v>248</v>
      </c>
      <c r="I607" t="s">
        <v>242</v>
      </c>
      <c r="J607" t="s">
        <v>10581</v>
      </c>
      <c r="K607" t="s">
        <v>96</v>
      </c>
      <c r="L607" t="s">
        <v>10582</v>
      </c>
      <c r="M607" s="35">
        <v>46003.681030092594</v>
      </c>
      <c r="N607" s="35">
        <v>46006.45208333333</v>
      </c>
      <c r="P607" t="s">
        <v>7635</v>
      </c>
      <c r="Q607" t="s">
        <v>7636</v>
      </c>
      <c r="R607" t="s">
        <v>964</v>
      </c>
      <c r="S607" t="s">
        <v>964</v>
      </c>
      <c r="T607" t="s">
        <v>100</v>
      </c>
      <c r="U607" t="s">
        <v>5928</v>
      </c>
      <c r="V607" t="s">
        <v>10583</v>
      </c>
      <c r="W607" t="s">
        <v>102</v>
      </c>
      <c r="Y607" t="s">
        <v>8</v>
      </c>
      <c r="Z607" t="s">
        <v>105</v>
      </c>
      <c r="AA607" t="s">
        <v>2012</v>
      </c>
      <c r="AB607" s="37">
        <v>1</v>
      </c>
      <c r="AC607" s="37">
        <v>35780</v>
      </c>
      <c r="AD607" s="37">
        <v>75096</v>
      </c>
      <c r="AE607" s="37">
        <v>35780</v>
      </c>
    </row>
    <row r="608" spans="1:31">
      <c r="A608" t="s">
        <v>189</v>
      </c>
      <c r="B608" t="s">
        <v>190</v>
      </c>
      <c r="C608" t="s">
        <v>191</v>
      </c>
      <c r="D608" t="s">
        <v>837</v>
      </c>
      <c r="E608" t="s">
        <v>10584</v>
      </c>
      <c r="F608" t="s">
        <v>10585</v>
      </c>
      <c r="G608" t="s">
        <v>7632</v>
      </c>
      <c r="H608" t="s">
        <v>195</v>
      </c>
      <c r="I608" t="s">
        <v>840</v>
      </c>
      <c r="J608" t="s">
        <v>10586</v>
      </c>
      <c r="K608" t="s">
        <v>96</v>
      </c>
      <c r="L608" t="s">
        <v>10587</v>
      </c>
      <c r="M608" s="35">
        <v>46003.686643518522</v>
      </c>
      <c r="N608" s="35">
        <v>46014.433333333327</v>
      </c>
      <c r="P608" t="s">
        <v>7635</v>
      </c>
      <c r="Q608" t="s">
        <v>7636</v>
      </c>
      <c r="R608" t="s">
        <v>98</v>
      </c>
      <c r="S608" t="s">
        <v>99</v>
      </c>
      <c r="U608" t="s">
        <v>5928</v>
      </c>
      <c r="V608" t="s">
        <v>10588</v>
      </c>
      <c r="W608" t="s">
        <v>102</v>
      </c>
      <c r="Y608" t="s">
        <v>8</v>
      </c>
      <c r="Z608" t="s">
        <v>105</v>
      </c>
      <c r="AA608" t="s">
        <v>7841</v>
      </c>
      <c r="AB608" s="37">
        <v>1</v>
      </c>
      <c r="AC608" s="37">
        <v>35780</v>
      </c>
      <c r="AD608" s="37">
        <v>75096</v>
      </c>
      <c r="AE608" s="37">
        <v>35780</v>
      </c>
    </row>
    <row r="609" spans="1:31">
      <c r="A609" t="s">
        <v>297</v>
      </c>
      <c r="B609" t="s">
        <v>109</v>
      </c>
      <c r="C609" t="s">
        <v>110</v>
      </c>
      <c r="D609" t="s">
        <v>4226</v>
      </c>
      <c r="E609" t="s">
        <v>10589</v>
      </c>
      <c r="F609" t="s">
        <v>5275</v>
      </c>
      <c r="G609" t="s">
        <v>7632</v>
      </c>
      <c r="H609" t="s">
        <v>302</v>
      </c>
      <c r="I609" t="s">
        <v>4229</v>
      </c>
      <c r="J609" t="s">
        <v>5276</v>
      </c>
      <c r="K609" t="s">
        <v>96</v>
      </c>
      <c r="L609" t="s">
        <v>10590</v>
      </c>
      <c r="M609" s="35">
        <v>46003.692465277767</v>
      </c>
      <c r="N609" s="35">
        <v>46007.4</v>
      </c>
      <c r="P609" t="s">
        <v>7635</v>
      </c>
      <c r="Q609" t="s">
        <v>7636</v>
      </c>
      <c r="R609" t="s">
        <v>142</v>
      </c>
      <c r="S609" t="s">
        <v>143</v>
      </c>
      <c r="T609" t="s">
        <v>100</v>
      </c>
      <c r="U609" t="s">
        <v>5928</v>
      </c>
      <c r="V609" t="s">
        <v>10591</v>
      </c>
      <c r="W609" t="s">
        <v>102</v>
      </c>
      <c r="Y609" t="s">
        <v>8</v>
      </c>
      <c r="Z609" t="s">
        <v>105</v>
      </c>
      <c r="AA609" t="s">
        <v>1005</v>
      </c>
      <c r="AB609" s="37">
        <v>1</v>
      </c>
      <c r="AC609" s="37">
        <v>35780</v>
      </c>
      <c r="AD609" s="37">
        <v>75096</v>
      </c>
      <c r="AE609" s="37">
        <v>35780</v>
      </c>
    </row>
    <row r="610" spans="1:31">
      <c r="A610" t="s">
        <v>123</v>
      </c>
      <c r="B610" t="s">
        <v>124</v>
      </c>
      <c r="C610" t="s">
        <v>125</v>
      </c>
      <c r="D610" t="s">
        <v>1507</v>
      </c>
      <c r="E610" t="s">
        <v>10592</v>
      </c>
      <c r="F610" t="s">
        <v>10593</v>
      </c>
      <c r="G610" t="s">
        <v>7632</v>
      </c>
      <c r="H610" t="s">
        <v>174</v>
      </c>
      <c r="I610" t="s">
        <v>123</v>
      </c>
      <c r="J610" t="s">
        <v>10594</v>
      </c>
      <c r="K610" t="s">
        <v>96</v>
      </c>
      <c r="L610" t="s">
        <v>10595</v>
      </c>
      <c r="M610" s="35">
        <v>46003.704675925917</v>
      </c>
      <c r="N610" s="35">
        <v>46010.477777777778</v>
      </c>
      <c r="P610" t="s">
        <v>7635</v>
      </c>
      <c r="Q610" t="s">
        <v>7636</v>
      </c>
      <c r="R610" t="s">
        <v>98</v>
      </c>
      <c r="S610" t="s">
        <v>119</v>
      </c>
      <c r="T610" t="s">
        <v>100</v>
      </c>
      <c r="U610" t="s">
        <v>5928</v>
      </c>
      <c r="V610" t="s">
        <v>10596</v>
      </c>
      <c r="W610" t="s">
        <v>102</v>
      </c>
      <c r="Y610" t="s">
        <v>8</v>
      </c>
      <c r="Z610" t="s">
        <v>105</v>
      </c>
      <c r="AA610" t="s">
        <v>1514</v>
      </c>
      <c r="AB610" s="37">
        <v>1</v>
      </c>
      <c r="AC610" s="37">
        <v>35780</v>
      </c>
      <c r="AD610" s="37">
        <v>75096</v>
      </c>
      <c r="AE610" s="37">
        <v>35780</v>
      </c>
    </row>
    <row r="611" spans="1:31">
      <c r="A611" t="s">
        <v>492</v>
      </c>
      <c r="B611" t="s">
        <v>957</v>
      </c>
      <c r="C611" t="s">
        <v>286</v>
      </c>
      <c r="D611" t="s">
        <v>5830</v>
      </c>
      <c r="E611" t="s">
        <v>10597</v>
      </c>
      <c r="F611" t="s">
        <v>5832</v>
      </c>
      <c r="G611" t="s">
        <v>7632</v>
      </c>
      <c r="H611" t="s">
        <v>496</v>
      </c>
      <c r="I611" t="s">
        <v>5833</v>
      </c>
      <c r="J611" t="s">
        <v>5834</v>
      </c>
      <c r="K611" t="s">
        <v>96</v>
      </c>
      <c r="L611" t="s">
        <v>10598</v>
      </c>
      <c r="M611" s="35">
        <v>46003.705625000002</v>
      </c>
      <c r="N611" s="35">
        <v>46009.352083333331</v>
      </c>
      <c r="P611" t="s">
        <v>7635</v>
      </c>
      <c r="Q611" t="s">
        <v>7636</v>
      </c>
      <c r="R611" t="s">
        <v>964</v>
      </c>
      <c r="S611" t="s">
        <v>964</v>
      </c>
      <c r="T611" t="s">
        <v>100</v>
      </c>
      <c r="U611" t="s">
        <v>5928</v>
      </c>
      <c r="V611" t="s">
        <v>10599</v>
      </c>
      <c r="W611" t="s">
        <v>7667</v>
      </c>
      <c r="Y611" t="s">
        <v>11</v>
      </c>
      <c r="Z611" t="s">
        <v>105</v>
      </c>
      <c r="AA611" t="s">
        <v>501</v>
      </c>
      <c r="AB611" s="37">
        <v>1</v>
      </c>
      <c r="AC611" s="37">
        <v>67654</v>
      </c>
      <c r="AD611" s="37">
        <v>140396</v>
      </c>
      <c r="AE611" s="37">
        <v>67654</v>
      </c>
    </row>
    <row r="612" spans="1:31">
      <c r="A612" t="s">
        <v>189</v>
      </c>
      <c r="B612" t="s">
        <v>190</v>
      </c>
      <c r="C612" t="s">
        <v>191</v>
      </c>
      <c r="D612" t="s">
        <v>374</v>
      </c>
      <c r="E612" t="s">
        <v>10600</v>
      </c>
      <c r="F612" t="s">
        <v>10601</v>
      </c>
      <c r="G612" t="s">
        <v>7632</v>
      </c>
      <c r="H612" t="s">
        <v>195</v>
      </c>
      <c r="I612" t="s">
        <v>377</v>
      </c>
      <c r="J612" t="s">
        <v>10602</v>
      </c>
      <c r="K612" t="s">
        <v>96</v>
      </c>
      <c r="L612" t="s">
        <v>10603</v>
      </c>
      <c r="M612" s="35">
        <v>46003.738564814812</v>
      </c>
      <c r="N612" s="35">
        <v>46010.453472222223</v>
      </c>
      <c r="P612" t="s">
        <v>7635</v>
      </c>
      <c r="Q612" t="s">
        <v>7636</v>
      </c>
      <c r="R612" t="s">
        <v>98</v>
      </c>
      <c r="S612" t="s">
        <v>99</v>
      </c>
      <c r="T612" t="s">
        <v>100</v>
      </c>
      <c r="U612" t="s">
        <v>5928</v>
      </c>
      <c r="V612" t="s">
        <v>10604</v>
      </c>
      <c r="W612" t="s">
        <v>102</v>
      </c>
      <c r="Y612" t="s">
        <v>11</v>
      </c>
      <c r="Z612" t="s">
        <v>105</v>
      </c>
      <c r="AA612" t="s">
        <v>836</v>
      </c>
      <c r="AB612" s="37">
        <v>1</v>
      </c>
      <c r="AC612" s="37">
        <v>67654</v>
      </c>
      <c r="AD612" s="37">
        <v>140396</v>
      </c>
      <c r="AE612" s="37">
        <v>67654</v>
      </c>
    </row>
    <row r="613" spans="1:31">
      <c r="A613" t="s">
        <v>242</v>
      </c>
      <c r="B613" t="s">
        <v>248</v>
      </c>
      <c r="C613" t="s">
        <v>244</v>
      </c>
      <c r="D613" t="s">
        <v>309</v>
      </c>
      <c r="E613" t="s">
        <v>10605</v>
      </c>
      <c r="F613" t="s">
        <v>10606</v>
      </c>
      <c r="G613" t="s">
        <v>7632</v>
      </c>
      <c r="H613" t="s">
        <v>248</v>
      </c>
      <c r="I613" t="s">
        <v>242</v>
      </c>
      <c r="J613" t="s">
        <v>10607</v>
      </c>
      <c r="K613" t="s">
        <v>96</v>
      </c>
      <c r="L613" t="s">
        <v>10608</v>
      </c>
      <c r="M613" s="35">
        <v>46004.418252314812</v>
      </c>
      <c r="N613" s="35">
        <v>46006.416666666657</v>
      </c>
      <c r="P613" t="s">
        <v>7635</v>
      </c>
      <c r="Q613" t="s">
        <v>7636</v>
      </c>
      <c r="R613" t="s">
        <v>963</v>
      </c>
      <c r="S613" t="s">
        <v>963</v>
      </c>
      <c r="T613" t="s">
        <v>100</v>
      </c>
      <c r="U613" t="s">
        <v>5928</v>
      </c>
      <c r="V613" t="s">
        <v>10609</v>
      </c>
      <c r="W613" t="s">
        <v>102</v>
      </c>
      <c r="Y613" t="s">
        <v>8</v>
      </c>
      <c r="Z613" t="s">
        <v>105</v>
      </c>
      <c r="AA613" t="s">
        <v>2012</v>
      </c>
      <c r="AB613" s="37">
        <v>1</v>
      </c>
      <c r="AC613" s="37">
        <v>35780</v>
      </c>
      <c r="AD613" s="37">
        <v>75096</v>
      </c>
      <c r="AE613" s="37">
        <v>35780</v>
      </c>
    </row>
    <row r="614" spans="1:31">
      <c r="A614" t="s">
        <v>1066</v>
      </c>
      <c r="B614" t="s">
        <v>190</v>
      </c>
      <c r="C614" t="s">
        <v>191</v>
      </c>
      <c r="D614" t="s">
        <v>2451</v>
      </c>
      <c r="E614" t="s">
        <v>10610</v>
      </c>
      <c r="F614" t="s">
        <v>10611</v>
      </c>
      <c r="G614" t="s">
        <v>7625</v>
      </c>
      <c r="H614" t="s">
        <v>276</v>
      </c>
      <c r="I614" t="s">
        <v>1079</v>
      </c>
      <c r="J614" t="s">
        <v>10612</v>
      </c>
      <c r="K614" t="s">
        <v>96</v>
      </c>
      <c r="L614" t="s">
        <v>10613</v>
      </c>
      <c r="M614" s="35">
        <v>46003.718148148153</v>
      </c>
      <c r="N614" s="35">
        <v>46011.442361111112</v>
      </c>
      <c r="P614" t="s">
        <v>7628</v>
      </c>
      <c r="R614" t="s">
        <v>98</v>
      </c>
      <c r="S614" t="s">
        <v>119</v>
      </c>
      <c r="U614" t="s">
        <v>5928</v>
      </c>
      <c r="V614" t="s">
        <v>10614</v>
      </c>
      <c r="W614" t="s">
        <v>7628</v>
      </c>
      <c r="Y614" t="s">
        <v>104</v>
      </c>
      <c r="Z614" t="s">
        <v>1167</v>
      </c>
      <c r="AB614" s="37">
        <v>1</v>
      </c>
      <c r="AC614" s="37">
        <v>35780</v>
      </c>
      <c r="AD614" s="37">
        <v>0</v>
      </c>
      <c r="AE614" s="37">
        <v>35780</v>
      </c>
    </row>
    <row r="615" spans="1:31">
      <c r="A615" t="s">
        <v>1066</v>
      </c>
      <c r="B615" t="s">
        <v>190</v>
      </c>
      <c r="C615" t="s">
        <v>191</v>
      </c>
      <c r="D615" t="s">
        <v>1350</v>
      </c>
      <c r="E615" t="s">
        <v>10615</v>
      </c>
      <c r="F615" t="s">
        <v>10616</v>
      </c>
      <c r="G615" t="s">
        <v>7625</v>
      </c>
      <c r="H615" t="s">
        <v>195</v>
      </c>
      <c r="I615" t="s">
        <v>1353</v>
      </c>
      <c r="J615" t="s">
        <v>10617</v>
      </c>
      <c r="K615" t="s">
        <v>96</v>
      </c>
      <c r="L615" t="s">
        <v>10618</v>
      </c>
      <c r="M615" s="35">
        <v>46003.73946759259</v>
      </c>
      <c r="N615" s="35">
        <v>46015.386111111111</v>
      </c>
      <c r="P615" t="s">
        <v>7628</v>
      </c>
      <c r="R615" t="s">
        <v>98</v>
      </c>
      <c r="S615" t="s">
        <v>99</v>
      </c>
      <c r="U615" t="s">
        <v>5928</v>
      </c>
      <c r="V615" t="s">
        <v>10619</v>
      </c>
      <c r="W615" t="s">
        <v>7628</v>
      </c>
      <c r="Y615" t="s">
        <v>13</v>
      </c>
      <c r="Z615" t="s">
        <v>105</v>
      </c>
      <c r="AB615" s="37">
        <v>1</v>
      </c>
      <c r="AC615" s="37">
        <v>35780</v>
      </c>
      <c r="AD615" s="37">
        <v>0</v>
      </c>
      <c r="AE615" s="37">
        <v>35780</v>
      </c>
    </row>
    <row r="616" spans="1:31">
      <c r="A616" t="s">
        <v>1066</v>
      </c>
      <c r="B616" t="s">
        <v>190</v>
      </c>
      <c r="C616" t="s">
        <v>191</v>
      </c>
      <c r="D616" t="s">
        <v>1433</v>
      </c>
      <c r="E616" t="s">
        <v>10620</v>
      </c>
      <c r="F616" t="s">
        <v>10621</v>
      </c>
      <c r="G616" t="s">
        <v>7632</v>
      </c>
      <c r="H616" t="s">
        <v>195</v>
      </c>
      <c r="I616" t="s">
        <v>1436</v>
      </c>
      <c r="J616" t="s">
        <v>10622</v>
      </c>
      <c r="K616" t="s">
        <v>96</v>
      </c>
      <c r="L616" t="s">
        <v>10623</v>
      </c>
      <c r="M616" s="35">
        <v>46004.375</v>
      </c>
      <c r="N616" s="35">
        <v>46010.341666666667</v>
      </c>
      <c r="P616" t="s">
        <v>7635</v>
      </c>
      <c r="Q616" t="s">
        <v>7636</v>
      </c>
      <c r="R616" t="s">
        <v>98</v>
      </c>
      <c r="S616" t="s">
        <v>99</v>
      </c>
      <c r="T616" t="s">
        <v>100</v>
      </c>
      <c r="U616" t="s">
        <v>5928</v>
      </c>
      <c r="V616" t="s">
        <v>10624</v>
      </c>
      <c r="W616" t="s">
        <v>102</v>
      </c>
      <c r="Y616" t="s">
        <v>11</v>
      </c>
      <c r="Z616" t="s">
        <v>105</v>
      </c>
      <c r="AA616" t="s">
        <v>1075</v>
      </c>
      <c r="AB616" s="37">
        <v>1</v>
      </c>
      <c r="AC616" s="37">
        <v>67654</v>
      </c>
      <c r="AD616" s="37">
        <v>140396</v>
      </c>
      <c r="AE616" s="37">
        <v>67654</v>
      </c>
    </row>
    <row r="617" spans="1:31">
      <c r="A617" t="s">
        <v>189</v>
      </c>
      <c r="B617" t="s">
        <v>190</v>
      </c>
      <c r="C617" t="s">
        <v>191</v>
      </c>
      <c r="D617" t="s">
        <v>1979</v>
      </c>
      <c r="E617" t="s">
        <v>10625</v>
      </c>
      <c r="F617" t="s">
        <v>3600</v>
      </c>
      <c r="G617" t="s">
        <v>7632</v>
      </c>
      <c r="H617" t="s">
        <v>195</v>
      </c>
      <c r="I617" t="s">
        <v>1982</v>
      </c>
      <c r="J617" t="s">
        <v>3601</v>
      </c>
      <c r="K617" t="s">
        <v>96</v>
      </c>
      <c r="L617" t="s">
        <v>10626</v>
      </c>
      <c r="M617" s="35">
        <v>46004.422627314823</v>
      </c>
      <c r="N617" s="35">
        <v>46010.40625</v>
      </c>
      <c r="P617" t="s">
        <v>7635</v>
      </c>
      <c r="Q617" t="s">
        <v>7636</v>
      </c>
      <c r="R617" t="s">
        <v>964</v>
      </c>
      <c r="S617" t="s">
        <v>964</v>
      </c>
      <c r="T617" t="s">
        <v>100</v>
      </c>
      <c r="U617" t="s">
        <v>5928</v>
      </c>
      <c r="V617" t="s">
        <v>10627</v>
      </c>
      <c r="W617" t="s">
        <v>7667</v>
      </c>
      <c r="Y617" t="s">
        <v>13</v>
      </c>
      <c r="Z617" t="s">
        <v>105</v>
      </c>
      <c r="AA617" t="s">
        <v>2033</v>
      </c>
      <c r="AB617" s="37">
        <v>1</v>
      </c>
      <c r="AC617" s="37">
        <v>35780</v>
      </c>
      <c r="AD617" s="37">
        <v>0</v>
      </c>
      <c r="AE617" s="37">
        <v>35780</v>
      </c>
    </row>
    <row r="618" spans="1:31">
      <c r="A618" t="s">
        <v>242</v>
      </c>
      <c r="B618" t="s">
        <v>248</v>
      </c>
      <c r="C618" t="s">
        <v>244</v>
      </c>
      <c r="D618" t="s">
        <v>309</v>
      </c>
      <c r="E618" t="s">
        <v>10628</v>
      </c>
      <c r="F618" t="s">
        <v>10629</v>
      </c>
      <c r="G618" t="s">
        <v>7632</v>
      </c>
      <c r="H618" t="s">
        <v>248</v>
      </c>
      <c r="I618" t="s">
        <v>242</v>
      </c>
      <c r="J618" t="s">
        <v>10630</v>
      </c>
      <c r="K618" t="s">
        <v>96</v>
      </c>
      <c r="L618" t="s">
        <v>10631</v>
      </c>
      <c r="M618" s="35">
        <v>46004.423148148147</v>
      </c>
      <c r="N618" s="35">
        <v>46006.425000000003</v>
      </c>
      <c r="P618" t="s">
        <v>7635</v>
      </c>
      <c r="Q618" t="s">
        <v>7636</v>
      </c>
      <c r="R618" t="s">
        <v>142</v>
      </c>
      <c r="S618" t="s">
        <v>1415</v>
      </c>
      <c r="T618" t="s">
        <v>100</v>
      </c>
      <c r="U618" t="s">
        <v>5928</v>
      </c>
      <c r="V618" t="s">
        <v>10632</v>
      </c>
      <c r="W618" t="s">
        <v>102</v>
      </c>
      <c r="Y618" t="s">
        <v>8</v>
      </c>
      <c r="Z618" t="s">
        <v>105</v>
      </c>
      <c r="AA618" t="s">
        <v>2012</v>
      </c>
      <c r="AB618" s="37">
        <v>1</v>
      </c>
      <c r="AC618" s="37">
        <v>35780</v>
      </c>
      <c r="AD618" s="37">
        <v>75096</v>
      </c>
      <c r="AE618" s="37">
        <v>35780</v>
      </c>
    </row>
    <row r="619" spans="1:31">
      <c r="A619" t="s">
        <v>297</v>
      </c>
      <c r="B619" t="s">
        <v>109</v>
      </c>
      <c r="C619" t="s">
        <v>110</v>
      </c>
      <c r="D619" t="s">
        <v>1449</v>
      </c>
      <c r="E619" t="s">
        <v>10633</v>
      </c>
      <c r="F619" t="s">
        <v>10634</v>
      </c>
      <c r="G619" t="s">
        <v>7632</v>
      </c>
      <c r="H619" t="s">
        <v>302</v>
      </c>
      <c r="I619" t="s">
        <v>1452</v>
      </c>
      <c r="J619" t="s">
        <v>1453</v>
      </c>
      <c r="K619" t="s">
        <v>96</v>
      </c>
      <c r="L619" t="s">
        <v>10635</v>
      </c>
      <c r="M619" s="35">
        <v>46004.424108796287</v>
      </c>
      <c r="N619" s="35">
        <v>46006.663888888892</v>
      </c>
      <c r="P619" t="s">
        <v>7635</v>
      </c>
      <c r="Q619" t="s">
        <v>7636</v>
      </c>
      <c r="R619" t="s">
        <v>964</v>
      </c>
      <c r="S619" t="s">
        <v>964</v>
      </c>
      <c r="T619" t="s">
        <v>100</v>
      </c>
      <c r="U619" t="s">
        <v>5928</v>
      </c>
      <c r="V619" t="s">
        <v>10636</v>
      </c>
      <c r="W619" t="s">
        <v>102</v>
      </c>
      <c r="Y619" t="s">
        <v>11</v>
      </c>
      <c r="Z619" t="s">
        <v>105</v>
      </c>
      <c r="AA619" t="s">
        <v>787</v>
      </c>
      <c r="AB619" s="37">
        <v>1</v>
      </c>
      <c r="AC619" s="37">
        <v>67654</v>
      </c>
      <c r="AD619" s="37">
        <v>140396</v>
      </c>
      <c r="AE619" s="37">
        <v>67654</v>
      </c>
    </row>
    <row r="620" spans="1:31">
      <c r="A620" t="s">
        <v>1066</v>
      </c>
      <c r="B620" t="s">
        <v>190</v>
      </c>
      <c r="C620" t="s">
        <v>191</v>
      </c>
      <c r="D620" t="s">
        <v>1067</v>
      </c>
      <c r="E620" t="s">
        <v>10637</v>
      </c>
      <c r="F620" t="s">
        <v>10638</v>
      </c>
      <c r="G620" t="s">
        <v>7632</v>
      </c>
      <c r="H620" t="s">
        <v>195</v>
      </c>
      <c r="I620" t="s">
        <v>1070</v>
      </c>
      <c r="J620" t="s">
        <v>10639</v>
      </c>
      <c r="K620" t="s">
        <v>96</v>
      </c>
      <c r="L620" t="s">
        <v>10640</v>
      </c>
      <c r="M620" s="35">
        <v>46004.445185185177</v>
      </c>
      <c r="N620" s="35">
        <v>46009.353472222218</v>
      </c>
      <c r="P620" t="s">
        <v>7635</v>
      </c>
      <c r="Q620" t="s">
        <v>7636</v>
      </c>
      <c r="R620" t="s">
        <v>98</v>
      </c>
      <c r="S620" t="s">
        <v>119</v>
      </c>
      <c r="T620" t="s">
        <v>100</v>
      </c>
      <c r="U620" t="s">
        <v>5928</v>
      </c>
      <c r="V620" t="s">
        <v>10641</v>
      </c>
      <c r="W620" t="s">
        <v>7667</v>
      </c>
      <c r="Y620" t="s">
        <v>11</v>
      </c>
      <c r="Z620" t="s">
        <v>105</v>
      </c>
      <c r="AA620" t="s">
        <v>1075</v>
      </c>
      <c r="AB620" s="37">
        <v>1</v>
      </c>
      <c r="AC620" s="37">
        <v>67654</v>
      </c>
      <c r="AD620" s="37">
        <v>140396</v>
      </c>
      <c r="AE620" s="37">
        <v>67654</v>
      </c>
    </row>
    <row r="621" spans="1:31">
      <c r="A621" t="s">
        <v>189</v>
      </c>
      <c r="B621" t="s">
        <v>190</v>
      </c>
      <c r="C621" t="s">
        <v>191</v>
      </c>
      <c r="D621" t="s">
        <v>3644</v>
      </c>
      <c r="E621" t="s">
        <v>10642</v>
      </c>
      <c r="F621" t="s">
        <v>10643</v>
      </c>
      <c r="G621" t="s">
        <v>7625</v>
      </c>
      <c r="H621" t="s">
        <v>195</v>
      </c>
      <c r="I621" t="s">
        <v>3647</v>
      </c>
      <c r="J621" t="s">
        <v>10644</v>
      </c>
      <c r="K621" t="s">
        <v>96</v>
      </c>
      <c r="L621" t="s">
        <v>10645</v>
      </c>
      <c r="M621" s="35">
        <v>46004.415694444448</v>
      </c>
      <c r="N621" s="35">
        <v>46010.395138888889</v>
      </c>
      <c r="P621" t="s">
        <v>7628</v>
      </c>
      <c r="R621" t="s">
        <v>964</v>
      </c>
      <c r="S621" t="s">
        <v>964</v>
      </c>
      <c r="U621" t="s">
        <v>5928</v>
      </c>
      <c r="V621" t="s">
        <v>10646</v>
      </c>
      <c r="W621" t="s">
        <v>7628</v>
      </c>
      <c r="Y621" t="s">
        <v>15</v>
      </c>
      <c r="Z621" t="s">
        <v>105</v>
      </c>
      <c r="AB621" s="37">
        <v>1</v>
      </c>
      <c r="AC621" s="37">
        <v>35780</v>
      </c>
      <c r="AD621" s="37">
        <v>0</v>
      </c>
      <c r="AE621" s="37">
        <v>35780</v>
      </c>
    </row>
    <row r="622" spans="1:31">
      <c r="A622" t="s">
        <v>189</v>
      </c>
      <c r="B622" t="s">
        <v>190</v>
      </c>
      <c r="C622" t="s">
        <v>191</v>
      </c>
      <c r="D622" t="s">
        <v>3644</v>
      </c>
      <c r="E622" t="s">
        <v>10647</v>
      </c>
      <c r="F622" t="s">
        <v>10648</v>
      </c>
      <c r="G622" t="s">
        <v>7625</v>
      </c>
      <c r="H622" t="s">
        <v>195</v>
      </c>
      <c r="I622" t="s">
        <v>3647</v>
      </c>
      <c r="J622" t="s">
        <v>10649</v>
      </c>
      <c r="K622" t="s">
        <v>96</v>
      </c>
      <c r="L622" t="s">
        <v>10650</v>
      </c>
      <c r="M622" s="35">
        <v>46004.416412037041</v>
      </c>
      <c r="N622" s="35">
        <v>46010.396527777782</v>
      </c>
      <c r="P622" t="s">
        <v>7628</v>
      </c>
      <c r="R622" t="s">
        <v>964</v>
      </c>
      <c r="S622" t="s">
        <v>964</v>
      </c>
      <c r="U622" t="s">
        <v>5928</v>
      </c>
      <c r="V622" t="s">
        <v>10651</v>
      </c>
      <c r="W622" t="s">
        <v>7628</v>
      </c>
      <c r="Y622" t="s">
        <v>15</v>
      </c>
      <c r="Z622" t="s">
        <v>105</v>
      </c>
      <c r="AB622" s="37">
        <v>1</v>
      </c>
      <c r="AC622" s="37">
        <v>35780</v>
      </c>
      <c r="AD622" s="37">
        <v>0</v>
      </c>
      <c r="AE622" s="37">
        <v>35780</v>
      </c>
    </row>
    <row r="623" spans="1:31">
      <c r="A623" t="s">
        <v>1066</v>
      </c>
      <c r="B623" t="s">
        <v>190</v>
      </c>
      <c r="C623" t="s">
        <v>191</v>
      </c>
      <c r="D623" t="s">
        <v>1433</v>
      </c>
      <c r="E623" t="s">
        <v>10652</v>
      </c>
      <c r="F623" t="s">
        <v>3574</v>
      </c>
      <c r="G623" t="s">
        <v>7632</v>
      </c>
      <c r="H623" t="s">
        <v>195</v>
      </c>
      <c r="I623" t="s">
        <v>1436</v>
      </c>
      <c r="J623" t="s">
        <v>3575</v>
      </c>
      <c r="K623" t="s">
        <v>96</v>
      </c>
      <c r="L623" t="s">
        <v>10653</v>
      </c>
      <c r="M623" s="35">
        <v>46004.417164351849</v>
      </c>
      <c r="N623" s="35">
        <v>46010.347222222219</v>
      </c>
      <c r="P623" t="s">
        <v>7635</v>
      </c>
      <c r="Q623" t="s">
        <v>7636</v>
      </c>
      <c r="R623" t="s">
        <v>98</v>
      </c>
      <c r="S623" t="s">
        <v>99</v>
      </c>
      <c r="T623" t="s">
        <v>100</v>
      </c>
      <c r="U623" t="s">
        <v>5928</v>
      </c>
      <c r="V623" t="s">
        <v>10654</v>
      </c>
      <c r="W623" t="s">
        <v>102</v>
      </c>
      <c r="Y623" t="s">
        <v>11</v>
      </c>
      <c r="Z623" t="s">
        <v>105</v>
      </c>
      <c r="AA623" t="s">
        <v>1075</v>
      </c>
      <c r="AB623" s="37">
        <v>1</v>
      </c>
      <c r="AC623" s="37">
        <v>67654</v>
      </c>
      <c r="AD623" s="37">
        <v>140396</v>
      </c>
      <c r="AE623" s="37">
        <v>67654</v>
      </c>
    </row>
    <row r="624" spans="1:31">
      <c r="A624" t="s">
        <v>123</v>
      </c>
      <c r="B624" t="s">
        <v>124</v>
      </c>
      <c r="C624" t="s">
        <v>125</v>
      </c>
      <c r="D624" t="s">
        <v>171</v>
      </c>
      <c r="E624" t="s">
        <v>10655</v>
      </c>
      <c r="F624" t="s">
        <v>10656</v>
      </c>
      <c r="G624" t="s">
        <v>7632</v>
      </c>
      <c r="H624" t="s">
        <v>174</v>
      </c>
      <c r="I624" t="s">
        <v>175</v>
      </c>
      <c r="J624" t="s">
        <v>10657</v>
      </c>
      <c r="K624" t="s">
        <v>96</v>
      </c>
      <c r="L624" t="s">
        <v>10658</v>
      </c>
      <c r="M624" s="35">
        <v>46004.444490740738</v>
      </c>
      <c r="N624" s="35">
        <v>46010.356249999997</v>
      </c>
      <c r="P624" t="s">
        <v>7635</v>
      </c>
      <c r="Q624" t="s">
        <v>7636</v>
      </c>
      <c r="R624" t="s">
        <v>98</v>
      </c>
      <c r="S624" t="s">
        <v>99</v>
      </c>
      <c r="T624" t="s">
        <v>100</v>
      </c>
      <c r="U624" t="s">
        <v>5928</v>
      </c>
      <c r="V624" t="s">
        <v>10659</v>
      </c>
      <c r="W624" t="s">
        <v>102</v>
      </c>
      <c r="Y624" t="s">
        <v>15</v>
      </c>
      <c r="Z624" t="s">
        <v>105</v>
      </c>
      <c r="AA624" t="s">
        <v>1514</v>
      </c>
      <c r="AB624" s="37">
        <v>1</v>
      </c>
      <c r="AC624" s="37">
        <v>35780</v>
      </c>
      <c r="AD624" s="37">
        <v>196537</v>
      </c>
      <c r="AE624" s="37">
        <v>35780</v>
      </c>
    </row>
    <row r="625" spans="1:31">
      <c r="A625" t="s">
        <v>626</v>
      </c>
      <c r="B625" t="s">
        <v>124</v>
      </c>
      <c r="C625" t="s">
        <v>125</v>
      </c>
      <c r="D625" t="s">
        <v>627</v>
      </c>
      <c r="E625" t="s">
        <v>10660</v>
      </c>
      <c r="F625" t="s">
        <v>10661</v>
      </c>
      <c r="G625" t="s">
        <v>7632</v>
      </c>
      <c r="H625" t="s">
        <v>630</v>
      </c>
      <c r="I625" t="s">
        <v>626</v>
      </c>
      <c r="J625" t="s">
        <v>10662</v>
      </c>
      <c r="K625" t="s">
        <v>96</v>
      </c>
      <c r="L625" t="s">
        <v>10663</v>
      </c>
      <c r="M625" s="35">
        <v>46004.450856481482</v>
      </c>
      <c r="N625" s="35">
        <v>46006.436111111107</v>
      </c>
      <c r="P625" t="s">
        <v>7635</v>
      </c>
      <c r="Q625" t="s">
        <v>7636</v>
      </c>
      <c r="R625" t="s">
        <v>964</v>
      </c>
      <c r="S625" t="s">
        <v>964</v>
      </c>
      <c r="T625" t="s">
        <v>100</v>
      </c>
      <c r="U625" t="s">
        <v>5928</v>
      </c>
      <c r="V625" t="s">
        <v>10664</v>
      </c>
      <c r="W625" t="s">
        <v>102</v>
      </c>
      <c r="Y625" t="s">
        <v>8</v>
      </c>
      <c r="Z625" t="s">
        <v>105</v>
      </c>
      <c r="AA625" t="s">
        <v>3695</v>
      </c>
      <c r="AB625" s="37">
        <v>1</v>
      </c>
      <c r="AC625" s="37">
        <v>35780</v>
      </c>
      <c r="AD625" s="37">
        <v>75096</v>
      </c>
      <c r="AE625" s="37">
        <v>35780</v>
      </c>
    </row>
    <row r="626" spans="1:31">
      <c r="A626" t="s">
        <v>417</v>
      </c>
      <c r="B626" t="s">
        <v>86</v>
      </c>
      <c r="C626" t="s">
        <v>87</v>
      </c>
      <c r="D626" t="s">
        <v>452</v>
      </c>
      <c r="E626" t="s">
        <v>10665</v>
      </c>
      <c r="F626" t="s">
        <v>10666</v>
      </c>
      <c r="G626" t="s">
        <v>7632</v>
      </c>
      <c r="H626" t="s">
        <v>455</v>
      </c>
      <c r="I626" t="s">
        <v>417</v>
      </c>
      <c r="J626" t="s">
        <v>10667</v>
      </c>
      <c r="K626" t="s">
        <v>96</v>
      </c>
      <c r="L626" t="s">
        <v>10668</v>
      </c>
      <c r="M626" s="35">
        <v>46004.451539351852</v>
      </c>
      <c r="N626" s="35">
        <v>46006.527083333327</v>
      </c>
      <c r="P626" t="s">
        <v>7635</v>
      </c>
      <c r="Q626" t="s">
        <v>7636</v>
      </c>
      <c r="R626" t="s">
        <v>98</v>
      </c>
      <c r="S626" t="s">
        <v>119</v>
      </c>
      <c r="T626" t="s">
        <v>100</v>
      </c>
      <c r="U626" t="s">
        <v>5928</v>
      </c>
      <c r="V626" t="s">
        <v>10669</v>
      </c>
      <c r="W626" t="s">
        <v>102</v>
      </c>
      <c r="Y626" t="s">
        <v>8</v>
      </c>
      <c r="Z626" t="s">
        <v>105</v>
      </c>
      <c r="AA626" t="s">
        <v>460</v>
      </c>
      <c r="AB626" s="37">
        <v>1</v>
      </c>
      <c r="AC626" s="37">
        <v>35780</v>
      </c>
      <c r="AD626" s="37">
        <v>75096</v>
      </c>
      <c r="AE626" s="37">
        <v>35780</v>
      </c>
    </row>
    <row r="627" spans="1:31">
      <c r="A627" t="s">
        <v>1261</v>
      </c>
      <c r="B627" t="s">
        <v>124</v>
      </c>
      <c r="C627" t="s">
        <v>125</v>
      </c>
      <c r="D627" t="s">
        <v>1262</v>
      </c>
      <c r="E627" t="s">
        <v>10670</v>
      </c>
      <c r="F627" t="s">
        <v>10671</v>
      </c>
      <c r="G627" t="s">
        <v>7632</v>
      </c>
      <c r="H627" t="s">
        <v>1265</v>
      </c>
      <c r="I627" t="s">
        <v>1261</v>
      </c>
      <c r="J627" t="s">
        <v>10672</v>
      </c>
      <c r="K627" t="s">
        <v>96</v>
      </c>
      <c r="L627" t="s">
        <v>10673</v>
      </c>
      <c r="M627" s="35">
        <v>46006.333333333343</v>
      </c>
      <c r="N627" s="35">
        <v>46006.553472222222</v>
      </c>
      <c r="P627" t="s">
        <v>7635</v>
      </c>
      <c r="Q627" t="s">
        <v>7636</v>
      </c>
      <c r="R627" t="s">
        <v>98</v>
      </c>
      <c r="S627" t="s">
        <v>99</v>
      </c>
      <c r="T627" t="s">
        <v>100</v>
      </c>
      <c r="U627" t="s">
        <v>5928</v>
      </c>
      <c r="V627" t="s">
        <v>10674</v>
      </c>
      <c r="W627" t="s">
        <v>102</v>
      </c>
      <c r="Y627" t="s">
        <v>8</v>
      </c>
      <c r="Z627" t="s">
        <v>105</v>
      </c>
      <c r="AA627" t="s">
        <v>2530</v>
      </c>
      <c r="AB627" s="37">
        <v>1</v>
      </c>
      <c r="AC627" s="37">
        <v>35780</v>
      </c>
      <c r="AD627" s="37">
        <v>75096</v>
      </c>
      <c r="AE627" s="37">
        <v>35780</v>
      </c>
    </row>
    <row r="628" spans="1:31">
      <c r="A628" t="s">
        <v>242</v>
      </c>
      <c r="B628" t="s">
        <v>248</v>
      </c>
      <c r="C628" t="s">
        <v>244</v>
      </c>
      <c r="D628" t="s">
        <v>309</v>
      </c>
      <c r="E628" t="s">
        <v>10675</v>
      </c>
      <c r="F628" t="s">
        <v>10676</v>
      </c>
      <c r="G628" t="s">
        <v>7632</v>
      </c>
      <c r="H628" t="s">
        <v>248</v>
      </c>
      <c r="I628" t="s">
        <v>242</v>
      </c>
      <c r="J628" t="s">
        <v>10677</v>
      </c>
      <c r="K628" t="s">
        <v>96</v>
      </c>
      <c r="L628" t="s">
        <v>10678</v>
      </c>
      <c r="M628" s="35">
        <v>46006.333333333343</v>
      </c>
      <c r="N628" s="35">
        <v>46006.589583333327</v>
      </c>
      <c r="P628" t="s">
        <v>7635</v>
      </c>
      <c r="Q628" t="s">
        <v>7636</v>
      </c>
      <c r="R628" t="s">
        <v>964</v>
      </c>
      <c r="S628" t="s">
        <v>964</v>
      </c>
      <c r="T628" t="s">
        <v>100</v>
      </c>
      <c r="U628" t="s">
        <v>5928</v>
      </c>
      <c r="V628" t="s">
        <v>10679</v>
      </c>
      <c r="W628" t="s">
        <v>102</v>
      </c>
      <c r="Y628" t="s">
        <v>8</v>
      </c>
      <c r="Z628" t="s">
        <v>105</v>
      </c>
      <c r="AA628" t="s">
        <v>1485</v>
      </c>
      <c r="AB628" s="37">
        <v>1</v>
      </c>
      <c r="AC628" s="37">
        <v>35780</v>
      </c>
      <c r="AD628" s="37">
        <v>75096</v>
      </c>
      <c r="AE628" s="37">
        <v>35780</v>
      </c>
    </row>
    <row r="629" spans="1:31">
      <c r="A629" t="s">
        <v>189</v>
      </c>
      <c r="B629" t="s">
        <v>190</v>
      </c>
      <c r="C629" t="s">
        <v>191</v>
      </c>
      <c r="D629" t="s">
        <v>374</v>
      </c>
      <c r="E629" t="s">
        <v>10680</v>
      </c>
      <c r="F629" t="s">
        <v>10681</v>
      </c>
      <c r="G629" t="s">
        <v>7632</v>
      </c>
      <c r="H629" t="s">
        <v>195</v>
      </c>
      <c r="I629" t="s">
        <v>377</v>
      </c>
      <c r="J629" t="s">
        <v>10682</v>
      </c>
      <c r="K629" t="s">
        <v>96</v>
      </c>
      <c r="L629" t="s">
        <v>10683</v>
      </c>
      <c r="M629" s="35">
        <v>46006.333333333343</v>
      </c>
      <c r="N629" s="35">
        <v>46010.463888888888</v>
      </c>
      <c r="P629" t="s">
        <v>7635</v>
      </c>
      <c r="Q629" t="s">
        <v>7636</v>
      </c>
      <c r="R629" t="s">
        <v>964</v>
      </c>
      <c r="S629" t="s">
        <v>964</v>
      </c>
      <c r="T629" t="s">
        <v>100</v>
      </c>
      <c r="U629" t="s">
        <v>5928</v>
      </c>
      <c r="V629" t="s">
        <v>10684</v>
      </c>
      <c r="W629" t="s">
        <v>102</v>
      </c>
      <c r="Y629" t="s">
        <v>11</v>
      </c>
      <c r="Z629" t="s">
        <v>105</v>
      </c>
      <c r="AA629" t="s">
        <v>836</v>
      </c>
      <c r="AB629" s="37">
        <v>1</v>
      </c>
      <c r="AC629" s="37">
        <v>67654</v>
      </c>
      <c r="AD629" s="37">
        <v>140396</v>
      </c>
      <c r="AE629" s="37">
        <v>67654</v>
      </c>
    </row>
    <row r="630" spans="1:31">
      <c r="A630" t="s">
        <v>242</v>
      </c>
      <c r="B630" t="s">
        <v>248</v>
      </c>
      <c r="C630" t="s">
        <v>244</v>
      </c>
      <c r="D630" t="s">
        <v>6704</v>
      </c>
      <c r="E630" t="s">
        <v>10685</v>
      </c>
      <c r="F630" t="s">
        <v>10686</v>
      </c>
      <c r="G630" t="s">
        <v>7632</v>
      </c>
      <c r="H630" t="s">
        <v>248</v>
      </c>
      <c r="I630" t="s">
        <v>6705</v>
      </c>
      <c r="J630" t="s">
        <v>10687</v>
      </c>
      <c r="K630" t="s">
        <v>96</v>
      </c>
      <c r="L630" t="s">
        <v>10688</v>
      </c>
      <c r="M630" s="35">
        <v>46006.333333333343</v>
      </c>
      <c r="N630" s="35">
        <v>46006.63958333333</v>
      </c>
      <c r="P630" t="s">
        <v>7635</v>
      </c>
      <c r="Q630" t="s">
        <v>7636</v>
      </c>
      <c r="R630" t="s">
        <v>98</v>
      </c>
      <c r="S630" t="s">
        <v>119</v>
      </c>
      <c r="T630" t="s">
        <v>100</v>
      </c>
      <c r="U630" t="s">
        <v>5928</v>
      </c>
      <c r="V630" t="s">
        <v>10689</v>
      </c>
      <c r="W630" t="s">
        <v>102</v>
      </c>
      <c r="Y630" t="s">
        <v>11</v>
      </c>
      <c r="Z630" t="s">
        <v>105</v>
      </c>
      <c r="AA630" t="s">
        <v>3485</v>
      </c>
      <c r="AB630" s="37">
        <v>1</v>
      </c>
      <c r="AC630" s="37">
        <v>67654</v>
      </c>
      <c r="AD630" s="37">
        <v>140396</v>
      </c>
      <c r="AE630" s="37">
        <v>67654</v>
      </c>
    </row>
    <row r="631" spans="1:31">
      <c r="A631" t="s">
        <v>626</v>
      </c>
      <c r="B631" t="s">
        <v>124</v>
      </c>
      <c r="C631" t="s">
        <v>125</v>
      </c>
      <c r="D631" t="s">
        <v>10690</v>
      </c>
      <c r="E631" t="s">
        <v>10691</v>
      </c>
      <c r="F631" t="s">
        <v>10692</v>
      </c>
      <c r="G631" t="s">
        <v>7632</v>
      </c>
      <c r="H631" t="s">
        <v>630</v>
      </c>
      <c r="I631" t="s">
        <v>2037</v>
      </c>
      <c r="J631" t="s">
        <v>10693</v>
      </c>
      <c r="K631" t="s">
        <v>96</v>
      </c>
      <c r="L631" t="s">
        <v>10694</v>
      </c>
      <c r="M631" s="35">
        <v>46006.333333333343</v>
      </c>
      <c r="N631" s="35">
        <v>46007.582638888889</v>
      </c>
      <c r="P631" t="s">
        <v>7635</v>
      </c>
      <c r="Q631" t="s">
        <v>7636</v>
      </c>
      <c r="R631" t="s">
        <v>964</v>
      </c>
      <c r="S631" t="s">
        <v>964</v>
      </c>
      <c r="T631" t="s">
        <v>100</v>
      </c>
      <c r="U631" t="s">
        <v>5928</v>
      </c>
      <c r="V631" t="s">
        <v>10695</v>
      </c>
      <c r="W631" t="s">
        <v>102</v>
      </c>
      <c r="Y631" t="s">
        <v>11</v>
      </c>
      <c r="Z631" t="s">
        <v>105</v>
      </c>
      <c r="AA631" t="s">
        <v>635</v>
      </c>
      <c r="AB631" s="37">
        <v>1</v>
      </c>
      <c r="AC631" s="37">
        <v>67654</v>
      </c>
      <c r="AD631" s="37">
        <v>140396</v>
      </c>
      <c r="AE631" s="37">
        <v>67654</v>
      </c>
    </row>
    <row r="632" spans="1:31">
      <c r="A632" t="s">
        <v>284</v>
      </c>
      <c r="B632" t="s">
        <v>957</v>
      </c>
      <c r="C632" t="s">
        <v>286</v>
      </c>
      <c r="D632" t="s">
        <v>1032</v>
      </c>
      <c r="E632" t="s">
        <v>10696</v>
      </c>
      <c r="F632" t="s">
        <v>10697</v>
      </c>
      <c r="G632" t="s">
        <v>7625</v>
      </c>
      <c r="H632" t="s">
        <v>290</v>
      </c>
      <c r="I632" t="s">
        <v>1035</v>
      </c>
      <c r="J632" t="s">
        <v>10698</v>
      </c>
      <c r="K632" t="s">
        <v>96</v>
      </c>
      <c r="L632" t="s">
        <v>10699</v>
      </c>
      <c r="M632" s="35">
        <v>46006.333333333343</v>
      </c>
      <c r="N632" s="35">
        <v>46008.47152777778</v>
      </c>
      <c r="P632" t="s">
        <v>7628</v>
      </c>
      <c r="R632" t="s">
        <v>964</v>
      </c>
      <c r="S632" t="s">
        <v>964</v>
      </c>
      <c r="U632" t="s">
        <v>5928</v>
      </c>
      <c r="V632" t="s">
        <v>10700</v>
      </c>
      <c r="W632" t="s">
        <v>7628</v>
      </c>
      <c r="Y632" t="s">
        <v>13</v>
      </c>
      <c r="Z632" t="s">
        <v>105</v>
      </c>
      <c r="AB632" s="37">
        <v>1</v>
      </c>
      <c r="AC632" s="37">
        <v>35780</v>
      </c>
      <c r="AD632" s="37">
        <v>0</v>
      </c>
      <c r="AE632" s="37">
        <v>35780</v>
      </c>
    </row>
    <row r="633" spans="1:31">
      <c r="A633" t="s">
        <v>242</v>
      </c>
      <c r="B633" t="s">
        <v>248</v>
      </c>
      <c r="C633" t="s">
        <v>244</v>
      </c>
      <c r="D633" t="s">
        <v>309</v>
      </c>
      <c r="E633" t="s">
        <v>10701</v>
      </c>
      <c r="F633" t="s">
        <v>10702</v>
      </c>
      <c r="G633" t="s">
        <v>7632</v>
      </c>
      <c r="H633" t="s">
        <v>248</v>
      </c>
      <c r="I633" t="s">
        <v>242</v>
      </c>
      <c r="J633" t="s">
        <v>10703</v>
      </c>
      <c r="K633" t="s">
        <v>96</v>
      </c>
      <c r="L633" t="s">
        <v>10704</v>
      </c>
      <c r="M633" s="35">
        <v>46006.333333333343</v>
      </c>
      <c r="N633" s="35">
        <v>46006.555555555547</v>
      </c>
      <c r="P633" t="s">
        <v>7635</v>
      </c>
      <c r="Q633" t="s">
        <v>7636</v>
      </c>
      <c r="R633" t="s">
        <v>142</v>
      </c>
      <c r="S633" t="s">
        <v>2137</v>
      </c>
      <c r="T633" t="s">
        <v>100</v>
      </c>
      <c r="U633" t="s">
        <v>5928</v>
      </c>
      <c r="V633" t="s">
        <v>10705</v>
      </c>
      <c r="W633" t="s">
        <v>102</v>
      </c>
      <c r="Y633" t="s">
        <v>8</v>
      </c>
      <c r="Z633" t="s">
        <v>105</v>
      </c>
      <c r="AA633" t="s">
        <v>1650</v>
      </c>
      <c r="AB633" s="37">
        <v>1</v>
      </c>
      <c r="AC633" s="37">
        <v>35780</v>
      </c>
      <c r="AD633" s="37">
        <v>75096</v>
      </c>
      <c r="AE633" s="37">
        <v>35780</v>
      </c>
    </row>
    <row r="634" spans="1:31">
      <c r="A634" t="s">
        <v>147</v>
      </c>
      <c r="B634" t="s">
        <v>124</v>
      </c>
      <c r="C634" t="s">
        <v>125</v>
      </c>
      <c r="D634" t="s">
        <v>8253</v>
      </c>
      <c r="E634" t="s">
        <v>10706</v>
      </c>
      <c r="F634" t="s">
        <v>10707</v>
      </c>
      <c r="G634" t="s">
        <v>7625</v>
      </c>
      <c r="H634" t="s">
        <v>129</v>
      </c>
      <c r="I634" t="s">
        <v>8256</v>
      </c>
      <c r="J634" t="s">
        <v>10708</v>
      </c>
      <c r="K634" t="s">
        <v>96</v>
      </c>
      <c r="L634" t="s">
        <v>10709</v>
      </c>
      <c r="M634" s="35">
        <v>46006.333333333343</v>
      </c>
      <c r="N634" s="35">
        <v>46011.464583333327</v>
      </c>
      <c r="P634" t="s">
        <v>7628</v>
      </c>
      <c r="R634" t="s">
        <v>98</v>
      </c>
      <c r="S634" t="s">
        <v>99</v>
      </c>
      <c r="U634" t="s">
        <v>5928</v>
      </c>
      <c r="V634" t="s">
        <v>10710</v>
      </c>
      <c r="W634" t="s">
        <v>7628</v>
      </c>
      <c r="Y634" t="s">
        <v>13</v>
      </c>
      <c r="Z634" t="s">
        <v>105</v>
      </c>
      <c r="AB634" s="37">
        <v>1</v>
      </c>
      <c r="AC634" s="37">
        <v>35780</v>
      </c>
      <c r="AD634" s="37">
        <v>0</v>
      </c>
      <c r="AE634" s="37">
        <v>35780</v>
      </c>
    </row>
    <row r="635" spans="1:31">
      <c r="A635" t="s">
        <v>189</v>
      </c>
      <c r="B635" t="s">
        <v>190</v>
      </c>
      <c r="C635" t="s">
        <v>191</v>
      </c>
      <c r="D635" t="s">
        <v>210</v>
      </c>
      <c r="E635" t="s">
        <v>10711</v>
      </c>
      <c r="F635" t="s">
        <v>10712</v>
      </c>
      <c r="G635" t="s">
        <v>7632</v>
      </c>
      <c r="H635" t="s">
        <v>195</v>
      </c>
      <c r="I635" t="s">
        <v>189</v>
      </c>
      <c r="J635" t="s">
        <v>10713</v>
      </c>
      <c r="K635" t="s">
        <v>96</v>
      </c>
      <c r="L635" t="s">
        <v>10714</v>
      </c>
      <c r="M635" s="35">
        <v>46006.333333333343</v>
      </c>
      <c r="N635" s="35">
        <v>46007.534722222219</v>
      </c>
      <c r="P635" t="s">
        <v>7635</v>
      </c>
      <c r="Q635" t="s">
        <v>7636</v>
      </c>
      <c r="R635" t="s">
        <v>964</v>
      </c>
      <c r="S635" t="s">
        <v>964</v>
      </c>
      <c r="U635" t="s">
        <v>5928</v>
      </c>
      <c r="V635" t="s">
        <v>10715</v>
      </c>
      <c r="W635" t="s">
        <v>102</v>
      </c>
      <c r="Y635" t="s">
        <v>8</v>
      </c>
      <c r="Z635" t="s">
        <v>105</v>
      </c>
      <c r="AA635" t="s">
        <v>8363</v>
      </c>
      <c r="AB635" s="37">
        <v>1</v>
      </c>
      <c r="AC635" s="37">
        <v>35780</v>
      </c>
      <c r="AD635" s="37">
        <v>75096</v>
      </c>
      <c r="AE635" s="37">
        <v>35780</v>
      </c>
    </row>
    <row r="636" spans="1:31">
      <c r="A636" t="s">
        <v>189</v>
      </c>
      <c r="B636" t="s">
        <v>190</v>
      </c>
      <c r="C636" t="s">
        <v>191</v>
      </c>
      <c r="D636" t="s">
        <v>210</v>
      </c>
      <c r="E636" t="s">
        <v>10716</v>
      </c>
      <c r="F636" t="s">
        <v>10717</v>
      </c>
      <c r="G636" t="s">
        <v>7632</v>
      </c>
      <c r="H636" t="s">
        <v>195</v>
      </c>
      <c r="I636" t="s">
        <v>189</v>
      </c>
      <c r="J636" t="s">
        <v>10718</v>
      </c>
      <c r="K636" t="s">
        <v>96</v>
      </c>
      <c r="L636" t="s">
        <v>10719</v>
      </c>
      <c r="M636" s="35">
        <v>46006.333333333343</v>
      </c>
      <c r="N636" s="35">
        <v>46010.664583333331</v>
      </c>
      <c r="P636" t="s">
        <v>7635</v>
      </c>
      <c r="Q636" t="s">
        <v>7636</v>
      </c>
      <c r="R636" t="s">
        <v>964</v>
      </c>
      <c r="S636" t="s">
        <v>964</v>
      </c>
      <c r="U636" t="s">
        <v>5928</v>
      </c>
      <c r="V636" t="s">
        <v>10720</v>
      </c>
      <c r="W636" t="s">
        <v>102</v>
      </c>
      <c r="Y636" t="s">
        <v>8</v>
      </c>
      <c r="Z636" t="s">
        <v>105</v>
      </c>
      <c r="AA636" t="s">
        <v>8363</v>
      </c>
      <c r="AB636" s="37">
        <v>1</v>
      </c>
      <c r="AC636" s="37">
        <v>35780</v>
      </c>
      <c r="AD636" s="37">
        <v>75096</v>
      </c>
      <c r="AE636" s="37">
        <v>35780</v>
      </c>
    </row>
    <row r="637" spans="1:31">
      <c r="A637" t="s">
        <v>189</v>
      </c>
      <c r="B637" t="s">
        <v>190</v>
      </c>
      <c r="C637" t="s">
        <v>191</v>
      </c>
      <c r="D637" t="s">
        <v>588</v>
      </c>
      <c r="E637" t="s">
        <v>10721</v>
      </c>
      <c r="F637" t="s">
        <v>10722</v>
      </c>
      <c r="G637" t="s">
        <v>7632</v>
      </c>
      <c r="H637" t="s">
        <v>195</v>
      </c>
      <c r="I637" t="s">
        <v>591</v>
      </c>
      <c r="J637" t="s">
        <v>10723</v>
      </c>
      <c r="K637" t="s">
        <v>96</v>
      </c>
      <c r="L637" t="s">
        <v>10724</v>
      </c>
      <c r="M637" s="35">
        <v>46006.333333333343</v>
      </c>
      <c r="N637" s="35">
        <v>46008.606944444437</v>
      </c>
      <c r="P637" t="s">
        <v>7635</v>
      </c>
      <c r="Q637" t="s">
        <v>7636</v>
      </c>
      <c r="R637" t="s">
        <v>964</v>
      </c>
      <c r="S637" t="s">
        <v>964</v>
      </c>
      <c r="T637" t="s">
        <v>100</v>
      </c>
      <c r="U637" t="s">
        <v>5928</v>
      </c>
      <c r="V637" t="s">
        <v>10725</v>
      </c>
      <c r="W637" t="s">
        <v>102</v>
      </c>
      <c r="Y637" t="s">
        <v>8</v>
      </c>
      <c r="Z637" t="s">
        <v>105</v>
      </c>
      <c r="AA637" t="s">
        <v>845</v>
      </c>
      <c r="AB637" s="37">
        <v>1</v>
      </c>
      <c r="AC637" s="37">
        <v>35780</v>
      </c>
      <c r="AD637" s="37">
        <v>75096</v>
      </c>
      <c r="AE637" s="37">
        <v>35780</v>
      </c>
    </row>
    <row r="638" spans="1:31">
      <c r="A638" t="s">
        <v>147</v>
      </c>
      <c r="B638" t="s">
        <v>124</v>
      </c>
      <c r="C638" t="s">
        <v>125</v>
      </c>
      <c r="D638" t="s">
        <v>2071</v>
      </c>
      <c r="E638" t="s">
        <v>10726</v>
      </c>
      <c r="F638" t="s">
        <v>10727</v>
      </c>
      <c r="G638" t="s">
        <v>7632</v>
      </c>
      <c r="H638" t="s">
        <v>151</v>
      </c>
      <c r="I638" t="s">
        <v>2074</v>
      </c>
      <c r="J638" t="s">
        <v>10728</v>
      </c>
      <c r="K638" t="s">
        <v>96</v>
      </c>
      <c r="L638" t="s">
        <v>10729</v>
      </c>
      <c r="M638" s="35">
        <v>46004.425208333327</v>
      </c>
      <c r="N638" s="35">
        <v>46008.635416666657</v>
      </c>
      <c r="P638" t="s">
        <v>7635</v>
      </c>
      <c r="Q638" t="s">
        <v>7636</v>
      </c>
      <c r="R638" t="s">
        <v>98</v>
      </c>
      <c r="S638" t="s">
        <v>99</v>
      </c>
      <c r="T638" t="s">
        <v>100</v>
      </c>
      <c r="U638" t="s">
        <v>5928</v>
      </c>
      <c r="V638" t="s">
        <v>10730</v>
      </c>
      <c r="W638" t="s">
        <v>102</v>
      </c>
      <c r="Y638" t="s">
        <v>11</v>
      </c>
      <c r="Z638" t="s">
        <v>105</v>
      </c>
      <c r="AA638" t="s">
        <v>1118</v>
      </c>
      <c r="AB638" s="37">
        <v>1</v>
      </c>
      <c r="AC638" s="37">
        <v>67654</v>
      </c>
      <c r="AD638" s="37">
        <v>140396</v>
      </c>
      <c r="AE638" s="37">
        <v>67654</v>
      </c>
    </row>
    <row r="639" spans="1:31">
      <c r="A639" t="s">
        <v>189</v>
      </c>
      <c r="B639" t="s">
        <v>190</v>
      </c>
      <c r="C639" t="s">
        <v>191</v>
      </c>
      <c r="D639" t="s">
        <v>2238</v>
      </c>
      <c r="E639" t="s">
        <v>10731</v>
      </c>
      <c r="F639" t="s">
        <v>10732</v>
      </c>
      <c r="G639" t="s">
        <v>7632</v>
      </c>
      <c r="H639" t="s">
        <v>195</v>
      </c>
      <c r="I639" t="s">
        <v>2241</v>
      </c>
      <c r="J639" t="s">
        <v>10733</v>
      </c>
      <c r="K639" t="s">
        <v>96</v>
      </c>
      <c r="L639" t="s">
        <v>10734</v>
      </c>
      <c r="M639" s="35">
        <v>46004.433819444443</v>
      </c>
      <c r="N639" s="35">
        <v>46009.475694444453</v>
      </c>
      <c r="P639" t="s">
        <v>7635</v>
      </c>
      <c r="Q639" t="s">
        <v>7636</v>
      </c>
      <c r="R639" t="s">
        <v>98</v>
      </c>
      <c r="S639" t="s">
        <v>99</v>
      </c>
      <c r="T639" t="s">
        <v>100</v>
      </c>
      <c r="U639" t="s">
        <v>5928</v>
      </c>
      <c r="V639" t="s">
        <v>10735</v>
      </c>
      <c r="W639" t="s">
        <v>102</v>
      </c>
      <c r="Y639" t="s">
        <v>11</v>
      </c>
      <c r="Z639" t="s">
        <v>105</v>
      </c>
      <c r="AA639" t="s">
        <v>845</v>
      </c>
      <c r="AB639" s="37">
        <v>1</v>
      </c>
      <c r="AC639" s="37">
        <v>67654</v>
      </c>
      <c r="AD639" s="37">
        <v>140396</v>
      </c>
      <c r="AE639" s="37">
        <v>67654</v>
      </c>
    </row>
    <row r="640" spans="1:31">
      <c r="A640" t="s">
        <v>1066</v>
      </c>
      <c r="B640" t="s">
        <v>190</v>
      </c>
      <c r="C640" t="s">
        <v>191</v>
      </c>
      <c r="D640" t="s">
        <v>1433</v>
      </c>
      <c r="E640" t="s">
        <v>10736</v>
      </c>
      <c r="F640" t="s">
        <v>4755</v>
      </c>
      <c r="G640" t="s">
        <v>7632</v>
      </c>
      <c r="H640" t="s">
        <v>195</v>
      </c>
      <c r="I640" t="s">
        <v>1436</v>
      </c>
      <c r="J640" t="s">
        <v>4756</v>
      </c>
      <c r="K640" t="s">
        <v>96</v>
      </c>
      <c r="L640" t="s">
        <v>10737</v>
      </c>
      <c r="M640" s="35">
        <v>46004.434687499997</v>
      </c>
      <c r="N640" s="35">
        <v>46010.353472222218</v>
      </c>
      <c r="P640" t="s">
        <v>7635</v>
      </c>
      <c r="Q640" t="s">
        <v>7636</v>
      </c>
      <c r="R640" t="s">
        <v>98</v>
      </c>
      <c r="S640" t="s">
        <v>99</v>
      </c>
      <c r="T640" t="s">
        <v>100</v>
      </c>
      <c r="U640" t="s">
        <v>5928</v>
      </c>
      <c r="V640" t="s">
        <v>10738</v>
      </c>
      <c r="W640" t="s">
        <v>102</v>
      </c>
      <c r="Y640" t="s">
        <v>11</v>
      </c>
      <c r="Z640" t="s">
        <v>105</v>
      </c>
      <c r="AA640" t="s">
        <v>1075</v>
      </c>
      <c r="AB640" s="37">
        <v>1</v>
      </c>
      <c r="AC640" s="37">
        <v>67654</v>
      </c>
      <c r="AD640" s="37">
        <v>140396</v>
      </c>
      <c r="AE640" s="37">
        <v>67654</v>
      </c>
    </row>
    <row r="641" spans="1:31">
      <c r="A641" t="s">
        <v>242</v>
      </c>
      <c r="B641" t="s">
        <v>248</v>
      </c>
      <c r="C641" t="s">
        <v>244</v>
      </c>
      <c r="D641" t="s">
        <v>309</v>
      </c>
      <c r="E641" t="s">
        <v>10739</v>
      </c>
      <c r="F641" t="s">
        <v>3613</v>
      </c>
      <c r="G641" t="s">
        <v>7632</v>
      </c>
      <c r="H641" t="s">
        <v>248</v>
      </c>
      <c r="I641" t="s">
        <v>242</v>
      </c>
      <c r="J641" t="s">
        <v>3614</v>
      </c>
      <c r="K641" t="s">
        <v>96</v>
      </c>
      <c r="L641" t="s">
        <v>10740</v>
      </c>
      <c r="M641" s="35">
        <v>46004.439108796287</v>
      </c>
      <c r="N641" s="35">
        <v>46006.45416666667</v>
      </c>
      <c r="P641" t="s">
        <v>7635</v>
      </c>
      <c r="Q641" t="s">
        <v>7636</v>
      </c>
      <c r="R641" t="s">
        <v>964</v>
      </c>
      <c r="S641" t="s">
        <v>964</v>
      </c>
      <c r="T641" t="s">
        <v>100</v>
      </c>
      <c r="U641" t="s">
        <v>5928</v>
      </c>
      <c r="V641" t="s">
        <v>10741</v>
      </c>
      <c r="W641" t="s">
        <v>102</v>
      </c>
      <c r="Y641" t="s">
        <v>8</v>
      </c>
      <c r="Z641" t="s">
        <v>105</v>
      </c>
      <c r="AA641" t="s">
        <v>263</v>
      </c>
      <c r="AB641" s="37">
        <v>1</v>
      </c>
      <c r="AC641" s="37">
        <v>35780</v>
      </c>
      <c r="AD641" s="37">
        <v>75096</v>
      </c>
      <c r="AE641" s="37">
        <v>35780</v>
      </c>
    </row>
    <row r="642" spans="1:31">
      <c r="A642" t="s">
        <v>626</v>
      </c>
      <c r="B642" t="s">
        <v>124</v>
      </c>
      <c r="C642" t="s">
        <v>125</v>
      </c>
      <c r="D642" t="s">
        <v>627</v>
      </c>
      <c r="E642" t="s">
        <v>10742</v>
      </c>
      <c r="F642" t="s">
        <v>10743</v>
      </c>
      <c r="G642" t="s">
        <v>7632</v>
      </c>
      <c r="H642" t="s">
        <v>630</v>
      </c>
      <c r="I642" t="s">
        <v>626</v>
      </c>
      <c r="J642" t="s">
        <v>10744</v>
      </c>
      <c r="K642" t="s">
        <v>96</v>
      </c>
      <c r="L642" t="s">
        <v>10745</v>
      </c>
      <c r="M642" s="35">
        <v>46006.333333333343</v>
      </c>
      <c r="N642" s="35">
        <v>46006.418749999997</v>
      </c>
      <c r="P642" t="s">
        <v>7635</v>
      </c>
      <c r="Q642" t="s">
        <v>7636</v>
      </c>
      <c r="R642" t="s">
        <v>98</v>
      </c>
      <c r="S642" t="s">
        <v>99</v>
      </c>
      <c r="T642" t="s">
        <v>100</v>
      </c>
      <c r="U642" t="s">
        <v>5928</v>
      </c>
      <c r="V642" t="s">
        <v>10746</v>
      </c>
      <c r="W642" t="s">
        <v>102</v>
      </c>
      <c r="Y642" t="s">
        <v>8</v>
      </c>
      <c r="Z642" t="s">
        <v>105</v>
      </c>
      <c r="AA642" t="s">
        <v>3695</v>
      </c>
      <c r="AB642" s="37">
        <v>1</v>
      </c>
      <c r="AC642" s="37">
        <v>35780</v>
      </c>
      <c r="AD642" s="37">
        <v>75096</v>
      </c>
      <c r="AE642" s="37">
        <v>35780</v>
      </c>
    </row>
    <row r="643" spans="1:31">
      <c r="A643" t="s">
        <v>189</v>
      </c>
      <c r="B643" t="s">
        <v>190</v>
      </c>
      <c r="C643" t="s">
        <v>191</v>
      </c>
      <c r="D643" t="s">
        <v>210</v>
      </c>
      <c r="E643" t="s">
        <v>10747</v>
      </c>
      <c r="F643" t="s">
        <v>10748</v>
      </c>
      <c r="G643" t="s">
        <v>7632</v>
      </c>
      <c r="H643" t="s">
        <v>195</v>
      </c>
      <c r="I643" t="s">
        <v>189</v>
      </c>
      <c r="J643" t="s">
        <v>10749</v>
      </c>
      <c r="K643" t="s">
        <v>96</v>
      </c>
      <c r="L643" t="s">
        <v>10750</v>
      </c>
      <c r="M643" s="35">
        <v>46006.333333333343</v>
      </c>
      <c r="N643" s="35">
        <v>46015.517361111109</v>
      </c>
      <c r="P643" t="s">
        <v>7635</v>
      </c>
      <c r="Q643" t="s">
        <v>7636</v>
      </c>
      <c r="R643" t="s">
        <v>98</v>
      </c>
      <c r="S643" t="s">
        <v>119</v>
      </c>
      <c r="U643" t="s">
        <v>5928</v>
      </c>
      <c r="V643" t="s">
        <v>10751</v>
      </c>
      <c r="W643" t="s">
        <v>102</v>
      </c>
      <c r="Y643" t="s">
        <v>8</v>
      </c>
      <c r="Z643" t="s">
        <v>105</v>
      </c>
      <c r="AB643" s="37">
        <v>1</v>
      </c>
      <c r="AC643" s="37">
        <v>35780</v>
      </c>
      <c r="AD643" s="37">
        <v>75096</v>
      </c>
      <c r="AE643" s="37">
        <v>35780</v>
      </c>
    </row>
    <row r="644" spans="1:31">
      <c r="A644" t="s">
        <v>147</v>
      </c>
      <c r="B644" t="s">
        <v>124</v>
      </c>
      <c r="C644" t="s">
        <v>125</v>
      </c>
      <c r="D644" t="s">
        <v>1806</v>
      </c>
      <c r="E644" t="s">
        <v>10752</v>
      </c>
      <c r="F644" t="s">
        <v>10753</v>
      </c>
      <c r="G644" t="s">
        <v>7632</v>
      </c>
      <c r="H644" t="s">
        <v>151</v>
      </c>
      <c r="I644" t="s">
        <v>147</v>
      </c>
      <c r="J644" t="s">
        <v>10754</v>
      </c>
      <c r="K644" t="s">
        <v>96</v>
      </c>
      <c r="L644" t="s">
        <v>10755</v>
      </c>
      <c r="M644" s="35">
        <v>46004.453356481477</v>
      </c>
      <c r="N644" s="35">
        <v>46007.581250000003</v>
      </c>
      <c r="P644" t="s">
        <v>7635</v>
      </c>
      <c r="Q644" t="s">
        <v>7636</v>
      </c>
      <c r="R644" t="s">
        <v>98</v>
      </c>
      <c r="S644" t="s">
        <v>99</v>
      </c>
      <c r="T644" t="s">
        <v>100</v>
      </c>
      <c r="U644" t="s">
        <v>5928</v>
      </c>
      <c r="V644" t="s">
        <v>10756</v>
      </c>
      <c r="W644" t="s">
        <v>102</v>
      </c>
      <c r="Y644" t="s">
        <v>8</v>
      </c>
      <c r="Z644" t="s">
        <v>105</v>
      </c>
      <c r="AA644" t="s">
        <v>1118</v>
      </c>
      <c r="AB644" s="37">
        <v>1</v>
      </c>
      <c r="AC644" s="37">
        <v>35780</v>
      </c>
      <c r="AD644" s="37">
        <v>75096</v>
      </c>
      <c r="AE644" s="37">
        <v>35780</v>
      </c>
    </row>
    <row r="645" spans="1:31">
      <c r="A645" t="s">
        <v>147</v>
      </c>
      <c r="B645" t="s">
        <v>124</v>
      </c>
      <c r="C645" t="s">
        <v>125</v>
      </c>
      <c r="D645" t="s">
        <v>3618</v>
      </c>
      <c r="E645" t="s">
        <v>10757</v>
      </c>
      <c r="F645" t="s">
        <v>10758</v>
      </c>
      <c r="G645" t="s">
        <v>7625</v>
      </c>
      <c r="H645" t="s">
        <v>129</v>
      </c>
      <c r="I645" t="s">
        <v>3621</v>
      </c>
      <c r="J645" t="s">
        <v>10759</v>
      </c>
      <c r="K645" t="s">
        <v>96</v>
      </c>
      <c r="L645" t="s">
        <v>10760</v>
      </c>
      <c r="M645" s="35">
        <v>46006.333333333343</v>
      </c>
      <c r="N645" s="35">
        <v>46009.35</v>
      </c>
      <c r="P645" t="s">
        <v>7628</v>
      </c>
      <c r="R645" t="s">
        <v>98</v>
      </c>
      <c r="S645" t="s">
        <v>119</v>
      </c>
      <c r="U645" t="s">
        <v>5928</v>
      </c>
      <c r="V645" t="s">
        <v>10761</v>
      </c>
      <c r="W645" t="s">
        <v>7628</v>
      </c>
      <c r="Y645" t="s">
        <v>13</v>
      </c>
      <c r="Z645" t="s">
        <v>105</v>
      </c>
      <c r="AB645" s="37">
        <v>1</v>
      </c>
      <c r="AC645" s="37">
        <v>35780</v>
      </c>
      <c r="AD645" s="37">
        <v>0</v>
      </c>
      <c r="AE645" s="37">
        <v>35780</v>
      </c>
    </row>
    <row r="646" spans="1:31">
      <c r="A646" t="s">
        <v>108</v>
      </c>
      <c r="B646" t="s">
        <v>109</v>
      </c>
      <c r="C646" t="s">
        <v>110</v>
      </c>
      <c r="D646" t="s">
        <v>7367</v>
      </c>
      <c r="E646" t="s">
        <v>10762</v>
      </c>
      <c r="F646" t="s">
        <v>10763</v>
      </c>
      <c r="G646" t="s">
        <v>7632</v>
      </c>
      <c r="H646" t="s">
        <v>183</v>
      </c>
      <c r="I646" t="s">
        <v>7368</v>
      </c>
      <c r="J646" t="s">
        <v>10764</v>
      </c>
      <c r="K646" t="s">
        <v>96</v>
      </c>
      <c r="L646" t="s">
        <v>10765</v>
      </c>
      <c r="M646" s="35">
        <v>46006.333333333343</v>
      </c>
      <c r="N646" s="35">
        <v>46006.548611111109</v>
      </c>
      <c r="P646" t="s">
        <v>7635</v>
      </c>
      <c r="Q646" t="s">
        <v>7636</v>
      </c>
      <c r="R646" t="s">
        <v>98</v>
      </c>
      <c r="S646" t="s">
        <v>119</v>
      </c>
      <c r="T646" t="s">
        <v>100</v>
      </c>
      <c r="U646" t="s">
        <v>5928</v>
      </c>
      <c r="V646" t="s">
        <v>10766</v>
      </c>
      <c r="W646" t="s">
        <v>102</v>
      </c>
      <c r="Y646" t="s">
        <v>11</v>
      </c>
      <c r="Z646" t="s">
        <v>105</v>
      </c>
      <c r="AA646" t="s">
        <v>122</v>
      </c>
      <c r="AB646" s="37">
        <v>1</v>
      </c>
      <c r="AC646" s="37">
        <v>67654</v>
      </c>
      <c r="AD646" s="37">
        <v>140396</v>
      </c>
      <c r="AE646" s="37">
        <v>67654</v>
      </c>
    </row>
    <row r="647" spans="1:31">
      <c r="A647" t="s">
        <v>626</v>
      </c>
      <c r="B647" t="s">
        <v>124</v>
      </c>
      <c r="C647" t="s">
        <v>125</v>
      </c>
      <c r="D647" t="s">
        <v>627</v>
      </c>
      <c r="E647" t="s">
        <v>10767</v>
      </c>
      <c r="F647" t="s">
        <v>3690</v>
      </c>
      <c r="G647" t="s">
        <v>7632</v>
      </c>
      <c r="H647" t="s">
        <v>630</v>
      </c>
      <c r="I647" t="s">
        <v>626</v>
      </c>
      <c r="J647" t="s">
        <v>3691</v>
      </c>
      <c r="K647" t="s">
        <v>96</v>
      </c>
      <c r="L647" t="s">
        <v>10768</v>
      </c>
      <c r="M647" s="35">
        <v>46004.333333333343</v>
      </c>
      <c r="N647" s="35">
        <v>46006.470138888893</v>
      </c>
      <c r="P647" t="s">
        <v>7635</v>
      </c>
      <c r="Q647" t="s">
        <v>7636</v>
      </c>
      <c r="R647" t="s">
        <v>98</v>
      </c>
      <c r="S647" t="s">
        <v>99</v>
      </c>
      <c r="T647" t="s">
        <v>100</v>
      </c>
      <c r="U647" t="s">
        <v>5928</v>
      </c>
      <c r="V647" t="s">
        <v>10769</v>
      </c>
      <c r="W647" t="s">
        <v>102</v>
      </c>
      <c r="Y647" t="s">
        <v>8</v>
      </c>
      <c r="Z647" t="s">
        <v>105</v>
      </c>
      <c r="AA647" t="s">
        <v>3695</v>
      </c>
      <c r="AB647" s="37">
        <v>1</v>
      </c>
      <c r="AC647" s="37">
        <v>35780</v>
      </c>
      <c r="AD647" s="37">
        <v>75096</v>
      </c>
      <c r="AE647" s="37">
        <v>35780</v>
      </c>
    </row>
    <row r="648" spans="1:31">
      <c r="A648" t="s">
        <v>297</v>
      </c>
      <c r="B648" t="s">
        <v>109</v>
      </c>
      <c r="C648" t="s">
        <v>110</v>
      </c>
      <c r="D648" t="s">
        <v>352</v>
      </c>
      <c r="E648" t="s">
        <v>10770</v>
      </c>
      <c r="F648" t="s">
        <v>8211</v>
      </c>
      <c r="G648" t="s">
        <v>7632</v>
      </c>
      <c r="H648" t="s">
        <v>302</v>
      </c>
      <c r="I648" t="s">
        <v>297</v>
      </c>
      <c r="J648" t="s">
        <v>8212</v>
      </c>
      <c r="K648" t="s">
        <v>96</v>
      </c>
      <c r="L648" t="s">
        <v>10771</v>
      </c>
      <c r="M648" s="35">
        <v>46006.333333333343</v>
      </c>
      <c r="N648" s="35">
        <v>46006.4375</v>
      </c>
      <c r="P648" t="s">
        <v>7635</v>
      </c>
      <c r="Q648" t="s">
        <v>7636</v>
      </c>
      <c r="R648" t="s">
        <v>98</v>
      </c>
      <c r="S648" t="s">
        <v>119</v>
      </c>
      <c r="T648" t="s">
        <v>100</v>
      </c>
      <c r="U648" t="s">
        <v>5928</v>
      </c>
      <c r="V648" t="s">
        <v>10772</v>
      </c>
      <c r="W648" t="s">
        <v>102</v>
      </c>
      <c r="Y648" t="s">
        <v>8</v>
      </c>
      <c r="Z648" t="s">
        <v>105</v>
      </c>
      <c r="AA648" t="s">
        <v>1005</v>
      </c>
      <c r="AB648" s="37">
        <v>1</v>
      </c>
      <c r="AC648" s="37">
        <v>35780</v>
      </c>
      <c r="AD648" s="37">
        <v>75096</v>
      </c>
      <c r="AE648" s="37">
        <v>35780</v>
      </c>
    </row>
    <row r="649" spans="1:31">
      <c r="A649" t="s">
        <v>123</v>
      </c>
      <c r="B649" t="s">
        <v>124</v>
      </c>
      <c r="C649" t="s">
        <v>125</v>
      </c>
      <c r="D649" t="s">
        <v>171</v>
      </c>
      <c r="E649" t="s">
        <v>10773</v>
      </c>
      <c r="F649" t="s">
        <v>173</v>
      </c>
      <c r="G649" t="s">
        <v>7625</v>
      </c>
      <c r="H649" t="s">
        <v>174</v>
      </c>
      <c r="I649" t="s">
        <v>175</v>
      </c>
      <c r="J649" t="s">
        <v>176</v>
      </c>
      <c r="K649" t="s">
        <v>96</v>
      </c>
      <c r="L649" t="s">
        <v>10774</v>
      </c>
      <c r="M649" s="35">
        <v>46006.333333333343</v>
      </c>
      <c r="N649" s="35">
        <v>46011.417361111111</v>
      </c>
      <c r="P649" t="s">
        <v>7628</v>
      </c>
      <c r="U649" t="s">
        <v>5928</v>
      </c>
      <c r="V649" t="s">
        <v>10775</v>
      </c>
      <c r="W649" t="s">
        <v>7628</v>
      </c>
      <c r="Y649" t="s">
        <v>15</v>
      </c>
      <c r="Z649" t="s">
        <v>105</v>
      </c>
      <c r="AB649" s="37">
        <v>1</v>
      </c>
      <c r="AC649" s="37">
        <v>35780</v>
      </c>
      <c r="AD649" s="37">
        <v>0</v>
      </c>
      <c r="AE649" s="37">
        <v>35780</v>
      </c>
    </row>
    <row r="650" spans="1:31">
      <c r="A650" t="s">
        <v>189</v>
      </c>
      <c r="B650" t="s">
        <v>190</v>
      </c>
      <c r="C650" t="s">
        <v>191</v>
      </c>
      <c r="D650" t="s">
        <v>210</v>
      </c>
      <c r="E650" t="s">
        <v>10776</v>
      </c>
      <c r="F650" t="s">
        <v>10777</v>
      </c>
      <c r="G650" t="s">
        <v>7632</v>
      </c>
      <c r="H650" t="s">
        <v>195</v>
      </c>
      <c r="I650" t="s">
        <v>189</v>
      </c>
      <c r="J650" t="s">
        <v>10778</v>
      </c>
      <c r="K650" t="s">
        <v>96</v>
      </c>
      <c r="L650" t="s">
        <v>10779</v>
      </c>
      <c r="M650" s="35">
        <v>46006.333333333343</v>
      </c>
      <c r="N650" s="35">
        <v>46010.479861111111</v>
      </c>
      <c r="P650" t="s">
        <v>7635</v>
      </c>
      <c r="Q650" t="s">
        <v>7636</v>
      </c>
      <c r="R650" t="s">
        <v>98</v>
      </c>
      <c r="S650" t="s">
        <v>119</v>
      </c>
      <c r="U650" t="s">
        <v>5928</v>
      </c>
      <c r="V650" t="s">
        <v>10780</v>
      </c>
      <c r="W650" t="s">
        <v>102</v>
      </c>
      <c r="Y650" t="s">
        <v>8</v>
      </c>
      <c r="Z650" t="s">
        <v>105</v>
      </c>
      <c r="AA650" t="s">
        <v>8363</v>
      </c>
      <c r="AB650" s="37">
        <v>1</v>
      </c>
      <c r="AC650" s="37">
        <v>35780</v>
      </c>
      <c r="AD650" s="37">
        <v>75096</v>
      </c>
      <c r="AE650" s="37">
        <v>35780</v>
      </c>
    </row>
    <row r="651" spans="1:31">
      <c r="A651" t="s">
        <v>284</v>
      </c>
      <c r="B651" t="s">
        <v>957</v>
      </c>
      <c r="C651" t="s">
        <v>286</v>
      </c>
      <c r="D651" t="s">
        <v>1834</v>
      </c>
      <c r="E651" t="s">
        <v>10781</v>
      </c>
      <c r="F651" t="s">
        <v>10782</v>
      </c>
      <c r="G651" t="s">
        <v>7632</v>
      </c>
      <c r="H651" t="s">
        <v>290</v>
      </c>
      <c r="I651" t="s">
        <v>1837</v>
      </c>
      <c r="J651" t="s">
        <v>10783</v>
      </c>
      <c r="K651" t="s">
        <v>96</v>
      </c>
      <c r="L651" t="s">
        <v>10784</v>
      </c>
      <c r="M651" s="35">
        <v>46006.333333333343</v>
      </c>
      <c r="N651" s="35">
        <v>46007.452777777777</v>
      </c>
      <c r="P651" t="s">
        <v>7635</v>
      </c>
      <c r="Q651" t="s">
        <v>7636</v>
      </c>
      <c r="R651" t="s">
        <v>964</v>
      </c>
      <c r="S651" t="s">
        <v>964</v>
      </c>
      <c r="T651" t="s">
        <v>100</v>
      </c>
      <c r="U651" t="s">
        <v>5928</v>
      </c>
      <c r="V651" t="s">
        <v>10785</v>
      </c>
      <c r="W651" t="s">
        <v>102</v>
      </c>
      <c r="Y651" t="s">
        <v>11</v>
      </c>
      <c r="Z651" t="s">
        <v>105</v>
      </c>
      <c r="AA651" t="s">
        <v>296</v>
      </c>
      <c r="AB651" s="37">
        <v>1</v>
      </c>
      <c r="AC651" s="37">
        <v>67654</v>
      </c>
      <c r="AD651" s="37">
        <v>140396</v>
      </c>
      <c r="AE651" s="37">
        <v>67654</v>
      </c>
    </row>
    <row r="652" spans="1:31">
      <c r="A652" t="s">
        <v>189</v>
      </c>
      <c r="B652" t="s">
        <v>190</v>
      </c>
      <c r="C652" t="s">
        <v>191</v>
      </c>
      <c r="D652" t="s">
        <v>210</v>
      </c>
      <c r="E652" t="s">
        <v>10786</v>
      </c>
      <c r="F652" t="s">
        <v>10787</v>
      </c>
      <c r="G652" t="s">
        <v>7632</v>
      </c>
      <c r="H652" t="s">
        <v>195</v>
      </c>
      <c r="I652" t="s">
        <v>189</v>
      </c>
      <c r="J652" t="s">
        <v>10788</v>
      </c>
      <c r="K652" t="s">
        <v>96</v>
      </c>
      <c r="L652" t="s">
        <v>10789</v>
      </c>
      <c r="M652" s="35">
        <v>46006.333333333343</v>
      </c>
      <c r="N652" s="35">
        <v>46010.664583333331</v>
      </c>
      <c r="P652" t="s">
        <v>7635</v>
      </c>
      <c r="Q652" t="s">
        <v>7636</v>
      </c>
      <c r="R652" t="s">
        <v>98</v>
      </c>
      <c r="S652" t="s">
        <v>119</v>
      </c>
      <c r="U652" t="s">
        <v>5928</v>
      </c>
      <c r="V652" t="s">
        <v>10790</v>
      </c>
      <c r="W652" t="s">
        <v>102</v>
      </c>
      <c r="Y652" t="s">
        <v>8</v>
      </c>
      <c r="Z652" t="s">
        <v>105</v>
      </c>
      <c r="AA652" t="s">
        <v>8363</v>
      </c>
      <c r="AB652" s="37">
        <v>1</v>
      </c>
      <c r="AC652" s="37">
        <v>35780</v>
      </c>
      <c r="AD652" s="37">
        <v>75096</v>
      </c>
      <c r="AE652" s="37">
        <v>35780</v>
      </c>
    </row>
    <row r="653" spans="1:31">
      <c r="A653" t="s">
        <v>297</v>
      </c>
      <c r="B653" t="s">
        <v>109</v>
      </c>
      <c r="C653" t="s">
        <v>110</v>
      </c>
      <c r="D653" t="s">
        <v>10791</v>
      </c>
      <c r="E653" t="s">
        <v>10792</v>
      </c>
      <c r="F653" t="s">
        <v>10793</v>
      </c>
      <c r="G653" t="s">
        <v>7632</v>
      </c>
      <c r="H653" t="s">
        <v>655</v>
      </c>
      <c r="I653" t="s">
        <v>10794</v>
      </c>
      <c r="J653" t="s">
        <v>10795</v>
      </c>
      <c r="K653" t="s">
        <v>96</v>
      </c>
      <c r="L653" t="s">
        <v>10796</v>
      </c>
      <c r="M653" s="35">
        <v>46006.333333333343</v>
      </c>
      <c r="N653" s="35">
        <v>46012.634722222218</v>
      </c>
      <c r="P653" t="s">
        <v>7635</v>
      </c>
      <c r="Q653" t="s">
        <v>7636</v>
      </c>
      <c r="R653" t="s">
        <v>963</v>
      </c>
      <c r="S653" t="s">
        <v>964</v>
      </c>
      <c r="T653" t="s">
        <v>100</v>
      </c>
      <c r="U653" t="s">
        <v>5928</v>
      </c>
      <c r="V653" t="s">
        <v>10797</v>
      </c>
      <c r="W653" t="s">
        <v>7667</v>
      </c>
      <c r="Y653" t="s">
        <v>13</v>
      </c>
      <c r="Z653" t="s">
        <v>105</v>
      </c>
      <c r="AA653" t="s">
        <v>661</v>
      </c>
      <c r="AB653" s="37">
        <v>1</v>
      </c>
      <c r="AC653" s="37">
        <v>35780</v>
      </c>
      <c r="AD653" s="37">
        <v>0</v>
      </c>
      <c r="AE653" s="37">
        <v>35780</v>
      </c>
    </row>
    <row r="654" spans="1:31">
      <c r="A654" t="s">
        <v>189</v>
      </c>
      <c r="B654" t="s">
        <v>190</v>
      </c>
      <c r="C654" t="s">
        <v>191</v>
      </c>
      <c r="D654" t="s">
        <v>210</v>
      </c>
      <c r="E654" t="s">
        <v>10798</v>
      </c>
      <c r="F654" t="s">
        <v>10799</v>
      </c>
      <c r="G654" t="s">
        <v>7632</v>
      </c>
      <c r="H654" t="s">
        <v>195</v>
      </c>
      <c r="I654" t="s">
        <v>189</v>
      </c>
      <c r="J654" t="s">
        <v>10800</v>
      </c>
      <c r="K654" t="s">
        <v>96</v>
      </c>
      <c r="L654" t="s">
        <v>10801</v>
      </c>
      <c r="M654" s="35">
        <v>46006.333333333343</v>
      </c>
      <c r="N654" s="35">
        <v>46007.535416666673</v>
      </c>
      <c r="P654" t="s">
        <v>7635</v>
      </c>
      <c r="Q654" t="s">
        <v>7636</v>
      </c>
      <c r="R654" t="s">
        <v>142</v>
      </c>
      <c r="S654" t="s">
        <v>1415</v>
      </c>
      <c r="U654" t="s">
        <v>5928</v>
      </c>
      <c r="V654" t="s">
        <v>10802</v>
      </c>
      <c r="W654" t="s">
        <v>102</v>
      </c>
      <c r="Y654" t="s">
        <v>8</v>
      </c>
      <c r="Z654" t="s">
        <v>105</v>
      </c>
      <c r="AA654" t="s">
        <v>8363</v>
      </c>
      <c r="AB654" s="37">
        <v>1</v>
      </c>
      <c r="AC654" s="37">
        <v>35780</v>
      </c>
      <c r="AD654" s="37">
        <v>75096</v>
      </c>
      <c r="AE654" s="37">
        <v>35780</v>
      </c>
    </row>
    <row r="655" spans="1:31">
      <c r="A655" t="s">
        <v>297</v>
      </c>
      <c r="B655" t="s">
        <v>109</v>
      </c>
      <c r="C655" t="s">
        <v>110</v>
      </c>
      <c r="D655" t="s">
        <v>352</v>
      </c>
      <c r="E655" t="s">
        <v>10803</v>
      </c>
      <c r="F655" t="s">
        <v>10804</v>
      </c>
      <c r="G655" t="s">
        <v>7632</v>
      </c>
      <c r="H655" t="s">
        <v>302</v>
      </c>
      <c r="I655" t="s">
        <v>297</v>
      </c>
      <c r="J655" t="s">
        <v>10805</v>
      </c>
      <c r="K655" t="s">
        <v>96</v>
      </c>
      <c r="L655" t="s">
        <v>10806</v>
      </c>
      <c r="M655" s="35">
        <v>46006.333333333343</v>
      </c>
      <c r="N655" s="35">
        <v>46006.557638888888</v>
      </c>
      <c r="P655" t="s">
        <v>7635</v>
      </c>
      <c r="Q655" t="s">
        <v>7636</v>
      </c>
      <c r="R655" t="s">
        <v>964</v>
      </c>
      <c r="S655" t="s">
        <v>964</v>
      </c>
      <c r="T655" t="s">
        <v>100</v>
      </c>
      <c r="U655" t="s">
        <v>5928</v>
      </c>
      <c r="V655" t="s">
        <v>10807</v>
      </c>
      <c r="W655" t="s">
        <v>102</v>
      </c>
      <c r="Y655" t="s">
        <v>8</v>
      </c>
      <c r="Z655" t="s">
        <v>105</v>
      </c>
      <c r="AA655" t="s">
        <v>1215</v>
      </c>
      <c r="AB655" s="37">
        <v>1</v>
      </c>
      <c r="AC655" s="37">
        <v>35780</v>
      </c>
      <c r="AD655" s="37">
        <v>75096</v>
      </c>
      <c r="AE655" s="37">
        <v>35780</v>
      </c>
    </row>
    <row r="656" spans="1:31">
      <c r="A656" t="s">
        <v>1261</v>
      </c>
      <c r="B656" t="s">
        <v>124</v>
      </c>
      <c r="C656" t="s">
        <v>125</v>
      </c>
      <c r="D656" t="s">
        <v>1262</v>
      </c>
      <c r="E656" t="s">
        <v>10808</v>
      </c>
      <c r="F656" t="s">
        <v>10809</v>
      </c>
      <c r="G656" t="s">
        <v>7632</v>
      </c>
      <c r="H656" t="s">
        <v>1265</v>
      </c>
      <c r="I656" t="s">
        <v>1261</v>
      </c>
      <c r="J656" t="s">
        <v>10810</v>
      </c>
      <c r="K656" t="s">
        <v>96</v>
      </c>
      <c r="L656" t="s">
        <v>10811</v>
      </c>
      <c r="M656" s="35">
        <v>46006.333333333343</v>
      </c>
      <c r="N656" s="35">
        <v>46006.72152777778</v>
      </c>
      <c r="P656" t="s">
        <v>7635</v>
      </c>
      <c r="Q656" t="s">
        <v>7636</v>
      </c>
      <c r="R656" t="s">
        <v>142</v>
      </c>
      <c r="S656" t="s">
        <v>1046</v>
      </c>
      <c r="T656" t="s">
        <v>100</v>
      </c>
      <c r="U656" t="s">
        <v>5928</v>
      </c>
      <c r="V656" t="s">
        <v>10812</v>
      </c>
      <c r="W656" t="s">
        <v>102</v>
      </c>
      <c r="Y656" t="s">
        <v>8</v>
      </c>
      <c r="Z656" t="s">
        <v>105</v>
      </c>
      <c r="AA656" t="s">
        <v>1271</v>
      </c>
      <c r="AB656" s="37">
        <v>1</v>
      </c>
      <c r="AC656" s="37">
        <v>35780</v>
      </c>
      <c r="AD656" s="37">
        <v>75096</v>
      </c>
      <c r="AE656" s="37">
        <v>35780</v>
      </c>
    </row>
    <row r="657" spans="1:31">
      <c r="A657" t="s">
        <v>1066</v>
      </c>
      <c r="B657" t="s">
        <v>190</v>
      </c>
      <c r="C657" t="s">
        <v>191</v>
      </c>
      <c r="D657" t="s">
        <v>1433</v>
      </c>
      <c r="E657" t="s">
        <v>10813</v>
      </c>
      <c r="F657" t="s">
        <v>10814</v>
      </c>
      <c r="G657" t="s">
        <v>7632</v>
      </c>
      <c r="H657" t="s">
        <v>195</v>
      </c>
      <c r="I657" t="s">
        <v>1436</v>
      </c>
      <c r="J657" t="s">
        <v>10815</v>
      </c>
      <c r="K657" t="s">
        <v>96</v>
      </c>
      <c r="L657" t="s">
        <v>10816</v>
      </c>
      <c r="M657" s="35">
        <v>46006.350011574083</v>
      </c>
      <c r="N657" s="35">
        <v>46012.626388888893</v>
      </c>
      <c r="P657" t="s">
        <v>7635</v>
      </c>
      <c r="Q657" t="s">
        <v>7636</v>
      </c>
      <c r="R657" t="s">
        <v>98</v>
      </c>
      <c r="S657" t="s">
        <v>99</v>
      </c>
      <c r="T657" t="s">
        <v>100</v>
      </c>
      <c r="U657" t="s">
        <v>5928</v>
      </c>
      <c r="V657" t="s">
        <v>10817</v>
      </c>
      <c r="W657" t="s">
        <v>7667</v>
      </c>
      <c r="Y657" t="s">
        <v>11</v>
      </c>
      <c r="Z657" t="s">
        <v>105</v>
      </c>
      <c r="AA657" t="s">
        <v>1075</v>
      </c>
      <c r="AB657" s="37">
        <v>1</v>
      </c>
      <c r="AC657" s="37">
        <v>67654</v>
      </c>
      <c r="AD657" s="37">
        <v>140396</v>
      </c>
      <c r="AE657" s="37">
        <v>67654</v>
      </c>
    </row>
    <row r="658" spans="1:31">
      <c r="A658" t="s">
        <v>123</v>
      </c>
      <c r="B658" t="s">
        <v>124</v>
      </c>
      <c r="C658" t="s">
        <v>125</v>
      </c>
      <c r="D658" t="s">
        <v>171</v>
      </c>
      <c r="E658" t="s">
        <v>10818</v>
      </c>
      <c r="F658" t="s">
        <v>10819</v>
      </c>
      <c r="G658" t="s">
        <v>7625</v>
      </c>
      <c r="H658" t="s">
        <v>174</v>
      </c>
      <c r="I658" t="s">
        <v>175</v>
      </c>
      <c r="J658" t="s">
        <v>10820</v>
      </c>
      <c r="K658" t="s">
        <v>96</v>
      </c>
      <c r="L658" t="s">
        <v>10821</v>
      </c>
      <c r="M658" s="35">
        <v>46006.355208333327</v>
      </c>
      <c r="N658" s="35">
        <v>46009.67291666667</v>
      </c>
      <c r="P658" t="s">
        <v>7628</v>
      </c>
      <c r="R658" t="s">
        <v>963</v>
      </c>
      <c r="S658" t="s">
        <v>963</v>
      </c>
      <c r="U658" t="s">
        <v>5928</v>
      </c>
      <c r="V658" t="s">
        <v>10822</v>
      </c>
      <c r="W658" t="s">
        <v>7628</v>
      </c>
      <c r="Y658" t="s">
        <v>15</v>
      </c>
      <c r="Z658" t="s">
        <v>105</v>
      </c>
      <c r="AB658" s="37">
        <v>1</v>
      </c>
      <c r="AC658" s="37">
        <v>35780</v>
      </c>
      <c r="AD658" s="37">
        <v>0</v>
      </c>
      <c r="AE658" s="37">
        <v>35780</v>
      </c>
    </row>
    <row r="659" spans="1:31">
      <c r="A659" t="s">
        <v>242</v>
      </c>
      <c r="B659" t="s">
        <v>248</v>
      </c>
      <c r="C659" t="s">
        <v>244</v>
      </c>
      <c r="D659" t="s">
        <v>309</v>
      </c>
      <c r="E659" t="s">
        <v>10823</v>
      </c>
      <c r="F659" t="s">
        <v>10824</v>
      </c>
      <c r="G659" t="s">
        <v>7632</v>
      </c>
      <c r="H659" t="s">
        <v>248</v>
      </c>
      <c r="I659" t="s">
        <v>242</v>
      </c>
      <c r="J659" t="s">
        <v>10825</v>
      </c>
      <c r="K659" t="s">
        <v>96</v>
      </c>
      <c r="L659" t="s">
        <v>10826</v>
      </c>
      <c r="M659" s="35">
        <v>46006.356053240743</v>
      </c>
      <c r="N659" s="35">
        <v>46008.599305555559</v>
      </c>
      <c r="P659" t="s">
        <v>7635</v>
      </c>
      <c r="Q659" t="s">
        <v>7636</v>
      </c>
      <c r="R659" t="s">
        <v>964</v>
      </c>
      <c r="S659" t="s">
        <v>964</v>
      </c>
      <c r="T659" t="s">
        <v>100</v>
      </c>
      <c r="U659" t="s">
        <v>5928</v>
      </c>
      <c r="V659" t="s">
        <v>10827</v>
      </c>
      <c r="W659" t="s">
        <v>102</v>
      </c>
      <c r="Y659" t="s">
        <v>8</v>
      </c>
      <c r="Z659" t="s">
        <v>105</v>
      </c>
      <c r="AA659" t="s">
        <v>2012</v>
      </c>
      <c r="AB659" s="37">
        <v>1</v>
      </c>
      <c r="AC659" s="37">
        <v>35780</v>
      </c>
      <c r="AD659" s="37">
        <v>75096</v>
      </c>
      <c r="AE659" s="37">
        <v>35780</v>
      </c>
    </row>
    <row r="660" spans="1:31">
      <c r="A660" t="s">
        <v>189</v>
      </c>
      <c r="B660" t="s">
        <v>190</v>
      </c>
      <c r="C660" t="s">
        <v>191</v>
      </c>
      <c r="D660" t="s">
        <v>905</v>
      </c>
      <c r="E660" t="s">
        <v>10828</v>
      </c>
      <c r="F660" t="s">
        <v>7938</v>
      </c>
      <c r="G660" t="s">
        <v>7632</v>
      </c>
      <c r="H660" t="s">
        <v>195</v>
      </c>
      <c r="I660" t="s">
        <v>908</v>
      </c>
      <c r="J660" t="s">
        <v>7939</v>
      </c>
      <c r="K660" t="s">
        <v>96</v>
      </c>
      <c r="L660" t="s">
        <v>10829</v>
      </c>
      <c r="M660" s="35">
        <v>46006.365185185183</v>
      </c>
      <c r="N660" s="35">
        <v>46018.552777777782</v>
      </c>
      <c r="P660" t="s">
        <v>7635</v>
      </c>
      <c r="Q660" t="s">
        <v>7636</v>
      </c>
      <c r="R660" t="s">
        <v>98</v>
      </c>
      <c r="S660" t="s">
        <v>99</v>
      </c>
      <c r="U660" t="s">
        <v>5928</v>
      </c>
      <c r="V660" t="s">
        <v>10830</v>
      </c>
      <c r="W660" t="s">
        <v>102</v>
      </c>
      <c r="Y660" t="s">
        <v>8</v>
      </c>
      <c r="Z660" t="s">
        <v>105</v>
      </c>
      <c r="AA660" t="s">
        <v>7841</v>
      </c>
      <c r="AB660" s="37">
        <v>1</v>
      </c>
      <c r="AC660" s="37">
        <v>35780</v>
      </c>
      <c r="AD660" s="37">
        <v>75096</v>
      </c>
      <c r="AE660" s="37">
        <v>35780</v>
      </c>
    </row>
    <row r="661" spans="1:31">
      <c r="A661" t="s">
        <v>189</v>
      </c>
      <c r="B661" t="s">
        <v>190</v>
      </c>
      <c r="C661" t="s">
        <v>191</v>
      </c>
      <c r="D661" t="s">
        <v>210</v>
      </c>
      <c r="E661" t="s">
        <v>10831</v>
      </c>
      <c r="F661" t="s">
        <v>3744</v>
      </c>
      <c r="G661" t="s">
        <v>7632</v>
      </c>
      <c r="H661" t="s">
        <v>195</v>
      </c>
      <c r="I661" t="s">
        <v>189</v>
      </c>
      <c r="J661" t="s">
        <v>3745</v>
      </c>
      <c r="K661" t="s">
        <v>96</v>
      </c>
      <c r="L661" t="s">
        <v>10832</v>
      </c>
      <c r="M661" s="35">
        <v>46006.373101851852</v>
      </c>
      <c r="N661" s="35">
        <v>46017.46597222222</v>
      </c>
      <c r="P661" t="s">
        <v>7635</v>
      </c>
      <c r="Q661" t="s">
        <v>7636</v>
      </c>
      <c r="R661" t="s">
        <v>98</v>
      </c>
      <c r="S661" t="s">
        <v>119</v>
      </c>
      <c r="U661" t="s">
        <v>5928</v>
      </c>
      <c r="V661" t="s">
        <v>10833</v>
      </c>
      <c r="W661" t="s">
        <v>102</v>
      </c>
      <c r="Y661" t="s">
        <v>8</v>
      </c>
      <c r="Z661" t="s">
        <v>105</v>
      </c>
      <c r="AA661" t="s">
        <v>10834</v>
      </c>
      <c r="AB661" s="37">
        <v>1</v>
      </c>
      <c r="AC661" s="37">
        <v>35780</v>
      </c>
      <c r="AD661" s="37">
        <v>75096</v>
      </c>
      <c r="AE661" s="37">
        <v>35780</v>
      </c>
    </row>
    <row r="662" spans="1:31">
      <c r="A662" t="s">
        <v>189</v>
      </c>
      <c r="B662" t="s">
        <v>190</v>
      </c>
      <c r="C662" t="s">
        <v>191</v>
      </c>
      <c r="D662" t="s">
        <v>210</v>
      </c>
      <c r="E662" t="s">
        <v>10835</v>
      </c>
      <c r="F662" t="s">
        <v>10836</v>
      </c>
      <c r="G662" t="s">
        <v>7632</v>
      </c>
      <c r="H662" t="s">
        <v>195</v>
      </c>
      <c r="I662" t="s">
        <v>189</v>
      </c>
      <c r="J662" t="s">
        <v>10837</v>
      </c>
      <c r="K662" t="s">
        <v>96</v>
      </c>
      <c r="L662" t="s">
        <v>10838</v>
      </c>
      <c r="M662" s="35">
        <v>46006.376747685194</v>
      </c>
      <c r="N662" s="35">
        <v>46018.552083333343</v>
      </c>
      <c r="P662" t="s">
        <v>7635</v>
      </c>
      <c r="Q662" t="s">
        <v>7636</v>
      </c>
      <c r="R662" t="s">
        <v>98</v>
      </c>
      <c r="S662" t="s">
        <v>99</v>
      </c>
      <c r="U662" t="s">
        <v>5928</v>
      </c>
      <c r="V662" t="s">
        <v>10839</v>
      </c>
      <c r="W662" t="s">
        <v>102</v>
      </c>
      <c r="Y662" t="s">
        <v>8</v>
      </c>
      <c r="Z662" t="s">
        <v>105</v>
      </c>
      <c r="AA662" t="s">
        <v>7841</v>
      </c>
      <c r="AB662" s="37">
        <v>1</v>
      </c>
      <c r="AC662" s="37">
        <v>35780</v>
      </c>
      <c r="AD662" s="37">
        <v>75096</v>
      </c>
      <c r="AE662" s="37">
        <v>35780</v>
      </c>
    </row>
    <row r="663" spans="1:31">
      <c r="A663" t="s">
        <v>242</v>
      </c>
      <c r="B663" t="s">
        <v>248</v>
      </c>
      <c r="C663" t="s">
        <v>244</v>
      </c>
      <c r="D663" t="s">
        <v>309</v>
      </c>
      <c r="E663" t="s">
        <v>10840</v>
      </c>
      <c r="F663" t="s">
        <v>10841</v>
      </c>
      <c r="G663" t="s">
        <v>7632</v>
      </c>
      <c r="H663" t="s">
        <v>248</v>
      </c>
      <c r="I663" t="s">
        <v>242</v>
      </c>
      <c r="J663" t="s">
        <v>10842</v>
      </c>
      <c r="K663" t="s">
        <v>96</v>
      </c>
      <c r="L663" t="s">
        <v>10843</v>
      </c>
      <c r="M663" s="35">
        <v>46006.37771990741</v>
      </c>
      <c r="N663" s="35">
        <v>46007.523611111108</v>
      </c>
      <c r="P663" t="s">
        <v>7635</v>
      </c>
      <c r="Q663" t="s">
        <v>7636</v>
      </c>
      <c r="R663" t="s">
        <v>142</v>
      </c>
      <c r="S663" t="s">
        <v>155</v>
      </c>
      <c r="T663" t="s">
        <v>100</v>
      </c>
      <c r="U663" t="s">
        <v>5928</v>
      </c>
      <c r="V663" t="s">
        <v>10844</v>
      </c>
      <c r="W663" t="s">
        <v>102</v>
      </c>
      <c r="Y663" t="s">
        <v>8</v>
      </c>
      <c r="Z663" t="s">
        <v>105</v>
      </c>
      <c r="AA663" t="s">
        <v>1650</v>
      </c>
      <c r="AB663" s="37">
        <v>1</v>
      </c>
      <c r="AC663" s="37">
        <v>35780</v>
      </c>
      <c r="AD663" s="37">
        <v>75096</v>
      </c>
      <c r="AE663" s="37">
        <v>35780</v>
      </c>
    </row>
    <row r="664" spans="1:31">
      <c r="A664" t="s">
        <v>1084</v>
      </c>
      <c r="B664" t="s">
        <v>957</v>
      </c>
      <c r="C664" t="s">
        <v>286</v>
      </c>
      <c r="D664" t="s">
        <v>2683</v>
      </c>
      <c r="E664" t="s">
        <v>10845</v>
      </c>
      <c r="F664" t="s">
        <v>10846</v>
      </c>
      <c r="G664" t="s">
        <v>7632</v>
      </c>
      <c r="H664" t="s">
        <v>1088</v>
      </c>
      <c r="I664" t="s">
        <v>1084</v>
      </c>
      <c r="J664" t="s">
        <v>10847</v>
      </c>
      <c r="K664" t="s">
        <v>96</v>
      </c>
      <c r="L664" t="s">
        <v>10848</v>
      </c>
      <c r="M664" s="35">
        <v>46006.394085648149</v>
      </c>
      <c r="N664" s="35">
        <v>46009.497916666667</v>
      </c>
      <c r="P664" t="s">
        <v>7635</v>
      </c>
      <c r="Q664" t="s">
        <v>7636</v>
      </c>
      <c r="R664" t="s">
        <v>964</v>
      </c>
      <c r="S664" t="s">
        <v>964</v>
      </c>
      <c r="T664" t="s">
        <v>100</v>
      </c>
      <c r="U664" t="s">
        <v>5928</v>
      </c>
      <c r="V664" t="s">
        <v>10849</v>
      </c>
      <c r="W664" t="s">
        <v>102</v>
      </c>
      <c r="Y664" t="s">
        <v>8</v>
      </c>
      <c r="Z664" t="s">
        <v>105</v>
      </c>
      <c r="AA664" t="s">
        <v>2690</v>
      </c>
      <c r="AB664" s="37">
        <v>1</v>
      </c>
      <c r="AC664" s="37">
        <v>35780</v>
      </c>
      <c r="AD664" s="37">
        <v>75096</v>
      </c>
      <c r="AE664" s="37">
        <v>35780</v>
      </c>
    </row>
    <row r="665" spans="1:31">
      <c r="A665" t="s">
        <v>189</v>
      </c>
      <c r="B665" t="s">
        <v>190</v>
      </c>
      <c r="C665" t="s">
        <v>191</v>
      </c>
      <c r="D665" t="s">
        <v>374</v>
      </c>
      <c r="E665" t="s">
        <v>10850</v>
      </c>
      <c r="F665" t="s">
        <v>2840</v>
      </c>
      <c r="G665" t="s">
        <v>7632</v>
      </c>
      <c r="H665" t="s">
        <v>195</v>
      </c>
      <c r="I665" t="s">
        <v>377</v>
      </c>
      <c r="J665" t="s">
        <v>2841</v>
      </c>
      <c r="K665" t="s">
        <v>96</v>
      </c>
      <c r="L665" t="s">
        <v>10851</v>
      </c>
      <c r="M665" s="35">
        <v>46006.395046296297</v>
      </c>
      <c r="N665" s="35">
        <v>46010.427083333343</v>
      </c>
      <c r="P665" t="s">
        <v>7635</v>
      </c>
      <c r="Q665" t="s">
        <v>7636</v>
      </c>
      <c r="R665" t="s">
        <v>98</v>
      </c>
      <c r="S665" t="s">
        <v>119</v>
      </c>
      <c r="T665" t="s">
        <v>100</v>
      </c>
      <c r="U665" t="s">
        <v>5928</v>
      </c>
      <c r="V665" t="s">
        <v>10852</v>
      </c>
      <c r="W665" t="s">
        <v>102</v>
      </c>
      <c r="Y665" t="s">
        <v>11</v>
      </c>
      <c r="Z665" t="s">
        <v>105</v>
      </c>
      <c r="AA665" t="s">
        <v>836</v>
      </c>
      <c r="AB665" s="37">
        <v>1</v>
      </c>
      <c r="AC665" s="37">
        <v>67654</v>
      </c>
      <c r="AD665" s="37">
        <v>140396</v>
      </c>
      <c r="AE665" s="37">
        <v>67654</v>
      </c>
    </row>
    <row r="666" spans="1:31">
      <c r="A666" t="s">
        <v>147</v>
      </c>
      <c r="B666" t="s">
        <v>124</v>
      </c>
      <c r="C666" t="s">
        <v>125</v>
      </c>
      <c r="D666" t="s">
        <v>8165</v>
      </c>
      <c r="E666" t="s">
        <v>10853</v>
      </c>
      <c r="F666" t="s">
        <v>10854</v>
      </c>
      <c r="G666" t="s">
        <v>7625</v>
      </c>
      <c r="H666" t="s">
        <v>151</v>
      </c>
      <c r="I666" t="s">
        <v>8168</v>
      </c>
      <c r="J666" t="s">
        <v>8169</v>
      </c>
      <c r="K666" t="s">
        <v>96</v>
      </c>
      <c r="L666" t="s">
        <v>10855</v>
      </c>
      <c r="M666" s="35">
        <v>46006.417118055557</v>
      </c>
      <c r="N666" s="35">
        <v>46009.67291666667</v>
      </c>
      <c r="P666" t="s">
        <v>7628</v>
      </c>
      <c r="R666" t="s">
        <v>98</v>
      </c>
      <c r="S666" t="s">
        <v>99</v>
      </c>
      <c r="U666" t="s">
        <v>5928</v>
      </c>
      <c r="V666" t="s">
        <v>10856</v>
      </c>
      <c r="W666" t="s">
        <v>7628</v>
      </c>
      <c r="Y666" t="s">
        <v>13</v>
      </c>
      <c r="Z666" t="s">
        <v>105</v>
      </c>
      <c r="AB666" s="37">
        <v>1</v>
      </c>
      <c r="AC666" s="37">
        <v>35780</v>
      </c>
      <c r="AD666" s="37">
        <v>0</v>
      </c>
      <c r="AE666" s="37">
        <v>35780</v>
      </c>
    </row>
    <row r="667" spans="1:31">
      <c r="A667" t="s">
        <v>1261</v>
      </c>
      <c r="B667" t="s">
        <v>124</v>
      </c>
      <c r="C667" t="s">
        <v>125</v>
      </c>
      <c r="D667" t="s">
        <v>2631</v>
      </c>
      <c r="E667" t="s">
        <v>10857</v>
      </c>
      <c r="F667" t="s">
        <v>10858</v>
      </c>
      <c r="G667" t="s">
        <v>7632</v>
      </c>
      <c r="H667" t="s">
        <v>1265</v>
      </c>
      <c r="I667" t="s">
        <v>2634</v>
      </c>
      <c r="J667" t="s">
        <v>10859</v>
      </c>
      <c r="K667" t="s">
        <v>96</v>
      </c>
      <c r="L667" t="s">
        <v>10860</v>
      </c>
      <c r="M667" s="35">
        <v>46006.408425925933</v>
      </c>
      <c r="N667" s="35">
        <v>46008.630555555559</v>
      </c>
      <c r="P667" t="s">
        <v>7635</v>
      </c>
      <c r="Q667" t="s">
        <v>7636</v>
      </c>
      <c r="R667" t="s">
        <v>964</v>
      </c>
      <c r="S667" t="s">
        <v>964</v>
      </c>
      <c r="T667" t="s">
        <v>100</v>
      </c>
      <c r="U667" t="s">
        <v>5928</v>
      </c>
      <c r="V667" t="s">
        <v>10861</v>
      </c>
      <c r="W667" t="s">
        <v>102</v>
      </c>
      <c r="Y667" t="s">
        <v>11</v>
      </c>
      <c r="Z667" t="s">
        <v>105</v>
      </c>
      <c r="AA667" t="s">
        <v>2530</v>
      </c>
      <c r="AB667" s="37">
        <v>1</v>
      </c>
      <c r="AC667" s="37">
        <v>67654</v>
      </c>
      <c r="AD667" s="37">
        <v>140396</v>
      </c>
      <c r="AE667" s="37">
        <v>67654</v>
      </c>
    </row>
    <row r="668" spans="1:31">
      <c r="A668" t="s">
        <v>297</v>
      </c>
      <c r="B668" t="s">
        <v>109</v>
      </c>
      <c r="C668" t="s">
        <v>110</v>
      </c>
      <c r="D668" t="s">
        <v>352</v>
      </c>
      <c r="E668" t="s">
        <v>10862</v>
      </c>
      <c r="F668" t="s">
        <v>10863</v>
      </c>
      <c r="G668" t="s">
        <v>7632</v>
      </c>
      <c r="H668" t="s">
        <v>302</v>
      </c>
      <c r="I668" t="s">
        <v>297</v>
      </c>
      <c r="J668" t="s">
        <v>10864</v>
      </c>
      <c r="K668" t="s">
        <v>96</v>
      </c>
      <c r="L668" t="s">
        <v>10865</v>
      </c>
      <c r="M668" s="35">
        <v>46006.416504629633</v>
      </c>
      <c r="N668" s="35">
        <v>46007.506944444453</v>
      </c>
      <c r="P668" t="s">
        <v>7635</v>
      </c>
      <c r="Q668" t="s">
        <v>7636</v>
      </c>
      <c r="R668" t="s">
        <v>964</v>
      </c>
      <c r="S668" t="s">
        <v>964</v>
      </c>
      <c r="T668" t="s">
        <v>100</v>
      </c>
      <c r="U668" t="s">
        <v>5928</v>
      </c>
      <c r="V668" t="s">
        <v>10866</v>
      </c>
      <c r="W668" t="s">
        <v>102</v>
      </c>
      <c r="Y668" t="s">
        <v>8</v>
      </c>
      <c r="Z668" t="s">
        <v>105</v>
      </c>
      <c r="AA668" t="s">
        <v>1215</v>
      </c>
      <c r="AB668" s="37">
        <v>1</v>
      </c>
      <c r="AC668" s="37">
        <v>35780</v>
      </c>
      <c r="AD668" s="37">
        <v>75096</v>
      </c>
      <c r="AE668" s="37">
        <v>35780</v>
      </c>
    </row>
    <row r="669" spans="1:31">
      <c r="A669" t="s">
        <v>242</v>
      </c>
      <c r="B669" t="s">
        <v>248</v>
      </c>
      <c r="C669" t="s">
        <v>244</v>
      </c>
      <c r="D669" t="s">
        <v>309</v>
      </c>
      <c r="E669" t="s">
        <v>10867</v>
      </c>
      <c r="F669" t="s">
        <v>10868</v>
      </c>
      <c r="G669" t="s">
        <v>7632</v>
      </c>
      <c r="H669" t="s">
        <v>248</v>
      </c>
      <c r="I669" t="s">
        <v>242</v>
      </c>
      <c r="J669" t="s">
        <v>10869</v>
      </c>
      <c r="K669" t="s">
        <v>96</v>
      </c>
      <c r="L669" t="s">
        <v>10870</v>
      </c>
      <c r="M669" s="35">
        <v>46006.420717592591</v>
      </c>
      <c r="N669" s="35">
        <v>46007.37777777778</v>
      </c>
      <c r="P669" t="s">
        <v>7635</v>
      </c>
      <c r="Q669" t="s">
        <v>7636</v>
      </c>
      <c r="R669" t="s">
        <v>142</v>
      </c>
      <c r="S669" t="s">
        <v>2137</v>
      </c>
      <c r="T669" t="s">
        <v>100</v>
      </c>
      <c r="U669" t="s">
        <v>5928</v>
      </c>
      <c r="V669" t="s">
        <v>10871</v>
      </c>
      <c r="W669" t="s">
        <v>102</v>
      </c>
      <c r="Y669" t="s">
        <v>8</v>
      </c>
      <c r="Z669" t="s">
        <v>105</v>
      </c>
      <c r="AA669" t="s">
        <v>316</v>
      </c>
      <c r="AB669" s="37">
        <v>1</v>
      </c>
      <c r="AC669" s="37">
        <v>35780</v>
      </c>
      <c r="AD669" s="37">
        <v>75096</v>
      </c>
      <c r="AE669" s="37">
        <v>35780</v>
      </c>
    </row>
    <row r="670" spans="1:31">
      <c r="A670" t="s">
        <v>242</v>
      </c>
      <c r="B670" t="s">
        <v>248</v>
      </c>
      <c r="C670" t="s">
        <v>244</v>
      </c>
      <c r="D670" t="s">
        <v>1569</v>
      </c>
      <c r="E670" t="s">
        <v>10872</v>
      </c>
      <c r="F670" t="s">
        <v>10873</v>
      </c>
      <c r="G670" t="s">
        <v>7632</v>
      </c>
      <c r="H670" t="s">
        <v>248</v>
      </c>
      <c r="I670" t="s">
        <v>1572</v>
      </c>
      <c r="J670" t="s">
        <v>10874</v>
      </c>
      <c r="K670" t="s">
        <v>96</v>
      </c>
      <c r="L670" t="s">
        <v>10875</v>
      </c>
      <c r="M670" s="35">
        <v>46006.449224537027</v>
      </c>
      <c r="N670" s="35">
        <v>46008.645833333343</v>
      </c>
      <c r="P670" t="s">
        <v>7635</v>
      </c>
      <c r="Q670" t="s">
        <v>7636</v>
      </c>
      <c r="R670" t="s">
        <v>964</v>
      </c>
      <c r="S670" t="s">
        <v>964</v>
      </c>
      <c r="T670" t="s">
        <v>100</v>
      </c>
      <c r="U670" t="s">
        <v>5928</v>
      </c>
      <c r="V670" t="s">
        <v>10876</v>
      </c>
      <c r="W670" t="s">
        <v>102</v>
      </c>
      <c r="Y670" t="s">
        <v>11</v>
      </c>
      <c r="Z670" t="s">
        <v>105</v>
      </c>
      <c r="AA670" t="s">
        <v>316</v>
      </c>
      <c r="AB670" s="37">
        <v>1</v>
      </c>
      <c r="AC670" s="37">
        <v>67654</v>
      </c>
      <c r="AD670" s="37">
        <v>140396</v>
      </c>
      <c r="AE670" s="37">
        <v>67654</v>
      </c>
    </row>
    <row r="671" spans="1:31">
      <c r="A671" t="s">
        <v>1261</v>
      </c>
      <c r="B671" t="s">
        <v>124</v>
      </c>
      <c r="C671" t="s">
        <v>125</v>
      </c>
      <c r="D671" t="s">
        <v>1262</v>
      </c>
      <c r="E671" t="s">
        <v>10877</v>
      </c>
      <c r="F671" t="s">
        <v>10878</v>
      </c>
      <c r="G671" t="s">
        <v>7632</v>
      </c>
      <c r="H671" t="s">
        <v>1265</v>
      </c>
      <c r="I671" t="s">
        <v>1261</v>
      </c>
      <c r="J671" t="s">
        <v>10879</v>
      </c>
      <c r="K671" t="s">
        <v>96</v>
      </c>
      <c r="L671" t="s">
        <v>10880</v>
      </c>
      <c r="M671" s="35">
        <v>46006.44976851852</v>
      </c>
      <c r="N671" s="35">
        <v>46006.67291666667</v>
      </c>
      <c r="P671" t="s">
        <v>7635</v>
      </c>
      <c r="Q671" t="s">
        <v>7636</v>
      </c>
      <c r="R671" t="s">
        <v>142</v>
      </c>
      <c r="S671" t="s">
        <v>1046</v>
      </c>
      <c r="T671" t="s">
        <v>100</v>
      </c>
      <c r="U671" t="s">
        <v>5928</v>
      </c>
      <c r="V671" t="s">
        <v>10881</v>
      </c>
      <c r="W671" t="s">
        <v>102</v>
      </c>
      <c r="Y671" t="s">
        <v>8</v>
      </c>
      <c r="Z671" t="s">
        <v>105</v>
      </c>
      <c r="AA671" t="s">
        <v>3814</v>
      </c>
      <c r="AB671" s="37">
        <v>1</v>
      </c>
      <c r="AC671" s="37">
        <v>35780</v>
      </c>
      <c r="AD671" s="37">
        <v>75096</v>
      </c>
      <c r="AE671" s="37">
        <v>35780</v>
      </c>
    </row>
    <row r="672" spans="1:31">
      <c r="A672" t="s">
        <v>189</v>
      </c>
      <c r="B672" t="s">
        <v>190</v>
      </c>
      <c r="C672" t="s">
        <v>191</v>
      </c>
      <c r="D672" t="s">
        <v>2538</v>
      </c>
      <c r="E672" t="s">
        <v>10882</v>
      </c>
      <c r="F672" t="s">
        <v>6369</v>
      </c>
      <c r="G672" t="s">
        <v>7632</v>
      </c>
      <c r="H672" t="s">
        <v>195</v>
      </c>
      <c r="I672" t="s">
        <v>2541</v>
      </c>
      <c r="J672" t="s">
        <v>6370</v>
      </c>
      <c r="K672" t="s">
        <v>96</v>
      </c>
      <c r="L672" t="s">
        <v>10883</v>
      </c>
      <c r="M672" s="35">
        <v>46006.461516203701</v>
      </c>
      <c r="N672" s="35">
        <v>46018.550694444442</v>
      </c>
      <c r="P672" t="s">
        <v>7635</v>
      </c>
      <c r="Q672" t="s">
        <v>7636</v>
      </c>
      <c r="R672" t="s">
        <v>142</v>
      </c>
      <c r="S672" t="s">
        <v>2137</v>
      </c>
      <c r="U672" t="s">
        <v>5928</v>
      </c>
      <c r="V672" t="s">
        <v>10884</v>
      </c>
      <c r="W672" t="s">
        <v>102</v>
      </c>
      <c r="Y672" t="s">
        <v>8</v>
      </c>
      <c r="Z672" t="s">
        <v>105</v>
      </c>
      <c r="AA672" t="s">
        <v>7841</v>
      </c>
      <c r="AB672" s="37">
        <v>1</v>
      </c>
      <c r="AC672" s="37">
        <v>35780</v>
      </c>
      <c r="AD672" s="37">
        <v>75096</v>
      </c>
      <c r="AE672" s="37">
        <v>35780</v>
      </c>
    </row>
    <row r="673" spans="1:31">
      <c r="A673" t="s">
        <v>417</v>
      </c>
      <c r="B673" t="s">
        <v>86</v>
      </c>
      <c r="C673" t="s">
        <v>87</v>
      </c>
      <c r="D673" t="s">
        <v>4733</v>
      </c>
      <c r="E673" t="s">
        <v>10885</v>
      </c>
      <c r="F673" t="s">
        <v>10886</v>
      </c>
      <c r="G673" t="s">
        <v>7625</v>
      </c>
      <c r="H673" t="s">
        <v>455</v>
      </c>
      <c r="I673" t="s">
        <v>4736</v>
      </c>
      <c r="J673" t="s">
        <v>10887</v>
      </c>
      <c r="K673" t="s">
        <v>96</v>
      </c>
      <c r="L673" t="s">
        <v>10888</v>
      </c>
      <c r="M673" s="35">
        <v>46006.496770833342</v>
      </c>
      <c r="N673" s="35">
        <v>46011.465277777781</v>
      </c>
      <c r="P673" t="s">
        <v>7628</v>
      </c>
      <c r="R673" t="s">
        <v>98</v>
      </c>
      <c r="S673" t="s">
        <v>99</v>
      </c>
      <c r="U673" t="s">
        <v>5928</v>
      </c>
      <c r="V673" t="s">
        <v>10889</v>
      </c>
      <c r="W673" t="s">
        <v>7628</v>
      </c>
      <c r="Y673" t="s">
        <v>15</v>
      </c>
      <c r="Z673" t="s">
        <v>105</v>
      </c>
      <c r="AB673" s="37">
        <v>1</v>
      </c>
      <c r="AC673" s="37">
        <v>35780</v>
      </c>
      <c r="AD673" s="37">
        <v>0</v>
      </c>
      <c r="AE673" s="37">
        <v>35780</v>
      </c>
    </row>
    <row r="674" spans="1:31">
      <c r="A674" t="s">
        <v>189</v>
      </c>
      <c r="B674" t="s">
        <v>190</v>
      </c>
      <c r="C674" t="s">
        <v>191</v>
      </c>
      <c r="D674" t="s">
        <v>210</v>
      </c>
      <c r="E674" t="s">
        <v>10890</v>
      </c>
      <c r="F674" t="s">
        <v>10891</v>
      </c>
      <c r="G674" t="s">
        <v>7632</v>
      </c>
      <c r="H674" t="s">
        <v>195</v>
      </c>
      <c r="I674" t="s">
        <v>189</v>
      </c>
      <c r="J674" t="s">
        <v>10892</v>
      </c>
      <c r="K674" t="s">
        <v>96</v>
      </c>
      <c r="L674" t="s">
        <v>10893</v>
      </c>
      <c r="M674" s="35">
        <v>46006.497384259259</v>
      </c>
      <c r="N674" s="35">
        <v>46020.410416666673</v>
      </c>
      <c r="P674" t="s">
        <v>7635</v>
      </c>
      <c r="Q674" t="s">
        <v>7636</v>
      </c>
      <c r="R674" t="s">
        <v>98</v>
      </c>
      <c r="S674" t="s">
        <v>99</v>
      </c>
      <c r="U674" t="s">
        <v>5928</v>
      </c>
      <c r="V674" t="s">
        <v>10894</v>
      </c>
      <c r="W674" t="s">
        <v>102</v>
      </c>
      <c r="Y674" t="s">
        <v>8</v>
      </c>
      <c r="Z674" t="s">
        <v>105</v>
      </c>
      <c r="AA674" t="s">
        <v>8363</v>
      </c>
      <c r="AB674" s="37">
        <v>1</v>
      </c>
      <c r="AC674" s="37">
        <v>35780</v>
      </c>
      <c r="AD674" s="37">
        <v>75096</v>
      </c>
      <c r="AE674" s="37">
        <v>35780</v>
      </c>
    </row>
    <row r="675" spans="1:31">
      <c r="A675" t="s">
        <v>242</v>
      </c>
      <c r="B675" t="s">
        <v>248</v>
      </c>
      <c r="C675" t="s">
        <v>244</v>
      </c>
      <c r="D675" t="s">
        <v>6670</v>
      </c>
      <c r="E675" t="s">
        <v>10895</v>
      </c>
      <c r="F675" t="s">
        <v>7933</v>
      </c>
      <c r="G675" t="s">
        <v>7632</v>
      </c>
      <c r="H675" t="s">
        <v>248</v>
      </c>
      <c r="I675" t="s">
        <v>6671</v>
      </c>
      <c r="J675" t="s">
        <v>7934</v>
      </c>
      <c r="K675" t="s">
        <v>96</v>
      </c>
      <c r="L675" t="s">
        <v>10896</v>
      </c>
      <c r="M675" s="35">
        <v>46006.495486111111</v>
      </c>
      <c r="N675" s="35">
        <v>46007.667361111111</v>
      </c>
      <c r="P675" t="s">
        <v>7635</v>
      </c>
      <c r="Q675" t="s">
        <v>7636</v>
      </c>
      <c r="R675" t="s">
        <v>98</v>
      </c>
      <c r="S675" t="s">
        <v>119</v>
      </c>
      <c r="T675" t="s">
        <v>100</v>
      </c>
      <c r="U675" t="s">
        <v>5928</v>
      </c>
      <c r="V675" t="s">
        <v>10897</v>
      </c>
      <c r="W675" t="s">
        <v>102</v>
      </c>
      <c r="Y675" t="s">
        <v>11</v>
      </c>
      <c r="Z675" t="s">
        <v>105</v>
      </c>
      <c r="AA675" t="s">
        <v>1929</v>
      </c>
      <c r="AB675" s="37">
        <v>1</v>
      </c>
      <c r="AC675" s="37">
        <v>67654</v>
      </c>
      <c r="AD675" s="37">
        <v>140396</v>
      </c>
      <c r="AE675" s="37">
        <v>67654</v>
      </c>
    </row>
    <row r="676" spans="1:31">
      <c r="A676" t="s">
        <v>417</v>
      </c>
      <c r="B676" t="s">
        <v>86</v>
      </c>
      <c r="C676" t="s">
        <v>87</v>
      </c>
      <c r="D676" t="s">
        <v>4733</v>
      </c>
      <c r="E676" t="s">
        <v>10898</v>
      </c>
      <c r="F676" t="s">
        <v>10899</v>
      </c>
      <c r="G676" t="s">
        <v>7625</v>
      </c>
      <c r="H676" t="s">
        <v>455</v>
      </c>
      <c r="I676" t="s">
        <v>4736</v>
      </c>
      <c r="J676" t="s">
        <v>10900</v>
      </c>
      <c r="K676" t="s">
        <v>96</v>
      </c>
      <c r="L676" t="s">
        <v>10901</v>
      </c>
      <c r="M676" s="35">
        <v>46006.495069444441</v>
      </c>
      <c r="N676" s="35">
        <v>46011.482638888891</v>
      </c>
      <c r="P676" t="s">
        <v>7628</v>
      </c>
      <c r="R676" t="s">
        <v>98</v>
      </c>
      <c r="S676" t="s">
        <v>119</v>
      </c>
      <c r="U676" t="s">
        <v>5928</v>
      </c>
      <c r="V676" t="s">
        <v>10902</v>
      </c>
      <c r="W676" t="s">
        <v>7628</v>
      </c>
      <c r="Y676" t="s">
        <v>15</v>
      </c>
      <c r="Z676" t="s">
        <v>105</v>
      </c>
      <c r="AB676" s="37">
        <v>1</v>
      </c>
      <c r="AC676" s="37">
        <v>35780</v>
      </c>
      <c r="AD676" s="37">
        <v>0</v>
      </c>
      <c r="AE676" s="37">
        <v>35780</v>
      </c>
    </row>
    <row r="677" spans="1:31">
      <c r="A677" t="s">
        <v>284</v>
      </c>
      <c r="B677" t="s">
        <v>957</v>
      </c>
      <c r="C677" t="s">
        <v>286</v>
      </c>
      <c r="D677" t="s">
        <v>436</v>
      </c>
      <c r="E677" t="s">
        <v>10903</v>
      </c>
      <c r="F677" t="s">
        <v>10904</v>
      </c>
      <c r="G677" t="s">
        <v>7632</v>
      </c>
      <c r="H677" t="s">
        <v>290</v>
      </c>
      <c r="I677" t="s">
        <v>439</v>
      </c>
      <c r="J677" t="s">
        <v>10905</v>
      </c>
      <c r="K677" t="s">
        <v>96</v>
      </c>
      <c r="L677" t="s">
        <v>10906</v>
      </c>
      <c r="M677" s="35">
        <v>46006.496157407397</v>
      </c>
      <c r="N677" s="35">
        <v>46007.51666666667</v>
      </c>
      <c r="P677" t="s">
        <v>7635</v>
      </c>
      <c r="Q677" t="s">
        <v>7636</v>
      </c>
      <c r="R677" t="s">
        <v>963</v>
      </c>
      <c r="S677" t="s">
        <v>964</v>
      </c>
      <c r="T677" t="s">
        <v>100</v>
      </c>
      <c r="U677" t="s">
        <v>5928</v>
      </c>
      <c r="V677" t="s">
        <v>10907</v>
      </c>
      <c r="W677" t="s">
        <v>102</v>
      </c>
      <c r="Y677" t="s">
        <v>11</v>
      </c>
      <c r="Z677" t="s">
        <v>105</v>
      </c>
      <c r="AA677" t="s">
        <v>296</v>
      </c>
      <c r="AB677" s="37">
        <v>1</v>
      </c>
      <c r="AC677" s="37">
        <v>67654</v>
      </c>
      <c r="AD677" s="37">
        <v>140396</v>
      </c>
      <c r="AE677" s="37">
        <v>67654</v>
      </c>
    </row>
    <row r="678" spans="1:31">
      <c r="A678" t="s">
        <v>189</v>
      </c>
      <c r="B678" t="s">
        <v>190</v>
      </c>
      <c r="C678" t="s">
        <v>191</v>
      </c>
      <c r="D678" t="s">
        <v>210</v>
      </c>
      <c r="E678" t="s">
        <v>10908</v>
      </c>
      <c r="F678" t="s">
        <v>10909</v>
      </c>
      <c r="G678" t="s">
        <v>7632</v>
      </c>
      <c r="H678" t="s">
        <v>195</v>
      </c>
      <c r="I678" t="s">
        <v>189</v>
      </c>
      <c r="J678" t="s">
        <v>10910</v>
      </c>
      <c r="K678" t="s">
        <v>96</v>
      </c>
      <c r="L678" t="s">
        <v>10911</v>
      </c>
      <c r="M678" s="35">
        <v>46006.516388888893</v>
      </c>
      <c r="N678" s="35">
        <v>46014.431944444441</v>
      </c>
      <c r="P678" t="s">
        <v>7635</v>
      </c>
      <c r="Q678" t="s">
        <v>7636</v>
      </c>
      <c r="R678" t="s">
        <v>98</v>
      </c>
      <c r="S678" t="s">
        <v>99</v>
      </c>
      <c r="U678" t="s">
        <v>5928</v>
      </c>
      <c r="V678" t="s">
        <v>10912</v>
      </c>
      <c r="W678" t="s">
        <v>102</v>
      </c>
      <c r="Y678" t="s">
        <v>8</v>
      </c>
      <c r="Z678" t="s">
        <v>105</v>
      </c>
      <c r="AA678" t="s">
        <v>7841</v>
      </c>
      <c r="AB678" s="37">
        <v>1</v>
      </c>
      <c r="AC678" s="37">
        <v>35780</v>
      </c>
      <c r="AD678" s="37">
        <v>75096</v>
      </c>
      <c r="AE678" s="37">
        <v>35780</v>
      </c>
    </row>
    <row r="679" spans="1:31">
      <c r="A679" t="s">
        <v>284</v>
      </c>
      <c r="B679" t="s">
        <v>957</v>
      </c>
      <c r="C679" t="s">
        <v>286</v>
      </c>
      <c r="D679" t="s">
        <v>1834</v>
      </c>
      <c r="E679" t="s">
        <v>10913</v>
      </c>
      <c r="F679" t="s">
        <v>3419</v>
      </c>
      <c r="G679" t="s">
        <v>7632</v>
      </c>
      <c r="H679" t="s">
        <v>290</v>
      </c>
      <c r="I679" t="s">
        <v>1837</v>
      </c>
      <c r="J679" t="s">
        <v>3420</v>
      </c>
      <c r="K679" t="s">
        <v>96</v>
      </c>
      <c r="L679" t="s">
        <v>10914</v>
      </c>
      <c r="M679" s="35">
        <v>46006.53601851852</v>
      </c>
      <c r="N679" s="35">
        <v>46007.459722222222</v>
      </c>
      <c r="P679" t="s">
        <v>7635</v>
      </c>
      <c r="Q679" t="s">
        <v>7636</v>
      </c>
      <c r="R679" t="s">
        <v>964</v>
      </c>
      <c r="S679" t="s">
        <v>964</v>
      </c>
      <c r="T679" t="s">
        <v>100</v>
      </c>
      <c r="U679" t="s">
        <v>5928</v>
      </c>
      <c r="V679" t="s">
        <v>10915</v>
      </c>
      <c r="W679" t="s">
        <v>102</v>
      </c>
      <c r="Y679" t="s">
        <v>11</v>
      </c>
      <c r="Z679" t="s">
        <v>105</v>
      </c>
      <c r="AA679" t="s">
        <v>296</v>
      </c>
      <c r="AB679" s="37">
        <v>1</v>
      </c>
      <c r="AC679" s="37">
        <v>67654</v>
      </c>
      <c r="AD679" s="37">
        <v>140396</v>
      </c>
      <c r="AE679" s="37">
        <v>67654</v>
      </c>
    </row>
    <row r="680" spans="1:31">
      <c r="A680" t="s">
        <v>1084</v>
      </c>
      <c r="B680" t="s">
        <v>957</v>
      </c>
      <c r="C680" t="s">
        <v>286</v>
      </c>
      <c r="D680" t="s">
        <v>10916</v>
      </c>
      <c r="E680" t="s">
        <v>10917</v>
      </c>
      <c r="F680" t="s">
        <v>10918</v>
      </c>
      <c r="G680" t="s">
        <v>7625</v>
      </c>
      <c r="H680" t="s">
        <v>1088</v>
      </c>
      <c r="I680" t="s">
        <v>10919</v>
      </c>
      <c r="J680" t="s">
        <v>10920</v>
      </c>
      <c r="K680" t="s">
        <v>96</v>
      </c>
      <c r="L680" t="s">
        <v>10921</v>
      </c>
      <c r="M680" s="35">
        <v>46006.55091435185</v>
      </c>
      <c r="N680" s="35">
        <v>46013.362500000003</v>
      </c>
      <c r="P680" t="s">
        <v>7628</v>
      </c>
      <c r="R680" t="s">
        <v>964</v>
      </c>
      <c r="S680" t="s">
        <v>964</v>
      </c>
      <c r="U680" t="s">
        <v>5928</v>
      </c>
      <c r="V680" t="s">
        <v>10922</v>
      </c>
      <c r="W680" t="s">
        <v>7628</v>
      </c>
      <c r="Y680" t="s">
        <v>13</v>
      </c>
      <c r="Z680" t="s">
        <v>105</v>
      </c>
      <c r="AB680" s="37">
        <v>1</v>
      </c>
      <c r="AC680" s="37">
        <v>35780</v>
      </c>
      <c r="AD680" s="37">
        <v>0</v>
      </c>
      <c r="AE680" s="37">
        <v>35780</v>
      </c>
    </row>
    <row r="681" spans="1:31">
      <c r="A681" t="s">
        <v>1168</v>
      </c>
      <c r="B681" t="s">
        <v>124</v>
      </c>
      <c r="C681" t="s">
        <v>125</v>
      </c>
      <c r="D681" t="s">
        <v>3835</v>
      </c>
      <c r="E681" t="s">
        <v>10923</v>
      </c>
      <c r="F681" t="s">
        <v>3837</v>
      </c>
      <c r="G681" t="s">
        <v>7632</v>
      </c>
      <c r="H681" t="s">
        <v>1172</v>
      </c>
      <c r="I681" t="s">
        <v>1168</v>
      </c>
      <c r="J681" t="s">
        <v>3838</v>
      </c>
      <c r="K681" t="s">
        <v>96</v>
      </c>
      <c r="L681" t="s">
        <v>10924</v>
      </c>
      <c r="M681" s="35">
        <v>46006.554074074083</v>
      </c>
      <c r="N681" s="35">
        <v>46008.472916666673</v>
      </c>
      <c r="P681" t="s">
        <v>7635</v>
      </c>
      <c r="Q681" t="s">
        <v>7636</v>
      </c>
      <c r="R681" t="s">
        <v>98</v>
      </c>
      <c r="S681" t="s">
        <v>119</v>
      </c>
      <c r="T681" t="s">
        <v>100</v>
      </c>
      <c r="U681" t="s">
        <v>5928</v>
      </c>
      <c r="V681" t="s">
        <v>10925</v>
      </c>
      <c r="W681" t="s">
        <v>102</v>
      </c>
      <c r="Y681" t="s">
        <v>8</v>
      </c>
      <c r="Z681" t="s">
        <v>105</v>
      </c>
      <c r="AA681" t="s">
        <v>158</v>
      </c>
      <c r="AB681" s="37">
        <v>1</v>
      </c>
      <c r="AC681" s="37">
        <v>35780</v>
      </c>
      <c r="AD681" s="37">
        <v>75096</v>
      </c>
      <c r="AE681" s="37">
        <v>35780</v>
      </c>
    </row>
    <row r="682" spans="1:31">
      <c r="A682" t="s">
        <v>1168</v>
      </c>
      <c r="B682" t="s">
        <v>124</v>
      </c>
      <c r="C682" t="s">
        <v>125</v>
      </c>
      <c r="D682" t="s">
        <v>3835</v>
      </c>
      <c r="E682" t="s">
        <v>10926</v>
      </c>
      <c r="F682" t="s">
        <v>10927</v>
      </c>
      <c r="G682" t="s">
        <v>7632</v>
      </c>
      <c r="H682" t="s">
        <v>1172</v>
      </c>
      <c r="I682" t="s">
        <v>1168</v>
      </c>
      <c r="J682" t="s">
        <v>10928</v>
      </c>
      <c r="K682" t="s">
        <v>96</v>
      </c>
      <c r="L682" t="s">
        <v>10929</v>
      </c>
      <c r="M682" s="35">
        <v>46006.56144675926</v>
      </c>
      <c r="N682" s="35">
        <v>46008.46597222222</v>
      </c>
      <c r="P682" t="s">
        <v>7635</v>
      </c>
      <c r="Q682" t="s">
        <v>7636</v>
      </c>
      <c r="R682" t="s">
        <v>98</v>
      </c>
      <c r="S682" t="s">
        <v>119</v>
      </c>
      <c r="T682" t="s">
        <v>100</v>
      </c>
      <c r="U682" t="s">
        <v>5928</v>
      </c>
      <c r="V682" t="s">
        <v>10930</v>
      </c>
      <c r="W682" t="s">
        <v>102</v>
      </c>
      <c r="Y682" t="s">
        <v>8</v>
      </c>
      <c r="Z682" t="s">
        <v>105</v>
      </c>
      <c r="AA682" t="s">
        <v>158</v>
      </c>
      <c r="AB682" s="37">
        <v>1</v>
      </c>
      <c r="AC682" s="37">
        <v>35780</v>
      </c>
      <c r="AD682" s="37">
        <v>75096</v>
      </c>
      <c r="AE682" s="37">
        <v>35780</v>
      </c>
    </row>
    <row r="683" spans="1:31">
      <c r="A683" t="s">
        <v>189</v>
      </c>
      <c r="B683" t="s">
        <v>190</v>
      </c>
      <c r="C683" t="s">
        <v>191</v>
      </c>
      <c r="D683" t="s">
        <v>588</v>
      </c>
      <c r="E683" t="s">
        <v>10931</v>
      </c>
      <c r="F683" t="s">
        <v>10932</v>
      </c>
      <c r="G683" t="s">
        <v>7632</v>
      </c>
      <c r="H683" t="s">
        <v>195</v>
      </c>
      <c r="I683" t="s">
        <v>591</v>
      </c>
      <c r="J683" t="s">
        <v>10933</v>
      </c>
      <c r="K683" t="s">
        <v>96</v>
      </c>
      <c r="L683" t="s">
        <v>10934</v>
      </c>
      <c r="M683" s="35">
        <v>46006.562245370369</v>
      </c>
      <c r="N683" s="35">
        <v>46008.609027777777</v>
      </c>
      <c r="P683" t="s">
        <v>7635</v>
      </c>
      <c r="Q683" t="s">
        <v>7636</v>
      </c>
      <c r="R683" t="s">
        <v>98</v>
      </c>
      <c r="S683" t="s">
        <v>119</v>
      </c>
      <c r="T683" t="s">
        <v>100</v>
      </c>
      <c r="U683" t="s">
        <v>5928</v>
      </c>
      <c r="V683" t="s">
        <v>10725</v>
      </c>
      <c r="W683" t="s">
        <v>102</v>
      </c>
      <c r="Y683" t="s">
        <v>8</v>
      </c>
      <c r="Z683" t="s">
        <v>105</v>
      </c>
      <c r="AA683" t="s">
        <v>845</v>
      </c>
      <c r="AB683" s="37">
        <v>1</v>
      </c>
      <c r="AC683" s="37">
        <v>35780</v>
      </c>
      <c r="AD683" s="37">
        <v>75096</v>
      </c>
      <c r="AE683" s="37">
        <v>35780</v>
      </c>
    </row>
    <row r="684" spans="1:31">
      <c r="A684" t="s">
        <v>242</v>
      </c>
      <c r="B684" t="s">
        <v>248</v>
      </c>
      <c r="C684" t="s">
        <v>244</v>
      </c>
      <c r="D684" t="s">
        <v>309</v>
      </c>
      <c r="E684" t="s">
        <v>10935</v>
      </c>
      <c r="F684" t="s">
        <v>8930</v>
      </c>
      <c r="G684" t="s">
        <v>7632</v>
      </c>
      <c r="H684" t="s">
        <v>248</v>
      </c>
      <c r="I684" t="s">
        <v>242</v>
      </c>
      <c r="J684" t="s">
        <v>7379</v>
      </c>
      <c r="K684" t="s">
        <v>96</v>
      </c>
      <c r="L684" t="s">
        <v>10936</v>
      </c>
      <c r="M684" s="35">
        <v>46006.526990740742</v>
      </c>
      <c r="N684" s="35">
        <v>46007.660416666673</v>
      </c>
      <c r="P684" t="s">
        <v>7635</v>
      </c>
      <c r="Q684" t="s">
        <v>7636</v>
      </c>
      <c r="R684" t="s">
        <v>964</v>
      </c>
      <c r="S684" t="s">
        <v>964</v>
      </c>
      <c r="T684" t="s">
        <v>100</v>
      </c>
      <c r="U684" t="s">
        <v>5928</v>
      </c>
      <c r="V684" t="s">
        <v>10937</v>
      </c>
      <c r="W684" t="s">
        <v>102</v>
      </c>
      <c r="Y684" t="s">
        <v>8</v>
      </c>
      <c r="Z684" t="s">
        <v>105</v>
      </c>
      <c r="AA684" t="s">
        <v>1929</v>
      </c>
      <c r="AB684" s="37">
        <v>1</v>
      </c>
      <c r="AC684" s="37">
        <v>35780</v>
      </c>
      <c r="AD684" s="37">
        <v>75096</v>
      </c>
      <c r="AE684" s="37">
        <v>35780</v>
      </c>
    </row>
    <row r="685" spans="1:31">
      <c r="A685" t="s">
        <v>108</v>
      </c>
      <c r="B685" t="s">
        <v>109</v>
      </c>
      <c r="C685" t="s">
        <v>110</v>
      </c>
      <c r="D685" t="s">
        <v>10938</v>
      </c>
      <c r="E685" t="s">
        <v>10939</v>
      </c>
      <c r="F685" t="s">
        <v>10940</v>
      </c>
      <c r="G685" t="s">
        <v>7625</v>
      </c>
      <c r="H685" t="s">
        <v>115</v>
      </c>
      <c r="I685" t="s">
        <v>10941</v>
      </c>
      <c r="J685" t="s">
        <v>10942</v>
      </c>
      <c r="K685" t="s">
        <v>96</v>
      </c>
      <c r="L685" t="s">
        <v>10943</v>
      </c>
      <c r="M685" s="35">
        <v>46006.527615740742</v>
      </c>
      <c r="N685" s="35">
        <v>46017.431250000001</v>
      </c>
      <c r="P685" t="s">
        <v>7628</v>
      </c>
      <c r="R685" t="s">
        <v>98</v>
      </c>
      <c r="S685" t="s">
        <v>119</v>
      </c>
      <c r="U685" t="s">
        <v>5928</v>
      </c>
      <c r="V685" t="s">
        <v>10944</v>
      </c>
      <c r="W685" t="s">
        <v>7628</v>
      </c>
      <c r="Y685" t="s">
        <v>15</v>
      </c>
      <c r="Z685" t="s">
        <v>105</v>
      </c>
      <c r="AB685" s="37">
        <v>1</v>
      </c>
      <c r="AC685" s="37">
        <v>35780</v>
      </c>
      <c r="AD685" s="37">
        <v>0</v>
      </c>
      <c r="AE685" s="37">
        <v>35780</v>
      </c>
    </row>
    <row r="686" spans="1:31">
      <c r="A686" t="s">
        <v>189</v>
      </c>
      <c r="B686" t="s">
        <v>190</v>
      </c>
      <c r="C686" t="s">
        <v>191</v>
      </c>
      <c r="D686" t="s">
        <v>905</v>
      </c>
      <c r="E686" t="s">
        <v>10945</v>
      </c>
      <c r="F686" t="s">
        <v>10946</v>
      </c>
      <c r="G686" t="s">
        <v>7632</v>
      </c>
      <c r="H686" t="s">
        <v>195</v>
      </c>
      <c r="I686" t="s">
        <v>908</v>
      </c>
      <c r="J686" t="s">
        <v>10947</v>
      </c>
      <c r="K686" t="s">
        <v>96</v>
      </c>
      <c r="L686" t="s">
        <v>10948</v>
      </c>
      <c r="M686" s="35">
        <v>46006.548113425917</v>
      </c>
      <c r="N686" s="35">
        <v>46018.550694444442</v>
      </c>
      <c r="P686" t="s">
        <v>7635</v>
      </c>
      <c r="Q686" t="s">
        <v>7636</v>
      </c>
      <c r="R686" t="s">
        <v>98</v>
      </c>
      <c r="S686" t="s">
        <v>119</v>
      </c>
      <c r="U686" t="s">
        <v>5928</v>
      </c>
      <c r="V686" t="s">
        <v>10949</v>
      </c>
      <c r="W686" t="s">
        <v>102</v>
      </c>
      <c r="Y686" t="s">
        <v>8</v>
      </c>
      <c r="Z686" t="s">
        <v>105</v>
      </c>
      <c r="AA686" t="s">
        <v>7841</v>
      </c>
      <c r="AB686" s="37">
        <v>1</v>
      </c>
      <c r="AC686" s="37">
        <v>35780</v>
      </c>
      <c r="AD686" s="37">
        <v>75096</v>
      </c>
      <c r="AE686" s="37">
        <v>35780</v>
      </c>
    </row>
    <row r="687" spans="1:31">
      <c r="A687" t="s">
        <v>242</v>
      </c>
      <c r="B687" t="s">
        <v>248</v>
      </c>
      <c r="C687" t="s">
        <v>244</v>
      </c>
      <c r="D687" t="s">
        <v>6560</v>
      </c>
      <c r="E687" t="s">
        <v>10950</v>
      </c>
      <c r="F687" t="s">
        <v>10951</v>
      </c>
      <c r="G687" t="s">
        <v>7632</v>
      </c>
      <c r="H687" t="s">
        <v>248</v>
      </c>
      <c r="I687" t="s">
        <v>6561</v>
      </c>
      <c r="J687" t="s">
        <v>10952</v>
      </c>
      <c r="K687" t="s">
        <v>96</v>
      </c>
      <c r="L687" t="s">
        <v>10953</v>
      </c>
      <c r="M687" s="35">
        <v>46006.520775462966</v>
      </c>
      <c r="N687" s="35">
        <v>46013.495833333327</v>
      </c>
      <c r="P687" t="s">
        <v>7635</v>
      </c>
      <c r="Q687" t="s">
        <v>7636</v>
      </c>
      <c r="R687" t="s">
        <v>963</v>
      </c>
      <c r="S687" t="s">
        <v>964</v>
      </c>
      <c r="T687" t="s">
        <v>100</v>
      </c>
      <c r="U687" t="s">
        <v>5928</v>
      </c>
      <c r="V687" t="s">
        <v>10954</v>
      </c>
      <c r="W687" t="s">
        <v>102</v>
      </c>
      <c r="Y687" t="s">
        <v>11</v>
      </c>
      <c r="Z687" t="s">
        <v>105</v>
      </c>
      <c r="AA687" t="s">
        <v>263</v>
      </c>
      <c r="AB687" s="37">
        <v>1</v>
      </c>
      <c r="AC687" s="37">
        <v>67654</v>
      </c>
      <c r="AD687" s="37">
        <v>140396</v>
      </c>
      <c r="AE687" s="37">
        <v>67654</v>
      </c>
    </row>
    <row r="688" spans="1:31">
      <c r="A688" t="s">
        <v>297</v>
      </c>
      <c r="B688" t="s">
        <v>109</v>
      </c>
      <c r="C688" t="s">
        <v>110</v>
      </c>
      <c r="D688" t="s">
        <v>6640</v>
      </c>
      <c r="E688" t="s">
        <v>10955</v>
      </c>
      <c r="F688" t="s">
        <v>10956</v>
      </c>
      <c r="G688" t="s">
        <v>7632</v>
      </c>
      <c r="H688" t="s">
        <v>302</v>
      </c>
      <c r="I688" t="s">
        <v>6641</v>
      </c>
      <c r="J688" t="s">
        <v>10957</v>
      </c>
      <c r="K688" t="s">
        <v>96</v>
      </c>
      <c r="L688" t="s">
        <v>10958</v>
      </c>
      <c r="M688" s="35">
        <v>46006.612291666657</v>
      </c>
      <c r="N688" s="35">
        <v>46010.371527777781</v>
      </c>
      <c r="P688" t="s">
        <v>7635</v>
      </c>
      <c r="Q688" t="s">
        <v>7636</v>
      </c>
      <c r="R688" t="s">
        <v>964</v>
      </c>
      <c r="S688" t="s">
        <v>964</v>
      </c>
      <c r="T688" t="s">
        <v>100</v>
      </c>
      <c r="U688" t="s">
        <v>5928</v>
      </c>
      <c r="V688" t="s">
        <v>10959</v>
      </c>
      <c r="W688" t="s">
        <v>102</v>
      </c>
      <c r="Y688" t="s">
        <v>11</v>
      </c>
      <c r="Z688" t="s">
        <v>105</v>
      </c>
      <c r="AA688" t="s">
        <v>787</v>
      </c>
      <c r="AB688" s="37">
        <v>1</v>
      </c>
      <c r="AC688" s="37">
        <v>67654</v>
      </c>
      <c r="AD688" s="37">
        <v>140396</v>
      </c>
      <c r="AE688" s="37">
        <v>67654</v>
      </c>
    </row>
    <row r="689" spans="1:31">
      <c r="A689" t="s">
        <v>297</v>
      </c>
      <c r="B689" t="s">
        <v>109</v>
      </c>
      <c r="C689" t="s">
        <v>110</v>
      </c>
      <c r="D689" t="s">
        <v>6626</v>
      </c>
      <c r="E689" t="s">
        <v>10960</v>
      </c>
      <c r="F689" t="s">
        <v>10961</v>
      </c>
      <c r="G689" t="s">
        <v>7625</v>
      </c>
      <c r="H689" t="s">
        <v>655</v>
      </c>
      <c r="I689" t="s">
        <v>6627</v>
      </c>
      <c r="J689" t="s">
        <v>10962</v>
      </c>
      <c r="K689" t="s">
        <v>96</v>
      </c>
      <c r="L689" t="s">
        <v>10963</v>
      </c>
      <c r="M689" s="35">
        <v>46006.611168981479</v>
      </c>
      <c r="N689" s="35">
        <v>46009.674305555563</v>
      </c>
      <c r="P689" t="s">
        <v>7628</v>
      </c>
      <c r="R689" t="s">
        <v>964</v>
      </c>
      <c r="S689" t="s">
        <v>964</v>
      </c>
      <c r="U689" t="s">
        <v>5928</v>
      </c>
      <c r="V689" t="s">
        <v>10964</v>
      </c>
      <c r="W689" t="s">
        <v>7628</v>
      </c>
      <c r="Y689" t="s">
        <v>15</v>
      </c>
      <c r="Z689" t="s">
        <v>105</v>
      </c>
      <c r="AB689" s="37">
        <v>1</v>
      </c>
      <c r="AC689" s="37">
        <v>35780</v>
      </c>
      <c r="AD689" s="37">
        <v>0</v>
      </c>
      <c r="AE689" s="37">
        <v>35780</v>
      </c>
    </row>
    <row r="690" spans="1:31">
      <c r="A690" t="s">
        <v>317</v>
      </c>
      <c r="B690" t="s">
        <v>124</v>
      </c>
      <c r="C690" t="s">
        <v>125</v>
      </c>
      <c r="D690" t="s">
        <v>1227</v>
      </c>
      <c r="E690" t="s">
        <v>10965</v>
      </c>
      <c r="F690" t="s">
        <v>10966</v>
      </c>
      <c r="G690" t="s">
        <v>7632</v>
      </c>
      <c r="H690" t="s">
        <v>321</v>
      </c>
      <c r="I690" t="s">
        <v>1230</v>
      </c>
      <c r="J690" t="s">
        <v>10967</v>
      </c>
      <c r="K690" t="s">
        <v>96</v>
      </c>
      <c r="L690" t="s">
        <v>10968</v>
      </c>
      <c r="M690" s="35">
        <v>46006.64271990741</v>
      </c>
      <c r="N690" s="35">
        <v>46008.643750000003</v>
      </c>
      <c r="P690" t="s">
        <v>7635</v>
      </c>
      <c r="Q690" t="s">
        <v>7636</v>
      </c>
      <c r="R690" t="s">
        <v>98</v>
      </c>
      <c r="S690" t="s">
        <v>99</v>
      </c>
      <c r="T690" t="s">
        <v>100</v>
      </c>
      <c r="U690" t="s">
        <v>5928</v>
      </c>
      <c r="V690" t="s">
        <v>10969</v>
      </c>
      <c r="W690" t="s">
        <v>102</v>
      </c>
      <c r="Y690" t="s">
        <v>11</v>
      </c>
      <c r="Z690" t="s">
        <v>105</v>
      </c>
      <c r="AA690" t="s">
        <v>1448</v>
      </c>
      <c r="AB690" s="37">
        <v>1</v>
      </c>
      <c r="AC690" s="37">
        <v>67654</v>
      </c>
      <c r="AD690" s="37">
        <v>140396</v>
      </c>
      <c r="AE690" s="37">
        <v>67654</v>
      </c>
    </row>
    <row r="691" spans="1:31">
      <c r="A691" t="s">
        <v>85</v>
      </c>
      <c r="B691" t="s">
        <v>86</v>
      </c>
      <c r="C691" t="s">
        <v>87</v>
      </c>
      <c r="D691" t="s">
        <v>88</v>
      </c>
      <c r="E691" t="s">
        <v>10970</v>
      </c>
      <c r="F691" t="s">
        <v>10971</v>
      </c>
      <c r="G691" t="s">
        <v>7625</v>
      </c>
      <c r="H691" t="s">
        <v>93</v>
      </c>
      <c r="I691" t="s">
        <v>94</v>
      </c>
      <c r="J691" t="s">
        <v>6493</v>
      </c>
      <c r="K691" t="s">
        <v>96</v>
      </c>
      <c r="L691" t="s">
        <v>10972</v>
      </c>
      <c r="M691" s="35">
        <v>46006.648148148153</v>
      </c>
      <c r="N691" s="35">
        <v>46015.438888888893</v>
      </c>
      <c r="P691" t="s">
        <v>7628</v>
      </c>
      <c r="R691" t="s">
        <v>964</v>
      </c>
      <c r="S691" t="s">
        <v>964</v>
      </c>
      <c r="U691" t="s">
        <v>5928</v>
      </c>
      <c r="V691" t="s">
        <v>10973</v>
      </c>
      <c r="W691" t="s">
        <v>7628</v>
      </c>
      <c r="Y691" t="s">
        <v>104</v>
      </c>
      <c r="Z691" t="s">
        <v>105</v>
      </c>
      <c r="AB691" s="37">
        <v>1</v>
      </c>
      <c r="AC691" s="37">
        <v>35780</v>
      </c>
      <c r="AD691" s="37">
        <v>0</v>
      </c>
      <c r="AE691" s="37">
        <v>35780</v>
      </c>
    </row>
    <row r="692" spans="1:31">
      <c r="A692" t="s">
        <v>242</v>
      </c>
      <c r="B692" t="s">
        <v>248</v>
      </c>
      <c r="C692" t="s">
        <v>244</v>
      </c>
      <c r="D692" t="s">
        <v>309</v>
      </c>
      <c r="E692" t="s">
        <v>10974</v>
      </c>
      <c r="F692" t="s">
        <v>1041</v>
      </c>
      <c r="G692" t="s">
        <v>7632</v>
      </c>
      <c r="H692" t="s">
        <v>248</v>
      </c>
      <c r="I692" t="s">
        <v>242</v>
      </c>
      <c r="J692" t="s">
        <v>1042</v>
      </c>
      <c r="K692" t="s">
        <v>96</v>
      </c>
      <c r="L692" t="s">
        <v>10975</v>
      </c>
      <c r="M692" s="35">
        <v>46006.658113425918</v>
      </c>
      <c r="N692" s="35">
        <v>46009.496527777781</v>
      </c>
      <c r="P692" t="s">
        <v>7635</v>
      </c>
      <c r="Q692" t="s">
        <v>7636</v>
      </c>
      <c r="R692" t="s">
        <v>142</v>
      </c>
      <c r="S692" t="s">
        <v>1046</v>
      </c>
      <c r="T692" t="s">
        <v>100</v>
      </c>
      <c r="U692" t="s">
        <v>5928</v>
      </c>
      <c r="V692" t="s">
        <v>10976</v>
      </c>
      <c r="W692" t="s">
        <v>102</v>
      </c>
      <c r="Y692" t="s">
        <v>8</v>
      </c>
      <c r="Z692" t="s">
        <v>105</v>
      </c>
      <c r="AA692" t="s">
        <v>1658</v>
      </c>
      <c r="AB692" s="37">
        <v>1</v>
      </c>
      <c r="AC692" s="37">
        <v>35780</v>
      </c>
      <c r="AD692" s="37">
        <v>75096</v>
      </c>
      <c r="AE692" s="37">
        <v>35780</v>
      </c>
    </row>
    <row r="693" spans="1:31">
      <c r="A693" t="s">
        <v>317</v>
      </c>
      <c r="B693" t="s">
        <v>124</v>
      </c>
      <c r="C693" t="s">
        <v>125</v>
      </c>
      <c r="D693" t="s">
        <v>1441</v>
      </c>
      <c r="E693" t="s">
        <v>10977</v>
      </c>
      <c r="F693" t="s">
        <v>10978</v>
      </c>
      <c r="G693" t="s">
        <v>7632</v>
      </c>
      <c r="H693" t="s">
        <v>321</v>
      </c>
      <c r="I693" t="s">
        <v>317</v>
      </c>
      <c r="J693" t="s">
        <v>10979</v>
      </c>
      <c r="K693" t="s">
        <v>96</v>
      </c>
      <c r="L693" t="s">
        <v>10980</v>
      </c>
      <c r="M693" s="35">
        <v>46006.659467592603</v>
      </c>
      <c r="N693" s="35">
        <v>46010.373611111107</v>
      </c>
      <c r="P693" t="s">
        <v>7635</v>
      </c>
      <c r="Q693" t="s">
        <v>7636</v>
      </c>
      <c r="R693" t="s">
        <v>964</v>
      </c>
      <c r="S693" t="s">
        <v>964</v>
      </c>
      <c r="T693" t="s">
        <v>100</v>
      </c>
      <c r="U693" t="s">
        <v>5928</v>
      </c>
      <c r="V693" t="s">
        <v>10981</v>
      </c>
      <c r="W693" t="s">
        <v>102</v>
      </c>
      <c r="Y693" t="s">
        <v>8</v>
      </c>
      <c r="Z693" t="s">
        <v>105</v>
      </c>
      <c r="AA693" t="s">
        <v>1448</v>
      </c>
      <c r="AB693" s="37">
        <v>1</v>
      </c>
      <c r="AC693" s="37">
        <v>35780</v>
      </c>
      <c r="AD693" s="37">
        <v>75096</v>
      </c>
      <c r="AE693" s="37">
        <v>35780</v>
      </c>
    </row>
    <row r="694" spans="1:31">
      <c r="A694" t="s">
        <v>189</v>
      </c>
      <c r="B694" t="s">
        <v>190</v>
      </c>
      <c r="C694" t="s">
        <v>191</v>
      </c>
      <c r="D694" t="s">
        <v>4003</v>
      </c>
      <c r="E694" t="s">
        <v>10982</v>
      </c>
      <c r="F694" t="s">
        <v>10983</v>
      </c>
      <c r="G694" t="s">
        <v>7632</v>
      </c>
      <c r="H694" t="s">
        <v>195</v>
      </c>
      <c r="I694" t="s">
        <v>4006</v>
      </c>
      <c r="J694" t="s">
        <v>10984</v>
      </c>
      <c r="K694" t="s">
        <v>96</v>
      </c>
      <c r="L694" t="s">
        <v>10985</v>
      </c>
      <c r="M694" s="35">
        <v>46006.66269675926</v>
      </c>
      <c r="N694" s="35">
        <v>46007.486805555563</v>
      </c>
      <c r="P694" t="s">
        <v>7635</v>
      </c>
      <c r="Q694" t="s">
        <v>7636</v>
      </c>
      <c r="R694" t="s">
        <v>98</v>
      </c>
      <c r="S694" t="s">
        <v>99</v>
      </c>
      <c r="T694" t="s">
        <v>100</v>
      </c>
      <c r="U694" t="s">
        <v>5928</v>
      </c>
      <c r="V694" t="s">
        <v>10986</v>
      </c>
      <c r="W694" t="s">
        <v>7667</v>
      </c>
      <c r="Y694" t="s">
        <v>11</v>
      </c>
      <c r="Z694" t="s">
        <v>105</v>
      </c>
      <c r="AA694" t="s">
        <v>2033</v>
      </c>
      <c r="AB694" s="37">
        <v>1</v>
      </c>
      <c r="AC694" s="37">
        <v>67654</v>
      </c>
      <c r="AD694" s="37">
        <v>140396</v>
      </c>
      <c r="AE694" s="37">
        <v>67654</v>
      </c>
    </row>
    <row r="695" spans="1:31">
      <c r="A695" t="s">
        <v>1066</v>
      </c>
      <c r="B695" t="s">
        <v>190</v>
      </c>
      <c r="C695" t="s">
        <v>191</v>
      </c>
      <c r="D695" t="s">
        <v>1426</v>
      </c>
      <c r="E695" t="s">
        <v>10987</v>
      </c>
      <c r="F695" t="s">
        <v>10988</v>
      </c>
      <c r="G695" t="s">
        <v>7632</v>
      </c>
      <c r="H695" t="s">
        <v>195</v>
      </c>
      <c r="I695" t="s">
        <v>1066</v>
      </c>
      <c r="J695" t="s">
        <v>1975</v>
      </c>
      <c r="K695" t="s">
        <v>96</v>
      </c>
      <c r="L695" t="s">
        <v>10989</v>
      </c>
      <c r="M695" s="35">
        <v>46006.658229166656</v>
      </c>
      <c r="N695" s="35">
        <v>46014.366666666669</v>
      </c>
      <c r="P695" t="s">
        <v>7635</v>
      </c>
      <c r="Q695" t="s">
        <v>7636</v>
      </c>
      <c r="R695" t="s">
        <v>98</v>
      </c>
      <c r="S695" t="s">
        <v>119</v>
      </c>
      <c r="T695" t="s">
        <v>100</v>
      </c>
      <c r="U695" t="s">
        <v>5928</v>
      </c>
      <c r="V695" t="s">
        <v>10990</v>
      </c>
      <c r="W695" t="s">
        <v>7667</v>
      </c>
      <c r="Y695" t="s">
        <v>8</v>
      </c>
      <c r="Z695" t="s">
        <v>105</v>
      </c>
      <c r="AA695" t="s">
        <v>1075</v>
      </c>
      <c r="AB695" s="37">
        <v>1</v>
      </c>
      <c r="AC695" s="37">
        <v>35780</v>
      </c>
      <c r="AD695" s="37">
        <v>0</v>
      </c>
      <c r="AE695" s="37">
        <v>35780</v>
      </c>
    </row>
    <row r="696" spans="1:31">
      <c r="A696" t="s">
        <v>242</v>
      </c>
      <c r="B696" t="s">
        <v>248</v>
      </c>
      <c r="C696" t="s">
        <v>244</v>
      </c>
      <c r="D696" t="s">
        <v>309</v>
      </c>
      <c r="E696" t="s">
        <v>10991</v>
      </c>
      <c r="F696" t="s">
        <v>10992</v>
      </c>
      <c r="G696" t="s">
        <v>7632</v>
      </c>
      <c r="H696" t="s">
        <v>248</v>
      </c>
      <c r="I696" t="s">
        <v>242</v>
      </c>
      <c r="J696" t="s">
        <v>10993</v>
      </c>
      <c r="K696" t="s">
        <v>96</v>
      </c>
      <c r="L696" t="s">
        <v>10994</v>
      </c>
      <c r="M696" s="35">
        <v>46006.658750000002</v>
      </c>
      <c r="N696" s="35">
        <v>46007.427777777782</v>
      </c>
      <c r="P696" t="s">
        <v>7635</v>
      </c>
      <c r="Q696" t="s">
        <v>7636</v>
      </c>
      <c r="R696" t="s">
        <v>964</v>
      </c>
      <c r="S696" t="s">
        <v>964</v>
      </c>
      <c r="T696" t="s">
        <v>100</v>
      </c>
      <c r="U696" t="s">
        <v>5928</v>
      </c>
      <c r="V696" t="s">
        <v>10995</v>
      </c>
      <c r="W696" t="s">
        <v>102</v>
      </c>
      <c r="Y696" t="s">
        <v>8</v>
      </c>
      <c r="Z696" t="s">
        <v>105</v>
      </c>
      <c r="AA696" t="s">
        <v>514</v>
      </c>
      <c r="AB696" s="37">
        <v>1</v>
      </c>
      <c r="AC696" s="37">
        <v>35780</v>
      </c>
      <c r="AD696" s="37">
        <v>75096</v>
      </c>
      <c r="AE696" s="37">
        <v>35780</v>
      </c>
    </row>
    <row r="697" spans="1:31">
      <c r="A697" t="s">
        <v>189</v>
      </c>
      <c r="B697" t="s">
        <v>190</v>
      </c>
      <c r="C697" t="s">
        <v>191</v>
      </c>
      <c r="D697" t="s">
        <v>210</v>
      </c>
      <c r="E697" t="s">
        <v>10996</v>
      </c>
      <c r="F697" t="s">
        <v>3447</v>
      </c>
      <c r="G697" t="s">
        <v>7632</v>
      </c>
      <c r="H697" t="s">
        <v>195</v>
      </c>
      <c r="I697" t="s">
        <v>189</v>
      </c>
      <c r="J697" t="s">
        <v>3448</v>
      </c>
      <c r="K697" t="s">
        <v>96</v>
      </c>
      <c r="L697" t="s">
        <v>10997</v>
      </c>
      <c r="M697" s="35">
        <v>46006.699803240743</v>
      </c>
      <c r="N697" s="35">
        <v>46020.411805555559</v>
      </c>
      <c r="P697" t="s">
        <v>7635</v>
      </c>
      <c r="Q697" t="s">
        <v>7636</v>
      </c>
      <c r="R697" t="s">
        <v>98</v>
      </c>
      <c r="S697" t="s">
        <v>99</v>
      </c>
      <c r="U697" t="s">
        <v>5928</v>
      </c>
      <c r="V697" t="s">
        <v>10998</v>
      </c>
      <c r="W697" t="s">
        <v>102</v>
      </c>
      <c r="Y697" t="s">
        <v>8</v>
      </c>
      <c r="Z697" t="s">
        <v>105</v>
      </c>
      <c r="AA697" t="s">
        <v>8363</v>
      </c>
      <c r="AB697" s="37">
        <v>1</v>
      </c>
      <c r="AC697" s="37">
        <v>35780</v>
      </c>
      <c r="AD697" s="37">
        <v>75096</v>
      </c>
      <c r="AE697" s="37">
        <v>35780</v>
      </c>
    </row>
    <row r="698" spans="1:31">
      <c r="A698" t="s">
        <v>189</v>
      </c>
      <c r="B698" t="s">
        <v>190</v>
      </c>
      <c r="C698" t="s">
        <v>191</v>
      </c>
      <c r="D698" t="s">
        <v>871</v>
      </c>
      <c r="E698" t="s">
        <v>10999</v>
      </c>
      <c r="F698" t="s">
        <v>11000</v>
      </c>
      <c r="G698" t="s">
        <v>7632</v>
      </c>
      <c r="H698" t="s">
        <v>195</v>
      </c>
      <c r="I698" t="s">
        <v>874</v>
      </c>
      <c r="J698" t="s">
        <v>11001</v>
      </c>
      <c r="K698" t="s">
        <v>96</v>
      </c>
      <c r="L698" t="s">
        <v>11002</v>
      </c>
      <c r="M698" s="35">
        <v>46006.701886574083</v>
      </c>
      <c r="N698" s="35">
        <v>46009.502083333333</v>
      </c>
      <c r="P698" t="s">
        <v>7635</v>
      </c>
      <c r="Q698" t="s">
        <v>7636</v>
      </c>
      <c r="R698" t="s">
        <v>98</v>
      </c>
      <c r="S698" t="s">
        <v>99</v>
      </c>
      <c r="T698" t="s">
        <v>100</v>
      </c>
      <c r="U698" t="s">
        <v>5928</v>
      </c>
      <c r="V698" t="s">
        <v>11003</v>
      </c>
      <c r="W698" t="s">
        <v>102</v>
      </c>
      <c r="Y698" t="s">
        <v>11</v>
      </c>
      <c r="Z698" t="s">
        <v>105</v>
      </c>
      <c r="AA698" t="s">
        <v>382</v>
      </c>
      <c r="AB698" s="37">
        <v>1</v>
      </c>
      <c r="AC698" s="37">
        <v>67654</v>
      </c>
      <c r="AD698" s="37">
        <v>140396</v>
      </c>
      <c r="AE698" s="37">
        <v>67654</v>
      </c>
    </row>
    <row r="699" spans="1:31">
      <c r="A699" t="s">
        <v>231</v>
      </c>
      <c r="B699" t="s">
        <v>86</v>
      </c>
      <c r="C699" t="s">
        <v>87</v>
      </c>
      <c r="D699" t="s">
        <v>5683</v>
      </c>
      <c r="E699" t="s">
        <v>11004</v>
      </c>
      <c r="F699" t="s">
        <v>11005</v>
      </c>
      <c r="G699" t="s">
        <v>7625</v>
      </c>
      <c r="H699" t="s">
        <v>235</v>
      </c>
      <c r="I699" t="s">
        <v>5686</v>
      </c>
      <c r="J699" t="s">
        <v>11006</v>
      </c>
      <c r="K699" t="s">
        <v>96</v>
      </c>
      <c r="L699" t="s">
        <v>11007</v>
      </c>
      <c r="M699" s="35">
        <v>46006.719456018523</v>
      </c>
      <c r="N699" s="35">
        <v>46021.584027777782</v>
      </c>
      <c r="P699" t="s">
        <v>7628</v>
      </c>
      <c r="R699" t="s">
        <v>98</v>
      </c>
      <c r="S699" t="s">
        <v>99</v>
      </c>
      <c r="U699" t="s">
        <v>5928</v>
      </c>
      <c r="V699" t="s">
        <v>11008</v>
      </c>
      <c r="W699" t="s">
        <v>7628</v>
      </c>
      <c r="Y699" t="s">
        <v>13</v>
      </c>
      <c r="Z699" t="s">
        <v>105</v>
      </c>
      <c r="AB699" s="37">
        <v>1</v>
      </c>
      <c r="AC699" s="37">
        <v>35780</v>
      </c>
      <c r="AD699" s="37">
        <v>0</v>
      </c>
      <c r="AE699" s="37">
        <v>35780</v>
      </c>
    </row>
    <row r="700" spans="1:31">
      <c r="A700" t="s">
        <v>317</v>
      </c>
      <c r="B700" t="s">
        <v>124</v>
      </c>
      <c r="C700" t="s">
        <v>125</v>
      </c>
      <c r="D700" t="s">
        <v>6632</v>
      </c>
      <c r="E700" t="s">
        <v>11009</v>
      </c>
      <c r="F700" t="s">
        <v>11010</v>
      </c>
      <c r="G700" t="s">
        <v>7632</v>
      </c>
      <c r="H700" t="s">
        <v>321</v>
      </c>
      <c r="I700" t="s">
        <v>6633</v>
      </c>
      <c r="J700" t="s">
        <v>11011</v>
      </c>
      <c r="K700" t="s">
        <v>96</v>
      </c>
      <c r="L700" t="s">
        <v>11012</v>
      </c>
      <c r="M700" s="35">
        <v>46006.727175925917</v>
      </c>
      <c r="N700" s="35">
        <v>46009.350694444453</v>
      </c>
      <c r="P700" t="s">
        <v>7635</v>
      </c>
      <c r="Q700" t="s">
        <v>7636</v>
      </c>
      <c r="R700" t="s">
        <v>964</v>
      </c>
      <c r="S700" t="s">
        <v>964</v>
      </c>
      <c r="T700" t="s">
        <v>100</v>
      </c>
      <c r="U700" t="s">
        <v>5928</v>
      </c>
      <c r="V700" t="s">
        <v>11013</v>
      </c>
      <c r="W700" t="s">
        <v>7667</v>
      </c>
      <c r="Y700" t="s">
        <v>11</v>
      </c>
      <c r="Z700" t="s">
        <v>105</v>
      </c>
      <c r="AA700" t="s">
        <v>956</v>
      </c>
      <c r="AB700" s="37">
        <v>1</v>
      </c>
      <c r="AC700" s="37">
        <v>67654</v>
      </c>
      <c r="AD700" s="37">
        <v>140396</v>
      </c>
      <c r="AE700" s="37">
        <v>67654</v>
      </c>
    </row>
    <row r="701" spans="1:31">
      <c r="A701" t="s">
        <v>284</v>
      </c>
      <c r="B701" t="s">
        <v>957</v>
      </c>
      <c r="C701" t="s">
        <v>286</v>
      </c>
      <c r="D701" t="s">
        <v>11014</v>
      </c>
      <c r="E701" t="s">
        <v>11015</v>
      </c>
      <c r="F701" t="s">
        <v>11016</v>
      </c>
      <c r="G701" t="s">
        <v>7625</v>
      </c>
      <c r="H701" t="s">
        <v>290</v>
      </c>
      <c r="I701" t="s">
        <v>11017</v>
      </c>
      <c r="J701" t="s">
        <v>11018</v>
      </c>
      <c r="K701" t="s">
        <v>96</v>
      </c>
      <c r="L701" t="s">
        <v>11019</v>
      </c>
      <c r="M701" s="35">
        <v>46007.333333333343</v>
      </c>
      <c r="N701" s="35">
        <v>46013.631249999999</v>
      </c>
      <c r="P701" t="s">
        <v>7628</v>
      </c>
      <c r="R701" t="s">
        <v>964</v>
      </c>
      <c r="S701" t="s">
        <v>964</v>
      </c>
      <c r="U701" t="s">
        <v>5928</v>
      </c>
      <c r="V701" t="s">
        <v>11020</v>
      </c>
      <c r="W701" t="s">
        <v>7628</v>
      </c>
      <c r="Y701" t="s">
        <v>13</v>
      </c>
      <c r="Z701" t="s">
        <v>105</v>
      </c>
      <c r="AB701" s="37">
        <v>1</v>
      </c>
      <c r="AC701" s="37">
        <v>35780</v>
      </c>
      <c r="AD701" s="37">
        <v>0</v>
      </c>
      <c r="AE701" s="37">
        <v>35780</v>
      </c>
    </row>
    <row r="702" spans="1:31">
      <c r="A702" t="s">
        <v>417</v>
      </c>
      <c r="B702" t="s">
        <v>86</v>
      </c>
      <c r="C702" t="s">
        <v>87</v>
      </c>
      <c r="D702" t="s">
        <v>734</v>
      </c>
      <c r="E702" t="s">
        <v>11021</v>
      </c>
      <c r="F702" t="s">
        <v>11022</v>
      </c>
      <c r="G702" t="s">
        <v>7632</v>
      </c>
      <c r="H702" t="s">
        <v>455</v>
      </c>
      <c r="I702" t="s">
        <v>737</v>
      </c>
      <c r="J702" t="s">
        <v>11023</v>
      </c>
      <c r="K702" t="s">
        <v>96</v>
      </c>
      <c r="L702" t="s">
        <v>11024</v>
      </c>
      <c r="M702" s="35">
        <v>46006.745578703703</v>
      </c>
      <c r="N702" s="35">
        <v>46007.429861111108</v>
      </c>
      <c r="P702" t="s">
        <v>7635</v>
      </c>
      <c r="Q702" t="s">
        <v>7636</v>
      </c>
      <c r="R702" t="s">
        <v>98</v>
      </c>
      <c r="S702" t="s">
        <v>99</v>
      </c>
      <c r="T702" t="s">
        <v>100</v>
      </c>
      <c r="U702" t="s">
        <v>5928</v>
      </c>
      <c r="V702" t="s">
        <v>11025</v>
      </c>
      <c r="W702" t="s">
        <v>102</v>
      </c>
      <c r="Y702" t="s">
        <v>8</v>
      </c>
      <c r="Z702" t="s">
        <v>105</v>
      </c>
      <c r="AA702" t="s">
        <v>478</v>
      </c>
      <c r="AB702" s="37">
        <v>1</v>
      </c>
      <c r="AC702" s="37">
        <v>35780</v>
      </c>
      <c r="AD702" s="37">
        <v>75096</v>
      </c>
      <c r="AE702" s="37">
        <v>35780</v>
      </c>
    </row>
    <row r="703" spans="1:31">
      <c r="A703" t="s">
        <v>417</v>
      </c>
      <c r="B703" t="s">
        <v>86</v>
      </c>
      <c r="C703" t="s">
        <v>87</v>
      </c>
      <c r="D703" t="s">
        <v>452</v>
      </c>
      <c r="E703" t="s">
        <v>11026</v>
      </c>
      <c r="F703" t="s">
        <v>11027</v>
      </c>
      <c r="G703" t="s">
        <v>7632</v>
      </c>
      <c r="H703" t="s">
        <v>455</v>
      </c>
      <c r="I703" t="s">
        <v>417</v>
      </c>
      <c r="J703" t="s">
        <v>11028</v>
      </c>
      <c r="K703" t="s">
        <v>96</v>
      </c>
      <c r="L703" t="s">
        <v>11029</v>
      </c>
      <c r="M703" s="35">
        <v>46006.746990740743</v>
      </c>
      <c r="N703" s="35">
        <v>46007.46875</v>
      </c>
      <c r="P703" t="s">
        <v>7635</v>
      </c>
      <c r="Q703" t="s">
        <v>7636</v>
      </c>
      <c r="R703" t="s">
        <v>98</v>
      </c>
      <c r="S703" t="s">
        <v>99</v>
      </c>
      <c r="T703" t="s">
        <v>100</v>
      </c>
      <c r="U703" t="s">
        <v>5928</v>
      </c>
      <c r="V703" t="s">
        <v>11030</v>
      </c>
      <c r="W703" t="s">
        <v>102</v>
      </c>
      <c r="Y703" t="s">
        <v>8</v>
      </c>
      <c r="Z703" t="s">
        <v>105</v>
      </c>
      <c r="AA703" t="s">
        <v>469</v>
      </c>
      <c r="AB703" s="37">
        <v>1</v>
      </c>
      <c r="AC703" s="37">
        <v>35780</v>
      </c>
      <c r="AD703" s="37">
        <v>75096</v>
      </c>
      <c r="AE703" s="37">
        <v>35780</v>
      </c>
    </row>
    <row r="704" spans="1:31">
      <c r="A704" t="s">
        <v>189</v>
      </c>
      <c r="B704" t="s">
        <v>190</v>
      </c>
      <c r="C704" t="s">
        <v>191</v>
      </c>
      <c r="D704" t="s">
        <v>2538</v>
      </c>
      <c r="E704" t="s">
        <v>11031</v>
      </c>
      <c r="F704" t="s">
        <v>11032</v>
      </c>
      <c r="G704" t="s">
        <v>7632</v>
      </c>
      <c r="H704" t="s">
        <v>195</v>
      </c>
      <c r="I704" t="s">
        <v>2541</v>
      </c>
      <c r="J704" t="s">
        <v>11033</v>
      </c>
      <c r="K704" t="s">
        <v>96</v>
      </c>
      <c r="L704" t="s">
        <v>11034</v>
      </c>
      <c r="M704" s="35">
        <v>46006.747442129628</v>
      </c>
      <c r="N704" s="35">
        <v>46018.549305555563</v>
      </c>
      <c r="P704" t="s">
        <v>7635</v>
      </c>
      <c r="Q704" t="s">
        <v>7636</v>
      </c>
      <c r="R704" t="s">
        <v>98</v>
      </c>
      <c r="S704" t="s">
        <v>119</v>
      </c>
      <c r="U704" t="s">
        <v>5928</v>
      </c>
      <c r="V704" t="s">
        <v>11035</v>
      </c>
      <c r="W704" t="s">
        <v>102</v>
      </c>
      <c r="Y704" t="s">
        <v>8</v>
      </c>
      <c r="Z704" t="s">
        <v>105</v>
      </c>
      <c r="AA704" t="s">
        <v>7841</v>
      </c>
      <c r="AB704" s="37">
        <v>1</v>
      </c>
      <c r="AC704" s="37">
        <v>35780</v>
      </c>
      <c r="AD704" s="37">
        <v>75096</v>
      </c>
      <c r="AE704" s="37">
        <v>35780</v>
      </c>
    </row>
    <row r="705" spans="1:31">
      <c r="A705" t="s">
        <v>242</v>
      </c>
      <c r="B705" t="s">
        <v>248</v>
      </c>
      <c r="C705" t="s">
        <v>244</v>
      </c>
      <c r="D705" t="s">
        <v>5214</v>
      </c>
      <c r="E705" t="s">
        <v>11036</v>
      </c>
      <c r="F705" t="s">
        <v>11037</v>
      </c>
      <c r="G705" t="s">
        <v>7632</v>
      </c>
      <c r="H705" t="s">
        <v>248</v>
      </c>
      <c r="I705" t="s">
        <v>5217</v>
      </c>
      <c r="J705" t="s">
        <v>11038</v>
      </c>
      <c r="K705" t="s">
        <v>96</v>
      </c>
      <c r="L705" t="s">
        <v>11039</v>
      </c>
      <c r="M705" s="35">
        <v>46007.333333333343</v>
      </c>
      <c r="N705" s="35">
        <v>46009.497916666667</v>
      </c>
      <c r="P705" t="s">
        <v>7635</v>
      </c>
      <c r="Q705" t="s">
        <v>7636</v>
      </c>
      <c r="R705" t="s">
        <v>98</v>
      </c>
      <c r="S705" t="s">
        <v>99</v>
      </c>
      <c r="T705" t="s">
        <v>100</v>
      </c>
      <c r="U705" t="s">
        <v>5928</v>
      </c>
      <c r="V705" t="s">
        <v>11040</v>
      </c>
      <c r="W705" t="s">
        <v>102</v>
      </c>
      <c r="Y705" t="s">
        <v>11</v>
      </c>
      <c r="Z705" t="s">
        <v>105</v>
      </c>
      <c r="AA705" t="s">
        <v>514</v>
      </c>
      <c r="AB705" s="37">
        <v>1</v>
      </c>
      <c r="AC705" s="37">
        <v>67654</v>
      </c>
      <c r="AD705" s="37">
        <v>140396</v>
      </c>
      <c r="AE705" s="37">
        <v>67654</v>
      </c>
    </row>
    <row r="706" spans="1:31">
      <c r="A706" t="s">
        <v>85</v>
      </c>
      <c r="B706" t="s">
        <v>86</v>
      </c>
      <c r="C706" t="s">
        <v>87</v>
      </c>
      <c r="D706" t="s">
        <v>202</v>
      </c>
      <c r="E706" t="s">
        <v>11041</v>
      </c>
      <c r="F706" t="s">
        <v>8882</v>
      </c>
      <c r="G706" t="s">
        <v>7632</v>
      </c>
      <c r="H706" t="s">
        <v>93</v>
      </c>
      <c r="I706" t="s">
        <v>85</v>
      </c>
      <c r="J706" t="s">
        <v>8883</v>
      </c>
      <c r="K706" t="s">
        <v>96</v>
      </c>
      <c r="L706" t="s">
        <v>11042</v>
      </c>
      <c r="M706" s="35">
        <v>46007.333333333343</v>
      </c>
      <c r="N706" s="35">
        <v>46010.464583333327</v>
      </c>
      <c r="P706" t="s">
        <v>7635</v>
      </c>
      <c r="Q706" t="s">
        <v>7636</v>
      </c>
      <c r="R706" t="s">
        <v>98</v>
      </c>
      <c r="S706" t="s">
        <v>99</v>
      </c>
      <c r="T706" t="s">
        <v>100</v>
      </c>
      <c r="U706" t="s">
        <v>5928</v>
      </c>
      <c r="V706" t="s">
        <v>11043</v>
      </c>
      <c r="W706" t="s">
        <v>102</v>
      </c>
      <c r="Y706" t="s">
        <v>8</v>
      </c>
      <c r="Z706" t="s">
        <v>105</v>
      </c>
      <c r="AA706" t="s">
        <v>342</v>
      </c>
      <c r="AB706" s="37">
        <v>1</v>
      </c>
      <c r="AC706" s="37">
        <v>35780</v>
      </c>
      <c r="AD706" s="37">
        <v>75096</v>
      </c>
      <c r="AE706" s="37">
        <v>35780</v>
      </c>
    </row>
    <row r="707" spans="1:31">
      <c r="A707" t="s">
        <v>297</v>
      </c>
      <c r="B707" t="s">
        <v>109</v>
      </c>
      <c r="C707" t="s">
        <v>110</v>
      </c>
      <c r="D707" t="s">
        <v>352</v>
      </c>
      <c r="E707" t="s">
        <v>11044</v>
      </c>
      <c r="F707" t="s">
        <v>11045</v>
      </c>
      <c r="G707" t="s">
        <v>7632</v>
      </c>
      <c r="H707" t="s">
        <v>302</v>
      </c>
      <c r="I707" t="s">
        <v>297</v>
      </c>
      <c r="J707" t="s">
        <v>11046</v>
      </c>
      <c r="K707" t="s">
        <v>96</v>
      </c>
      <c r="L707" t="s">
        <v>11047</v>
      </c>
      <c r="M707" s="35">
        <v>46007.333333333343</v>
      </c>
      <c r="N707" s="35">
        <v>46008.463194444441</v>
      </c>
      <c r="P707" t="s">
        <v>7635</v>
      </c>
      <c r="Q707" t="s">
        <v>7636</v>
      </c>
      <c r="R707" t="s">
        <v>964</v>
      </c>
      <c r="S707" t="s">
        <v>964</v>
      </c>
      <c r="T707" t="s">
        <v>100</v>
      </c>
      <c r="U707" t="s">
        <v>5928</v>
      </c>
      <c r="V707" t="s">
        <v>11048</v>
      </c>
      <c r="W707" t="s">
        <v>102</v>
      </c>
      <c r="Y707" t="s">
        <v>8</v>
      </c>
      <c r="Z707" t="s">
        <v>105</v>
      </c>
      <c r="AA707" t="s">
        <v>485</v>
      </c>
      <c r="AB707" s="37">
        <v>1</v>
      </c>
      <c r="AC707" s="37">
        <v>35780</v>
      </c>
      <c r="AD707" s="37">
        <v>75096</v>
      </c>
      <c r="AE707" s="37">
        <v>35780</v>
      </c>
    </row>
    <row r="708" spans="1:31">
      <c r="A708" t="s">
        <v>317</v>
      </c>
      <c r="B708" t="s">
        <v>124</v>
      </c>
      <c r="C708" t="s">
        <v>125</v>
      </c>
      <c r="D708" t="s">
        <v>944</v>
      </c>
      <c r="E708" t="s">
        <v>11049</v>
      </c>
      <c r="F708" t="s">
        <v>11050</v>
      </c>
      <c r="G708" t="s">
        <v>7625</v>
      </c>
      <c r="H708" t="s">
        <v>195</v>
      </c>
      <c r="I708" t="s">
        <v>948</v>
      </c>
      <c r="J708" t="s">
        <v>11051</v>
      </c>
      <c r="K708" t="s">
        <v>96</v>
      </c>
      <c r="L708" t="s">
        <v>11052</v>
      </c>
      <c r="M708" s="35">
        <v>46007.357210648152</v>
      </c>
      <c r="N708" s="35">
        <v>46020.429861111108</v>
      </c>
      <c r="P708" t="s">
        <v>7628</v>
      </c>
      <c r="R708" t="s">
        <v>98</v>
      </c>
      <c r="S708" t="s">
        <v>119</v>
      </c>
      <c r="U708" t="s">
        <v>5928</v>
      </c>
      <c r="V708" t="s">
        <v>11053</v>
      </c>
      <c r="W708" t="s">
        <v>7628</v>
      </c>
      <c r="Y708" t="s">
        <v>13</v>
      </c>
      <c r="Z708" t="s">
        <v>105</v>
      </c>
      <c r="AB708" s="37">
        <v>1</v>
      </c>
      <c r="AC708" s="37">
        <v>35780</v>
      </c>
      <c r="AD708" s="37">
        <v>0</v>
      </c>
      <c r="AE708" s="37">
        <v>35780</v>
      </c>
    </row>
    <row r="709" spans="1:31">
      <c r="A709" t="s">
        <v>189</v>
      </c>
      <c r="B709" t="s">
        <v>190</v>
      </c>
      <c r="C709" t="s">
        <v>191</v>
      </c>
      <c r="D709" t="s">
        <v>3708</v>
      </c>
      <c r="E709" t="s">
        <v>11054</v>
      </c>
      <c r="F709" t="s">
        <v>11055</v>
      </c>
      <c r="G709" t="s">
        <v>7632</v>
      </c>
      <c r="H709" t="s">
        <v>195</v>
      </c>
      <c r="I709" t="s">
        <v>3711</v>
      </c>
      <c r="J709" t="s">
        <v>11056</v>
      </c>
      <c r="K709" t="s">
        <v>96</v>
      </c>
      <c r="L709" t="s">
        <v>11057</v>
      </c>
      <c r="M709" s="35">
        <v>46007.334872685176</v>
      </c>
      <c r="N709" s="35">
        <v>46010.599305555559</v>
      </c>
      <c r="P709" t="s">
        <v>7635</v>
      </c>
      <c r="Q709" t="s">
        <v>7636</v>
      </c>
      <c r="R709" t="s">
        <v>963</v>
      </c>
      <c r="S709" t="s">
        <v>963</v>
      </c>
      <c r="T709" t="s">
        <v>100</v>
      </c>
      <c r="U709" t="s">
        <v>5928</v>
      </c>
      <c r="V709" t="s">
        <v>11058</v>
      </c>
      <c r="W709" t="s">
        <v>7667</v>
      </c>
      <c r="Y709" t="s">
        <v>11</v>
      </c>
      <c r="Z709" t="s">
        <v>105</v>
      </c>
      <c r="AA709" t="s">
        <v>201</v>
      </c>
      <c r="AB709" s="37">
        <v>1</v>
      </c>
      <c r="AC709" s="37">
        <v>67654</v>
      </c>
      <c r="AD709" s="37">
        <v>140396</v>
      </c>
      <c r="AE709" s="37">
        <v>67654</v>
      </c>
    </row>
    <row r="710" spans="1:31">
      <c r="A710" t="s">
        <v>123</v>
      </c>
      <c r="B710" t="s">
        <v>124</v>
      </c>
      <c r="C710" t="s">
        <v>125</v>
      </c>
      <c r="D710" t="s">
        <v>171</v>
      </c>
      <c r="E710" t="s">
        <v>11059</v>
      </c>
      <c r="F710" t="s">
        <v>11060</v>
      </c>
      <c r="G710" t="s">
        <v>7625</v>
      </c>
      <c r="H710" t="s">
        <v>174</v>
      </c>
      <c r="I710" t="s">
        <v>175</v>
      </c>
      <c r="J710" t="s">
        <v>11061</v>
      </c>
      <c r="K710" t="s">
        <v>96</v>
      </c>
      <c r="L710" t="s">
        <v>11062</v>
      </c>
      <c r="M710" s="35">
        <v>46007.336099537039</v>
      </c>
      <c r="N710" s="35">
        <v>46009.675000000003</v>
      </c>
      <c r="P710" t="s">
        <v>7628</v>
      </c>
      <c r="R710" t="s">
        <v>964</v>
      </c>
      <c r="S710" t="s">
        <v>964</v>
      </c>
      <c r="U710" t="s">
        <v>5928</v>
      </c>
      <c r="V710" t="s">
        <v>11063</v>
      </c>
      <c r="W710" t="s">
        <v>7628</v>
      </c>
      <c r="Y710" t="s">
        <v>15</v>
      </c>
      <c r="Z710" t="s">
        <v>105</v>
      </c>
      <c r="AB710" s="37">
        <v>1</v>
      </c>
      <c r="AC710" s="37">
        <v>35780</v>
      </c>
      <c r="AD710" s="37">
        <v>0</v>
      </c>
      <c r="AE710" s="37">
        <v>35780</v>
      </c>
    </row>
    <row r="711" spans="1:31">
      <c r="A711" t="s">
        <v>297</v>
      </c>
      <c r="B711" t="s">
        <v>109</v>
      </c>
      <c r="C711" t="s">
        <v>110</v>
      </c>
      <c r="D711" t="s">
        <v>299</v>
      </c>
      <c r="E711" t="s">
        <v>11064</v>
      </c>
      <c r="F711" t="s">
        <v>11065</v>
      </c>
      <c r="G711" t="s">
        <v>7632</v>
      </c>
      <c r="H711" t="s">
        <v>302</v>
      </c>
      <c r="I711" t="s">
        <v>303</v>
      </c>
      <c r="J711" t="s">
        <v>11066</v>
      </c>
      <c r="K711" t="s">
        <v>96</v>
      </c>
      <c r="L711" t="s">
        <v>11067</v>
      </c>
      <c r="M711" s="35">
        <v>46007.370636574073</v>
      </c>
      <c r="N711" s="35">
        <v>46008.637499999997</v>
      </c>
      <c r="P711" t="s">
        <v>7635</v>
      </c>
      <c r="Q711" t="s">
        <v>7636</v>
      </c>
      <c r="R711" t="s">
        <v>142</v>
      </c>
      <c r="S711" t="s">
        <v>143</v>
      </c>
      <c r="T711" t="s">
        <v>100</v>
      </c>
      <c r="U711" t="s">
        <v>5928</v>
      </c>
      <c r="V711" t="s">
        <v>11068</v>
      </c>
      <c r="W711" t="s">
        <v>102</v>
      </c>
      <c r="Y711" t="s">
        <v>8</v>
      </c>
      <c r="Z711" t="s">
        <v>105</v>
      </c>
      <c r="AA711" t="s">
        <v>308</v>
      </c>
      <c r="AB711" s="37">
        <v>1</v>
      </c>
      <c r="AC711" s="37">
        <v>35780</v>
      </c>
      <c r="AD711" s="37">
        <v>75096</v>
      </c>
      <c r="AE711" s="37">
        <v>35780</v>
      </c>
    </row>
    <row r="712" spans="1:31">
      <c r="A712" t="s">
        <v>1168</v>
      </c>
      <c r="B712" t="s">
        <v>124</v>
      </c>
      <c r="C712" t="s">
        <v>125</v>
      </c>
      <c r="D712" t="s">
        <v>6585</v>
      </c>
      <c r="E712" t="s">
        <v>11069</v>
      </c>
      <c r="F712" t="s">
        <v>11070</v>
      </c>
      <c r="G712" t="s">
        <v>7632</v>
      </c>
      <c r="H712" t="s">
        <v>1172</v>
      </c>
      <c r="I712" t="s">
        <v>6586</v>
      </c>
      <c r="J712" t="s">
        <v>11071</v>
      </c>
      <c r="K712" t="s">
        <v>96</v>
      </c>
      <c r="L712" t="s">
        <v>11072</v>
      </c>
      <c r="M712" s="35">
        <v>46007.371249999997</v>
      </c>
      <c r="N712" s="35">
        <v>46010.37222222222</v>
      </c>
      <c r="P712" t="s">
        <v>7635</v>
      </c>
      <c r="Q712" t="s">
        <v>7636</v>
      </c>
      <c r="R712" t="s">
        <v>98</v>
      </c>
      <c r="S712" t="s">
        <v>99</v>
      </c>
      <c r="T712" t="s">
        <v>100</v>
      </c>
      <c r="U712" t="s">
        <v>5928</v>
      </c>
      <c r="V712" t="s">
        <v>11073</v>
      </c>
      <c r="W712" t="s">
        <v>102</v>
      </c>
      <c r="Y712" t="s">
        <v>11</v>
      </c>
      <c r="Z712" t="s">
        <v>105</v>
      </c>
      <c r="AA712" t="s">
        <v>158</v>
      </c>
      <c r="AB712" s="37">
        <v>1</v>
      </c>
      <c r="AC712" s="37">
        <v>67654</v>
      </c>
      <c r="AD712" s="37">
        <v>140396</v>
      </c>
      <c r="AE712" s="37">
        <v>67654</v>
      </c>
    </row>
    <row r="713" spans="1:31">
      <c r="A713" t="s">
        <v>85</v>
      </c>
      <c r="B713" t="s">
        <v>86</v>
      </c>
      <c r="C713" t="s">
        <v>87</v>
      </c>
      <c r="D713" t="s">
        <v>202</v>
      </c>
      <c r="E713" t="s">
        <v>11074</v>
      </c>
      <c r="F713" t="s">
        <v>11075</v>
      </c>
      <c r="G713" t="s">
        <v>7632</v>
      </c>
      <c r="H713" t="s">
        <v>93</v>
      </c>
      <c r="I713" t="s">
        <v>85</v>
      </c>
      <c r="J713" t="s">
        <v>11076</v>
      </c>
      <c r="K713" t="s">
        <v>96</v>
      </c>
      <c r="L713" t="s">
        <v>11077</v>
      </c>
      <c r="M713" s="35">
        <v>46007.37228009259</v>
      </c>
      <c r="N713" s="35">
        <v>46007.71597222222</v>
      </c>
      <c r="P713" t="s">
        <v>7635</v>
      </c>
      <c r="Q713" t="s">
        <v>7636</v>
      </c>
      <c r="R713" t="s">
        <v>98</v>
      </c>
      <c r="S713" t="s">
        <v>99</v>
      </c>
      <c r="T713" t="s">
        <v>100</v>
      </c>
      <c r="U713" t="s">
        <v>5928</v>
      </c>
      <c r="V713" t="s">
        <v>11078</v>
      </c>
      <c r="W713" t="s">
        <v>102</v>
      </c>
      <c r="Y713" t="s">
        <v>8</v>
      </c>
      <c r="Z713" t="s">
        <v>105</v>
      </c>
      <c r="AA713" t="s">
        <v>342</v>
      </c>
      <c r="AB713" s="37">
        <v>1</v>
      </c>
      <c r="AC713" s="37">
        <v>35780</v>
      </c>
      <c r="AD713" s="37">
        <v>75096</v>
      </c>
      <c r="AE713" s="37">
        <v>35780</v>
      </c>
    </row>
    <row r="714" spans="1:31">
      <c r="A714" t="s">
        <v>189</v>
      </c>
      <c r="B714" t="s">
        <v>190</v>
      </c>
      <c r="C714" t="s">
        <v>191</v>
      </c>
      <c r="D714" t="s">
        <v>11079</v>
      </c>
      <c r="E714" t="s">
        <v>11080</v>
      </c>
      <c r="F714" t="s">
        <v>11081</v>
      </c>
      <c r="G714" t="s">
        <v>7632</v>
      </c>
      <c r="H714" t="s">
        <v>195</v>
      </c>
      <c r="I714" t="s">
        <v>11082</v>
      </c>
      <c r="J714" t="s">
        <v>11083</v>
      </c>
      <c r="K714" t="s">
        <v>96</v>
      </c>
      <c r="L714" t="s">
        <v>11084</v>
      </c>
      <c r="M714" s="35">
        <v>46007.377557870372</v>
      </c>
      <c r="N714" s="35">
        <v>46011.368055555547</v>
      </c>
      <c r="P714" t="s">
        <v>7635</v>
      </c>
      <c r="Q714" t="s">
        <v>7636</v>
      </c>
      <c r="R714" t="s">
        <v>964</v>
      </c>
      <c r="S714" t="s">
        <v>964</v>
      </c>
      <c r="T714" t="s">
        <v>100</v>
      </c>
      <c r="U714" t="s">
        <v>5928</v>
      </c>
      <c r="V714" t="s">
        <v>11085</v>
      </c>
      <c r="W714" t="s">
        <v>7667</v>
      </c>
      <c r="Y714" t="s">
        <v>11</v>
      </c>
      <c r="Z714" t="s">
        <v>105</v>
      </c>
      <c r="AA714" t="s">
        <v>2405</v>
      </c>
      <c r="AB714" s="37">
        <v>1</v>
      </c>
      <c r="AC714" s="37">
        <v>67654</v>
      </c>
      <c r="AD714" s="37">
        <v>140396</v>
      </c>
      <c r="AE714" s="37">
        <v>67654</v>
      </c>
    </row>
    <row r="715" spans="1:31">
      <c r="A715" t="s">
        <v>417</v>
      </c>
      <c r="B715" t="s">
        <v>86</v>
      </c>
      <c r="C715" t="s">
        <v>87</v>
      </c>
      <c r="D715" t="s">
        <v>452</v>
      </c>
      <c r="E715" t="s">
        <v>11086</v>
      </c>
      <c r="F715" t="s">
        <v>11087</v>
      </c>
      <c r="G715" t="s">
        <v>7632</v>
      </c>
      <c r="H715" t="s">
        <v>455</v>
      </c>
      <c r="I715" t="s">
        <v>417</v>
      </c>
      <c r="J715" t="s">
        <v>11088</v>
      </c>
      <c r="K715" t="s">
        <v>96</v>
      </c>
      <c r="L715" t="s">
        <v>11089</v>
      </c>
      <c r="M715" s="35">
        <v>46007.36954861111</v>
      </c>
      <c r="N715" s="35">
        <v>46007.695138888892</v>
      </c>
      <c r="P715" t="s">
        <v>7635</v>
      </c>
      <c r="Q715" t="s">
        <v>7636</v>
      </c>
      <c r="R715" t="s">
        <v>98</v>
      </c>
      <c r="S715" t="s">
        <v>99</v>
      </c>
      <c r="T715" t="s">
        <v>100</v>
      </c>
      <c r="U715" t="s">
        <v>5928</v>
      </c>
      <c r="V715" t="s">
        <v>11090</v>
      </c>
      <c r="W715" t="s">
        <v>102</v>
      </c>
      <c r="Y715" t="s">
        <v>8</v>
      </c>
      <c r="Z715" t="s">
        <v>105</v>
      </c>
      <c r="AA715" t="s">
        <v>426</v>
      </c>
      <c r="AB715" s="37">
        <v>1</v>
      </c>
      <c r="AC715" s="37">
        <v>35780</v>
      </c>
      <c r="AD715" s="37">
        <v>75096</v>
      </c>
      <c r="AE715" s="37">
        <v>35780</v>
      </c>
    </row>
    <row r="716" spans="1:31">
      <c r="A716" t="s">
        <v>750</v>
      </c>
      <c r="B716" t="s">
        <v>957</v>
      </c>
      <c r="C716" t="s">
        <v>286</v>
      </c>
      <c r="D716" t="s">
        <v>3770</v>
      </c>
      <c r="E716" t="s">
        <v>11091</v>
      </c>
      <c r="F716" t="s">
        <v>11092</v>
      </c>
      <c r="G716" t="s">
        <v>7632</v>
      </c>
      <c r="H716" t="s">
        <v>754</v>
      </c>
      <c r="I716" t="s">
        <v>750</v>
      </c>
      <c r="J716" t="s">
        <v>11093</v>
      </c>
      <c r="K716" t="s">
        <v>96</v>
      </c>
      <c r="L716" t="s">
        <v>11094</v>
      </c>
      <c r="M716" s="35">
        <v>46007.371701388889</v>
      </c>
      <c r="N716" s="35">
        <v>46011.370138888888</v>
      </c>
      <c r="P716" t="s">
        <v>7635</v>
      </c>
      <c r="Q716" t="s">
        <v>7636</v>
      </c>
      <c r="R716" t="s">
        <v>98</v>
      </c>
      <c r="S716" t="s">
        <v>99</v>
      </c>
      <c r="T716" t="s">
        <v>100</v>
      </c>
      <c r="U716" t="s">
        <v>5928</v>
      </c>
      <c r="V716" t="s">
        <v>11095</v>
      </c>
      <c r="W716" t="s">
        <v>102</v>
      </c>
      <c r="Y716" t="s">
        <v>8</v>
      </c>
      <c r="Z716" t="s">
        <v>105</v>
      </c>
      <c r="AA716" t="s">
        <v>760</v>
      </c>
      <c r="AB716" s="37">
        <v>1</v>
      </c>
      <c r="AC716" s="37">
        <v>35780</v>
      </c>
      <c r="AD716" s="37">
        <v>75096</v>
      </c>
      <c r="AE716" s="37">
        <v>35780</v>
      </c>
    </row>
    <row r="717" spans="1:31">
      <c r="A717" t="s">
        <v>1261</v>
      </c>
      <c r="B717" t="s">
        <v>124</v>
      </c>
      <c r="C717" t="s">
        <v>125</v>
      </c>
      <c r="D717" t="s">
        <v>1262</v>
      </c>
      <c r="E717" t="s">
        <v>11096</v>
      </c>
      <c r="F717" t="s">
        <v>11097</v>
      </c>
      <c r="G717" t="s">
        <v>7632</v>
      </c>
      <c r="H717" t="s">
        <v>1265</v>
      </c>
      <c r="I717" t="s">
        <v>1261</v>
      </c>
      <c r="J717" t="s">
        <v>11098</v>
      </c>
      <c r="K717" t="s">
        <v>96</v>
      </c>
      <c r="L717" t="s">
        <v>11099</v>
      </c>
      <c r="M717" s="35">
        <v>46007.390775462962</v>
      </c>
      <c r="N717" s="35">
        <v>46009.495138888888</v>
      </c>
      <c r="P717" t="s">
        <v>7635</v>
      </c>
      <c r="Q717" t="s">
        <v>7636</v>
      </c>
      <c r="R717" t="s">
        <v>964</v>
      </c>
      <c r="S717" t="s">
        <v>964</v>
      </c>
      <c r="T717" t="s">
        <v>100</v>
      </c>
      <c r="U717" t="s">
        <v>5928</v>
      </c>
      <c r="V717" t="s">
        <v>11100</v>
      </c>
      <c r="W717" t="s">
        <v>102</v>
      </c>
      <c r="Y717" t="s">
        <v>8</v>
      </c>
      <c r="Z717" t="s">
        <v>105</v>
      </c>
      <c r="AA717" t="s">
        <v>1271</v>
      </c>
      <c r="AB717" s="37">
        <v>1</v>
      </c>
      <c r="AC717" s="37">
        <v>35780</v>
      </c>
      <c r="AD717" s="37">
        <v>75096</v>
      </c>
      <c r="AE717" s="37">
        <v>35780</v>
      </c>
    </row>
    <row r="718" spans="1:31">
      <c r="A718" t="s">
        <v>231</v>
      </c>
      <c r="B718" t="s">
        <v>86</v>
      </c>
      <c r="C718" t="s">
        <v>87</v>
      </c>
      <c r="D718" t="s">
        <v>1892</v>
      </c>
      <c r="E718" t="s">
        <v>11101</v>
      </c>
      <c r="F718" t="s">
        <v>11102</v>
      </c>
      <c r="G718" t="s">
        <v>7632</v>
      </c>
      <c r="H718" t="s">
        <v>235</v>
      </c>
      <c r="I718" t="s">
        <v>231</v>
      </c>
      <c r="J718" t="s">
        <v>11103</v>
      </c>
      <c r="K718" t="s">
        <v>96</v>
      </c>
      <c r="L718" t="s">
        <v>11104</v>
      </c>
      <c r="M718" s="35">
        <v>46007.39167824074</v>
      </c>
      <c r="N718" s="35">
        <v>46008.475694444453</v>
      </c>
      <c r="P718" t="s">
        <v>7635</v>
      </c>
      <c r="Q718" t="s">
        <v>7636</v>
      </c>
      <c r="R718" t="s">
        <v>964</v>
      </c>
      <c r="S718" t="s">
        <v>964</v>
      </c>
      <c r="T718" t="s">
        <v>100</v>
      </c>
      <c r="U718" t="s">
        <v>5928</v>
      </c>
      <c r="V718" t="s">
        <v>11105</v>
      </c>
      <c r="W718" t="s">
        <v>102</v>
      </c>
      <c r="Y718" t="s">
        <v>8</v>
      </c>
      <c r="Z718" t="s">
        <v>105</v>
      </c>
      <c r="AA718" t="s">
        <v>1914</v>
      </c>
      <c r="AB718" s="37">
        <v>1</v>
      </c>
      <c r="AC718" s="37">
        <v>35780</v>
      </c>
      <c r="AD718" s="37">
        <v>75096</v>
      </c>
      <c r="AE718" s="37">
        <v>35780</v>
      </c>
    </row>
    <row r="719" spans="1:31">
      <c r="A719" t="s">
        <v>189</v>
      </c>
      <c r="B719" t="s">
        <v>190</v>
      </c>
      <c r="C719" t="s">
        <v>191</v>
      </c>
      <c r="D719" t="s">
        <v>905</v>
      </c>
      <c r="E719" t="s">
        <v>11106</v>
      </c>
      <c r="F719" t="s">
        <v>3849</v>
      </c>
      <c r="G719" t="s">
        <v>7632</v>
      </c>
      <c r="H719" t="s">
        <v>195</v>
      </c>
      <c r="I719" t="s">
        <v>908</v>
      </c>
      <c r="J719" t="s">
        <v>3850</v>
      </c>
      <c r="K719" t="s">
        <v>96</v>
      </c>
      <c r="L719" t="s">
        <v>11107</v>
      </c>
      <c r="M719" s="35">
        <v>46007.413287037038</v>
      </c>
      <c r="N719" s="35">
        <v>46017.467361111107</v>
      </c>
      <c r="P719" t="s">
        <v>7635</v>
      </c>
      <c r="Q719" t="s">
        <v>7636</v>
      </c>
      <c r="R719" t="s">
        <v>98</v>
      </c>
      <c r="S719" t="s">
        <v>99</v>
      </c>
      <c r="U719" t="s">
        <v>5928</v>
      </c>
      <c r="V719" t="s">
        <v>11108</v>
      </c>
      <c r="W719" t="s">
        <v>102</v>
      </c>
      <c r="Y719" t="s">
        <v>8</v>
      </c>
      <c r="Z719" t="s">
        <v>105</v>
      </c>
      <c r="AA719" t="s">
        <v>10834</v>
      </c>
      <c r="AB719" s="37">
        <v>1</v>
      </c>
      <c r="AC719" s="37">
        <v>35780</v>
      </c>
      <c r="AD719" s="37">
        <v>75096</v>
      </c>
      <c r="AE719" s="37">
        <v>35780</v>
      </c>
    </row>
    <row r="720" spans="1:31">
      <c r="A720" t="s">
        <v>297</v>
      </c>
      <c r="B720" t="s">
        <v>109</v>
      </c>
      <c r="C720" t="s">
        <v>110</v>
      </c>
      <c r="D720" t="s">
        <v>5424</v>
      </c>
      <c r="E720" t="s">
        <v>11109</v>
      </c>
      <c r="F720" t="s">
        <v>11110</v>
      </c>
      <c r="G720" t="s">
        <v>7632</v>
      </c>
      <c r="H720" t="s">
        <v>302</v>
      </c>
      <c r="I720" t="s">
        <v>5427</v>
      </c>
      <c r="J720" t="s">
        <v>11111</v>
      </c>
      <c r="K720" t="s">
        <v>96</v>
      </c>
      <c r="L720" t="s">
        <v>11112</v>
      </c>
      <c r="M720" s="35">
        <v>46007.40693287037</v>
      </c>
      <c r="N720" s="35">
        <v>46011.371527777781</v>
      </c>
      <c r="P720" t="s">
        <v>7635</v>
      </c>
      <c r="Q720" t="s">
        <v>7636</v>
      </c>
      <c r="R720" t="s">
        <v>964</v>
      </c>
      <c r="S720" t="s">
        <v>964</v>
      </c>
      <c r="T720" t="s">
        <v>100</v>
      </c>
      <c r="U720" t="s">
        <v>5928</v>
      </c>
      <c r="V720" t="s">
        <v>11113</v>
      </c>
      <c r="W720" t="s">
        <v>102</v>
      </c>
      <c r="Y720" t="s">
        <v>11</v>
      </c>
      <c r="Z720" t="s">
        <v>105</v>
      </c>
      <c r="AA720" t="s">
        <v>491</v>
      </c>
      <c r="AB720" s="37">
        <v>1</v>
      </c>
      <c r="AC720" s="37">
        <v>67654</v>
      </c>
      <c r="AD720" s="37">
        <v>140396</v>
      </c>
      <c r="AE720" s="37">
        <v>67654</v>
      </c>
    </row>
    <row r="721" spans="1:31">
      <c r="A721" t="s">
        <v>189</v>
      </c>
      <c r="B721" t="s">
        <v>190</v>
      </c>
      <c r="C721" t="s">
        <v>191</v>
      </c>
      <c r="D721" t="s">
        <v>210</v>
      </c>
      <c r="E721" t="s">
        <v>11114</v>
      </c>
      <c r="F721" t="s">
        <v>8193</v>
      </c>
      <c r="G721" t="s">
        <v>7632</v>
      </c>
      <c r="H721" t="s">
        <v>195</v>
      </c>
      <c r="I721" t="s">
        <v>189</v>
      </c>
      <c r="J721" t="s">
        <v>8194</v>
      </c>
      <c r="K721" t="s">
        <v>96</v>
      </c>
      <c r="L721" t="s">
        <v>11115</v>
      </c>
      <c r="M721" s="35">
        <v>46007.419907407413</v>
      </c>
      <c r="N721" s="35">
        <v>46014.380555555559</v>
      </c>
      <c r="P721" t="s">
        <v>7635</v>
      </c>
      <c r="Q721" t="s">
        <v>7636</v>
      </c>
      <c r="R721" t="s">
        <v>98</v>
      </c>
      <c r="S721" t="s">
        <v>99</v>
      </c>
      <c r="U721" t="s">
        <v>5928</v>
      </c>
      <c r="V721" t="s">
        <v>11116</v>
      </c>
      <c r="W721" t="s">
        <v>102</v>
      </c>
      <c r="Y721" t="s">
        <v>8</v>
      </c>
      <c r="Z721" t="s">
        <v>105</v>
      </c>
      <c r="AB721" s="37">
        <v>1</v>
      </c>
      <c r="AC721" s="37">
        <v>35780</v>
      </c>
      <c r="AD721" s="37">
        <v>75096</v>
      </c>
      <c r="AE721" s="37">
        <v>35780</v>
      </c>
    </row>
    <row r="722" spans="1:31">
      <c r="A722" t="s">
        <v>189</v>
      </c>
      <c r="B722" t="s">
        <v>190</v>
      </c>
      <c r="C722" t="s">
        <v>191</v>
      </c>
      <c r="D722" t="s">
        <v>837</v>
      </c>
      <c r="E722" t="s">
        <v>11117</v>
      </c>
      <c r="F722" t="s">
        <v>11118</v>
      </c>
      <c r="G722" t="s">
        <v>7632</v>
      </c>
      <c r="H722" t="s">
        <v>195</v>
      </c>
      <c r="I722" t="s">
        <v>840</v>
      </c>
      <c r="J722" t="s">
        <v>11119</v>
      </c>
      <c r="K722" t="s">
        <v>96</v>
      </c>
      <c r="L722" t="s">
        <v>11120</v>
      </c>
      <c r="M722" s="35">
        <v>46007.417013888888</v>
      </c>
      <c r="N722" s="35">
        <v>46011.62222222222</v>
      </c>
      <c r="P722" t="s">
        <v>7635</v>
      </c>
      <c r="Q722" t="s">
        <v>7636</v>
      </c>
      <c r="R722" t="s">
        <v>964</v>
      </c>
      <c r="S722" t="s">
        <v>964</v>
      </c>
      <c r="T722" t="s">
        <v>100</v>
      </c>
      <c r="U722" t="s">
        <v>5928</v>
      </c>
      <c r="V722" t="s">
        <v>11121</v>
      </c>
      <c r="W722" t="s">
        <v>102</v>
      </c>
      <c r="Y722" t="s">
        <v>8</v>
      </c>
      <c r="Z722" t="s">
        <v>105</v>
      </c>
      <c r="AA722" t="s">
        <v>201</v>
      </c>
      <c r="AB722" s="37">
        <v>1</v>
      </c>
      <c r="AC722" s="37">
        <v>35780</v>
      </c>
      <c r="AD722" s="37">
        <v>75096</v>
      </c>
      <c r="AE722" s="37">
        <v>35780</v>
      </c>
    </row>
    <row r="723" spans="1:31">
      <c r="A723" t="s">
        <v>147</v>
      </c>
      <c r="B723" t="s">
        <v>124</v>
      </c>
      <c r="C723" t="s">
        <v>125</v>
      </c>
      <c r="D723" t="s">
        <v>8253</v>
      </c>
      <c r="E723" t="s">
        <v>11122</v>
      </c>
      <c r="F723" t="s">
        <v>9172</v>
      </c>
      <c r="G723" t="s">
        <v>7625</v>
      </c>
      <c r="H723" t="s">
        <v>129</v>
      </c>
      <c r="I723" t="s">
        <v>8256</v>
      </c>
      <c r="J723" t="s">
        <v>9173</v>
      </c>
      <c r="K723" t="s">
        <v>96</v>
      </c>
      <c r="L723" t="s">
        <v>11123</v>
      </c>
      <c r="M723" s="35">
        <v>46007.417592592603</v>
      </c>
      <c r="N723" s="35">
        <v>46010.652777777781</v>
      </c>
      <c r="P723" t="s">
        <v>7628</v>
      </c>
      <c r="R723" t="s">
        <v>964</v>
      </c>
      <c r="S723" t="s">
        <v>964</v>
      </c>
      <c r="U723" t="s">
        <v>5928</v>
      </c>
      <c r="V723" t="s">
        <v>11124</v>
      </c>
      <c r="W723" t="s">
        <v>7628</v>
      </c>
      <c r="Y723" t="s">
        <v>13</v>
      </c>
      <c r="Z723" t="s">
        <v>105</v>
      </c>
      <c r="AB723" s="37">
        <v>1</v>
      </c>
      <c r="AC723" s="37">
        <v>35780</v>
      </c>
      <c r="AD723" s="37">
        <v>0</v>
      </c>
      <c r="AE723" s="37">
        <v>35780</v>
      </c>
    </row>
    <row r="724" spans="1:31">
      <c r="A724" t="s">
        <v>297</v>
      </c>
      <c r="B724" t="s">
        <v>109</v>
      </c>
      <c r="C724" t="s">
        <v>110</v>
      </c>
      <c r="D724" t="s">
        <v>352</v>
      </c>
      <c r="E724" t="s">
        <v>11125</v>
      </c>
      <c r="F724" t="s">
        <v>6387</v>
      </c>
      <c r="G724" t="s">
        <v>7632</v>
      </c>
      <c r="H724" t="s">
        <v>302</v>
      </c>
      <c r="I724" t="s">
        <v>297</v>
      </c>
      <c r="J724" t="s">
        <v>6388</v>
      </c>
      <c r="K724" t="s">
        <v>96</v>
      </c>
      <c r="L724" t="s">
        <v>11126</v>
      </c>
      <c r="M724" s="35">
        <v>46007.438831018517</v>
      </c>
      <c r="N724" s="35">
        <v>46008.649305555547</v>
      </c>
      <c r="P724" t="s">
        <v>7635</v>
      </c>
      <c r="Q724" t="s">
        <v>7636</v>
      </c>
      <c r="R724" t="s">
        <v>142</v>
      </c>
      <c r="S724" t="s">
        <v>1415</v>
      </c>
      <c r="T724" t="s">
        <v>100</v>
      </c>
      <c r="U724" t="s">
        <v>5928</v>
      </c>
      <c r="V724" t="s">
        <v>11127</v>
      </c>
      <c r="W724" t="s">
        <v>102</v>
      </c>
      <c r="Y724" t="s">
        <v>8</v>
      </c>
      <c r="Z724" t="s">
        <v>105</v>
      </c>
      <c r="AA724" t="s">
        <v>491</v>
      </c>
      <c r="AB724" s="37">
        <v>1</v>
      </c>
      <c r="AC724" s="37">
        <v>35780</v>
      </c>
      <c r="AD724" s="37">
        <v>75096</v>
      </c>
      <c r="AE724" s="37">
        <v>35780</v>
      </c>
    </row>
    <row r="725" spans="1:31">
      <c r="A725" t="s">
        <v>317</v>
      </c>
      <c r="B725" t="s">
        <v>124</v>
      </c>
      <c r="C725" t="s">
        <v>125</v>
      </c>
      <c r="D725" t="s">
        <v>1441</v>
      </c>
      <c r="E725" t="s">
        <v>11128</v>
      </c>
      <c r="F725" t="s">
        <v>11129</v>
      </c>
      <c r="G725" t="s">
        <v>7632</v>
      </c>
      <c r="H725" t="s">
        <v>321</v>
      </c>
      <c r="I725" t="s">
        <v>317</v>
      </c>
      <c r="J725" t="s">
        <v>11130</v>
      </c>
      <c r="K725" t="s">
        <v>96</v>
      </c>
      <c r="L725" t="s">
        <v>11131</v>
      </c>
      <c r="M725" s="35">
        <v>46007.428842592592</v>
      </c>
      <c r="N725" s="35">
        <v>46009.615277777782</v>
      </c>
      <c r="P725" t="s">
        <v>7635</v>
      </c>
      <c r="Q725" t="s">
        <v>7636</v>
      </c>
      <c r="R725" t="s">
        <v>964</v>
      </c>
      <c r="S725" t="s">
        <v>964</v>
      </c>
      <c r="T725" t="s">
        <v>100</v>
      </c>
      <c r="U725" t="s">
        <v>5928</v>
      </c>
      <c r="V725" t="s">
        <v>11132</v>
      </c>
      <c r="W725" t="s">
        <v>102</v>
      </c>
      <c r="Y725" t="s">
        <v>8</v>
      </c>
      <c r="Z725" t="s">
        <v>105</v>
      </c>
      <c r="AA725" t="s">
        <v>1448</v>
      </c>
      <c r="AB725" s="37">
        <v>1</v>
      </c>
      <c r="AC725" s="37">
        <v>35780</v>
      </c>
      <c r="AD725" s="37">
        <v>75096</v>
      </c>
      <c r="AE725" s="37">
        <v>35780</v>
      </c>
    </row>
    <row r="726" spans="1:31">
      <c r="A726" t="s">
        <v>1066</v>
      </c>
      <c r="B726" t="s">
        <v>190</v>
      </c>
      <c r="C726" t="s">
        <v>191</v>
      </c>
      <c r="D726" t="s">
        <v>1350</v>
      </c>
      <c r="E726" t="s">
        <v>11133</v>
      </c>
      <c r="F726" t="s">
        <v>4206</v>
      </c>
      <c r="G726" t="s">
        <v>7625</v>
      </c>
      <c r="H726" t="s">
        <v>195</v>
      </c>
      <c r="I726" t="s">
        <v>1353</v>
      </c>
      <c r="J726" t="s">
        <v>4207</v>
      </c>
      <c r="K726" t="s">
        <v>96</v>
      </c>
      <c r="L726" t="s">
        <v>11134</v>
      </c>
      <c r="M726" s="35">
        <v>46007.455636574072</v>
      </c>
      <c r="N726" s="35">
        <v>46013.716666666667</v>
      </c>
      <c r="P726" t="s">
        <v>7628</v>
      </c>
      <c r="R726" t="s">
        <v>964</v>
      </c>
      <c r="S726" t="s">
        <v>964</v>
      </c>
      <c r="U726" t="s">
        <v>5928</v>
      </c>
      <c r="V726" t="s">
        <v>11135</v>
      </c>
      <c r="W726" t="s">
        <v>7628</v>
      </c>
      <c r="Y726" t="s">
        <v>13</v>
      </c>
      <c r="Z726" t="s">
        <v>105</v>
      </c>
      <c r="AB726" s="37">
        <v>1</v>
      </c>
      <c r="AC726" s="37">
        <v>35780</v>
      </c>
      <c r="AD726" s="37">
        <v>0</v>
      </c>
      <c r="AE726" s="37">
        <v>35780</v>
      </c>
    </row>
    <row r="727" spans="1:31">
      <c r="A727" t="s">
        <v>1066</v>
      </c>
      <c r="B727" t="s">
        <v>190</v>
      </c>
      <c r="C727" t="s">
        <v>191</v>
      </c>
      <c r="D727" t="s">
        <v>1433</v>
      </c>
      <c r="E727" t="s">
        <v>11136</v>
      </c>
      <c r="F727" t="s">
        <v>11137</v>
      </c>
      <c r="G727" t="s">
        <v>7632</v>
      </c>
      <c r="H727" t="s">
        <v>195</v>
      </c>
      <c r="I727" t="s">
        <v>1436</v>
      </c>
      <c r="J727" t="s">
        <v>11138</v>
      </c>
      <c r="K727" t="s">
        <v>96</v>
      </c>
      <c r="L727" t="s">
        <v>11139</v>
      </c>
      <c r="M727" s="35">
        <v>46007.460289351853</v>
      </c>
      <c r="N727" s="35">
        <v>46013.512499999997</v>
      </c>
      <c r="P727" t="s">
        <v>7635</v>
      </c>
      <c r="Q727" t="s">
        <v>7636</v>
      </c>
      <c r="R727" t="s">
        <v>98</v>
      </c>
      <c r="S727" t="s">
        <v>99</v>
      </c>
      <c r="T727" t="s">
        <v>100</v>
      </c>
      <c r="U727" t="s">
        <v>5928</v>
      </c>
      <c r="V727" t="s">
        <v>11140</v>
      </c>
      <c r="W727" t="s">
        <v>102</v>
      </c>
      <c r="Y727" t="s">
        <v>11</v>
      </c>
      <c r="Z727" t="s">
        <v>105</v>
      </c>
      <c r="AA727" t="s">
        <v>1673</v>
      </c>
      <c r="AB727" s="37">
        <v>1</v>
      </c>
      <c r="AC727" s="37">
        <v>67654</v>
      </c>
      <c r="AD727" s="37">
        <v>140396</v>
      </c>
      <c r="AE727" s="37">
        <v>67654</v>
      </c>
    </row>
    <row r="728" spans="1:31">
      <c r="A728" t="s">
        <v>242</v>
      </c>
      <c r="B728" t="s">
        <v>248</v>
      </c>
      <c r="C728" t="s">
        <v>244</v>
      </c>
      <c r="D728" t="s">
        <v>309</v>
      </c>
      <c r="E728" t="s">
        <v>11141</v>
      </c>
      <c r="F728" t="s">
        <v>11142</v>
      </c>
      <c r="G728" t="s">
        <v>7632</v>
      </c>
      <c r="H728" t="s">
        <v>248</v>
      </c>
      <c r="I728" t="s">
        <v>242</v>
      </c>
      <c r="J728" t="s">
        <v>11143</v>
      </c>
      <c r="K728" t="s">
        <v>96</v>
      </c>
      <c r="L728" t="s">
        <v>11144</v>
      </c>
      <c r="M728" s="35">
        <v>46007.472372685188</v>
      </c>
      <c r="N728" s="35">
        <v>46009.34652777778</v>
      </c>
      <c r="P728" t="s">
        <v>7635</v>
      </c>
      <c r="Q728" t="s">
        <v>7636</v>
      </c>
      <c r="R728" t="s">
        <v>964</v>
      </c>
      <c r="S728" t="s">
        <v>964</v>
      </c>
      <c r="T728" t="s">
        <v>100</v>
      </c>
      <c r="U728" t="s">
        <v>5928</v>
      </c>
      <c r="V728" t="s">
        <v>11145</v>
      </c>
      <c r="W728" t="s">
        <v>102</v>
      </c>
      <c r="Y728" t="s">
        <v>8</v>
      </c>
      <c r="Z728" t="s">
        <v>105</v>
      </c>
      <c r="AA728" t="s">
        <v>1929</v>
      </c>
      <c r="AB728" s="37">
        <v>1</v>
      </c>
      <c r="AC728" s="37">
        <v>35780</v>
      </c>
      <c r="AD728" s="37">
        <v>75096</v>
      </c>
      <c r="AE728" s="37">
        <v>35780</v>
      </c>
    </row>
    <row r="729" spans="1:31">
      <c r="A729" t="s">
        <v>108</v>
      </c>
      <c r="B729" t="s">
        <v>109</v>
      </c>
      <c r="C729" t="s">
        <v>110</v>
      </c>
      <c r="D729" t="s">
        <v>6137</v>
      </c>
      <c r="E729" t="s">
        <v>11146</v>
      </c>
      <c r="F729" t="s">
        <v>11147</v>
      </c>
      <c r="G729" t="s">
        <v>7625</v>
      </c>
      <c r="H729" t="s">
        <v>115</v>
      </c>
      <c r="I729" t="s">
        <v>6140</v>
      </c>
      <c r="J729" t="s">
        <v>11148</v>
      </c>
      <c r="K729" t="s">
        <v>96</v>
      </c>
      <c r="L729" t="s">
        <v>11149</v>
      </c>
      <c r="M729" s="35">
        <v>46007.459236111114</v>
      </c>
      <c r="N729" s="35">
        <v>46014.336111111108</v>
      </c>
      <c r="P729" t="s">
        <v>7628</v>
      </c>
      <c r="R729" t="s">
        <v>98</v>
      </c>
      <c r="S729" t="s">
        <v>119</v>
      </c>
      <c r="U729" t="s">
        <v>5928</v>
      </c>
      <c r="V729" t="s">
        <v>11150</v>
      </c>
      <c r="W729" t="s">
        <v>7628</v>
      </c>
      <c r="Y729" t="s">
        <v>15</v>
      </c>
      <c r="Z729" t="s">
        <v>105</v>
      </c>
      <c r="AB729" s="37">
        <v>1</v>
      </c>
      <c r="AC729" s="37">
        <v>35780</v>
      </c>
      <c r="AD729" s="37">
        <v>0</v>
      </c>
      <c r="AE729" s="37">
        <v>35780</v>
      </c>
    </row>
    <row r="730" spans="1:31">
      <c r="A730" t="s">
        <v>1084</v>
      </c>
      <c r="B730" t="s">
        <v>957</v>
      </c>
      <c r="C730" t="s">
        <v>286</v>
      </c>
      <c r="D730" t="s">
        <v>1498</v>
      </c>
      <c r="E730" t="s">
        <v>11151</v>
      </c>
      <c r="F730" t="s">
        <v>8161</v>
      </c>
      <c r="G730" t="s">
        <v>7625</v>
      </c>
      <c r="H730" t="s">
        <v>1088</v>
      </c>
      <c r="I730" t="s">
        <v>1501</v>
      </c>
      <c r="J730" t="s">
        <v>8162</v>
      </c>
      <c r="K730" t="s">
        <v>96</v>
      </c>
      <c r="L730" t="s">
        <v>11152</v>
      </c>
      <c r="M730" s="35">
        <v>46007.477361111109</v>
      </c>
      <c r="N730" s="35">
        <v>46015.438194444447</v>
      </c>
      <c r="P730" t="s">
        <v>7628</v>
      </c>
      <c r="R730" t="s">
        <v>98</v>
      </c>
      <c r="S730" t="s">
        <v>119</v>
      </c>
      <c r="U730" t="s">
        <v>5928</v>
      </c>
      <c r="V730" t="s">
        <v>11153</v>
      </c>
      <c r="W730" t="s">
        <v>7628</v>
      </c>
      <c r="Y730" t="s">
        <v>13</v>
      </c>
      <c r="Z730" t="s">
        <v>105</v>
      </c>
      <c r="AB730" s="37">
        <v>1</v>
      </c>
      <c r="AC730" s="37">
        <v>35780</v>
      </c>
      <c r="AD730" s="37">
        <v>0</v>
      </c>
      <c r="AE730" s="37">
        <v>35780</v>
      </c>
    </row>
    <row r="731" spans="1:31">
      <c r="A731" t="s">
        <v>417</v>
      </c>
      <c r="B731" t="s">
        <v>86</v>
      </c>
      <c r="C731" t="s">
        <v>87</v>
      </c>
      <c r="D731" t="s">
        <v>2914</v>
      </c>
      <c r="E731" t="s">
        <v>11154</v>
      </c>
      <c r="F731" t="s">
        <v>11155</v>
      </c>
      <c r="G731" t="s">
        <v>7625</v>
      </c>
      <c r="H731" t="s">
        <v>630</v>
      </c>
      <c r="I731" t="s">
        <v>2917</v>
      </c>
      <c r="J731" t="s">
        <v>11156</v>
      </c>
      <c r="K731" t="s">
        <v>96</v>
      </c>
      <c r="L731" t="s">
        <v>11157</v>
      </c>
      <c r="M731" s="35">
        <v>46007.490520833337</v>
      </c>
      <c r="N731" s="35">
        <v>46013.602777777778</v>
      </c>
      <c r="P731" t="s">
        <v>7628</v>
      </c>
      <c r="R731" t="s">
        <v>98</v>
      </c>
      <c r="S731" t="s">
        <v>119</v>
      </c>
      <c r="U731" t="s">
        <v>5928</v>
      </c>
      <c r="V731" t="s">
        <v>11158</v>
      </c>
      <c r="W731" t="s">
        <v>7628</v>
      </c>
      <c r="Y731" t="s">
        <v>104</v>
      </c>
      <c r="Z731" t="s">
        <v>1167</v>
      </c>
      <c r="AB731" s="37">
        <v>1</v>
      </c>
      <c r="AC731" s="37">
        <v>35780</v>
      </c>
      <c r="AD731" s="37">
        <v>0</v>
      </c>
      <c r="AE731" s="37">
        <v>35780</v>
      </c>
    </row>
    <row r="732" spans="1:31">
      <c r="A732" t="s">
        <v>297</v>
      </c>
      <c r="B732" t="s">
        <v>109</v>
      </c>
      <c r="C732" t="s">
        <v>110</v>
      </c>
      <c r="D732" t="s">
        <v>352</v>
      </c>
      <c r="E732" t="s">
        <v>11159</v>
      </c>
      <c r="F732" t="s">
        <v>11160</v>
      </c>
      <c r="G732" t="s">
        <v>7632</v>
      </c>
      <c r="H732" t="s">
        <v>302</v>
      </c>
      <c r="I732" t="s">
        <v>297</v>
      </c>
      <c r="J732" t="s">
        <v>11161</v>
      </c>
      <c r="K732" t="s">
        <v>96</v>
      </c>
      <c r="L732" t="s">
        <v>11162</v>
      </c>
      <c r="M732" s="35">
        <v>46007.508136574077</v>
      </c>
      <c r="N732" s="35">
        <v>46008.462500000001</v>
      </c>
      <c r="P732" t="s">
        <v>7635</v>
      </c>
      <c r="Q732" t="s">
        <v>7636</v>
      </c>
      <c r="R732" t="s">
        <v>142</v>
      </c>
      <c r="S732" t="s">
        <v>1046</v>
      </c>
      <c r="T732" t="s">
        <v>100</v>
      </c>
      <c r="U732" t="s">
        <v>5928</v>
      </c>
      <c r="V732" t="s">
        <v>11163</v>
      </c>
      <c r="W732" t="s">
        <v>102</v>
      </c>
      <c r="Y732" t="s">
        <v>8</v>
      </c>
      <c r="Z732" t="s">
        <v>105</v>
      </c>
      <c r="AA732" t="s">
        <v>1215</v>
      </c>
      <c r="AB732" s="37">
        <v>1</v>
      </c>
      <c r="AC732" s="37">
        <v>35780</v>
      </c>
      <c r="AD732" s="37">
        <v>75096</v>
      </c>
      <c r="AE732" s="37">
        <v>35780</v>
      </c>
    </row>
    <row r="733" spans="1:31">
      <c r="A733" t="s">
        <v>626</v>
      </c>
      <c r="B733" t="s">
        <v>124</v>
      </c>
      <c r="C733" t="s">
        <v>125</v>
      </c>
      <c r="D733" t="s">
        <v>627</v>
      </c>
      <c r="E733" t="s">
        <v>11164</v>
      </c>
      <c r="F733" t="s">
        <v>11165</v>
      </c>
      <c r="G733" t="s">
        <v>7632</v>
      </c>
      <c r="H733" t="s">
        <v>630</v>
      </c>
      <c r="I733" t="s">
        <v>626</v>
      </c>
      <c r="J733" t="s">
        <v>11166</v>
      </c>
      <c r="K733" t="s">
        <v>96</v>
      </c>
      <c r="L733" t="s">
        <v>11167</v>
      </c>
      <c r="M733" s="35">
        <v>46007.494768518518</v>
      </c>
      <c r="N733" s="35">
        <v>46008.413888888892</v>
      </c>
      <c r="P733" t="s">
        <v>7635</v>
      </c>
      <c r="Q733" t="s">
        <v>7636</v>
      </c>
      <c r="R733" t="s">
        <v>142</v>
      </c>
      <c r="S733" t="s">
        <v>143</v>
      </c>
      <c r="T733" t="s">
        <v>100</v>
      </c>
      <c r="U733" t="s">
        <v>5928</v>
      </c>
      <c r="V733" t="s">
        <v>11168</v>
      </c>
      <c r="W733" t="s">
        <v>102</v>
      </c>
      <c r="Y733" t="s">
        <v>8</v>
      </c>
      <c r="Z733" t="s">
        <v>105</v>
      </c>
      <c r="AA733" t="s">
        <v>3695</v>
      </c>
      <c r="AB733" s="37">
        <v>1</v>
      </c>
      <c r="AC733" s="37">
        <v>35780</v>
      </c>
      <c r="AD733" s="37">
        <v>75096</v>
      </c>
      <c r="AE733" s="37">
        <v>35780</v>
      </c>
    </row>
    <row r="734" spans="1:31">
      <c r="A734" t="s">
        <v>417</v>
      </c>
      <c r="B734" t="s">
        <v>86</v>
      </c>
      <c r="C734" t="s">
        <v>87</v>
      </c>
      <c r="D734" t="s">
        <v>4733</v>
      </c>
      <c r="E734" t="s">
        <v>11169</v>
      </c>
      <c r="F734" t="s">
        <v>11170</v>
      </c>
      <c r="G734" t="s">
        <v>7625</v>
      </c>
      <c r="H734" t="s">
        <v>455</v>
      </c>
      <c r="I734" t="s">
        <v>4736</v>
      </c>
      <c r="J734" t="s">
        <v>11171</v>
      </c>
      <c r="K734" t="s">
        <v>96</v>
      </c>
      <c r="L734" t="s">
        <v>11172</v>
      </c>
      <c r="M734" s="35">
        <v>46007.515416666669</v>
      </c>
      <c r="N734" s="35">
        <v>46014.395138888889</v>
      </c>
      <c r="P734" t="s">
        <v>7628</v>
      </c>
      <c r="R734" t="s">
        <v>964</v>
      </c>
      <c r="S734" t="s">
        <v>964</v>
      </c>
      <c r="U734" t="s">
        <v>5928</v>
      </c>
      <c r="V734" t="s">
        <v>11173</v>
      </c>
      <c r="W734" t="s">
        <v>7628</v>
      </c>
      <c r="Y734" t="s">
        <v>15</v>
      </c>
      <c r="Z734" t="s">
        <v>105</v>
      </c>
      <c r="AB734" s="37">
        <v>1</v>
      </c>
      <c r="AC734" s="37">
        <v>35780</v>
      </c>
      <c r="AD734" s="37">
        <v>0</v>
      </c>
      <c r="AE734" s="37">
        <v>35780</v>
      </c>
    </row>
    <row r="735" spans="1:31">
      <c r="A735" t="s">
        <v>626</v>
      </c>
      <c r="B735" t="s">
        <v>124</v>
      </c>
      <c r="C735" t="s">
        <v>125</v>
      </c>
      <c r="D735" t="s">
        <v>8767</v>
      </c>
      <c r="E735" t="s">
        <v>11174</v>
      </c>
      <c r="F735" t="s">
        <v>11175</v>
      </c>
      <c r="G735" t="s">
        <v>7632</v>
      </c>
      <c r="H735" t="s">
        <v>630</v>
      </c>
      <c r="I735" t="s">
        <v>8770</v>
      </c>
      <c r="J735" t="s">
        <v>11176</v>
      </c>
      <c r="K735" t="s">
        <v>96</v>
      </c>
      <c r="L735" t="s">
        <v>11177</v>
      </c>
      <c r="M735" s="35">
        <v>46007.519282407397</v>
      </c>
      <c r="N735" s="35">
        <v>46011.375</v>
      </c>
      <c r="P735" t="s">
        <v>7635</v>
      </c>
      <c r="Q735" t="s">
        <v>7636</v>
      </c>
      <c r="R735" t="s">
        <v>98</v>
      </c>
      <c r="S735" t="s">
        <v>99</v>
      </c>
      <c r="T735" t="s">
        <v>100</v>
      </c>
      <c r="U735" t="s">
        <v>5928</v>
      </c>
      <c r="V735" t="s">
        <v>11178</v>
      </c>
      <c r="W735" t="s">
        <v>7667</v>
      </c>
      <c r="Y735" t="s">
        <v>11</v>
      </c>
      <c r="Z735" t="s">
        <v>105</v>
      </c>
      <c r="AA735" t="s">
        <v>635</v>
      </c>
      <c r="AB735" s="37">
        <v>1</v>
      </c>
      <c r="AC735" s="37">
        <v>67654</v>
      </c>
      <c r="AD735" s="37">
        <v>140396</v>
      </c>
      <c r="AE735" s="37">
        <v>67654</v>
      </c>
    </row>
    <row r="736" spans="1:31">
      <c r="A736" t="s">
        <v>242</v>
      </c>
      <c r="B736" t="s">
        <v>248</v>
      </c>
      <c r="C736" t="s">
        <v>244</v>
      </c>
      <c r="D736" t="s">
        <v>1643</v>
      </c>
      <c r="E736" t="s">
        <v>11179</v>
      </c>
      <c r="F736" t="s">
        <v>11180</v>
      </c>
      <c r="G736" t="s">
        <v>7632</v>
      </c>
      <c r="H736" t="s">
        <v>248</v>
      </c>
      <c r="I736" t="s">
        <v>1646</v>
      </c>
      <c r="J736" t="s">
        <v>11181</v>
      </c>
      <c r="K736" t="s">
        <v>96</v>
      </c>
      <c r="L736" t="s">
        <v>11182</v>
      </c>
      <c r="M736" s="35">
        <v>46007.521851851852</v>
      </c>
      <c r="N736" s="35">
        <v>46008.445833333331</v>
      </c>
      <c r="P736" t="s">
        <v>7635</v>
      </c>
      <c r="Q736" t="s">
        <v>7636</v>
      </c>
      <c r="R736" t="s">
        <v>964</v>
      </c>
      <c r="S736" t="s">
        <v>964</v>
      </c>
      <c r="T736" t="s">
        <v>100</v>
      </c>
      <c r="U736" t="s">
        <v>5928</v>
      </c>
      <c r="V736" t="s">
        <v>11183</v>
      </c>
      <c r="W736" t="s">
        <v>102</v>
      </c>
      <c r="Y736" t="s">
        <v>8</v>
      </c>
      <c r="Z736" t="s">
        <v>105</v>
      </c>
      <c r="AA736" t="s">
        <v>1650</v>
      </c>
      <c r="AB736" s="37">
        <v>1</v>
      </c>
      <c r="AC736" s="37">
        <v>35780</v>
      </c>
      <c r="AD736" s="37">
        <v>75096</v>
      </c>
      <c r="AE736" s="37">
        <v>35780</v>
      </c>
    </row>
    <row r="737" spans="1:31">
      <c r="A737" t="s">
        <v>189</v>
      </c>
      <c r="B737" t="s">
        <v>190</v>
      </c>
      <c r="C737" t="s">
        <v>191</v>
      </c>
      <c r="D737" t="s">
        <v>210</v>
      </c>
      <c r="E737" t="s">
        <v>11184</v>
      </c>
      <c r="F737" t="s">
        <v>11185</v>
      </c>
      <c r="G737" t="s">
        <v>7632</v>
      </c>
      <c r="H737" t="s">
        <v>195</v>
      </c>
      <c r="I737" t="s">
        <v>189</v>
      </c>
      <c r="J737" t="s">
        <v>11186</v>
      </c>
      <c r="K737" t="s">
        <v>96</v>
      </c>
      <c r="L737" t="s">
        <v>11187</v>
      </c>
      <c r="M737" s="35">
        <v>46007.573831018519</v>
      </c>
      <c r="N737" s="35">
        <v>46020.420138888891</v>
      </c>
      <c r="P737" t="s">
        <v>7635</v>
      </c>
      <c r="Q737" t="s">
        <v>7636</v>
      </c>
      <c r="R737" t="s">
        <v>142</v>
      </c>
      <c r="S737" t="s">
        <v>1415</v>
      </c>
      <c r="U737" t="s">
        <v>5928</v>
      </c>
      <c r="V737" t="s">
        <v>11188</v>
      </c>
      <c r="W737" t="s">
        <v>102</v>
      </c>
      <c r="Y737" t="s">
        <v>8</v>
      </c>
      <c r="Z737" t="s">
        <v>105</v>
      </c>
      <c r="AA737" t="s">
        <v>8363</v>
      </c>
      <c r="AB737" s="37">
        <v>1</v>
      </c>
      <c r="AC737" s="37">
        <v>35780</v>
      </c>
      <c r="AD737" s="37">
        <v>75096</v>
      </c>
      <c r="AE737" s="37">
        <v>35780</v>
      </c>
    </row>
    <row r="738" spans="1:31">
      <c r="A738" t="s">
        <v>297</v>
      </c>
      <c r="B738" t="s">
        <v>109</v>
      </c>
      <c r="C738" t="s">
        <v>110</v>
      </c>
      <c r="D738" t="s">
        <v>352</v>
      </c>
      <c r="E738" t="s">
        <v>11189</v>
      </c>
      <c r="F738" t="s">
        <v>11190</v>
      </c>
      <c r="G738" t="s">
        <v>7632</v>
      </c>
      <c r="H738" t="s">
        <v>302</v>
      </c>
      <c r="I738" t="s">
        <v>297</v>
      </c>
      <c r="J738" t="s">
        <v>11191</v>
      </c>
      <c r="K738" t="s">
        <v>96</v>
      </c>
      <c r="L738" t="s">
        <v>11192</v>
      </c>
      <c r="M738" s="35">
        <v>46007.545717592591</v>
      </c>
      <c r="N738" s="35">
        <v>46008.59375</v>
      </c>
      <c r="P738" t="s">
        <v>7635</v>
      </c>
      <c r="Q738" t="s">
        <v>7636</v>
      </c>
      <c r="R738" t="s">
        <v>98</v>
      </c>
      <c r="S738" t="s">
        <v>99</v>
      </c>
      <c r="T738" t="s">
        <v>100</v>
      </c>
      <c r="U738" t="s">
        <v>5928</v>
      </c>
      <c r="V738" t="s">
        <v>11193</v>
      </c>
      <c r="W738" t="s">
        <v>102</v>
      </c>
      <c r="Y738" t="s">
        <v>8</v>
      </c>
      <c r="Z738" t="s">
        <v>105</v>
      </c>
      <c r="AA738" t="s">
        <v>1215</v>
      </c>
      <c r="AB738" s="37">
        <v>1</v>
      </c>
      <c r="AC738" s="37">
        <v>35780</v>
      </c>
      <c r="AD738" s="37">
        <v>75096</v>
      </c>
      <c r="AE738" s="37">
        <v>35780</v>
      </c>
    </row>
    <row r="739" spans="1:31">
      <c r="A739" t="s">
        <v>242</v>
      </c>
      <c r="B739" t="s">
        <v>248</v>
      </c>
      <c r="C739" t="s">
        <v>244</v>
      </c>
      <c r="D739" t="s">
        <v>1643</v>
      </c>
      <c r="E739" t="s">
        <v>11194</v>
      </c>
      <c r="F739" t="s">
        <v>11195</v>
      </c>
      <c r="G739" t="s">
        <v>7632</v>
      </c>
      <c r="H739" t="s">
        <v>248</v>
      </c>
      <c r="I739" t="s">
        <v>1646</v>
      </c>
      <c r="J739" t="s">
        <v>11196</v>
      </c>
      <c r="K739" t="s">
        <v>96</v>
      </c>
      <c r="L739" t="s">
        <v>11197</v>
      </c>
      <c r="M739" s="35">
        <v>46007.561898148153</v>
      </c>
      <c r="N739" s="35">
        <v>46008.491666666669</v>
      </c>
      <c r="P739" t="s">
        <v>7635</v>
      </c>
      <c r="Q739" t="s">
        <v>7636</v>
      </c>
      <c r="R739" t="s">
        <v>98</v>
      </c>
      <c r="S739" t="s">
        <v>99</v>
      </c>
      <c r="T739" t="s">
        <v>100</v>
      </c>
      <c r="U739" t="s">
        <v>5928</v>
      </c>
      <c r="V739" t="s">
        <v>11198</v>
      </c>
      <c r="W739" t="s">
        <v>102</v>
      </c>
      <c r="Y739" t="s">
        <v>8</v>
      </c>
      <c r="Z739" t="s">
        <v>105</v>
      </c>
      <c r="AA739" t="s">
        <v>272</v>
      </c>
      <c r="AB739" s="37">
        <v>1</v>
      </c>
      <c r="AC739" s="37">
        <v>35780</v>
      </c>
      <c r="AD739" s="37">
        <v>75096</v>
      </c>
      <c r="AE739" s="37">
        <v>35780</v>
      </c>
    </row>
    <row r="740" spans="1:31">
      <c r="A740" t="s">
        <v>417</v>
      </c>
      <c r="B740" t="s">
        <v>86</v>
      </c>
      <c r="C740" t="s">
        <v>87</v>
      </c>
      <c r="D740" t="s">
        <v>2193</v>
      </c>
      <c r="E740" t="s">
        <v>11199</v>
      </c>
      <c r="F740" t="s">
        <v>2195</v>
      </c>
      <c r="G740" t="s">
        <v>7625</v>
      </c>
      <c r="H740" t="s">
        <v>455</v>
      </c>
      <c r="I740" t="s">
        <v>2196</v>
      </c>
      <c r="J740" t="s">
        <v>2197</v>
      </c>
      <c r="K740" t="s">
        <v>96</v>
      </c>
      <c r="L740" t="s">
        <v>11200</v>
      </c>
      <c r="M740" s="35">
        <v>46007.582326388889</v>
      </c>
      <c r="N740" s="35">
        <v>46012.640972222223</v>
      </c>
      <c r="P740" t="s">
        <v>7628</v>
      </c>
      <c r="R740" t="s">
        <v>142</v>
      </c>
      <c r="S740" t="s">
        <v>1046</v>
      </c>
      <c r="U740" t="s">
        <v>5928</v>
      </c>
      <c r="V740" t="s">
        <v>11201</v>
      </c>
      <c r="W740" t="s">
        <v>7628</v>
      </c>
      <c r="Y740" t="s">
        <v>15</v>
      </c>
      <c r="Z740" t="s">
        <v>105</v>
      </c>
      <c r="AB740" s="37">
        <v>1</v>
      </c>
      <c r="AC740" s="37">
        <v>35780</v>
      </c>
      <c r="AD740" s="37">
        <v>0</v>
      </c>
      <c r="AE740" s="37">
        <v>35780</v>
      </c>
    </row>
    <row r="741" spans="1:31">
      <c r="A741" t="s">
        <v>189</v>
      </c>
      <c r="B741" t="s">
        <v>190</v>
      </c>
      <c r="C741" t="s">
        <v>191</v>
      </c>
      <c r="D741" t="s">
        <v>837</v>
      </c>
      <c r="E741" t="s">
        <v>11202</v>
      </c>
      <c r="F741" t="s">
        <v>1327</v>
      </c>
      <c r="G741" t="s">
        <v>7632</v>
      </c>
      <c r="H741" t="s">
        <v>195</v>
      </c>
      <c r="I741" t="s">
        <v>840</v>
      </c>
      <c r="J741" t="s">
        <v>1328</v>
      </c>
      <c r="K741" t="s">
        <v>96</v>
      </c>
      <c r="L741" t="s">
        <v>11203</v>
      </c>
      <c r="M741" s="35">
        <v>46007.599131944437</v>
      </c>
      <c r="N741" s="35">
        <v>46017.467361111107</v>
      </c>
      <c r="P741" t="s">
        <v>7635</v>
      </c>
      <c r="Q741" t="s">
        <v>7636</v>
      </c>
      <c r="R741" t="s">
        <v>98</v>
      </c>
      <c r="S741" t="s">
        <v>99</v>
      </c>
      <c r="U741" t="s">
        <v>5928</v>
      </c>
      <c r="V741" t="s">
        <v>11204</v>
      </c>
      <c r="W741" t="s">
        <v>102</v>
      </c>
      <c r="Y741" t="s">
        <v>8</v>
      </c>
      <c r="Z741" t="s">
        <v>105</v>
      </c>
      <c r="AA741" t="s">
        <v>10834</v>
      </c>
      <c r="AB741" s="37">
        <v>1</v>
      </c>
      <c r="AC741" s="37">
        <v>35780</v>
      </c>
      <c r="AD741" s="37">
        <v>75096</v>
      </c>
      <c r="AE741" s="37">
        <v>35780</v>
      </c>
    </row>
    <row r="742" spans="1:31">
      <c r="A742" t="s">
        <v>1084</v>
      </c>
      <c r="B742" t="s">
        <v>957</v>
      </c>
      <c r="C742" t="s">
        <v>286</v>
      </c>
      <c r="D742" t="s">
        <v>5462</v>
      </c>
      <c r="E742" t="s">
        <v>11205</v>
      </c>
      <c r="F742" t="s">
        <v>5464</v>
      </c>
      <c r="G742" t="s">
        <v>7632</v>
      </c>
      <c r="H742" t="s">
        <v>2869</v>
      </c>
      <c r="I742" t="s">
        <v>5465</v>
      </c>
      <c r="J742" t="s">
        <v>5466</v>
      </c>
      <c r="K742" t="s">
        <v>96</v>
      </c>
      <c r="L742" t="s">
        <v>11206</v>
      </c>
      <c r="M742" s="35">
        <v>46007.607592592591</v>
      </c>
      <c r="N742" s="35">
        <v>46010.375694444447</v>
      </c>
      <c r="P742" t="s">
        <v>7635</v>
      </c>
      <c r="Q742" t="s">
        <v>7636</v>
      </c>
      <c r="R742" t="s">
        <v>964</v>
      </c>
      <c r="S742" t="s">
        <v>964</v>
      </c>
      <c r="T742" t="s">
        <v>100</v>
      </c>
      <c r="U742" t="s">
        <v>5928</v>
      </c>
      <c r="V742" t="s">
        <v>11207</v>
      </c>
      <c r="W742" t="s">
        <v>102</v>
      </c>
      <c r="Y742" t="s">
        <v>15</v>
      </c>
      <c r="Z742" t="s">
        <v>105</v>
      </c>
      <c r="AA742" t="s">
        <v>1506</v>
      </c>
      <c r="AB742" s="37">
        <v>1</v>
      </c>
      <c r="AC742" s="37">
        <v>35780</v>
      </c>
      <c r="AD742" s="37">
        <v>196537</v>
      </c>
      <c r="AE742" s="37">
        <v>35780</v>
      </c>
    </row>
    <row r="743" spans="1:31">
      <c r="A743" t="s">
        <v>123</v>
      </c>
      <c r="B743" t="s">
        <v>124</v>
      </c>
      <c r="C743" t="s">
        <v>125</v>
      </c>
      <c r="D743" t="s">
        <v>171</v>
      </c>
      <c r="E743" t="s">
        <v>11208</v>
      </c>
      <c r="F743" t="s">
        <v>11209</v>
      </c>
      <c r="G743" t="s">
        <v>7625</v>
      </c>
      <c r="H743" t="s">
        <v>174</v>
      </c>
      <c r="I743" t="s">
        <v>175</v>
      </c>
      <c r="J743" t="s">
        <v>11210</v>
      </c>
      <c r="K743" t="s">
        <v>96</v>
      </c>
      <c r="L743" t="s">
        <v>11211</v>
      </c>
      <c r="M743" s="35">
        <v>46007.610613425917</v>
      </c>
      <c r="N743" s="35">
        <v>46012.63958333333</v>
      </c>
      <c r="P743" t="s">
        <v>7628</v>
      </c>
      <c r="R743" t="s">
        <v>964</v>
      </c>
      <c r="S743" t="s">
        <v>964</v>
      </c>
      <c r="U743" t="s">
        <v>5928</v>
      </c>
      <c r="V743" t="s">
        <v>11212</v>
      </c>
      <c r="W743" t="s">
        <v>7628</v>
      </c>
      <c r="Y743" t="s">
        <v>15</v>
      </c>
      <c r="Z743" t="s">
        <v>105</v>
      </c>
      <c r="AB743" s="37">
        <v>1</v>
      </c>
      <c r="AC743" s="37">
        <v>35780</v>
      </c>
      <c r="AD743" s="37">
        <v>0</v>
      </c>
      <c r="AE743" s="37">
        <v>35780</v>
      </c>
    </row>
    <row r="744" spans="1:31">
      <c r="A744" t="s">
        <v>297</v>
      </c>
      <c r="B744" t="s">
        <v>109</v>
      </c>
      <c r="C744" t="s">
        <v>110</v>
      </c>
      <c r="D744" t="s">
        <v>1760</v>
      </c>
      <c r="E744" t="s">
        <v>11213</v>
      </c>
      <c r="F744" t="s">
        <v>11214</v>
      </c>
      <c r="G744" t="s">
        <v>7632</v>
      </c>
      <c r="H744" t="s">
        <v>302</v>
      </c>
      <c r="I744" t="s">
        <v>1763</v>
      </c>
      <c r="J744" t="s">
        <v>11215</v>
      </c>
      <c r="K744" t="s">
        <v>96</v>
      </c>
      <c r="L744" t="s">
        <v>11216</v>
      </c>
      <c r="M744" s="35">
        <v>46007.620034722233</v>
      </c>
      <c r="N744" s="35">
        <v>46010.515277777777</v>
      </c>
      <c r="P744" t="s">
        <v>7635</v>
      </c>
      <c r="Q744" t="s">
        <v>7636</v>
      </c>
      <c r="R744" t="s">
        <v>964</v>
      </c>
      <c r="S744" t="s">
        <v>964</v>
      </c>
      <c r="T744" t="s">
        <v>100</v>
      </c>
      <c r="U744" t="s">
        <v>5928</v>
      </c>
      <c r="V744" t="s">
        <v>11217</v>
      </c>
      <c r="W744" t="s">
        <v>102</v>
      </c>
      <c r="Y744" t="s">
        <v>11</v>
      </c>
      <c r="Z744" t="s">
        <v>105</v>
      </c>
      <c r="AA744" t="s">
        <v>491</v>
      </c>
      <c r="AB744" s="37">
        <v>1</v>
      </c>
      <c r="AC744" s="37">
        <v>67654</v>
      </c>
      <c r="AD744" s="37">
        <v>140396</v>
      </c>
      <c r="AE744" s="37">
        <v>67654</v>
      </c>
    </row>
    <row r="745" spans="1:31">
      <c r="A745" t="s">
        <v>1084</v>
      </c>
      <c r="B745" t="s">
        <v>957</v>
      </c>
      <c r="C745" t="s">
        <v>286</v>
      </c>
      <c r="D745" t="s">
        <v>5462</v>
      </c>
      <c r="E745" t="s">
        <v>11218</v>
      </c>
      <c r="F745" t="s">
        <v>11219</v>
      </c>
      <c r="G745" t="s">
        <v>7632</v>
      </c>
      <c r="H745" t="s">
        <v>2869</v>
      </c>
      <c r="I745" t="s">
        <v>5465</v>
      </c>
      <c r="J745" t="s">
        <v>10388</v>
      </c>
      <c r="K745" t="s">
        <v>96</v>
      </c>
      <c r="L745" t="s">
        <v>11220</v>
      </c>
      <c r="M745" s="35">
        <v>46007.617361111108</v>
      </c>
      <c r="N745" s="35">
        <v>46011.377083333333</v>
      </c>
      <c r="P745" t="s">
        <v>7635</v>
      </c>
      <c r="Q745" t="s">
        <v>7636</v>
      </c>
      <c r="R745" t="s">
        <v>98</v>
      </c>
      <c r="S745" t="s">
        <v>119</v>
      </c>
      <c r="T745" t="s">
        <v>100</v>
      </c>
      <c r="U745" t="s">
        <v>5928</v>
      </c>
      <c r="V745" t="s">
        <v>11221</v>
      </c>
      <c r="W745" t="s">
        <v>102</v>
      </c>
      <c r="Y745" t="s">
        <v>15</v>
      </c>
      <c r="Z745" t="s">
        <v>105</v>
      </c>
      <c r="AA745" t="s">
        <v>1506</v>
      </c>
      <c r="AB745" s="37">
        <v>1</v>
      </c>
      <c r="AC745" s="37">
        <v>35780</v>
      </c>
      <c r="AD745" s="37">
        <v>196537</v>
      </c>
      <c r="AE745" s="37">
        <v>35780</v>
      </c>
    </row>
    <row r="746" spans="1:31">
      <c r="A746" t="s">
        <v>189</v>
      </c>
      <c r="B746" t="s">
        <v>190</v>
      </c>
      <c r="C746" t="s">
        <v>191</v>
      </c>
      <c r="D746" t="s">
        <v>210</v>
      </c>
      <c r="E746" t="s">
        <v>11222</v>
      </c>
      <c r="F746" t="s">
        <v>7631</v>
      </c>
      <c r="G746" t="s">
        <v>7632</v>
      </c>
      <c r="H746" t="s">
        <v>195</v>
      </c>
      <c r="I746" t="s">
        <v>189</v>
      </c>
      <c r="J746" t="s">
        <v>7633</v>
      </c>
      <c r="K746" t="s">
        <v>96</v>
      </c>
      <c r="L746" t="s">
        <v>11223</v>
      </c>
      <c r="M746" s="35">
        <v>46007.619733796288</v>
      </c>
      <c r="N746" s="35">
        <v>46014.431944444441</v>
      </c>
      <c r="P746" t="s">
        <v>7635</v>
      </c>
      <c r="Q746" t="s">
        <v>7636</v>
      </c>
      <c r="R746" t="s">
        <v>964</v>
      </c>
      <c r="S746" t="s">
        <v>964</v>
      </c>
      <c r="U746" t="s">
        <v>5928</v>
      </c>
      <c r="V746" t="s">
        <v>11224</v>
      </c>
      <c r="W746" t="s">
        <v>102</v>
      </c>
      <c r="Y746" t="s">
        <v>8</v>
      </c>
      <c r="Z746" t="s">
        <v>105</v>
      </c>
      <c r="AA746" t="s">
        <v>7841</v>
      </c>
      <c r="AB746" s="37">
        <v>1</v>
      </c>
      <c r="AC746" s="37">
        <v>35780</v>
      </c>
      <c r="AD746" s="37">
        <v>75096</v>
      </c>
      <c r="AE746" s="37">
        <v>35780</v>
      </c>
    </row>
    <row r="747" spans="1:31">
      <c r="A747" t="s">
        <v>123</v>
      </c>
      <c r="B747" t="s">
        <v>124</v>
      </c>
      <c r="C747" t="s">
        <v>125</v>
      </c>
      <c r="D747" t="s">
        <v>5382</v>
      </c>
      <c r="E747" t="s">
        <v>11225</v>
      </c>
      <c r="F747" t="s">
        <v>5384</v>
      </c>
      <c r="G747" t="s">
        <v>7625</v>
      </c>
      <c r="H747" t="s">
        <v>174</v>
      </c>
      <c r="I747" t="s">
        <v>5385</v>
      </c>
      <c r="J747" t="s">
        <v>5386</v>
      </c>
      <c r="K747" t="s">
        <v>96</v>
      </c>
      <c r="L747" t="s">
        <v>11226</v>
      </c>
      <c r="M747" s="35">
        <v>46007.618333333332</v>
      </c>
      <c r="N747" s="35">
        <v>46013.602777777778</v>
      </c>
      <c r="P747" t="s">
        <v>7628</v>
      </c>
      <c r="R747" t="s">
        <v>963</v>
      </c>
      <c r="S747" t="s">
        <v>963</v>
      </c>
      <c r="U747" t="s">
        <v>5928</v>
      </c>
      <c r="V747" t="s">
        <v>11227</v>
      </c>
      <c r="W747" t="s">
        <v>7628</v>
      </c>
      <c r="Y747" t="s">
        <v>13</v>
      </c>
      <c r="Z747" t="s">
        <v>105</v>
      </c>
      <c r="AB747" s="37">
        <v>1</v>
      </c>
      <c r="AC747" s="37">
        <v>35780</v>
      </c>
      <c r="AD747" s="37">
        <v>0</v>
      </c>
      <c r="AE747" s="37">
        <v>35780</v>
      </c>
    </row>
    <row r="748" spans="1:31">
      <c r="A748" t="s">
        <v>417</v>
      </c>
      <c r="B748" t="s">
        <v>86</v>
      </c>
      <c r="C748" t="s">
        <v>87</v>
      </c>
      <c r="D748" t="s">
        <v>452</v>
      </c>
      <c r="E748" t="s">
        <v>11228</v>
      </c>
      <c r="F748" t="s">
        <v>2181</v>
      </c>
      <c r="G748" t="s">
        <v>7632</v>
      </c>
      <c r="H748" t="s">
        <v>455</v>
      </c>
      <c r="I748" t="s">
        <v>417</v>
      </c>
      <c r="J748" t="s">
        <v>2182</v>
      </c>
      <c r="K748" t="s">
        <v>96</v>
      </c>
      <c r="L748" t="s">
        <v>11229</v>
      </c>
      <c r="M748" s="35">
        <v>46007.618900462963</v>
      </c>
      <c r="N748" s="35">
        <v>46008.408333333333</v>
      </c>
      <c r="P748" t="s">
        <v>7635</v>
      </c>
      <c r="Q748" t="s">
        <v>7636</v>
      </c>
      <c r="R748" t="s">
        <v>98</v>
      </c>
      <c r="S748" t="s">
        <v>119</v>
      </c>
      <c r="T748" t="s">
        <v>100</v>
      </c>
      <c r="U748" t="s">
        <v>5928</v>
      </c>
      <c r="V748" t="s">
        <v>11230</v>
      </c>
      <c r="W748" t="s">
        <v>102</v>
      </c>
      <c r="Y748" t="s">
        <v>8</v>
      </c>
      <c r="Z748" t="s">
        <v>105</v>
      </c>
      <c r="AA748" t="s">
        <v>460</v>
      </c>
      <c r="AB748" s="37">
        <v>1</v>
      </c>
      <c r="AC748" s="37">
        <v>35780</v>
      </c>
      <c r="AD748" s="37">
        <v>75096</v>
      </c>
      <c r="AE748" s="37">
        <v>35780</v>
      </c>
    </row>
    <row r="749" spans="1:31">
      <c r="A749" t="s">
        <v>147</v>
      </c>
      <c r="B749" t="s">
        <v>124</v>
      </c>
      <c r="C749" t="s">
        <v>125</v>
      </c>
      <c r="D749" t="s">
        <v>3618</v>
      </c>
      <c r="E749" t="s">
        <v>11231</v>
      </c>
      <c r="F749" t="s">
        <v>11232</v>
      </c>
      <c r="G749" t="s">
        <v>7625</v>
      </c>
      <c r="H749" t="s">
        <v>129</v>
      </c>
      <c r="I749" t="s">
        <v>3621</v>
      </c>
      <c r="J749" t="s">
        <v>11233</v>
      </c>
      <c r="K749" t="s">
        <v>96</v>
      </c>
      <c r="L749" t="s">
        <v>11234</v>
      </c>
      <c r="M749" s="35">
        <v>46007.620891203696</v>
      </c>
      <c r="N749" s="35">
        <v>46010.504861111112</v>
      </c>
      <c r="P749" t="s">
        <v>7628</v>
      </c>
      <c r="R749" t="s">
        <v>98</v>
      </c>
      <c r="S749" t="s">
        <v>99</v>
      </c>
      <c r="U749" t="s">
        <v>5928</v>
      </c>
      <c r="V749" t="s">
        <v>11235</v>
      </c>
      <c r="W749" t="s">
        <v>7628</v>
      </c>
      <c r="Y749" t="s">
        <v>13</v>
      </c>
      <c r="Z749" t="s">
        <v>105</v>
      </c>
      <c r="AB749" s="37">
        <v>1</v>
      </c>
      <c r="AC749" s="37">
        <v>35780</v>
      </c>
      <c r="AD749" s="37">
        <v>0</v>
      </c>
      <c r="AE749" s="37">
        <v>35780</v>
      </c>
    </row>
    <row r="750" spans="1:31">
      <c r="A750" t="s">
        <v>189</v>
      </c>
      <c r="B750" t="s">
        <v>190</v>
      </c>
      <c r="C750" t="s">
        <v>191</v>
      </c>
      <c r="D750" t="s">
        <v>374</v>
      </c>
      <c r="E750" t="s">
        <v>11236</v>
      </c>
      <c r="F750" t="s">
        <v>11237</v>
      </c>
      <c r="G750" t="s">
        <v>7632</v>
      </c>
      <c r="H750" t="s">
        <v>195</v>
      </c>
      <c r="I750" t="s">
        <v>377</v>
      </c>
      <c r="J750" t="s">
        <v>11238</v>
      </c>
      <c r="K750" t="s">
        <v>96</v>
      </c>
      <c r="L750" t="s">
        <v>11239</v>
      </c>
      <c r="M750" s="35">
        <v>46007.622418981482</v>
      </c>
      <c r="N750" s="35">
        <v>46010.493750000001</v>
      </c>
      <c r="P750" t="s">
        <v>7635</v>
      </c>
      <c r="Q750" t="s">
        <v>7636</v>
      </c>
      <c r="R750" t="s">
        <v>964</v>
      </c>
      <c r="S750" t="s">
        <v>964</v>
      </c>
      <c r="T750" t="s">
        <v>100</v>
      </c>
      <c r="U750" t="s">
        <v>5928</v>
      </c>
      <c r="V750" t="s">
        <v>11240</v>
      </c>
      <c r="W750" t="s">
        <v>102</v>
      </c>
      <c r="Y750" t="s">
        <v>11</v>
      </c>
      <c r="Z750" t="s">
        <v>105</v>
      </c>
      <c r="AA750" t="s">
        <v>836</v>
      </c>
      <c r="AB750" s="37">
        <v>1</v>
      </c>
      <c r="AC750" s="37">
        <v>67654</v>
      </c>
      <c r="AD750" s="37">
        <v>140396</v>
      </c>
      <c r="AE750" s="37">
        <v>67654</v>
      </c>
    </row>
    <row r="751" spans="1:31">
      <c r="A751" t="s">
        <v>1084</v>
      </c>
      <c r="B751" t="s">
        <v>957</v>
      </c>
      <c r="C751" t="s">
        <v>286</v>
      </c>
      <c r="D751" t="s">
        <v>11241</v>
      </c>
      <c r="E751" t="s">
        <v>11242</v>
      </c>
      <c r="F751" t="s">
        <v>11243</v>
      </c>
      <c r="G751" t="s">
        <v>7632</v>
      </c>
      <c r="H751" t="s">
        <v>1088</v>
      </c>
      <c r="I751" t="s">
        <v>11244</v>
      </c>
      <c r="J751" t="s">
        <v>11245</v>
      </c>
      <c r="K751" t="s">
        <v>96</v>
      </c>
      <c r="L751" t="s">
        <v>11246</v>
      </c>
      <c r="M751" s="35">
        <v>46007.636874999997</v>
      </c>
      <c r="N751" s="35">
        <v>46012.561805555553</v>
      </c>
      <c r="P751" t="s">
        <v>7635</v>
      </c>
      <c r="Q751" t="s">
        <v>7636</v>
      </c>
      <c r="R751" t="s">
        <v>963</v>
      </c>
      <c r="S751" t="s">
        <v>964</v>
      </c>
      <c r="T751" t="s">
        <v>100</v>
      </c>
      <c r="U751" t="s">
        <v>5928</v>
      </c>
      <c r="V751" t="s">
        <v>11247</v>
      </c>
      <c r="W751" t="s">
        <v>7667</v>
      </c>
      <c r="Y751" t="s">
        <v>11</v>
      </c>
      <c r="Z751" t="s">
        <v>105</v>
      </c>
      <c r="AA751" t="s">
        <v>2690</v>
      </c>
      <c r="AB751" s="37">
        <v>1</v>
      </c>
      <c r="AC751" s="37">
        <v>67654</v>
      </c>
      <c r="AD751" s="37">
        <v>140396</v>
      </c>
      <c r="AE751" s="37">
        <v>67654</v>
      </c>
    </row>
    <row r="752" spans="1:31">
      <c r="A752" t="s">
        <v>1084</v>
      </c>
      <c r="B752" t="s">
        <v>957</v>
      </c>
      <c r="C752" t="s">
        <v>286</v>
      </c>
      <c r="D752" t="s">
        <v>11248</v>
      </c>
      <c r="E752" t="s">
        <v>11249</v>
      </c>
      <c r="F752" t="s">
        <v>11250</v>
      </c>
      <c r="G752" t="s">
        <v>7632</v>
      </c>
      <c r="H752" t="s">
        <v>1088</v>
      </c>
      <c r="I752" t="s">
        <v>11251</v>
      </c>
      <c r="J752" t="s">
        <v>11252</v>
      </c>
      <c r="K752" t="s">
        <v>96</v>
      </c>
      <c r="L752" t="s">
        <v>11253</v>
      </c>
      <c r="M752" s="35">
        <v>46007.645624999997</v>
      </c>
      <c r="N752" s="35">
        <v>46014.469444444447</v>
      </c>
      <c r="P752" t="s">
        <v>7635</v>
      </c>
      <c r="Q752" t="s">
        <v>7636</v>
      </c>
      <c r="R752" t="s">
        <v>964</v>
      </c>
      <c r="S752" t="s">
        <v>964</v>
      </c>
      <c r="T752" t="s">
        <v>100</v>
      </c>
      <c r="U752" t="s">
        <v>5928</v>
      </c>
      <c r="V752" t="s">
        <v>11254</v>
      </c>
      <c r="W752" t="s">
        <v>102</v>
      </c>
      <c r="Y752" t="s">
        <v>11</v>
      </c>
      <c r="Z752" t="s">
        <v>105</v>
      </c>
      <c r="AA752" t="s">
        <v>1506</v>
      </c>
      <c r="AB752" s="37">
        <v>1</v>
      </c>
      <c r="AC752" s="37">
        <v>67654</v>
      </c>
      <c r="AD752" s="37">
        <v>140396</v>
      </c>
      <c r="AE752" s="37">
        <v>67654</v>
      </c>
    </row>
    <row r="753" spans="1:31">
      <c r="A753" t="s">
        <v>297</v>
      </c>
      <c r="B753" t="s">
        <v>109</v>
      </c>
      <c r="C753" t="s">
        <v>110</v>
      </c>
      <c r="D753" t="s">
        <v>360</v>
      </c>
      <c r="E753" t="s">
        <v>11255</v>
      </c>
      <c r="F753" t="s">
        <v>11256</v>
      </c>
      <c r="G753" t="s">
        <v>7632</v>
      </c>
      <c r="H753" t="s">
        <v>302</v>
      </c>
      <c r="I753" t="s">
        <v>363</v>
      </c>
      <c r="J753" t="s">
        <v>11257</v>
      </c>
      <c r="K753" t="s">
        <v>96</v>
      </c>
      <c r="L753" t="s">
        <v>11258</v>
      </c>
      <c r="M753" s="35">
        <v>46007.658888888887</v>
      </c>
      <c r="N753" s="35">
        <v>46009.348611111112</v>
      </c>
      <c r="P753" t="s">
        <v>7635</v>
      </c>
      <c r="Q753" t="s">
        <v>7636</v>
      </c>
      <c r="R753" t="s">
        <v>964</v>
      </c>
      <c r="S753" t="s">
        <v>964</v>
      </c>
      <c r="T753" t="s">
        <v>100</v>
      </c>
      <c r="U753" t="s">
        <v>5928</v>
      </c>
      <c r="V753" t="s">
        <v>11259</v>
      </c>
      <c r="W753" t="s">
        <v>102</v>
      </c>
      <c r="Y753" t="s">
        <v>11</v>
      </c>
      <c r="Z753" t="s">
        <v>105</v>
      </c>
      <c r="AA753" t="s">
        <v>308</v>
      </c>
      <c r="AB753" s="37">
        <v>1</v>
      </c>
      <c r="AC753" s="37">
        <v>67654</v>
      </c>
      <c r="AD753" s="37">
        <v>140396</v>
      </c>
      <c r="AE753" s="37">
        <v>67654</v>
      </c>
    </row>
    <row r="754" spans="1:31">
      <c r="A754" t="s">
        <v>317</v>
      </c>
      <c r="B754" t="s">
        <v>124</v>
      </c>
      <c r="C754" t="s">
        <v>125</v>
      </c>
      <c r="D754" t="s">
        <v>7373</v>
      </c>
      <c r="E754" t="s">
        <v>11260</v>
      </c>
      <c r="F754" t="s">
        <v>11261</v>
      </c>
      <c r="G754" t="s">
        <v>7632</v>
      </c>
      <c r="H754" t="s">
        <v>321</v>
      </c>
      <c r="I754" t="s">
        <v>7374</v>
      </c>
      <c r="J754" t="s">
        <v>11262</v>
      </c>
      <c r="K754" t="s">
        <v>96</v>
      </c>
      <c r="L754" t="s">
        <v>11263</v>
      </c>
      <c r="M754" s="35">
        <v>46007.643263888887</v>
      </c>
      <c r="N754" s="35">
        <v>46009.668055555558</v>
      </c>
      <c r="P754" t="s">
        <v>7635</v>
      </c>
      <c r="Q754" t="s">
        <v>7636</v>
      </c>
      <c r="R754" t="s">
        <v>98</v>
      </c>
      <c r="S754" t="s">
        <v>119</v>
      </c>
      <c r="T754" t="s">
        <v>100</v>
      </c>
      <c r="U754" t="s">
        <v>5928</v>
      </c>
      <c r="V754" t="s">
        <v>11264</v>
      </c>
      <c r="W754" t="s">
        <v>102</v>
      </c>
      <c r="Y754" t="s">
        <v>11</v>
      </c>
      <c r="Z754" t="s">
        <v>105</v>
      </c>
      <c r="AA754" t="s">
        <v>956</v>
      </c>
      <c r="AB754" s="37">
        <v>1</v>
      </c>
      <c r="AC754" s="37">
        <v>67654</v>
      </c>
      <c r="AD754" s="37">
        <v>140396</v>
      </c>
      <c r="AE754" s="37">
        <v>67654</v>
      </c>
    </row>
    <row r="755" spans="1:31">
      <c r="A755" t="s">
        <v>297</v>
      </c>
      <c r="B755" t="s">
        <v>109</v>
      </c>
      <c r="C755" t="s">
        <v>110</v>
      </c>
      <c r="D755" t="s">
        <v>352</v>
      </c>
      <c r="E755" t="s">
        <v>11265</v>
      </c>
      <c r="F755" t="s">
        <v>11266</v>
      </c>
      <c r="G755" t="s">
        <v>7632</v>
      </c>
      <c r="H755" t="s">
        <v>302</v>
      </c>
      <c r="I755" t="s">
        <v>297</v>
      </c>
      <c r="J755" t="s">
        <v>11267</v>
      </c>
      <c r="K755" t="s">
        <v>96</v>
      </c>
      <c r="L755" t="s">
        <v>11268</v>
      </c>
      <c r="M755" s="35">
        <v>46007.644814814812</v>
      </c>
      <c r="N755" s="35">
        <v>46008.518750000003</v>
      </c>
      <c r="P755" t="s">
        <v>7635</v>
      </c>
      <c r="Q755" t="s">
        <v>7636</v>
      </c>
      <c r="R755" t="s">
        <v>98</v>
      </c>
      <c r="S755" t="s">
        <v>99</v>
      </c>
      <c r="T755" t="s">
        <v>100</v>
      </c>
      <c r="U755" t="s">
        <v>5928</v>
      </c>
      <c r="V755" t="s">
        <v>11269</v>
      </c>
      <c r="W755" t="s">
        <v>102</v>
      </c>
      <c r="Y755" t="s">
        <v>8</v>
      </c>
      <c r="Z755" t="s">
        <v>105</v>
      </c>
      <c r="AA755" t="s">
        <v>1005</v>
      </c>
      <c r="AB755" s="37">
        <v>1</v>
      </c>
      <c r="AC755" s="37">
        <v>35780</v>
      </c>
      <c r="AD755" s="37">
        <v>75096</v>
      </c>
      <c r="AE755" s="37">
        <v>35780</v>
      </c>
    </row>
    <row r="756" spans="1:31">
      <c r="A756" t="s">
        <v>297</v>
      </c>
      <c r="B756" t="s">
        <v>109</v>
      </c>
      <c r="C756" t="s">
        <v>110</v>
      </c>
      <c r="D756" t="s">
        <v>1610</v>
      </c>
      <c r="E756" t="s">
        <v>11270</v>
      </c>
      <c r="F756" t="s">
        <v>11271</v>
      </c>
      <c r="G756" t="s">
        <v>7625</v>
      </c>
      <c r="H756" t="s">
        <v>302</v>
      </c>
      <c r="I756" t="s">
        <v>1613</v>
      </c>
      <c r="J756" t="s">
        <v>11272</v>
      </c>
      <c r="K756" t="s">
        <v>96</v>
      </c>
      <c r="L756" t="s">
        <v>11273</v>
      </c>
      <c r="M756" s="35">
        <v>46007.649050925917</v>
      </c>
      <c r="N756" s="35">
        <v>46009.675694444442</v>
      </c>
      <c r="P756" t="s">
        <v>7628</v>
      </c>
      <c r="R756" t="s">
        <v>98</v>
      </c>
      <c r="S756" t="s">
        <v>99</v>
      </c>
      <c r="U756" t="s">
        <v>5928</v>
      </c>
      <c r="V756" t="s">
        <v>11274</v>
      </c>
      <c r="W756" t="s">
        <v>7628</v>
      </c>
      <c r="Y756" t="s">
        <v>13</v>
      </c>
      <c r="Z756" t="s">
        <v>105</v>
      </c>
      <c r="AB756" s="37">
        <v>1</v>
      </c>
      <c r="AC756" s="37">
        <v>35780</v>
      </c>
      <c r="AD756" s="37">
        <v>0</v>
      </c>
      <c r="AE756" s="37">
        <v>35780</v>
      </c>
    </row>
    <row r="757" spans="1:31">
      <c r="A757" t="s">
        <v>297</v>
      </c>
      <c r="B757" t="s">
        <v>109</v>
      </c>
      <c r="C757" t="s">
        <v>110</v>
      </c>
      <c r="D757" t="s">
        <v>3579</v>
      </c>
      <c r="E757" t="s">
        <v>11275</v>
      </c>
      <c r="F757" t="s">
        <v>11276</v>
      </c>
      <c r="G757" t="s">
        <v>7632</v>
      </c>
      <c r="H757" t="s">
        <v>655</v>
      </c>
      <c r="I757" t="s">
        <v>3582</v>
      </c>
      <c r="J757" t="s">
        <v>11277</v>
      </c>
      <c r="K757" t="s">
        <v>96</v>
      </c>
      <c r="L757" t="s">
        <v>11278</v>
      </c>
      <c r="M757" s="35">
        <v>46007.665578703702</v>
      </c>
      <c r="N757" s="35">
        <v>46008.603472222218</v>
      </c>
      <c r="P757" t="s">
        <v>7635</v>
      </c>
      <c r="Q757" t="s">
        <v>7636</v>
      </c>
      <c r="R757" t="s">
        <v>98</v>
      </c>
      <c r="S757" t="s">
        <v>119</v>
      </c>
      <c r="T757" t="s">
        <v>100</v>
      </c>
      <c r="U757" t="s">
        <v>5928</v>
      </c>
      <c r="V757" t="s">
        <v>11279</v>
      </c>
      <c r="W757" t="s">
        <v>102</v>
      </c>
      <c r="Y757" t="s">
        <v>11</v>
      </c>
      <c r="Z757" t="s">
        <v>105</v>
      </c>
      <c r="AA757" t="s">
        <v>485</v>
      </c>
      <c r="AB757" s="37">
        <v>1</v>
      </c>
      <c r="AC757" s="37">
        <v>67654</v>
      </c>
      <c r="AD757" s="37">
        <v>140396</v>
      </c>
      <c r="AE757" s="37">
        <v>67654</v>
      </c>
    </row>
    <row r="758" spans="1:31">
      <c r="A758" t="s">
        <v>1084</v>
      </c>
      <c r="B758" t="s">
        <v>957</v>
      </c>
      <c r="C758" t="s">
        <v>286</v>
      </c>
      <c r="D758" t="s">
        <v>2683</v>
      </c>
      <c r="E758" t="s">
        <v>11280</v>
      </c>
      <c r="F758" t="s">
        <v>11281</v>
      </c>
      <c r="G758" t="s">
        <v>7632</v>
      </c>
      <c r="H758" t="s">
        <v>1088</v>
      </c>
      <c r="I758" t="s">
        <v>1084</v>
      </c>
      <c r="J758" t="s">
        <v>11282</v>
      </c>
      <c r="K758" t="s">
        <v>96</v>
      </c>
      <c r="L758" t="s">
        <v>11283</v>
      </c>
      <c r="M758" s="35">
        <v>46007.661516203712</v>
      </c>
      <c r="N758" s="35">
        <v>46014.363888888889</v>
      </c>
      <c r="P758" t="s">
        <v>7635</v>
      </c>
      <c r="Q758" t="s">
        <v>7636</v>
      </c>
      <c r="R758" t="s">
        <v>98</v>
      </c>
      <c r="S758" t="s">
        <v>119</v>
      </c>
      <c r="T758" t="s">
        <v>100</v>
      </c>
      <c r="U758" t="s">
        <v>5928</v>
      </c>
      <c r="V758" t="s">
        <v>11284</v>
      </c>
      <c r="W758" t="s">
        <v>102</v>
      </c>
      <c r="Y758" t="s">
        <v>8</v>
      </c>
      <c r="Z758" t="s">
        <v>105</v>
      </c>
      <c r="AA758" t="s">
        <v>1506</v>
      </c>
      <c r="AB758" s="37">
        <v>1</v>
      </c>
      <c r="AC758" s="37">
        <v>35780</v>
      </c>
      <c r="AD758" s="37">
        <v>75096</v>
      </c>
      <c r="AE758" s="37">
        <v>35780</v>
      </c>
    </row>
    <row r="759" spans="1:31">
      <c r="A759" t="s">
        <v>1261</v>
      </c>
      <c r="B759" t="s">
        <v>124</v>
      </c>
      <c r="C759" t="s">
        <v>125</v>
      </c>
      <c r="D759" t="s">
        <v>2876</v>
      </c>
      <c r="E759" t="s">
        <v>11285</v>
      </c>
      <c r="F759" t="s">
        <v>11286</v>
      </c>
      <c r="G759" t="s">
        <v>7632</v>
      </c>
      <c r="H759" t="s">
        <v>1265</v>
      </c>
      <c r="I759" t="s">
        <v>2879</v>
      </c>
      <c r="J759" t="s">
        <v>11287</v>
      </c>
      <c r="K759" t="s">
        <v>96</v>
      </c>
      <c r="L759" t="s">
        <v>11288</v>
      </c>
      <c r="M759" s="35">
        <v>46007.662835648152</v>
      </c>
      <c r="N759" s="35">
        <v>46008.523611111108</v>
      </c>
      <c r="P759" t="s">
        <v>7635</v>
      </c>
      <c r="Q759" t="s">
        <v>7636</v>
      </c>
      <c r="R759" t="s">
        <v>142</v>
      </c>
      <c r="S759" t="s">
        <v>1046</v>
      </c>
      <c r="T759" t="s">
        <v>100</v>
      </c>
      <c r="U759" t="s">
        <v>5928</v>
      </c>
      <c r="V759" t="s">
        <v>11289</v>
      </c>
      <c r="W759" t="s">
        <v>102</v>
      </c>
      <c r="Y759" t="s">
        <v>8</v>
      </c>
      <c r="Z759" t="s">
        <v>105</v>
      </c>
      <c r="AA759" t="s">
        <v>2530</v>
      </c>
      <c r="AB759" s="37">
        <v>1</v>
      </c>
      <c r="AC759" s="37">
        <v>35780</v>
      </c>
      <c r="AD759" s="37">
        <v>75096</v>
      </c>
      <c r="AE759" s="37">
        <v>35780</v>
      </c>
    </row>
    <row r="760" spans="1:31">
      <c r="A760" t="s">
        <v>189</v>
      </c>
      <c r="B760" t="s">
        <v>190</v>
      </c>
      <c r="C760" t="s">
        <v>191</v>
      </c>
      <c r="D760" t="s">
        <v>837</v>
      </c>
      <c r="E760" t="s">
        <v>11290</v>
      </c>
      <c r="F760" t="s">
        <v>11291</v>
      </c>
      <c r="G760" t="s">
        <v>7632</v>
      </c>
      <c r="H760" t="s">
        <v>195</v>
      </c>
      <c r="I760" t="s">
        <v>840</v>
      </c>
      <c r="J760" t="s">
        <v>11292</v>
      </c>
      <c r="K760" t="s">
        <v>96</v>
      </c>
      <c r="L760" t="s">
        <v>11293</v>
      </c>
      <c r="M760" s="35">
        <v>46007.666238425933</v>
      </c>
      <c r="N760" s="35">
        <v>46015.449305555558</v>
      </c>
      <c r="P760" t="s">
        <v>7635</v>
      </c>
      <c r="Q760" t="s">
        <v>7636</v>
      </c>
      <c r="R760" t="s">
        <v>98</v>
      </c>
      <c r="S760" t="s">
        <v>99</v>
      </c>
      <c r="U760" t="s">
        <v>5928</v>
      </c>
      <c r="V760" t="s">
        <v>11294</v>
      </c>
      <c r="W760" t="s">
        <v>102</v>
      </c>
      <c r="Y760" t="s">
        <v>8</v>
      </c>
      <c r="Z760" t="s">
        <v>105</v>
      </c>
      <c r="AA760" t="s">
        <v>7841</v>
      </c>
      <c r="AB760" s="37">
        <v>1</v>
      </c>
      <c r="AC760" s="37">
        <v>35780</v>
      </c>
      <c r="AD760" s="37">
        <v>75096</v>
      </c>
      <c r="AE760" s="37">
        <v>35780</v>
      </c>
    </row>
    <row r="761" spans="1:31">
      <c r="A761" t="s">
        <v>626</v>
      </c>
      <c r="B761" t="s">
        <v>124</v>
      </c>
      <c r="C761" t="s">
        <v>125</v>
      </c>
      <c r="D761" t="s">
        <v>627</v>
      </c>
      <c r="E761" t="s">
        <v>11295</v>
      </c>
      <c r="F761" t="s">
        <v>11296</v>
      </c>
      <c r="G761" t="s">
        <v>7632</v>
      </c>
      <c r="H761" t="s">
        <v>630</v>
      </c>
      <c r="I761" t="s">
        <v>626</v>
      </c>
      <c r="J761" t="s">
        <v>11297</v>
      </c>
      <c r="K761" t="s">
        <v>96</v>
      </c>
      <c r="L761" t="s">
        <v>11298</v>
      </c>
      <c r="M761" s="35">
        <v>46007.701215277782</v>
      </c>
      <c r="N761" s="35">
        <v>46008.595833333333</v>
      </c>
      <c r="P761" t="s">
        <v>7635</v>
      </c>
      <c r="Q761" t="s">
        <v>7636</v>
      </c>
      <c r="R761" t="s">
        <v>964</v>
      </c>
      <c r="S761" t="s">
        <v>964</v>
      </c>
      <c r="T761" t="s">
        <v>100</v>
      </c>
      <c r="U761" t="s">
        <v>5928</v>
      </c>
      <c r="V761" t="s">
        <v>11299</v>
      </c>
      <c r="W761" t="s">
        <v>102</v>
      </c>
      <c r="Y761" t="s">
        <v>8</v>
      </c>
      <c r="Z761" t="s">
        <v>105</v>
      </c>
      <c r="AA761" t="s">
        <v>635</v>
      </c>
      <c r="AB761" s="37">
        <v>1</v>
      </c>
      <c r="AC761" s="37">
        <v>35780</v>
      </c>
      <c r="AD761" s="37">
        <v>75096</v>
      </c>
      <c r="AE761" s="37">
        <v>35780</v>
      </c>
    </row>
    <row r="762" spans="1:31">
      <c r="A762" t="s">
        <v>1084</v>
      </c>
      <c r="B762" t="s">
        <v>957</v>
      </c>
      <c r="C762" t="s">
        <v>286</v>
      </c>
      <c r="D762" t="s">
        <v>1498</v>
      </c>
      <c r="E762" t="s">
        <v>11300</v>
      </c>
      <c r="F762" t="s">
        <v>11301</v>
      </c>
      <c r="G762" t="s">
        <v>7625</v>
      </c>
      <c r="H762" t="s">
        <v>1088</v>
      </c>
      <c r="I762" t="s">
        <v>1501</v>
      </c>
      <c r="J762" t="s">
        <v>11302</v>
      </c>
      <c r="K762" t="s">
        <v>96</v>
      </c>
      <c r="L762" t="s">
        <v>11303</v>
      </c>
      <c r="M762" s="35">
        <v>46008.333333333343</v>
      </c>
      <c r="N762" s="35">
        <v>46009.675694444442</v>
      </c>
      <c r="P762" t="s">
        <v>7628</v>
      </c>
      <c r="R762" t="s">
        <v>964</v>
      </c>
      <c r="S762" t="s">
        <v>964</v>
      </c>
      <c r="U762" t="s">
        <v>5928</v>
      </c>
      <c r="V762" t="s">
        <v>11304</v>
      </c>
      <c r="W762" t="s">
        <v>7628</v>
      </c>
      <c r="Y762" t="s">
        <v>13</v>
      </c>
      <c r="Z762" t="s">
        <v>105</v>
      </c>
      <c r="AB762" s="37">
        <v>1</v>
      </c>
      <c r="AC762" s="37">
        <v>35780</v>
      </c>
      <c r="AD762" s="37">
        <v>0</v>
      </c>
      <c r="AE762" s="37">
        <v>35780</v>
      </c>
    </row>
    <row r="763" spans="1:31">
      <c r="A763" t="s">
        <v>159</v>
      </c>
      <c r="B763" t="s">
        <v>109</v>
      </c>
      <c r="C763" t="s">
        <v>160</v>
      </c>
      <c r="D763" t="s">
        <v>1076</v>
      </c>
      <c r="E763" t="s">
        <v>11305</v>
      </c>
      <c r="F763" t="s">
        <v>8653</v>
      </c>
      <c r="G763" t="s">
        <v>7632</v>
      </c>
      <c r="H763" t="s">
        <v>165</v>
      </c>
      <c r="I763" t="s">
        <v>1079</v>
      </c>
      <c r="J763" t="s">
        <v>8654</v>
      </c>
      <c r="K763" t="s">
        <v>96</v>
      </c>
      <c r="L763" t="s">
        <v>11306</v>
      </c>
      <c r="M763" s="35">
        <v>46008.333333333343</v>
      </c>
      <c r="N763" s="35">
        <v>46010.36041666667</v>
      </c>
      <c r="P763" t="s">
        <v>7635</v>
      </c>
      <c r="Q763" t="s">
        <v>7636</v>
      </c>
      <c r="R763" t="s">
        <v>98</v>
      </c>
      <c r="S763" t="s">
        <v>119</v>
      </c>
      <c r="T763" t="s">
        <v>100</v>
      </c>
      <c r="U763" t="s">
        <v>5928</v>
      </c>
      <c r="V763" t="s">
        <v>11307</v>
      </c>
      <c r="W763" t="s">
        <v>102</v>
      </c>
      <c r="Y763" t="s">
        <v>11</v>
      </c>
      <c r="Z763" t="s">
        <v>105</v>
      </c>
      <c r="AA763" t="s">
        <v>170</v>
      </c>
      <c r="AB763" s="37">
        <v>1</v>
      </c>
      <c r="AC763" s="37">
        <v>67654</v>
      </c>
      <c r="AD763" s="37">
        <v>140396</v>
      </c>
      <c r="AE763" s="37">
        <v>67654</v>
      </c>
    </row>
    <row r="764" spans="1:31">
      <c r="A764" t="s">
        <v>284</v>
      </c>
      <c r="B764" t="s">
        <v>957</v>
      </c>
      <c r="C764" t="s">
        <v>286</v>
      </c>
      <c r="D764" t="s">
        <v>436</v>
      </c>
      <c r="E764" t="s">
        <v>11308</v>
      </c>
      <c r="F764" t="s">
        <v>11309</v>
      </c>
      <c r="G764" t="s">
        <v>7632</v>
      </c>
      <c r="H764" t="s">
        <v>290</v>
      </c>
      <c r="I764" t="s">
        <v>439</v>
      </c>
      <c r="J764" t="s">
        <v>11310</v>
      </c>
      <c r="K764" t="s">
        <v>96</v>
      </c>
      <c r="L764" t="s">
        <v>11311</v>
      </c>
      <c r="M764" s="35">
        <v>46007.735069444447</v>
      </c>
      <c r="N764" s="35">
        <v>46010.374305555553</v>
      </c>
      <c r="P764" t="s">
        <v>7635</v>
      </c>
      <c r="Q764" t="s">
        <v>7636</v>
      </c>
      <c r="R764" t="s">
        <v>98</v>
      </c>
      <c r="S764" t="s">
        <v>119</v>
      </c>
      <c r="T764" t="s">
        <v>100</v>
      </c>
      <c r="U764" t="s">
        <v>5928</v>
      </c>
      <c r="V764" t="s">
        <v>11312</v>
      </c>
      <c r="W764" t="s">
        <v>102</v>
      </c>
      <c r="Y764" t="s">
        <v>11</v>
      </c>
      <c r="Z764" t="s">
        <v>105</v>
      </c>
      <c r="AA764" t="s">
        <v>444</v>
      </c>
      <c r="AB764" s="37">
        <v>1</v>
      </c>
      <c r="AC764" s="37">
        <v>67654</v>
      </c>
      <c r="AD764" s="37">
        <v>140396</v>
      </c>
      <c r="AE764" s="37">
        <v>67654</v>
      </c>
    </row>
    <row r="765" spans="1:31">
      <c r="A765" t="s">
        <v>417</v>
      </c>
      <c r="B765" t="s">
        <v>86</v>
      </c>
      <c r="C765" t="s">
        <v>87</v>
      </c>
      <c r="D765" t="s">
        <v>1382</v>
      </c>
      <c r="E765" t="s">
        <v>11313</v>
      </c>
      <c r="F765" t="s">
        <v>11314</v>
      </c>
      <c r="G765" t="s">
        <v>7632</v>
      </c>
      <c r="H765" t="s">
        <v>455</v>
      </c>
      <c r="I765" t="s">
        <v>1385</v>
      </c>
      <c r="J765" t="s">
        <v>11315</v>
      </c>
      <c r="K765" t="s">
        <v>96</v>
      </c>
      <c r="L765" t="s">
        <v>11316</v>
      </c>
      <c r="M765" s="35">
        <v>46007.735972222217</v>
      </c>
      <c r="N765" s="35">
        <v>46010.463194444441</v>
      </c>
      <c r="P765" t="s">
        <v>7635</v>
      </c>
      <c r="Q765" t="s">
        <v>7636</v>
      </c>
      <c r="R765" t="s">
        <v>98</v>
      </c>
      <c r="S765" t="s">
        <v>99</v>
      </c>
      <c r="T765" t="s">
        <v>100</v>
      </c>
      <c r="U765" t="s">
        <v>5928</v>
      </c>
      <c r="V765" t="s">
        <v>11317</v>
      </c>
      <c r="W765" t="s">
        <v>102</v>
      </c>
      <c r="Y765" t="s">
        <v>11</v>
      </c>
      <c r="Z765" t="s">
        <v>105</v>
      </c>
      <c r="AA765" t="s">
        <v>469</v>
      </c>
      <c r="AB765" s="37">
        <v>1</v>
      </c>
      <c r="AC765" s="37">
        <v>67654</v>
      </c>
      <c r="AD765" s="37">
        <v>140396</v>
      </c>
      <c r="AE765" s="37">
        <v>67654</v>
      </c>
    </row>
    <row r="766" spans="1:31">
      <c r="A766" t="s">
        <v>189</v>
      </c>
      <c r="B766" t="s">
        <v>190</v>
      </c>
      <c r="C766" t="s">
        <v>191</v>
      </c>
      <c r="D766" t="s">
        <v>837</v>
      </c>
      <c r="E766" t="s">
        <v>11318</v>
      </c>
      <c r="F766" t="s">
        <v>11319</v>
      </c>
      <c r="G766" t="s">
        <v>7632</v>
      </c>
      <c r="H766" t="s">
        <v>195</v>
      </c>
      <c r="I766" t="s">
        <v>840</v>
      </c>
      <c r="J766" t="s">
        <v>11320</v>
      </c>
      <c r="K766" t="s">
        <v>96</v>
      </c>
      <c r="L766" t="s">
        <v>11321</v>
      </c>
      <c r="M766" s="35">
        <v>46007.746747685182</v>
      </c>
      <c r="N766" s="35">
        <v>46015.448611111111</v>
      </c>
      <c r="P766" t="s">
        <v>7635</v>
      </c>
      <c r="Q766" t="s">
        <v>7636</v>
      </c>
      <c r="R766" t="s">
        <v>98</v>
      </c>
      <c r="S766" t="s">
        <v>99</v>
      </c>
      <c r="U766" t="s">
        <v>5928</v>
      </c>
      <c r="V766" t="s">
        <v>11322</v>
      </c>
      <c r="W766" t="s">
        <v>102</v>
      </c>
      <c r="Y766" t="s">
        <v>8</v>
      </c>
      <c r="Z766" t="s">
        <v>105</v>
      </c>
      <c r="AA766" t="s">
        <v>7841</v>
      </c>
      <c r="AB766" s="37">
        <v>1</v>
      </c>
      <c r="AC766" s="37">
        <v>35780</v>
      </c>
      <c r="AD766" s="37">
        <v>75096</v>
      </c>
      <c r="AE766" s="37">
        <v>35780</v>
      </c>
    </row>
    <row r="767" spans="1:31">
      <c r="A767" t="s">
        <v>242</v>
      </c>
      <c r="B767" t="s">
        <v>248</v>
      </c>
      <c r="C767" t="s">
        <v>244</v>
      </c>
      <c r="D767" t="s">
        <v>309</v>
      </c>
      <c r="E767" t="s">
        <v>11323</v>
      </c>
      <c r="F767" t="s">
        <v>7989</v>
      </c>
      <c r="G767" t="s">
        <v>7632</v>
      </c>
      <c r="H767" t="s">
        <v>248</v>
      </c>
      <c r="I767" t="s">
        <v>242</v>
      </c>
      <c r="J767" t="s">
        <v>7990</v>
      </c>
      <c r="K767" t="s">
        <v>96</v>
      </c>
      <c r="L767" t="s">
        <v>11324</v>
      </c>
      <c r="M767" s="35">
        <v>46008.333333333343</v>
      </c>
      <c r="N767" s="35">
        <v>46008.484027777777</v>
      </c>
      <c r="P767" t="s">
        <v>7635</v>
      </c>
      <c r="Q767" t="s">
        <v>7636</v>
      </c>
      <c r="R767" t="s">
        <v>98</v>
      </c>
      <c r="S767" t="s">
        <v>99</v>
      </c>
      <c r="T767" t="s">
        <v>100</v>
      </c>
      <c r="U767" t="s">
        <v>5928</v>
      </c>
      <c r="V767" t="s">
        <v>11325</v>
      </c>
      <c r="W767" t="s">
        <v>102</v>
      </c>
      <c r="Y767" t="s">
        <v>8</v>
      </c>
      <c r="Z767" t="s">
        <v>105</v>
      </c>
      <c r="AA767" t="s">
        <v>254</v>
      </c>
      <c r="AB767" s="37">
        <v>1</v>
      </c>
      <c r="AC767" s="37">
        <v>35780</v>
      </c>
      <c r="AD767" s="37">
        <v>75096</v>
      </c>
      <c r="AE767" s="37">
        <v>35780</v>
      </c>
    </row>
    <row r="768" spans="1:31">
      <c r="A768" t="s">
        <v>297</v>
      </c>
      <c r="B768" t="s">
        <v>109</v>
      </c>
      <c r="C768" t="s">
        <v>110</v>
      </c>
      <c r="D768" t="s">
        <v>4029</v>
      </c>
      <c r="E768" t="s">
        <v>11326</v>
      </c>
      <c r="F768" t="s">
        <v>11327</v>
      </c>
      <c r="G768" t="s">
        <v>7632</v>
      </c>
      <c r="H768" t="s">
        <v>302</v>
      </c>
      <c r="I768" t="s">
        <v>4032</v>
      </c>
      <c r="J768" t="s">
        <v>11328</v>
      </c>
      <c r="K768" t="s">
        <v>96</v>
      </c>
      <c r="L768" t="s">
        <v>11329</v>
      </c>
      <c r="M768" s="35">
        <v>46007.726574074077</v>
      </c>
      <c r="N768" s="35">
        <v>46010.371527777781</v>
      </c>
      <c r="P768" t="s">
        <v>7635</v>
      </c>
      <c r="Q768" t="s">
        <v>7636</v>
      </c>
      <c r="R768" t="s">
        <v>963</v>
      </c>
      <c r="S768" t="s">
        <v>963</v>
      </c>
      <c r="T768" t="s">
        <v>100</v>
      </c>
      <c r="U768" t="s">
        <v>5928</v>
      </c>
      <c r="V768" t="s">
        <v>11330</v>
      </c>
      <c r="W768" t="s">
        <v>102</v>
      </c>
      <c r="Y768" t="s">
        <v>11</v>
      </c>
      <c r="Z768" t="s">
        <v>105</v>
      </c>
      <c r="AA768" t="s">
        <v>2537</v>
      </c>
      <c r="AB768" s="37">
        <v>1</v>
      </c>
      <c r="AC768" s="37">
        <v>67654</v>
      </c>
      <c r="AD768" s="37">
        <v>140396</v>
      </c>
      <c r="AE768" s="37">
        <v>67654</v>
      </c>
    </row>
    <row r="769" spans="1:31">
      <c r="A769" t="s">
        <v>297</v>
      </c>
      <c r="B769" t="s">
        <v>109</v>
      </c>
      <c r="C769" t="s">
        <v>110</v>
      </c>
      <c r="D769" t="s">
        <v>5493</v>
      </c>
      <c r="E769" t="s">
        <v>11331</v>
      </c>
      <c r="F769" t="s">
        <v>11332</v>
      </c>
      <c r="G769" t="s">
        <v>7632</v>
      </c>
      <c r="H769" t="s">
        <v>655</v>
      </c>
      <c r="I769" t="s">
        <v>5496</v>
      </c>
      <c r="J769" t="s">
        <v>11333</v>
      </c>
      <c r="K769" t="s">
        <v>96</v>
      </c>
      <c r="L769" t="s">
        <v>11334</v>
      </c>
      <c r="M769" s="35">
        <v>46008.333333333343</v>
      </c>
      <c r="N769" s="35">
        <v>46014.45208333333</v>
      </c>
      <c r="P769" t="s">
        <v>7635</v>
      </c>
      <c r="Q769" t="s">
        <v>7636</v>
      </c>
      <c r="R769" t="s">
        <v>963</v>
      </c>
      <c r="S769" t="s">
        <v>964</v>
      </c>
      <c r="T769" t="s">
        <v>100</v>
      </c>
      <c r="U769" t="s">
        <v>5928</v>
      </c>
      <c r="V769" t="s">
        <v>11335</v>
      </c>
      <c r="W769" t="s">
        <v>102</v>
      </c>
      <c r="Y769" t="s">
        <v>13</v>
      </c>
      <c r="Z769" t="s">
        <v>105</v>
      </c>
      <c r="AA769" t="s">
        <v>661</v>
      </c>
      <c r="AB769" s="37">
        <v>1</v>
      </c>
      <c r="AC769" s="37">
        <v>35780</v>
      </c>
      <c r="AD769" s="37">
        <v>196537</v>
      </c>
      <c r="AE769" s="37">
        <v>35780</v>
      </c>
    </row>
    <row r="770" spans="1:31">
      <c r="A770" t="s">
        <v>297</v>
      </c>
      <c r="B770" t="s">
        <v>109</v>
      </c>
      <c r="C770" t="s">
        <v>110</v>
      </c>
      <c r="D770" t="s">
        <v>352</v>
      </c>
      <c r="E770" t="s">
        <v>11336</v>
      </c>
      <c r="F770" t="s">
        <v>11337</v>
      </c>
      <c r="G770" t="s">
        <v>7632</v>
      </c>
      <c r="H770" t="s">
        <v>302</v>
      </c>
      <c r="I770" t="s">
        <v>297</v>
      </c>
      <c r="J770" t="s">
        <v>11338</v>
      </c>
      <c r="K770" t="s">
        <v>96</v>
      </c>
      <c r="L770" t="s">
        <v>11339</v>
      </c>
      <c r="M770" s="35">
        <v>46008.333333333343</v>
      </c>
      <c r="N770" s="35">
        <v>46009.459722222222</v>
      </c>
      <c r="P770" t="s">
        <v>7635</v>
      </c>
      <c r="Q770" t="s">
        <v>7636</v>
      </c>
      <c r="R770" t="s">
        <v>98</v>
      </c>
      <c r="S770" t="s">
        <v>99</v>
      </c>
      <c r="T770" t="s">
        <v>100</v>
      </c>
      <c r="U770" t="s">
        <v>5928</v>
      </c>
      <c r="V770" t="s">
        <v>11340</v>
      </c>
      <c r="W770" t="s">
        <v>102</v>
      </c>
      <c r="Y770" t="s">
        <v>8</v>
      </c>
      <c r="Z770" t="s">
        <v>105</v>
      </c>
      <c r="AA770" t="s">
        <v>359</v>
      </c>
      <c r="AB770" s="37">
        <v>1</v>
      </c>
      <c r="AC770" s="37">
        <v>35780</v>
      </c>
      <c r="AD770" s="37">
        <v>75096</v>
      </c>
      <c r="AE770" s="37">
        <v>35780</v>
      </c>
    </row>
    <row r="771" spans="1:31">
      <c r="A771" t="s">
        <v>189</v>
      </c>
      <c r="B771" t="s">
        <v>190</v>
      </c>
      <c r="C771" t="s">
        <v>191</v>
      </c>
      <c r="D771" t="s">
        <v>871</v>
      </c>
      <c r="E771" t="s">
        <v>11341</v>
      </c>
      <c r="F771" t="s">
        <v>11342</v>
      </c>
      <c r="G771" t="s">
        <v>7632</v>
      </c>
      <c r="H771" t="s">
        <v>195</v>
      </c>
      <c r="I771" t="s">
        <v>874</v>
      </c>
      <c r="J771" t="s">
        <v>11343</v>
      </c>
      <c r="K771" t="s">
        <v>96</v>
      </c>
      <c r="L771" t="s">
        <v>11344</v>
      </c>
      <c r="M771" s="35">
        <v>46008.333333333343</v>
      </c>
      <c r="N771" s="35">
        <v>46011.59097222222</v>
      </c>
      <c r="P771" t="s">
        <v>7635</v>
      </c>
      <c r="Q771" t="s">
        <v>7636</v>
      </c>
      <c r="R771" t="s">
        <v>98</v>
      </c>
      <c r="S771" t="s">
        <v>99</v>
      </c>
      <c r="T771" t="s">
        <v>100</v>
      </c>
      <c r="U771" t="s">
        <v>5928</v>
      </c>
      <c r="V771" t="s">
        <v>11345</v>
      </c>
      <c r="W771" t="s">
        <v>102</v>
      </c>
      <c r="Y771" t="s">
        <v>11</v>
      </c>
      <c r="Z771" t="s">
        <v>105</v>
      </c>
      <c r="AA771" t="s">
        <v>2033</v>
      </c>
      <c r="AB771" s="37">
        <v>1</v>
      </c>
      <c r="AC771" s="37">
        <v>67654</v>
      </c>
      <c r="AD771" s="37">
        <v>140396</v>
      </c>
      <c r="AE771" s="37">
        <v>67654</v>
      </c>
    </row>
    <row r="772" spans="1:31">
      <c r="A772" t="s">
        <v>189</v>
      </c>
      <c r="B772" t="s">
        <v>190</v>
      </c>
      <c r="C772" t="s">
        <v>191</v>
      </c>
      <c r="D772" t="s">
        <v>210</v>
      </c>
      <c r="E772" t="s">
        <v>11346</v>
      </c>
      <c r="F772" t="s">
        <v>11347</v>
      </c>
      <c r="G772" t="s">
        <v>7632</v>
      </c>
      <c r="H772" t="s">
        <v>195</v>
      </c>
      <c r="I772" t="s">
        <v>189</v>
      </c>
      <c r="J772" t="s">
        <v>11348</v>
      </c>
      <c r="K772" t="s">
        <v>96</v>
      </c>
      <c r="L772" t="s">
        <v>11349</v>
      </c>
      <c r="M772" s="35">
        <v>46008.333333333343</v>
      </c>
      <c r="N772" s="35">
        <v>46020.62777777778</v>
      </c>
      <c r="P772" t="s">
        <v>7635</v>
      </c>
      <c r="Q772" t="s">
        <v>7636</v>
      </c>
      <c r="R772" t="s">
        <v>142</v>
      </c>
      <c r="S772" t="s">
        <v>1415</v>
      </c>
      <c r="U772" t="s">
        <v>5928</v>
      </c>
      <c r="V772" t="s">
        <v>11350</v>
      </c>
      <c r="W772" t="s">
        <v>102</v>
      </c>
      <c r="Y772" t="s">
        <v>8</v>
      </c>
      <c r="Z772" t="s">
        <v>105</v>
      </c>
      <c r="AA772" t="s">
        <v>8363</v>
      </c>
      <c r="AB772" s="37">
        <v>1</v>
      </c>
      <c r="AC772" s="37">
        <v>35780</v>
      </c>
      <c r="AD772" s="37">
        <v>75096</v>
      </c>
      <c r="AE772" s="37">
        <v>35780</v>
      </c>
    </row>
    <row r="773" spans="1:31">
      <c r="A773" t="s">
        <v>147</v>
      </c>
      <c r="B773" t="s">
        <v>124</v>
      </c>
      <c r="C773" t="s">
        <v>125</v>
      </c>
      <c r="D773" t="s">
        <v>1716</v>
      </c>
      <c r="E773" t="s">
        <v>11351</v>
      </c>
      <c r="F773" t="s">
        <v>11352</v>
      </c>
      <c r="G773" t="s">
        <v>7625</v>
      </c>
      <c r="H773" t="s">
        <v>129</v>
      </c>
      <c r="I773" t="s">
        <v>1719</v>
      </c>
      <c r="J773" t="s">
        <v>11353</v>
      </c>
      <c r="K773" t="s">
        <v>96</v>
      </c>
      <c r="L773" t="s">
        <v>11354</v>
      </c>
      <c r="M773" s="35">
        <v>46008.357187499998</v>
      </c>
      <c r="N773" s="35">
        <v>46010.505555555559</v>
      </c>
      <c r="P773" t="s">
        <v>7628</v>
      </c>
      <c r="R773" t="s">
        <v>98</v>
      </c>
      <c r="S773" t="s">
        <v>119</v>
      </c>
      <c r="U773" t="s">
        <v>5928</v>
      </c>
      <c r="V773" t="s">
        <v>11355</v>
      </c>
      <c r="W773" t="s">
        <v>7628</v>
      </c>
      <c r="Y773" t="s">
        <v>15</v>
      </c>
      <c r="Z773" t="s">
        <v>105</v>
      </c>
      <c r="AB773" s="37">
        <v>1</v>
      </c>
      <c r="AC773" s="37">
        <v>35780</v>
      </c>
      <c r="AD773" s="37">
        <v>0</v>
      </c>
      <c r="AE773" s="37">
        <v>35780</v>
      </c>
    </row>
    <row r="774" spans="1:31">
      <c r="A774" t="s">
        <v>317</v>
      </c>
      <c r="B774" t="s">
        <v>124</v>
      </c>
      <c r="C774" t="s">
        <v>125</v>
      </c>
      <c r="D774" t="s">
        <v>1253</v>
      </c>
      <c r="E774" t="s">
        <v>11356</v>
      </c>
      <c r="F774" t="s">
        <v>11357</v>
      </c>
      <c r="G774" t="s">
        <v>7632</v>
      </c>
      <c r="H774" t="s">
        <v>195</v>
      </c>
      <c r="I774" t="s">
        <v>1256</v>
      </c>
      <c r="J774" t="s">
        <v>11358</v>
      </c>
      <c r="K774" t="s">
        <v>96</v>
      </c>
      <c r="L774" t="s">
        <v>11359</v>
      </c>
      <c r="M774" s="35">
        <v>46008.340081018519</v>
      </c>
      <c r="N774" s="35">
        <v>46009.496527777781</v>
      </c>
      <c r="P774" t="s">
        <v>7635</v>
      </c>
      <c r="Q774" t="s">
        <v>7636</v>
      </c>
      <c r="R774" t="s">
        <v>964</v>
      </c>
      <c r="S774" t="s">
        <v>964</v>
      </c>
      <c r="T774" t="s">
        <v>100</v>
      </c>
      <c r="U774" t="s">
        <v>5928</v>
      </c>
      <c r="V774" t="s">
        <v>11360</v>
      </c>
      <c r="W774" t="s">
        <v>102</v>
      </c>
      <c r="Y774" t="s">
        <v>11</v>
      </c>
      <c r="Z774" t="s">
        <v>105</v>
      </c>
      <c r="AA774" t="s">
        <v>956</v>
      </c>
      <c r="AB774" s="37">
        <v>1</v>
      </c>
      <c r="AC774" s="37">
        <v>67654</v>
      </c>
      <c r="AD774" s="37">
        <v>140396</v>
      </c>
      <c r="AE774" s="37">
        <v>67654</v>
      </c>
    </row>
    <row r="775" spans="1:31">
      <c r="A775" t="s">
        <v>242</v>
      </c>
      <c r="B775" t="s">
        <v>248</v>
      </c>
      <c r="C775" t="s">
        <v>244</v>
      </c>
      <c r="D775" t="s">
        <v>6540</v>
      </c>
      <c r="E775" t="s">
        <v>11361</v>
      </c>
      <c r="F775" t="s">
        <v>11362</v>
      </c>
      <c r="G775" t="s">
        <v>7632</v>
      </c>
      <c r="H775" t="s">
        <v>248</v>
      </c>
      <c r="I775" t="s">
        <v>6541</v>
      </c>
      <c r="J775" t="s">
        <v>11363</v>
      </c>
      <c r="K775" t="s">
        <v>96</v>
      </c>
      <c r="L775" t="s">
        <v>11364</v>
      </c>
      <c r="M775" s="35">
        <v>46008.351666666669</v>
      </c>
      <c r="N775" s="35">
        <v>46010.361805555563</v>
      </c>
      <c r="P775" t="s">
        <v>7635</v>
      </c>
      <c r="Q775" t="s">
        <v>7636</v>
      </c>
      <c r="R775" t="s">
        <v>963</v>
      </c>
      <c r="S775" t="s">
        <v>964</v>
      </c>
      <c r="T775" t="s">
        <v>100</v>
      </c>
      <c r="U775" t="s">
        <v>5928</v>
      </c>
      <c r="V775" t="s">
        <v>11365</v>
      </c>
      <c r="W775" t="s">
        <v>102</v>
      </c>
      <c r="Y775" t="s">
        <v>11</v>
      </c>
      <c r="Z775" t="s">
        <v>105</v>
      </c>
      <c r="AA775" t="s">
        <v>1650</v>
      </c>
      <c r="AB775" s="37">
        <v>1</v>
      </c>
      <c r="AC775" s="37">
        <v>67654</v>
      </c>
      <c r="AD775" s="37">
        <v>140396</v>
      </c>
      <c r="AE775" s="37">
        <v>67654</v>
      </c>
    </row>
    <row r="776" spans="1:31">
      <c r="A776" t="s">
        <v>707</v>
      </c>
      <c r="B776" t="s">
        <v>109</v>
      </c>
      <c r="C776" t="s">
        <v>160</v>
      </c>
      <c r="D776" t="s">
        <v>11366</v>
      </c>
      <c r="E776" t="s">
        <v>11367</v>
      </c>
      <c r="F776" t="s">
        <v>11368</v>
      </c>
      <c r="G776" t="s">
        <v>7632</v>
      </c>
      <c r="H776" t="s">
        <v>722</v>
      </c>
      <c r="I776" t="s">
        <v>11369</v>
      </c>
      <c r="J776" t="s">
        <v>11370</v>
      </c>
      <c r="K776" t="s">
        <v>96</v>
      </c>
      <c r="L776" t="s">
        <v>11371</v>
      </c>
      <c r="M776" s="35">
        <v>46008.356493055559</v>
      </c>
      <c r="N776" s="35">
        <v>46008.627083333333</v>
      </c>
      <c r="P776" t="s">
        <v>7635</v>
      </c>
      <c r="Q776" t="s">
        <v>7636</v>
      </c>
      <c r="R776" t="s">
        <v>98</v>
      </c>
      <c r="S776" t="s">
        <v>119</v>
      </c>
      <c r="T776" t="s">
        <v>100</v>
      </c>
      <c r="U776" t="s">
        <v>5928</v>
      </c>
      <c r="V776" t="s">
        <v>11372</v>
      </c>
      <c r="W776" t="s">
        <v>102</v>
      </c>
      <c r="Y776" t="s">
        <v>11</v>
      </c>
      <c r="Z776" t="s">
        <v>105</v>
      </c>
      <c r="AA776" t="s">
        <v>1252</v>
      </c>
      <c r="AB776" s="37">
        <v>1</v>
      </c>
      <c r="AC776" s="37">
        <v>67654</v>
      </c>
      <c r="AD776" s="37">
        <v>140396</v>
      </c>
      <c r="AE776" s="37">
        <v>67654</v>
      </c>
    </row>
    <row r="777" spans="1:31">
      <c r="A777" t="s">
        <v>626</v>
      </c>
      <c r="B777" t="s">
        <v>124</v>
      </c>
      <c r="C777" t="s">
        <v>125</v>
      </c>
      <c r="D777" t="s">
        <v>627</v>
      </c>
      <c r="E777" t="s">
        <v>11373</v>
      </c>
      <c r="F777" t="s">
        <v>4125</v>
      </c>
      <c r="G777" t="s">
        <v>7632</v>
      </c>
      <c r="H777" t="s">
        <v>630</v>
      </c>
      <c r="I777" t="s">
        <v>626</v>
      </c>
      <c r="J777" t="s">
        <v>4126</v>
      </c>
      <c r="K777" t="s">
        <v>96</v>
      </c>
      <c r="L777" t="s">
        <v>11374</v>
      </c>
      <c r="M777" s="35">
        <v>46008.37164351852</v>
      </c>
      <c r="N777" s="35">
        <v>46009.462500000001</v>
      </c>
      <c r="P777" t="s">
        <v>7635</v>
      </c>
      <c r="Q777" t="s">
        <v>7636</v>
      </c>
      <c r="R777" t="s">
        <v>98</v>
      </c>
      <c r="S777" t="s">
        <v>99</v>
      </c>
      <c r="T777" t="s">
        <v>100</v>
      </c>
      <c r="U777" t="s">
        <v>5928</v>
      </c>
      <c r="V777" t="s">
        <v>11375</v>
      </c>
      <c r="W777" t="s">
        <v>102</v>
      </c>
      <c r="Y777" t="s">
        <v>8</v>
      </c>
      <c r="Z777" t="s">
        <v>105</v>
      </c>
      <c r="AA777" t="s">
        <v>635</v>
      </c>
      <c r="AB777" s="37">
        <v>1</v>
      </c>
      <c r="AC777" s="37">
        <v>35780</v>
      </c>
      <c r="AD777" s="37">
        <v>75096</v>
      </c>
      <c r="AE777" s="37">
        <v>35780</v>
      </c>
    </row>
    <row r="778" spans="1:31">
      <c r="A778" t="s">
        <v>189</v>
      </c>
      <c r="B778" t="s">
        <v>190</v>
      </c>
      <c r="C778" t="s">
        <v>191</v>
      </c>
      <c r="D778" t="s">
        <v>572</v>
      </c>
      <c r="E778" t="s">
        <v>11376</v>
      </c>
      <c r="F778" t="s">
        <v>11377</v>
      </c>
      <c r="G778" t="s">
        <v>7632</v>
      </c>
      <c r="H778" t="s">
        <v>195</v>
      </c>
      <c r="I778" t="s">
        <v>575</v>
      </c>
      <c r="J778" t="s">
        <v>11378</v>
      </c>
      <c r="K778" t="s">
        <v>96</v>
      </c>
      <c r="L778" t="s">
        <v>11379</v>
      </c>
      <c r="M778" s="35">
        <v>46008.37232638889</v>
      </c>
      <c r="N778" s="35">
        <v>46011.618055555547</v>
      </c>
      <c r="P778" t="s">
        <v>7635</v>
      </c>
      <c r="Q778" t="s">
        <v>7636</v>
      </c>
      <c r="R778" t="s">
        <v>964</v>
      </c>
      <c r="S778" t="s">
        <v>964</v>
      </c>
      <c r="T778" t="s">
        <v>100</v>
      </c>
      <c r="U778" t="s">
        <v>5928</v>
      </c>
      <c r="V778" t="s">
        <v>11380</v>
      </c>
      <c r="W778" t="s">
        <v>102</v>
      </c>
      <c r="Y778" t="s">
        <v>11</v>
      </c>
      <c r="Z778" t="s">
        <v>105</v>
      </c>
      <c r="AA778" t="s">
        <v>2033</v>
      </c>
      <c r="AB778" s="37">
        <v>1</v>
      </c>
      <c r="AC778" s="37">
        <v>67654</v>
      </c>
      <c r="AD778" s="37">
        <v>140396</v>
      </c>
      <c r="AE778" s="37">
        <v>67654</v>
      </c>
    </row>
    <row r="779" spans="1:31">
      <c r="A779" t="s">
        <v>284</v>
      </c>
      <c r="B779" t="s">
        <v>957</v>
      </c>
      <c r="C779" t="s">
        <v>286</v>
      </c>
      <c r="D779" t="s">
        <v>3223</v>
      </c>
      <c r="E779" t="s">
        <v>11381</v>
      </c>
      <c r="F779" t="s">
        <v>11382</v>
      </c>
      <c r="G779" t="s">
        <v>7632</v>
      </c>
      <c r="H779" t="s">
        <v>290</v>
      </c>
      <c r="I779" t="s">
        <v>284</v>
      </c>
      <c r="J779" t="s">
        <v>11383</v>
      </c>
      <c r="K779" t="s">
        <v>96</v>
      </c>
      <c r="L779" t="s">
        <v>11384</v>
      </c>
      <c r="M779" s="35">
        <v>46008.370474537027</v>
      </c>
      <c r="N779" s="35">
        <v>46008.650694444441</v>
      </c>
      <c r="P779" t="s">
        <v>7635</v>
      </c>
      <c r="Q779" t="s">
        <v>7636</v>
      </c>
      <c r="R779" t="s">
        <v>964</v>
      </c>
      <c r="S779" t="s">
        <v>964</v>
      </c>
      <c r="T779" t="s">
        <v>100</v>
      </c>
      <c r="U779" t="s">
        <v>5928</v>
      </c>
      <c r="V779" t="s">
        <v>11385</v>
      </c>
      <c r="W779" t="s">
        <v>102</v>
      </c>
      <c r="Y779" t="s">
        <v>8</v>
      </c>
      <c r="Z779" t="s">
        <v>105</v>
      </c>
      <c r="AA779" t="s">
        <v>444</v>
      </c>
      <c r="AB779" s="37">
        <v>1</v>
      </c>
      <c r="AC779" s="37">
        <v>35780</v>
      </c>
      <c r="AD779" s="37">
        <v>75096</v>
      </c>
      <c r="AE779" s="37">
        <v>35780</v>
      </c>
    </row>
    <row r="780" spans="1:31">
      <c r="A780" t="s">
        <v>1084</v>
      </c>
      <c r="B780" t="s">
        <v>957</v>
      </c>
      <c r="C780" t="s">
        <v>286</v>
      </c>
      <c r="D780" t="s">
        <v>7880</v>
      </c>
      <c r="E780" t="s">
        <v>11386</v>
      </c>
      <c r="F780" t="s">
        <v>7882</v>
      </c>
      <c r="G780" t="s">
        <v>7625</v>
      </c>
      <c r="H780" t="s">
        <v>1088</v>
      </c>
      <c r="I780" t="s">
        <v>7883</v>
      </c>
      <c r="J780" t="s">
        <v>7884</v>
      </c>
      <c r="K780" t="s">
        <v>96</v>
      </c>
      <c r="L780" t="s">
        <v>11387</v>
      </c>
      <c r="M780" s="35">
        <v>46008.382314814808</v>
      </c>
      <c r="N780" s="35">
        <v>46010.506944444453</v>
      </c>
      <c r="P780" t="s">
        <v>7628</v>
      </c>
      <c r="R780" t="s">
        <v>964</v>
      </c>
      <c r="S780" t="s">
        <v>964</v>
      </c>
      <c r="U780" t="s">
        <v>5928</v>
      </c>
      <c r="V780" t="s">
        <v>11388</v>
      </c>
      <c r="W780" t="s">
        <v>7628</v>
      </c>
      <c r="Y780" t="s">
        <v>13</v>
      </c>
      <c r="Z780" t="s">
        <v>105</v>
      </c>
      <c r="AB780" s="37">
        <v>1</v>
      </c>
      <c r="AC780" s="37">
        <v>35780</v>
      </c>
      <c r="AD780" s="37">
        <v>0</v>
      </c>
      <c r="AE780" s="37">
        <v>35780</v>
      </c>
    </row>
    <row r="781" spans="1:31">
      <c r="A781" t="s">
        <v>626</v>
      </c>
      <c r="B781" t="s">
        <v>124</v>
      </c>
      <c r="C781" t="s">
        <v>125</v>
      </c>
      <c r="D781" t="s">
        <v>627</v>
      </c>
      <c r="E781" t="s">
        <v>11389</v>
      </c>
      <c r="F781" t="s">
        <v>11390</v>
      </c>
      <c r="G781" t="s">
        <v>7632</v>
      </c>
      <c r="H781" t="s">
        <v>630</v>
      </c>
      <c r="I781" t="s">
        <v>626</v>
      </c>
      <c r="J781" t="s">
        <v>11391</v>
      </c>
      <c r="K781" t="s">
        <v>96</v>
      </c>
      <c r="L781" t="s">
        <v>11392</v>
      </c>
      <c r="M781" s="35">
        <v>46008.383888888893</v>
      </c>
      <c r="N781" s="35">
        <v>46008.582638888889</v>
      </c>
      <c r="P781" t="s">
        <v>7635</v>
      </c>
      <c r="Q781" t="s">
        <v>7636</v>
      </c>
      <c r="R781" t="s">
        <v>964</v>
      </c>
      <c r="S781" t="s">
        <v>964</v>
      </c>
      <c r="T781" t="s">
        <v>100</v>
      </c>
      <c r="U781" t="s">
        <v>5928</v>
      </c>
      <c r="V781" t="s">
        <v>11393</v>
      </c>
      <c r="W781" t="s">
        <v>102</v>
      </c>
      <c r="Y781" t="s">
        <v>8</v>
      </c>
      <c r="Z781" t="s">
        <v>105</v>
      </c>
      <c r="AA781" t="s">
        <v>3695</v>
      </c>
      <c r="AB781" s="37">
        <v>1</v>
      </c>
      <c r="AC781" s="37">
        <v>35780</v>
      </c>
      <c r="AD781" s="37">
        <v>75096</v>
      </c>
      <c r="AE781" s="37">
        <v>35780</v>
      </c>
    </row>
    <row r="782" spans="1:31">
      <c r="A782" t="s">
        <v>242</v>
      </c>
      <c r="B782" t="s">
        <v>248</v>
      </c>
      <c r="C782" t="s">
        <v>244</v>
      </c>
      <c r="D782" t="s">
        <v>309</v>
      </c>
      <c r="E782" t="s">
        <v>11394</v>
      </c>
      <c r="F782" t="s">
        <v>11395</v>
      </c>
      <c r="G782" t="s">
        <v>7632</v>
      </c>
      <c r="H782" t="s">
        <v>248</v>
      </c>
      <c r="I782" t="s">
        <v>242</v>
      </c>
      <c r="J782" t="s">
        <v>11396</v>
      </c>
      <c r="K782" t="s">
        <v>96</v>
      </c>
      <c r="L782" t="s">
        <v>11397</v>
      </c>
      <c r="M782" s="35">
        <v>46008.381354166668</v>
      </c>
      <c r="N782" s="35">
        <v>46008.493055555547</v>
      </c>
      <c r="P782" t="s">
        <v>7635</v>
      </c>
      <c r="Q782" t="s">
        <v>7636</v>
      </c>
      <c r="R782" t="s">
        <v>964</v>
      </c>
      <c r="S782" t="s">
        <v>964</v>
      </c>
      <c r="T782" t="s">
        <v>100</v>
      </c>
      <c r="U782" t="s">
        <v>5928</v>
      </c>
      <c r="V782" t="s">
        <v>11398</v>
      </c>
      <c r="W782" t="s">
        <v>102</v>
      </c>
      <c r="Y782" t="s">
        <v>8</v>
      </c>
      <c r="Z782" t="s">
        <v>105</v>
      </c>
      <c r="AA782" t="s">
        <v>254</v>
      </c>
      <c r="AB782" s="37">
        <v>1</v>
      </c>
      <c r="AC782" s="37">
        <v>35780</v>
      </c>
      <c r="AD782" s="37">
        <v>75096</v>
      </c>
      <c r="AE782" s="37">
        <v>35780</v>
      </c>
    </row>
    <row r="783" spans="1:31">
      <c r="A783" t="s">
        <v>85</v>
      </c>
      <c r="B783" t="s">
        <v>86</v>
      </c>
      <c r="C783" t="s">
        <v>87</v>
      </c>
      <c r="D783" t="s">
        <v>699</v>
      </c>
      <c r="E783" t="s">
        <v>11399</v>
      </c>
      <c r="F783" t="s">
        <v>11400</v>
      </c>
      <c r="G783" t="s">
        <v>8307</v>
      </c>
      <c r="H783" t="s">
        <v>93</v>
      </c>
      <c r="I783" t="s">
        <v>702</v>
      </c>
      <c r="J783" t="s">
        <v>6623</v>
      </c>
      <c r="K783" t="s">
        <v>96</v>
      </c>
      <c r="L783" t="s">
        <v>11401</v>
      </c>
      <c r="M783" s="35">
        <v>46008.384722222218</v>
      </c>
      <c r="N783" s="35">
        <v>46010.436805555553</v>
      </c>
      <c r="P783" t="s">
        <v>7635</v>
      </c>
      <c r="Q783" t="s">
        <v>7636</v>
      </c>
      <c r="R783" t="s">
        <v>964</v>
      </c>
      <c r="S783" t="s">
        <v>964</v>
      </c>
      <c r="U783" t="s">
        <v>9572</v>
      </c>
      <c r="V783" t="s">
        <v>11402</v>
      </c>
      <c r="W783" t="s">
        <v>955</v>
      </c>
      <c r="Y783" t="s">
        <v>15</v>
      </c>
      <c r="Z783" t="s">
        <v>105</v>
      </c>
      <c r="AB783" s="37">
        <v>0</v>
      </c>
      <c r="AC783" s="37">
        <v>41241</v>
      </c>
      <c r="AD783" s="37">
        <v>0</v>
      </c>
      <c r="AE783" s="37">
        <v>41241</v>
      </c>
    </row>
    <row r="784" spans="1:31">
      <c r="A784" t="s">
        <v>242</v>
      </c>
      <c r="B784" t="s">
        <v>248</v>
      </c>
      <c r="C784" t="s">
        <v>244</v>
      </c>
      <c r="D784" t="s">
        <v>309</v>
      </c>
      <c r="E784" t="s">
        <v>11403</v>
      </c>
      <c r="F784" t="s">
        <v>11404</v>
      </c>
      <c r="G784" t="s">
        <v>7632</v>
      </c>
      <c r="H784" t="s">
        <v>248</v>
      </c>
      <c r="I784" t="s">
        <v>242</v>
      </c>
      <c r="J784" t="s">
        <v>11405</v>
      </c>
      <c r="K784" t="s">
        <v>96</v>
      </c>
      <c r="L784" t="s">
        <v>11406</v>
      </c>
      <c r="M784" s="35">
        <v>46008.387060185189</v>
      </c>
      <c r="N784" s="35">
        <v>46009.493055555547</v>
      </c>
      <c r="P784" t="s">
        <v>7635</v>
      </c>
      <c r="Q784" t="s">
        <v>7636</v>
      </c>
      <c r="R784" t="s">
        <v>963</v>
      </c>
      <c r="S784" t="s">
        <v>964</v>
      </c>
      <c r="T784" t="s">
        <v>100</v>
      </c>
      <c r="U784" t="s">
        <v>5928</v>
      </c>
      <c r="V784" t="s">
        <v>11407</v>
      </c>
      <c r="W784" t="s">
        <v>102</v>
      </c>
      <c r="Y784" t="s">
        <v>8</v>
      </c>
      <c r="Z784" t="s">
        <v>105</v>
      </c>
      <c r="AA784" t="s">
        <v>3022</v>
      </c>
      <c r="AB784" s="37">
        <v>1</v>
      </c>
      <c r="AC784" s="37">
        <v>35780</v>
      </c>
      <c r="AD784" s="37">
        <v>75096</v>
      </c>
      <c r="AE784" s="37">
        <v>35780</v>
      </c>
    </row>
    <row r="785" spans="1:31">
      <c r="A785" t="s">
        <v>242</v>
      </c>
      <c r="B785" t="s">
        <v>248</v>
      </c>
      <c r="C785" t="s">
        <v>244</v>
      </c>
      <c r="D785" t="s">
        <v>309</v>
      </c>
      <c r="E785" t="s">
        <v>11408</v>
      </c>
      <c r="F785" t="s">
        <v>11409</v>
      </c>
      <c r="G785" t="s">
        <v>7632</v>
      </c>
      <c r="H785" t="s">
        <v>248</v>
      </c>
      <c r="I785" t="s">
        <v>242</v>
      </c>
      <c r="J785" t="s">
        <v>11410</v>
      </c>
      <c r="K785" t="s">
        <v>96</v>
      </c>
      <c r="L785" t="s">
        <v>11411</v>
      </c>
      <c r="M785" s="35">
        <v>46008.422673611109</v>
      </c>
      <c r="N785" s="35">
        <v>46009.461111111108</v>
      </c>
      <c r="P785" t="s">
        <v>7635</v>
      </c>
      <c r="Q785" t="s">
        <v>7636</v>
      </c>
      <c r="R785" t="s">
        <v>964</v>
      </c>
      <c r="S785" t="s">
        <v>964</v>
      </c>
      <c r="T785" t="s">
        <v>100</v>
      </c>
      <c r="U785" t="s">
        <v>5928</v>
      </c>
      <c r="V785" t="s">
        <v>11412</v>
      </c>
      <c r="W785" t="s">
        <v>102</v>
      </c>
      <c r="Y785" t="s">
        <v>8</v>
      </c>
      <c r="Z785" t="s">
        <v>105</v>
      </c>
      <c r="AA785" t="s">
        <v>3022</v>
      </c>
      <c r="AB785" s="37">
        <v>1</v>
      </c>
      <c r="AC785" s="37">
        <v>35780</v>
      </c>
      <c r="AD785" s="37">
        <v>75096</v>
      </c>
      <c r="AE785" s="37">
        <v>35780</v>
      </c>
    </row>
    <row r="786" spans="1:31">
      <c r="A786" t="s">
        <v>317</v>
      </c>
      <c r="B786" t="s">
        <v>124</v>
      </c>
      <c r="C786" t="s">
        <v>125</v>
      </c>
      <c r="D786" t="s">
        <v>1441</v>
      </c>
      <c r="E786" t="s">
        <v>11413</v>
      </c>
      <c r="F786" t="s">
        <v>4131</v>
      </c>
      <c r="G786" t="s">
        <v>7632</v>
      </c>
      <c r="H786" t="s">
        <v>321</v>
      </c>
      <c r="I786" t="s">
        <v>317</v>
      </c>
      <c r="J786" t="s">
        <v>4132</v>
      </c>
      <c r="K786" t="s">
        <v>96</v>
      </c>
      <c r="L786" t="s">
        <v>11414</v>
      </c>
      <c r="M786" s="35">
        <v>46008.41238425926</v>
      </c>
      <c r="N786" s="35">
        <v>46008.581250000003</v>
      </c>
      <c r="P786" t="s">
        <v>7635</v>
      </c>
      <c r="Q786" t="s">
        <v>7636</v>
      </c>
      <c r="R786" t="s">
        <v>964</v>
      </c>
      <c r="S786" t="s">
        <v>964</v>
      </c>
      <c r="T786" t="s">
        <v>100</v>
      </c>
      <c r="U786" t="s">
        <v>5928</v>
      </c>
      <c r="V786" t="s">
        <v>11415</v>
      </c>
      <c r="W786" t="s">
        <v>102</v>
      </c>
      <c r="Y786" t="s">
        <v>8</v>
      </c>
      <c r="Z786" t="s">
        <v>105</v>
      </c>
      <c r="AA786" t="s">
        <v>327</v>
      </c>
      <c r="AB786" s="37">
        <v>1</v>
      </c>
      <c r="AC786" s="37">
        <v>35780</v>
      </c>
      <c r="AD786" s="37">
        <v>75096</v>
      </c>
      <c r="AE786" s="37">
        <v>35780</v>
      </c>
    </row>
    <row r="787" spans="1:31">
      <c r="A787" t="s">
        <v>297</v>
      </c>
      <c r="B787" t="s">
        <v>109</v>
      </c>
      <c r="C787" t="s">
        <v>110</v>
      </c>
      <c r="D787" t="s">
        <v>6640</v>
      </c>
      <c r="E787" t="s">
        <v>11416</v>
      </c>
      <c r="F787" t="s">
        <v>11417</v>
      </c>
      <c r="G787" t="s">
        <v>7632</v>
      </c>
      <c r="H787" t="s">
        <v>302</v>
      </c>
      <c r="I787" t="s">
        <v>6641</v>
      </c>
      <c r="J787" t="s">
        <v>11418</v>
      </c>
      <c r="K787" t="s">
        <v>96</v>
      </c>
      <c r="L787" t="s">
        <v>11419</v>
      </c>
      <c r="M787" s="35">
        <v>46008.417986111112</v>
      </c>
      <c r="N787" s="35">
        <v>46010.365277777782</v>
      </c>
      <c r="P787" t="s">
        <v>7635</v>
      </c>
      <c r="Q787" t="s">
        <v>7636</v>
      </c>
      <c r="R787" t="s">
        <v>963</v>
      </c>
      <c r="S787" t="s">
        <v>964</v>
      </c>
      <c r="T787" t="s">
        <v>100</v>
      </c>
      <c r="U787" t="s">
        <v>5928</v>
      </c>
      <c r="V787" t="s">
        <v>11407</v>
      </c>
      <c r="W787" t="s">
        <v>102</v>
      </c>
      <c r="Y787" t="s">
        <v>11</v>
      </c>
      <c r="Z787" t="s">
        <v>105</v>
      </c>
      <c r="AA787" t="s">
        <v>787</v>
      </c>
      <c r="AB787" s="37">
        <v>1</v>
      </c>
      <c r="AC787" s="37">
        <v>67654</v>
      </c>
      <c r="AD787" s="37">
        <v>140396</v>
      </c>
      <c r="AE787" s="37">
        <v>67654</v>
      </c>
    </row>
    <row r="788" spans="1:31">
      <c r="A788" t="s">
        <v>1066</v>
      </c>
      <c r="B788" t="s">
        <v>190</v>
      </c>
      <c r="C788" t="s">
        <v>191</v>
      </c>
      <c r="D788" t="s">
        <v>1067</v>
      </c>
      <c r="E788" t="s">
        <v>11420</v>
      </c>
      <c r="F788" t="s">
        <v>11421</v>
      </c>
      <c r="G788" t="s">
        <v>7632</v>
      </c>
      <c r="H788" t="s">
        <v>195</v>
      </c>
      <c r="I788" t="s">
        <v>1070</v>
      </c>
      <c r="J788" t="s">
        <v>11422</v>
      </c>
      <c r="K788" t="s">
        <v>96</v>
      </c>
      <c r="L788" t="s">
        <v>11423</v>
      </c>
      <c r="M788" s="35">
        <v>46008.418842592589</v>
      </c>
      <c r="N788" s="35">
        <v>46015.374305555553</v>
      </c>
      <c r="P788" t="s">
        <v>7635</v>
      </c>
      <c r="Q788" t="s">
        <v>7636</v>
      </c>
      <c r="R788" t="s">
        <v>964</v>
      </c>
      <c r="S788" t="s">
        <v>964</v>
      </c>
      <c r="T788" t="s">
        <v>100</v>
      </c>
      <c r="U788" t="s">
        <v>5928</v>
      </c>
      <c r="V788" t="s">
        <v>11424</v>
      </c>
      <c r="W788" t="s">
        <v>7667</v>
      </c>
      <c r="Y788" t="s">
        <v>11</v>
      </c>
      <c r="Z788" t="s">
        <v>105</v>
      </c>
      <c r="AA788" t="s">
        <v>1673</v>
      </c>
      <c r="AB788" s="37">
        <v>1</v>
      </c>
      <c r="AC788" s="37">
        <v>67654</v>
      </c>
      <c r="AD788" s="37">
        <v>140396</v>
      </c>
      <c r="AE788" s="37">
        <v>67654</v>
      </c>
    </row>
    <row r="789" spans="1:31">
      <c r="A789" t="s">
        <v>123</v>
      </c>
      <c r="B789" t="s">
        <v>124</v>
      </c>
      <c r="C789" t="s">
        <v>125</v>
      </c>
      <c r="D789" t="s">
        <v>126</v>
      </c>
      <c r="E789" t="s">
        <v>11425</v>
      </c>
      <c r="F789" t="s">
        <v>11426</v>
      </c>
      <c r="G789" t="s">
        <v>7632</v>
      </c>
      <c r="H789" t="s">
        <v>129</v>
      </c>
      <c r="I789" t="s">
        <v>130</v>
      </c>
      <c r="J789" t="s">
        <v>11427</v>
      </c>
      <c r="K789" t="s">
        <v>96</v>
      </c>
      <c r="L789" t="s">
        <v>11428</v>
      </c>
      <c r="M789" s="35">
        <v>46008.420532407406</v>
      </c>
      <c r="N789" s="35">
        <v>46011.416666666657</v>
      </c>
      <c r="P789" t="s">
        <v>7635</v>
      </c>
      <c r="Q789" t="s">
        <v>7636</v>
      </c>
      <c r="R789" t="s">
        <v>142</v>
      </c>
      <c r="S789" t="s">
        <v>143</v>
      </c>
      <c r="T789" t="s">
        <v>100</v>
      </c>
      <c r="U789" t="s">
        <v>5928</v>
      </c>
      <c r="V789" t="s">
        <v>11429</v>
      </c>
      <c r="W789" t="s">
        <v>102</v>
      </c>
      <c r="Y789" t="s">
        <v>11</v>
      </c>
      <c r="Z789" t="s">
        <v>105</v>
      </c>
      <c r="AA789" t="s">
        <v>135</v>
      </c>
      <c r="AB789" s="37">
        <v>1</v>
      </c>
      <c r="AC789" s="37">
        <v>67654</v>
      </c>
      <c r="AD789" s="37">
        <v>140396</v>
      </c>
      <c r="AE789" s="37">
        <v>67654</v>
      </c>
    </row>
    <row r="790" spans="1:31">
      <c r="A790" t="s">
        <v>284</v>
      </c>
      <c r="B790" t="s">
        <v>957</v>
      </c>
      <c r="C790" t="s">
        <v>286</v>
      </c>
      <c r="D790" t="s">
        <v>1834</v>
      </c>
      <c r="E790" t="s">
        <v>11430</v>
      </c>
      <c r="F790" t="s">
        <v>11431</v>
      </c>
      <c r="G790" t="s">
        <v>7632</v>
      </c>
      <c r="H790" t="s">
        <v>290</v>
      </c>
      <c r="I790" t="s">
        <v>1837</v>
      </c>
      <c r="J790" t="s">
        <v>11432</v>
      </c>
      <c r="K790" t="s">
        <v>96</v>
      </c>
      <c r="L790" t="s">
        <v>11433</v>
      </c>
      <c r="M790" s="35">
        <v>46008.428912037038</v>
      </c>
      <c r="N790" s="35">
        <v>46010.439583333333</v>
      </c>
      <c r="P790" t="s">
        <v>7635</v>
      </c>
      <c r="Q790" t="s">
        <v>7636</v>
      </c>
      <c r="R790" t="s">
        <v>963</v>
      </c>
      <c r="S790" t="s">
        <v>963</v>
      </c>
      <c r="T790" t="s">
        <v>100</v>
      </c>
      <c r="U790" t="s">
        <v>5928</v>
      </c>
      <c r="V790" t="s">
        <v>11434</v>
      </c>
      <c r="W790" t="s">
        <v>102</v>
      </c>
      <c r="Y790" t="s">
        <v>11</v>
      </c>
      <c r="Z790" t="s">
        <v>105</v>
      </c>
      <c r="AA790" t="s">
        <v>2330</v>
      </c>
      <c r="AB790" s="37">
        <v>1</v>
      </c>
      <c r="AC790" s="37">
        <v>67654</v>
      </c>
      <c r="AD790" s="37">
        <v>140396</v>
      </c>
      <c r="AE790" s="37">
        <v>67654</v>
      </c>
    </row>
    <row r="791" spans="1:31">
      <c r="A791" t="s">
        <v>189</v>
      </c>
      <c r="B791" t="s">
        <v>190</v>
      </c>
      <c r="C791" t="s">
        <v>191</v>
      </c>
      <c r="D791" t="s">
        <v>6673</v>
      </c>
      <c r="E791" t="s">
        <v>11435</v>
      </c>
      <c r="F791" t="s">
        <v>11436</v>
      </c>
      <c r="G791" t="s">
        <v>7625</v>
      </c>
      <c r="H791" t="s">
        <v>195</v>
      </c>
      <c r="I791" t="s">
        <v>6676</v>
      </c>
      <c r="J791" t="s">
        <v>11437</v>
      </c>
      <c r="K791" t="s">
        <v>96</v>
      </c>
      <c r="L791" t="s">
        <v>11438</v>
      </c>
      <c r="M791" s="35">
        <v>46008.433020833327</v>
      </c>
      <c r="N791" s="35">
        <v>46014.636111111111</v>
      </c>
      <c r="P791" t="s">
        <v>7628</v>
      </c>
      <c r="R791" t="s">
        <v>964</v>
      </c>
      <c r="S791" t="s">
        <v>964</v>
      </c>
      <c r="U791" t="s">
        <v>5928</v>
      </c>
      <c r="V791" t="s">
        <v>11439</v>
      </c>
      <c r="W791" t="s">
        <v>7628</v>
      </c>
      <c r="Y791" t="s">
        <v>15</v>
      </c>
      <c r="Z791" t="s">
        <v>105</v>
      </c>
      <c r="AB791" s="37">
        <v>1</v>
      </c>
      <c r="AC791" s="37">
        <v>35780</v>
      </c>
      <c r="AD791" s="37">
        <v>0</v>
      </c>
      <c r="AE791" s="37">
        <v>35780</v>
      </c>
    </row>
    <row r="792" spans="1:31">
      <c r="A792" t="s">
        <v>297</v>
      </c>
      <c r="B792" t="s">
        <v>109</v>
      </c>
      <c r="C792" t="s">
        <v>110</v>
      </c>
      <c r="D792" t="s">
        <v>352</v>
      </c>
      <c r="E792" t="s">
        <v>11440</v>
      </c>
      <c r="F792" t="s">
        <v>11441</v>
      </c>
      <c r="G792" t="s">
        <v>7632</v>
      </c>
      <c r="H792" t="s">
        <v>302</v>
      </c>
      <c r="I792" t="s">
        <v>297</v>
      </c>
      <c r="J792" t="s">
        <v>11442</v>
      </c>
      <c r="K792" t="s">
        <v>96</v>
      </c>
      <c r="L792" t="s">
        <v>11443</v>
      </c>
      <c r="M792" s="35">
        <v>46008.438194444447</v>
      </c>
      <c r="N792" s="35">
        <v>46009.532638888893</v>
      </c>
      <c r="P792" t="s">
        <v>7635</v>
      </c>
      <c r="Q792" t="s">
        <v>7636</v>
      </c>
      <c r="R792" t="s">
        <v>98</v>
      </c>
      <c r="S792" t="s">
        <v>119</v>
      </c>
      <c r="T792" t="s">
        <v>100</v>
      </c>
      <c r="U792" t="s">
        <v>5928</v>
      </c>
      <c r="V792" t="s">
        <v>11444</v>
      </c>
      <c r="W792" t="s">
        <v>102</v>
      </c>
      <c r="Y792" t="s">
        <v>8</v>
      </c>
      <c r="Z792" t="s">
        <v>105</v>
      </c>
      <c r="AA792" t="s">
        <v>1005</v>
      </c>
      <c r="AB792" s="37">
        <v>1</v>
      </c>
      <c r="AC792" s="37">
        <v>35780</v>
      </c>
      <c r="AD792" s="37">
        <v>75096</v>
      </c>
      <c r="AE792" s="37">
        <v>35780</v>
      </c>
    </row>
    <row r="793" spans="1:31">
      <c r="A793" t="s">
        <v>626</v>
      </c>
      <c r="B793" t="s">
        <v>124</v>
      </c>
      <c r="C793" t="s">
        <v>125</v>
      </c>
      <c r="D793" t="s">
        <v>627</v>
      </c>
      <c r="E793" t="s">
        <v>11445</v>
      </c>
      <c r="F793" t="s">
        <v>5488</v>
      </c>
      <c r="G793" t="s">
        <v>7632</v>
      </c>
      <c r="H793" t="s">
        <v>630</v>
      </c>
      <c r="I793" t="s">
        <v>626</v>
      </c>
      <c r="J793" t="s">
        <v>5489</v>
      </c>
      <c r="K793" t="s">
        <v>96</v>
      </c>
      <c r="L793" t="s">
        <v>11446</v>
      </c>
      <c r="M793" s="35">
        <v>46008.456307870372</v>
      </c>
      <c r="N793" s="35">
        <v>46009.465277777781</v>
      </c>
      <c r="P793" t="s">
        <v>7635</v>
      </c>
      <c r="Q793" t="s">
        <v>7636</v>
      </c>
      <c r="R793" t="s">
        <v>964</v>
      </c>
      <c r="S793" t="s">
        <v>964</v>
      </c>
      <c r="T793" t="s">
        <v>100</v>
      </c>
      <c r="U793" t="s">
        <v>5928</v>
      </c>
      <c r="V793" t="s">
        <v>11447</v>
      </c>
      <c r="W793" t="s">
        <v>102</v>
      </c>
      <c r="Y793" t="s">
        <v>8</v>
      </c>
      <c r="Z793" t="s">
        <v>105</v>
      </c>
      <c r="AA793" t="s">
        <v>3695</v>
      </c>
      <c r="AB793" s="37">
        <v>1</v>
      </c>
      <c r="AC793" s="37">
        <v>35780</v>
      </c>
      <c r="AD793" s="37">
        <v>75096</v>
      </c>
      <c r="AE793" s="37">
        <v>35780</v>
      </c>
    </row>
    <row r="794" spans="1:31">
      <c r="A794" t="s">
        <v>297</v>
      </c>
      <c r="B794" t="s">
        <v>109</v>
      </c>
      <c r="C794" t="s">
        <v>110</v>
      </c>
      <c r="D794" t="s">
        <v>6640</v>
      </c>
      <c r="E794" t="s">
        <v>11448</v>
      </c>
      <c r="F794" t="s">
        <v>11449</v>
      </c>
      <c r="G794" t="s">
        <v>7632</v>
      </c>
      <c r="H794" t="s">
        <v>302</v>
      </c>
      <c r="I794" t="s">
        <v>6641</v>
      </c>
      <c r="J794" t="s">
        <v>11450</v>
      </c>
      <c r="K794" t="s">
        <v>96</v>
      </c>
      <c r="L794" t="s">
        <v>11451</v>
      </c>
      <c r="M794" s="35">
        <v>46008.463182870371</v>
      </c>
      <c r="N794" s="35">
        <v>46010.357638888891</v>
      </c>
      <c r="P794" t="s">
        <v>7635</v>
      </c>
      <c r="Q794" t="s">
        <v>7636</v>
      </c>
      <c r="R794" t="s">
        <v>964</v>
      </c>
      <c r="S794" t="s">
        <v>964</v>
      </c>
      <c r="T794" t="s">
        <v>100</v>
      </c>
      <c r="U794" t="s">
        <v>5928</v>
      </c>
      <c r="V794" t="s">
        <v>11452</v>
      </c>
      <c r="W794" t="s">
        <v>102</v>
      </c>
      <c r="Y794" t="s">
        <v>11</v>
      </c>
      <c r="Z794" t="s">
        <v>105</v>
      </c>
      <c r="AA794" t="s">
        <v>787</v>
      </c>
      <c r="AB794" s="37">
        <v>1</v>
      </c>
      <c r="AC794" s="37">
        <v>67654</v>
      </c>
      <c r="AD794" s="37">
        <v>140396</v>
      </c>
      <c r="AE794" s="37">
        <v>67654</v>
      </c>
    </row>
    <row r="795" spans="1:31">
      <c r="A795" t="s">
        <v>1066</v>
      </c>
      <c r="B795" t="s">
        <v>190</v>
      </c>
      <c r="C795" t="s">
        <v>191</v>
      </c>
      <c r="D795" t="s">
        <v>7660</v>
      </c>
      <c r="E795" t="s">
        <v>11453</v>
      </c>
      <c r="F795" t="s">
        <v>11454</v>
      </c>
      <c r="G795" t="s">
        <v>7632</v>
      </c>
      <c r="H795" t="s">
        <v>195</v>
      </c>
      <c r="I795" t="s">
        <v>7663</v>
      </c>
      <c r="J795" t="s">
        <v>11455</v>
      </c>
      <c r="K795" t="s">
        <v>96</v>
      </c>
      <c r="L795" t="s">
        <v>11456</v>
      </c>
      <c r="M795" s="35">
        <v>46008.474930555552</v>
      </c>
      <c r="N795" s="35">
        <v>46011.619444444441</v>
      </c>
      <c r="P795" t="s">
        <v>7635</v>
      </c>
      <c r="Q795" t="s">
        <v>7636</v>
      </c>
      <c r="R795" t="s">
        <v>964</v>
      </c>
      <c r="S795" t="s">
        <v>964</v>
      </c>
      <c r="T795" t="s">
        <v>100</v>
      </c>
      <c r="U795" t="s">
        <v>5928</v>
      </c>
      <c r="V795" t="s">
        <v>11457</v>
      </c>
      <c r="W795" t="s">
        <v>7667</v>
      </c>
      <c r="Y795" t="s">
        <v>11</v>
      </c>
      <c r="Z795" t="s">
        <v>105</v>
      </c>
      <c r="AA795" t="s">
        <v>1673</v>
      </c>
      <c r="AB795" s="37">
        <v>1</v>
      </c>
      <c r="AC795" s="37">
        <v>67654</v>
      </c>
      <c r="AD795" s="37">
        <v>140396</v>
      </c>
      <c r="AE795" s="37">
        <v>67654</v>
      </c>
    </row>
    <row r="796" spans="1:31">
      <c r="A796" t="s">
        <v>297</v>
      </c>
      <c r="B796" t="s">
        <v>109</v>
      </c>
      <c r="C796" t="s">
        <v>110</v>
      </c>
      <c r="D796" t="s">
        <v>2222</v>
      </c>
      <c r="E796" t="s">
        <v>11458</v>
      </c>
      <c r="F796" t="s">
        <v>8349</v>
      </c>
      <c r="G796" t="s">
        <v>7632</v>
      </c>
      <c r="H796" t="s">
        <v>302</v>
      </c>
      <c r="I796" t="s">
        <v>2225</v>
      </c>
      <c r="J796" t="s">
        <v>8350</v>
      </c>
      <c r="K796" t="s">
        <v>96</v>
      </c>
      <c r="L796" t="s">
        <v>11459</v>
      </c>
      <c r="M796" s="35">
        <v>46008.495625000003</v>
      </c>
      <c r="N796" s="35">
        <v>46010.461111111108</v>
      </c>
      <c r="P796" t="s">
        <v>7635</v>
      </c>
      <c r="Q796" t="s">
        <v>7636</v>
      </c>
      <c r="R796" t="s">
        <v>964</v>
      </c>
      <c r="S796" t="s">
        <v>964</v>
      </c>
      <c r="T796" t="s">
        <v>100</v>
      </c>
      <c r="U796" t="s">
        <v>5928</v>
      </c>
      <c r="V796" t="s">
        <v>11460</v>
      </c>
      <c r="W796" t="s">
        <v>102</v>
      </c>
      <c r="Y796" t="s">
        <v>11</v>
      </c>
      <c r="Z796" t="s">
        <v>105</v>
      </c>
      <c r="AA796" t="s">
        <v>491</v>
      </c>
      <c r="AB796" s="37">
        <v>1</v>
      </c>
      <c r="AC796" s="37">
        <v>67654</v>
      </c>
      <c r="AD796" s="37">
        <v>140396</v>
      </c>
      <c r="AE796" s="37">
        <v>67654</v>
      </c>
    </row>
    <row r="797" spans="1:31">
      <c r="A797" t="s">
        <v>1084</v>
      </c>
      <c r="B797" t="s">
        <v>957</v>
      </c>
      <c r="C797" t="s">
        <v>286</v>
      </c>
      <c r="D797" t="s">
        <v>2683</v>
      </c>
      <c r="E797" t="s">
        <v>11461</v>
      </c>
      <c r="F797" t="s">
        <v>11462</v>
      </c>
      <c r="G797" t="s">
        <v>7632</v>
      </c>
      <c r="H797" t="s">
        <v>1088</v>
      </c>
      <c r="I797" t="s">
        <v>1084</v>
      </c>
      <c r="J797" t="s">
        <v>11463</v>
      </c>
      <c r="K797" t="s">
        <v>96</v>
      </c>
      <c r="L797" t="s">
        <v>11464</v>
      </c>
      <c r="M797" s="35">
        <v>46008.492361111108</v>
      </c>
      <c r="N797" s="35">
        <v>46013.664583333331</v>
      </c>
      <c r="P797" t="s">
        <v>7635</v>
      </c>
      <c r="Q797" t="s">
        <v>7636</v>
      </c>
      <c r="R797" t="s">
        <v>964</v>
      </c>
      <c r="S797" t="s">
        <v>964</v>
      </c>
      <c r="T797" t="s">
        <v>100</v>
      </c>
      <c r="U797" t="s">
        <v>5928</v>
      </c>
      <c r="V797" t="s">
        <v>11465</v>
      </c>
      <c r="W797" t="s">
        <v>102</v>
      </c>
      <c r="Y797" t="s">
        <v>8</v>
      </c>
      <c r="Z797" t="s">
        <v>105</v>
      </c>
      <c r="AA797" t="s">
        <v>1506</v>
      </c>
      <c r="AB797" s="37">
        <v>1</v>
      </c>
      <c r="AC797" s="37">
        <v>35780</v>
      </c>
      <c r="AD797" s="37">
        <v>75096</v>
      </c>
      <c r="AE797" s="37">
        <v>35780</v>
      </c>
    </row>
    <row r="798" spans="1:31">
      <c r="A798" t="s">
        <v>1066</v>
      </c>
      <c r="B798" t="s">
        <v>190</v>
      </c>
      <c r="C798" t="s">
        <v>191</v>
      </c>
      <c r="D798" t="s">
        <v>1426</v>
      </c>
      <c r="E798" t="s">
        <v>11466</v>
      </c>
      <c r="F798" t="s">
        <v>11467</v>
      </c>
      <c r="G798" t="s">
        <v>7632</v>
      </c>
      <c r="H798" t="s">
        <v>195</v>
      </c>
      <c r="I798" t="s">
        <v>1066</v>
      </c>
      <c r="J798" t="s">
        <v>11468</v>
      </c>
      <c r="K798" t="s">
        <v>96</v>
      </c>
      <c r="L798" t="s">
        <v>11469</v>
      </c>
      <c r="M798" s="35">
        <v>46008.510381944441</v>
      </c>
      <c r="N798" s="35">
        <v>46015.500694444447</v>
      </c>
      <c r="P798" t="s">
        <v>7635</v>
      </c>
      <c r="Q798" t="s">
        <v>7636</v>
      </c>
      <c r="R798" t="s">
        <v>98</v>
      </c>
      <c r="S798" t="s">
        <v>119</v>
      </c>
      <c r="T798" t="s">
        <v>100</v>
      </c>
      <c r="U798" t="s">
        <v>5928</v>
      </c>
      <c r="V798" t="s">
        <v>11470</v>
      </c>
      <c r="W798" t="s">
        <v>102</v>
      </c>
      <c r="Y798" t="s">
        <v>8</v>
      </c>
      <c r="Z798" t="s">
        <v>105</v>
      </c>
      <c r="AA798" t="s">
        <v>1075</v>
      </c>
      <c r="AB798" s="37">
        <v>1</v>
      </c>
      <c r="AC798" s="37">
        <v>35780</v>
      </c>
      <c r="AD798" s="37">
        <v>75096</v>
      </c>
      <c r="AE798" s="37">
        <v>35780</v>
      </c>
    </row>
    <row r="799" spans="1:31">
      <c r="A799" t="s">
        <v>189</v>
      </c>
      <c r="B799" t="s">
        <v>190</v>
      </c>
      <c r="C799" t="s">
        <v>191</v>
      </c>
      <c r="D799" t="s">
        <v>905</v>
      </c>
      <c r="E799" t="s">
        <v>11471</v>
      </c>
      <c r="F799" t="s">
        <v>7888</v>
      </c>
      <c r="G799" t="s">
        <v>7632</v>
      </c>
      <c r="H799" t="s">
        <v>195</v>
      </c>
      <c r="I799" t="s">
        <v>908</v>
      </c>
      <c r="J799" t="s">
        <v>7889</v>
      </c>
      <c r="K799" t="s">
        <v>96</v>
      </c>
      <c r="L799" t="s">
        <v>11472</v>
      </c>
      <c r="M799" s="35">
        <v>46008.529016203713</v>
      </c>
      <c r="N799" s="35">
        <v>46015.363888888889</v>
      </c>
      <c r="P799" t="s">
        <v>7635</v>
      </c>
      <c r="Q799" t="s">
        <v>7636</v>
      </c>
      <c r="R799" t="s">
        <v>98</v>
      </c>
      <c r="S799" t="s">
        <v>99</v>
      </c>
      <c r="U799" t="s">
        <v>5928</v>
      </c>
      <c r="V799" t="s">
        <v>11473</v>
      </c>
      <c r="W799" t="s">
        <v>102</v>
      </c>
      <c r="Y799" t="s">
        <v>8</v>
      </c>
      <c r="Z799" t="s">
        <v>105</v>
      </c>
      <c r="AB799" s="37">
        <v>1</v>
      </c>
      <c r="AC799" s="37">
        <v>35780</v>
      </c>
      <c r="AD799" s="37">
        <v>75096</v>
      </c>
      <c r="AE799" s="37">
        <v>35780</v>
      </c>
    </row>
    <row r="800" spans="1:31">
      <c r="A800" t="s">
        <v>417</v>
      </c>
      <c r="B800" t="s">
        <v>86</v>
      </c>
      <c r="C800" t="s">
        <v>87</v>
      </c>
      <c r="D800" t="s">
        <v>6526</v>
      </c>
      <c r="E800" t="s">
        <v>11474</v>
      </c>
      <c r="F800" t="s">
        <v>7674</v>
      </c>
      <c r="G800" t="s">
        <v>7625</v>
      </c>
      <c r="H800" t="s">
        <v>455</v>
      </c>
      <c r="I800" t="s">
        <v>2037</v>
      </c>
      <c r="J800" t="s">
        <v>7675</v>
      </c>
      <c r="K800" t="s">
        <v>96</v>
      </c>
      <c r="L800" t="s">
        <v>11475</v>
      </c>
      <c r="M800" s="35">
        <v>46008.535775462973</v>
      </c>
      <c r="N800" s="35">
        <v>46015.37777777778</v>
      </c>
      <c r="P800" t="s">
        <v>7628</v>
      </c>
      <c r="R800" t="s">
        <v>98</v>
      </c>
      <c r="S800" t="s">
        <v>99</v>
      </c>
      <c r="U800" t="s">
        <v>5928</v>
      </c>
      <c r="V800" t="s">
        <v>11476</v>
      </c>
      <c r="W800" t="s">
        <v>7628</v>
      </c>
      <c r="Y800" t="s">
        <v>13</v>
      </c>
      <c r="Z800" t="s">
        <v>105</v>
      </c>
      <c r="AB800" s="37">
        <v>1</v>
      </c>
      <c r="AC800" s="37">
        <v>35780</v>
      </c>
      <c r="AD800" s="37">
        <v>0</v>
      </c>
      <c r="AE800" s="37">
        <v>35780</v>
      </c>
    </row>
    <row r="801" spans="1:31">
      <c r="A801" t="s">
        <v>297</v>
      </c>
      <c r="B801" t="s">
        <v>109</v>
      </c>
      <c r="C801" t="s">
        <v>110</v>
      </c>
      <c r="D801" t="s">
        <v>352</v>
      </c>
      <c r="E801" t="s">
        <v>11477</v>
      </c>
      <c r="F801" t="s">
        <v>11478</v>
      </c>
      <c r="G801" t="s">
        <v>7632</v>
      </c>
      <c r="H801" t="s">
        <v>302</v>
      </c>
      <c r="I801" t="s">
        <v>297</v>
      </c>
      <c r="J801" t="s">
        <v>11479</v>
      </c>
      <c r="K801" t="s">
        <v>96</v>
      </c>
      <c r="L801" t="s">
        <v>11480</v>
      </c>
      <c r="M801" s="35">
        <v>46008.556620370371</v>
      </c>
      <c r="N801" s="35">
        <v>46009.467361111107</v>
      </c>
      <c r="P801" t="s">
        <v>7635</v>
      </c>
      <c r="Q801" t="s">
        <v>7636</v>
      </c>
      <c r="R801" t="s">
        <v>98</v>
      </c>
      <c r="S801" t="s">
        <v>119</v>
      </c>
      <c r="T801" t="s">
        <v>100</v>
      </c>
      <c r="U801" t="s">
        <v>5928</v>
      </c>
      <c r="V801" t="s">
        <v>11481</v>
      </c>
      <c r="W801" t="s">
        <v>102</v>
      </c>
      <c r="Y801" t="s">
        <v>8</v>
      </c>
      <c r="Z801" t="s">
        <v>105</v>
      </c>
      <c r="AA801" t="s">
        <v>359</v>
      </c>
      <c r="AB801" s="37">
        <v>1</v>
      </c>
      <c r="AC801" s="37">
        <v>35780</v>
      </c>
      <c r="AD801" s="37">
        <v>75096</v>
      </c>
      <c r="AE801" s="37">
        <v>35780</v>
      </c>
    </row>
    <row r="802" spans="1:31">
      <c r="A802" t="s">
        <v>189</v>
      </c>
      <c r="B802" t="s">
        <v>190</v>
      </c>
      <c r="C802" t="s">
        <v>191</v>
      </c>
      <c r="D802" t="s">
        <v>210</v>
      </c>
      <c r="E802" t="s">
        <v>11482</v>
      </c>
      <c r="F802" t="s">
        <v>4212</v>
      </c>
      <c r="G802" t="s">
        <v>7632</v>
      </c>
      <c r="H802" t="s">
        <v>195</v>
      </c>
      <c r="I802" t="s">
        <v>189</v>
      </c>
      <c r="J802" t="s">
        <v>4213</v>
      </c>
      <c r="K802" t="s">
        <v>96</v>
      </c>
      <c r="L802" t="s">
        <v>11483</v>
      </c>
      <c r="M802" s="35">
        <v>46008.553715277783</v>
      </c>
      <c r="N802" s="35">
        <v>46014.431250000001</v>
      </c>
      <c r="P802" t="s">
        <v>7635</v>
      </c>
      <c r="Q802" t="s">
        <v>7636</v>
      </c>
      <c r="R802" t="s">
        <v>98</v>
      </c>
      <c r="S802" t="s">
        <v>99</v>
      </c>
      <c r="U802" t="s">
        <v>5928</v>
      </c>
      <c r="V802" t="s">
        <v>11484</v>
      </c>
      <c r="W802" t="s">
        <v>102</v>
      </c>
      <c r="Y802" t="s">
        <v>8</v>
      </c>
      <c r="Z802" t="s">
        <v>105</v>
      </c>
      <c r="AA802" t="s">
        <v>7841</v>
      </c>
      <c r="AB802" s="37">
        <v>1</v>
      </c>
      <c r="AC802" s="37">
        <v>35780</v>
      </c>
      <c r="AD802" s="37">
        <v>75096</v>
      </c>
      <c r="AE802" s="37">
        <v>35780</v>
      </c>
    </row>
    <row r="803" spans="1:31">
      <c r="A803" t="s">
        <v>189</v>
      </c>
      <c r="B803" t="s">
        <v>190</v>
      </c>
      <c r="C803" t="s">
        <v>191</v>
      </c>
      <c r="D803" t="s">
        <v>837</v>
      </c>
      <c r="E803" t="s">
        <v>11485</v>
      </c>
      <c r="F803" t="s">
        <v>11486</v>
      </c>
      <c r="G803" t="s">
        <v>7632</v>
      </c>
      <c r="H803" t="s">
        <v>195</v>
      </c>
      <c r="I803" t="s">
        <v>840</v>
      </c>
      <c r="J803" t="s">
        <v>11487</v>
      </c>
      <c r="K803" t="s">
        <v>96</v>
      </c>
      <c r="L803" t="s">
        <v>11488</v>
      </c>
      <c r="M803" s="35">
        <v>46008.575671296298</v>
      </c>
      <c r="N803" s="35">
        <v>46014.430555555547</v>
      </c>
      <c r="P803" t="s">
        <v>7635</v>
      </c>
      <c r="Q803" t="s">
        <v>7636</v>
      </c>
      <c r="R803" t="s">
        <v>98</v>
      </c>
      <c r="S803" t="s">
        <v>99</v>
      </c>
      <c r="U803" t="s">
        <v>5928</v>
      </c>
      <c r="V803" t="s">
        <v>11489</v>
      </c>
      <c r="W803" t="s">
        <v>102</v>
      </c>
      <c r="Y803" t="s">
        <v>8</v>
      </c>
      <c r="Z803" t="s">
        <v>105</v>
      </c>
      <c r="AA803" t="s">
        <v>7841</v>
      </c>
      <c r="AB803" s="37">
        <v>1</v>
      </c>
      <c r="AC803" s="37">
        <v>35780</v>
      </c>
      <c r="AD803" s="37">
        <v>75096</v>
      </c>
      <c r="AE803" s="37">
        <v>35780</v>
      </c>
    </row>
    <row r="804" spans="1:31">
      <c r="A804" t="s">
        <v>189</v>
      </c>
      <c r="B804" t="s">
        <v>190</v>
      </c>
      <c r="C804" t="s">
        <v>191</v>
      </c>
      <c r="D804" t="s">
        <v>905</v>
      </c>
      <c r="E804" t="s">
        <v>11490</v>
      </c>
      <c r="F804" t="s">
        <v>11491</v>
      </c>
      <c r="G804" t="s">
        <v>7632</v>
      </c>
      <c r="H804" t="s">
        <v>195</v>
      </c>
      <c r="I804" t="s">
        <v>908</v>
      </c>
      <c r="J804" t="s">
        <v>11492</v>
      </c>
      <c r="K804" t="s">
        <v>96</v>
      </c>
      <c r="L804" t="s">
        <v>11493</v>
      </c>
      <c r="M804" s="35">
        <v>46008.578865740739</v>
      </c>
      <c r="N804" s="35">
        <v>46018.548611111109</v>
      </c>
      <c r="P804" t="s">
        <v>7635</v>
      </c>
      <c r="Q804" t="s">
        <v>7636</v>
      </c>
      <c r="R804" t="s">
        <v>142</v>
      </c>
      <c r="S804" t="s">
        <v>1046</v>
      </c>
      <c r="U804" t="s">
        <v>5928</v>
      </c>
      <c r="V804" t="s">
        <v>11494</v>
      </c>
      <c r="W804" t="s">
        <v>102</v>
      </c>
      <c r="Y804" t="s">
        <v>8</v>
      </c>
      <c r="Z804" t="s">
        <v>105</v>
      </c>
      <c r="AA804" t="s">
        <v>7841</v>
      </c>
      <c r="AB804" s="37">
        <v>1</v>
      </c>
      <c r="AC804" s="37">
        <v>35780</v>
      </c>
      <c r="AD804" s="37">
        <v>75096</v>
      </c>
      <c r="AE804" s="37">
        <v>35780</v>
      </c>
    </row>
    <row r="805" spans="1:31">
      <c r="A805" t="s">
        <v>123</v>
      </c>
      <c r="B805" t="s">
        <v>124</v>
      </c>
      <c r="C805" t="s">
        <v>125</v>
      </c>
      <c r="D805" t="s">
        <v>3995</v>
      </c>
      <c r="E805" t="s">
        <v>11495</v>
      </c>
      <c r="F805" t="s">
        <v>11496</v>
      </c>
      <c r="G805" t="s">
        <v>7625</v>
      </c>
      <c r="H805" t="s">
        <v>174</v>
      </c>
      <c r="I805" t="s">
        <v>3998</v>
      </c>
      <c r="J805" t="s">
        <v>11497</v>
      </c>
      <c r="K805" t="s">
        <v>96</v>
      </c>
      <c r="L805" t="s">
        <v>11498</v>
      </c>
      <c r="M805" s="35">
        <v>46008.577592592592</v>
      </c>
      <c r="N805" s="35">
        <v>46022.402777777781</v>
      </c>
      <c r="P805" t="s">
        <v>7628</v>
      </c>
      <c r="R805" t="s">
        <v>964</v>
      </c>
      <c r="S805" t="s">
        <v>964</v>
      </c>
      <c r="U805" t="s">
        <v>5928</v>
      </c>
      <c r="V805" t="s">
        <v>11499</v>
      </c>
      <c r="W805" t="s">
        <v>7628</v>
      </c>
      <c r="Y805" t="s">
        <v>15</v>
      </c>
      <c r="Z805" t="s">
        <v>105</v>
      </c>
      <c r="AB805" s="37">
        <v>1</v>
      </c>
      <c r="AC805" s="37">
        <v>35780</v>
      </c>
      <c r="AD805" s="37">
        <v>0</v>
      </c>
      <c r="AE805" s="37">
        <v>35780</v>
      </c>
    </row>
    <row r="806" spans="1:31">
      <c r="A806" t="s">
        <v>750</v>
      </c>
      <c r="B806" t="s">
        <v>957</v>
      </c>
      <c r="C806" t="s">
        <v>286</v>
      </c>
      <c r="D806" t="s">
        <v>3770</v>
      </c>
      <c r="E806" t="s">
        <v>11500</v>
      </c>
      <c r="F806" t="s">
        <v>11501</v>
      </c>
      <c r="G806" t="s">
        <v>7632</v>
      </c>
      <c r="H806" t="s">
        <v>754</v>
      </c>
      <c r="I806" t="s">
        <v>750</v>
      </c>
      <c r="J806" t="s">
        <v>11502</v>
      </c>
      <c r="K806" t="s">
        <v>96</v>
      </c>
      <c r="L806" t="s">
        <v>11503</v>
      </c>
      <c r="M806" s="35">
        <v>46008.677546296298</v>
      </c>
      <c r="N806" s="35">
        <v>46010.476388888892</v>
      </c>
      <c r="P806" t="s">
        <v>7635</v>
      </c>
      <c r="Q806" t="s">
        <v>7636</v>
      </c>
      <c r="R806" t="s">
        <v>142</v>
      </c>
      <c r="S806" t="s">
        <v>155</v>
      </c>
      <c r="T806" t="s">
        <v>100</v>
      </c>
      <c r="U806" t="s">
        <v>5928</v>
      </c>
      <c r="V806" t="s">
        <v>11504</v>
      </c>
      <c r="W806" t="s">
        <v>102</v>
      </c>
      <c r="Y806" t="s">
        <v>8</v>
      </c>
      <c r="Z806" t="s">
        <v>105</v>
      </c>
      <c r="AA806" t="s">
        <v>760</v>
      </c>
      <c r="AB806" s="37">
        <v>1</v>
      </c>
      <c r="AC806" s="37">
        <v>35780</v>
      </c>
      <c r="AD806" s="37">
        <v>75096</v>
      </c>
      <c r="AE806" s="37">
        <v>35780</v>
      </c>
    </row>
    <row r="807" spans="1:31">
      <c r="A807" t="s">
        <v>85</v>
      </c>
      <c r="B807" t="s">
        <v>86</v>
      </c>
      <c r="C807" t="s">
        <v>87</v>
      </c>
      <c r="D807" t="s">
        <v>4070</v>
      </c>
      <c r="E807" t="s">
        <v>11505</v>
      </c>
      <c r="F807" t="s">
        <v>11506</v>
      </c>
      <c r="G807" t="s">
        <v>7632</v>
      </c>
      <c r="H807" t="s">
        <v>93</v>
      </c>
      <c r="I807" t="s">
        <v>4073</v>
      </c>
      <c r="J807" t="s">
        <v>11507</v>
      </c>
      <c r="K807" t="s">
        <v>96</v>
      </c>
      <c r="L807" t="s">
        <v>11508</v>
      </c>
      <c r="M807" s="35">
        <v>46008.683287037027</v>
      </c>
      <c r="N807" s="35">
        <v>46010.367361111108</v>
      </c>
      <c r="P807" t="s">
        <v>7635</v>
      </c>
      <c r="Q807" t="s">
        <v>7636</v>
      </c>
      <c r="R807" t="s">
        <v>98</v>
      </c>
      <c r="S807" t="s">
        <v>99</v>
      </c>
      <c r="T807" t="s">
        <v>100</v>
      </c>
      <c r="U807" t="s">
        <v>5928</v>
      </c>
      <c r="V807" t="s">
        <v>11509</v>
      </c>
      <c r="W807" t="s">
        <v>102</v>
      </c>
      <c r="Y807" t="s">
        <v>8</v>
      </c>
      <c r="Z807" t="s">
        <v>105</v>
      </c>
      <c r="AA807" t="s">
        <v>342</v>
      </c>
      <c r="AB807" s="37">
        <v>1</v>
      </c>
      <c r="AC807" s="37">
        <v>35780</v>
      </c>
      <c r="AD807" s="37">
        <v>75096</v>
      </c>
      <c r="AE807" s="37">
        <v>35780</v>
      </c>
    </row>
    <row r="808" spans="1:31">
      <c r="A808" t="s">
        <v>1066</v>
      </c>
      <c r="B808" t="s">
        <v>190</v>
      </c>
      <c r="C808" t="s">
        <v>191</v>
      </c>
      <c r="D808" t="s">
        <v>1433</v>
      </c>
      <c r="E808" t="s">
        <v>11510</v>
      </c>
      <c r="F808" t="s">
        <v>11511</v>
      </c>
      <c r="G808" t="s">
        <v>7632</v>
      </c>
      <c r="H808" t="s">
        <v>195</v>
      </c>
      <c r="I808" t="s">
        <v>1436</v>
      </c>
      <c r="J808" t="s">
        <v>11512</v>
      </c>
      <c r="K808" t="s">
        <v>96</v>
      </c>
      <c r="L808" t="s">
        <v>11513</v>
      </c>
      <c r="M808" s="35">
        <v>46008.697858796288</v>
      </c>
      <c r="N808" s="35">
        <v>46013.607638888891</v>
      </c>
      <c r="P808" t="s">
        <v>7635</v>
      </c>
      <c r="Q808" t="s">
        <v>7636</v>
      </c>
      <c r="R808" t="s">
        <v>98</v>
      </c>
      <c r="S808" t="s">
        <v>99</v>
      </c>
      <c r="T808" t="s">
        <v>100</v>
      </c>
      <c r="U808" t="s">
        <v>5928</v>
      </c>
      <c r="V808" t="s">
        <v>11514</v>
      </c>
      <c r="W808" t="s">
        <v>102</v>
      </c>
      <c r="Y808" t="s">
        <v>11</v>
      </c>
      <c r="Z808" t="s">
        <v>105</v>
      </c>
      <c r="AA808" t="s">
        <v>1673</v>
      </c>
      <c r="AB808" s="37">
        <v>1</v>
      </c>
      <c r="AC808" s="37">
        <v>67654</v>
      </c>
      <c r="AD808" s="37">
        <v>140396</v>
      </c>
      <c r="AE808" s="37">
        <v>67654</v>
      </c>
    </row>
    <row r="809" spans="1:31">
      <c r="A809" t="s">
        <v>242</v>
      </c>
      <c r="B809" t="s">
        <v>248</v>
      </c>
      <c r="C809" t="s">
        <v>244</v>
      </c>
      <c r="D809" t="s">
        <v>309</v>
      </c>
      <c r="E809" t="s">
        <v>11515</v>
      </c>
      <c r="F809" t="s">
        <v>11516</v>
      </c>
      <c r="G809" t="s">
        <v>7632</v>
      </c>
      <c r="H809" t="s">
        <v>248</v>
      </c>
      <c r="I809" t="s">
        <v>242</v>
      </c>
      <c r="J809" t="s">
        <v>11517</v>
      </c>
      <c r="K809" t="s">
        <v>96</v>
      </c>
      <c r="L809" t="s">
        <v>11518</v>
      </c>
      <c r="M809" s="35">
        <v>46008.694965277777</v>
      </c>
      <c r="N809" s="35">
        <v>46010.368750000001</v>
      </c>
      <c r="P809" t="s">
        <v>7635</v>
      </c>
      <c r="Q809" t="s">
        <v>7636</v>
      </c>
      <c r="R809" t="s">
        <v>964</v>
      </c>
      <c r="S809" t="s">
        <v>964</v>
      </c>
      <c r="T809" t="s">
        <v>100</v>
      </c>
      <c r="U809" t="s">
        <v>5928</v>
      </c>
      <c r="V809" t="s">
        <v>11519</v>
      </c>
      <c r="W809" t="s">
        <v>102</v>
      </c>
      <c r="Y809" t="s">
        <v>8</v>
      </c>
      <c r="Z809" t="s">
        <v>105</v>
      </c>
      <c r="AA809" t="s">
        <v>2012</v>
      </c>
      <c r="AB809" s="37">
        <v>1</v>
      </c>
      <c r="AC809" s="37">
        <v>35780</v>
      </c>
      <c r="AD809" s="37">
        <v>75096</v>
      </c>
      <c r="AE809" s="37">
        <v>35780</v>
      </c>
    </row>
    <row r="810" spans="1:31">
      <c r="A810" t="s">
        <v>189</v>
      </c>
      <c r="B810" t="s">
        <v>190</v>
      </c>
      <c r="C810" t="s">
        <v>191</v>
      </c>
      <c r="D810" t="s">
        <v>210</v>
      </c>
      <c r="E810" t="s">
        <v>11520</v>
      </c>
      <c r="F810" t="s">
        <v>2950</v>
      </c>
      <c r="G810" t="s">
        <v>7632</v>
      </c>
      <c r="H810" t="s">
        <v>195</v>
      </c>
      <c r="I810" t="s">
        <v>189</v>
      </c>
      <c r="J810" t="s">
        <v>2951</v>
      </c>
      <c r="K810" t="s">
        <v>96</v>
      </c>
      <c r="L810" t="s">
        <v>11521</v>
      </c>
      <c r="M810" s="35">
        <v>46008.701041666667</v>
      </c>
      <c r="N810" s="35">
        <v>46014.429861111108</v>
      </c>
      <c r="P810" t="s">
        <v>7635</v>
      </c>
      <c r="Q810" t="s">
        <v>7636</v>
      </c>
      <c r="R810" t="s">
        <v>98</v>
      </c>
      <c r="S810" t="s">
        <v>119</v>
      </c>
      <c r="U810" t="s">
        <v>5928</v>
      </c>
      <c r="V810" t="s">
        <v>11522</v>
      </c>
      <c r="W810" t="s">
        <v>102</v>
      </c>
      <c r="Y810" t="s">
        <v>8</v>
      </c>
      <c r="Z810" t="s">
        <v>105</v>
      </c>
      <c r="AA810" t="s">
        <v>7841</v>
      </c>
      <c r="AB810" s="37">
        <v>1</v>
      </c>
      <c r="AC810" s="37">
        <v>35780</v>
      </c>
      <c r="AD810" s="37">
        <v>75096</v>
      </c>
      <c r="AE810" s="37">
        <v>35780</v>
      </c>
    </row>
    <row r="811" spans="1:31">
      <c r="A811" t="s">
        <v>189</v>
      </c>
      <c r="B811" t="s">
        <v>190</v>
      </c>
      <c r="C811" t="s">
        <v>191</v>
      </c>
      <c r="D811" t="s">
        <v>210</v>
      </c>
      <c r="E811" t="s">
        <v>11523</v>
      </c>
      <c r="F811" t="s">
        <v>11524</v>
      </c>
      <c r="G811" t="s">
        <v>7632</v>
      </c>
      <c r="H811" t="s">
        <v>195</v>
      </c>
      <c r="I811" t="s">
        <v>189</v>
      </c>
      <c r="J811" t="s">
        <v>11525</v>
      </c>
      <c r="K811" t="s">
        <v>96</v>
      </c>
      <c r="L811" t="s">
        <v>11526</v>
      </c>
      <c r="M811" s="35">
        <v>46008.701481481483</v>
      </c>
      <c r="N811" s="35">
        <v>46014.429861111108</v>
      </c>
      <c r="P811" t="s">
        <v>7635</v>
      </c>
      <c r="Q811" t="s">
        <v>7636</v>
      </c>
      <c r="R811" t="s">
        <v>98</v>
      </c>
      <c r="S811" t="s">
        <v>119</v>
      </c>
      <c r="U811" t="s">
        <v>5928</v>
      </c>
      <c r="V811" t="s">
        <v>11527</v>
      </c>
      <c r="W811" t="s">
        <v>102</v>
      </c>
      <c r="Y811" t="s">
        <v>8</v>
      </c>
      <c r="Z811" t="s">
        <v>105</v>
      </c>
      <c r="AA811" t="s">
        <v>7841</v>
      </c>
      <c r="AB811" s="37">
        <v>1</v>
      </c>
      <c r="AC811" s="37">
        <v>35780</v>
      </c>
      <c r="AD811" s="37">
        <v>75096</v>
      </c>
      <c r="AE811" s="37">
        <v>35780</v>
      </c>
    </row>
    <row r="812" spans="1:31">
      <c r="A812" t="s">
        <v>417</v>
      </c>
      <c r="B812" t="s">
        <v>86</v>
      </c>
      <c r="C812" t="s">
        <v>87</v>
      </c>
      <c r="D812" t="s">
        <v>6549</v>
      </c>
      <c r="E812" t="s">
        <v>11528</v>
      </c>
      <c r="F812" t="s">
        <v>11529</v>
      </c>
      <c r="G812" t="s">
        <v>7632</v>
      </c>
      <c r="H812" t="s">
        <v>455</v>
      </c>
      <c r="I812" t="s">
        <v>6550</v>
      </c>
      <c r="J812" t="s">
        <v>11530</v>
      </c>
      <c r="K812" t="s">
        <v>96</v>
      </c>
      <c r="L812" t="s">
        <v>11531</v>
      </c>
      <c r="M812" s="35">
        <v>46008.701805555553</v>
      </c>
      <c r="N812" s="35">
        <v>46010.604861111111</v>
      </c>
      <c r="P812" t="s">
        <v>7635</v>
      </c>
      <c r="Q812" t="s">
        <v>7636</v>
      </c>
      <c r="R812" t="s">
        <v>98</v>
      </c>
      <c r="S812" t="s">
        <v>119</v>
      </c>
      <c r="T812" t="s">
        <v>100</v>
      </c>
      <c r="U812" t="s">
        <v>5928</v>
      </c>
      <c r="V812" t="s">
        <v>11532</v>
      </c>
      <c r="W812" t="s">
        <v>102</v>
      </c>
      <c r="Y812" t="s">
        <v>11</v>
      </c>
      <c r="Z812" t="s">
        <v>105</v>
      </c>
      <c r="AA812" t="s">
        <v>1318</v>
      </c>
      <c r="AB812" s="37">
        <v>1</v>
      </c>
      <c r="AC812" s="37">
        <v>67654</v>
      </c>
      <c r="AD812" s="37">
        <v>140396</v>
      </c>
      <c r="AE812" s="37">
        <v>67654</v>
      </c>
    </row>
    <row r="813" spans="1:31">
      <c r="A813" t="s">
        <v>1261</v>
      </c>
      <c r="B813" t="s">
        <v>124</v>
      </c>
      <c r="C813" t="s">
        <v>125</v>
      </c>
      <c r="D813" t="s">
        <v>1262</v>
      </c>
      <c r="E813" t="s">
        <v>11533</v>
      </c>
      <c r="F813" t="s">
        <v>11534</v>
      </c>
      <c r="G813" t="s">
        <v>7632</v>
      </c>
      <c r="H813" t="s">
        <v>1265</v>
      </c>
      <c r="I813" t="s">
        <v>1261</v>
      </c>
      <c r="J813" t="s">
        <v>9199</v>
      </c>
      <c r="K813" t="s">
        <v>96</v>
      </c>
      <c r="L813" t="s">
        <v>11535</v>
      </c>
      <c r="M813" s="35">
        <v>46008.702881944453</v>
      </c>
      <c r="N813" s="35">
        <v>46010.370833333327</v>
      </c>
      <c r="P813" t="s">
        <v>7635</v>
      </c>
      <c r="Q813" t="s">
        <v>7636</v>
      </c>
      <c r="R813" t="s">
        <v>964</v>
      </c>
      <c r="S813" t="s">
        <v>964</v>
      </c>
      <c r="T813" t="s">
        <v>100</v>
      </c>
      <c r="U813" t="s">
        <v>5928</v>
      </c>
      <c r="V813" t="s">
        <v>11536</v>
      </c>
      <c r="W813" t="s">
        <v>102</v>
      </c>
      <c r="Y813" t="s">
        <v>8</v>
      </c>
      <c r="Z813" t="s">
        <v>105</v>
      </c>
      <c r="AA813" t="s">
        <v>1271</v>
      </c>
      <c r="AB813" s="37">
        <v>1</v>
      </c>
      <c r="AC813" s="37">
        <v>35780</v>
      </c>
      <c r="AD813" s="37">
        <v>75096</v>
      </c>
      <c r="AE813" s="37">
        <v>35780</v>
      </c>
    </row>
    <row r="814" spans="1:31">
      <c r="A814" t="s">
        <v>297</v>
      </c>
      <c r="B814" t="s">
        <v>109</v>
      </c>
      <c r="C814" t="s">
        <v>110</v>
      </c>
      <c r="D814" t="s">
        <v>352</v>
      </c>
      <c r="E814" t="s">
        <v>11537</v>
      </c>
      <c r="F814" t="s">
        <v>11538</v>
      </c>
      <c r="G814" t="s">
        <v>7632</v>
      </c>
      <c r="H814" t="s">
        <v>302</v>
      </c>
      <c r="I814" t="s">
        <v>297</v>
      </c>
      <c r="J814" t="s">
        <v>11539</v>
      </c>
      <c r="K814" t="s">
        <v>96</v>
      </c>
      <c r="L814" t="s">
        <v>11540</v>
      </c>
      <c r="M814" s="35">
        <v>46008.704097222217</v>
      </c>
      <c r="N814" s="35">
        <v>46010.432638888888</v>
      </c>
      <c r="P814" t="s">
        <v>7635</v>
      </c>
      <c r="Q814" t="s">
        <v>7636</v>
      </c>
      <c r="R814" t="s">
        <v>964</v>
      </c>
      <c r="S814" t="s">
        <v>964</v>
      </c>
      <c r="T814" t="s">
        <v>100</v>
      </c>
      <c r="U814" t="s">
        <v>5928</v>
      </c>
      <c r="V814" t="s">
        <v>11541</v>
      </c>
      <c r="W814" t="s">
        <v>102</v>
      </c>
      <c r="Y814" t="s">
        <v>8</v>
      </c>
      <c r="Z814" t="s">
        <v>105</v>
      </c>
      <c r="AA814" t="s">
        <v>1215</v>
      </c>
      <c r="AB814" s="37">
        <v>1</v>
      </c>
      <c r="AC814" s="37">
        <v>35780</v>
      </c>
      <c r="AD814" s="37">
        <v>75096</v>
      </c>
      <c r="AE814" s="37">
        <v>35780</v>
      </c>
    </row>
    <row r="815" spans="1:31">
      <c r="A815" t="s">
        <v>297</v>
      </c>
      <c r="B815" t="s">
        <v>109</v>
      </c>
      <c r="C815" t="s">
        <v>110</v>
      </c>
      <c r="D815" t="s">
        <v>3579</v>
      </c>
      <c r="E815" t="s">
        <v>11542</v>
      </c>
      <c r="F815" t="s">
        <v>11543</v>
      </c>
      <c r="G815" t="s">
        <v>7632</v>
      </c>
      <c r="H815" t="s">
        <v>655</v>
      </c>
      <c r="I815" t="s">
        <v>3582</v>
      </c>
      <c r="J815" t="s">
        <v>11544</v>
      </c>
      <c r="K815" t="s">
        <v>96</v>
      </c>
      <c r="L815" t="s">
        <v>11545</v>
      </c>
      <c r="M815" s="35">
        <v>46008.70579861111</v>
      </c>
      <c r="N815" s="35">
        <v>46010.418055555558</v>
      </c>
      <c r="P815" t="s">
        <v>7635</v>
      </c>
      <c r="Q815" t="s">
        <v>7636</v>
      </c>
      <c r="R815" t="s">
        <v>963</v>
      </c>
      <c r="S815" t="s">
        <v>963</v>
      </c>
      <c r="T815" t="s">
        <v>100</v>
      </c>
      <c r="U815" t="s">
        <v>5928</v>
      </c>
      <c r="V815" t="s">
        <v>11546</v>
      </c>
      <c r="W815" t="s">
        <v>102</v>
      </c>
      <c r="Y815" t="s">
        <v>11</v>
      </c>
      <c r="Z815" t="s">
        <v>105</v>
      </c>
      <c r="AA815" t="s">
        <v>1005</v>
      </c>
      <c r="AB815" s="37">
        <v>1</v>
      </c>
      <c r="AC815" s="37">
        <v>67654</v>
      </c>
      <c r="AD815" s="37">
        <v>140396</v>
      </c>
      <c r="AE815" s="37">
        <v>67654</v>
      </c>
    </row>
    <row r="816" spans="1:31">
      <c r="A816" t="s">
        <v>147</v>
      </c>
      <c r="B816" t="s">
        <v>124</v>
      </c>
      <c r="C816" t="s">
        <v>125</v>
      </c>
      <c r="D816" t="s">
        <v>148</v>
      </c>
      <c r="E816" t="s">
        <v>11547</v>
      </c>
      <c r="F816" t="s">
        <v>11548</v>
      </c>
      <c r="G816" t="s">
        <v>7625</v>
      </c>
      <c r="H816" t="s">
        <v>151</v>
      </c>
      <c r="I816" t="s">
        <v>152</v>
      </c>
      <c r="J816" t="s">
        <v>11549</v>
      </c>
      <c r="K816" t="s">
        <v>96</v>
      </c>
      <c r="L816" t="s">
        <v>11550</v>
      </c>
      <c r="M816" s="35">
        <v>46008.722731481481</v>
      </c>
      <c r="N816" s="35">
        <v>46012.640972222223</v>
      </c>
      <c r="P816" t="s">
        <v>7628</v>
      </c>
      <c r="R816" t="s">
        <v>964</v>
      </c>
      <c r="S816" t="s">
        <v>964</v>
      </c>
      <c r="U816" t="s">
        <v>5928</v>
      </c>
      <c r="V816" t="s">
        <v>11551</v>
      </c>
      <c r="W816" t="s">
        <v>7628</v>
      </c>
      <c r="Y816" t="s">
        <v>15</v>
      </c>
      <c r="Z816" t="s">
        <v>105</v>
      </c>
      <c r="AB816" s="37">
        <v>1</v>
      </c>
      <c r="AC816" s="37">
        <v>35780</v>
      </c>
      <c r="AD816" s="37">
        <v>0</v>
      </c>
      <c r="AE816" s="37">
        <v>35780</v>
      </c>
    </row>
    <row r="817" spans="1:31">
      <c r="A817" t="s">
        <v>242</v>
      </c>
      <c r="B817" t="s">
        <v>248</v>
      </c>
      <c r="C817" t="s">
        <v>244</v>
      </c>
      <c r="D817" t="s">
        <v>6704</v>
      </c>
      <c r="E817" t="s">
        <v>11552</v>
      </c>
      <c r="F817" t="s">
        <v>11553</v>
      </c>
      <c r="G817" t="s">
        <v>7632</v>
      </c>
      <c r="H817" t="s">
        <v>248</v>
      </c>
      <c r="I817" t="s">
        <v>6705</v>
      </c>
      <c r="J817" t="s">
        <v>11554</v>
      </c>
      <c r="K817" t="s">
        <v>96</v>
      </c>
      <c r="L817" t="s">
        <v>11555</v>
      </c>
      <c r="M817" s="35">
        <v>46008.73709490741</v>
      </c>
      <c r="N817" s="35">
        <v>46010.482638888891</v>
      </c>
      <c r="P817" t="s">
        <v>7635</v>
      </c>
      <c r="Q817" t="s">
        <v>7636</v>
      </c>
      <c r="R817" t="s">
        <v>964</v>
      </c>
      <c r="S817" t="s">
        <v>964</v>
      </c>
      <c r="T817" t="s">
        <v>100</v>
      </c>
      <c r="U817" t="s">
        <v>5928</v>
      </c>
      <c r="V817" t="s">
        <v>11556</v>
      </c>
      <c r="W817" t="s">
        <v>102</v>
      </c>
      <c r="Y817" t="s">
        <v>11</v>
      </c>
      <c r="Z817" t="s">
        <v>105</v>
      </c>
      <c r="AA817" t="s">
        <v>2012</v>
      </c>
      <c r="AB817" s="37">
        <v>1</v>
      </c>
      <c r="AC817" s="37">
        <v>67654</v>
      </c>
      <c r="AD817" s="37">
        <v>140396</v>
      </c>
      <c r="AE817" s="37">
        <v>67654</v>
      </c>
    </row>
    <row r="818" spans="1:31">
      <c r="A818" t="s">
        <v>108</v>
      </c>
      <c r="B818" t="s">
        <v>109</v>
      </c>
      <c r="C818" t="s">
        <v>110</v>
      </c>
      <c r="D818" t="s">
        <v>180</v>
      </c>
      <c r="E818" t="s">
        <v>11557</v>
      </c>
      <c r="F818" t="s">
        <v>11558</v>
      </c>
      <c r="G818" t="s">
        <v>7632</v>
      </c>
      <c r="H818" t="s">
        <v>183</v>
      </c>
      <c r="I818" t="s">
        <v>108</v>
      </c>
      <c r="J818" t="s">
        <v>11559</v>
      </c>
      <c r="K818" t="s">
        <v>96</v>
      </c>
      <c r="L818" t="s">
        <v>11560</v>
      </c>
      <c r="M818" s="35">
        <v>46009.333333333343</v>
      </c>
      <c r="N818" s="35">
        <v>46010.352777777778</v>
      </c>
      <c r="P818" t="s">
        <v>7635</v>
      </c>
      <c r="Q818" t="s">
        <v>7636</v>
      </c>
      <c r="R818" t="s">
        <v>98</v>
      </c>
      <c r="S818" t="s">
        <v>119</v>
      </c>
      <c r="T818" t="s">
        <v>100</v>
      </c>
      <c r="U818" t="s">
        <v>5928</v>
      </c>
      <c r="V818" t="s">
        <v>11561</v>
      </c>
      <c r="W818" t="s">
        <v>102</v>
      </c>
      <c r="Y818" t="s">
        <v>8</v>
      </c>
      <c r="Z818" t="s">
        <v>105</v>
      </c>
      <c r="AA818" t="s">
        <v>188</v>
      </c>
      <c r="AB818" s="37">
        <v>1</v>
      </c>
      <c r="AC818" s="37">
        <v>35780</v>
      </c>
      <c r="AD818" s="37">
        <v>75096</v>
      </c>
      <c r="AE818" s="37">
        <v>35780</v>
      </c>
    </row>
    <row r="819" spans="1:31">
      <c r="A819" t="s">
        <v>242</v>
      </c>
      <c r="B819" t="s">
        <v>248</v>
      </c>
      <c r="C819" t="s">
        <v>244</v>
      </c>
      <c r="D819" t="s">
        <v>309</v>
      </c>
      <c r="E819" t="s">
        <v>11562</v>
      </c>
      <c r="F819" t="s">
        <v>11563</v>
      </c>
      <c r="G819" t="s">
        <v>7632</v>
      </c>
      <c r="H819" t="s">
        <v>248</v>
      </c>
      <c r="I819" t="s">
        <v>242</v>
      </c>
      <c r="J819" t="s">
        <v>11564</v>
      </c>
      <c r="K819" t="s">
        <v>96</v>
      </c>
      <c r="L819" t="s">
        <v>11565</v>
      </c>
      <c r="M819" s="35">
        <v>46009.333333333343</v>
      </c>
      <c r="N819" s="35">
        <v>46011.586111111108</v>
      </c>
      <c r="P819" t="s">
        <v>7635</v>
      </c>
      <c r="Q819" t="s">
        <v>7636</v>
      </c>
      <c r="R819" t="s">
        <v>964</v>
      </c>
      <c r="S819" t="s">
        <v>964</v>
      </c>
      <c r="T819" t="s">
        <v>100</v>
      </c>
      <c r="U819" t="s">
        <v>5928</v>
      </c>
      <c r="V819" t="s">
        <v>11566</v>
      </c>
      <c r="W819" t="s">
        <v>102</v>
      </c>
      <c r="Y819" t="s">
        <v>8</v>
      </c>
      <c r="Z819" t="s">
        <v>105</v>
      </c>
      <c r="AA819" t="s">
        <v>435</v>
      </c>
      <c r="AB819" s="37">
        <v>1</v>
      </c>
      <c r="AC819" s="37">
        <v>35780</v>
      </c>
      <c r="AD819" s="37">
        <v>75096</v>
      </c>
      <c r="AE819" s="37">
        <v>35780</v>
      </c>
    </row>
    <row r="820" spans="1:31">
      <c r="A820" t="s">
        <v>417</v>
      </c>
      <c r="B820" t="s">
        <v>86</v>
      </c>
      <c r="C820" t="s">
        <v>87</v>
      </c>
      <c r="D820" t="s">
        <v>452</v>
      </c>
      <c r="E820" t="s">
        <v>11567</v>
      </c>
      <c r="F820" t="s">
        <v>8892</v>
      </c>
      <c r="G820" t="s">
        <v>7632</v>
      </c>
      <c r="H820" t="s">
        <v>455</v>
      </c>
      <c r="I820" t="s">
        <v>417</v>
      </c>
      <c r="J820" t="s">
        <v>8893</v>
      </c>
      <c r="K820" t="s">
        <v>96</v>
      </c>
      <c r="L820" t="s">
        <v>11568</v>
      </c>
      <c r="M820" s="35">
        <v>46009.333333333343</v>
      </c>
      <c r="N820" s="35">
        <v>46010.42083333333</v>
      </c>
      <c r="P820" t="s">
        <v>7635</v>
      </c>
      <c r="Q820" t="s">
        <v>7636</v>
      </c>
      <c r="R820" t="s">
        <v>98</v>
      </c>
      <c r="S820" t="s">
        <v>99</v>
      </c>
      <c r="T820" t="s">
        <v>100</v>
      </c>
      <c r="U820" t="s">
        <v>5928</v>
      </c>
      <c r="V820" t="s">
        <v>11569</v>
      </c>
      <c r="W820" t="s">
        <v>102</v>
      </c>
      <c r="Y820" t="s">
        <v>8</v>
      </c>
      <c r="Z820" t="s">
        <v>105</v>
      </c>
      <c r="AA820" t="s">
        <v>460</v>
      </c>
      <c r="AB820" s="37">
        <v>1</v>
      </c>
      <c r="AC820" s="37">
        <v>35780</v>
      </c>
      <c r="AD820" s="37">
        <v>75096</v>
      </c>
      <c r="AE820" s="37">
        <v>35780</v>
      </c>
    </row>
    <row r="821" spans="1:31">
      <c r="A821" t="s">
        <v>492</v>
      </c>
      <c r="B821" t="s">
        <v>957</v>
      </c>
      <c r="C821" t="s">
        <v>286</v>
      </c>
      <c r="D821" t="s">
        <v>493</v>
      </c>
      <c r="E821" t="s">
        <v>11570</v>
      </c>
      <c r="F821" t="s">
        <v>11571</v>
      </c>
      <c r="G821" t="s">
        <v>7632</v>
      </c>
      <c r="H821" t="s">
        <v>496</v>
      </c>
      <c r="I821" t="s">
        <v>492</v>
      </c>
      <c r="J821" t="s">
        <v>11572</v>
      </c>
      <c r="K821" t="s">
        <v>96</v>
      </c>
      <c r="L821" t="s">
        <v>11573</v>
      </c>
      <c r="M821" s="35">
        <v>46009.333333333343</v>
      </c>
      <c r="N821" s="35">
        <v>46010.356944444437</v>
      </c>
      <c r="P821" t="s">
        <v>7635</v>
      </c>
      <c r="Q821" t="s">
        <v>7636</v>
      </c>
      <c r="R821" t="s">
        <v>98</v>
      </c>
      <c r="S821" t="s">
        <v>119</v>
      </c>
      <c r="T821" t="s">
        <v>100</v>
      </c>
      <c r="U821" t="s">
        <v>5928</v>
      </c>
      <c r="V821" t="s">
        <v>11574</v>
      </c>
      <c r="W821" t="s">
        <v>7667</v>
      </c>
      <c r="Y821" t="s">
        <v>8</v>
      </c>
      <c r="Z821" t="s">
        <v>105</v>
      </c>
      <c r="AA821" t="s">
        <v>501</v>
      </c>
      <c r="AB821" s="37">
        <v>1</v>
      </c>
      <c r="AC821" s="37">
        <v>35780</v>
      </c>
      <c r="AD821" s="37">
        <v>0</v>
      </c>
      <c r="AE821" s="37">
        <v>35780</v>
      </c>
    </row>
    <row r="822" spans="1:31">
      <c r="A822" t="s">
        <v>123</v>
      </c>
      <c r="B822" t="s">
        <v>124</v>
      </c>
      <c r="C822" t="s">
        <v>125</v>
      </c>
      <c r="D822" t="s">
        <v>11575</v>
      </c>
      <c r="E822" t="s">
        <v>11576</v>
      </c>
      <c r="F822" t="s">
        <v>11577</v>
      </c>
      <c r="G822" t="s">
        <v>7625</v>
      </c>
      <c r="H822" t="s">
        <v>174</v>
      </c>
      <c r="I822" t="s">
        <v>11578</v>
      </c>
      <c r="J822" t="s">
        <v>11579</v>
      </c>
      <c r="K822" t="s">
        <v>96</v>
      </c>
      <c r="L822" t="s">
        <v>11580</v>
      </c>
      <c r="M822" s="35">
        <v>46009.333333333343</v>
      </c>
      <c r="N822" s="35">
        <v>46014.402083333327</v>
      </c>
      <c r="P822" t="s">
        <v>7628</v>
      </c>
      <c r="R822" t="s">
        <v>964</v>
      </c>
      <c r="S822" t="s">
        <v>964</v>
      </c>
      <c r="U822" t="s">
        <v>5928</v>
      </c>
      <c r="V822" t="s">
        <v>11581</v>
      </c>
      <c r="W822" t="s">
        <v>7628</v>
      </c>
      <c r="Y822" t="s">
        <v>13</v>
      </c>
      <c r="Z822" t="s">
        <v>105</v>
      </c>
      <c r="AB822" s="37">
        <v>1</v>
      </c>
      <c r="AC822" s="37">
        <v>35780</v>
      </c>
      <c r="AD822" s="37">
        <v>0</v>
      </c>
      <c r="AE822" s="37">
        <v>35780</v>
      </c>
    </row>
    <row r="823" spans="1:31">
      <c r="A823" t="s">
        <v>85</v>
      </c>
      <c r="B823" t="s">
        <v>86</v>
      </c>
      <c r="C823" t="s">
        <v>87</v>
      </c>
      <c r="D823" t="s">
        <v>202</v>
      </c>
      <c r="E823" t="s">
        <v>11582</v>
      </c>
      <c r="F823" t="s">
        <v>11583</v>
      </c>
      <c r="G823" t="s">
        <v>7632</v>
      </c>
      <c r="H823" t="s">
        <v>93</v>
      </c>
      <c r="I823" t="s">
        <v>85</v>
      </c>
      <c r="J823" t="s">
        <v>11584</v>
      </c>
      <c r="K823" t="s">
        <v>96</v>
      </c>
      <c r="L823" t="s">
        <v>11585</v>
      </c>
      <c r="M823" s="35">
        <v>46009.333333333343</v>
      </c>
      <c r="N823" s="35">
        <v>46010.426388888889</v>
      </c>
      <c r="P823" t="s">
        <v>7635</v>
      </c>
      <c r="Q823" t="s">
        <v>7636</v>
      </c>
      <c r="R823" t="s">
        <v>964</v>
      </c>
      <c r="S823" t="s">
        <v>964</v>
      </c>
      <c r="T823" t="s">
        <v>100</v>
      </c>
      <c r="U823" t="s">
        <v>5928</v>
      </c>
      <c r="V823" t="s">
        <v>11586</v>
      </c>
      <c r="W823" t="s">
        <v>102</v>
      </c>
      <c r="Y823" t="s">
        <v>8</v>
      </c>
      <c r="Z823" t="s">
        <v>105</v>
      </c>
      <c r="AA823" t="s">
        <v>342</v>
      </c>
      <c r="AB823" s="37">
        <v>1</v>
      </c>
      <c r="AC823" s="37">
        <v>35780</v>
      </c>
      <c r="AD823" s="37">
        <v>75096</v>
      </c>
      <c r="AE823" s="37">
        <v>35780</v>
      </c>
    </row>
    <row r="824" spans="1:31">
      <c r="A824" t="s">
        <v>284</v>
      </c>
      <c r="B824" t="s">
        <v>957</v>
      </c>
      <c r="C824" t="s">
        <v>286</v>
      </c>
      <c r="D824" t="s">
        <v>8615</v>
      </c>
      <c r="E824" t="s">
        <v>11587</v>
      </c>
      <c r="F824" t="s">
        <v>11588</v>
      </c>
      <c r="G824" t="s">
        <v>8307</v>
      </c>
      <c r="H824" t="s">
        <v>290</v>
      </c>
      <c r="I824" t="s">
        <v>8618</v>
      </c>
      <c r="J824" t="s">
        <v>11589</v>
      </c>
      <c r="K824" t="s">
        <v>96</v>
      </c>
      <c r="L824" t="s">
        <v>11590</v>
      </c>
      <c r="M824" s="35">
        <v>46009.333333333343</v>
      </c>
      <c r="N824" s="35">
        <v>46011.538888888892</v>
      </c>
      <c r="P824" t="s">
        <v>7635</v>
      </c>
      <c r="Q824" t="s">
        <v>7636</v>
      </c>
      <c r="R824" t="s">
        <v>963</v>
      </c>
      <c r="S824" t="s">
        <v>964</v>
      </c>
      <c r="U824" t="s">
        <v>11591</v>
      </c>
      <c r="V824" t="s">
        <v>11592</v>
      </c>
      <c r="W824" t="s">
        <v>955</v>
      </c>
      <c r="Y824" t="s">
        <v>13</v>
      </c>
      <c r="Z824" t="s">
        <v>105</v>
      </c>
      <c r="AB824" s="37">
        <v>0</v>
      </c>
      <c r="AC824" s="37">
        <v>41241</v>
      </c>
      <c r="AD824" s="37">
        <v>0</v>
      </c>
      <c r="AE824" s="37">
        <v>41241</v>
      </c>
    </row>
    <row r="825" spans="1:31">
      <c r="A825" t="s">
        <v>492</v>
      </c>
      <c r="B825" t="s">
        <v>957</v>
      </c>
      <c r="C825" t="s">
        <v>286</v>
      </c>
      <c r="D825" t="s">
        <v>11593</v>
      </c>
      <c r="E825" t="s">
        <v>11594</v>
      </c>
      <c r="F825" t="s">
        <v>11595</v>
      </c>
      <c r="G825" t="s">
        <v>7632</v>
      </c>
      <c r="H825" t="s">
        <v>496</v>
      </c>
      <c r="I825" t="s">
        <v>11596</v>
      </c>
      <c r="J825" t="s">
        <v>11597</v>
      </c>
      <c r="K825" t="s">
        <v>96</v>
      </c>
      <c r="L825" t="s">
        <v>11598</v>
      </c>
      <c r="M825" s="35">
        <v>46009.353101851862</v>
      </c>
      <c r="N825" s="35">
        <v>46013.490972222222</v>
      </c>
      <c r="P825" t="s">
        <v>7635</v>
      </c>
      <c r="Q825" t="s">
        <v>7636</v>
      </c>
      <c r="R825" t="s">
        <v>964</v>
      </c>
      <c r="S825" t="s">
        <v>964</v>
      </c>
      <c r="T825" t="s">
        <v>100</v>
      </c>
      <c r="U825" t="s">
        <v>5928</v>
      </c>
      <c r="V825" t="s">
        <v>11599</v>
      </c>
      <c r="W825" t="s">
        <v>7667</v>
      </c>
      <c r="Y825" t="s">
        <v>11</v>
      </c>
      <c r="Z825" t="s">
        <v>105</v>
      </c>
      <c r="AA825" t="s">
        <v>501</v>
      </c>
      <c r="AB825" s="37">
        <v>1</v>
      </c>
      <c r="AC825" s="37">
        <v>67654</v>
      </c>
      <c r="AD825" s="37">
        <v>140396</v>
      </c>
      <c r="AE825" s="37">
        <v>67654</v>
      </c>
    </row>
    <row r="826" spans="1:31">
      <c r="A826" t="s">
        <v>189</v>
      </c>
      <c r="B826" t="s">
        <v>190</v>
      </c>
      <c r="C826" t="s">
        <v>191</v>
      </c>
      <c r="D826" t="s">
        <v>2238</v>
      </c>
      <c r="E826" t="s">
        <v>11600</v>
      </c>
      <c r="F826" t="s">
        <v>11601</v>
      </c>
      <c r="G826" t="s">
        <v>7632</v>
      </c>
      <c r="H826" t="s">
        <v>195</v>
      </c>
      <c r="I826" t="s">
        <v>2241</v>
      </c>
      <c r="J826" t="s">
        <v>11602</v>
      </c>
      <c r="K826" t="s">
        <v>96</v>
      </c>
      <c r="L826" t="s">
        <v>11603</v>
      </c>
      <c r="M826" s="35">
        <v>46009.353761574072</v>
      </c>
      <c r="N826" s="35">
        <v>46013.456250000003</v>
      </c>
      <c r="P826" t="s">
        <v>7635</v>
      </c>
      <c r="Q826" t="s">
        <v>7636</v>
      </c>
      <c r="R826" t="s">
        <v>98</v>
      </c>
      <c r="S826" t="s">
        <v>119</v>
      </c>
      <c r="T826" t="s">
        <v>100</v>
      </c>
      <c r="U826" t="s">
        <v>5928</v>
      </c>
      <c r="V826" t="s">
        <v>11604</v>
      </c>
      <c r="W826" t="s">
        <v>102</v>
      </c>
      <c r="Y826" t="s">
        <v>11</v>
      </c>
      <c r="Z826" t="s">
        <v>105</v>
      </c>
      <c r="AA826" t="s">
        <v>553</v>
      </c>
      <c r="AB826" s="37">
        <v>1</v>
      </c>
      <c r="AC826" s="37">
        <v>67654</v>
      </c>
      <c r="AD826" s="37">
        <v>140396</v>
      </c>
      <c r="AE826" s="37">
        <v>67654</v>
      </c>
    </row>
    <row r="827" spans="1:31">
      <c r="A827" t="s">
        <v>284</v>
      </c>
      <c r="B827" t="s">
        <v>957</v>
      </c>
      <c r="C827" t="s">
        <v>286</v>
      </c>
      <c r="D827" t="s">
        <v>1834</v>
      </c>
      <c r="E827" t="s">
        <v>11605</v>
      </c>
      <c r="F827" t="s">
        <v>11606</v>
      </c>
      <c r="G827" t="s">
        <v>7632</v>
      </c>
      <c r="H827" t="s">
        <v>290</v>
      </c>
      <c r="I827" t="s">
        <v>1837</v>
      </c>
      <c r="J827" t="s">
        <v>11607</v>
      </c>
      <c r="K827" t="s">
        <v>96</v>
      </c>
      <c r="L827" t="s">
        <v>11608</v>
      </c>
      <c r="M827" s="35">
        <v>46009.354432870372</v>
      </c>
      <c r="N827" s="35">
        <v>46010.454861111109</v>
      </c>
      <c r="P827" t="s">
        <v>7635</v>
      </c>
      <c r="Q827" t="s">
        <v>7636</v>
      </c>
      <c r="R827" t="s">
        <v>98</v>
      </c>
      <c r="S827" t="s">
        <v>99</v>
      </c>
      <c r="T827" t="s">
        <v>100</v>
      </c>
      <c r="U827" t="s">
        <v>5928</v>
      </c>
      <c r="V827" t="s">
        <v>11609</v>
      </c>
      <c r="W827" t="s">
        <v>102</v>
      </c>
      <c r="Y827" t="s">
        <v>11</v>
      </c>
      <c r="Z827" t="s">
        <v>105</v>
      </c>
      <c r="AA827" t="s">
        <v>2330</v>
      </c>
      <c r="AB827" s="37">
        <v>1</v>
      </c>
      <c r="AC827" s="37">
        <v>67654</v>
      </c>
      <c r="AD827" s="37">
        <v>140396</v>
      </c>
      <c r="AE827" s="37">
        <v>67654</v>
      </c>
    </row>
    <row r="828" spans="1:31">
      <c r="A828" t="s">
        <v>1066</v>
      </c>
      <c r="B828" t="s">
        <v>190</v>
      </c>
      <c r="C828" t="s">
        <v>191</v>
      </c>
      <c r="D828" t="s">
        <v>1067</v>
      </c>
      <c r="E828" t="s">
        <v>11610</v>
      </c>
      <c r="F828" t="s">
        <v>11611</v>
      </c>
      <c r="G828" t="s">
        <v>7632</v>
      </c>
      <c r="H828" t="s">
        <v>195</v>
      </c>
      <c r="I828" t="s">
        <v>1070</v>
      </c>
      <c r="J828" t="s">
        <v>11612</v>
      </c>
      <c r="K828" t="s">
        <v>96</v>
      </c>
      <c r="L828" t="s">
        <v>11613</v>
      </c>
      <c r="M828" s="35">
        <v>46009.375520833331</v>
      </c>
      <c r="N828" s="35">
        <v>46014.661111111112</v>
      </c>
      <c r="P828" t="s">
        <v>7635</v>
      </c>
      <c r="Q828" t="s">
        <v>7636</v>
      </c>
      <c r="R828" t="s">
        <v>98</v>
      </c>
      <c r="S828" t="s">
        <v>99</v>
      </c>
      <c r="T828" t="s">
        <v>100</v>
      </c>
      <c r="U828" t="s">
        <v>5928</v>
      </c>
      <c r="V828" t="s">
        <v>11614</v>
      </c>
      <c r="W828" t="s">
        <v>102</v>
      </c>
      <c r="Y828" t="s">
        <v>11</v>
      </c>
      <c r="Z828" t="s">
        <v>105</v>
      </c>
      <c r="AA828" t="s">
        <v>1673</v>
      </c>
      <c r="AB828" s="37">
        <v>1</v>
      </c>
      <c r="AC828" s="37">
        <v>67654</v>
      </c>
      <c r="AD828" s="37">
        <v>140396</v>
      </c>
      <c r="AE828" s="37">
        <v>67654</v>
      </c>
    </row>
    <row r="829" spans="1:31">
      <c r="A829" t="s">
        <v>85</v>
      </c>
      <c r="B829" t="s">
        <v>86</v>
      </c>
      <c r="C829" t="s">
        <v>87</v>
      </c>
      <c r="D829" t="s">
        <v>699</v>
      </c>
      <c r="E829" t="s">
        <v>11615</v>
      </c>
      <c r="F829" t="s">
        <v>11616</v>
      </c>
      <c r="G829" t="s">
        <v>7625</v>
      </c>
      <c r="H829" t="s">
        <v>93</v>
      </c>
      <c r="I829" t="s">
        <v>702</v>
      </c>
      <c r="J829" t="s">
        <v>11617</v>
      </c>
      <c r="K829" t="s">
        <v>96</v>
      </c>
      <c r="L829" t="s">
        <v>11618</v>
      </c>
      <c r="M829" s="35">
        <v>46009.3671875</v>
      </c>
      <c r="N829" s="35">
        <v>46014.402083333327</v>
      </c>
      <c r="P829" t="s">
        <v>7628</v>
      </c>
      <c r="R829" t="s">
        <v>964</v>
      </c>
      <c r="S829" t="s">
        <v>11619</v>
      </c>
      <c r="U829" t="s">
        <v>5928</v>
      </c>
      <c r="V829" t="s">
        <v>11620</v>
      </c>
      <c r="W829" t="s">
        <v>7628</v>
      </c>
      <c r="Y829" t="s">
        <v>15</v>
      </c>
      <c r="Z829" t="s">
        <v>105</v>
      </c>
      <c r="AB829" s="37">
        <v>1</v>
      </c>
      <c r="AC829" s="37">
        <v>35780</v>
      </c>
      <c r="AD829" s="37">
        <v>0</v>
      </c>
      <c r="AE829" s="37">
        <v>35780</v>
      </c>
    </row>
    <row r="830" spans="1:31">
      <c r="A830" t="s">
        <v>189</v>
      </c>
      <c r="B830" t="s">
        <v>190</v>
      </c>
      <c r="C830" t="s">
        <v>191</v>
      </c>
      <c r="D830" t="s">
        <v>210</v>
      </c>
      <c r="E830" t="s">
        <v>11621</v>
      </c>
      <c r="F830" t="s">
        <v>11622</v>
      </c>
      <c r="G830" t="s">
        <v>7632</v>
      </c>
      <c r="H830" t="s">
        <v>195</v>
      </c>
      <c r="I830" t="s">
        <v>189</v>
      </c>
      <c r="J830" t="s">
        <v>11623</v>
      </c>
      <c r="K830" t="s">
        <v>96</v>
      </c>
      <c r="L830" t="s">
        <v>11624</v>
      </c>
      <c r="M830" s="35">
        <v>46009.386111111111</v>
      </c>
      <c r="N830" s="35">
        <v>46014.429166666669</v>
      </c>
      <c r="P830" t="s">
        <v>7635</v>
      </c>
      <c r="Q830" t="s">
        <v>7636</v>
      </c>
      <c r="R830" t="s">
        <v>98</v>
      </c>
      <c r="S830" t="s">
        <v>99</v>
      </c>
      <c r="U830" t="s">
        <v>5928</v>
      </c>
      <c r="V830" t="s">
        <v>11625</v>
      </c>
      <c r="W830" t="s">
        <v>102</v>
      </c>
      <c r="Y830" t="s">
        <v>8</v>
      </c>
      <c r="Z830" t="s">
        <v>105</v>
      </c>
      <c r="AA830" t="s">
        <v>7841</v>
      </c>
      <c r="AB830" s="37">
        <v>1</v>
      </c>
      <c r="AC830" s="37">
        <v>35780</v>
      </c>
      <c r="AD830" s="37">
        <v>75096</v>
      </c>
      <c r="AE830" s="37">
        <v>35780</v>
      </c>
    </row>
    <row r="831" spans="1:31">
      <c r="A831" t="s">
        <v>417</v>
      </c>
      <c r="B831" t="s">
        <v>86</v>
      </c>
      <c r="C831" t="s">
        <v>87</v>
      </c>
      <c r="D831" t="s">
        <v>2623</v>
      </c>
      <c r="E831" t="s">
        <v>11626</v>
      </c>
      <c r="F831" t="s">
        <v>11627</v>
      </c>
      <c r="G831" t="s">
        <v>7625</v>
      </c>
      <c r="H831" t="s">
        <v>455</v>
      </c>
      <c r="I831" t="s">
        <v>2626</v>
      </c>
      <c r="J831" t="s">
        <v>11628</v>
      </c>
      <c r="K831" t="s">
        <v>96</v>
      </c>
      <c r="L831" t="s">
        <v>11629</v>
      </c>
      <c r="M831" s="35">
        <v>46009.38721064815</v>
      </c>
      <c r="N831" s="35">
        <v>46017.371527777781</v>
      </c>
      <c r="P831" t="s">
        <v>7628</v>
      </c>
      <c r="R831" t="s">
        <v>964</v>
      </c>
      <c r="S831" t="s">
        <v>964</v>
      </c>
      <c r="U831" t="s">
        <v>5928</v>
      </c>
      <c r="V831" t="s">
        <v>11630</v>
      </c>
      <c r="W831" t="s">
        <v>7628</v>
      </c>
      <c r="Y831" t="s">
        <v>15</v>
      </c>
      <c r="Z831" t="s">
        <v>105</v>
      </c>
      <c r="AB831" s="37">
        <v>1</v>
      </c>
      <c r="AC831" s="37">
        <v>35780</v>
      </c>
      <c r="AD831" s="37">
        <v>0</v>
      </c>
      <c r="AE831" s="37">
        <v>35780</v>
      </c>
    </row>
    <row r="832" spans="1:31">
      <c r="A832" t="s">
        <v>189</v>
      </c>
      <c r="B832" t="s">
        <v>190</v>
      </c>
      <c r="C832" t="s">
        <v>191</v>
      </c>
      <c r="D832" t="s">
        <v>374</v>
      </c>
      <c r="E832" t="s">
        <v>11631</v>
      </c>
      <c r="F832" t="s">
        <v>11632</v>
      </c>
      <c r="G832" t="s">
        <v>7632</v>
      </c>
      <c r="H832" t="s">
        <v>195</v>
      </c>
      <c r="I832" t="s">
        <v>377</v>
      </c>
      <c r="J832" t="s">
        <v>11633</v>
      </c>
      <c r="K832" t="s">
        <v>96</v>
      </c>
      <c r="L832" t="s">
        <v>11634</v>
      </c>
      <c r="M832" s="35">
        <v>46009.410057870373</v>
      </c>
      <c r="N832" s="35">
        <v>46015.510416666657</v>
      </c>
      <c r="P832" t="s">
        <v>7635</v>
      </c>
      <c r="Q832" t="s">
        <v>7636</v>
      </c>
      <c r="R832" t="s">
        <v>964</v>
      </c>
      <c r="S832" t="s">
        <v>964</v>
      </c>
      <c r="T832" t="s">
        <v>100</v>
      </c>
      <c r="U832" t="s">
        <v>5928</v>
      </c>
      <c r="V832" t="s">
        <v>11635</v>
      </c>
      <c r="W832" t="s">
        <v>102</v>
      </c>
      <c r="Y832" t="s">
        <v>11</v>
      </c>
      <c r="Z832" t="s">
        <v>105</v>
      </c>
      <c r="AA832" t="s">
        <v>823</v>
      </c>
      <c r="AB832" s="37">
        <v>1</v>
      </c>
      <c r="AC832" s="37">
        <v>67654</v>
      </c>
      <c r="AD832" s="37">
        <v>140396</v>
      </c>
      <c r="AE832" s="37">
        <v>67654</v>
      </c>
    </row>
    <row r="833" spans="1:31">
      <c r="A833" t="s">
        <v>189</v>
      </c>
      <c r="B833" t="s">
        <v>190</v>
      </c>
      <c r="C833" t="s">
        <v>191</v>
      </c>
      <c r="D833" t="s">
        <v>837</v>
      </c>
      <c r="E833" t="s">
        <v>11636</v>
      </c>
      <c r="F833" t="s">
        <v>11637</v>
      </c>
      <c r="G833" t="s">
        <v>7632</v>
      </c>
      <c r="H833" t="s">
        <v>195</v>
      </c>
      <c r="I833" t="s">
        <v>840</v>
      </c>
      <c r="J833" t="s">
        <v>11638</v>
      </c>
      <c r="K833" t="s">
        <v>96</v>
      </c>
      <c r="L833" t="s">
        <v>11639</v>
      </c>
      <c r="M833" s="35">
        <v>46009.436932870369</v>
      </c>
      <c r="N833" s="35">
        <v>46015.517361111109</v>
      </c>
      <c r="P833" t="s">
        <v>7635</v>
      </c>
      <c r="Q833" t="s">
        <v>7636</v>
      </c>
      <c r="R833" t="s">
        <v>964</v>
      </c>
      <c r="S833" t="s">
        <v>964</v>
      </c>
      <c r="U833" t="s">
        <v>5928</v>
      </c>
      <c r="V833" t="s">
        <v>11640</v>
      </c>
      <c r="W833" t="s">
        <v>102</v>
      </c>
      <c r="Y833" t="s">
        <v>8</v>
      </c>
      <c r="Z833" t="s">
        <v>105</v>
      </c>
      <c r="AB833" s="37">
        <v>1</v>
      </c>
      <c r="AC833" s="37">
        <v>35780</v>
      </c>
      <c r="AD833" s="37">
        <v>75096</v>
      </c>
      <c r="AE833" s="37">
        <v>35780</v>
      </c>
    </row>
    <row r="834" spans="1:31">
      <c r="A834" t="s">
        <v>297</v>
      </c>
      <c r="B834" t="s">
        <v>109</v>
      </c>
      <c r="C834" t="s">
        <v>110</v>
      </c>
      <c r="D834" t="s">
        <v>352</v>
      </c>
      <c r="E834" t="s">
        <v>11641</v>
      </c>
      <c r="F834" t="s">
        <v>11642</v>
      </c>
      <c r="G834" t="s">
        <v>7632</v>
      </c>
      <c r="H834" t="s">
        <v>302</v>
      </c>
      <c r="I834" t="s">
        <v>297</v>
      </c>
      <c r="J834" t="s">
        <v>11643</v>
      </c>
      <c r="K834" t="s">
        <v>96</v>
      </c>
      <c r="L834" t="s">
        <v>11644</v>
      </c>
      <c r="M834" s="35">
        <v>46009.421840277777</v>
      </c>
      <c r="N834" s="35">
        <v>46010.407638888893</v>
      </c>
      <c r="P834" t="s">
        <v>7635</v>
      </c>
      <c r="Q834" t="s">
        <v>7636</v>
      </c>
      <c r="R834" t="s">
        <v>963</v>
      </c>
      <c r="S834" t="s">
        <v>964</v>
      </c>
      <c r="T834" t="s">
        <v>100</v>
      </c>
      <c r="U834" t="s">
        <v>5928</v>
      </c>
      <c r="V834" t="s">
        <v>11645</v>
      </c>
      <c r="W834" t="s">
        <v>102</v>
      </c>
      <c r="Y834" t="s">
        <v>8</v>
      </c>
      <c r="Z834" t="s">
        <v>105</v>
      </c>
      <c r="AA834" t="s">
        <v>2537</v>
      </c>
      <c r="AB834" s="37">
        <v>1</v>
      </c>
      <c r="AC834" s="37">
        <v>35780</v>
      </c>
      <c r="AD834" s="37">
        <v>75096</v>
      </c>
      <c r="AE834" s="37">
        <v>35780</v>
      </c>
    </row>
    <row r="835" spans="1:31">
      <c r="A835" t="s">
        <v>417</v>
      </c>
      <c r="B835" t="s">
        <v>86</v>
      </c>
      <c r="C835" t="s">
        <v>87</v>
      </c>
      <c r="D835" t="s">
        <v>2914</v>
      </c>
      <c r="E835" t="s">
        <v>11646</v>
      </c>
      <c r="F835" t="s">
        <v>11647</v>
      </c>
      <c r="G835" t="s">
        <v>7625</v>
      </c>
      <c r="H835" t="s">
        <v>630</v>
      </c>
      <c r="I835" t="s">
        <v>2917</v>
      </c>
      <c r="J835" t="s">
        <v>11648</v>
      </c>
      <c r="K835" t="s">
        <v>96</v>
      </c>
      <c r="L835" t="s">
        <v>11649</v>
      </c>
      <c r="M835" s="35">
        <v>46009.412222222221</v>
      </c>
      <c r="N835" s="35">
        <v>46017.451388888891</v>
      </c>
      <c r="P835" t="s">
        <v>7628</v>
      </c>
      <c r="R835" t="s">
        <v>98</v>
      </c>
      <c r="S835" t="s">
        <v>119</v>
      </c>
      <c r="U835" t="s">
        <v>5928</v>
      </c>
      <c r="V835" t="s">
        <v>11650</v>
      </c>
      <c r="W835" t="s">
        <v>7628</v>
      </c>
      <c r="Y835" t="s">
        <v>104</v>
      </c>
      <c r="Z835" t="s">
        <v>1167</v>
      </c>
      <c r="AB835" s="37">
        <v>1</v>
      </c>
      <c r="AC835" s="37">
        <v>35780</v>
      </c>
      <c r="AD835" s="37">
        <v>0</v>
      </c>
      <c r="AE835" s="37">
        <v>35780</v>
      </c>
    </row>
    <row r="836" spans="1:31">
      <c r="A836" t="s">
        <v>242</v>
      </c>
      <c r="B836" t="s">
        <v>248</v>
      </c>
      <c r="C836" t="s">
        <v>244</v>
      </c>
      <c r="D836" t="s">
        <v>309</v>
      </c>
      <c r="E836" t="s">
        <v>11651</v>
      </c>
      <c r="F836" t="s">
        <v>11652</v>
      </c>
      <c r="G836" t="s">
        <v>7632</v>
      </c>
      <c r="H836" t="s">
        <v>248</v>
      </c>
      <c r="I836" t="s">
        <v>242</v>
      </c>
      <c r="J836" t="s">
        <v>11653</v>
      </c>
      <c r="K836" t="s">
        <v>96</v>
      </c>
      <c r="L836" t="s">
        <v>11654</v>
      </c>
      <c r="M836" s="35">
        <v>46009.429513888892</v>
      </c>
      <c r="N836" s="35">
        <v>46010.502083333333</v>
      </c>
      <c r="P836" t="s">
        <v>7635</v>
      </c>
      <c r="Q836" t="s">
        <v>7636</v>
      </c>
      <c r="R836" t="s">
        <v>964</v>
      </c>
      <c r="S836" t="s">
        <v>964</v>
      </c>
      <c r="T836" t="s">
        <v>100</v>
      </c>
      <c r="U836" t="s">
        <v>5928</v>
      </c>
      <c r="V836" t="s">
        <v>11655</v>
      </c>
      <c r="W836" t="s">
        <v>102</v>
      </c>
      <c r="Y836" t="s">
        <v>8</v>
      </c>
      <c r="Z836" t="s">
        <v>105</v>
      </c>
      <c r="AA836" t="s">
        <v>3022</v>
      </c>
      <c r="AB836" s="37">
        <v>1</v>
      </c>
      <c r="AC836" s="37">
        <v>35780</v>
      </c>
      <c r="AD836" s="37">
        <v>75096</v>
      </c>
      <c r="AE836" s="37">
        <v>35780</v>
      </c>
    </row>
    <row r="837" spans="1:31">
      <c r="A837" t="s">
        <v>189</v>
      </c>
      <c r="B837" t="s">
        <v>190</v>
      </c>
      <c r="C837" t="s">
        <v>191</v>
      </c>
      <c r="D837" t="s">
        <v>210</v>
      </c>
      <c r="E837" t="s">
        <v>11656</v>
      </c>
      <c r="F837" t="s">
        <v>11657</v>
      </c>
      <c r="G837" t="s">
        <v>7632</v>
      </c>
      <c r="H837" t="s">
        <v>195</v>
      </c>
      <c r="I837" t="s">
        <v>189</v>
      </c>
      <c r="J837" t="s">
        <v>11658</v>
      </c>
      <c r="K837" t="s">
        <v>96</v>
      </c>
      <c r="L837" t="s">
        <v>11659</v>
      </c>
      <c r="M837" s="35">
        <v>46009.430173611108</v>
      </c>
      <c r="N837" s="35">
        <v>46021.620833333327</v>
      </c>
      <c r="P837" t="s">
        <v>7635</v>
      </c>
      <c r="Q837" t="s">
        <v>7636</v>
      </c>
      <c r="R837" t="s">
        <v>142</v>
      </c>
      <c r="S837" t="s">
        <v>2137</v>
      </c>
      <c r="U837" t="s">
        <v>5928</v>
      </c>
      <c r="V837" t="s">
        <v>11660</v>
      </c>
      <c r="W837" t="s">
        <v>102</v>
      </c>
      <c r="Y837" t="s">
        <v>8</v>
      </c>
      <c r="Z837" t="s">
        <v>105</v>
      </c>
      <c r="AA837" t="s">
        <v>8363</v>
      </c>
      <c r="AB837" s="37">
        <v>1</v>
      </c>
      <c r="AC837" s="37">
        <v>35780</v>
      </c>
      <c r="AD837" s="37">
        <v>75096</v>
      </c>
      <c r="AE837" s="37">
        <v>35780</v>
      </c>
    </row>
    <row r="838" spans="1:31">
      <c r="A838" t="s">
        <v>231</v>
      </c>
      <c r="B838" t="s">
        <v>86</v>
      </c>
      <c r="C838" t="s">
        <v>87</v>
      </c>
      <c r="D838" t="s">
        <v>1298</v>
      </c>
      <c r="E838" t="s">
        <v>11661</v>
      </c>
      <c r="F838" t="s">
        <v>9125</v>
      </c>
      <c r="G838" t="s">
        <v>7632</v>
      </c>
      <c r="H838" t="s">
        <v>235</v>
      </c>
      <c r="I838" t="s">
        <v>1301</v>
      </c>
      <c r="J838" t="s">
        <v>9126</v>
      </c>
      <c r="K838" t="s">
        <v>96</v>
      </c>
      <c r="L838" t="s">
        <v>11662</v>
      </c>
      <c r="M838" s="35">
        <v>46009.44462962963</v>
      </c>
      <c r="N838" s="35">
        <v>46010.600694444453</v>
      </c>
      <c r="P838" t="s">
        <v>7635</v>
      </c>
      <c r="Q838" t="s">
        <v>7636</v>
      </c>
      <c r="R838" t="s">
        <v>98</v>
      </c>
      <c r="S838" t="s">
        <v>119</v>
      </c>
      <c r="T838" t="s">
        <v>100</v>
      </c>
      <c r="U838" t="s">
        <v>5928</v>
      </c>
      <c r="V838" t="s">
        <v>11663</v>
      </c>
      <c r="W838" t="s">
        <v>102</v>
      </c>
      <c r="Y838" t="s">
        <v>11</v>
      </c>
      <c r="Z838" t="s">
        <v>105</v>
      </c>
      <c r="AA838" t="s">
        <v>241</v>
      </c>
      <c r="AB838" s="37">
        <v>1</v>
      </c>
      <c r="AC838" s="37">
        <v>67654</v>
      </c>
      <c r="AD838" s="37">
        <v>140396</v>
      </c>
      <c r="AE838" s="37">
        <v>67654</v>
      </c>
    </row>
    <row r="839" spans="1:31">
      <c r="A839" t="s">
        <v>242</v>
      </c>
      <c r="B839" t="s">
        <v>248</v>
      </c>
      <c r="C839" t="s">
        <v>244</v>
      </c>
      <c r="D839" t="s">
        <v>309</v>
      </c>
      <c r="E839" t="s">
        <v>11664</v>
      </c>
      <c r="F839" t="s">
        <v>11665</v>
      </c>
      <c r="G839" t="s">
        <v>7632</v>
      </c>
      <c r="H839" t="s">
        <v>248</v>
      </c>
      <c r="I839" t="s">
        <v>242</v>
      </c>
      <c r="J839" t="s">
        <v>11666</v>
      </c>
      <c r="K839" t="s">
        <v>96</v>
      </c>
      <c r="L839" t="s">
        <v>11667</v>
      </c>
      <c r="M839" s="35">
        <v>46009.456250000003</v>
      </c>
      <c r="N839" s="35">
        <v>46010.603472222218</v>
      </c>
      <c r="P839" t="s">
        <v>7635</v>
      </c>
      <c r="Q839" t="s">
        <v>7636</v>
      </c>
      <c r="R839" t="s">
        <v>963</v>
      </c>
      <c r="S839" t="s">
        <v>963</v>
      </c>
      <c r="T839" t="s">
        <v>100</v>
      </c>
      <c r="U839" t="s">
        <v>5928</v>
      </c>
      <c r="V839" t="s">
        <v>11668</v>
      </c>
      <c r="W839" t="s">
        <v>102</v>
      </c>
      <c r="Y839" t="s">
        <v>8</v>
      </c>
      <c r="Z839" t="s">
        <v>105</v>
      </c>
      <c r="AA839" t="s">
        <v>1929</v>
      </c>
      <c r="AB839" s="37">
        <v>1</v>
      </c>
      <c r="AC839" s="37">
        <v>35780</v>
      </c>
      <c r="AD839" s="37">
        <v>75096</v>
      </c>
      <c r="AE839" s="37">
        <v>35780</v>
      </c>
    </row>
    <row r="840" spans="1:31">
      <c r="A840" t="s">
        <v>242</v>
      </c>
      <c r="B840" t="s">
        <v>248</v>
      </c>
      <c r="C840" t="s">
        <v>244</v>
      </c>
      <c r="D840" t="s">
        <v>6103</v>
      </c>
      <c r="E840" t="s">
        <v>11669</v>
      </c>
      <c r="F840" t="s">
        <v>7961</v>
      </c>
      <c r="G840" t="s">
        <v>7632</v>
      </c>
      <c r="H840" t="s">
        <v>248</v>
      </c>
      <c r="I840" t="s">
        <v>6106</v>
      </c>
      <c r="J840" t="s">
        <v>7962</v>
      </c>
      <c r="K840" t="s">
        <v>96</v>
      </c>
      <c r="L840" t="s">
        <v>11670</v>
      </c>
      <c r="M840" s="35">
        <v>46009.457025462973</v>
      </c>
      <c r="N840" s="35">
        <v>46011.363194444442</v>
      </c>
      <c r="P840" t="s">
        <v>7635</v>
      </c>
      <c r="Q840" t="s">
        <v>7636</v>
      </c>
      <c r="R840" t="s">
        <v>964</v>
      </c>
      <c r="S840" t="s">
        <v>964</v>
      </c>
      <c r="T840" t="s">
        <v>100</v>
      </c>
      <c r="U840" t="s">
        <v>5928</v>
      </c>
      <c r="V840" t="s">
        <v>11671</v>
      </c>
      <c r="W840" t="s">
        <v>102</v>
      </c>
      <c r="Y840" t="s">
        <v>11</v>
      </c>
      <c r="Z840" t="s">
        <v>105</v>
      </c>
      <c r="AA840" t="s">
        <v>3351</v>
      </c>
      <c r="AB840" s="37">
        <v>1</v>
      </c>
      <c r="AC840" s="37">
        <v>67654</v>
      </c>
      <c r="AD840" s="37">
        <v>140396</v>
      </c>
      <c r="AE840" s="37">
        <v>67654</v>
      </c>
    </row>
    <row r="841" spans="1:31">
      <c r="A841" t="s">
        <v>1066</v>
      </c>
      <c r="B841" t="s">
        <v>190</v>
      </c>
      <c r="C841" t="s">
        <v>191</v>
      </c>
      <c r="D841" t="s">
        <v>1119</v>
      </c>
      <c r="E841" t="s">
        <v>11672</v>
      </c>
      <c r="F841" t="s">
        <v>11673</v>
      </c>
      <c r="G841" t="s">
        <v>7632</v>
      </c>
      <c r="H841" t="s">
        <v>195</v>
      </c>
      <c r="I841" t="s">
        <v>1122</v>
      </c>
      <c r="J841" t="s">
        <v>11674</v>
      </c>
      <c r="K841" t="s">
        <v>96</v>
      </c>
      <c r="L841" t="s">
        <v>11675</v>
      </c>
      <c r="M841" s="35">
        <v>46009.459687499999</v>
      </c>
      <c r="N841" s="35">
        <v>46013.45416666667</v>
      </c>
      <c r="P841" t="s">
        <v>7635</v>
      </c>
      <c r="Q841" t="s">
        <v>7636</v>
      </c>
      <c r="R841" t="s">
        <v>98</v>
      </c>
      <c r="S841" t="s">
        <v>119</v>
      </c>
      <c r="T841" t="s">
        <v>100</v>
      </c>
      <c r="U841" t="s">
        <v>5928</v>
      </c>
      <c r="V841" t="s">
        <v>11676</v>
      </c>
      <c r="W841" t="s">
        <v>102</v>
      </c>
      <c r="Y841" t="s">
        <v>11</v>
      </c>
      <c r="Z841" t="s">
        <v>105</v>
      </c>
      <c r="AA841" t="s">
        <v>1075</v>
      </c>
      <c r="AB841" s="37">
        <v>1</v>
      </c>
      <c r="AC841" s="37">
        <v>67654</v>
      </c>
      <c r="AD841" s="37">
        <v>140396</v>
      </c>
      <c r="AE841" s="37">
        <v>67654</v>
      </c>
    </row>
    <row r="842" spans="1:31">
      <c r="A842" t="s">
        <v>189</v>
      </c>
      <c r="B842" t="s">
        <v>190</v>
      </c>
      <c r="C842" t="s">
        <v>191</v>
      </c>
      <c r="D842" t="s">
        <v>210</v>
      </c>
      <c r="E842" t="s">
        <v>11677</v>
      </c>
      <c r="F842" t="s">
        <v>11678</v>
      </c>
      <c r="G842" t="s">
        <v>7632</v>
      </c>
      <c r="H842" t="s">
        <v>195</v>
      </c>
      <c r="I842" t="s">
        <v>189</v>
      </c>
      <c r="J842" t="s">
        <v>11679</v>
      </c>
      <c r="K842" t="s">
        <v>96</v>
      </c>
      <c r="L842" t="s">
        <v>11680</v>
      </c>
      <c r="M842" s="35">
        <v>46009.452337962961</v>
      </c>
      <c r="N842" s="35">
        <v>46015.448611111111</v>
      </c>
      <c r="P842" t="s">
        <v>7635</v>
      </c>
      <c r="Q842" t="s">
        <v>7636</v>
      </c>
      <c r="R842" t="s">
        <v>964</v>
      </c>
      <c r="S842" t="s">
        <v>964</v>
      </c>
      <c r="U842" t="s">
        <v>5928</v>
      </c>
      <c r="V842" t="s">
        <v>11681</v>
      </c>
      <c r="W842" t="s">
        <v>102</v>
      </c>
      <c r="Y842" t="s">
        <v>8</v>
      </c>
      <c r="Z842" t="s">
        <v>105</v>
      </c>
      <c r="AA842" t="s">
        <v>7841</v>
      </c>
      <c r="AB842" s="37">
        <v>1</v>
      </c>
      <c r="AC842" s="37">
        <v>35780</v>
      </c>
      <c r="AD842" s="37">
        <v>75096</v>
      </c>
      <c r="AE842" s="37">
        <v>35780</v>
      </c>
    </row>
    <row r="843" spans="1:31">
      <c r="A843" t="s">
        <v>1066</v>
      </c>
      <c r="B843" t="s">
        <v>190</v>
      </c>
      <c r="C843" t="s">
        <v>191</v>
      </c>
      <c r="D843" t="s">
        <v>1350</v>
      </c>
      <c r="E843" t="s">
        <v>11682</v>
      </c>
      <c r="F843" t="s">
        <v>11683</v>
      </c>
      <c r="G843" t="s">
        <v>7625</v>
      </c>
      <c r="H843" t="s">
        <v>195</v>
      </c>
      <c r="I843" t="s">
        <v>1353</v>
      </c>
      <c r="J843" t="s">
        <v>11684</v>
      </c>
      <c r="K843" t="s">
        <v>96</v>
      </c>
      <c r="L843" t="s">
        <v>11685</v>
      </c>
      <c r="M843" s="35">
        <v>46009.468321759261</v>
      </c>
      <c r="N843" s="35">
        <v>46021.603472222218</v>
      </c>
      <c r="P843" t="s">
        <v>7628</v>
      </c>
      <c r="R843" t="s">
        <v>963</v>
      </c>
      <c r="S843" t="s">
        <v>963</v>
      </c>
      <c r="U843" t="s">
        <v>5928</v>
      </c>
      <c r="V843" t="s">
        <v>11686</v>
      </c>
      <c r="W843" t="s">
        <v>7628</v>
      </c>
      <c r="Y843" t="s">
        <v>13</v>
      </c>
      <c r="Z843" t="s">
        <v>105</v>
      </c>
      <c r="AB843" s="37">
        <v>1</v>
      </c>
      <c r="AC843" s="37">
        <v>35780</v>
      </c>
      <c r="AD843" s="37">
        <v>0</v>
      </c>
      <c r="AE843" s="37">
        <v>35780</v>
      </c>
    </row>
    <row r="844" spans="1:31">
      <c r="A844" t="s">
        <v>189</v>
      </c>
      <c r="B844" t="s">
        <v>190</v>
      </c>
      <c r="C844" t="s">
        <v>191</v>
      </c>
      <c r="D844" t="s">
        <v>6565</v>
      </c>
      <c r="E844" t="s">
        <v>11687</v>
      </c>
      <c r="F844" t="s">
        <v>11688</v>
      </c>
      <c r="G844" t="s">
        <v>7632</v>
      </c>
      <c r="H844" t="s">
        <v>195</v>
      </c>
      <c r="I844" t="s">
        <v>6566</v>
      </c>
      <c r="J844" t="s">
        <v>11689</v>
      </c>
      <c r="K844" t="s">
        <v>96</v>
      </c>
      <c r="L844" t="s">
        <v>11690</v>
      </c>
      <c r="M844" s="35">
        <v>46009.467592592591</v>
      </c>
      <c r="N844" s="35">
        <v>46014.318055555559</v>
      </c>
      <c r="P844" t="s">
        <v>7635</v>
      </c>
      <c r="Q844" t="s">
        <v>7636</v>
      </c>
      <c r="R844" t="s">
        <v>964</v>
      </c>
      <c r="S844" t="s">
        <v>964</v>
      </c>
      <c r="T844" t="s">
        <v>100</v>
      </c>
      <c r="U844" t="s">
        <v>5928</v>
      </c>
      <c r="V844" t="s">
        <v>11691</v>
      </c>
      <c r="W844" t="s">
        <v>102</v>
      </c>
      <c r="Y844" t="s">
        <v>11</v>
      </c>
      <c r="Z844" t="s">
        <v>105</v>
      </c>
      <c r="AA844" t="s">
        <v>823</v>
      </c>
      <c r="AB844" s="37">
        <v>1</v>
      </c>
      <c r="AC844" s="37">
        <v>67654</v>
      </c>
      <c r="AD844" s="37">
        <v>140396</v>
      </c>
      <c r="AE844" s="37">
        <v>67654</v>
      </c>
    </row>
    <row r="845" spans="1:31">
      <c r="A845" t="s">
        <v>750</v>
      </c>
      <c r="B845" t="s">
        <v>957</v>
      </c>
      <c r="C845" t="s">
        <v>286</v>
      </c>
      <c r="D845" t="s">
        <v>1006</v>
      </c>
      <c r="E845" t="s">
        <v>11692</v>
      </c>
      <c r="F845" t="s">
        <v>11693</v>
      </c>
      <c r="G845" t="s">
        <v>7625</v>
      </c>
      <c r="H845" t="s">
        <v>754</v>
      </c>
      <c r="I845" t="s">
        <v>1009</v>
      </c>
      <c r="J845" t="s">
        <v>11694</v>
      </c>
      <c r="K845" t="s">
        <v>96</v>
      </c>
      <c r="L845" t="s">
        <v>11695</v>
      </c>
      <c r="M845" s="35">
        <v>46009.469027777777</v>
      </c>
      <c r="N845" s="35">
        <v>46017.377083333333</v>
      </c>
      <c r="P845" t="s">
        <v>7628</v>
      </c>
      <c r="R845" t="s">
        <v>964</v>
      </c>
      <c r="S845" t="s">
        <v>964</v>
      </c>
      <c r="U845" t="s">
        <v>5928</v>
      </c>
      <c r="V845" t="s">
        <v>11696</v>
      </c>
      <c r="W845" t="s">
        <v>7628</v>
      </c>
      <c r="Y845" t="s">
        <v>15</v>
      </c>
      <c r="Z845" t="s">
        <v>105</v>
      </c>
      <c r="AB845" s="37">
        <v>1</v>
      </c>
      <c r="AC845" s="37">
        <v>35780</v>
      </c>
      <c r="AD845" s="37">
        <v>0</v>
      </c>
      <c r="AE845" s="37">
        <v>35780</v>
      </c>
    </row>
    <row r="846" spans="1:31">
      <c r="A846" t="s">
        <v>147</v>
      </c>
      <c r="B846" t="s">
        <v>124</v>
      </c>
      <c r="C846" t="s">
        <v>125</v>
      </c>
      <c r="D846" t="s">
        <v>1716</v>
      </c>
      <c r="E846" t="s">
        <v>11697</v>
      </c>
      <c r="F846" t="s">
        <v>11698</v>
      </c>
      <c r="G846" t="s">
        <v>7625</v>
      </c>
      <c r="H846" t="s">
        <v>129</v>
      </c>
      <c r="I846" t="s">
        <v>1719</v>
      </c>
      <c r="J846" t="s">
        <v>11699</v>
      </c>
      <c r="K846" t="s">
        <v>96</v>
      </c>
      <c r="L846" t="s">
        <v>11700</v>
      </c>
      <c r="M846" s="35">
        <v>46009.491539351853</v>
      </c>
      <c r="N846" s="35">
        <v>46012.64166666667</v>
      </c>
      <c r="P846" t="s">
        <v>7628</v>
      </c>
      <c r="R846" t="s">
        <v>98</v>
      </c>
      <c r="S846" t="s">
        <v>99</v>
      </c>
      <c r="U846" t="s">
        <v>5928</v>
      </c>
      <c r="V846" t="s">
        <v>11701</v>
      </c>
      <c r="W846" t="s">
        <v>7628</v>
      </c>
      <c r="Y846" t="s">
        <v>15</v>
      </c>
      <c r="Z846" t="s">
        <v>105</v>
      </c>
      <c r="AB846" s="37">
        <v>1</v>
      </c>
      <c r="AC846" s="37">
        <v>35780</v>
      </c>
      <c r="AD846" s="37">
        <v>0</v>
      </c>
      <c r="AE846" s="37">
        <v>35780</v>
      </c>
    </row>
    <row r="847" spans="1:31">
      <c r="A847" t="s">
        <v>242</v>
      </c>
      <c r="B847" t="s">
        <v>248</v>
      </c>
      <c r="C847" t="s">
        <v>244</v>
      </c>
      <c r="D847" t="s">
        <v>6540</v>
      </c>
      <c r="E847" t="s">
        <v>11702</v>
      </c>
      <c r="F847" t="s">
        <v>11703</v>
      </c>
      <c r="G847" t="s">
        <v>7632</v>
      </c>
      <c r="H847" t="s">
        <v>248</v>
      </c>
      <c r="I847" t="s">
        <v>6541</v>
      </c>
      <c r="J847" t="s">
        <v>11704</v>
      </c>
      <c r="K847" t="s">
        <v>96</v>
      </c>
      <c r="L847" t="s">
        <v>11705</v>
      </c>
      <c r="M847" s="35">
        <v>46009.482858796298</v>
      </c>
      <c r="N847" s="35">
        <v>46010.478472222218</v>
      </c>
      <c r="P847" t="s">
        <v>7635</v>
      </c>
      <c r="Q847" t="s">
        <v>7636</v>
      </c>
      <c r="R847" t="s">
        <v>964</v>
      </c>
      <c r="S847" t="s">
        <v>964</v>
      </c>
      <c r="T847" t="s">
        <v>100</v>
      </c>
      <c r="U847" t="s">
        <v>5928</v>
      </c>
      <c r="V847" t="s">
        <v>11706</v>
      </c>
      <c r="W847" t="s">
        <v>102</v>
      </c>
      <c r="Y847" t="s">
        <v>11</v>
      </c>
      <c r="Z847" t="s">
        <v>105</v>
      </c>
      <c r="AA847" t="s">
        <v>3485</v>
      </c>
      <c r="AB847" s="37">
        <v>1</v>
      </c>
      <c r="AC847" s="37">
        <v>67654</v>
      </c>
      <c r="AD847" s="37">
        <v>140396</v>
      </c>
      <c r="AE847" s="37">
        <v>67654</v>
      </c>
    </row>
    <row r="848" spans="1:31">
      <c r="A848" t="s">
        <v>1066</v>
      </c>
      <c r="B848" t="s">
        <v>190</v>
      </c>
      <c r="C848" t="s">
        <v>191</v>
      </c>
      <c r="D848" t="s">
        <v>1433</v>
      </c>
      <c r="E848" t="s">
        <v>11707</v>
      </c>
      <c r="F848" t="s">
        <v>11708</v>
      </c>
      <c r="G848" t="s">
        <v>7632</v>
      </c>
      <c r="H848" t="s">
        <v>195</v>
      </c>
      <c r="I848" t="s">
        <v>1436</v>
      </c>
      <c r="J848" t="s">
        <v>11709</v>
      </c>
      <c r="K848" t="s">
        <v>96</v>
      </c>
      <c r="L848" t="s">
        <v>11710</v>
      </c>
      <c r="M848" s="35">
        <v>46009.490046296298</v>
      </c>
      <c r="N848" s="35">
        <v>46013.511111111111</v>
      </c>
      <c r="P848" t="s">
        <v>7635</v>
      </c>
      <c r="Q848" t="s">
        <v>7636</v>
      </c>
      <c r="R848" t="s">
        <v>98</v>
      </c>
      <c r="S848" t="s">
        <v>119</v>
      </c>
      <c r="T848" t="s">
        <v>100</v>
      </c>
      <c r="U848" t="s">
        <v>5928</v>
      </c>
      <c r="V848" t="s">
        <v>11711</v>
      </c>
      <c r="W848" t="s">
        <v>102</v>
      </c>
      <c r="Y848" t="s">
        <v>11</v>
      </c>
      <c r="Z848" t="s">
        <v>105</v>
      </c>
      <c r="AA848" t="s">
        <v>1673</v>
      </c>
      <c r="AB848" s="37">
        <v>1</v>
      </c>
      <c r="AC848" s="37">
        <v>67654</v>
      </c>
      <c r="AD848" s="37">
        <v>140396</v>
      </c>
      <c r="AE848" s="37">
        <v>67654</v>
      </c>
    </row>
    <row r="849" spans="1:31">
      <c r="A849" t="s">
        <v>85</v>
      </c>
      <c r="B849" t="s">
        <v>86</v>
      </c>
      <c r="C849" t="s">
        <v>87</v>
      </c>
      <c r="D849" t="s">
        <v>88</v>
      </c>
      <c r="E849" t="s">
        <v>11712</v>
      </c>
      <c r="F849" t="s">
        <v>11713</v>
      </c>
      <c r="G849" t="s">
        <v>7625</v>
      </c>
      <c r="H849" t="s">
        <v>93</v>
      </c>
      <c r="I849" t="s">
        <v>94</v>
      </c>
      <c r="J849" t="s">
        <v>11714</v>
      </c>
      <c r="K849" t="s">
        <v>96</v>
      </c>
      <c r="L849" t="s">
        <v>11715</v>
      </c>
      <c r="M849" s="35">
        <v>46009.520300925928</v>
      </c>
      <c r="N849" s="35">
        <v>46015.4375</v>
      </c>
      <c r="P849" t="s">
        <v>7628</v>
      </c>
      <c r="R849" t="s">
        <v>964</v>
      </c>
      <c r="S849" t="s">
        <v>964</v>
      </c>
      <c r="U849" t="s">
        <v>5928</v>
      </c>
      <c r="V849" t="s">
        <v>11716</v>
      </c>
      <c r="W849" t="s">
        <v>7628</v>
      </c>
      <c r="Y849" t="s">
        <v>104</v>
      </c>
      <c r="Z849" t="s">
        <v>105</v>
      </c>
      <c r="AB849" s="37">
        <v>1</v>
      </c>
      <c r="AC849" s="37">
        <v>35780</v>
      </c>
      <c r="AD849" s="37">
        <v>0</v>
      </c>
      <c r="AE849" s="37">
        <v>35780</v>
      </c>
    </row>
    <row r="850" spans="1:31">
      <c r="A850" t="s">
        <v>1261</v>
      </c>
      <c r="B850" t="s">
        <v>124</v>
      </c>
      <c r="C850" t="s">
        <v>125</v>
      </c>
      <c r="D850" t="s">
        <v>2524</v>
      </c>
      <c r="E850" t="s">
        <v>11717</v>
      </c>
      <c r="F850" t="s">
        <v>8272</v>
      </c>
      <c r="G850" t="s">
        <v>7632</v>
      </c>
      <c r="H850" t="s">
        <v>1265</v>
      </c>
      <c r="I850" t="s">
        <v>196</v>
      </c>
      <c r="J850" t="s">
        <v>8273</v>
      </c>
      <c r="K850" t="s">
        <v>96</v>
      </c>
      <c r="L850" t="s">
        <v>11718</v>
      </c>
      <c r="M850" s="35">
        <v>46009.5237037037</v>
      </c>
      <c r="N850" s="35">
        <v>46010.65</v>
      </c>
      <c r="P850" t="s">
        <v>7635</v>
      </c>
      <c r="Q850" t="s">
        <v>7636</v>
      </c>
      <c r="R850" t="s">
        <v>964</v>
      </c>
      <c r="S850" t="s">
        <v>964</v>
      </c>
      <c r="T850" t="s">
        <v>100</v>
      </c>
      <c r="U850" t="s">
        <v>5928</v>
      </c>
      <c r="V850" t="s">
        <v>11719</v>
      </c>
      <c r="W850" t="s">
        <v>102</v>
      </c>
      <c r="Y850" t="s">
        <v>11</v>
      </c>
      <c r="Z850" t="s">
        <v>105</v>
      </c>
      <c r="AA850" t="s">
        <v>1271</v>
      </c>
      <c r="AB850" s="37">
        <v>1</v>
      </c>
      <c r="AC850" s="37">
        <v>67654</v>
      </c>
      <c r="AD850" s="37">
        <v>140396</v>
      </c>
      <c r="AE850" s="37">
        <v>67654</v>
      </c>
    </row>
    <row r="851" spans="1:31">
      <c r="A851" t="s">
        <v>189</v>
      </c>
      <c r="B851" t="s">
        <v>190</v>
      </c>
      <c r="C851" t="s">
        <v>191</v>
      </c>
      <c r="D851" t="s">
        <v>210</v>
      </c>
      <c r="E851" t="s">
        <v>11720</v>
      </c>
      <c r="F851" t="s">
        <v>3545</v>
      </c>
      <c r="G851" t="s">
        <v>7632</v>
      </c>
      <c r="H851" t="s">
        <v>195</v>
      </c>
      <c r="I851" t="s">
        <v>189</v>
      </c>
      <c r="J851" t="s">
        <v>3546</v>
      </c>
      <c r="K851" t="s">
        <v>96</v>
      </c>
      <c r="L851" t="s">
        <v>11721</v>
      </c>
      <c r="M851" s="35">
        <v>46009.513171296298</v>
      </c>
      <c r="N851" s="35">
        <v>46018.547222222223</v>
      </c>
      <c r="P851" t="s">
        <v>7635</v>
      </c>
      <c r="Q851" t="s">
        <v>7636</v>
      </c>
      <c r="U851" t="s">
        <v>5928</v>
      </c>
      <c r="V851" t="s">
        <v>11722</v>
      </c>
      <c r="W851" t="s">
        <v>102</v>
      </c>
      <c r="Y851" t="s">
        <v>8</v>
      </c>
      <c r="Z851" t="s">
        <v>105</v>
      </c>
      <c r="AA851" t="s">
        <v>7841</v>
      </c>
      <c r="AB851" s="37">
        <v>1</v>
      </c>
      <c r="AC851" s="37">
        <v>35780</v>
      </c>
      <c r="AD851" s="37">
        <v>75096</v>
      </c>
      <c r="AE851" s="37">
        <v>35780</v>
      </c>
    </row>
    <row r="852" spans="1:31">
      <c r="A852" t="s">
        <v>108</v>
      </c>
      <c r="B852" t="s">
        <v>109</v>
      </c>
      <c r="C852" t="s">
        <v>110</v>
      </c>
      <c r="D852" t="s">
        <v>6616</v>
      </c>
      <c r="E852" t="s">
        <v>11723</v>
      </c>
      <c r="F852" t="s">
        <v>11724</v>
      </c>
      <c r="G852" t="s">
        <v>7625</v>
      </c>
      <c r="H852" t="s">
        <v>183</v>
      </c>
      <c r="I852" t="s">
        <v>2482</v>
      </c>
      <c r="J852" t="s">
        <v>11725</v>
      </c>
      <c r="K852" t="s">
        <v>96</v>
      </c>
      <c r="L852" t="s">
        <v>11726</v>
      </c>
      <c r="M852" s="35">
        <v>46009.522511574083</v>
      </c>
      <c r="N852" s="35">
        <v>46014.401388888888</v>
      </c>
      <c r="P852" t="s">
        <v>7628</v>
      </c>
      <c r="R852" t="s">
        <v>98</v>
      </c>
      <c r="S852" t="s">
        <v>119</v>
      </c>
      <c r="U852" t="s">
        <v>5928</v>
      </c>
      <c r="V852" t="s">
        <v>11727</v>
      </c>
      <c r="W852" t="s">
        <v>7628</v>
      </c>
      <c r="Y852" t="s">
        <v>13</v>
      </c>
      <c r="Z852" t="s">
        <v>105</v>
      </c>
      <c r="AB852" s="37">
        <v>1</v>
      </c>
      <c r="AC852" s="37">
        <v>35780</v>
      </c>
      <c r="AD852" s="37">
        <v>0</v>
      </c>
      <c r="AE852" s="37">
        <v>35780</v>
      </c>
    </row>
    <row r="853" spans="1:31">
      <c r="A853" t="s">
        <v>231</v>
      </c>
      <c r="B853" t="s">
        <v>86</v>
      </c>
      <c r="C853" t="s">
        <v>87</v>
      </c>
      <c r="D853" t="s">
        <v>6630</v>
      </c>
      <c r="E853" t="s">
        <v>11728</v>
      </c>
      <c r="F853" t="s">
        <v>11729</v>
      </c>
      <c r="G853" t="s">
        <v>7632</v>
      </c>
      <c r="H853" t="s">
        <v>235</v>
      </c>
      <c r="I853" t="s">
        <v>6631</v>
      </c>
      <c r="J853" t="s">
        <v>11730</v>
      </c>
      <c r="K853" t="s">
        <v>96</v>
      </c>
      <c r="L853" t="s">
        <v>11731</v>
      </c>
      <c r="M853" s="35">
        <v>46009.544722222221</v>
      </c>
      <c r="N853" s="35">
        <v>46010.644444444442</v>
      </c>
      <c r="P853" t="s">
        <v>7635</v>
      </c>
      <c r="Q853" t="s">
        <v>7636</v>
      </c>
      <c r="R853" t="s">
        <v>98</v>
      </c>
      <c r="S853" t="s">
        <v>119</v>
      </c>
      <c r="T853" t="s">
        <v>100</v>
      </c>
      <c r="U853" t="s">
        <v>5928</v>
      </c>
      <c r="V853" t="s">
        <v>11732</v>
      </c>
      <c r="W853" t="s">
        <v>102</v>
      </c>
      <c r="Y853" t="s">
        <v>11</v>
      </c>
      <c r="Z853" t="s">
        <v>105</v>
      </c>
      <c r="AA853" t="s">
        <v>1914</v>
      </c>
      <c r="AB853" s="37">
        <v>1</v>
      </c>
      <c r="AC853" s="37">
        <v>67654</v>
      </c>
      <c r="AD853" s="37">
        <v>140396</v>
      </c>
      <c r="AE853" s="37">
        <v>67654</v>
      </c>
    </row>
    <row r="854" spans="1:31">
      <c r="A854" t="s">
        <v>189</v>
      </c>
      <c r="B854" t="s">
        <v>190</v>
      </c>
      <c r="C854" t="s">
        <v>191</v>
      </c>
      <c r="D854" t="s">
        <v>837</v>
      </c>
      <c r="E854" t="s">
        <v>11733</v>
      </c>
      <c r="F854" t="s">
        <v>11734</v>
      </c>
      <c r="G854" t="s">
        <v>7632</v>
      </c>
      <c r="H854" t="s">
        <v>195</v>
      </c>
      <c r="I854" t="s">
        <v>840</v>
      </c>
      <c r="J854" t="s">
        <v>11735</v>
      </c>
      <c r="K854" t="s">
        <v>96</v>
      </c>
      <c r="L854" t="s">
        <v>11736</v>
      </c>
      <c r="M854" s="35">
        <v>46009.553946759261</v>
      </c>
      <c r="N854" s="35">
        <v>46016.575694444437</v>
      </c>
      <c r="P854" t="s">
        <v>7635</v>
      </c>
      <c r="Q854" t="s">
        <v>7636</v>
      </c>
      <c r="R854" t="s">
        <v>98</v>
      </c>
      <c r="S854" t="s">
        <v>99</v>
      </c>
      <c r="U854" t="s">
        <v>5928</v>
      </c>
      <c r="V854" t="s">
        <v>11737</v>
      </c>
      <c r="W854" t="s">
        <v>102</v>
      </c>
      <c r="Y854" t="s">
        <v>8</v>
      </c>
      <c r="Z854" t="s">
        <v>105</v>
      </c>
      <c r="AA854" t="s">
        <v>1410</v>
      </c>
      <c r="AB854" s="37">
        <v>1</v>
      </c>
      <c r="AC854" s="37">
        <v>35780</v>
      </c>
      <c r="AD854" s="37">
        <v>75096</v>
      </c>
      <c r="AE854" s="37">
        <v>35780</v>
      </c>
    </row>
    <row r="855" spans="1:31">
      <c r="A855" t="s">
        <v>284</v>
      </c>
      <c r="B855" t="s">
        <v>957</v>
      </c>
      <c r="C855" t="s">
        <v>286</v>
      </c>
      <c r="D855" t="s">
        <v>1095</v>
      </c>
      <c r="E855" t="s">
        <v>11738</v>
      </c>
      <c r="F855" t="s">
        <v>11739</v>
      </c>
      <c r="G855" t="s">
        <v>7632</v>
      </c>
      <c r="H855" t="s">
        <v>290</v>
      </c>
      <c r="I855" t="s">
        <v>421</v>
      </c>
      <c r="J855" t="s">
        <v>11740</v>
      </c>
      <c r="K855" t="s">
        <v>96</v>
      </c>
      <c r="L855" t="s">
        <v>11741</v>
      </c>
      <c r="M855" s="35">
        <v>46009.568831018521</v>
      </c>
      <c r="N855" s="35">
        <v>46010.660416666673</v>
      </c>
      <c r="P855" t="s">
        <v>7635</v>
      </c>
      <c r="Q855" t="s">
        <v>7636</v>
      </c>
      <c r="R855" t="s">
        <v>142</v>
      </c>
      <c r="S855" t="s">
        <v>1046</v>
      </c>
      <c r="T855" t="s">
        <v>100</v>
      </c>
      <c r="U855" t="s">
        <v>5928</v>
      </c>
      <c r="V855" t="s">
        <v>11742</v>
      </c>
      <c r="W855" t="s">
        <v>102</v>
      </c>
      <c r="Y855" t="s">
        <v>11</v>
      </c>
      <c r="Z855" t="s">
        <v>105</v>
      </c>
      <c r="AA855" t="s">
        <v>2330</v>
      </c>
      <c r="AB855" s="37">
        <v>1</v>
      </c>
      <c r="AC855" s="37">
        <v>67654</v>
      </c>
      <c r="AD855" s="37">
        <v>140396</v>
      </c>
      <c r="AE855" s="37">
        <v>67654</v>
      </c>
    </row>
    <row r="856" spans="1:31">
      <c r="A856" t="s">
        <v>242</v>
      </c>
      <c r="B856" t="s">
        <v>248</v>
      </c>
      <c r="C856" t="s">
        <v>244</v>
      </c>
      <c r="D856" t="s">
        <v>309</v>
      </c>
      <c r="E856" t="s">
        <v>11743</v>
      </c>
      <c r="F856" t="s">
        <v>11744</v>
      </c>
      <c r="G856" t="s">
        <v>7632</v>
      </c>
      <c r="H856" t="s">
        <v>248</v>
      </c>
      <c r="I856" t="s">
        <v>242</v>
      </c>
      <c r="J856" t="s">
        <v>11745</v>
      </c>
      <c r="K856" t="s">
        <v>96</v>
      </c>
      <c r="L856" t="s">
        <v>11746</v>
      </c>
      <c r="M856" s="35">
        <v>46009.569652777784</v>
      </c>
      <c r="N856" s="35">
        <v>46011.45</v>
      </c>
      <c r="P856" t="s">
        <v>7635</v>
      </c>
      <c r="Q856" t="s">
        <v>7636</v>
      </c>
      <c r="R856" t="s">
        <v>964</v>
      </c>
      <c r="S856" t="s">
        <v>964</v>
      </c>
      <c r="T856" t="s">
        <v>100</v>
      </c>
      <c r="U856" t="s">
        <v>5928</v>
      </c>
      <c r="V856" t="s">
        <v>11747</v>
      </c>
      <c r="W856" t="s">
        <v>102</v>
      </c>
      <c r="Y856" t="s">
        <v>8</v>
      </c>
      <c r="Z856" t="s">
        <v>105</v>
      </c>
      <c r="AA856" t="s">
        <v>316</v>
      </c>
      <c r="AB856" s="37">
        <v>1</v>
      </c>
      <c r="AC856" s="37">
        <v>35780</v>
      </c>
      <c r="AD856" s="37">
        <v>75096</v>
      </c>
      <c r="AE856" s="37">
        <v>35780</v>
      </c>
    </row>
    <row r="857" spans="1:31">
      <c r="A857" t="s">
        <v>242</v>
      </c>
      <c r="B857" t="s">
        <v>248</v>
      </c>
      <c r="C857" t="s">
        <v>244</v>
      </c>
      <c r="D857" t="s">
        <v>427</v>
      </c>
      <c r="E857" t="s">
        <v>11748</v>
      </c>
      <c r="F857" t="s">
        <v>11749</v>
      </c>
      <c r="G857" t="s">
        <v>7625</v>
      </c>
      <c r="H857" t="s">
        <v>248</v>
      </c>
      <c r="I857" t="s">
        <v>430</v>
      </c>
      <c r="J857" t="s">
        <v>11750</v>
      </c>
      <c r="K857" t="s">
        <v>96</v>
      </c>
      <c r="L857" t="s">
        <v>11751</v>
      </c>
      <c r="M857" s="35">
        <v>46009.592928240738</v>
      </c>
      <c r="N857" s="35">
        <v>46012.64166666667</v>
      </c>
      <c r="P857" t="s">
        <v>7628</v>
      </c>
      <c r="R857" t="s">
        <v>98</v>
      </c>
      <c r="S857" t="s">
        <v>119</v>
      </c>
      <c r="U857" t="s">
        <v>5928</v>
      </c>
      <c r="V857" t="s">
        <v>11752</v>
      </c>
      <c r="W857" t="s">
        <v>7628</v>
      </c>
      <c r="Y857" t="s">
        <v>13</v>
      </c>
      <c r="Z857" t="s">
        <v>105</v>
      </c>
      <c r="AB857" s="37">
        <v>1</v>
      </c>
      <c r="AC857" s="37">
        <v>35780</v>
      </c>
      <c r="AD857" s="37">
        <v>0</v>
      </c>
      <c r="AE857" s="37">
        <v>35780</v>
      </c>
    </row>
    <row r="858" spans="1:31">
      <c r="A858" t="s">
        <v>231</v>
      </c>
      <c r="B858" t="s">
        <v>86</v>
      </c>
      <c r="C858" t="s">
        <v>87</v>
      </c>
      <c r="D858" t="s">
        <v>11753</v>
      </c>
      <c r="E858" t="s">
        <v>11754</v>
      </c>
      <c r="F858" t="s">
        <v>11755</v>
      </c>
      <c r="G858" t="s">
        <v>7632</v>
      </c>
      <c r="H858" t="s">
        <v>248</v>
      </c>
      <c r="I858" t="s">
        <v>11756</v>
      </c>
      <c r="J858" t="s">
        <v>11757</v>
      </c>
      <c r="K858" t="s">
        <v>96</v>
      </c>
      <c r="L858" t="s">
        <v>11758</v>
      </c>
      <c r="M858" s="35">
        <v>46009.601342592592</v>
      </c>
      <c r="N858" s="35">
        <v>46013.48541666667</v>
      </c>
      <c r="P858" t="s">
        <v>7635</v>
      </c>
      <c r="Q858" t="s">
        <v>7636</v>
      </c>
      <c r="R858" t="s">
        <v>98</v>
      </c>
      <c r="S858" t="s">
        <v>99</v>
      </c>
      <c r="T858" t="s">
        <v>100</v>
      </c>
      <c r="U858" t="s">
        <v>5928</v>
      </c>
      <c r="V858" t="s">
        <v>11759</v>
      </c>
      <c r="W858" t="s">
        <v>102</v>
      </c>
      <c r="Y858" t="s">
        <v>11</v>
      </c>
      <c r="Z858" t="s">
        <v>105</v>
      </c>
      <c r="AA858" t="s">
        <v>1914</v>
      </c>
      <c r="AB858" s="37">
        <v>1</v>
      </c>
      <c r="AC858" s="37">
        <v>67654</v>
      </c>
      <c r="AD858" s="37">
        <v>140396</v>
      </c>
      <c r="AE858" s="37">
        <v>67654</v>
      </c>
    </row>
    <row r="859" spans="1:31">
      <c r="A859" t="s">
        <v>1084</v>
      </c>
      <c r="B859" t="s">
        <v>957</v>
      </c>
      <c r="C859" t="s">
        <v>286</v>
      </c>
      <c r="D859" t="s">
        <v>4449</v>
      </c>
      <c r="E859" t="s">
        <v>11760</v>
      </c>
      <c r="F859" t="s">
        <v>4451</v>
      </c>
      <c r="G859" t="s">
        <v>7625</v>
      </c>
      <c r="H859" t="s">
        <v>1088</v>
      </c>
      <c r="I859" t="s">
        <v>4452</v>
      </c>
      <c r="J859" t="s">
        <v>4453</v>
      </c>
      <c r="K859" t="s">
        <v>96</v>
      </c>
      <c r="L859" t="s">
        <v>11761</v>
      </c>
      <c r="M859" s="35">
        <v>46009.625787037039</v>
      </c>
      <c r="N859" s="35">
        <v>46013.602777777778</v>
      </c>
      <c r="P859" t="s">
        <v>7628</v>
      </c>
      <c r="R859" t="s">
        <v>964</v>
      </c>
      <c r="S859" t="s">
        <v>964</v>
      </c>
      <c r="U859" t="s">
        <v>5928</v>
      </c>
      <c r="V859" t="s">
        <v>11762</v>
      </c>
      <c r="W859" t="s">
        <v>7628</v>
      </c>
      <c r="Y859" t="s">
        <v>13</v>
      </c>
      <c r="Z859" t="s">
        <v>105</v>
      </c>
      <c r="AB859" s="37">
        <v>1</v>
      </c>
      <c r="AC859" s="37">
        <v>35780</v>
      </c>
      <c r="AD859" s="37">
        <v>0</v>
      </c>
      <c r="AE859" s="37">
        <v>35780</v>
      </c>
    </row>
    <row r="860" spans="1:31">
      <c r="A860" t="s">
        <v>417</v>
      </c>
      <c r="B860" t="s">
        <v>86</v>
      </c>
      <c r="C860" t="s">
        <v>87</v>
      </c>
      <c r="D860" t="s">
        <v>4270</v>
      </c>
      <c r="E860" t="s">
        <v>11763</v>
      </c>
      <c r="F860" t="s">
        <v>11764</v>
      </c>
      <c r="G860" t="s">
        <v>7632</v>
      </c>
      <c r="H860" t="s">
        <v>455</v>
      </c>
      <c r="I860" t="s">
        <v>377</v>
      </c>
      <c r="J860" t="s">
        <v>11765</v>
      </c>
      <c r="K860" t="s">
        <v>96</v>
      </c>
      <c r="L860" t="s">
        <v>11766</v>
      </c>
      <c r="M860" s="35">
        <v>46009.626666666663</v>
      </c>
      <c r="N860" s="35">
        <v>46015.419444444437</v>
      </c>
      <c r="P860" t="s">
        <v>7635</v>
      </c>
      <c r="Q860" t="s">
        <v>7636</v>
      </c>
      <c r="R860" t="s">
        <v>98</v>
      </c>
      <c r="S860" t="s">
        <v>99</v>
      </c>
      <c r="T860" t="s">
        <v>100</v>
      </c>
      <c r="U860" t="s">
        <v>5928</v>
      </c>
      <c r="V860" t="s">
        <v>11767</v>
      </c>
      <c r="W860" t="s">
        <v>7667</v>
      </c>
      <c r="Y860" t="s">
        <v>11</v>
      </c>
      <c r="Z860" t="s">
        <v>105</v>
      </c>
      <c r="AA860" t="s">
        <v>1390</v>
      </c>
      <c r="AB860" s="37">
        <v>1</v>
      </c>
      <c r="AC860" s="37">
        <v>67654</v>
      </c>
      <c r="AD860" s="37">
        <v>140396</v>
      </c>
      <c r="AE860" s="37">
        <v>67654</v>
      </c>
    </row>
    <row r="861" spans="1:31">
      <c r="A861" t="s">
        <v>147</v>
      </c>
      <c r="B861" t="s">
        <v>124</v>
      </c>
      <c r="C861" t="s">
        <v>125</v>
      </c>
      <c r="D861" t="s">
        <v>2071</v>
      </c>
      <c r="E861" t="s">
        <v>11768</v>
      </c>
      <c r="F861" t="s">
        <v>11769</v>
      </c>
      <c r="G861" t="s">
        <v>7632</v>
      </c>
      <c r="H861" t="s">
        <v>151</v>
      </c>
      <c r="I861" t="s">
        <v>2074</v>
      </c>
      <c r="J861" t="s">
        <v>11770</v>
      </c>
      <c r="K861" t="s">
        <v>96</v>
      </c>
      <c r="L861" t="s">
        <v>11771</v>
      </c>
      <c r="M861" s="35">
        <v>46009.647094907406</v>
      </c>
      <c r="N861" s="35">
        <v>46010.654166666667</v>
      </c>
      <c r="P861" t="s">
        <v>7635</v>
      </c>
      <c r="Q861" t="s">
        <v>7636</v>
      </c>
      <c r="R861" t="s">
        <v>98</v>
      </c>
      <c r="S861" t="s">
        <v>99</v>
      </c>
      <c r="T861" t="s">
        <v>100</v>
      </c>
      <c r="U861" t="s">
        <v>5928</v>
      </c>
      <c r="V861" t="s">
        <v>11772</v>
      </c>
      <c r="W861" t="s">
        <v>102</v>
      </c>
      <c r="Y861" t="s">
        <v>11</v>
      </c>
      <c r="Z861" t="s">
        <v>105</v>
      </c>
      <c r="AA861" t="s">
        <v>1118</v>
      </c>
      <c r="AB861" s="37">
        <v>1</v>
      </c>
      <c r="AC861" s="37">
        <v>67654</v>
      </c>
      <c r="AD861" s="37">
        <v>140396</v>
      </c>
      <c r="AE861" s="37">
        <v>67654</v>
      </c>
    </row>
    <row r="862" spans="1:31">
      <c r="A862" t="s">
        <v>284</v>
      </c>
      <c r="B862" t="s">
        <v>957</v>
      </c>
      <c r="C862" t="s">
        <v>286</v>
      </c>
      <c r="D862" t="s">
        <v>11773</v>
      </c>
      <c r="E862" t="s">
        <v>11774</v>
      </c>
      <c r="F862" t="s">
        <v>11775</v>
      </c>
      <c r="G862" t="s">
        <v>7625</v>
      </c>
      <c r="H862" t="s">
        <v>11776</v>
      </c>
      <c r="I862" t="s">
        <v>11777</v>
      </c>
      <c r="J862" t="s">
        <v>11778</v>
      </c>
      <c r="K862" t="s">
        <v>96</v>
      </c>
      <c r="L862" t="s">
        <v>11779</v>
      </c>
      <c r="M862" s="35">
        <v>46009.666250000002</v>
      </c>
      <c r="N862" s="35">
        <v>46017.633333333331</v>
      </c>
      <c r="P862" t="s">
        <v>7628</v>
      </c>
      <c r="R862" t="s">
        <v>964</v>
      </c>
      <c r="S862" t="s">
        <v>964</v>
      </c>
      <c r="U862" t="s">
        <v>5928</v>
      </c>
      <c r="V862" t="s">
        <v>11780</v>
      </c>
      <c r="W862" t="s">
        <v>7628</v>
      </c>
      <c r="Y862" t="s">
        <v>15</v>
      </c>
      <c r="Z862" t="s">
        <v>105</v>
      </c>
      <c r="AB862" s="37">
        <v>1</v>
      </c>
      <c r="AC862" s="37">
        <v>35780</v>
      </c>
      <c r="AD862" s="37">
        <v>0</v>
      </c>
      <c r="AE862" s="37">
        <v>35780</v>
      </c>
    </row>
    <row r="863" spans="1:31">
      <c r="A863" t="s">
        <v>707</v>
      </c>
      <c r="B863" t="s">
        <v>109</v>
      </c>
      <c r="C863" t="s">
        <v>160</v>
      </c>
      <c r="D863" t="s">
        <v>11781</v>
      </c>
      <c r="E863" t="s">
        <v>11782</v>
      </c>
      <c r="F863" t="s">
        <v>11783</v>
      </c>
      <c r="G863" t="s">
        <v>7632</v>
      </c>
      <c r="H863" t="s">
        <v>722</v>
      </c>
      <c r="I863" t="s">
        <v>11784</v>
      </c>
      <c r="J863" t="s">
        <v>11785</v>
      </c>
      <c r="K863" t="s">
        <v>96</v>
      </c>
      <c r="L863" t="s">
        <v>11786</v>
      </c>
      <c r="M863" s="35">
        <v>46009.666932870372</v>
      </c>
      <c r="N863" s="35">
        <v>46013.575694444437</v>
      </c>
      <c r="P863" t="s">
        <v>7635</v>
      </c>
      <c r="Q863" t="s">
        <v>7636</v>
      </c>
      <c r="R863" t="s">
        <v>964</v>
      </c>
      <c r="S863" t="s">
        <v>964</v>
      </c>
      <c r="T863" t="s">
        <v>100</v>
      </c>
      <c r="U863" t="s">
        <v>5928</v>
      </c>
      <c r="V863" t="s">
        <v>11787</v>
      </c>
      <c r="W863" t="s">
        <v>102</v>
      </c>
      <c r="Y863" t="s">
        <v>11</v>
      </c>
      <c r="Z863" t="s">
        <v>105</v>
      </c>
      <c r="AA863" t="s">
        <v>718</v>
      </c>
      <c r="AB863" s="37">
        <v>1</v>
      </c>
      <c r="AC863" s="37">
        <v>67654</v>
      </c>
      <c r="AD863" s="37">
        <v>140396</v>
      </c>
      <c r="AE863" s="37">
        <v>67654</v>
      </c>
    </row>
    <row r="864" spans="1:31">
      <c r="A864" t="s">
        <v>417</v>
      </c>
      <c r="B864" t="s">
        <v>86</v>
      </c>
      <c r="C864" t="s">
        <v>87</v>
      </c>
      <c r="D864" t="s">
        <v>1382</v>
      </c>
      <c r="E864" t="s">
        <v>11788</v>
      </c>
      <c r="F864" t="s">
        <v>11789</v>
      </c>
      <c r="G864" t="s">
        <v>7632</v>
      </c>
      <c r="H864" t="s">
        <v>455</v>
      </c>
      <c r="I864" t="s">
        <v>1385</v>
      </c>
      <c r="J864" t="s">
        <v>11790</v>
      </c>
      <c r="K864" t="s">
        <v>96</v>
      </c>
      <c r="L864" t="s">
        <v>11791</v>
      </c>
      <c r="M864" s="35">
        <v>46009.692824074067</v>
      </c>
      <c r="N864" s="35">
        <v>46010.474305555559</v>
      </c>
      <c r="P864" t="s">
        <v>7635</v>
      </c>
      <c r="Q864" t="s">
        <v>7636</v>
      </c>
      <c r="R864" t="s">
        <v>98</v>
      </c>
      <c r="S864" t="s">
        <v>99</v>
      </c>
      <c r="T864" t="s">
        <v>100</v>
      </c>
      <c r="U864" t="s">
        <v>5928</v>
      </c>
      <c r="V864" t="s">
        <v>11792</v>
      </c>
      <c r="W864" t="s">
        <v>102</v>
      </c>
      <c r="Y864" t="s">
        <v>11</v>
      </c>
      <c r="Z864" t="s">
        <v>105</v>
      </c>
      <c r="AA864" t="s">
        <v>469</v>
      </c>
      <c r="AB864" s="37">
        <v>1</v>
      </c>
      <c r="AC864" s="37">
        <v>67654</v>
      </c>
      <c r="AD864" s="37">
        <v>140396</v>
      </c>
      <c r="AE864" s="37">
        <v>67654</v>
      </c>
    </row>
    <row r="865" spans="1:31">
      <c r="A865" t="s">
        <v>297</v>
      </c>
      <c r="B865" t="s">
        <v>109</v>
      </c>
      <c r="C865" t="s">
        <v>110</v>
      </c>
      <c r="D865" t="s">
        <v>2125</v>
      </c>
      <c r="E865" t="s">
        <v>11793</v>
      </c>
      <c r="F865" t="s">
        <v>11794</v>
      </c>
      <c r="G865" t="s">
        <v>7632</v>
      </c>
      <c r="H865" t="s">
        <v>302</v>
      </c>
      <c r="I865" t="s">
        <v>2128</v>
      </c>
      <c r="J865" t="s">
        <v>11795</v>
      </c>
      <c r="K865" t="s">
        <v>96</v>
      </c>
      <c r="L865" t="s">
        <v>11796</v>
      </c>
      <c r="M865" s="35">
        <v>46009.693553240737</v>
      </c>
      <c r="N865" s="35">
        <v>46011.587500000001</v>
      </c>
      <c r="P865" t="s">
        <v>7635</v>
      </c>
      <c r="Q865" t="s">
        <v>7636</v>
      </c>
      <c r="R865" t="s">
        <v>98</v>
      </c>
      <c r="S865" t="s">
        <v>99</v>
      </c>
      <c r="T865" t="s">
        <v>100</v>
      </c>
      <c r="U865" t="s">
        <v>5928</v>
      </c>
      <c r="V865" t="s">
        <v>11797</v>
      </c>
      <c r="W865" t="s">
        <v>102</v>
      </c>
      <c r="Y865" t="s">
        <v>11</v>
      </c>
      <c r="Z865" t="s">
        <v>105</v>
      </c>
      <c r="AA865" t="s">
        <v>787</v>
      </c>
      <c r="AB865" s="37">
        <v>1</v>
      </c>
      <c r="AC865" s="37">
        <v>67654</v>
      </c>
      <c r="AD865" s="37">
        <v>140396</v>
      </c>
      <c r="AE865" s="37">
        <v>67654</v>
      </c>
    </row>
    <row r="866" spans="1:31">
      <c r="A866" t="s">
        <v>417</v>
      </c>
      <c r="B866" t="s">
        <v>86</v>
      </c>
      <c r="C866" t="s">
        <v>87</v>
      </c>
      <c r="D866" t="s">
        <v>11798</v>
      </c>
      <c r="E866" t="s">
        <v>11799</v>
      </c>
      <c r="F866" t="s">
        <v>11800</v>
      </c>
      <c r="G866" t="s">
        <v>7625</v>
      </c>
      <c r="H866" t="s">
        <v>455</v>
      </c>
      <c r="I866" t="s">
        <v>6539</v>
      </c>
      <c r="J866" t="s">
        <v>11801</v>
      </c>
      <c r="K866" t="s">
        <v>96</v>
      </c>
      <c r="L866" t="s">
        <v>11802</v>
      </c>
      <c r="M866" s="35">
        <v>46009.725694444453</v>
      </c>
      <c r="N866" s="35">
        <v>46020.688194444447</v>
      </c>
      <c r="P866" t="s">
        <v>7628</v>
      </c>
      <c r="R866" t="s">
        <v>964</v>
      </c>
      <c r="S866" t="s">
        <v>964</v>
      </c>
      <c r="U866" t="s">
        <v>5928</v>
      </c>
      <c r="V866" t="s">
        <v>11803</v>
      </c>
      <c r="W866" t="s">
        <v>7628</v>
      </c>
      <c r="Y866" t="s">
        <v>15</v>
      </c>
      <c r="Z866" t="s">
        <v>105</v>
      </c>
      <c r="AB866" s="37">
        <v>1</v>
      </c>
      <c r="AC866" s="37">
        <v>35780</v>
      </c>
      <c r="AD866" s="37">
        <v>0</v>
      </c>
      <c r="AE866" s="37">
        <v>35780</v>
      </c>
    </row>
    <row r="867" spans="1:31">
      <c r="A867" t="s">
        <v>297</v>
      </c>
      <c r="B867" t="s">
        <v>109</v>
      </c>
      <c r="C867" t="s">
        <v>110</v>
      </c>
      <c r="D867" t="s">
        <v>668</v>
      </c>
      <c r="E867" t="s">
        <v>11804</v>
      </c>
      <c r="F867" t="s">
        <v>11805</v>
      </c>
      <c r="G867" t="s">
        <v>7625</v>
      </c>
      <c r="H867" t="s">
        <v>655</v>
      </c>
      <c r="I867" t="s">
        <v>671</v>
      </c>
      <c r="J867" t="s">
        <v>11806</v>
      </c>
      <c r="K867" t="s">
        <v>96</v>
      </c>
      <c r="L867" t="s">
        <v>11807</v>
      </c>
      <c r="M867" s="35">
        <v>46010.333333333343</v>
      </c>
      <c r="N867" s="35">
        <v>46012.642361111109</v>
      </c>
      <c r="P867" t="s">
        <v>7628</v>
      </c>
      <c r="R867" t="s">
        <v>963</v>
      </c>
      <c r="S867" t="s">
        <v>963</v>
      </c>
      <c r="U867" t="s">
        <v>5928</v>
      </c>
      <c r="V867" t="s">
        <v>11808</v>
      </c>
      <c r="W867" t="s">
        <v>7628</v>
      </c>
      <c r="Y867" t="s">
        <v>13</v>
      </c>
      <c r="Z867" t="s">
        <v>105</v>
      </c>
      <c r="AB867" s="37">
        <v>1</v>
      </c>
      <c r="AC867" s="37">
        <v>35780</v>
      </c>
      <c r="AD867" s="37">
        <v>0</v>
      </c>
      <c r="AE867" s="37">
        <v>35780</v>
      </c>
    </row>
    <row r="868" spans="1:31">
      <c r="A868" t="s">
        <v>1261</v>
      </c>
      <c r="B868" t="s">
        <v>124</v>
      </c>
      <c r="C868" t="s">
        <v>125</v>
      </c>
      <c r="D868" t="s">
        <v>4477</v>
      </c>
      <c r="E868" t="s">
        <v>11809</v>
      </c>
      <c r="F868" t="s">
        <v>11810</v>
      </c>
      <c r="G868" t="s">
        <v>7632</v>
      </c>
      <c r="H868" t="s">
        <v>1265</v>
      </c>
      <c r="I868" t="s">
        <v>4480</v>
      </c>
      <c r="J868" t="s">
        <v>11811</v>
      </c>
      <c r="K868" t="s">
        <v>96</v>
      </c>
      <c r="L868" t="s">
        <v>11812</v>
      </c>
      <c r="M868" s="35">
        <v>46009.707152777781</v>
      </c>
      <c r="N868" s="35">
        <v>46015.5625</v>
      </c>
      <c r="P868" t="s">
        <v>7635</v>
      </c>
      <c r="Q868" t="s">
        <v>7636</v>
      </c>
      <c r="R868" t="s">
        <v>964</v>
      </c>
      <c r="S868" t="s">
        <v>964</v>
      </c>
      <c r="T868" t="s">
        <v>100</v>
      </c>
      <c r="U868" t="s">
        <v>5928</v>
      </c>
      <c r="V868" t="s">
        <v>11813</v>
      </c>
      <c r="W868" t="s">
        <v>102</v>
      </c>
      <c r="Y868" t="s">
        <v>11</v>
      </c>
      <c r="Z868" t="s">
        <v>105</v>
      </c>
      <c r="AA868" t="s">
        <v>2746</v>
      </c>
      <c r="AB868" s="37">
        <v>1</v>
      </c>
      <c r="AC868" s="37">
        <v>67654</v>
      </c>
      <c r="AD868" s="37">
        <v>140396</v>
      </c>
      <c r="AE868" s="37">
        <v>67654</v>
      </c>
    </row>
    <row r="869" spans="1:31">
      <c r="A869" t="s">
        <v>242</v>
      </c>
      <c r="B869" t="s">
        <v>248</v>
      </c>
      <c r="C869" t="s">
        <v>244</v>
      </c>
      <c r="D869" t="s">
        <v>309</v>
      </c>
      <c r="E869" t="s">
        <v>11814</v>
      </c>
      <c r="F869" t="s">
        <v>10606</v>
      </c>
      <c r="G869" t="s">
        <v>7632</v>
      </c>
      <c r="H869" t="s">
        <v>248</v>
      </c>
      <c r="I869" t="s">
        <v>242</v>
      </c>
      <c r="J869" t="s">
        <v>10607</v>
      </c>
      <c r="K869" t="s">
        <v>96</v>
      </c>
      <c r="L869" t="s">
        <v>11815</v>
      </c>
      <c r="M869" s="35">
        <v>46010.333333333343</v>
      </c>
      <c r="N869" s="35">
        <v>46011.420138888891</v>
      </c>
      <c r="P869" t="s">
        <v>7635</v>
      </c>
      <c r="Q869" t="s">
        <v>7636</v>
      </c>
      <c r="R869" t="s">
        <v>963</v>
      </c>
      <c r="S869" t="s">
        <v>963</v>
      </c>
      <c r="T869" t="s">
        <v>100</v>
      </c>
      <c r="U869" t="s">
        <v>5928</v>
      </c>
      <c r="V869" t="s">
        <v>11816</v>
      </c>
      <c r="W869" t="s">
        <v>102</v>
      </c>
      <c r="Y869" t="s">
        <v>8</v>
      </c>
      <c r="Z869" t="s">
        <v>105</v>
      </c>
      <c r="AA869" t="s">
        <v>1485</v>
      </c>
      <c r="AB869" s="37">
        <v>1</v>
      </c>
      <c r="AC869" s="37">
        <v>35780</v>
      </c>
      <c r="AD869" s="37">
        <v>75096</v>
      </c>
      <c r="AE869" s="37">
        <v>35780</v>
      </c>
    </row>
    <row r="870" spans="1:31">
      <c r="A870" t="s">
        <v>297</v>
      </c>
      <c r="B870" t="s">
        <v>109</v>
      </c>
      <c r="C870" t="s">
        <v>110</v>
      </c>
      <c r="D870" t="s">
        <v>352</v>
      </c>
      <c r="E870" t="s">
        <v>11817</v>
      </c>
      <c r="F870" t="s">
        <v>8282</v>
      </c>
      <c r="G870" t="s">
        <v>7632</v>
      </c>
      <c r="H870" t="s">
        <v>302</v>
      </c>
      <c r="I870" t="s">
        <v>297</v>
      </c>
      <c r="J870" t="s">
        <v>8283</v>
      </c>
      <c r="K870" t="s">
        <v>96</v>
      </c>
      <c r="L870" t="s">
        <v>11818</v>
      </c>
      <c r="M870" s="35">
        <v>46009.738379629627</v>
      </c>
      <c r="N870" s="35">
        <v>46011.364583333343</v>
      </c>
      <c r="P870" t="s">
        <v>7635</v>
      </c>
      <c r="Q870" t="s">
        <v>7636</v>
      </c>
      <c r="R870" t="s">
        <v>963</v>
      </c>
      <c r="S870" t="s">
        <v>963</v>
      </c>
      <c r="T870" t="s">
        <v>100</v>
      </c>
      <c r="U870" t="s">
        <v>5928</v>
      </c>
      <c r="V870" t="s">
        <v>11819</v>
      </c>
      <c r="W870" t="s">
        <v>102</v>
      </c>
      <c r="Y870" t="s">
        <v>8</v>
      </c>
      <c r="Z870" t="s">
        <v>105</v>
      </c>
      <c r="AA870" t="s">
        <v>787</v>
      </c>
      <c r="AB870" s="37">
        <v>1</v>
      </c>
      <c r="AC870" s="37">
        <v>35780</v>
      </c>
      <c r="AD870" s="37">
        <v>75096</v>
      </c>
      <c r="AE870" s="37">
        <v>35780</v>
      </c>
    </row>
    <row r="871" spans="1:31">
      <c r="A871" t="s">
        <v>626</v>
      </c>
      <c r="B871" t="s">
        <v>124</v>
      </c>
      <c r="C871" t="s">
        <v>125</v>
      </c>
      <c r="D871" t="s">
        <v>4246</v>
      </c>
      <c r="E871" t="s">
        <v>11820</v>
      </c>
      <c r="F871" t="s">
        <v>11821</v>
      </c>
      <c r="G871" t="s">
        <v>7632</v>
      </c>
      <c r="H871" t="s">
        <v>630</v>
      </c>
      <c r="I871" t="s">
        <v>4249</v>
      </c>
      <c r="J871" t="s">
        <v>11822</v>
      </c>
      <c r="K871" t="s">
        <v>96</v>
      </c>
      <c r="L871" t="s">
        <v>11823</v>
      </c>
      <c r="M871" s="35">
        <v>46010.344583333332</v>
      </c>
      <c r="N871" s="35">
        <v>46013.488888888889</v>
      </c>
      <c r="P871" t="s">
        <v>7635</v>
      </c>
      <c r="Q871" t="s">
        <v>7636</v>
      </c>
      <c r="R871" t="s">
        <v>98</v>
      </c>
      <c r="S871" t="s">
        <v>99</v>
      </c>
      <c r="T871" t="s">
        <v>100</v>
      </c>
      <c r="U871" t="s">
        <v>5928</v>
      </c>
      <c r="V871" t="s">
        <v>11824</v>
      </c>
      <c r="W871" t="s">
        <v>102</v>
      </c>
      <c r="Y871" t="s">
        <v>11</v>
      </c>
      <c r="Z871" t="s">
        <v>105</v>
      </c>
      <c r="AA871" t="s">
        <v>635</v>
      </c>
      <c r="AB871" s="37">
        <v>1</v>
      </c>
      <c r="AC871" s="37">
        <v>67654</v>
      </c>
      <c r="AD871" s="37">
        <v>140396</v>
      </c>
      <c r="AE871" s="37">
        <v>67654</v>
      </c>
    </row>
    <row r="872" spans="1:31">
      <c r="A872" t="s">
        <v>189</v>
      </c>
      <c r="B872" t="s">
        <v>190</v>
      </c>
      <c r="C872" t="s">
        <v>191</v>
      </c>
      <c r="D872" t="s">
        <v>6556</v>
      </c>
      <c r="E872" t="s">
        <v>11825</v>
      </c>
      <c r="F872" t="s">
        <v>11826</v>
      </c>
      <c r="G872" t="s">
        <v>7632</v>
      </c>
      <c r="H872" t="s">
        <v>195</v>
      </c>
      <c r="I872" t="s">
        <v>6557</v>
      </c>
      <c r="J872" t="s">
        <v>11827</v>
      </c>
      <c r="K872" t="s">
        <v>96</v>
      </c>
      <c r="L872" t="s">
        <v>11828</v>
      </c>
      <c r="M872" s="35">
        <v>46010.333333333343</v>
      </c>
      <c r="N872" s="35">
        <v>46014.611111111109</v>
      </c>
      <c r="P872" t="s">
        <v>7635</v>
      </c>
      <c r="Q872" t="s">
        <v>7636</v>
      </c>
      <c r="R872" t="s">
        <v>98</v>
      </c>
      <c r="S872" t="s">
        <v>119</v>
      </c>
      <c r="T872" t="s">
        <v>100</v>
      </c>
      <c r="U872" t="s">
        <v>5928</v>
      </c>
      <c r="V872" t="s">
        <v>11829</v>
      </c>
      <c r="W872" t="s">
        <v>102</v>
      </c>
      <c r="Y872" t="s">
        <v>11</v>
      </c>
      <c r="Z872" t="s">
        <v>105</v>
      </c>
      <c r="AA872" t="s">
        <v>823</v>
      </c>
      <c r="AB872" s="37">
        <v>1</v>
      </c>
      <c r="AC872" s="37">
        <v>67654</v>
      </c>
      <c r="AD872" s="37">
        <v>140396</v>
      </c>
      <c r="AE872" s="37">
        <v>67654</v>
      </c>
    </row>
    <row r="873" spans="1:31">
      <c r="A873" t="s">
        <v>750</v>
      </c>
      <c r="B873" t="s">
        <v>957</v>
      </c>
      <c r="C873" t="s">
        <v>286</v>
      </c>
      <c r="D873" t="s">
        <v>3770</v>
      </c>
      <c r="E873" t="s">
        <v>11830</v>
      </c>
      <c r="F873" t="s">
        <v>11831</v>
      </c>
      <c r="G873" t="s">
        <v>7632</v>
      </c>
      <c r="H873" t="s">
        <v>754</v>
      </c>
      <c r="I873" t="s">
        <v>750</v>
      </c>
      <c r="J873" t="s">
        <v>11832</v>
      </c>
      <c r="K873" t="s">
        <v>96</v>
      </c>
      <c r="L873" t="s">
        <v>11833</v>
      </c>
      <c r="M873" s="35">
        <v>46010.35564814815</v>
      </c>
      <c r="N873" s="35">
        <v>46011.578472222223</v>
      </c>
      <c r="P873" t="s">
        <v>7635</v>
      </c>
      <c r="Q873" t="s">
        <v>7636</v>
      </c>
      <c r="R873" t="s">
        <v>142</v>
      </c>
      <c r="S873" t="s">
        <v>143</v>
      </c>
      <c r="T873" t="s">
        <v>100</v>
      </c>
      <c r="U873" t="s">
        <v>5928</v>
      </c>
      <c r="V873" t="s">
        <v>11834</v>
      </c>
      <c r="W873" t="s">
        <v>102</v>
      </c>
      <c r="Y873" t="s">
        <v>8</v>
      </c>
      <c r="Z873" t="s">
        <v>105</v>
      </c>
      <c r="AA873" t="s">
        <v>1014</v>
      </c>
      <c r="AB873" s="37">
        <v>1</v>
      </c>
      <c r="AC873" s="37">
        <v>35780</v>
      </c>
      <c r="AD873" s="37">
        <v>75096</v>
      </c>
      <c r="AE873" s="37">
        <v>35780</v>
      </c>
    </row>
    <row r="874" spans="1:31">
      <c r="A874" t="s">
        <v>417</v>
      </c>
      <c r="B874" t="s">
        <v>86</v>
      </c>
      <c r="C874" t="s">
        <v>87</v>
      </c>
      <c r="D874" t="s">
        <v>2914</v>
      </c>
      <c r="E874" t="s">
        <v>11835</v>
      </c>
      <c r="F874" t="s">
        <v>11836</v>
      </c>
      <c r="G874" t="s">
        <v>7625</v>
      </c>
      <c r="H874" t="s">
        <v>630</v>
      </c>
      <c r="I874" t="s">
        <v>2917</v>
      </c>
      <c r="J874" t="s">
        <v>11837</v>
      </c>
      <c r="K874" t="s">
        <v>96</v>
      </c>
      <c r="L874" t="s">
        <v>11838</v>
      </c>
      <c r="M874" s="35">
        <v>46010.357175925928</v>
      </c>
      <c r="N874" s="35">
        <v>46018.40347222222</v>
      </c>
      <c r="P874" t="s">
        <v>7628</v>
      </c>
      <c r="R874" t="s">
        <v>964</v>
      </c>
      <c r="S874" t="s">
        <v>964</v>
      </c>
      <c r="U874" t="s">
        <v>5928</v>
      </c>
      <c r="V874" t="s">
        <v>11839</v>
      </c>
      <c r="W874" t="s">
        <v>7628</v>
      </c>
      <c r="Y874" t="s">
        <v>104</v>
      </c>
      <c r="Z874" t="s">
        <v>1167</v>
      </c>
      <c r="AB874" s="37">
        <v>1</v>
      </c>
      <c r="AC874" s="37">
        <v>35780</v>
      </c>
      <c r="AD874" s="37">
        <v>0</v>
      </c>
      <c r="AE874" s="37">
        <v>35780</v>
      </c>
    </row>
    <row r="875" spans="1:31">
      <c r="A875" t="s">
        <v>1084</v>
      </c>
      <c r="B875" t="s">
        <v>957</v>
      </c>
      <c r="C875" t="s">
        <v>286</v>
      </c>
      <c r="D875" t="s">
        <v>2370</v>
      </c>
      <c r="E875" t="s">
        <v>11840</v>
      </c>
      <c r="F875" t="s">
        <v>11841</v>
      </c>
      <c r="G875" t="s">
        <v>7625</v>
      </c>
      <c r="H875" t="s">
        <v>1088</v>
      </c>
      <c r="I875" t="s">
        <v>2373</v>
      </c>
      <c r="J875" t="s">
        <v>11842</v>
      </c>
      <c r="K875" t="s">
        <v>96</v>
      </c>
      <c r="L875" t="s">
        <v>11843</v>
      </c>
      <c r="M875" s="35">
        <v>46010.36377314815</v>
      </c>
      <c r="N875" s="35">
        <v>46014.688888888893</v>
      </c>
      <c r="P875" t="s">
        <v>7628</v>
      </c>
      <c r="R875" t="s">
        <v>964</v>
      </c>
      <c r="S875" t="s">
        <v>964</v>
      </c>
      <c r="U875" t="s">
        <v>5928</v>
      </c>
      <c r="V875" t="s">
        <v>11844</v>
      </c>
      <c r="W875" t="s">
        <v>7628</v>
      </c>
      <c r="Y875" t="s">
        <v>13</v>
      </c>
      <c r="Z875" t="s">
        <v>105</v>
      </c>
      <c r="AB875" s="37">
        <v>1</v>
      </c>
      <c r="AC875" s="37">
        <v>35780</v>
      </c>
      <c r="AD875" s="37">
        <v>0</v>
      </c>
      <c r="AE875" s="37">
        <v>35780</v>
      </c>
    </row>
    <row r="876" spans="1:31">
      <c r="A876" t="s">
        <v>297</v>
      </c>
      <c r="B876" t="s">
        <v>109</v>
      </c>
      <c r="C876" t="s">
        <v>110</v>
      </c>
      <c r="D876" t="s">
        <v>352</v>
      </c>
      <c r="E876" t="s">
        <v>11845</v>
      </c>
      <c r="F876" t="s">
        <v>11846</v>
      </c>
      <c r="G876" t="s">
        <v>7632</v>
      </c>
      <c r="H876" t="s">
        <v>302</v>
      </c>
      <c r="I876" t="s">
        <v>297</v>
      </c>
      <c r="J876" t="s">
        <v>11847</v>
      </c>
      <c r="K876" t="s">
        <v>96</v>
      </c>
      <c r="L876" t="s">
        <v>11848</v>
      </c>
      <c r="M876" s="35">
        <v>46010.365115740737</v>
      </c>
      <c r="N876" s="35">
        <v>46011.361805555563</v>
      </c>
      <c r="P876" t="s">
        <v>7635</v>
      </c>
      <c r="Q876" t="s">
        <v>7636</v>
      </c>
      <c r="R876" t="s">
        <v>98</v>
      </c>
      <c r="S876" t="s">
        <v>99</v>
      </c>
      <c r="T876" t="s">
        <v>100</v>
      </c>
      <c r="U876" t="s">
        <v>5928</v>
      </c>
      <c r="V876" t="s">
        <v>11849</v>
      </c>
      <c r="W876" t="s">
        <v>102</v>
      </c>
      <c r="Y876" t="s">
        <v>8</v>
      </c>
      <c r="Z876" t="s">
        <v>105</v>
      </c>
      <c r="AA876" t="s">
        <v>787</v>
      </c>
      <c r="AB876" s="37">
        <v>1</v>
      </c>
      <c r="AC876" s="37">
        <v>35780</v>
      </c>
      <c r="AD876" s="37">
        <v>75096</v>
      </c>
      <c r="AE876" s="37">
        <v>35780</v>
      </c>
    </row>
    <row r="877" spans="1:31">
      <c r="A877" t="s">
        <v>707</v>
      </c>
      <c r="B877" t="s">
        <v>109</v>
      </c>
      <c r="C877" t="s">
        <v>160</v>
      </c>
      <c r="D877" t="s">
        <v>709</v>
      </c>
      <c r="E877" t="s">
        <v>11850</v>
      </c>
      <c r="F877" t="s">
        <v>11851</v>
      </c>
      <c r="G877" t="s">
        <v>7632</v>
      </c>
      <c r="H877" t="s">
        <v>712</v>
      </c>
      <c r="I877" t="s">
        <v>713</v>
      </c>
      <c r="J877" t="s">
        <v>11852</v>
      </c>
      <c r="K877" t="s">
        <v>96</v>
      </c>
      <c r="L877" t="s">
        <v>11853</v>
      </c>
      <c r="M877" s="35">
        <v>46010.391319444447</v>
      </c>
      <c r="N877" s="35">
        <v>46011.456250000003</v>
      </c>
      <c r="P877" t="s">
        <v>7635</v>
      </c>
      <c r="Q877" t="s">
        <v>7636</v>
      </c>
      <c r="R877" t="s">
        <v>98</v>
      </c>
      <c r="S877" t="s">
        <v>99</v>
      </c>
      <c r="T877" t="s">
        <v>100</v>
      </c>
      <c r="U877" t="s">
        <v>5928</v>
      </c>
      <c r="V877" t="s">
        <v>11854</v>
      </c>
      <c r="W877" t="s">
        <v>102</v>
      </c>
      <c r="Y877" t="s">
        <v>11</v>
      </c>
      <c r="Z877" t="s">
        <v>105</v>
      </c>
      <c r="AA877" t="s">
        <v>2472</v>
      </c>
      <c r="AB877" s="37">
        <v>1</v>
      </c>
      <c r="AC877" s="37">
        <v>67654</v>
      </c>
      <c r="AD877" s="37">
        <v>140396</v>
      </c>
      <c r="AE877" s="37">
        <v>67654</v>
      </c>
    </row>
    <row r="878" spans="1:31">
      <c r="A878" t="s">
        <v>284</v>
      </c>
      <c r="B878" t="s">
        <v>957</v>
      </c>
      <c r="C878" t="s">
        <v>286</v>
      </c>
      <c r="D878" t="s">
        <v>11014</v>
      </c>
      <c r="E878" t="s">
        <v>11855</v>
      </c>
      <c r="F878" t="s">
        <v>11856</v>
      </c>
      <c r="G878" t="s">
        <v>7625</v>
      </c>
      <c r="H878" t="s">
        <v>290</v>
      </c>
      <c r="I878" t="s">
        <v>11017</v>
      </c>
      <c r="J878" t="s">
        <v>11857</v>
      </c>
      <c r="K878" t="s">
        <v>96</v>
      </c>
      <c r="L878" t="s">
        <v>11858</v>
      </c>
      <c r="M878" s="35">
        <v>46010.398298611108</v>
      </c>
      <c r="N878" s="35">
        <v>46020.357638888891</v>
      </c>
      <c r="P878" t="s">
        <v>7628</v>
      </c>
      <c r="R878" t="s">
        <v>964</v>
      </c>
      <c r="S878" t="s">
        <v>964</v>
      </c>
      <c r="U878" t="s">
        <v>5928</v>
      </c>
      <c r="V878" t="s">
        <v>11859</v>
      </c>
      <c r="W878" t="s">
        <v>7628</v>
      </c>
      <c r="Y878" t="s">
        <v>13</v>
      </c>
      <c r="Z878" t="s">
        <v>105</v>
      </c>
      <c r="AB878" s="37">
        <v>1</v>
      </c>
      <c r="AC878" s="37">
        <v>35780</v>
      </c>
      <c r="AD878" s="37">
        <v>0</v>
      </c>
      <c r="AE878" s="37">
        <v>35780</v>
      </c>
    </row>
    <row r="879" spans="1:31">
      <c r="A879" t="s">
        <v>147</v>
      </c>
      <c r="B879" t="s">
        <v>124</v>
      </c>
      <c r="C879" t="s">
        <v>125</v>
      </c>
      <c r="D879" t="s">
        <v>2071</v>
      </c>
      <c r="E879" t="s">
        <v>11860</v>
      </c>
      <c r="F879" t="s">
        <v>7746</v>
      </c>
      <c r="G879" t="s">
        <v>7632</v>
      </c>
      <c r="H879" t="s">
        <v>151</v>
      </c>
      <c r="I879" t="s">
        <v>2074</v>
      </c>
      <c r="J879" t="s">
        <v>7747</v>
      </c>
      <c r="K879" t="s">
        <v>96</v>
      </c>
      <c r="L879" t="s">
        <v>11861</v>
      </c>
      <c r="M879" s="35">
        <v>46010.404814814807</v>
      </c>
      <c r="N879" s="35">
        <v>46010.646527777782</v>
      </c>
      <c r="P879" t="s">
        <v>7635</v>
      </c>
      <c r="Q879" t="s">
        <v>7636</v>
      </c>
      <c r="R879" t="s">
        <v>964</v>
      </c>
      <c r="S879" t="s">
        <v>964</v>
      </c>
      <c r="T879" t="s">
        <v>100</v>
      </c>
      <c r="U879" t="s">
        <v>5928</v>
      </c>
      <c r="V879" t="s">
        <v>11862</v>
      </c>
      <c r="W879" t="s">
        <v>102</v>
      </c>
      <c r="Y879" t="s">
        <v>11</v>
      </c>
      <c r="Z879" t="s">
        <v>105</v>
      </c>
      <c r="AA879" t="s">
        <v>1118</v>
      </c>
      <c r="AB879" s="37">
        <v>1</v>
      </c>
      <c r="AC879" s="37">
        <v>67654</v>
      </c>
      <c r="AD879" s="37">
        <v>140396</v>
      </c>
      <c r="AE879" s="37">
        <v>67654</v>
      </c>
    </row>
    <row r="880" spans="1:31">
      <c r="A880" t="s">
        <v>85</v>
      </c>
      <c r="B880" t="s">
        <v>86</v>
      </c>
      <c r="C880" t="s">
        <v>87</v>
      </c>
      <c r="D880" t="s">
        <v>202</v>
      </c>
      <c r="E880" t="s">
        <v>11863</v>
      </c>
      <c r="F880" t="s">
        <v>2141</v>
      </c>
      <c r="G880" t="s">
        <v>7632</v>
      </c>
      <c r="H880" t="s">
        <v>93</v>
      </c>
      <c r="I880" t="s">
        <v>85</v>
      </c>
      <c r="J880" t="s">
        <v>2142</v>
      </c>
      <c r="K880" t="s">
        <v>96</v>
      </c>
      <c r="L880" t="s">
        <v>11864</v>
      </c>
      <c r="M880" s="35">
        <v>46010.420613425929</v>
      </c>
      <c r="N880" s="35">
        <v>46013.440972222219</v>
      </c>
      <c r="P880" t="s">
        <v>7635</v>
      </c>
      <c r="Q880" t="s">
        <v>7636</v>
      </c>
      <c r="R880" t="s">
        <v>98</v>
      </c>
      <c r="S880" t="s">
        <v>99</v>
      </c>
      <c r="T880" t="s">
        <v>100</v>
      </c>
      <c r="U880" t="s">
        <v>5928</v>
      </c>
      <c r="V880" t="s">
        <v>11865</v>
      </c>
      <c r="W880" t="s">
        <v>102</v>
      </c>
      <c r="Y880" t="s">
        <v>8</v>
      </c>
      <c r="Z880" t="s">
        <v>105</v>
      </c>
      <c r="AA880" t="s">
        <v>6482</v>
      </c>
      <c r="AB880" s="37">
        <v>1</v>
      </c>
      <c r="AC880" s="37">
        <v>35780</v>
      </c>
      <c r="AD880" s="37">
        <v>75096</v>
      </c>
      <c r="AE880" s="37">
        <v>35780</v>
      </c>
    </row>
    <row r="881" spans="1:31">
      <c r="A881" t="s">
        <v>85</v>
      </c>
      <c r="B881" t="s">
        <v>86</v>
      </c>
      <c r="C881" t="s">
        <v>87</v>
      </c>
      <c r="D881" t="s">
        <v>202</v>
      </c>
      <c r="E881" t="s">
        <v>11866</v>
      </c>
      <c r="F881" t="s">
        <v>11867</v>
      </c>
      <c r="G881" t="s">
        <v>7632</v>
      </c>
      <c r="H881" t="s">
        <v>93</v>
      </c>
      <c r="I881" t="s">
        <v>85</v>
      </c>
      <c r="J881" t="s">
        <v>11868</v>
      </c>
      <c r="K881" t="s">
        <v>96</v>
      </c>
      <c r="L881" t="s">
        <v>11869</v>
      </c>
      <c r="M881" s="35">
        <v>46010.429537037038</v>
      </c>
      <c r="N881" s="35">
        <v>46013.425694444442</v>
      </c>
      <c r="P881" t="s">
        <v>7635</v>
      </c>
      <c r="Q881" t="s">
        <v>7636</v>
      </c>
      <c r="R881" t="s">
        <v>98</v>
      </c>
      <c r="S881" t="s">
        <v>99</v>
      </c>
      <c r="T881" t="s">
        <v>100</v>
      </c>
      <c r="U881" t="s">
        <v>5928</v>
      </c>
      <c r="V881" t="s">
        <v>11870</v>
      </c>
      <c r="W881" t="s">
        <v>102</v>
      </c>
      <c r="Y881" t="s">
        <v>8</v>
      </c>
      <c r="Z881" t="s">
        <v>105</v>
      </c>
      <c r="AA881" t="s">
        <v>6482</v>
      </c>
      <c r="AB881" s="37">
        <v>1</v>
      </c>
      <c r="AC881" s="37">
        <v>35780</v>
      </c>
      <c r="AD881" s="37">
        <v>75096</v>
      </c>
      <c r="AE881" s="37">
        <v>35780</v>
      </c>
    </row>
    <row r="882" spans="1:31">
      <c r="A882" t="s">
        <v>189</v>
      </c>
      <c r="B882" t="s">
        <v>190</v>
      </c>
      <c r="C882" t="s">
        <v>191</v>
      </c>
      <c r="D882" t="s">
        <v>5228</v>
      </c>
      <c r="E882" t="s">
        <v>11871</v>
      </c>
      <c r="F882" t="s">
        <v>11872</v>
      </c>
      <c r="G882" t="s">
        <v>7632</v>
      </c>
      <c r="H882" t="s">
        <v>195</v>
      </c>
      <c r="I882" t="s">
        <v>5231</v>
      </c>
      <c r="J882" t="s">
        <v>11873</v>
      </c>
      <c r="K882" t="s">
        <v>96</v>
      </c>
      <c r="L882" t="s">
        <v>11874</v>
      </c>
      <c r="M882" s="35">
        <v>46010.431562500002</v>
      </c>
      <c r="N882" s="35">
        <v>46013.605555555558</v>
      </c>
      <c r="P882" t="s">
        <v>7635</v>
      </c>
      <c r="Q882" t="s">
        <v>7636</v>
      </c>
      <c r="R882" t="s">
        <v>98</v>
      </c>
      <c r="S882" t="s">
        <v>99</v>
      </c>
      <c r="T882" t="s">
        <v>100</v>
      </c>
      <c r="U882" t="s">
        <v>5928</v>
      </c>
      <c r="V882" t="s">
        <v>11875</v>
      </c>
      <c r="W882" t="s">
        <v>102</v>
      </c>
      <c r="Y882" t="s">
        <v>11</v>
      </c>
      <c r="Z882" t="s">
        <v>105</v>
      </c>
      <c r="AA882" t="s">
        <v>823</v>
      </c>
      <c r="AB882" s="37">
        <v>1</v>
      </c>
      <c r="AC882" s="37">
        <v>67654</v>
      </c>
      <c r="AD882" s="37">
        <v>140396</v>
      </c>
      <c r="AE882" s="37">
        <v>67654</v>
      </c>
    </row>
    <row r="883" spans="1:31">
      <c r="A883" t="s">
        <v>297</v>
      </c>
      <c r="B883" t="s">
        <v>109</v>
      </c>
      <c r="C883" t="s">
        <v>110</v>
      </c>
      <c r="D883" t="s">
        <v>1760</v>
      </c>
      <c r="E883" t="s">
        <v>11876</v>
      </c>
      <c r="F883" t="s">
        <v>11877</v>
      </c>
      <c r="G883" t="s">
        <v>7632</v>
      </c>
      <c r="H883" t="s">
        <v>302</v>
      </c>
      <c r="I883" t="s">
        <v>1763</v>
      </c>
      <c r="J883" t="s">
        <v>11878</v>
      </c>
      <c r="K883" t="s">
        <v>96</v>
      </c>
      <c r="L883" t="s">
        <v>11879</v>
      </c>
      <c r="M883" s="35">
        <v>46010.458923611113</v>
      </c>
      <c r="N883" s="35">
        <v>46011.489583333343</v>
      </c>
      <c r="P883" t="s">
        <v>7635</v>
      </c>
      <c r="Q883" t="s">
        <v>7636</v>
      </c>
      <c r="R883" t="s">
        <v>98</v>
      </c>
      <c r="S883" t="s">
        <v>99</v>
      </c>
      <c r="T883" t="s">
        <v>100</v>
      </c>
      <c r="U883" t="s">
        <v>5928</v>
      </c>
      <c r="V883" t="s">
        <v>11880</v>
      </c>
      <c r="W883" t="s">
        <v>102</v>
      </c>
      <c r="Y883" t="s">
        <v>11</v>
      </c>
      <c r="Z883" t="s">
        <v>105</v>
      </c>
      <c r="AA883" t="s">
        <v>491</v>
      </c>
      <c r="AB883" s="37">
        <v>1</v>
      </c>
      <c r="AC883" s="37">
        <v>67654</v>
      </c>
      <c r="AD883" s="37">
        <v>140396</v>
      </c>
      <c r="AE883" s="37">
        <v>67654</v>
      </c>
    </row>
    <row r="884" spans="1:31">
      <c r="A884" t="s">
        <v>317</v>
      </c>
      <c r="B884" t="s">
        <v>124</v>
      </c>
      <c r="C884" t="s">
        <v>125</v>
      </c>
      <c r="D884" t="s">
        <v>318</v>
      </c>
      <c r="E884" t="s">
        <v>11881</v>
      </c>
      <c r="F884" t="s">
        <v>11882</v>
      </c>
      <c r="G884" t="s">
        <v>7632</v>
      </c>
      <c r="H884" t="s">
        <v>321</v>
      </c>
      <c r="I884" t="s">
        <v>322</v>
      </c>
      <c r="J884" t="s">
        <v>11883</v>
      </c>
      <c r="K884" t="s">
        <v>96</v>
      </c>
      <c r="L884" t="s">
        <v>11884</v>
      </c>
      <c r="M884" s="35">
        <v>46010.46056712963</v>
      </c>
      <c r="N884" s="35">
        <v>46014.657638888893</v>
      </c>
      <c r="P884" t="s">
        <v>7635</v>
      </c>
      <c r="Q884" t="s">
        <v>7636</v>
      </c>
      <c r="R884" t="s">
        <v>98</v>
      </c>
      <c r="S884" t="s">
        <v>119</v>
      </c>
      <c r="T884" t="s">
        <v>100</v>
      </c>
      <c r="U884" t="s">
        <v>5928</v>
      </c>
      <c r="V884" t="s">
        <v>11885</v>
      </c>
      <c r="W884" t="s">
        <v>102</v>
      </c>
      <c r="Y884" t="s">
        <v>11</v>
      </c>
      <c r="Z884" t="s">
        <v>105</v>
      </c>
      <c r="AA884" t="s">
        <v>1448</v>
      </c>
      <c r="AB884" s="37">
        <v>1</v>
      </c>
      <c r="AC884" s="37">
        <v>67654</v>
      </c>
      <c r="AD884" s="37">
        <v>140396</v>
      </c>
      <c r="AE884" s="37">
        <v>67654</v>
      </c>
    </row>
    <row r="885" spans="1:31">
      <c r="A885" t="s">
        <v>417</v>
      </c>
      <c r="B885" t="s">
        <v>86</v>
      </c>
      <c r="C885" t="s">
        <v>87</v>
      </c>
      <c r="D885" t="s">
        <v>470</v>
      </c>
      <c r="E885" t="s">
        <v>11886</v>
      </c>
      <c r="F885" t="s">
        <v>11887</v>
      </c>
      <c r="G885" t="s">
        <v>7632</v>
      </c>
      <c r="H885" t="s">
        <v>455</v>
      </c>
      <c r="I885" t="s">
        <v>473</v>
      </c>
      <c r="J885" t="s">
        <v>11888</v>
      </c>
      <c r="K885" t="s">
        <v>96</v>
      </c>
      <c r="L885" t="s">
        <v>11889</v>
      </c>
      <c r="M885" s="35">
        <v>46010.463738425933</v>
      </c>
      <c r="N885" s="35">
        <v>46011.423611111109</v>
      </c>
      <c r="P885" t="s">
        <v>7635</v>
      </c>
      <c r="Q885" t="s">
        <v>7636</v>
      </c>
      <c r="R885" t="s">
        <v>964</v>
      </c>
      <c r="S885" t="s">
        <v>964</v>
      </c>
      <c r="T885" t="s">
        <v>100</v>
      </c>
      <c r="U885" t="s">
        <v>5928</v>
      </c>
      <c r="V885" t="s">
        <v>11890</v>
      </c>
      <c r="W885" t="s">
        <v>102</v>
      </c>
      <c r="Y885" t="s">
        <v>11</v>
      </c>
      <c r="Z885" t="s">
        <v>105</v>
      </c>
      <c r="AA885" t="s">
        <v>1318</v>
      </c>
      <c r="AB885" s="37">
        <v>1</v>
      </c>
      <c r="AC885" s="37">
        <v>67654</v>
      </c>
      <c r="AD885" s="37">
        <v>140396</v>
      </c>
      <c r="AE885" s="37">
        <v>67654</v>
      </c>
    </row>
    <row r="886" spans="1:31">
      <c r="A886" t="s">
        <v>189</v>
      </c>
      <c r="B886" t="s">
        <v>190</v>
      </c>
      <c r="C886" t="s">
        <v>191</v>
      </c>
      <c r="D886" t="s">
        <v>837</v>
      </c>
      <c r="E886" t="s">
        <v>11891</v>
      </c>
      <c r="F886" t="s">
        <v>11892</v>
      </c>
      <c r="G886" t="s">
        <v>7632</v>
      </c>
      <c r="H886" t="s">
        <v>195</v>
      </c>
      <c r="I886" t="s">
        <v>840</v>
      </c>
      <c r="J886" t="s">
        <v>11893</v>
      </c>
      <c r="K886" t="s">
        <v>96</v>
      </c>
      <c r="L886" t="s">
        <v>11894</v>
      </c>
      <c r="M886" s="35">
        <v>46010.469872685193</v>
      </c>
      <c r="N886" s="35">
        <v>46018.546527777777</v>
      </c>
      <c r="P886" t="s">
        <v>7635</v>
      </c>
      <c r="Q886" t="s">
        <v>7636</v>
      </c>
      <c r="R886" t="s">
        <v>98</v>
      </c>
      <c r="S886" t="s">
        <v>119</v>
      </c>
      <c r="U886" t="s">
        <v>5928</v>
      </c>
      <c r="V886" t="s">
        <v>11895</v>
      </c>
      <c r="W886" t="s">
        <v>102</v>
      </c>
      <c r="Y886" t="s">
        <v>8</v>
      </c>
      <c r="Z886" t="s">
        <v>105</v>
      </c>
      <c r="AA886" t="s">
        <v>7841</v>
      </c>
      <c r="AB886" s="37">
        <v>1</v>
      </c>
      <c r="AC886" s="37">
        <v>35780</v>
      </c>
      <c r="AD886" s="37">
        <v>75096</v>
      </c>
      <c r="AE886" s="37">
        <v>35780</v>
      </c>
    </row>
    <row r="887" spans="1:31">
      <c r="A887" t="s">
        <v>189</v>
      </c>
      <c r="B887" t="s">
        <v>190</v>
      </c>
      <c r="C887" t="s">
        <v>191</v>
      </c>
      <c r="D887" t="s">
        <v>604</v>
      </c>
      <c r="E887" t="s">
        <v>11896</v>
      </c>
      <c r="F887" t="s">
        <v>11897</v>
      </c>
      <c r="G887" t="s">
        <v>7625</v>
      </c>
      <c r="H887" t="s">
        <v>195</v>
      </c>
      <c r="I887" t="s">
        <v>607</v>
      </c>
      <c r="J887" t="s">
        <v>11898</v>
      </c>
      <c r="K887" t="s">
        <v>96</v>
      </c>
      <c r="L887" t="s">
        <v>11899</v>
      </c>
      <c r="M887" s="35">
        <v>46010.46634259259</v>
      </c>
      <c r="N887" s="35">
        <v>46020.465277777781</v>
      </c>
      <c r="P887" t="s">
        <v>7628</v>
      </c>
      <c r="R887" t="s">
        <v>98</v>
      </c>
      <c r="S887" t="s">
        <v>119</v>
      </c>
      <c r="U887" t="s">
        <v>5928</v>
      </c>
      <c r="V887" t="s">
        <v>11900</v>
      </c>
      <c r="W887" t="s">
        <v>7628</v>
      </c>
      <c r="Y887" t="s">
        <v>15</v>
      </c>
      <c r="Z887" t="s">
        <v>105</v>
      </c>
      <c r="AB887" s="37">
        <v>1</v>
      </c>
      <c r="AC887" s="37">
        <v>35780</v>
      </c>
      <c r="AD887" s="37">
        <v>0</v>
      </c>
      <c r="AE887" s="37">
        <v>35780</v>
      </c>
    </row>
    <row r="888" spans="1:31">
      <c r="A888" t="s">
        <v>417</v>
      </c>
      <c r="B888" t="s">
        <v>86</v>
      </c>
      <c r="C888" t="s">
        <v>87</v>
      </c>
      <c r="D888" t="s">
        <v>461</v>
      </c>
      <c r="E888" t="s">
        <v>11901</v>
      </c>
      <c r="F888" t="s">
        <v>11902</v>
      </c>
      <c r="G888" t="s">
        <v>7632</v>
      </c>
      <c r="H888" t="s">
        <v>455</v>
      </c>
      <c r="I888" t="s">
        <v>464</v>
      </c>
      <c r="J888" t="s">
        <v>11903</v>
      </c>
      <c r="K888" t="s">
        <v>96</v>
      </c>
      <c r="L888" t="s">
        <v>11904</v>
      </c>
      <c r="M888" s="35">
        <v>46010.46197916667</v>
      </c>
      <c r="N888" s="35">
        <v>46011.414583333331</v>
      </c>
      <c r="P888" t="s">
        <v>7635</v>
      </c>
      <c r="Q888" t="s">
        <v>7636</v>
      </c>
      <c r="R888" t="s">
        <v>98</v>
      </c>
      <c r="S888" t="s">
        <v>99</v>
      </c>
      <c r="T888" t="s">
        <v>100</v>
      </c>
      <c r="U888" t="s">
        <v>5928</v>
      </c>
      <c r="V888" t="s">
        <v>11905</v>
      </c>
      <c r="W888" t="s">
        <v>102</v>
      </c>
      <c r="Y888" t="s">
        <v>8</v>
      </c>
      <c r="Z888" t="s">
        <v>105</v>
      </c>
      <c r="AA888" t="s">
        <v>1390</v>
      </c>
      <c r="AB888" s="37">
        <v>1</v>
      </c>
      <c r="AC888" s="37">
        <v>35780</v>
      </c>
      <c r="AD888" s="37">
        <v>75096</v>
      </c>
      <c r="AE888" s="37">
        <v>35780</v>
      </c>
    </row>
    <row r="889" spans="1:31">
      <c r="A889" t="s">
        <v>1084</v>
      </c>
      <c r="B889" t="s">
        <v>957</v>
      </c>
      <c r="C889" t="s">
        <v>286</v>
      </c>
      <c r="D889" t="s">
        <v>5462</v>
      </c>
      <c r="E889" t="s">
        <v>11906</v>
      </c>
      <c r="F889" t="s">
        <v>11907</v>
      </c>
      <c r="G889" t="s">
        <v>7632</v>
      </c>
      <c r="H889" t="s">
        <v>2869</v>
      </c>
      <c r="I889" t="s">
        <v>5465</v>
      </c>
      <c r="J889" t="s">
        <v>11908</v>
      </c>
      <c r="K889" t="s">
        <v>96</v>
      </c>
      <c r="L889" t="s">
        <v>11909</v>
      </c>
      <c r="M889" s="35">
        <v>46010.47855324074</v>
      </c>
      <c r="N889" s="35">
        <v>46019.443749999999</v>
      </c>
      <c r="P889" t="s">
        <v>7635</v>
      </c>
      <c r="Q889" t="s">
        <v>7636</v>
      </c>
      <c r="R889" t="s">
        <v>98</v>
      </c>
      <c r="S889" t="s">
        <v>119</v>
      </c>
      <c r="T889" t="s">
        <v>100</v>
      </c>
      <c r="U889" t="s">
        <v>5928</v>
      </c>
      <c r="V889" t="s">
        <v>11910</v>
      </c>
      <c r="W889" t="s">
        <v>102</v>
      </c>
      <c r="Y889" t="s">
        <v>15</v>
      </c>
      <c r="Z889" t="s">
        <v>105</v>
      </c>
      <c r="AA889" t="s">
        <v>1094</v>
      </c>
      <c r="AB889" s="37">
        <v>1</v>
      </c>
      <c r="AC889" s="37">
        <v>35780</v>
      </c>
      <c r="AD889" s="37">
        <v>196537</v>
      </c>
      <c r="AE889" s="37">
        <v>35780</v>
      </c>
    </row>
    <row r="890" spans="1:31">
      <c r="A890" t="s">
        <v>417</v>
      </c>
      <c r="B890" t="s">
        <v>86</v>
      </c>
      <c r="C890" t="s">
        <v>87</v>
      </c>
      <c r="D890" t="s">
        <v>452</v>
      </c>
      <c r="E890" t="s">
        <v>11911</v>
      </c>
      <c r="F890" t="s">
        <v>11912</v>
      </c>
      <c r="G890" t="s">
        <v>7632</v>
      </c>
      <c r="H890" t="s">
        <v>455</v>
      </c>
      <c r="I890" t="s">
        <v>417</v>
      </c>
      <c r="J890" t="s">
        <v>11913</v>
      </c>
      <c r="K890" t="s">
        <v>96</v>
      </c>
      <c r="L890" t="s">
        <v>11914</v>
      </c>
      <c r="M890" s="35">
        <v>46010.496041666673</v>
      </c>
      <c r="N890" s="35">
        <v>46011.433333333327</v>
      </c>
      <c r="P890" t="s">
        <v>7635</v>
      </c>
      <c r="Q890" t="s">
        <v>7636</v>
      </c>
      <c r="R890" t="s">
        <v>142</v>
      </c>
      <c r="S890" t="s">
        <v>2137</v>
      </c>
      <c r="T890" t="s">
        <v>100</v>
      </c>
      <c r="U890" t="s">
        <v>5928</v>
      </c>
      <c r="V890" t="s">
        <v>11915</v>
      </c>
      <c r="W890" t="s">
        <v>102</v>
      </c>
      <c r="Y890" t="s">
        <v>8</v>
      </c>
      <c r="Z890" t="s">
        <v>105</v>
      </c>
      <c r="AA890" t="s">
        <v>742</v>
      </c>
      <c r="AB890" s="37">
        <v>1</v>
      </c>
      <c r="AC890" s="37">
        <v>35780</v>
      </c>
      <c r="AD890" s="37">
        <v>75096</v>
      </c>
      <c r="AE890" s="37">
        <v>35780</v>
      </c>
    </row>
    <row r="891" spans="1:31">
      <c r="A891" t="s">
        <v>297</v>
      </c>
      <c r="B891" t="s">
        <v>109</v>
      </c>
      <c r="C891" t="s">
        <v>110</v>
      </c>
      <c r="D891" t="s">
        <v>6640</v>
      </c>
      <c r="E891" t="s">
        <v>11916</v>
      </c>
      <c r="F891" t="s">
        <v>11917</v>
      </c>
      <c r="G891" t="s">
        <v>7632</v>
      </c>
      <c r="H891" t="s">
        <v>302</v>
      </c>
      <c r="I891" t="s">
        <v>6641</v>
      </c>
      <c r="J891" t="s">
        <v>11918</v>
      </c>
      <c r="K891" t="s">
        <v>96</v>
      </c>
      <c r="L891" t="s">
        <v>11919</v>
      </c>
      <c r="M891" s="35">
        <v>46010.49659722222</v>
      </c>
      <c r="N891" s="35">
        <v>46011.47152777778</v>
      </c>
      <c r="P891" t="s">
        <v>7635</v>
      </c>
      <c r="Q891" t="s">
        <v>7636</v>
      </c>
      <c r="R891" t="s">
        <v>964</v>
      </c>
      <c r="S891" t="s">
        <v>964</v>
      </c>
      <c r="T891" t="s">
        <v>100</v>
      </c>
      <c r="U891" t="s">
        <v>5928</v>
      </c>
      <c r="V891" t="s">
        <v>11920</v>
      </c>
      <c r="W891" t="s">
        <v>102</v>
      </c>
      <c r="Y891" t="s">
        <v>11</v>
      </c>
      <c r="Z891" t="s">
        <v>105</v>
      </c>
      <c r="AA891" t="s">
        <v>359</v>
      </c>
      <c r="AB891" s="37">
        <v>1</v>
      </c>
      <c r="AC891" s="37">
        <v>67654</v>
      </c>
      <c r="AD891" s="37">
        <v>140396</v>
      </c>
      <c r="AE891" s="37">
        <v>67654</v>
      </c>
    </row>
    <row r="892" spans="1:31">
      <c r="A892" t="s">
        <v>123</v>
      </c>
      <c r="B892" t="s">
        <v>124</v>
      </c>
      <c r="C892" t="s">
        <v>125</v>
      </c>
      <c r="D892" t="s">
        <v>11921</v>
      </c>
      <c r="E892" t="s">
        <v>11922</v>
      </c>
      <c r="F892" t="s">
        <v>11923</v>
      </c>
      <c r="G892" t="s">
        <v>7632</v>
      </c>
      <c r="H892" t="s">
        <v>129</v>
      </c>
      <c r="I892" t="s">
        <v>11924</v>
      </c>
      <c r="J892" t="s">
        <v>11925</v>
      </c>
      <c r="K892" t="s">
        <v>96</v>
      </c>
      <c r="L892" t="s">
        <v>11926</v>
      </c>
      <c r="M892" s="35">
        <v>46010.500810185193</v>
      </c>
      <c r="N892" s="35">
        <v>46018.429166666669</v>
      </c>
      <c r="P892" t="s">
        <v>7635</v>
      </c>
      <c r="Q892" t="s">
        <v>7636</v>
      </c>
      <c r="R892" t="s">
        <v>98</v>
      </c>
      <c r="S892" t="s">
        <v>119</v>
      </c>
      <c r="T892" t="s">
        <v>100</v>
      </c>
      <c r="U892" t="s">
        <v>5928</v>
      </c>
      <c r="V892" t="s">
        <v>11927</v>
      </c>
      <c r="W892" t="s">
        <v>102</v>
      </c>
      <c r="Y892" t="s">
        <v>11</v>
      </c>
      <c r="Z892" t="s">
        <v>105</v>
      </c>
      <c r="AA892" t="s">
        <v>135</v>
      </c>
      <c r="AB892" s="37">
        <v>1</v>
      </c>
      <c r="AC892" s="37">
        <v>67654</v>
      </c>
      <c r="AD892" s="37">
        <v>140396</v>
      </c>
      <c r="AE892" s="37">
        <v>67654</v>
      </c>
    </row>
    <row r="893" spans="1:31">
      <c r="A893" t="s">
        <v>297</v>
      </c>
      <c r="B893" t="s">
        <v>109</v>
      </c>
      <c r="C893" t="s">
        <v>110</v>
      </c>
      <c r="D893" t="s">
        <v>6640</v>
      </c>
      <c r="E893" t="s">
        <v>11928</v>
      </c>
      <c r="F893" t="s">
        <v>11929</v>
      </c>
      <c r="G893" t="s">
        <v>7632</v>
      </c>
      <c r="H893" t="s">
        <v>302</v>
      </c>
      <c r="I893" t="s">
        <v>6641</v>
      </c>
      <c r="J893" t="s">
        <v>11930</v>
      </c>
      <c r="K893" t="s">
        <v>96</v>
      </c>
      <c r="L893" t="s">
        <v>11931</v>
      </c>
      <c r="M893" s="35">
        <v>46010.495127314818</v>
      </c>
      <c r="N893" s="35">
        <v>46013.572916666657</v>
      </c>
      <c r="P893" t="s">
        <v>7635</v>
      </c>
      <c r="Q893" t="s">
        <v>7636</v>
      </c>
      <c r="R893" t="s">
        <v>964</v>
      </c>
      <c r="S893" t="s">
        <v>964</v>
      </c>
      <c r="T893" t="s">
        <v>100</v>
      </c>
      <c r="U893" t="s">
        <v>5928</v>
      </c>
      <c r="V893" t="s">
        <v>11932</v>
      </c>
      <c r="W893" t="s">
        <v>102</v>
      </c>
      <c r="Y893" t="s">
        <v>11</v>
      </c>
      <c r="Z893" t="s">
        <v>105</v>
      </c>
      <c r="AA893" t="s">
        <v>359</v>
      </c>
      <c r="AB893" s="37">
        <v>1</v>
      </c>
      <c r="AC893" s="37">
        <v>67654</v>
      </c>
      <c r="AD893" s="37">
        <v>140396</v>
      </c>
      <c r="AE893" s="37">
        <v>67654</v>
      </c>
    </row>
    <row r="894" spans="1:31">
      <c r="A894" t="s">
        <v>242</v>
      </c>
      <c r="B894" t="s">
        <v>248</v>
      </c>
      <c r="C894" t="s">
        <v>244</v>
      </c>
      <c r="D894" t="s">
        <v>6540</v>
      </c>
      <c r="E894" t="s">
        <v>11933</v>
      </c>
      <c r="F894" t="s">
        <v>11934</v>
      </c>
      <c r="G894" t="s">
        <v>7632</v>
      </c>
      <c r="H894" t="s">
        <v>248</v>
      </c>
      <c r="I894" t="s">
        <v>6541</v>
      </c>
      <c r="J894" t="s">
        <v>11935</v>
      </c>
      <c r="K894" t="s">
        <v>96</v>
      </c>
      <c r="L894" t="s">
        <v>11936</v>
      </c>
      <c r="M894" s="35">
        <v>46010.504756944443</v>
      </c>
      <c r="N894" s="35">
        <v>46017.655555555553</v>
      </c>
      <c r="P894" t="s">
        <v>7635</v>
      </c>
      <c r="Q894" t="s">
        <v>7636</v>
      </c>
      <c r="R894" t="s">
        <v>963</v>
      </c>
      <c r="S894" t="s">
        <v>963</v>
      </c>
      <c r="T894" t="s">
        <v>100</v>
      </c>
      <c r="U894" t="s">
        <v>5928</v>
      </c>
      <c r="V894" t="s">
        <v>11937</v>
      </c>
      <c r="W894" t="s">
        <v>102</v>
      </c>
      <c r="Y894" t="s">
        <v>11</v>
      </c>
      <c r="Z894" t="s">
        <v>105</v>
      </c>
      <c r="AA894" t="s">
        <v>3022</v>
      </c>
      <c r="AB894" s="37">
        <v>1</v>
      </c>
      <c r="AC894" s="37">
        <v>67654</v>
      </c>
      <c r="AD894" s="37">
        <v>140396</v>
      </c>
      <c r="AE894" s="37">
        <v>67654</v>
      </c>
    </row>
    <row r="895" spans="1:31">
      <c r="A895" t="s">
        <v>707</v>
      </c>
      <c r="B895" t="s">
        <v>109</v>
      </c>
      <c r="C895" t="s">
        <v>160</v>
      </c>
      <c r="D895" t="s">
        <v>719</v>
      </c>
      <c r="E895" t="s">
        <v>11938</v>
      </c>
      <c r="F895" t="s">
        <v>11939</v>
      </c>
      <c r="G895" t="s">
        <v>7632</v>
      </c>
      <c r="H895" t="s">
        <v>722</v>
      </c>
      <c r="I895" t="s">
        <v>707</v>
      </c>
      <c r="J895" t="s">
        <v>11940</v>
      </c>
      <c r="K895" t="s">
        <v>96</v>
      </c>
      <c r="L895" t="s">
        <v>11941</v>
      </c>
      <c r="M895" s="35">
        <v>46010.491782407407</v>
      </c>
      <c r="N895" s="35">
        <v>46013.427083333343</v>
      </c>
      <c r="P895" t="s">
        <v>7635</v>
      </c>
      <c r="Q895" t="s">
        <v>7636</v>
      </c>
      <c r="R895" t="s">
        <v>98</v>
      </c>
      <c r="S895" t="s">
        <v>99</v>
      </c>
      <c r="T895" t="s">
        <v>100</v>
      </c>
      <c r="U895" t="s">
        <v>5928</v>
      </c>
      <c r="V895" t="s">
        <v>11942</v>
      </c>
      <c r="W895" t="s">
        <v>102</v>
      </c>
      <c r="Y895" t="s">
        <v>8</v>
      </c>
      <c r="Z895" t="s">
        <v>105</v>
      </c>
      <c r="AA895" t="s">
        <v>727</v>
      </c>
      <c r="AB895" s="37">
        <v>1</v>
      </c>
      <c r="AC895" s="37">
        <v>35780</v>
      </c>
      <c r="AD895" s="37">
        <v>75096</v>
      </c>
      <c r="AE895" s="37">
        <v>35780</v>
      </c>
    </row>
    <row r="896" spans="1:31">
      <c r="A896" t="s">
        <v>242</v>
      </c>
      <c r="B896" t="s">
        <v>248</v>
      </c>
      <c r="C896" t="s">
        <v>244</v>
      </c>
      <c r="D896" t="s">
        <v>6540</v>
      </c>
      <c r="E896" t="s">
        <v>11943</v>
      </c>
      <c r="F896" t="s">
        <v>11944</v>
      </c>
      <c r="G896" t="s">
        <v>7632</v>
      </c>
      <c r="H896" t="s">
        <v>248</v>
      </c>
      <c r="I896" t="s">
        <v>6541</v>
      </c>
      <c r="J896" t="s">
        <v>11945</v>
      </c>
      <c r="K896" t="s">
        <v>96</v>
      </c>
      <c r="L896" t="s">
        <v>11946</v>
      </c>
      <c r="M896" s="35">
        <v>46010.497164351851</v>
      </c>
      <c r="N896" s="35">
        <v>46017.631249999999</v>
      </c>
      <c r="P896" t="s">
        <v>7635</v>
      </c>
      <c r="Q896" t="s">
        <v>7636</v>
      </c>
      <c r="R896" t="s">
        <v>964</v>
      </c>
      <c r="S896" t="s">
        <v>964</v>
      </c>
      <c r="T896" t="s">
        <v>100</v>
      </c>
      <c r="U896" t="s">
        <v>5928</v>
      </c>
      <c r="V896" t="s">
        <v>11947</v>
      </c>
      <c r="W896" t="s">
        <v>102</v>
      </c>
      <c r="Y896" t="s">
        <v>11</v>
      </c>
      <c r="Z896" t="s">
        <v>105</v>
      </c>
      <c r="AA896" t="s">
        <v>3022</v>
      </c>
      <c r="AB896" s="37">
        <v>1</v>
      </c>
      <c r="AC896" s="37">
        <v>67654</v>
      </c>
      <c r="AD896" s="37">
        <v>140396</v>
      </c>
      <c r="AE896" s="37">
        <v>67654</v>
      </c>
    </row>
    <row r="897" spans="1:31">
      <c r="A897" t="s">
        <v>417</v>
      </c>
      <c r="B897" t="s">
        <v>86</v>
      </c>
      <c r="C897" t="s">
        <v>87</v>
      </c>
      <c r="D897" t="s">
        <v>4842</v>
      </c>
      <c r="E897" t="s">
        <v>11948</v>
      </c>
      <c r="F897" t="s">
        <v>11949</v>
      </c>
      <c r="G897" t="s">
        <v>7625</v>
      </c>
      <c r="H897" t="s">
        <v>455</v>
      </c>
      <c r="I897" t="s">
        <v>4845</v>
      </c>
      <c r="J897" t="s">
        <v>11950</v>
      </c>
      <c r="K897" t="s">
        <v>96</v>
      </c>
      <c r="L897" t="s">
        <v>11951</v>
      </c>
      <c r="M897" s="35">
        <v>46010.51630787037</v>
      </c>
      <c r="N897" s="35">
        <v>46018.513888888891</v>
      </c>
      <c r="P897" t="s">
        <v>7628</v>
      </c>
      <c r="R897" t="s">
        <v>98</v>
      </c>
      <c r="S897" t="s">
        <v>99</v>
      </c>
      <c r="U897" t="s">
        <v>5928</v>
      </c>
      <c r="V897" t="s">
        <v>11952</v>
      </c>
      <c r="W897" t="s">
        <v>7628</v>
      </c>
      <c r="Y897" t="s">
        <v>13</v>
      </c>
      <c r="Z897" t="s">
        <v>105</v>
      </c>
      <c r="AB897" s="37">
        <v>1</v>
      </c>
      <c r="AC897" s="37">
        <v>35780</v>
      </c>
      <c r="AD897" s="37">
        <v>0</v>
      </c>
      <c r="AE897" s="37">
        <v>35780</v>
      </c>
    </row>
    <row r="898" spans="1:31">
      <c r="A898" t="s">
        <v>189</v>
      </c>
      <c r="B898" t="s">
        <v>190</v>
      </c>
      <c r="C898" t="s">
        <v>191</v>
      </c>
      <c r="D898" t="s">
        <v>210</v>
      </c>
      <c r="E898" t="s">
        <v>11953</v>
      </c>
      <c r="F898" t="s">
        <v>11954</v>
      </c>
      <c r="G898" t="s">
        <v>7632</v>
      </c>
      <c r="H898" t="s">
        <v>195</v>
      </c>
      <c r="I898" t="s">
        <v>189</v>
      </c>
      <c r="J898" t="s">
        <v>11955</v>
      </c>
      <c r="K898" t="s">
        <v>96</v>
      </c>
      <c r="L898" t="s">
        <v>11956</v>
      </c>
      <c r="M898" s="35">
        <v>46010.537673611107</v>
      </c>
      <c r="N898" s="35">
        <v>46021.418055555558</v>
      </c>
      <c r="P898" t="s">
        <v>7635</v>
      </c>
      <c r="Q898" t="s">
        <v>7636</v>
      </c>
      <c r="U898" t="s">
        <v>5928</v>
      </c>
      <c r="V898" t="s">
        <v>11957</v>
      </c>
      <c r="W898" t="s">
        <v>102</v>
      </c>
      <c r="Y898" t="s">
        <v>8</v>
      </c>
      <c r="Z898" t="s">
        <v>105</v>
      </c>
      <c r="AA898" t="s">
        <v>8363</v>
      </c>
      <c r="AB898" s="37">
        <v>1</v>
      </c>
      <c r="AC898" s="37">
        <v>35780</v>
      </c>
      <c r="AD898" s="37">
        <v>75096</v>
      </c>
      <c r="AE898" s="37">
        <v>35780</v>
      </c>
    </row>
    <row r="899" spans="1:31">
      <c r="A899" t="s">
        <v>189</v>
      </c>
      <c r="B899" t="s">
        <v>190</v>
      </c>
      <c r="C899" t="s">
        <v>191</v>
      </c>
      <c r="D899" t="s">
        <v>580</v>
      </c>
      <c r="E899" t="s">
        <v>11958</v>
      </c>
      <c r="F899" t="s">
        <v>11959</v>
      </c>
      <c r="G899" t="s">
        <v>7632</v>
      </c>
      <c r="H899" t="s">
        <v>195</v>
      </c>
      <c r="I899" t="s">
        <v>583</v>
      </c>
      <c r="J899" t="s">
        <v>11960</v>
      </c>
      <c r="K899" t="s">
        <v>96</v>
      </c>
      <c r="L899" t="s">
        <v>11961</v>
      </c>
      <c r="M899" s="35">
        <v>46010.578715277778</v>
      </c>
      <c r="N899" s="35">
        <v>46017.507638888892</v>
      </c>
      <c r="P899" t="s">
        <v>7635</v>
      </c>
      <c r="Q899" t="s">
        <v>7636</v>
      </c>
      <c r="R899" t="s">
        <v>142</v>
      </c>
      <c r="S899" t="s">
        <v>143</v>
      </c>
      <c r="T899" t="s">
        <v>100</v>
      </c>
      <c r="U899" t="s">
        <v>5928</v>
      </c>
      <c r="V899" t="s">
        <v>11962</v>
      </c>
      <c r="W899" t="s">
        <v>102</v>
      </c>
      <c r="Y899" t="s">
        <v>8</v>
      </c>
      <c r="Z899" t="s">
        <v>105</v>
      </c>
      <c r="AA899" t="s">
        <v>845</v>
      </c>
      <c r="AB899" s="37">
        <v>2</v>
      </c>
      <c r="AC899" s="37">
        <v>35780</v>
      </c>
      <c r="AD899" s="37">
        <v>75096</v>
      </c>
      <c r="AE899" s="37">
        <v>71560</v>
      </c>
    </row>
    <row r="900" spans="1:31">
      <c r="A900" t="s">
        <v>189</v>
      </c>
      <c r="B900" t="s">
        <v>190</v>
      </c>
      <c r="C900" t="s">
        <v>191</v>
      </c>
      <c r="D900" t="s">
        <v>596</v>
      </c>
      <c r="E900" t="s">
        <v>11963</v>
      </c>
      <c r="F900" t="s">
        <v>11964</v>
      </c>
      <c r="G900" t="s">
        <v>7632</v>
      </c>
      <c r="H900" t="s">
        <v>195</v>
      </c>
      <c r="I900" t="s">
        <v>599</v>
      </c>
      <c r="J900" t="s">
        <v>11965</v>
      </c>
      <c r="K900" t="s">
        <v>96</v>
      </c>
      <c r="L900" t="s">
        <v>11966</v>
      </c>
      <c r="M900" s="35">
        <v>46010.536770833343</v>
      </c>
      <c r="N900" s="35">
        <v>46014.443749999999</v>
      </c>
      <c r="P900" t="s">
        <v>7635</v>
      </c>
      <c r="Q900" t="s">
        <v>7636</v>
      </c>
      <c r="R900" t="s">
        <v>98</v>
      </c>
      <c r="S900" t="s">
        <v>119</v>
      </c>
      <c r="T900" t="s">
        <v>100</v>
      </c>
      <c r="U900" t="s">
        <v>5928</v>
      </c>
      <c r="V900" t="s">
        <v>11967</v>
      </c>
      <c r="W900" t="s">
        <v>102</v>
      </c>
      <c r="Y900" t="s">
        <v>11</v>
      </c>
      <c r="Z900" t="s">
        <v>105</v>
      </c>
      <c r="AA900" t="s">
        <v>3716</v>
      </c>
      <c r="AB900" s="37">
        <v>1</v>
      </c>
      <c r="AC900" s="37">
        <v>67654</v>
      </c>
      <c r="AD900" s="37">
        <v>140396</v>
      </c>
      <c r="AE900" s="37">
        <v>67654</v>
      </c>
    </row>
    <row r="901" spans="1:31">
      <c r="A901" t="s">
        <v>85</v>
      </c>
      <c r="B901" t="s">
        <v>86</v>
      </c>
      <c r="C901" t="s">
        <v>87</v>
      </c>
      <c r="D901" t="s">
        <v>699</v>
      </c>
      <c r="E901" t="s">
        <v>11968</v>
      </c>
      <c r="F901" t="s">
        <v>11969</v>
      </c>
      <c r="G901" t="s">
        <v>7625</v>
      </c>
      <c r="H901" t="s">
        <v>93</v>
      </c>
      <c r="I901" t="s">
        <v>702</v>
      </c>
      <c r="J901" t="s">
        <v>11970</v>
      </c>
      <c r="K901" t="s">
        <v>96</v>
      </c>
      <c r="L901" t="s">
        <v>11971</v>
      </c>
      <c r="M901" s="35">
        <v>46010.540231481478</v>
      </c>
      <c r="N901" s="35">
        <v>46014.400694444441</v>
      </c>
      <c r="P901" t="s">
        <v>7628</v>
      </c>
      <c r="R901" t="s">
        <v>964</v>
      </c>
      <c r="S901" t="s">
        <v>964</v>
      </c>
      <c r="U901" t="s">
        <v>5928</v>
      </c>
      <c r="V901" t="s">
        <v>11972</v>
      </c>
      <c r="W901" t="s">
        <v>7628</v>
      </c>
      <c r="Y901" t="s">
        <v>15</v>
      </c>
      <c r="Z901" t="s">
        <v>105</v>
      </c>
      <c r="AB901" s="37">
        <v>1</v>
      </c>
      <c r="AC901" s="37">
        <v>35780</v>
      </c>
      <c r="AD901" s="37">
        <v>0</v>
      </c>
      <c r="AE901" s="37">
        <v>35780</v>
      </c>
    </row>
    <row r="902" spans="1:31">
      <c r="A902" t="s">
        <v>189</v>
      </c>
      <c r="B902" t="s">
        <v>190</v>
      </c>
      <c r="C902" t="s">
        <v>191</v>
      </c>
      <c r="D902" t="s">
        <v>837</v>
      </c>
      <c r="E902" t="s">
        <v>11973</v>
      </c>
      <c r="F902" t="s">
        <v>11974</v>
      </c>
      <c r="G902" t="s">
        <v>7632</v>
      </c>
      <c r="H902" t="s">
        <v>195</v>
      </c>
      <c r="I902" t="s">
        <v>840</v>
      </c>
      <c r="J902" t="s">
        <v>11975</v>
      </c>
      <c r="K902" t="s">
        <v>96</v>
      </c>
      <c r="L902" t="s">
        <v>11976</v>
      </c>
      <c r="M902" s="35">
        <v>46010.540775462963</v>
      </c>
      <c r="N902" s="35">
        <v>46021.419444444437</v>
      </c>
      <c r="P902" t="s">
        <v>7635</v>
      </c>
      <c r="Q902" t="s">
        <v>7636</v>
      </c>
      <c r="R902" t="s">
        <v>98</v>
      </c>
      <c r="S902" t="s">
        <v>99</v>
      </c>
      <c r="U902" t="s">
        <v>5928</v>
      </c>
      <c r="V902" t="s">
        <v>11977</v>
      </c>
      <c r="W902" t="s">
        <v>102</v>
      </c>
      <c r="Y902" t="s">
        <v>8</v>
      </c>
      <c r="Z902" t="s">
        <v>105</v>
      </c>
      <c r="AA902" t="s">
        <v>8363</v>
      </c>
      <c r="AB902" s="37">
        <v>1</v>
      </c>
      <c r="AC902" s="37">
        <v>35780</v>
      </c>
      <c r="AD902" s="37">
        <v>75096</v>
      </c>
      <c r="AE902" s="37">
        <v>35780</v>
      </c>
    </row>
    <row r="903" spans="1:31">
      <c r="A903" t="s">
        <v>189</v>
      </c>
      <c r="B903" t="s">
        <v>190</v>
      </c>
      <c r="C903" t="s">
        <v>191</v>
      </c>
      <c r="D903" t="s">
        <v>210</v>
      </c>
      <c r="E903" t="s">
        <v>11978</v>
      </c>
      <c r="F903" t="s">
        <v>11979</v>
      </c>
      <c r="G903" t="s">
        <v>7632</v>
      </c>
      <c r="H903" t="s">
        <v>195</v>
      </c>
      <c r="I903" t="s">
        <v>189</v>
      </c>
      <c r="J903" t="s">
        <v>11980</v>
      </c>
      <c r="K903" t="s">
        <v>96</v>
      </c>
      <c r="L903" t="s">
        <v>11981</v>
      </c>
      <c r="M903" s="35">
        <v>46010.543078703697</v>
      </c>
      <c r="N903" s="35">
        <v>46021.621527777781</v>
      </c>
      <c r="P903" t="s">
        <v>7635</v>
      </c>
      <c r="Q903" t="s">
        <v>7636</v>
      </c>
      <c r="R903" t="s">
        <v>142</v>
      </c>
      <c r="S903" t="s">
        <v>1046</v>
      </c>
      <c r="U903" t="s">
        <v>5928</v>
      </c>
      <c r="V903" t="s">
        <v>11982</v>
      </c>
      <c r="W903" t="s">
        <v>102</v>
      </c>
      <c r="Y903" t="s">
        <v>8</v>
      </c>
      <c r="Z903" t="s">
        <v>105</v>
      </c>
      <c r="AA903" t="s">
        <v>8363</v>
      </c>
      <c r="AB903" s="37">
        <v>1</v>
      </c>
      <c r="AC903" s="37">
        <v>35780</v>
      </c>
      <c r="AD903" s="37">
        <v>75096</v>
      </c>
      <c r="AE903" s="37">
        <v>35780</v>
      </c>
    </row>
    <row r="904" spans="1:31">
      <c r="A904" t="s">
        <v>189</v>
      </c>
      <c r="B904" t="s">
        <v>190</v>
      </c>
      <c r="C904" t="s">
        <v>191</v>
      </c>
      <c r="D904" t="s">
        <v>885</v>
      </c>
      <c r="E904" t="s">
        <v>11983</v>
      </c>
      <c r="F904" t="s">
        <v>8057</v>
      </c>
      <c r="G904" t="s">
        <v>7632</v>
      </c>
      <c r="H904" t="s">
        <v>195</v>
      </c>
      <c r="I904" t="s">
        <v>888</v>
      </c>
      <c r="J904" t="s">
        <v>8058</v>
      </c>
      <c r="K904" t="s">
        <v>96</v>
      </c>
      <c r="L904" t="s">
        <v>11984</v>
      </c>
      <c r="M904" s="35">
        <v>46010.581631944442</v>
      </c>
      <c r="N904" s="35">
        <v>46020.390972222223</v>
      </c>
      <c r="P904" t="s">
        <v>7635</v>
      </c>
      <c r="Q904" t="s">
        <v>7636</v>
      </c>
      <c r="R904" t="s">
        <v>98</v>
      </c>
      <c r="S904" t="s">
        <v>119</v>
      </c>
      <c r="U904" t="s">
        <v>5928</v>
      </c>
      <c r="V904" t="s">
        <v>11985</v>
      </c>
      <c r="W904" t="s">
        <v>102</v>
      </c>
      <c r="Y904" t="s">
        <v>8</v>
      </c>
      <c r="Z904" t="s">
        <v>105</v>
      </c>
      <c r="AA904" t="s">
        <v>8363</v>
      </c>
      <c r="AB904" s="37">
        <v>1</v>
      </c>
      <c r="AC904" s="37">
        <v>35780</v>
      </c>
      <c r="AD904" s="37">
        <v>75096</v>
      </c>
      <c r="AE904" s="37">
        <v>35780</v>
      </c>
    </row>
    <row r="905" spans="1:31">
      <c r="A905" t="s">
        <v>297</v>
      </c>
      <c r="B905" t="s">
        <v>109</v>
      </c>
      <c r="C905" t="s">
        <v>110</v>
      </c>
      <c r="D905" t="s">
        <v>299</v>
      </c>
      <c r="E905" t="s">
        <v>11986</v>
      </c>
      <c r="F905" t="s">
        <v>11987</v>
      </c>
      <c r="G905" t="s">
        <v>7632</v>
      </c>
      <c r="H905" t="s">
        <v>302</v>
      </c>
      <c r="I905" t="s">
        <v>303</v>
      </c>
      <c r="J905" t="s">
        <v>11988</v>
      </c>
      <c r="K905" t="s">
        <v>96</v>
      </c>
      <c r="L905" t="s">
        <v>11989</v>
      </c>
      <c r="M905" s="35">
        <v>46010.597754629627</v>
      </c>
      <c r="N905" s="35">
        <v>46011.581250000003</v>
      </c>
      <c r="P905" t="s">
        <v>7635</v>
      </c>
      <c r="Q905" t="s">
        <v>7636</v>
      </c>
      <c r="R905" t="s">
        <v>98</v>
      </c>
      <c r="S905" t="s">
        <v>119</v>
      </c>
      <c r="T905" t="s">
        <v>100</v>
      </c>
      <c r="U905" t="s">
        <v>5928</v>
      </c>
      <c r="V905" t="s">
        <v>11990</v>
      </c>
      <c r="W905" t="s">
        <v>102</v>
      </c>
      <c r="Y905" t="s">
        <v>8</v>
      </c>
      <c r="Z905" t="s">
        <v>105</v>
      </c>
      <c r="AA905" t="s">
        <v>308</v>
      </c>
      <c r="AB905" s="37">
        <v>1</v>
      </c>
      <c r="AC905" s="37">
        <v>35780</v>
      </c>
      <c r="AD905" s="37">
        <v>75096</v>
      </c>
      <c r="AE905" s="37">
        <v>35780</v>
      </c>
    </row>
    <row r="906" spans="1:31">
      <c r="A906" t="s">
        <v>297</v>
      </c>
      <c r="B906" t="s">
        <v>109</v>
      </c>
      <c r="C906" t="s">
        <v>110</v>
      </c>
      <c r="D906" t="s">
        <v>352</v>
      </c>
      <c r="E906" t="s">
        <v>11991</v>
      </c>
      <c r="F906" t="s">
        <v>11992</v>
      </c>
      <c r="G906" t="s">
        <v>7632</v>
      </c>
      <c r="H906" t="s">
        <v>302</v>
      </c>
      <c r="I906" t="s">
        <v>297</v>
      </c>
      <c r="J906" t="s">
        <v>11993</v>
      </c>
      <c r="K906" t="s">
        <v>96</v>
      </c>
      <c r="L906" t="s">
        <v>11994</v>
      </c>
      <c r="M906" s="35">
        <v>46010.589074074072</v>
      </c>
      <c r="N906" s="35">
        <v>46011.473611111112</v>
      </c>
      <c r="P906" t="s">
        <v>7635</v>
      </c>
      <c r="Q906" t="s">
        <v>7636</v>
      </c>
      <c r="R906" t="s">
        <v>98</v>
      </c>
      <c r="S906" t="s">
        <v>119</v>
      </c>
      <c r="T906" t="s">
        <v>100</v>
      </c>
      <c r="U906" t="s">
        <v>5928</v>
      </c>
      <c r="V906" t="s">
        <v>11995</v>
      </c>
      <c r="W906" t="s">
        <v>955</v>
      </c>
      <c r="Y906" t="s">
        <v>8</v>
      </c>
      <c r="Z906" t="s">
        <v>105</v>
      </c>
      <c r="AA906" t="s">
        <v>2537</v>
      </c>
      <c r="AB906" s="37">
        <v>0</v>
      </c>
      <c r="AC906" s="37">
        <v>41241</v>
      </c>
      <c r="AD906" s="37">
        <v>0</v>
      </c>
      <c r="AE906" s="37">
        <v>41241</v>
      </c>
    </row>
    <row r="907" spans="1:31">
      <c r="A907" t="s">
        <v>297</v>
      </c>
      <c r="B907" t="s">
        <v>109</v>
      </c>
      <c r="C907" t="s">
        <v>110</v>
      </c>
      <c r="D907" t="s">
        <v>299</v>
      </c>
      <c r="E907" t="s">
        <v>11996</v>
      </c>
      <c r="F907" t="s">
        <v>11997</v>
      </c>
      <c r="G907" t="s">
        <v>7632</v>
      </c>
      <c r="H907" t="s">
        <v>302</v>
      </c>
      <c r="I907" t="s">
        <v>303</v>
      </c>
      <c r="J907" t="s">
        <v>11998</v>
      </c>
      <c r="K907" t="s">
        <v>96</v>
      </c>
      <c r="L907" t="s">
        <v>11999</v>
      </c>
      <c r="M907" s="35">
        <v>46010.603807870371</v>
      </c>
      <c r="N907" s="35">
        <v>46013.51666666667</v>
      </c>
      <c r="P907" t="s">
        <v>7635</v>
      </c>
      <c r="Q907" t="s">
        <v>7636</v>
      </c>
      <c r="R907" t="s">
        <v>98</v>
      </c>
      <c r="S907" t="s">
        <v>119</v>
      </c>
      <c r="T907" t="s">
        <v>100</v>
      </c>
      <c r="U907" t="s">
        <v>5928</v>
      </c>
      <c r="V907" t="s">
        <v>12000</v>
      </c>
      <c r="W907" t="s">
        <v>102</v>
      </c>
      <c r="Y907" t="s">
        <v>8</v>
      </c>
      <c r="Z907" t="s">
        <v>105</v>
      </c>
      <c r="AA907" t="s">
        <v>308</v>
      </c>
      <c r="AB907" s="37">
        <v>1</v>
      </c>
      <c r="AC907" s="37">
        <v>35780</v>
      </c>
      <c r="AD907" s="37">
        <v>75096</v>
      </c>
      <c r="AE907" s="37">
        <v>35780</v>
      </c>
    </row>
    <row r="908" spans="1:31">
      <c r="A908" t="s">
        <v>1084</v>
      </c>
      <c r="B908" t="s">
        <v>957</v>
      </c>
      <c r="C908" t="s">
        <v>286</v>
      </c>
      <c r="D908" t="s">
        <v>12001</v>
      </c>
      <c r="E908" t="s">
        <v>12002</v>
      </c>
      <c r="F908" t="s">
        <v>12003</v>
      </c>
      <c r="G908" t="s">
        <v>7632</v>
      </c>
      <c r="H908" t="s">
        <v>2869</v>
      </c>
      <c r="I908" t="s">
        <v>12004</v>
      </c>
      <c r="J908" t="s">
        <v>12005</v>
      </c>
      <c r="K908" t="s">
        <v>96</v>
      </c>
      <c r="L908" t="s">
        <v>12006</v>
      </c>
      <c r="M908" s="35">
        <v>46010.610254629632</v>
      </c>
      <c r="N908" s="35">
        <v>46015.470833333333</v>
      </c>
      <c r="P908" t="s">
        <v>7635</v>
      </c>
      <c r="Q908" t="s">
        <v>7636</v>
      </c>
      <c r="R908" t="s">
        <v>98</v>
      </c>
      <c r="S908" t="s">
        <v>119</v>
      </c>
      <c r="T908" t="s">
        <v>100</v>
      </c>
      <c r="U908" t="s">
        <v>5928</v>
      </c>
      <c r="V908" t="s">
        <v>12007</v>
      </c>
      <c r="W908" t="s">
        <v>7667</v>
      </c>
      <c r="Y908" t="s">
        <v>15</v>
      </c>
      <c r="Z908" t="s">
        <v>105</v>
      </c>
      <c r="AA908" t="s">
        <v>1506</v>
      </c>
      <c r="AB908" s="37">
        <v>1</v>
      </c>
      <c r="AC908" s="37">
        <v>35780</v>
      </c>
      <c r="AD908" s="37">
        <v>0</v>
      </c>
      <c r="AE908" s="37">
        <v>35780</v>
      </c>
    </row>
    <row r="909" spans="1:31">
      <c r="A909" t="s">
        <v>297</v>
      </c>
      <c r="B909" t="s">
        <v>109</v>
      </c>
      <c r="C909" t="s">
        <v>110</v>
      </c>
      <c r="D909" t="s">
        <v>2125</v>
      </c>
      <c r="E909" t="s">
        <v>12008</v>
      </c>
      <c r="F909" t="s">
        <v>12009</v>
      </c>
      <c r="G909" t="s">
        <v>7632</v>
      </c>
      <c r="H909" t="s">
        <v>302</v>
      </c>
      <c r="I909" t="s">
        <v>2128</v>
      </c>
      <c r="J909" t="s">
        <v>12010</v>
      </c>
      <c r="K909" t="s">
        <v>96</v>
      </c>
      <c r="L909" t="s">
        <v>12011</v>
      </c>
      <c r="M909" s="35">
        <v>46010.606064814812</v>
      </c>
      <c r="N909" s="35">
        <v>46011.580555555563</v>
      </c>
      <c r="P909" t="s">
        <v>7635</v>
      </c>
      <c r="Q909" t="s">
        <v>7636</v>
      </c>
      <c r="R909" t="s">
        <v>98</v>
      </c>
      <c r="S909" t="s">
        <v>119</v>
      </c>
      <c r="T909" t="s">
        <v>100</v>
      </c>
      <c r="U909" t="s">
        <v>5928</v>
      </c>
      <c r="V909" t="s">
        <v>12012</v>
      </c>
      <c r="W909" t="s">
        <v>102</v>
      </c>
      <c r="Y909" t="s">
        <v>11</v>
      </c>
      <c r="Z909" t="s">
        <v>105</v>
      </c>
      <c r="AA909" t="s">
        <v>787</v>
      </c>
      <c r="AB909" s="37">
        <v>1</v>
      </c>
      <c r="AC909" s="37">
        <v>67654</v>
      </c>
      <c r="AD909" s="37">
        <v>140396</v>
      </c>
      <c r="AE909" s="37">
        <v>67654</v>
      </c>
    </row>
    <row r="910" spans="1:31">
      <c r="A910" t="s">
        <v>231</v>
      </c>
      <c r="B910" t="s">
        <v>86</v>
      </c>
      <c r="C910" t="s">
        <v>87</v>
      </c>
      <c r="D910" t="s">
        <v>5683</v>
      </c>
      <c r="E910" t="s">
        <v>12013</v>
      </c>
      <c r="F910" t="s">
        <v>12014</v>
      </c>
      <c r="G910" t="s">
        <v>7625</v>
      </c>
      <c r="H910" t="s">
        <v>235</v>
      </c>
      <c r="I910" t="s">
        <v>5686</v>
      </c>
      <c r="J910" t="s">
        <v>12015</v>
      </c>
      <c r="K910" t="s">
        <v>96</v>
      </c>
      <c r="L910" t="s">
        <v>12016</v>
      </c>
      <c r="M910" s="35">
        <v>46010.640092592592</v>
      </c>
      <c r="N910" s="35">
        <v>46020.380555555559</v>
      </c>
      <c r="P910" t="s">
        <v>7628</v>
      </c>
      <c r="R910" t="s">
        <v>964</v>
      </c>
      <c r="S910" t="s">
        <v>964</v>
      </c>
      <c r="U910" t="s">
        <v>5928</v>
      </c>
      <c r="V910" t="s">
        <v>12017</v>
      </c>
      <c r="W910" t="s">
        <v>7628</v>
      </c>
      <c r="Y910" t="s">
        <v>13</v>
      </c>
      <c r="Z910" t="s">
        <v>105</v>
      </c>
      <c r="AB910" s="37">
        <v>1</v>
      </c>
      <c r="AC910" s="37">
        <v>35780</v>
      </c>
      <c r="AD910" s="37">
        <v>0</v>
      </c>
      <c r="AE910" s="37">
        <v>35780</v>
      </c>
    </row>
    <row r="911" spans="1:31">
      <c r="A911" t="s">
        <v>85</v>
      </c>
      <c r="B911" t="s">
        <v>86</v>
      </c>
      <c r="C911" t="s">
        <v>87</v>
      </c>
      <c r="D911" t="s">
        <v>699</v>
      </c>
      <c r="E911" t="s">
        <v>12018</v>
      </c>
      <c r="F911" t="s">
        <v>12019</v>
      </c>
      <c r="G911" t="s">
        <v>7625</v>
      </c>
      <c r="H911" t="s">
        <v>93</v>
      </c>
      <c r="I911" t="s">
        <v>702</v>
      </c>
      <c r="J911" t="s">
        <v>12020</v>
      </c>
      <c r="K911" t="s">
        <v>96</v>
      </c>
      <c r="L911" t="s">
        <v>12021</v>
      </c>
      <c r="M911" s="35">
        <v>46010.694699074083</v>
      </c>
      <c r="N911" s="35">
        <v>46017.431250000001</v>
      </c>
      <c r="P911" t="s">
        <v>7628</v>
      </c>
      <c r="R911" t="s">
        <v>98</v>
      </c>
      <c r="S911" t="s">
        <v>99</v>
      </c>
      <c r="U911" t="s">
        <v>5928</v>
      </c>
      <c r="V911" t="s">
        <v>12022</v>
      </c>
      <c r="W911" t="s">
        <v>7628</v>
      </c>
      <c r="Y911" t="s">
        <v>15</v>
      </c>
      <c r="Z911" t="s">
        <v>105</v>
      </c>
      <c r="AB911" s="37">
        <v>1</v>
      </c>
      <c r="AC911" s="37">
        <v>35780</v>
      </c>
      <c r="AD911" s="37">
        <v>0</v>
      </c>
      <c r="AE911" s="37">
        <v>35780</v>
      </c>
    </row>
    <row r="912" spans="1:31">
      <c r="A912" t="s">
        <v>417</v>
      </c>
      <c r="B912" t="s">
        <v>86</v>
      </c>
      <c r="C912" t="s">
        <v>87</v>
      </c>
      <c r="D912" t="s">
        <v>734</v>
      </c>
      <c r="E912" t="s">
        <v>12023</v>
      </c>
      <c r="F912" t="s">
        <v>12024</v>
      </c>
      <c r="G912" t="s">
        <v>7632</v>
      </c>
      <c r="H912" t="s">
        <v>455</v>
      </c>
      <c r="I912" t="s">
        <v>737</v>
      </c>
      <c r="J912" t="s">
        <v>12025</v>
      </c>
      <c r="K912" t="s">
        <v>96</v>
      </c>
      <c r="L912" t="s">
        <v>12026</v>
      </c>
      <c r="M912" s="35">
        <v>46010.674675925933</v>
      </c>
      <c r="N912" s="35">
        <v>46013.464583333327</v>
      </c>
      <c r="P912" t="s">
        <v>7635</v>
      </c>
      <c r="Q912" t="s">
        <v>7636</v>
      </c>
      <c r="R912" t="s">
        <v>98</v>
      </c>
      <c r="S912" t="s">
        <v>99</v>
      </c>
      <c r="T912" t="s">
        <v>100</v>
      </c>
      <c r="U912" t="s">
        <v>5928</v>
      </c>
      <c r="V912" t="s">
        <v>12027</v>
      </c>
      <c r="W912" t="s">
        <v>102</v>
      </c>
      <c r="Y912" t="s">
        <v>8</v>
      </c>
      <c r="Z912" t="s">
        <v>105</v>
      </c>
      <c r="AA912" t="s">
        <v>742</v>
      </c>
      <c r="AB912" s="37">
        <v>1</v>
      </c>
      <c r="AC912" s="37">
        <v>35780</v>
      </c>
      <c r="AD912" s="37">
        <v>75096</v>
      </c>
      <c r="AE912" s="37">
        <v>35780</v>
      </c>
    </row>
    <row r="913" spans="1:31">
      <c r="A913" t="s">
        <v>108</v>
      </c>
      <c r="B913" t="s">
        <v>109</v>
      </c>
      <c r="C913" t="s">
        <v>110</v>
      </c>
      <c r="D913" t="s">
        <v>111</v>
      </c>
      <c r="E913" t="s">
        <v>12028</v>
      </c>
      <c r="F913" t="s">
        <v>7696</v>
      </c>
      <c r="G913" t="s">
        <v>7625</v>
      </c>
      <c r="H913" t="s">
        <v>115</v>
      </c>
      <c r="I913" t="s">
        <v>116</v>
      </c>
      <c r="J913" t="s">
        <v>7697</v>
      </c>
      <c r="K913" t="s">
        <v>96</v>
      </c>
      <c r="L913" t="s">
        <v>12029</v>
      </c>
      <c r="M913" s="35">
        <v>46010.683356481481</v>
      </c>
      <c r="N913" s="35">
        <v>46022.40347222222</v>
      </c>
      <c r="P913" t="s">
        <v>7628</v>
      </c>
      <c r="R913" t="s">
        <v>98</v>
      </c>
      <c r="S913" t="s">
        <v>119</v>
      </c>
      <c r="U913" t="s">
        <v>5928</v>
      </c>
      <c r="V913" t="s">
        <v>12030</v>
      </c>
      <c r="W913" t="s">
        <v>7628</v>
      </c>
      <c r="Y913" t="s">
        <v>15</v>
      </c>
      <c r="Z913" t="s">
        <v>105</v>
      </c>
      <c r="AB913" s="37">
        <v>1</v>
      </c>
      <c r="AC913" s="37">
        <v>35780</v>
      </c>
      <c r="AD913" s="37">
        <v>0</v>
      </c>
      <c r="AE913" s="37">
        <v>35780</v>
      </c>
    </row>
    <row r="914" spans="1:31">
      <c r="A914" t="s">
        <v>1066</v>
      </c>
      <c r="B914" t="s">
        <v>190</v>
      </c>
      <c r="C914" t="s">
        <v>191</v>
      </c>
      <c r="D914" t="s">
        <v>1067</v>
      </c>
      <c r="E914" t="s">
        <v>12031</v>
      </c>
      <c r="F914" t="s">
        <v>12032</v>
      </c>
      <c r="G914" t="s">
        <v>7632</v>
      </c>
      <c r="H914" t="s">
        <v>195</v>
      </c>
      <c r="I914" t="s">
        <v>1070</v>
      </c>
      <c r="J914" t="s">
        <v>12033</v>
      </c>
      <c r="K914" t="s">
        <v>96</v>
      </c>
      <c r="L914" t="s">
        <v>12034</v>
      </c>
      <c r="M914" s="35">
        <v>46011.375</v>
      </c>
      <c r="N914" s="35">
        <v>46016.45208333333</v>
      </c>
      <c r="P914" t="s">
        <v>7635</v>
      </c>
      <c r="Q914" t="s">
        <v>7636</v>
      </c>
      <c r="R914" t="s">
        <v>98</v>
      </c>
      <c r="S914" t="s">
        <v>119</v>
      </c>
      <c r="T914" t="s">
        <v>100</v>
      </c>
      <c r="U914" t="s">
        <v>5928</v>
      </c>
      <c r="V914" t="s">
        <v>12035</v>
      </c>
      <c r="W914" t="s">
        <v>102</v>
      </c>
      <c r="Y914" t="s">
        <v>11</v>
      </c>
      <c r="Z914" t="s">
        <v>105</v>
      </c>
      <c r="AA914" t="s">
        <v>1673</v>
      </c>
      <c r="AB914" s="37">
        <v>1</v>
      </c>
      <c r="AC914" s="37">
        <v>67654</v>
      </c>
      <c r="AD914" s="37">
        <v>140396</v>
      </c>
      <c r="AE914" s="37">
        <v>67654</v>
      </c>
    </row>
    <row r="915" spans="1:31">
      <c r="A915" t="s">
        <v>297</v>
      </c>
      <c r="B915" t="s">
        <v>109</v>
      </c>
      <c r="C915" t="s">
        <v>110</v>
      </c>
      <c r="D915" t="s">
        <v>2125</v>
      </c>
      <c r="E915" t="s">
        <v>12036</v>
      </c>
      <c r="F915" t="s">
        <v>7913</v>
      </c>
      <c r="G915" t="s">
        <v>7632</v>
      </c>
      <c r="H915" t="s">
        <v>302</v>
      </c>
      <c r="I915" t="s">
        <v>2128</v>
      </c>
      <c r="J915" t="s">
        <v>7914</v>
      </c>
      <c r="K915" t="s">
        <v>96</v>
      </c>
      <c r="L915" t="s">
        <v>12037</v>
      </c>
      <c r="M915" s="35">
        <v>46011.375</v>
      </c>
      <c r="N915" s="35">
        <v>46013.508333333331</v>
      </c>
      <c r="P915" t="s">
        <v>7635</v>
      </c>
      <c r="Q915" t="s">
        <v>7636</v>
      </c>
      <c r="R915" t="s">
        <v>964</v>
      </c>
      <c r="S915" t="s">
        <v>964</v>
      </c>
      <c r="T915" t="s">
        <v>100</v>
      </c>
      <c r="U915" t="s">
        <v>5928</v>
      </c>
      <c r="V915" t="s">
        <v>12038</v>
      </c>
      <c r="W915" t="s">
        <v>102</v>
      </c>
      <c r="Y915" t="s">
        <v>11</v>
      </c>
      <c r="Z915" t="s">
        <v>105</v>
      </c>
      <c r="AA915" t="s">
        <v>787</v>
      </c>
      <c r="AB915" s="37">
        <v>1</v>
      </c>
      <c r="AC915" s="37">
        <v>67654</v>
      </c>
      <c r="AD915" s="37">
        <v>140396</v>
      </c>
      <c r="AE915" s="37">
        <v>67654</v>
      </c>
    </row>
    <row r="916" spans="1:31">
      <c r="A916" t="s">
        <v>317</v>
      </c>
      <c r="B916" t="s">
        <v>124</v>
      </c>
      <c r="C916" t="s">
        <v>125</v>
      </c>
      <c r="D916" t="s">
        <v>2304</v>
      </c>
      <c r="E916" t="s">
        <v>12039</v>
      </c>
      <c r="F916" t="s">
        <v>2306</v>
      </c>
      <c r="G916" t="s">
        <v>7625</v>
      </c>
      <c r="H916" t="s">
        <v>321</v>
      </c>
      <c r="I916" t="s">
        <v>2307</v>
      </c>
      <c r="J916" t="s">
        <v>2308</v>
      </c>
      <c r="K916" t="s">
        <v>96</v>
      </c>
      <c r="L916" t="s">
        <v>12040</v>
      </c>
      <c r="M916" s="35">
        <v>46011.375</v>
      </c>
      <c r="N916" s="35">
        <v>46020.347222222219</v>
      </c>
      <c r="P916" t="s">
        <v>7628</v>
      </c>
      <c r="R916" t="s">
        <v>98</v>
      </c>
      <c r="S916" t="s">
        <v>119</v>
      </c>
      <c r="U916" t="s">
        <v>5928</v>
      </c>
      <c r="V916" t="s">
        <v>12041</v>
      </c>
      <c r="W916" t="s">
        <v>7628</v>
      </c>
      <c r="Y916" t="s">
        <v>13</v>
      </c>
      <c r="Z916" t="s">
        <v>105</v>
      </c>
      <c r="AB916" s="37">
        <v>1</v>
      </c>
      <c r="AC916" s="37">
        <v>35780</v>
      </c>
      <c r="AD916" s="37">
        <v>0</v>
      </c>
      <c r="AE916" s="37">
        <v>35780</v>
      </c>
    </row>
    <row r="917" spans="1:31">
      <c r="A917" t="s">
        <v>242</v>
      </c>
      <c r="B917" t="s">
        <v>248</v>
      </c>
      <c r="C917" t="s">
        <v>244</v>
      </c>
      <c r="D917" t="s">
        <v>309</v>
      </c>
      <c r="E917" t="s">
        <v>12042</v>
      </c>
      <c r="F917" t="s">
        <v>4719</v>
      </c>
      <c r="G917" t="s">
        <v>7632</v>
      </c>
      <c r="H917" t="s">
        <v>248</v>
      </c>
      <c r="I917" t="s">
        <v>242</v>
      </c>
      <c r="J917" t="s">
        <v>4720</v>
      </c>
      <c r="K917" t="s">
        <v>96</v>
      </c>
      <c r="L917" t="s">
        <v>12043</v>
      </c>
      <c r="M917" s="35">
        <v>46011.375</v>
      </c>
      <c r="N917" s="35">
        <v>46013.487500000003</v>
      </c>
      <c r="P917" t="s">
        <v>7635</v>
      </c>
      <c r="Q917" t="s">
        <v>7636</v>
      </c>
      <c r="R917" t="s">
        <v>98</v>
      </c>
      <c r="S917" t="s">
        <v>99</v>
      </c>
      <c r="T917" t="s">
        <v>100</v>
      </c>
      <c r="U917" t="s">
        <v>5928</v>
      </c>
      <c r="V917" t="s">
        <v>12044</v>
      </c>
      <c r="W917" t="s">
        <v>102</v>
      </c>
      <c r="Y917" t="s">
        <v>8</v>
      </c>
      <c r="Z917" t="s">
        <v>105</v>
      </c>
      <c r="AA917" t="s">
        <v>1031</v>
      </c>
      <c r="AB917" s="37">
        <v>1</v>
      </c>
      <c r="AC917" s="37">
        <v>35780</v>
      </c>
      <c r="AD917" s="37">
        <v>75096</v>
      </c>
      <c r="AE917" s="37">
        <v>35780</v>
      </c>
    </row>
    <row r="918" spans="1:31">
      <c r="A918" t="s">
        <v>242</v>
      </c>
      <c r="B918" t="s">
        <v>248</v>
      </c>
      <c r="C918" t="s">
        <v>244</v>
      </c>
      <c r="D918" t="s">
        <v>309</v>
      </c>
      <c r="E918" t="s">
        <v>12045</v>
      </c>
      <c r="F918" t="s">
        <v>12046</v>
      </c>
      <c r="G918" t="s">
        <v>7632</v>
      </c>
      <c r="H918" t="s">
        <v>248</v>
      </c>
      <c r="I918" t="s">
        <v>242</v>
      </c>
      <c r="J918" t="s">
        <v>12047</v>
      </c>
      <c r="K918" t="s">
        <v>96</v>
      </c>
      <c r="L918" t="s">
        <v>12048</v>
      </c>
      <c r="M918" s="35">
        <v>46010.735081018523</v>
      </c>
      <c r="N918" s="35">
        <v>46013.494444444441</v>
      </c>
      <c r="P918" t="s">
        <v>7635</v>
      </c>
      <c r="Q918" t="s">
        <v>7636</v>
      </c>
      <c r="R918" t="s">
        <v>98</v>
      </c>
      <c r="S918" t="s">
        <v>119</v>
      </c>
      <c r="T918" t="s">
        <v>100</v>
      </c>
      <c r="U918" t="s">
        <v>5928</v>
      </c>
      <c r="V918" t="s">
        <v>12049</v>
      </c>
      <c r="W918" t="s">
        <v>102</v>
      </c>
      <c r="Y918" t="s">
        <v>8</v>
      </c>
      <c r="Z918" t="s">
        <v>105</v>
      </c>
      <c r="AA918" t="s">
        <v>3022</v>
      </c>
      <c r="AB918" s="37">
        <v>1</v>
      </c>
      <c r="AC918" s="37">
        <v>35780</v>
      </c>
      <c r="AD918" s="37">
        <v>75096</v>
      </c>
      <c r="AE918" s="37">
        <v>35780</v>
      </c>
    </row>
    <row r="919" spans="1:31">
      <c r="A919" t="s">
        <v>189</v>
      </c>
      <c r="B919" t="s">
        <v>190</v>
      </c>
      <c r="C919" t="s">
        <v>191</v>
      </c>
      <c r="D919" t="s">
        <v>846</v>
      </c>
      <c r="E919" t="s">
        <v>12050</v>
      </c>
      <c r="F919" t="s">
        <v>12051</v>
      </c>
      <c r="G919" t="s">
        <v>7632</v>
      </c>
      <c r="H919" t="s">
        <v>195</v>
      </c>
      <c r="I919" t="s">
        <v>165</v>
      </c>
      <c r="J919" t="s">
        <v>12052</v>
      </c>
      <c r="K919" t="s">
        <v>96</v>
      </c>
      <c r="L919" t="s">
        <v>12053</v>
      </c>
      <c r="M919" s="35">
        <v>46011.375</v>
      </c>
      <c r="N919" s="35">
        <v>46018.427777777782</v>
      </c>
      <c r="P919" t="s">
        <v>7635</v>
      </c>
      <c r="Q919" t="s">
        <v>7636</v>
      </c>
      <c r="U919" t="s">
        <v>5928</v>
      </c>
      <c r="V919" t="s">
        <v>12054</v>
      </c>
      <c r="W919" t="s">
        <v>102</v>
      </c>
      <c r="Y919" t="s">
        <v>8</v>
      </c>
      <c r="Z919" t="s">
        <v>105</v>
      </c>
      <c r="AA919" t="s">
        <v>7841</v>
      </c>
      <c r="AB919" s="37">
        <v>1</v>
      </c>
      <c r="AC919" s="37">
        <v>35780</v>
      </c>
      <c r="AD919" s="37">
        <v>75096</v>
      </c>
      <c r="AE919" s="37">
        <v>35780</v>
      </c>
    </row>
    <row r="920" spans="1:31">
      <c r="A920" t="s">
        <v>85</v>
      </c>
      <c r="B920" t="s">
        <v>86</v>
      </c>
      <c r="C920" t="s">
        <v>87</v>
      </c>
      <c r="D920" t="s">
        <v>4070</v>
      </c>
      <c r="E920" t="s">
        <v>12055</v>
      </c>
      <c r="F920" t="s">
        <v>12056</v>
      </c>
      <c r="G920" t="s">
        <v>7632</v>
      </c>
      <c r="H920" t="s">
        <v>93</v>
      </c>
      <c r="I920" t="s">
        <v>4073</v>
      </c>
      <c r="J920" t="s">
        <v>12057</v>
      </c>
      <c r="K920" t="s">
        <v>96</v>
      </c>
      <c r="L920" t="s">
        <v>12058</v>
      </c>
      <c r="M920" s="35">
        <v>46011.415335648147</v>
      </c>
      <c r="N920" s="35">
        <v>46013.698611111111</v>
      </c>
      <c r="P920" t="s">
        <v>7635</v>
      </c>
      <c r="Q920" t="s">
        <v>7636</v>
      </c>
      <c r="R920" t="s">
        <v>98</v>
      </c>
      <c r="S920" t="s">
        <v>99</v>
      </c>
      <c r="T920" t="s">
        <v>100</v>
      </c>
      <c r="U920" t="s">
        <v>5928</v>
      </c>
      <c r="V920" t="s">
        <v>12059</v>
      </c>
      <c r="W920" t="s">
        <v>102</v>
      </c>
      <c r="Y920" t="s">
        <v>8</v>
      </c>
      <c r="Z920" t="s">
        <v>105</v>
      </c>
      <c r="AA920" t="s">
        <v>106</v>
      </c>
      <c r="AB920" s="37">
        <v>1</v>
      </c>
      <c r="AC920" s="37">
        <v>35780</v>
      </c>
      <c r="AD920" s="37">
        <v>75096</v>
      </c>
      <c r="AE920" s="37">
        <v>35780</v>
      </c>
    </row>
    <row r="921" spans="1:31">
      <c r="A921" t="s">
        <v>231</v>
      </c>
      <c r="B921" t="s">
        <v>86</v>
      </c>
      <c r="C921" t="s">
        <v>87</v>
      </c>
      <c r="D921" t="s">
        <v>1892</v>
      </c>
      <c r="E921" t="s">
        <v>12060</v>
      </c>
      <c r="F921" t="s">
        <v>12061</v>
      </c>
      <c r="G921" t="s">
        <v>7632</v>
      </c>
      <c r="H921" t="s">
        <v>235</v>
      </c>
      <c r="I921" t="s">
        <v>231</v>
      </c>
      <c r="J921" t="s">
        <v>12062</v>
      </c>
      <c r="K921" t="s">
        <v>96</v>
      </c>
      <c r="L921" t="s">
        <v>12063</v>
      </c>
      <c r="M921" s="35">
        <v>46011.408703703702</v>
      </c>
      <c r="N921" s="35">
        <v>46015.557638888888</v>
      </c>
      <c r="P921" t="s">
        <v>7635</v>
      </c>
      <c r="Q921" t="s">
        <v>7636</v>
      </c>
      <c r="R921" t="s">
        <v>98</v>
      </c>
      <c r="S921" t="s">
        <v>119</v>
      </c>
      <c r="T921" t="s">
        <v>100</v>
      </c>
      <c r="U921" t="s">
        <v>5928</v>
      </c>
      <c r="V921" t="s">
        <v>12064</v>
      </c>
      <c r="W921" t="s">
        <v>102</v>
      </c>
      <c r="Y921" t="s">
        <v>8</v>
      </c>
      <c r="Z921" t="s">
        <v>105</v>
      </c>
      <c r="AA921" t="s">
        <v>241</v>
      </c>
      <c r="AB921" s="37">
        <v>1</v>
      </c>
      <c r="AC921" s="37">
        <v>35780</v>
      </c>
      <c r="AD921" s="37">
        <v>75096</v>
      </c>
      <c r="AE921" s="37">
        <v>35780</v>
      </c>
    </row>
    <row r="922" spans="1:31">
      <c r="A922" t="s">
        <v>147</v>
      </c>
      <c r="B922" t="s">
        <v>124</v>
      </c>
      <c r="C922" t="s">
        <v>125</v>
      </c>
      <c r="D922" t="s">
        <v>2071</v>
      </c>
      <c r="E922" t="s">
        <v>12065</v>
      </c>
      <c r="F922" t="s">
        <v>12066</v>
      </c>
      <c r="G922" t="s">
        <v>7632</v>
      </c>
      <c r="H922" t="s">
        <v>151</v>
      </c>
      <c r="I922" t="s">
        <v>2074</v>
      </c>
      <c r="J922" t="s">
        <v>12067</v>
      </c>
      <c r="K922" t="s">
        <v>96</v>
      </c>
      <c r="L922" t="s">
        <v>12068</v>
      </c>
      <c r="M922" s="35">
        <v>46011.462407407409</v>
      </c>
      <c r="N922" s="35">
        <v>46013.46875</v>
      </c>
      <c r="P922" t="s">
        <v>7635</v>
      </c>
      <c r="Q922" t="s">
        <v>7636</v>
      </c>
      <c r="R922" t="s">
        <v>964</v>
      </c>
      <c r="S922" t="s">
        <v>964</v>
      </c>
      <c r="T922" t="s">
        <v>100</v>
      </c>
      <c r="U922" t="s">
        <v>5928</v>
      </c>
      <c r="V922" t="s">
        <v>12069</v>
      </c>
      <c r="W922" t="s">
        <v>102</v>
      </c>
      <c r="Y922" t="s">
        <v>11</v>
      </c>
      <c r="Z922" t="s">
        <v>105</v>
      </c>
      <c r="AA922" t="s">
        <v>1118</v>
      </c>
      <c r="AB922" s="37">
        <v>1</v>
      </c>
      <c r="AC922" s="37">
        <v>67654</v>
      </c>
      <c r="AD922" s="37">
        <v>140396</v>
      </c>
      <c r="AE922" s="37">
        <v>67654</v>
      </c>
    </row>
    <row r="923" spans="1:31">
      <c r="A923" t="s">
        <v>1066</v>
      </c>
      <c r="B923" t="s">
        <v>190</v>
      </c>
      <c r="C923" t="s">
        <v>191</v>
      </c>
      <c r="D923" t="s">
        <v>1350</v>
      </c>
      <c r="E923" t="s">
        <v>12070</v>
      </c>
      <c r="F923" t="s">
        <v>9377</v>
      </c>
      <c r="G923" t="s">
        <v>7625</v>
      </c>
      <c r="H923" t="s">
        <v>195</v>
      </c>
      <c r="I923" t="s">
        <v>1353</v>
      </c>
      <c r="J923" t="s">
        <v>9378</v>
      </c>
      <c r="K923" t="s">
        <v>96</v>
      </c>
      <c r="L923" t="s">
        <v>12071</v>
      </c>
      <c r="M923" s="35">
        <v>46013.333333333343</v>
      </c>
      <c r="N923" s="35">
        <v>46021.331944444442</v>
      </c>
      <c r="P923" t="s">
        <v>7628</v>
      </c>
      <c r="R923" t="s">
        <v>963</v>
      </c>
      <c r="S923" t="s">
        <v>963</v>
      </c>
      <c r="U923" t="s">
        <v>5928</v>
      </c>
      <c r="V923" t="s">
        <v>12072</v>
      </c>
      <c r="W923" t="s">
        <v>7628</v>
      </c>
      <c r="Y923" t="s">
        <v>13</v>
      </c>
      <c r="Z923" t="s">
        <v>105</v>
      </c>
      <c r="AB923" s="37">
        <v>1</v>
      </c>
      <c r="AC923" s="37">
        <v>35780</v>
      </c>
      <c r="AD923" s="37">
        <v>0</v>
      </c>
      <c r="AE923" s="37">
        <v>35780</v>
      </c>
    </row>
    <row r="924" spans="1:31">
      <c r="A924" t="s">
        <v>297</v>
      </c>
      <c r="B924" t="s">
        <v>109</v>
      </c>
      <c r="C924" t="s">
        <v>110</v>
      </c>
      <c r="D924" t="s">
        <v>4226</v>
      </c>
      <c r="E924" t="s">
        <v>12073</v>
      </c>
      <c r="F924" t="s">
        <v>12074</v>
      </c>
      <c r="G924" t="s">
        <v>7632</v>
      </c>
      <c r="H924" t="s">
        <v>302</v>
      </c>
      <c r="I924" t="s">
        <v>4229</v>
      </c>
      <c r="J924" t="s">
        <v>12075</v>
      </c>
      <c r="K924" t="s">
        <v>96</v>
      </c>
      <c r="L924" t="s">
        <v>12076</v>
      </c>
      <c r="M924" s="35">
        <v>46013.333333333343</v>
      </c>
      <c r="N924" s="35">
        <v>46013.570833333331</v>
      </c>
      <c r="P924" t="s">
        <v>7635</v>
      </c>
      <c r="Q924" t="s">
        <v>7636</v>
      </c>
      <c r="R924" t="s">
        <v>98</v>
      </c>
      <c r="S924" t="s">
        <v>99</v>
      </c>
      <c r="T924" t="s">
        <v>100</v>
      </c>
      <c r="U924" t="s">
        <v>5928</v>
      </c>
      <c r="V924" t="s">
        <v>12077</v>
      </c>
      <c r="W924" t="s">
        <v>102</v>
      </c>
      <c r="Y924" t="s">
        <v>8</v>
      </c>
      <c r="Z924" t="s">
        <v>105</v>
      </c>
      <c r="AA924" t="s">
        <v>359</v>
      </c>
      <c r="AB924" s="37">
        <v>1</v>
      </c>
      <c r="AC924" s="37">
        <v>35780</v>
      </c>
      <c r="AD924" s="37">
        <v>75096</v>
      </c>
      <c r="AE924" s="37">
        <v>35780</v>
      </c>
    </row>
    <row r="925" spans="1:31">
      <c r="A925" t="s">
        <v>231</v>
      </c>
      <c r="B925" t="s">
        <v>86</v>
      </c>
      <c r="C925" t="s">
        <v>87</v>
      </c>
      <c r="D925" t="s">
        <v>12078</v>
      </c>
      <c r="E925" t="s">
        <v>12079</v>
      </c>
      <c r="F925" t="s">
        <v>12080</v>
      </c>
      <c r="G925" t="s">
        <v>7625</v>
      </c>
      <c r="H925" t="s">
        <v>235</v>
      </c>
      <c r="I925" t="s">
        <v>12081</v>
      </c>
      <c r="J925" t="s">
        <v>12082</v>
      </c>
      <c r="K925" t="s">
        <v>96</v>
      </c>
      <c r="L925" t="s">
        <v>12083</v>
      </c>
      <c r="M925" s="35">
        <v>46013.333333333343</v>
      </c>
      <c r="N925" s="35">
        <v>46017.432638888888</v>
      </c>
      <c r="P925" t="s">
        <v>7628</v>
      </c>
      <c r="R925" t="s">
        <v>98</v>
      </c>
      <c r="S925" t="s">
        <v>119</v>
      </c>
      <c r="U925" t="s">
        <v>5928</v>
      </c>
      <c r="V925" t="s">
        <v>12084</v>
      </c>
      <c r="W925" t="s">
        <v>7628</v>
      </c>
      <c r="Y925" t="s">
        <v>15</v>
      </c>
      <c r="Z925" t="s">
        <v>105</v>
      </c>
      <c r="AB925" s="37">
        <v>1</v>
      </c>
      <c r="AC925" s="37">
        <v>35780</v>
      </c>
      <c r="AD925" s="37">
        <v>0</v>
      </c>
      <c r="AE925" s="37">
        <v>35780</v>
      </c>
    </row>
    <row r="926" spans="1:31">
      <c r="A926" t="s">
        <v>147</v>
      </c>
      <c r="B926" t="s">
        <v>124</v>
      </c>
      <c r="C926" t="s">
        <v>125</v>
      </c>
      <c r="D926" t="s">
        <v>148</v>
      </c>
      <c r="E926" t="s">
        <v>12085</v>
      </c>
      <c r="F926" t="s">
        <v>12086</v>
      </c>
      <c r="G926" t="s">
        <v>7625</v>
      </c>
      <c r="H926" t="s">
        <v>151</v>
      </c>
      <c r="I926" t="s">
        <v>152</v>
      </c>
      <c r="J926" t="s">
        <v>6582</v>
      </c>
      <c r="K926" t="s">
        <v>96</v>
      </c>
      <c r="L926" t="s">
        <v>12087</v>
      </c>
      <c r="M926" s="35">
        <v>46013.333333333343</v>
      </c>
      <c r="N926" s="35">
        <v>46017.431944444441</v>
      </c>
      <c r="P926" t="s">
        <v>7628</v>
      </c>
      <c r="R926" t="s">
        <v>964</v>
      </c>
      <c r="S926" t="s">
        <v>964</v>
      </c>
      <c r="U926" t="s">
        <v>5928</v>
      </c>
      <c r="V926" t="s">
        <v>12088</v>
      </c>
      <c r="W926" t="s">
        <v>7628</v>
      </c>
      <c r="Y926" t="s">
        <v>15</v>
      </c>
      <c r="Z926" t="s">
        <v>105</v>
      </c>
      <c r="AB926" s="37">
        <v>1</v>
      </c>
      <c r="AC926" s="37">
        <v>35780</v>
      </c>
      <c r="AD926" s="37">
        <v>0</v>
      </c>
      <c r="AE926" s="37">
        <v>35780</v>
      </c>
    </row>
    <row r="927" spans="1:31">
      <c r="A927" t="s">
        <v>147</v>
      </c>
      <c r="B927" t="s">
        <v>124</v>
      </c>
      <c r="C927" t="s">
        <v>125</v>
      </c>
      <c r="D927" t="s">
        <v>148</v>
      </c>
      <c r="E927" t="s">
        <v>12089</v>
      </c>
      <c r="F927" t="s">
        <v>12090</v>
      </c>
      <c r="G927" t="s">
        <v>7625</v>
      </c>
      <c r="H927" t="s">
        <v>151</v>
      </c>
      <c r="I927" t="s">
        <v>152</v>
      </c>
      <c r="J927" t="s">
        <v>12091</v>
      </c>
      <c r="K927" t="s">
        <v>96</v>
      </c>
      <c r="L927" t="s">
        <v>12092</v>
      </c>
      <c r="M927" s="35">
        <v>46013.333333333343</v>
      </c>
      <c r="N927" s="35">
        <v>46017.432638888888</v>
      </c>
      <c r="P927" t="s">
        <v>7628</v>
      </c>
      <c r="R927" t="s">
        <v>964</v>
      </c>
      <c r="S927" t="s">
        <v>964</v>
      </c>
      <c r="U927" t="s">
        <v>5928</v>
      </c>
      <c r="V927" t="s">
        <v>12093</v>
      </c>
      <c r="W927" t="s">
        <v>7628</v>
      </c>
      <c r="Y927" t="s">
        <v>15</v>
      </c>
      <c r="Z927" t="s">
        <v>105</v>
      </c>
      <c r="AB927" s="37">
        <v>1</v>
      </c>
      <c r="AC927" s="37">
        <v>35780</v>
      </c>
      <c r="AD927" s="37">
        <v>0</v>
      </c>
      <c r="AE927" s="37">
        <v>35780</v>
      </c>
    </row>
    <row r="928" spans="1:31">
      <c r="A928" t="s">
        <v>85</v>
      </c>
      <c r="B928" t="s">
        <v>86</v>
      </c>
      <c r="C928" t="s">
        <v>87</v>
      </c>
      <c r="D928" t="s">
        <v>202</v>
      </c>
      <c r="E928" t="s">
        <v>12094</v>
      </c>
      <c r="F928" t="s">
        <v>12095</v>
      </c>
      <c r="G928" t="s">
        <v>7632</v>
      </c>
      <c r="H928" t="s">
        <v>93</v>
      </c>
      <c r="I928" t="s">
        <v>85</v>
      </c>
      <c r="J928" t="s">
        <v>12096</v>
      </c>
      <c r="K928" t="s">
        <v>96</v>
      </c>
      <c r="L928" t="s">
        <v>12097</v>
      </c>
      <c r="M928" s="35">
        <v>46013.333333333343</v>
      </c>
      <c r="N928" s="35">
        <v>46013.609722222223</v>
      </c>
      <c r="P928" t="s">
        <v>7635</v>
      </c>
      <c r="Q928" t="s">
        <v>7636</v>
      </c>
      <c r="T928" t="s">
        <v>100</v>
      </c>
      <c r="U928" t="s">
        <v>5928</v>
      </c>
      <c r="V928" t="s">
        <v>12098</v>
      </c>
      <c r="W928" t="s">
        <v>102</v>
      </c>
      <c r="Y928" t="s">
        <v>8</v>
      </c>
      <c r="Z928" t="s">
        <v>105</v>
      </c>
      <c r="AA928" t="s">
        <v>6482</v>
      </c>
      <c r="AB928" s="37">
        <v>1</v>
      </c>
      <c r="AC928" s="37">
        <v>35780</v>
      </c>
      <c r="AD928" s="37">
        <v>75096</v>
      </c>
      <c r="AE928" s="37">
        <v>35780</v>
      </c>
    </row>
    <row r="929" spans="1:31">
      <c r="A929" t="s">
        <v>189</v>
      </c>
      <c r="B929" t="s">
        <v>190</v>
      </c>
      <c r="C929" t="s">
        <v>191</v>
      </c>
      <c r="D929" t="s">
        <v>871</v>
      </c>
      <c r="E929" t="s">
        <v>12099</v>
      </c>
      <c r="F929" t="s">
        <v>12100</v>
      </c>
      <c r="G929" t="s">
        <v>7632</v>
      </c>
      <c r="H929" t="s">
        <v>195</v>
      </c>
      <c r="I929" t="s">
        <v>874</v>
      </c>
      <c r="J929" t="s">
        <v>12101</v>
      </c>
      <c r="K929" t="s">
        <v>96</v>
      </c>
      <c r="L929" t="s">
        <v>12102</v>
      </c>
      <c r="M929" s="35">
        <v>46013.333333333343</v>
      </c>
      <c r="N929" s="35">
        <v>46014.411805555559</v>
      </c>
      <c r="P929" t="s">
        <v>7635</v>
      </c>
      <c r="Q929" t="s">
        <v>7636</v>
      </c>
      <c r="R929" t="s">
        <v>98</v>
      </c>
      <c r="S929" t="s">
        <v>99</v>
      </c>
      <c r="T929" t="s">
        <v>100</v>
      </c>
      <c r="U929" t="s">
        <v>5928</v>
      </c>
      <c r="V929" t="s">
        <v>12103</v>
      </c>
      <c r="W929" t="s">
        <v>102</v>
      </c>
      <c r="Y929" t="s">
        <v>11</v>
      </c>
      <c r="Z929" t="s">
        <v>105</v>
      </c>
      <c r="AA929" t="s">
        <v>3716</v>
      </c>
      <c r="AB929" s="37">
        <v>1</v>
      </c>
      <c r="AC929" s="37">
        <v>67654</v>
      </c>
      <c r="AD929" s="37">
        <v>140396</v>
      </c>
      <c r="AE929" s="37">
        <v>67654</v>
      </c>
    </row>
    <row r="930" spans="1:31">
      <c r="A930" t="s">
        <v>1084</v>
      </c>
      <c r="B930" t="s">
        <v>957</v>
      </c>
      <c r="C930" t="s">
        <v>286</v>
      </c>
      <c r="D930" t="s">
        <v>5462</v>
      </c>
      <c r="E930" t="s">
        <v>12104</v>
      </c>
      <c r="F930" t="s">
        <v>12105</v>
      </c>
      <c r="G930" t="s">
        <v>7632</v>
      </c>
      <c r="H930" t="s">
        <v>2869</v>
      </c>
      <c r="I930" t="s">
        <v>5465</v>
      </c>
      <c r="J930" t="s">
        <v>12106</v>
      </c>
      <c r="K930" t="s">
        <v>96</v>
      </c>
      <c r="L930" t="s">
        <v>12107</v>
      </c>
      <c r="M930" s="35">
        <v>46013.333333333343</v>
      </c>
      <c r="N930" s="35">
        <v>46015.352083333331</v>
      </c>
      <c r="P930" t="s">
        <v>7635</v>
      </c>
      <c r="Q930" t="s">
        <v>7636</v>
      </c>
      <c r="R930" t="s">
        <v>142</v>
      </c>
      <c r="S930" t="s">
        <v>2137</v>
      </c>
      <c r="T930" t="s">
        <v>100</v>
      </c>
      <c r="U930" t="s">
        <v>5928</v>
      </c>
      <c r="V930" t="s">
        <v>12108</v>
      </c>
      <c r="W930" t="s">
        <v>102</v>
      </c>
      <c r="Y930" t="s">
        <v>15</v>
      </c>
      <c r="Z930" t="s">
        <v>105</v>
      </c>
      <c r="AA930" t="s">
        <v>1094</v>
      </c>
      <c r="AB930" s="37">
        <v>1</v>
      </c>
      <c r="AC930" s="37">
        <v>35780</v>
      </c>
      <c r="AD930" s="37">
        <v>196537</v>
      </c>
      <c r="AE930" s="37">
        <v>35780</v>
      </c>
    </row>
    <row r="931" spans="1:31">
      <c r="A931" t="s">
        <v>189</v>
      </c>
      <c r="B931" t="s">
        <v>190</v>
      </c>
      <c r="C931" t="s">
        <v>191</v>
      </c>
      <c r="D931" t="s">
        <v>210</v>
      </c>
      <c r="E931" t="s">
        <v>12109</v>
      </c>
      <c r="F931" t="s">
        <v>12110</v>
      </c>
      <c r="G931" t="s">
        <v>7632</v>
      </c>
      <c r="H931" t="s">
        <v>195</v>
      </c>
      <c r="I931" t="s">
        <v>189</v>
      </c>
      <c r="J931" t="s">
        <v>12111</v>
      </c>
      <c r="K931" t="s">
        <v>96</v>
      </c>
      <c r="L931" t="s">
        <v>12112</v>
      </c>
      <c r="M931" s="35">
        <v>46013.333333333343</v>
      </c>
      <c r="N931" s="35">
        <v>46021.370833333327</v>
      </c>
      <c r="P931" t="s">
        <v>7635</v>
      </c>
      <c r="Q931" t="s">
        <v>7636</v>
      </c>
      <c r="R931" t="s">
        <v>98</v>
      </c>
      <c r="S931" t="s">
        <v>99</v>
      </c>
      <c r="U931" t="s">
        <v>5928</v>
      </c>
      <c r="V931" t="s">
        <v>12113</v>
      </c>
      <c r="W931" t="s">
        <v>102</v>
      </c>
      <c r="Y931" t="s">
        <v>8</v>
      </c>
      <c r="Z931" t="s">
        <v>105</v>
      </c>
      <c r="AA931" t="s">
        <v>8363</v>
      </c>
      <c r="AB931" s="37">
        <v>1</v>
      </c>
      <c r="AC931" s="37">
        <v>35780</v>
      </c>
      <c r="AD931" s="37">
        <v>75096</v>
      </c>
      <c r="AE931" s="37">
        <v>35780</v>
      </c>
    </row>
    <row r="932" spans="1:31">
      <c r="A932" t="s">
        <v>189</v>
      </c>
      <c r="B932" t="s">
        <v>190</v>
      </c>
      <c r="C932" t="s">
        <v>191</v>
      </c>
      <c r="D932" t="s">
        <v>837</v>
      </c>
      <c r="E932" t="s">
        <v>12114</v>
      </c>
      <c r="F932" t="s">
        <v>12115</v>
      </c>
      <c r="G932" t="s">
        <v>7632</v>
      </c>
      <c r="H932" t="s">
        <v>195</v>
      </c>
      <c r="I932" t="s">
        <v>840</v>
      </c>
      <c r="J932" t="s">
        <v>12116</v>
      </c>
      <c r="K932" t="s">
        <v>96</v>
      </c>
      <c r="L932" t="s">
        <v>12117</v>
      </c>
      <c r="M932" s="35">
        <v>46013.333333333343</v>
      </c>
      <c r="N932" s="35">
        <v>46021.62222222222</v>
      </c>
      <c r="P932" t="s">
        <v>7635</v>
      </c>
      <c r="Q932" t="s">
        <v>7636</v>
      </c>
      <c r="R932" t="s">
        <v>98</v>
      </c>
      <c r="S932" t="s">
        <v>99</v>
      </c>
      <c r="U932" t="s">
        <v>5928</v>
      </c>
      <c r="V932" t="s">
        <v>12118</v>
      </c>
      <c r="W932" t="s">
        <v>102</v>
      </c>
      <c r="Y932" t="s">
        <v>8</v>
      </c>
      <c r="Z932" t="s">
        <v>105</v>
      </c>
      <c r="AA932" t="s">
        <v>8363</v>
      </c>
      <c r="AB932" s="37">
        <v>1</v>
      </c>
      <c r="AC932" s="37">
        <v>35780</v>
      </c>
      <c r="AD932" s="37">
        <v>75096</v>
      </c>
      <c r="AE932" s="37">
        <v>35780</v>
      </c>
    </row>
    <row r="933" spans="1:31">
      <c r="A933" t="s">
        <v>626</v>
      </c>
      <c r="B933" t="s">
        <v>124</v>
      </c>
      <c r="C933" t="s">
        <v>125</v>
      </c>
      <c r="D933" t="s">
        <v>627</v>
      </c>
      <c r="E933" t="s">
        <v>12119</v>
      </c>
      <c r="F933" t="s">
        <v>12120</v>
      </c>
      <c r="G933" t="s">
        <v>7632</v>
      </c>
      <c r="H933" t="s">
        <v>630</v>
      </c>
      <c r="I933" t="s">
        <v>626</v>
      </c>
      <c r="J933" t="s">
        <v>12121</v>
      </c>
      <c r="K933" t="s">
        <v>96</v>
      </c>
      <c r="L933" t="s">
        <v>12122</v>
      </c>
      <c r="M933" s="35">
        <v>46013.333333333343</v>
      </c>
      <c r="N933" s="35">
        <v>46013.42083333333</v>
      </c>
      <c r="P933" t="s">
        <v>7635</v>
      </c>
      <c r="Q933" t="s">
        <v>7636</v>
      </c>
      <c r="R933" t="s">
        <v>98</v>
      </c>
      <c r="S933" t="s">
        <v>119</v>
      </c>
      <c r="T933" t="s">
        <v>100</v>
      </c>
      <c r="U933" t="s">
        <v>5928</v>
      </c>
      <c r="V933" t="s">
        <v>12123</v>
      </c>
      <c r="W933" t="s">
        <v>102</v>
      </c>
      <c r="Y933" t="s">
        <v>8</v>
      </c>
      <c r="Z933" t="s">
        <v>105</v>
      </c>
      <c r="AA933" t="s">
        <v>3695</v>
      </c>
      <c r="AB933" s="37">
        <v>1</v>
      </c>
      <c r="AC933" s="37">
        <v>35780</v>
      </c>
      <c r="AD933" s="37">
        <v>75096</v>
      </c>
      <c r="AE933" s="37">
        <v>35780</v>
      </c>
    </row>
    <row r="934" spans="1:31">
      <c r="A934" t="s">
        <v>189</v>
      </c>
      <c r="B934" t="s">
        <v>190</v>
      </c>
      <c r="C934" t="s">
        <v>191</v>
      </c>
      <c r="D934" t="s">
        <v>3209</v>
      </c>
      <c r="E934" t="s">
        <v>12124</v>
      </c>
      <c r="F934" t="s">
        <v>12125</v>
      </c>
      <c r="G934" t="s">
        <v>7632</v>
      </c>
      <c r="H934" t="s">
        <v>195</v>
      </c>
      <c r="I934" t="s">
        <v>3212</v>
      </c>
      <c r="J934" t="s">
        <v>12126</v>
      </c>
      <c r="K934" t="s">
        <v>96</v>
      </c>
      <c r="L934" t="s">
        <v>12127</v>
      </c>
      <c r="M934" s="35">
        <v>46013.333333333343</v>
      </c>
      <c r="N934" s="35">
        <v>46018.438888888893</v>
      </c>
      <c r="P934" t="s">
        <v>7635</v>
      </c>
      <c r="Q934" t="s">
        <v>7636</v>
      </c>
      <c r="R934" t="s">
        <v>98</v>
      </c>
      <c r="S934" t="s">
        <v>119</v>
      </c>
      <c r="T934" t="s">
        <v>100</v>
      </c>
      <c r="U934" t="s">
        <v>5928</v>
      </c>
      <c r="V934" t="s">
        <v>12128</v>
      </c>
      <c r="W934" t="s">
        <v>7667</v>
      </c>
      <c r="Y934" t="s">
        <v>11</v>
      </c>
      <c r="Z934" t="s">
        <v>105</v>
      </c>
      <c r="AA934" t="s">
        <v>201</v>
      </c>
      <c r="AB934" s="37">
        <v>1</v>
      </c>
      <c r="AC934" s="37">
        <v>67654</v>
      </c>
      <c r="AD934" s="37">
        <v>140396</v>
      </c>
      <c r="AE934" s="37">
        <v>67654</v>
      </c>
    </row>
    <row r="935" spans="1:31">
      <c r="A935" t="s">
        <v>189</v>
      </c>
      <c r="B935" t="s">
        <v>190</v>
      </c>
      <c r="C935" t="s">
        <v>191</v>
      </c>
      <c r="D935" t="s">
        <v>374</v>
      </c>
      <c r="E935" t="s">
        <v>12129</v>
      </c>
      <c r="F935" t="s">
        <v>12130</v>
      </c>
      <c r="G935" t="s">
        <v>7632</v>
      </c>
      <c r="H935" t="s">
        <v>195</v>
      </c>
      <c r="I935" t="s">
        <v>377</v>
      </c>
      <c r="J935" t="s">
        <v>12131</v>
      </c>
      <c r="K935" t="s">
        <v>96</v>
      </c>
      <c r="L935" t="s">
        <v>12132</v>
      </c>
      <c r="M935" s="35">
        <v>46013.333333333343</v>
      </c>
      <c r="N935" s="35">
        <v>46014.588888888888</v>
      </c>
      <c r="P935" t="s">
        <v>7635</v>
      </c>
      <c r="Q935" t="s">
        <v>7636</v>
      </c>
      <c r="R935" t="s">
        <v>98</v>
      </c>
      <c r="S935" t="s">
        <v>119</v>
      </c>
      <c r="T935" t="s">
        <v>100</v>
      </c>
      <c r="U935" t="s">
        <v>5928</v>
      </c>
      <c r="V935" t="s">
        <v>12133</v>
      </c>
      <c r="W935" t="s">
        <v>102</v>
      </c>
      <c r="Y935" t="s">
        <v>11</v>
      </c>
      <c r="Z935" t="s">
        <v>105</v>
      </c>
      <c r="AA935" t="s">
        <v>3716</v>
      </c>
      <c r="AB935" s="37">
        <v>1</v>
      </c>
      <c r="AC935" s="37">
        <v>67654</v>
      </c>
      <c r="AD935" s="37">
        <v>140396</v>
      </c>
      <c r="AE935" s="37">
        <v>67654</v>
      </c>
    </row>
    <row r="936" spans="1:31">
      <c r="A936" t="s">
        <v>417</v>
      </c>
      <c r="B936" t="s">
        <v>86</v>
      </c>
      <c r="C936" t="s">
        <v>87</v>
      </c>
      <c r="D936" t="s">
        <v>12134</v>
      </c>
      <c r="E936" t="s">
        <v>12135</v>
      </c>
      <c r="F936" t="s">
        <v>12136</v>
      </c>
      <c r="G936" t="s">
        <v>7625</v>
      </c>
      <c r="H936" t="s">
        <v>455</v>
      </c>
      <c r="I936" t="s">
        <v>12137</v>
      </c>
      <c r="J936" t="s">
        <v>12138</v>
      </c>
      <c r="K936" t="s">
        <v>96</v>
      </c>
      <c r="L936" t="s">
        <v>12139</v>
      </c>
      <c r="M936" s="35">
        <v>46013.333333333343</v>
      </c>
      <c r="N936" s="35">
        <v>46020.445833333331</v>
      </c>
      <c r="P936" t="s">
        <v>7628</v>
      </c>
      <c r="R936" t="s">
        <v>964</v>
      </c>
      <c r="S936" t="s">
        <v>964</v>
      </c>
      <c r="U936" t="s">
        <v>5928</v>
      </c>
      <c r="V936" t="s">
        <v>12140</v>
      </c>
      <c r="W936" t="s">
        <v>7628</v>
      </c>
      <c r="Y936" t="s">
        <v>13</v>
      </c>
      <c r="Z936" t="s">
        <v>105</v>
      </c>
      <c r="AB936" s="37">
        <v>1</v>
      </c>
      <c r="AC936" s="37">
        <v>35780</v>
      </c>
      <c r="AD936" s="37">
        <v>0</v>
      </c>
      <c r="AE936" s="37">
        <v>35780</v>
      </c>
    </row>
    <row r="937" spans="1:31">
      <c r="A937" t="s">
        <v>417</v>
      </c>
      <c r="B937" t="s">
        <v>86</v>
      </c>
      <c r="C937" t="s">
        <v>87</v>
      </c>
      <c r="D937" t="s">
        <v>452</v>
      </c>
      <c r="E937" t="s">
        <v>12141</v>
      </c>
      <c r="F937" t="s">
        <v>7908</v>
      </c>
      <c r="G937" t="s">
        <v>7632</v>
      </c>
      <c r="H937" t="s">
        <v>455</v>
      </c>
      <c r="I937" t="s">
        <v>417</v>
      </c>
      <c r="J937" t="s">
        <v>7909</v>
      </c>
      <c r="K937" t="s">
        <v>96</v>
      </c>
      <c r="L937" t="s">
        <v>12142</v>
      </c>
      <c r="M937" s="35">
        <v>46013.333333333343</v>
      </c>
      <c r="N937" s="35">
        <v>46013.643055555563</v>
      </c>
      <c r="P937" t="s">
        <v>7635</v>
      </c>
      <c r="Q937" t="s">
        <v>7636</v>
      </c>
      <c r="R937" t="s">
        <v>98</v>
      </c>
      <c r="S937" t="s">
        <v>99</v>
      </c>
      <c r="T937" t="s">
        <v>100</v>
      </c>
      <c r="U937" t="s">
        <v>5928</v>
      </c>
      <c r="V937" t="s">
        <v>12143</v>
      </c>
      <c r="W937" t="s">
        <v>102</v>
      </c>
      <c r="Y937" t="s">
        <v>8</v>
      </c>
      <c r="Z937" t="s">
        <v>105</v>
      </c>
      <c r="AA937" t="s">
        <v>469</v>
      </c>
      <c r="AB937" s="37">
        <v>1</v>
      </c>
      <c r="AC937" s="37">
        <v>35780</v>
      </c>
      <c r="AD937" s="37">
        <v>75096</v>
      </c>
      <c r="AE937" s="37">
        <v>35780</v>
      </c>
    </row>
    <row r="938" spans="1:31">
      <c r="A938" t="s">
        <v>189</v>
      </c>
      <c r="B938" t="s">
        <v>190</v>
      </c>
      <c r="C938" t="s">
        <v>191</v>
      </c>
      <c r="D938" t="s">
        <v>210</v>
      </c>
      <c r="E938" t="s">
        <v>12144</v>
      </c>
      <c r="F938" t="s">
        <v>4803</v>
      </c>
      <c r="G938" t="s">
        <v>7632</v>
      </c>
      <c r="H938" t="s">
        <v>195</v>
      </c>
      <c r="I938" t="s">
        <v>189</v>
      </c>
      <c r="J938" t="s">
        <v>4804</v>
      </c>
      <c r="K938" t="s">
        <v>96</v>
      </c>
      <c r="L938" t="s">
        <v>12145</v>
      </c>
      <c r="M938" s="35">
        <v>46013.333333333343</v>
      </c>
      <c r="N938" s="35">
        <v>46020.541666666657</v>
      </c>
      <c r="P938" t="s">
        <v>7635</v>
      </c>
      <c r="Q938" t="s">
        <v>7636</v>
      </c>
      <c r="R938" t="s">
        <v>964</v>
      </c>
      <c r="S938" t="s">
        <v>964</v>
      </c>
      <c r="U938" t="s">
        <v>5928</v>
      </c>
      <c r="V938" t="s">
        <v>12146</v>
      </c>
      <c r="W938" t="s">
        <v>102</v>
      </c>
      <c r="Y938" t="s">
        <v>8</v>
      </c>
      <c r="Z938" t="s">
        <v>105</v>
      </c>
      <c r="AA938" t="s">
        <v>8363</v>
      </c>
      <c r="AB938" s="37">
        <v>1</v>
      </c>
      <c r="AC938" s="37">
        <v>35780</v>
      </c>
      <c r="AD938" s="37">
        <v>75096</v>
      </c>
      <c r="AE938" s="37">
        <v>35780</v>
      </c>
    </row>
    <row r="939" spans="1:31">
      <c r="A939" t="s">
        <v>297</v>
      </c>
      <c r="B939" t="s">
        <v>109</v>
      </c>
      <c r="C939" t="s">
        <v>110</v>
      </c>
      <c r="D939" t="s">
        <v>8979</v>
      </c>
      <c r="E939" t="s">
        <v>12147</v>
      </c>
      <c r="F939" t="s">
        <v>12148</v>
      </c>
      <c r="G939" t="s">
        <v>7632</v>
      </c>
      <c r="H939" t="s">
        <v>655</v>
      </c>
      <c r="I939" t="s">
        <v>8982</v>
      </c>
      <c r="J939" t="s">
        <v>12149</v>
      </c>
      <c r="K939" t="s">
        <v>96</v>
      </c>
      <c r="L939" t="s">
        <v>12150</v>
      </c>
      <c r="M939" s="35">
        <v>46013.333333333343</v>
      </c>
      <c r="N939" s="35">
        <v>46015.525000000001</v>
      </c>
      <c r="P939" t="s">
        <v>7635</v>
      </c>
      <c r="Q939" t="s">
        <v>7636</v>
      </c>
      <c r="R939" t="s">
        <v>98</v>
      </c>
      <c r="S939" t="s">
        <v>119</v>
      </c>
      <c r="T939" t="s">
        <v>100</v>
      </c>
      <c r="U939" t="s">
        <v>5928</v>
      </c>
      <c r="V939" t="s">
        <v>12151</v>
      </c>
      <c r="W939" t="s">
        <v>102</v>
      </c>
      <c r="Y939" t="s">
        <v>15</v>
      </c>
      <c r="Z939" t="s">
        <v>105</v>
      </c>
      <c r="AA939" t="s">
        <v>661</v>
      </c>
      <c r="AB939" s="37">
        <v>1</v>
      </c>
      <c r="AC939" s="37">
        <v>35780</v>
      </c>
      <c r="AD939" s="37">
        <v>196537</v>
      </c>
      <c r="AE939" s="37">
        <v>35780</v>
      </c>
    </row>
    <row r="940" spans="1:31">
      <c r="A940" t="s">
        <v>1261</v>
      </c>
      <c r="B940" t="s">
        <v>124</v>
      </c>
      <c r="C940" t="s">
        <v>125</v>
      </c>
      <c r="D940" t="s">
        <v>1262</v>
      </c>
      <c r="E940" t="s">
        <v>12152</v>
      </c>
      <c r="F940" t="s">
        <v>12153</v>
      </c>
      <c r="G940" t="s">
        <v>7632</v>
      </c>
      <c r="H940" t="s">
        <v>1265</v>
      </c>
      <c r="I940" t="s">
        <v>1261</v>
      </c>
      <c r="J940" t="s">
        <v>12154</v>
      </c>
      <c r="K940" t="s">
        <v>96</v>
      </c>
      <c r="L940" t="s">
        <v>12155</v>
      </c>
      <c r="M940" s="35">
        <v>46013.333333333343</v>
      </c>
      <c r="N940" s="35">
        <v>46013.63958333333</v>
      </c>
      <c r="P940" t="s">
        <v>7635</v>
      </c>
      <c r="Q940" t="s">
        <v>7636</v>
      </c>
      <c r="R940" t="s">
        <v>964</v>
      </c>
      <c r="S940" t="s">
        <v>964</v>
      </c>
      <c r="T940" t="s">
        <v>100</v>
      </c>
      <c r="U940" t="s">
        <v>5928</v>
      </c>
      <c r="V940" t="s">
        <v>12156</v>
      </c>
      <c r="W940" t="s">
        <v>102</v>
      </c>
      <c r="Y940" t="s">
        <v>8</v>
      </c>
      <c r="Z940" t="s">
        <v>105</v>
      </c>
      <c r="AA940" t="s">
        <v>1271</v>
      </c>
      <c r="AB940" s="37">
        <v>1</v>
      </c>
      <c r="AC940" s="37">
        <v>35780</v>
      </c>
      <c r="AD940" s="37">
        <v>75096</v>
      </c>
      <c r="AE940" s="37">
        <v>35780</v>
      </c>
    </row>
    <row r="941" spans="1:31">
      <c r="A941" t="s">
        <v>147</v>
      </c>
      <c r="B941" t="s">
        <v>124</v>
      </c>
      <c r="C941" t="s">
        <v>125</v>
      </c>
      <c r="D941" t="s">
        <v>1716</v>
      </c>
      <c r="E941" t="s">
        <v>12157</v>
      </c>
      <c r="F941" t="s">
        <v>12158</v>
      </c>
      <c r="G941" t="s">
        <v>7625</v>
      </c>
      <c r="H941" t="s">
        <v>129</v>
      </c>
      <c r="I941" t="s">
        <v>1719</v>
      </c>
      <c r="J941" t="s">
        <v>12159</v>
      </c>
      <c r="K941" t="s">
        <v>96</v>
      </c>
      <c r="L941" t="s">
        <v>12160</v>
      </c>
      <c r="M941" s="35">
        <v>46013.333333333343</v>
      </c>
      <c r="N941" s="35">
        <v>46017.433333333327</v>
      </c>
      <c r="P941" t="s">
        <v>7628</v>
      </c>
      <c r="R941" t="s">
        <v>98</v>
      </c>
      <c r="S941" t="s">
        <v>99</v>
      </c>
      <c r="U941" t="s">
        <v>5928</v>
      </c>
      <c r="V941" t="s">
        <v>12161</v>
      </c>
      <c r="W941" t="s">
        <v>7628</v>
      </c>
      <c r="Y941" t="s">
        <v>15</v>
      </c>
      <c r="Z941" t="s">
        <v>105</v>
      </c>
      <c r="AB941" s="37">
        <v>1</v>
      </c>
      <c r="AC941" s="37">
        <v>35780</v>
      </c>
      <c r="AD941" s="37">
        <v>0</v>
      </c>
      <c r="AE941" s="37">
        <v>35780</v>
      </c>
    </row>
    <row r="942" spans="1:31">
      <c r="A942" t="s">
        <v>297</v>
      </c>
      <c r="B942" t="s">
        <v>109</v>
      </c>
      <c r="C942" t="s">
        <v>110</v>
      </c>
      <c r="D942" t="s">
        <v>352</v>
      </c>
      <c r="E942" t="s">
        <v>12162</v>
      </c>
      <c r="F942" t="s">
        <v>12163</v>
      </c>
      <c r="G942" t="s">
        <v>7632</v>
      </c>
      <c r="H942" t="s">
        <v>302</v>
      </c>
      <c r="I942" t="s">
        <v>297</v>
      </c>
      <c r="J942" t="s">
        <v>12164</v>
      </c>
      <c r="K942" t="s">
        <v>96</v>
      </c>
      <c r="L942" t="s">
        <v>12165</v>
      </c>
      <c r="M942" s="35">
        <v>46013.333333333343</v>
      </c>
      <c r="N942" s="35">
        <v>46014.645138888889</v>
      </c>
      <c r="P942" t="s">
        <v>7635</v>
      </c>
      <c r="Q942" t="s">
        <v>7636</v>
      </c>
      <c r="R942" t="s">
        <v>142</v>
      </c>
      <c r="S942" t="s">
        <v>1415</v>
      </c>
      <c r="T942" t="s">
        <v>100</v>
      </c>
      <c r="U942" t="s">
        <v>5928</v>
      </c>
      <c r="V942" t="s">
        <v>12166</v>
      </c>
      <c r="W942" t="s">
        <v>102</v>
      </c>
      <c r="Y942" t="s">
        <v>8</v>
      </c>
      <c r="Z942" t="s">
        <v>105</v>
      </c>
      <c r="AA942" t="s">
        <v>1215</v>
      </c>
      <c r="AB942" s="37">
        <v>1</v>
      </c>
      <c r="AC942" s="37">
        <v>35780</v>
      </c>
      <c r="AD942" s="37">
        <v>75096</v>
      </c>
      <c r="AE942" s="37">
        <v>35780</v>
      </c>
    </row>
    <row r="943" spans="1:31">
      <c r="A943" t="s">
        <v>189</v>
      </c>
      <c r="B943" t="s">
        <v>190</v>
      </c>
      <c r="C943" t="s">
        <v>191</v>
      </c>
      <c r="D943" t="s">
        <v>905</v>
      </c>
      <c r="E943" t="s">
        <v>12167</v>
      </c>
      <c r="F943" t="s">
        <v>12168</v>
      </c>
      <c r="G943" t="s">
        <v>7632</v>
      </c>
      <c r="H943" t="s">
        <v>195</v>
      </c>
      <c r="I943" t="s">
        <v>908</v>
      </c>
      <c r="J943" t="s">
        <v>12169</v>
      </c>
      <c r="K943" t="s">
        <v>96</v>
      </c>
      <c r="L943" t="s">
        <v>12170</v>
      </c>
      <c r="M943" s="35">
        <v>46013.341643518521</v>
      </c>
      <c r="N943" s="35">
        <v>46022.442361111112</v>
      </c>
      <c r="P943" t="s">
        <v>7635</v>
      </c>
      <c r="Q943" t="s">
        <v>7636</v>
      </c>
      <c r="R943" t="s">
        <v>98</v>
      </c>
      <c r="S943" t="s">
        <v>119</v>
      </c>
      <c r="U943" t="s">
        <v>5928</v>
      </c>
      <c r="V943" t="s">
        <v>12171</v>
      </c>
      <c r="W943" t="s">
        <v>102</v>
      </c>
      <c r="Y943" t="s">
        <v>8</v>
      </c>
      <c r="Z943" t="s">
        <v>105</v>
      </c>
      <c r="AA943" t="s">
        <v>8363</v>
      </c>
      <c r="AB943" s="37">
        <v>1</v>
      </c>
      <c r="AC943" s="37">
        <v>35780</v>
      </c>
      <c r="AD943" s="37">
        <v>75096</v>
      </c>
      <c r="AE943" s="37">
        <v>35780</v>
      </c>
    </row>
    <row r="944" spans="1:31">
      <c r="A944" t="s">
        <v>1168</v>
      </c>
      <c r="B944" t="s">
        <v>124</v>
      </c>
      <c r="C944" t="s">
        <v>125</v>
      </c>
      <c r="D944" t="s">
        <v>6585</v>
      </c>
      <c r="E944" t="s">
        <v>12172</v>
      </c>
      <c r="F944" t="s">
        <v>12173</v>
      </c>
      <c r="G944" t="s">
        <v>7632</v>
      </c>
      <c r="H944" t="s">
        <v>1172</v>
      </c>
      <c r="I944" t="s">
        <v>6586</v>
      </c>
      <c r="J944" t="s">
        <v>12174</v>
      </c>
      <c r="K944" t="s">
        <v>96</v>
      </c>
      <c r="L944" t="s">
        <v>12175</v>
      </c>
      <c r="M944" s="35">
        <v>46013.345613425918</v>
      </c>
      <c r="N944" s="35">
        <v>46017.673611111109</v>
      </c>
      <c r="P944" t="s">
        <v>7635</v>
      </c>
      <c r="Q944" t="s">
        <v>7636</v>
      </c>
      <c r="R944" t="s">
        <v>98</v>
      </c>
      <c r="S944" t="s">
        <v>119</v>
      </c>
      <c r="T944" t="s">
        <v>100</v>
      </c>
      <c r="U944" t="s">
        <v>5928</v>
      </c>
      <c r="V944" t="s">
        <v>12176</v>
      </c>
      <c r="W944" t="s">
        <v>102</v>
      </c>
      <c r="Y944" t="s">
        <v>11</v>
      </c>
      <c r="Z944" t="s">
        <v>105</v>
      </c>
      <c r="AA944" t="s">
        <v>1146</v>
      </c>
      <c r="AB944" s="37">
        <v>1</v>
      </c>
      <c r="AC944" s="37">
        <v>67654</v>
      </c>
      <c r="AD944" s="37">
        <v>140396</v>
      </c>
      <c r="AE944" s="37">
        <v>67654</v>
      </c>
    </row>
    <row r="945" spans="1:31">
      <c r="A945" t="s">
        <v>297</v>
      </c>
      <c r="B945" t="s">
        <v>109</v>
      </c>
      <c r="C945" t="s">
        <v>110</v>
      </c>
      <c r="D945" t="s">
        <v>352</v>
      </c>
      <c r="E945" t="s">
        <v>12177</v>
      </c>
      <c r="F945" t="s">
        <v>8098</v>
      </c>
      <c r="G945" t="s">
        <v>7632</v>
      </c>
      <c r="H945" t="s">
        <v>302</v>
      </c>
      <c r="I945" t="s">
        <v>297</v>
      </c>
      <c r="J945" t="s">
        <v>8099</v>
      </c>
      <c r="K945" t="s">
        <v>96</v>
      </c>
      <c r="L945" t="s">
        <v>12178</v>
      </c>
      <c r="M945" s="35">
        <v>46013.370821759258</v>
      </c>
      <c r="N945" s="35">
        <v>46014.451388888891</v>
      </c>
      <c r="P945" t="s">
        <v>7635</v>
      </c>
      <c r="Q945" t="s">
        <v>7636</v>
      </c>
      <c r="R945" t="s">
        <v>142</v>
      </c>
      <c r="S945" t="s">
        <v>1415</v>
      </c>
      <c r="T945" t="s">
        <v>100</v>
      </c>
      <c r="U945" t="s">
        <v>5928</v>
      </c>
      <c r="V945" t="s">
        <v>12179</v>
      </c>
      <c r="W945" t="s">
        <v>102</v>
      </c>
      <c r="Y945" t="s">
        <v>8</v>
      </c>
      <c r="Z945" t="s">
        <v>105</v>
      </c>
      <c r="AA945" t="s">
        <v>1215</v>
      </c>
      <c r="AB945" s="37">
        <v>1</v>
      </c>
      <c r="AC945" s="37">
        <v>35780</v>
      </c>
      <c r="AD945" s="37">
        <v>75096</v>
      </c>
      <c r="AE945" s="37">
        <v>35780</v>
      </c>
    </row>
    <row r="946" spans="1:31">
      <c r="A946" t="s">
        <v>750</v>
      </c>
      <c r="B946" t="s">
        <v>957</v>
      </c>
      <c r="C946" t="s">
        <v>286</v>
      </c>
      <c r="D946" t="s">
        <v>2671</v>
      </c>
      <c r="E946" t="s">
        <v>12180</v>
      </c>
      <c r="F946" t="s">
        <v>7728</v>
      </c>
      <c r="G946" t="s">
        <v>7625</v>
      </c>
      <c r="H946" t="s">
        <v>754</v>
      </c>
      <c r="I946" t="s">
        <v>2674</v>
      </c>
      <c r="J946" t="s">
        <v>7729</v>
      </c>
      <c r="K946" t="s">
        <v>96</v>
      </c>
      <c r="L946" t="s">
        <v>12181</v>
      </c>
      <c r="M946" s="35">
        <v>46013.385914351849</v>
      </c>
      <c r="N946" s="35">
        <v>46020.431944444441</v>
      </c>
      <c r="P946" t="s">
        <v>7628</v>
      </c>
      <c r="R946" t="s">
        <v>964</v>
      </c>
      <c r="S946" t="s">
        <v>964</v>
      </c>
      <c r="U946" t="s">
        <v>5928</v>
      </c>
      <c r="V946" t="s">
        <v>12182</v>
      </c>
      <c r="W946" t="s">
        <v>7628</v>
      </c>
      <c r="Y946" t="s">
        <v>13</v>
      </c>
      <c r="Z946" t="s">
        <v>105</v>
      </c>
      <c r="AB946" s="37">
        <v>1</v>
      </c>
      <c r="AC946" s="37">
        <v>35780</v>
      </c>
      <c r="AD946" s="37">
        <v>0</v>
      </c>
      <c r="AE946" s="37">
        <v>35780</v>
      </c>
    </row>
    <row r="947" spans="1:31">
      <c r="A947" t="s">
        <v>492</v>
      </c>
      <c r="B947" t="s">
        <v>957</v>
      </c>
      <c r="C947" t="s">
        <v>286</v>
      </c>
      <c r="D947" t="s">
        <v>2362</v>
      </c>
      <c r="E947" t="s">
        <v>12183</v>
      </c>
      <c r="F947" t="s">
        <v>8133</v>
      </c>
      <c r="G947" t="s">
        <v>7632</v>
      </c>
      <c r="H947" t="s">
        <v>496</v>
      </c>
      <c r="I947" t="s">
        <v>2365</v>
      </c>
      <c r="J947" t="s">
        <v>8134</v>
      </c>
      <c r="K947" t="s">
        <v>96</v>
      </c>
      <c r="L947" t="s">
        <v>12184</v>
      </c>
      <c r="M947" s="35">
        <v>46013.387245370373</v>
      </c>
      <c r="N947" s="35">
        <v>46018.436111111107</v>
      </c>
      <c r="P947" t="s">
        <v>7635</v>
      </c>
      <c r="Q947" t="s">
        <v>7636</v>
      </c>
      <c r="R947" t="s">
        <v>964</v>
      </c>
      <c r="S947" t="s">
        <v>964</v>
      </c>
      <c r="T947" t="s">
        <v>100</v>
      </c>
      <c r="U947" t="s">
        <v>5928</v>
      </c>
      <c r="V947" t="s">
        <v>12185</v>
      </c>
      <c r="W947" t="s">
        <v>7667</v>
      </c>
      <c r="Y947" t="s">
        <v>11</v>
      </c>
      <c r="Z947" t="s">
        <v>105</v>
      </c>
      <c r="AA947" t="s">
        <v>501</v>
      </c>
      <c r="AB947" s="37">
        <v>1</v>
      </c>
      <c r="AC947" s="37">
        <v>67654</v>
      </c>
      <c r="AD947" s="37">
        <v>140396</v>
      </c>
      <c r="AE947" s="37">
        <v>67654</v>
      </c>
    </row>
    <row r="948" spans="1:31">
      <c r="A948" t="s">
        <v>297</v>
      </c>
      <c r="B948" t="s">
        <v>109</v>
      </c>
      <c r="C948" t="s">
        <v>110</v>
      </c>
      <c r="D948" t="s">
        <v>1760</v>
      </c>
      <c r="E948" t="s">
        <v>12186</v>
      </c>
      <c r="F948" t="s">
        <v>12187</v>
      </c>
      <c r="G948" t="s">
        <v>7632</v>
      </c>
      <c r="H948" t="s">
        <v>302</v>
      </c>
      <c r="I948" t="s">
        <v>1763</v>
      </c>
      <c r="J948" t="s">
        <v>12188</v>
      </c>
      <c r="K948" t="s">
        <v>96</v>
      </c>
      <c r="L948" t="s">
        <v>12189</v>
      </c>
      <c r="M948" s="35">
        <v>46013.389062499999</v>
      </c>
      <c r="N948" s="35">
        <v>46021.335416666669</v>
      </c>
      <c r="P948" t="s">
        <v>7635</v>
      </c>
      <c r="Q948" t="s">
        <v>7636</v>
      </c>
      <c r="R948" t="s">
        <v>98</v>
      </c>
      <c r="S948" t="s">
        <v>99</v>
      </c>
      <c r="T948" t="s">
        <v>100</v>
      </c>
      <c r="U948" t="s">
        <v>5928</v>
      </c>
      <c r="V948" t="s">
        <v>12190</v>
      </c>
      <c r="W948" t="s">
        <v>102</v>
      </c>
      <c r="Y948" t="s">
        <v>11</v>
      </c>
      <c r="Z948" t="s">
        <v>105</v>
      </c>
      <c r="AA948" t="s">
        <v>2537</v>
      </c>
      <c r="AB948" s="37">
        <v>1</v>
      </c>
      <c r="AC948" s="37">
        <v>67654</v>
      </c>
      <c r="AD948" s="37">
        <v>140396</v>
      </c>
      <c r="AE948" s="37">
        <v>67654</v>
      </c>
    </row>
    <row r="949" spans="1:31">
      <c r="A949" t="s">
        <v>189</v>
      </c>
      <c r="B949" t="s">
        <v>190</v>
      </c>
      <c r="C949" t="s">
        <v>191</v>
      </c>
      <c r="D949" t="s">
        <v>905</v>
      </c>
      <c r="E949" t="s">
        <v>12191</v>
      </c>
      <c r="F949" t="s">
        <v>12192</v>
      </c>
      <c r="G949" t="s">
        <v>7632</v>
      </c>
      <c r="H949" t="s">
        <v>195</v>
      </c>
      <c r="I949" t="s">
        <v>908</v>
      </c>
      <c r="J949" t="s">
        <v>12193</v>
      </c>
      <c r="K949" t="s">
        <v>96</v>
      </c>
      <c r="L949" t="s">
        <v>12194</v>
      </c>
      <c r="M949" s="35">
        <v>46013.404976851853</v>
      </c>
      <c r="N949" s="35">
        <v>46022.443749999999</v>
      </c>
      <c r="P949" t="s">
        <v>7635</v>
      </c>
      <c r="Q949" t="s">
        <v>7636</v>
      </c>
      <c r="R949" t="s">
        <v>964</v>
      </c>
      <c r="S949" t="s">
        <v>964</v>
      </c>
      <c r="U949" t="s">
        <v>5928</v>
      </c>
      <c r="V949" t="s">
        <v>12195</v>
      </c>
      <c r="W949" t="s">
        <v>102</v>
      </c>
      <c r="Y949" t="s">
        <v>8</v>
      </c>
      <c r="Z949" t="s">
        <v>105</v>
      </c>
      <c r="AA949" t="s">
        <v>8363</v>
      </c>
      <c r="AB949" s="37">
        <v>1</v>
      </c>
      <c r="AC949" s="37">
        <v>35780</v>
      </c>
      <c r="AD949" s="37">
        <v>75096</v>
      </c>
      <c r="AE949" s="37">
        <v>35780</v>
      </c>
    </row>
    <row r="950" spans="1:31">
      <c r="A950" t="s">
        <v>108</v>
      </c>
      <c r="B950" t="s">
        <v>109</v>
      </c>
      <c r="C950" t="s">
        <v>110</v>
      </c>
      <c r="D950" t="s">
        <v>10124</v>
      </c>
      <c r="E950" t="s">
        <v>12196</v>
      </c>
      <c r="F950" t="s">
        <v>12197</v>
      </c>
      <c r="G950" t="s">
        <v>7632</v>
      </c>
      <c r="H950" t="s">
        <v>183</v>
      </c>
      <c r="I950" t="s">
        <v>10127</v>
      </c>
      <c r="J950" t="s">
        <v>12198</v>
      </c>
      <c r="K950" t="s">
        <v>96</v>
      </c>
      <c r="L950" t="s">
        <v>12199</v>
      </c>
      <c r="M950" s="35">
        <v>46013.409166666657</v>
      </c>
      <c r="N950" s="35">
        <v>46018.63958333333</v>
      </c>
      <c r="P950" t="s">
        <v>7635</v>
      </c>
      <c r="Q950" t="s">
        <v>7636</v>
      </c>
      <c r="R950" t="s">
        <v>98</v>
      </c>
      <c r="S950" t="s">
        <v>99</v>
      </c>
      <c r="T950" t="s">
        <v>100</v>
      </c>
      <c r="U950" t="s">
        <v>5928</v>
      </c>
      <c r="V950" t="s">
        <v>12200</v>
      </c>
      <c r="W950" t="s">
        <v>7667</v>
      </c>
      <c r="Y950" t="s">
        <v>11</v>
      </c>
      <c r="Z950" t="s">
        <v>105</v>
      </c>
      <c r="AA950" t="s">
        <v>351</v>
      </c>
      <c r="AB950" s="37">
        <v>1</v>
      </c>
      <c r="AC950" s="37">
        <v>67654</v>
      </c>
      <c r="AD950" s="37">
        <v>140396</v>
      </c>
      <c r="AE950" s="37">
        <v>67654</v>
      </c>
    </row>
    <row r="951" spans="1:31">
      <c r="A951" t="s">
        <v>1261</v>
      </c>
      <c r="B951" t="s">
        <v>124</v>
      </c>
      <c r="C951" t="s">
        <v>125</v>
      </c>
      <c r="D951" t="s">
        <v>1262</v>
      </c>
      <c r="E951" t="s">
        <v>12201</v>
      </c>
      <c r="F951" t="s">
        <v>12202</v>
      </c>
      <c r="G951" t="s">
        <v>7632</v>
      </c>
      <c r="H951" t="s">
        <v>1265</v>
      </c>
      <c r="I951" t="s">
        <v>1261</v>
      </c>
      <c r="J951" t="s">
        <v>12203</v>
      </c>
      <c r="K951" t="s">
        <v>96</v>
      </c>
      <c r="L951" t="s">
        <v>12204</v>
      </c>
      <c r="M951" s="35">
        <v>46013.416562500002</v>
      </c>
      <c r="N951" s="35">
        <v>46013.665972222218</v>
      </c>
      <c r="P951" t="s">
        <v>7635</v>
      </c>
      <c r="Q951" t="s">
        <v>7636</v>
      </c>
      <c r="R951" t="s">
        <v>964</v>
      </c>
      <c r="S951" t="s">
        <v>964</v>
      </c>
      <c r="T951" t="s">
        <v>100</v>
      </c>
      <c r="U951" t="s">
        <v>5928</v>
      </c>
      <c r="V951" t="s">
        <v>12205</v>
      </c>
      <c r="W951" t="s">
        <v>102</v>
      </c>
      <c r="Y951" t="s">
        <v>8</v>
      </c>
      <c r="Z951" t="s">
        <v>105</v>
      </c>
      <c r="AA951" t="s">
        <v>1271</v>
      </c>
      <c r="AB951" s="37">
        <v>1</v>
      </c>
      <c r="AC951" s="37">
        <v>35780</v>
      </c>
      <c r="AD951" s="37">
        <v>75096</v>
      </c>
      <c r="AE951" s="37">
        <v>35780</v>
      </c>
    </row>
    <row r="952" spans="1:31">
      <c r="A952" t="s">
        <v>189</v>
      </c>
      <c r="B952" t="s">
        <v>190</v>
      </c>
      <c r="C952" t="s">
        <v>191</v>
      </c>
      <c r="D952" t="s">
        <v>2146</v>
      </c>
      <c r="E952" t="s">
        <v>12206</v>
      </c>
      <c r="F952" t="s">
        <v>12207</v>
      </c>
      <c r="G952" t="s">
        <v>7625</v>
      </c>
      <c r="H952" t="s">
        <v>195</v>
      </c>
      <c r="I952" t="s">
        <v>2149</v>
      </c>
      <c r="J952" t="s">
        <v>12208</v>
      </c>
      <c r="K952" t="s">
        <v>96</v>
      </c>
      <c r="L952" t="s">
        <v>12209</v>
      </c>
      <c r="M952" s="35">
        <v>46013.438657407409</v>
      </c>
      <c r="N952" s="35">
        <v>46021.367361111108</v>
      </c>
      <c r="P952" t="s">
        <v>7628</v>
      </c>
      <c r="R952" t="s">
        <v>964</v>
      </c>
      <c r="S952" t="s">
        <v>964</v>
      </c>
      <c r="U952" t="s">
        <v>5928</v>
      </c>
      <c r="V952" t="s">
        <v>12210</v>
      </c>
      <c r="W952" t="s">
        <v>7628</v>
      </c>
      <c r="Y952" t="s">
        <v>13</v>
      </c>
      <c r="Z952" t="s">
        <v>105</v>
      </c>
      <c r="AB952" s="37">
        <v>1</v>
      </c>
      <c r="AC952" s="37">
        <v>35780</v>
      </c>
      <c r="AD952" s="37">
        <v>0</v>
      </c>
      <c r="AE952" s="37">
        <v>35780</v>
      </c>
    </row>
    <row r="953" spans="1:31">
      <c r="A953" t="s">
        <v>297</v>
      </c>
      <c r="B953" t="s">
        <v>109</v>
      </c>
      <c r="C953" t="s">
        <v>110</v>
      </c>
      <c r="D953" t="s">
        <v>352</v>
      </c>
      <c r="E953" t="s">
        <v>12211</v>
      </c>
      <c r="F953" t="s">
        <v>12212</v>
      </c>
      <c r="G953" t="s">
        <v>7632</v>
      </c>
      <c r="H953" t="s">
        <v>302</v>
      </c>
      <c r="I953" t="s">
        <v>297</v>
      </c>
      <c r="J953" t="s">
        <v>12213</v>
      </c>
      <c r="K953" t="s">
        <v>96</v>
      </c>
      <c r="L953" t="s">
        <v>12214</v>
      </c>
      <c r="M953" s="35">
        <v>46013.436168981483</v>
      </c>
      <c r="N953" s="35">
        <v>46014.506944444453</v>
      </c>
      <c r="P953" t="s">
        <v>7635</v>
      </c>
      <c r="Q953" t="s">
        <v>7636</v>
      </c>
      <c r="R953" t="s">
        <v>98</v>
      </c>
      <c r="S953" t="s">
        <v>99</v>
      </c>
      <c r="T953" t="s">
        <v>100</v>
      </c>
      <c r="U953" t="s">
        <v>5928</v>
      </c>
      <c r="V953" t="s">
        <v>12215</v>
      </c>
      <c r="W953" t="s">
        <v>102</v>
      </c>
      <c r="Y953" t="s">
        <v>8</v>
      </c>
      <c r="Z953" t="s">
        <v>105</v>
      </c>
      <c r="AA953" t="s">
        <v>359</v>
      </c>
      <c r="AB953" s="37">
        <v>1</v>
      </c>
      <c r="AC953" s="37">
        <v>35780</v>
      </c>
      <c r="AD953" s="37">
        <v>75096</v>
      </c>
      <c r="AE953" s="37">
        <v>35780</v>
      </c>
    </row>
    <row r="954" spans="1:31">
      <c r="A954" t="s">
        <v>242</v>
      </c>
      <c r="B954" t="s">
        <v>248</v>
      </c>
      <c r="C954" t="s">
        <v>244</v>
      </c>
      <c r="D954" t="s">
        <v>5214</v>
      </c>
      <c r="E954" t="s">
        <v>12216</v>
      </c>
      <c r="F954" t="s">
        <v>12217</v>
      </c>
      <c r="G954" t="s">
        <v>7632</v>
      </c>
      <c r="H954" t="s">
        <v>248</v>
      </c>
      <c r="I954" t="s">
        <v>5217</v>
      </c>
      <c r="J954" t="s">
        <v>12218</v>
      </c>
      <c r="K954" t="s">
        <v>96</v>
      </c>
      <c r="L954" t="s">
        <v>12219</v>
      </c>
      <c r="M954" s="35">
        <v>46013.454745370371</v>
      </c>
      <c r="N954" s="35">
        <v>46014.691666666673</v>
      </c>
      <c r="P954" t="s">
        <v>7635</v>
      </c>
      <c r="Q954" t="s">
        <v>7636</v>
      </c>
      <c r="R954" t="s">
        <v>964</v>
      </c>
      <c r="S954" t="s">
        <v>964</v>
      </c>
      <c r="T954" t="s">
        <v>100</v>
      </c>
      <c r="U954" t="s">
        <v>5928</v>
      </c>
      <c r="V954" t="s">
        <v>12220</v>
      </c>
      <c r="W954" t="s">
        <v>102</v>
      </c>
      <c r="Y954" t="s">
        <v>11</v>
      </c>
      <c r="Z954" t="s">
        <v>105</v>
      </c>
      <c r="AA954" t="s">
        <v>2012</v>
      </c>
      <c r="AB954" s="37">
        <v>1</v>
      </c>
      <c r="AC954" s="37">
        <v>67654</v>
      </c>
      <c r="AD954" s="37">
        <v>140396</v>
      </c>
      <c r="AE954" s="37">
        <v>67654</v>
      </c>
    </row>
    <row r="955" spans="1:31">
      <c r="A955" t="s">
        <v>85</v>
      </c>
      <c r="B955" t="s">
        <v>86</v>
      </c>
      <c r="C955" t="s">
        <v>87</v>
      </c>
      <c r="D955" t="s">
        <v>699</v>
      </c>
      <c r="E955" t="s">
        <v>12221</v>
      </c>
      <c r="F955" t="s">
        <v>2597</v>
      </c>
      <c r="G955" t="s">
        <v>7625</v>
      </c>
      <c r="H955" t="s">
        <v>93</v>
      </c>
      <c r="I955" t="s">
        <v>702</v>
      </c>
      <c r="J955" t="s">
        <v>2598</v>
      </c>
      <c r="K955" t="s">
        <v>96</v>
      </c>
      <c r="L955" t="s">
        <v>12222</v>
      </c>
      <c r="M955" s="35">
        <v>46013.469861111109</v>
      </c>
      <c r="N955" s="35">
        <v>46018.632638888892</v>
      </c>
      <c r="P955" t="s">
        <v>7628</v>
      </c>
      <c r="R955" t="s">
        <v>98</v>
      </c>
      <c r="S955" t="s">
        <v>99</v>
      </c>
      <c r="U955" t="s">
        <v>5928</v>
      </c>
      <c r="V955" t="s">
        <v>12223</v>
      </c>
      <c r="W955" t="s">
        <v>7628</v>
      </c>
      <c r="Y955" t="s">
        <v>15</v>
      </c>
      <c r="Z955" t="s">
        <v>105</v>
      </c>
      <c r="AB955" s="37">
        <v>1</v>
      </c>
      <c r="AC955" s="37">
        <v>35780</v>
      </c>
      <c r="AD955" s="37">
        <v>0</v>
      </c>
      <c r="AE955" s="37">
        <v>35780</v>
      </c>
    </row>
    <row r="956" spans="1:31">
      <c r="A956" t="s">
        <v>1084</v>
      </c>
      <c r="B956" t="s">
        <v>957</v>
      </c>
      <c r="C956" t="s">
        <v>286</v>
      </c>
      <c r="D956" t="s">
        <v>10916</v>
      </c>
      <c r="E956" t="s">
        <v>12224</v>
      </c>
      <c r="F956" t="s">
        <v>12225</v>
      </c>
      <c r="G956" t="s">
        <v>7632</v>
      </c>
      <c r="H956" t="s">
        <v>1088</v>
      </c>
      <c r="I956" t="s">
        <v>10919</v>
      </c>
      <c r="J956" t="s">
        <v>12226</v>
      </c>
      <c r="K956" t="s">
        <v>96</v>
      </c>
      <c r="L956" t="s">
        <v>12227</v>
      </c>
      <c r="M956" s="35">
        <v>46013.465775462973</v>
      </c>
      <c r="N956" s="35">
        <v>46017.55972222222</v>
      </c>
      <c r="P956" t="s">
        <v>7635</v>
      </c>
      <c r="Q956" t="s">
        <v>7636</v>
      </c>
      <c r="R956" t="s">
        <v>964</v>
      </c>
      <c r="S956" t="s">
        <v>964</v>
      </c>
      <c r="T956" t="s">
        <v>100</v>
      </c>
      <c r="U956" t="s">
        <v>5928</v>
      </c>
      <c r="V956" t="s">
        <v>12228</v>
      </c>
      <c r="W956" t="s">
        <v>7667</v>
      </c>
      <c r="Y956" t="s">
        <v>13</v>
      </c>
      <c r="Z956" t="s">
        <v>105</v>
      </c>
      <c r="AA956" t="s">
        <v>1506</v>
      </c>
      <c r="AB956" s="37">
        <v>1</v>
      </c>
      <c r="AC956" s="37">
        <v>35780</v>
      </c>
      <c r="AD956" s="37">
        <v>0</v>
      </c>
      <c r="AE956" s="37">
        <v>35780</v>
      </c>
    </row>
    <row r="957" spans="1:31">
      <c r="A957" t="s">
        <v>284</v>
      </c>
      <c r="B957" t="s">
        <v>957</v>
      </c>
      <c r="C957" t="s">
        <v>286</v>
      </c>
      <c r="D957" t="s">
        <v>1032</v>
      </c>
      <c r="E957" t="s">
        <v>12229</v>
      </c>
      <c r="F957" t="s">
        <v>12230</v>
      </c>
      <c r="G957" t="s">
        <v>7625</v>
      </c>
      <c r="H957" t="s">
        <v>290</v>
      </c>
      <c r="I957" t="s">
        <v>1035</v>
      </c>
      <c r="J957" t="s">
        <v>12231</v>
      </c>
      <c r="K957" t="s">
        <v>96</v>
      </c>
      <c r="L957" t="s">
        <v>12232</v>
      </c>
      <c r="M957" s="35">
        <v>46013.476956018523</v>
      </c>
      <c r="N957" s="35">
        <v>46021.45</v>
      </c>
      <c r="P957" t="s">
        <v>7628</v>
      </c>
      <c r="R957" t="s">
        <v>963</v>
      </c>
      <c r="S957" t="s">
        <v>963</v>
      </c>
      <c r="U957" t="s">
        <v>5928</v>
      </c>
      <c r="V957" t="s">
        <v>12233</v>
      </c>
      <c r="W957" t="s">
        <v>7628</v>
      </c>
      <c r="Y957" t="s">
        <v>13</v>
      </c>
      <c r="Z957" t="s">
        <v>105</v>
      </c>
      <c r="AB957" s="37">
        <v>1</v>
      </c>
      <c r="AC957" s="37">
        <v>35780</v>
      </c>
      <c r="AD957" s="37">
        <v>0</v>
      </c>
      <c r="AE957" s="37">
        <v>35780</v>
      </c>
    </row>
    <row r="958" spans="1:31">
      <c r="A958" t="s">
        <v>189</v>
      </c>
      <c r="B958" t="s">
        <v>190</v>
      </c>
      <c r="C958" t="s">
        <v>191</v>
      </c>
      <c r="D958" t="s">
        <v>2238</v>
      </c>
      <c r="E958" t="s">
        <v>12234</v>
      </c>
      <c r="F958" t="s">
        <v>2240</v>
      </c>
      <c r="G958" t="s">
        <v>7632</v>
      </c>
      <c r="H958" t="s">
        <v>195</v>
      </c>
      <c r="I958" t="s">
        <v>2241</v>
      </c>
      <c r="J958" t="s">
        <v>2242</v>
      </c>
      <c r="K958" t="s">
        <v>96</v>
      </c>
      <c r="L958" t="s">
        <v>12235</v>
      </c>
      <c r="M958" s="35">
        <v>46013.499942129631</v>
      </c>
      <c r="N958" s="35">
        <v>46018.451388888891</v>
      </c>
      <c r="P958" t="s">
        <v>7635</v>
      </c>
      <c r="Q958" t="s">
        <v>7636</v>
      </c>
      <c r="R958" t="s">
        <v>98</v>
      </c>
      <c r="S958" t="s">
        <v>99</v>
      </c>
      <c r="T958" t="s">
        <v>100</v>
      </c>
      <c r="U958" t="s">
        <v>5928</v>
      </c>
      <c r="V958" t="s">
        <v>12236</v>
      </c>
      <c r="W958" t="s">
        <v>102</v>
      </c>
      <c r="Y958" t="s">
        <v>11</v>
      </c>
      <c r="Z958" t="s">
        <v>105</v>
      </c>
      <c r="AA958" t="s">
        <v>400</v>
      </c>
      <c r="AB958" s="37">
        <v>1</v>
      </c>
      <c r="AC958" s="37">
        <v>67654</v>
      </c>
      <c r="AD958" s="37">
        <v>140396</v>
      </c>
      <c r="AE958" s="37">
        <v>67654</v>
      </c>
    </row>
    <row r="959" spans="1:31">
      <c r="A959" t="s">
        <v>417</v>
      </c>
      <c r="B959" t="s">
        <v>86</v>
      </c>
      <c r="C959" t="s">
        <v>87</v>
      </c>
      <c r="D959" t="s">
        <v>470</v>
      </c>
      <c r="E959" t="s">
        <v>12237</v>
      </c>
      <c r="F959" t="s">
        <v>12238</v>
      </c>
      <c r="G959" t="s">
        <v>7632</v>
      </c>
      <c r="H959" t="s">
        <v>455</v>
      </c>
      <c r="I959" t="s">
        <v>473</v>
      </c>
      <c r="J959" t="s">
        <v>12239</v>
      </c>
      <c r="K959" t="s">
        <v>96</v>
      </c>
      <c r="L959" t="s">
        <v>12240</v>
      </c>
      <c r="M959" s="35">
        <v>46013.506678240738</v>
      </c>
      <c r="N959" s="35">
        <v>46015.470833333333</v>
      </c>
      <c r="P959" t="s">
        <v>7635</v>
      </c>
      <c r="Q959" t="s">
        <v>7636</v>
      </c>
      <c r="R959" t="s">
        <v>98</v>
      </c>
      <c r="S959" t="s">
        <v>99</v>
      </c>
      <c r="T959" t="s">
        <v>100</v>
      </c>
      <c r="U959" t="s">
        <v>5928</v>
      </c>
      <c r="V959" t="s">
        <v>12241</v>
      </c>
      <c r="W959" t="s">
        <v>102</v>
      </c>
      <c r="Y959" t="s">
        <v>11</v>
      </c>
      <c r="Z959" t="s">
        <v>105</v>
      </c>
      <c r="AA959" t="s">
        <v>1318</v>
      </c>
      <c r="AB959" s="37">
        <v>1</v>
      </c>
      <c r="AC959" s="37">
        <v>67654</v>
      </c>
      <c r="AD959" s="37">
        <v>140396</v>
      </c>
      <c r="AE959" s="37">
        <v>67654</v>
      </c>
    </row>
    <row r="960" spans="1:31">
      <c r="A960" t="s">
        <v>297</v>
      </c>
      <c r="B960" t="s">
        <v>109</v>
      </c>
      <c r="C960" t="s">
        <v>110</v>
      </c>
      <c r="D960" t="s">
        <v>352</v>
      </c>
      <c r="E960" t="s">
        <v>12242</v>
      </c>
      <c r="F960" t="s">
        <v>8815</v>
      </c>
      <c r="G960" t="s">
        <v>7632</v>
      </c>
      <c r="H960" t="s">
        <v>302</v>
      </c>
      <c r="I960" t="s">
        <v>297</v>
      </c>
      <c r="J960" t="s">
        <v>8816</v>
      </c>
      <c r="K960" t="s">
        <v>96</v>
      </c>
      <c r="L960" t="s">
        <v>12243</v>
      </c>
      <c r="M960" s="35">
        <v>46013.507523148153</v>
      </c>
      <c r="N960" s="35">
        <v>46014.640972222223</v>
      </c>
      <c r="P960" t="s">
        <v>7635</v>
      </c>
      <c r="Q960" t="s">
        <v>7636</v>
      </c>
      <c r="R960" t="s">
        <v>142</v>
      </c>
      <c r="S960" t="s">
        <v>2137</v>
      </c>
      <c r="T960" t="s">
        <v>100</v>
      </c>
      <c r="U960" t="s">
        <v>5928</v>
      </c>
      <c r="V960" t="s">
        <v>12244</v>
      </c>
      <c r="W960" t="s">
        <v>102</v>
      </c>
      <c r="Y960" t="s">
        <v>8</v>
      </c>
      <c r="Z960" t="s">
        <v>105</v>
      </c>
      <c r="AA960" t="s">
        <v>1215</v>
      </c>
      <c r="AB960" s="37">
        <v>1</v>
      </c>
      <c r="AC960" s="37">
        <v>35780</v>
      </c>
      <c r="AD960" s="37">
        <v>75096</v>
      </c>
      <c r="AE960" s="37">
        <v>35780</v>
      </c>
    </row>
    <row r="961" spans="1:31">
      <c r="A961" t="s">
        <v>189</v>
      </c>
      <c r="B961" t="s">
        <v>190</v>
      </c>
      <c r="C961" t="s">
        <v>191</v>
      </c>
      <c r="D961" t="s">
        <v>885</v>
      </c>
      <c r="E961" t="s">
        <v>12245</v>
      </c>
      <c r="F961" t="s">
        <v>12246</v>
      </c>
      <c r="G961" t="s">
        <v>7632</v>
      </c>
      <c r="H961" t="s">
        <v>195</v>
      </c>
      <c r="I961" t="s">
        <v>888</v>
      </c>
      <c r="J961" t="s">
        <v>12247</v>
      </c>
      <c r="K961" t="s">
        <v>96</v>
      </c>
      <c r="L961" t="s">
        <v>12248</v>
      </c>
      <c r="M961" s="35">
        <v>46013.533159722218</v>
      </c>
      <c r="N961" s="35">
        <v>46020.542361111111</v>
      </c>
      <c r="P961" t="s">
        <v>7635</v>
      </c>
      <c r="Q961" t="s">
        <v>7636</v>
      </c>
      <c r="R961" t="s">
        <v>98</v>
      </c>
      <c r="S961" t="s">
        <v>99</v>
      </c>
      <c r="U961" t="s">
        <v>5928</v>
      </c>
      <c r="V961" t="s">
        <v>12249</v>
      </c>
      <c r="W961" t="s">
        <v>102</v>
      </c>
      <c r="Y961" t="s">
        <v>8</v>
      </c>
      <c r="Z961" t="s">
        <v>105</v>
      </c>
      <c r="AA961" t="s">
        <v>8363</v>
      </c>
      <c r="AB961" s="37">
        <v>1</v>
      </c>
      <c r="AC961" s="37">
        <v>35780</v>
      </c>
      <c r="AD961" s="37">
        <v>75096</v>
      </c>
      <c r="AE961" s="37">
        <v>35780</v>
      </c>
    </row>
    <row r="962" spans="1:31">
      <c r="A962" t="s">
        <v>1066</v>
      </c>
      <c r="B962" t="s">
        <v>190</v>
      </c>
      <c r="C962" t="s">
        <v>191</v>
      </c>
      <c r="D962" t="s">
        <v>1433</v>
      </c>
      <c r="E962" t="s">
        <v>12250</v>
      </c>
      <c r="F962" t="s">
        <v>12251</v>
      </c>
      <c r="G962" t="s">
        <v>7632</v>
      </c>
      <c r="H962" t="s">
        <v>195</v>
      </c>
      <c r="I962" t="s">
        <v>1436</v>
      </c>
      <c r="J962" t="s">
        <v>12252</v>
      </c>
      <c r="K962" t="s">
        <v>96</v>
      </c>
      <c r="L962" t="s">
        <v>12253</v>
      </c>
      <c r="M962" s="35">
        <v>46013.510046296287</v>
      </c>
      <c r="N962" s="35">
        <v>46014.590277777781</v>
      </c>
      <c r="P962" t="s">
        <v>7635</v>
      </c>
      <c r="Q962" t="s">
        <v>7636</v>
      </c>
      <c r="R962" t="s">
        <v>98</v>
      </c>
      <c r="S962" t="s">
        <v>119</v>
      </c>
      <c r="T962" t="s">
        <v>100</v>
      </c>
      <c r="U962" t="s">
        <v>5928</v>
      </c>
      <c r="V962" t="s">
        <v>12254</v>
      </c>
      <c r="W962" t="s">
        <v>102</v>
      </c>
      <c r="Y962" t="s">
        <v>11</v>
      </c>
      <c r="Z962" t="s">
        <v>105</v>
      </c>
      <c r="AA962" t="s">
        <v>1075</v>
      </c>
      <c r="AB962" s="37">
        <v>1</v>
      </c>
      <c r="AC962" s="37">
        <v>67654</v>
      </c>
      <c r="AD962" s="37">
        <v>140396</v>
      </c>
      <c r="AE962" s="37">
        <v>67654</v>
      </c>
    </row>
    <row r="963" spans="1:31">
      <c r="A963" t="s">
        <v>189</v>
      </c>
      <c r="B963" t="s">
        <v>190</v>
      </c>
      <c r="C963" t="s">
        <v>191</v>
      </c>
      <c r="D963" t="s">
        <v>210</v>
      </c>
      <c r="E963" t="s">
        <v>12255</v>
      </c>
      <c r="F963" t="s">
        <v>12256</v>
      </c>
      <c r="G963" t="s">
        <v>7632</v>
      </c>
      <c r="H963" t="s">
        <v>195</v>
      </c>
      <c r="I963" t="s">
        <v>189</v>
      </c>
      <c r="J963" t="s">
        <v>12257</v>
      </c>
      <c r="K963" t="s">
        <v>96</v>
      </c>
      <c r="L963" t="s">
        <v>12258</v>
      </c>
      <c r="M963" s="35">
        <v>46013.556805555563</v>
      </c>
      <c r="N963" s="35">
        <v>46020.543749999997</v>
      </c>
      <c r="P963" t="s">
        <v>7635</v>
      </c>
      <c r="Q963" t="s">
        <v>7636</v>
      </c>
      <c r="R963" t="s">
        <v>98</v>
      </c>
      <c r="S963" t="s">
        <v>99</v>
      </c>
      <c r="U963" t="s">
        <v>5928</v>
      </c>
      <c r="V963" t="s">
        <v>12259</v>
      </c>
      <c r="W963" t="s">
        <v>102</v>
      </c>
      <c r="Y963" t="s">
        <v>8</v>
      </c>
      <c r="Z963" t="s">
        <v>105</v>
      </c>
      <c r="AA963" t="s">
        <v>8363</v>
      </c>
      <c r="AB963" s="37">
        <v>1</v>
      </c>
      <c r="AC963" s="37">
        <v>35780</v>
      </c>
      <c r="AD963" s="37">
        <v>75096</v>
      </c>
      <c r="AE963" s="37">
        <v>35780</v>
      </c>
    </row>
    <row r="964" spans="1:31">
      <c r="A964" t="s">
        <v>189</v>
      </c>
      <c r="B964" t="s">
        <v>190</v>
      </c>
      <c r="C964" t="s">
        <v>191</v>
      </c>
      <c r="D964" t="s">
        <v>871</v>
      </c>
      <c r="E964" t="s">
        <v>12260</v>
      </c>
      <c r="F964" t="s">
        <v>12261</v>
      </c>
      <c r="G964" t="s">
        <v>7632</v>
      </c>
      <c r="H964" t="s">
        <v>195</v>
      </c>
      <c r="I964" t="s">
        <v>874</v>
      </c>
      <c r="J964" t="s">
        <v>12262</v>
      </c>
      <c r="K964" t="s">
        <v>96</v>
      </c>
      <c r="L964" t="s">
        <v>12263</v>
      </c>
      <c r="M964" s="35">
        <v>46013.557974537027</v>
      </c>
      <c r="N964" s="35">
        <v>46015.402777777781</v>
      </c>
      <c r="P964" t="s">
        <v>7635</v>
      </c>
      <c r="Q964" t="s">
        <v>7636</v>
      </c>
      <c r="R964" t="s">
        <v>98</v>
      </c>
      <c r="S964" t="s">
        <v>99</v>
      </c>
      <c r="T964" t="s">
        <v>100</v>
      </c>
      <c r="U964" t="s">
        <v>5928</v>
      </c>
      <c r="V964" t="s">
        <v>12264</v>
      </c>
      <c r="W964" t="s">
        <v>102</v>
      </c>
      <c r="Y964" t="s">
        <v>11</v>
      </c>
      <c r="Z964" t="s">
        <v>105</v>
      </c>
      <c r="AA964" t="s">
        <v>823</v>
      </c>
      <c r="AB964" s="37">
        <v>1</v>
      </c>
      <c r="AC964" s="37">
        <v>67654</v>
      </c>
      <c r="AD964" s="37">
        <v>140396</v>
      </c>
      <c r="AE964" s="37">
        <v>67654</v>
      </c>
    </row>
    <row r="965" spans="1:31">
      <c r="A965" t="s">
        <v>317</v>
      </c>
      <c r="B965" t="s">
        <v>124</v>
      </c>
      <c r="C965" t="s">
        <v>125</v>
      </c>
      <c r="D965" t="s">
        <v>5446</v>
      </c>
      <c r="E965" t="s">
        <v>12265</v>
      </c>
      <c r="F965" t="s">
        <v>7866</v>
      </c>
      <c r="G965" t="s">
        <v>7632</v>
      </c>
      <c r="H965" t="s">
        <v>321</v>
      </c>
      <c r="I965" t="s">
        <v>5449</v>
      </c>
      <c r="J965" t="s">
        <v>7867</v>
      </c>
      <c r="K965" t="s">
        <v>96</v>
      </c>
      <c r="L965" t="s">
        <v>12266</v>
      </c>
      <c r="M965" s="35">
        <v>46013.562557870369</v>
      </c>
      <c r="N965" s="35">
        <v>46017.448611111111</v>
      </c>
      <c r="P965" t="s">
        <v>7635</v>
      </c>
      <c r="Q965" t="s">
        <v>7636</v>
      </c>
      <c r="R965" t="s">
        <v>98</v>
      </c>
      <c r="S965" t="s">
        <v>119</v>
      </c>
      <c r="T965" t="s">
        <v>100</v>
      </c>
      <c r="U965" t="s">
        <v>5928</v>
      </c>
      <c r="V965" t="s">
        <v>12267</v>
      </c>
      <c r="W965" t="s">
        <v>102</v>
      </c>
      <c r="Y965" t="s">
        <v>11</v>
      </c>
      <c r="Z965" t="s">
        <v>105</v>
      </c>
      <c r="AA965" t="s">
        <v>956</v>
      </c>
      <c r="AB965" s="37">
        <v>1</v>
      </c>
      <c r="AC965" s="37">
        <v>67654</v>
      </c>
      <c r="AD965" s="37">
        <v>140396</v>
      </c>
      <c r="AE965" s="37">
        <v>67654</v>
      </c>
    </row>
    <row r="966" spans="1:31">
      <c r="A966" t="s">
        <v>189</v>
      </c>
      <c r="B966" t="s">
        <v>190</v>
      </c>
      <c r="C966" t="s">
        <v>191</v>
      </c>
      <c r="D966" t="s">
        <v>837</v>
      </c>
      <c r="E966" t="s">
        <v>12268</v>
      </c>
      <c r="F966" t="s">
        <v>1559</v>
      </c>
      <c r="G966" t="s">
        <v>7632</v>
      </c>
      <c r="H966" t="s">
        <v>195</v>
      </c>
      <c r="I966" t="s">
        <v>840</v>
      </c>
      <c r="J966" t="s">
        <v>1560</v>
      </c>
      <c r="K966" t="s">
        <v>96</v>
      </c>
      <c r="L966" t="s">
        <v>12269</v>
      </c>
      <c r="M966" s="35">
        <v>46013.570034722223</v>
      </c>
      <c r="N966" s="35">
        <v>46021.42083333333</v>
      </c>
      <c r="P966" t="s">
        <v>7635</v>
      </c>
      <c r="Q966" t="s">
        <v>7636</v>
      </c>
      <c r="R966" t="s">
        <v>98</v>
      </c>
      <c r="S966" t="s">
        <v>119</v>
      </c>
      <c r="U966" t="s">
        <v>5928</v>
      </c>
      <c r="V966" t="s">
        <v>12270</v>
      </c>
      <c r="W966" t="s">
        <v>102</v>
      </c>
      <c r="Y966" t="s">
        <v>8</v>
      </c>
      <c r="Z966" t="s">
        <v>105</v>
      </c>
      <c r="AA966" t="s">
        <v>8363</v>
      </c>
      <c r="AB966" s="37">
        <v>1</v>
      </c>
      <c r="AC966" s="37">
        <v>35780</v>
      </c>
      <c r="AD966" s="37">
        <v>75096</v>
      </c>
      <c r="AE966" s="37">
        <v>35780</v>
      </c>
    </row>
    <row r="967" spans="1:31">
      <c r="A967" t="s">
        <v>317</v>
      </c>
      <c r="B967" t="s">
        <v>124</v>
      </c>
      <c r="C967" t="s">
        <v>125</v>
      </c>
      <c r="D967" t="s">
        <v>318</v>
      </c>
      <c r="E967" t="s">
        <v>12271</v>
      </c>
      <c r="F967" t="s">
        <v>12272</v>
      </c>
      <c r="G967" t="s">
        <v>7632</v>
      </c>
      <c r="H967" t="s">
        <v>321</v>
      </c>
      <c r="I967" t="s">
        <v>322</v>
      </c>
      <c r="J967" t="s">
        <v>12273</v>
      </c>
      <c r="K967" t="s">
        <v>96</v>
      </c>
      <c r="L967" t="s">
        <v>12274</v>
      </c>
      <c r="M967" s="35">
        <v>46013.535798611112</v>
      </c>
      <c r="N967" s="35">
        <v>46014.688194444447</v>
      </c>
      <c r="P967" t="s">
        <v>7635</v>
      </c>
      <c r="Q967" t="s">
        <v>7636</v>
      </c>
      <c r="R967" t="s">
        <v>98</v>
      </c>
      <c r="S967" t="s">
        <v>119</v>
      </c>
      <c r="T967" t="s">
        <v>100</v>
      </c>
      <c r="U967" t="s">
        <v>5928</v>
      </c>
      <c r="V967" t="s">
        <v>12275</v>
      </c>
      <c r="W967" t="s">
        <v>102</v>
      </c>
      <c r="Y967" t="s">
        <v>11</v>
      </c>
      <c r="Z967" t="s">
        <v>105</v>
      </c>
      <c r="AA967" t="s">
        <v>1448</v>
      </c>
      <c r="AB967" s="37">
        <v>1</v>
      </c>
      <c r="AC967" s="37">
        <v>67654</v>
      </c>
      <c r="AD967" s="37">
        <v>140396</v>
      </c>
      <c r="AE967" s="37">
        <v>67654</v>
      </c>
    </row>
    <row r="968" spans="1:31">
      <c r="A968" t="s">
        <v>1084</v>
      </c>
      <c r="B968" t="s">
        <v>957</v>
      </c>
      <c r="C968" t="s">
        <v>286</v>
      </c>
      <c r="D968" t="s">
        <v>12276</v>
      </c>
      <c r="E968" t="s">
        <v>12277</v>
      </c>
      <c r="F968" t="s">
        <v>12278</v>
      </c>
      <c r="G968" t="s">
        <v>7632</v>
      </c>
      <c r="H968" t="s">
        <v>1088</v>
      </c>
      <c r="I968" t="s">
        <v>12279</v>
      </c>
      <c r="J968" t="s">
        <v>12280</v>
      </c>
      <c r="K968" t="s">
        <v>96</v>
      </c>
      <c r="L968" t="s">
        <v>12281</v>
      </c>
      <c r="M968" s="35">
        <v>46013.596689814818</v>
      </c>
      <c r="N968" s="35">
        <v>46018.361111111109</v>
      </c>
      <c r="P968" t="s">
        <v>7635</v>
      </c>
      <c r="Q968" t="s">
        <v>7636</v>
      </c>
      <c r="R968" t="s">
        <v>98</v>
      </c>
      <c r="S968" t="s">
        <v>99</v>
      </c>
      <c r="T968" t="s">
        <v>100</v>
      </c>
      <c r="U968" t="s">
        <v>5928</v>
      </c>
      <c r="V968" t="s">
        <v>12282</v>
      </c>
      <c r="W968" t="s">
        <v>7667</v>
      </c>
      <c r="Y968" t="s">
        <v>11</v>
      </c>
      <c r="Z968" t="s">
        <v>105</v>
      </c>
      <c r="AA968" t="s">
        <v>1506</v>
      </c>
      <c r="AB968" s="37">
        <v>1</v>
      </c>
      <c r="AC968" s="37">
        <v>67654</v>
      </c>
      <c r="AD968" s="37">
        <v>140396</v>
      </c>
      <c r="AE968" s="37">
        <v>67654</v>
      </c>
    </row>
    <row r="969" spans="1:31">
      <c r="A969" t="s">
        <v>189</v>
      </c>
      <c r="B969" t="s">
        <v>190</v>
      </c>
      <c r="C969" t="s">
        <v>191</v>
      </c>
      <c r="D969" t="s">
        <v>5104</v>
      </c>
      <c r="E969" t="s">
        <v>12283</v>
      </c>
      <c r="F969" t="s">
        <v>12284</v>
      </c>
      <c r="G969" t="s">
        <v>7632</v>
      </c>
      <c r="H969" t="s">
        <v>195</v>
      </c>
      <c r="I969" t="s">
        <v>5107</v>
      </c>
      <c r="J969" t="s">
        <v>12285</v>
      </c>
      <c r="K969" t="s">
        <v>96</v>
      </c>
      <c r="L969" t="s">
        <v>12286</v>
      </c>
      <c r="M969" s="35">
        <v>46013.59065972222</v>
      </c>
      <c r="N969" s="35">
        <v>46018.420138888891</v>
      </c>
      <c r="P969" t="s">
        <v>7635</v>
      </c>
      <c r="Q969" t="s">
        <v>7636</v>
      </c>
      <c r="R969" t="s">
        <v>963</v>
      </c>
      <c r="S969" t="s">
        <v>963</v>
      </c>
      <c r="T969" t="s">
        <v>100</v>
      </c>
      <c r="U969" t="s">
        <v>5928</v>
      </c>
      <c r="V969" t="s">
        <v>12287</v>
      </c>
      <c r="W969" t="s">
        <v>7667</v>
      </c>
      <c r="Y969" t="s">
        <v>11</v>
      </c>
      <c r="Z969" t="s">
        <v>105</v>
      </c>
      <c r="AA969" t="s">
        <v>391</v>
      </c>
      <c r="AB969" s="37">
        <v>1</v>
      </c>
      <c r="AC969" s="37">
        <v>67654</v>
      </c>
      <c r="AD969" s="37">
        <v>140396</v>
      </c>
      <c r="AE969" s="37">
        <v>67654</v>
      </c>
    </row>
    <row r="970" spans="1:31">
      <c r="A970" t="s">
        <v>147</v>
      </c>
      <c r="B970" t="s">
        <v>124</v>
      </c>
      <c r="C970" t="s">
        <v>125</v>
      </c>
      <c r="D970" t="s">
        <v>3618</v>
      </c>
      <c r="E970" t="s">
        <v>12288</v>
      </c>
      <c r="F970" t="s">
        <v>12289</v>
      </c>
      <c r="G970" t="s">
        <v>7625</v>
      </c>
      <c r="H970" t="s">
        <v>129</v>
      </c>
      <c r="I970" t="s">
        <v>3621</v>
      </c>
      <c r="J970" t="s">
        <v>12290</v>
      </c>
      <c r="K970" t="s">
        <v>96</v>
      </c>
      <c r="L970" t="s">
        <v>12291</v>
      </c>
      <c r="M970" s="35">
        <v>46013.602418981478</v>
      </c>
      <c r="N970" s="35">
        <v>46017.433333333327</v>
      </c>
      <c r="P970" t="s">
        <v>7628</v>
      </c>
      <c r="R970" t="s">
        <v>964</v>
      </c>
      <c r="S970" t="s">
        <v>964</v>
      </c>
      <c r="U970" t="s">
        <v>5928</v>
      </c>
      <c r="V970" t="s">
        <v>12292</v>
      </c>
      <c r="W970" t="s">
        <v>7628</v>
      </c>
      <c r="Y970" t="s">
        <v>13</v>
      </c>
      <c r="Z970" t="s">
        <v>105</v>
      </c>
      <c r="AB970" s="37">
        <v>1</v>
      </c>
      <c r="AC970" s="37">
        <v>35780</v>
      </c>
      <c r="AD970" s="37">
        <v>0</v>
      </c>
      <c r="AE970" s="37">
        <v>35780</v>
      </c>
    </row>
    <row r="971" spans="1:31">
      <c r="A971" t="s">
        <v>242</v>
      </c>
      <c r="B971" t="s">
        <v>248</v>
      </c>
      <c r="C971" t="s">
        <v>244</v>
      </c>
      <c r="D971" t="s">
        <v>309</v>
      </c>
      <c r="E971" t="s">
        <v>12293</v>
      </c>
      <c r="F971" t="s">
        <v>12294</v>
      </c>
      <c r="G971" t="s">
        <v>7632</v>
      </c>
      <c r="H971" t="s">
        <v>248</v>
      </c>
      <c r="I971" t="s">
        <v>242</v>
      </c>
      <c r="J971" t="s">
        <v>12295</v>
      </c>
      <c r="K971" t="s">
        <v>96</v>
      </c>
      <c r="L971" t="s">
        <v>12296</v>
      </c>
      <c r="M971" s="35">
        <v>46013.619386574072</v>
      </c>
      <c r="N971" s="35">
        <v>46015.324305555558</v>
      </c>
      <c r="P971" t="s">
        <v>7635</v>
      </c>
      <c r="Q971" t="s">
        <v>7636</v>
      </c>
      <c r="R971" t="s">
        <v>98</v>
      </c>
      <c r="S971" t="s">
        <v>119</v>
      </c>
      <c r="T971" t="s">
        <v>100</v>
      </c>
      <c r="U971" t="s">
        <v>5928</v>
      </c>
      <c r="V971" t="s">
        <v>12297</v>
      </c>
      <c r="W971" t="s">
        <v>102</v>
      </c>
      <c r="Y971" t="s">
        <v>8</v>
      </c>
      <c r="Z971" t="s">
        <v>105</v>
      </c>
      <c r="AA971" t="s">
        <v>1601</v>
      </c>
      <c r="AB971" s="37">
        <v>1</v>
      </c>
      <c r="AC971" s="37">
        <v>35780</v>
      </c>
      <c r="AD971" s="37">
        <v>75096</v>
      </c>
      <c r="AE971" s="37">
        <v>35780</v>
      </c>
    </row>
    <row r="972" spans="1:31">
      <c r="A972" t="s">
        <v>108</v>
      </c>
      <c r="B972" t="s">
        <v>109</v>
      </c>
      <c r="C972" t="s">
        <v>110</v>
      </c>
      <c r="D972" t="s">
        <v>966</v>
      </c>
      <c r="E972" t="s">
        <v>12298</v>
      </c>
      <c r="F972" t="s">
        <v>2579</v>
      </c>
      <c r="G972" t="s">
        <v>7625</v>
      </c>
      <c r="H972" t="s">
        <v>183</v>
      </c>
      <c r="I972" t="s">
        <v>969</v>
      </c>
      <c r="J972" t="s">
        <v>2580</v>
      </c>
      <c r="K972" t="s">
        <v>96</v>
      </c>
      <c r="L972" t="s">
        <v>12299</v>
      </c>
      <c r="M972" s="35">
        <v>46013.629849537043</v>
      </c>
      <c r="N972" s="35">
        <v>46021.517361111109</v>
      </c>
      <c r="P972" t="s">
        <v>7628</v>
      </c>
      <c r="R972" t="s">
        <v>98</v>
      </c>
      <c r="S972" t="s">
        <v>99</v>
      </c>
      <c r="U972" t="s">
        <v>5928</v>
      </c>
      <c r="V972" t="s">
        <v>12300</v>
      </c>
      <c r="W972" t="s">
        <v>7628</v>
      </c>
      <c r="Y972" t="s">
        <v>15</v>
      </c>
      <c r="Z972" t="s">
        <v>105</v>
      </c>
      <c r="AB972" s="37">
        <v>1</v>
      </c>
      <c r="AC972" s="37">
        <v>35780</v>
      </c>
      <c r="AD972" s="37">
        <v>0</v>
      </c>
      <c r="AE972" s="37">
        <v>35780</v>
      </c>
    </row>
    <row r="973" spans="1:31">
      <c r="A973" t="s">
        <v>108</v>
      </c>
      <c r="B973" t="s">
        <v>109</v>
      </c>
      <c r="C973" t="s">
        <v>110</v>
      </c>
      <c r="D973" t="s">
        <v>6597</v>
      </c>
      <c r="E973" t="s">
        <v>12301</v>
      </c>
      <c r="F973" t="s">
        <v>12302</v>
      </c>
      <c r="G973" t="s">
        <v>7625</v>
      </c>
      <c r="H973" t="s">
        <v>183</v>
      </c>
      <c r="I973" t="s">
        <v>6598</v>
      </c>
      <c r="J973" t="s">
        <v>12303</v>
      </c>
      <c r="K973" t="s">
        <v>96</v>
      </c>
      <c r="L973" t="s">
        <v>12304</v>
      </c>
      <c r="M973" s="35">
        <v>46013.623935185176</v>
      </c>
      <c r="N973" s="35">
        <v>46021.500694444447</v>
      </c>
      <c r="P973" t="s">
        <v>7628</v>
      </c>
      <c r="R973" t="s">
        <v>98</v>
      </c>
      <c r="S973" t="s">
        <v>99</v>
      </c>
      <c r="U973" t="s">
        <v>5928</v>
      </c>
      <c r="V973" t="s">
        <v>12305</v>
      </c>
      <c r="W973" t="s">
        <v>7628</v>
      </c>
      <c r="Y973" t="s">
        <v>13</v>
      </c>
      <c r="Z973" t="s">
        <v>105</v>
      </c>
      <c r="AB973" s="37">
        <v>1</v>
      </c>
      <c r="AC973" s="37">
        <v>35780</v>
      </c>
      <c r="AD973" s="37">
        <v>0</v>
      </c>
      <c r="AE973" s="37">
        <v>35780</v>
      </c>
    </row>
    <row r="974" spans="1:31">
      <c r="A974" t="s">
        <v>626</v>
      </c>
      <c r="B974" t="s">
        <v>124</v>
      </c>
      <c r="C974" t="s">
        <v>125</v>
      </c>
      <c r="D974" t="s">
        <v>627</v>
      </c>
      <c r="E974" t="s">
        <v>12306</v>
      </c>
      <c r="F974" t="s">
        <v>12307</v>
      </c>
      <c r="G974" t="s">
        <v>7632</v>
      </c>
      <c r="H974" t="s">
        <v>630</v>
      </c>
      <c r="I974" t="s">
        <v>626</v>
      </c>
      <c r="J974" t="s">
        <v>12308</v>
      </c>
      <c r="K974" t="s">
        <v>96</v>
      </c>
      <c r="L974" t="s">
        <v>12309</v>
      </c>
      <c r="M974" s="35">
        <v>46013.625486111108</v>
      </c>
      <c r="N974" s="35">
        <v>46014.509722222218</v>
      </c>
      <c r="P974" t="s">
        <v>7635</v>
      </c>
      <c r="Q974" t="s">
        <v>7636</v>
      </c>
      <c r="R974" t="s">
        <v>98</v>
      </c>
      <c r="S974" t="s">
        <v>119</v>
      </c>
      <c r="T974" t="s">
        <v>100</v>
      </c>
      <c r="U974" t="s">
        <v>5928</v>
      </c>
      <c r="V974" t="s">
        <v>12310</v>
      </c>
      <c r="W974" t="s">
        <v>102</v>
      </c>
      <c r="Y974" t="s">
        <v>8</v>
      </c>
      <c r="Z974" t="s">
        <v>105</v>
      </c>
      <c r="AA974" t="s">
        <v>3695</v>
      </c>
      <c r="AB974" s="37">
        <v>1</v>
      </c>
      <c r="AC974" s="37">
        <v>35780</v>
      </c>
      <c r="AD974" s="37">
        <v>75096</v>
      </c>
      <c r="AE974" s="37">
        <v>35780</v>
      </c>
    </row>
    <row r="975" spans="1:31">
      <c r="A975" t="s">
        <v>1261</v>
      </c>
      <c r="B975" t="s">
        <v>124</v>
      </c>
      <c r="C975" t="s">
        <v>125</v>
      </c>
      <c r="D975" t="s">
        <v>2876</v>
      </c>
      <c r="E975" t="s">
        <v>12311</v>
      </c>
      <c r="F975" t="s">
        <v>4926</v>
      </c>
      <c r="G975" t="s">
        <v>7632</v>
      </c>
      <c r="H975" t="s">
        <v>1265</v>
      </c>
      <c r="I975" t="s">
        <v>2879</v>
      </c>
      <c r="J975" t="s">
        <v>4927</v>
      </c>
      <c r="K975" t="s">
        <v>96</v>
      </c>
      <c r="L975" t="s">
        <v>12312</v>
      </c>
      <c r="M975" s="35">
        <v>46013.60769675926</v>
      </c>
      <c r="N975" s="35">
        <v>46014.46597222222</v>
      </c>
      <c r="P975" t="s">
        <v>7635</v>
      </c>
      <c r="Q975" t="s">
        <v>7636</v>
      </c>
      <c r="R975" t="s">
        <v>98</v>
      </c>
      <c r="S975" t="s">
        <v>99</v>
      </c>
      <c r="T975" t="s">
        <v>100</v>
      </c>
      <c r="U975" t="s">
        <v>5928</v>
      </c>
      <c r="V975" t="s">
        <v>12313</v>
      </c>
      <c r="W975" t="s">
        <v>102</v>
      </c>
      <c r="Y975" t="s">
        <v>8</v>
      </c>
      <c r="Z975" t="s">
        <v>105</v>
      </c>
      <c r="AA975" t="s">
        <v>1936</v>
      </c>
      <c r="AB975" s="37">
        <v>1</v>
      </c>
      <c r="AC975" s="37">
        <v>35780</v>
      </c>
      <c r="AD975" s="37">
        <v>75096</v>
      </c>
      <c r="AE975" s="37">
        <v>35780</v>
      </c>
    </row>
    <row r="976" spans="1:31">
      <c r="A976" t="s">
        <v>297</v>
      </c>
      <c r="B976" t="s">
        <v>109</v>
      </c>
      <c r="C976" t="s">
        <v>110</v>
      </c>
      <c r="D976" t="s">
        <v>352</v>
      </c>
      <c r="E976" t="s">
        <v>12314</v>
      </c>
      <c r="F976" t="s">
        <v>12315</v>
      </c>
      <c r="G976" t="s">
        <v>7632</v>
      </c>
      <c r="H976" t="s">
        <v>302</v>
      </c>
      <c r="I976" t="s">
        <v>297</v>
      </c>
      <c r="J976" t="s">
        <v>12316</v>
      </c>
      <c r="K976" t="s">
        <v>96</v>
      </c>
      <c r="L976" t="s">
        <v>12317</v>
      </c>
      <c r="M976" s="35">
        <v>46013.672268518523</v>
      </c>
      <c r="N976" s="35">
        <v>46015.454861111109</v>
      </c>
      <c r="P976" t="s">
        <v>7635</v>
      </c>
      <c r="Q976" t="s">
        <v>7636</v>
      </c>
      <c r="R976" t="s">
        <v>142</v>
      </c>
      <c r="S976" t="s">
        <v>2137</v>
      </c>
      <c r="T976" t="s">
        <v>100</v>
      </c>
      <c r="U976" t="s">
        <v>5928</v>
      </c>
      <c r="V976" t="s">
        <v>12318</v>
      </c>
      <c r="W976" t="s">
        <v>102</v>
      </c>
      <c r="Y976" t="s">
        <v>8</v>
      </c>
      <c r="Z976" t="s">
        <v>105</v>
      </c>
      <c r="AA976" t="s">
        <v>491</v>
      </c>
      <c r="AB976" s="37">
        <v>1</v>
      </c>
      <c r="AC976" s="37">
        <v>35780</v>
      </c>
      <c r="AD976" s="37">
        <v>75096</v>
      </c>
      <c r="AE976" s="37">
        <v>35780</v>
      </c>
    </row>
    <row r="977" spans="1:31">
      <c r="A977" t="s">
        <v>297</v>
      </c>
      <c r="B977" t="s">
        <v>109</v>
      </c>
      <c r="C977" t="s">
        <v>110</v>
      </c>
      <c r="D977" t="s">
        <v>352</v>
      </c>
      <c r="E977" t="s">
        <v>12319</v>
      </c>
      <c r="F977" t="s">
        <v>12320</v>
      </c>
      <c r="G977" t="s">
        <v>7632</v>
      </c>
      <c r="H977" t="s">
        <v>302</v>
      </c>
      <c r="I977" t="s">
        <v>297</v>
      </c>
      <c r="J977" t="s">
        <v>12321</v>
      </c>
      <c r="K977" t="s">
        <v>96</v>
      </c>
      <c r="L977" t="s">
        <v>12322</v>
      </c>
      <c r="M977" s="35">
        <v>46013.679768518523</v>
      </c>
      <c r="N977" s="35">
        <v>46015.506249999999</v>
      </c>
      <c r="P977" t="s">
        <v>7635</v>
      </c>
      <c r="Q977" t="s">
        <v>7636</v>
      </c>
      <c r="R977" t="s">
        <v>98</v>
      </c>
      <c r="S977" t="s">
        <v>119</v>
      </c>
      <c r="T977" t="s">
        <v>100</v>
      </c>
      <c r="U977" t="s">
        <v>5928</v>
      </c>
      <c r="V977" t="s">
        <v>12323</v>
      </c>
      <c r="W977" t="s">
        <v>102</v>
      </c>
      <c r="Y977" t="s">
        <v>8</v>
      </c>
      <c r="Z977" t="s">
        <v>105</v>
      </c>
      <c r="AA977" t="s">
        <v>2537</v>
      </c>
      <c r="AB977" s="37">
        <v>1</v>
      </c>
      <c r="AC977" s="37">
        <v>35780</v>
      </c>
      <c r="AD977" s="37">
        <v>75096</v>
      </c>
      <c r="AE977" s="37">
        <v>35780</v>
      </c>
    </row>
    <row r="978" spans="1:31">
      <c r="A978" t="s">
        <v>85</v>
      </c>
      <c r="B978" t="s">
        <v>86</v>
      </c>
      <c r="C978" t="s">
        <v>87</v>
      </c>
      <c r="D978" t="s">
        <v>202</v>
      </c>
      <c r="E978" t="s">
        <v>12324</v>
      </c>
      <c r="F978" t="s">
        <v>12325</v>
      </c>
      <c r="G978" t="s">
        <v>7632</v>
      </c>
      <c r="H978" t="s">
        <v>93</v>
      </c>
      <c r="I978" t="s">
        <v>85</v>
      </c>
      <c r="J978" t="s">
        <v>12326</v>
      </c>
      <c r="K978" t="s">
        <v>96</v>
      </c>
      <c r="L978" t="s">
        <v>12327</v>
      </c>
      <c r="M978" s="35">
        <v>46013.680266203701</v>
      </c>
      <c r="N978" s="35">
        <v>46021.397916666669</v>
      </c>
      <c r="P978" t="s">
        <v>7635</v>
      </c>
      <c r="Q978" t="s">
        <v>7636</v>
      </c>
      <c r="R978" t="s">
        <v>98</v>
      </c>
      <c r="S978" t="s">
        <v>119</v>
      </c>
      <c r="T978" t="s">
        <v>100</v>
      </c>
      <c r="U978" t="s">
        <v>5928</v>
      </c>
      <c r="V978" t="s">
        <v>12328</v>
      </c>
      <c r="W978" t="s">
        <v>102</v>
      </c>
      <c r="Y978" t="s">
        <v>8</v>
      </c>
      <c r="Z978" t="s">
        <v>105</v>
      </c>
      <c r="AA978" t="s">
        <v>6482</v>
      </c>
      <c r="AB978" s="37">
        <v>1</v>
      </c>
      <c r="AC978" s="37">
        <v>35780</v>
      </c>
      <c r="AD978" s="37">
        <v>75096</v>
      </c>
      <c r="AE978" s="37">
        <v>35780</v>
      </c>
    </row>
    <row r="979" spans="1:31">
      <c r="A979" t="s">
        <v>242</v>
      </c>
      <c r="B979" t="s">
        <v>248</v>
      </c>
      <c r="C979" t="s">
        <v>244</v>
      </c>
      <c r="D979" t="s">
        <v>309</v>
      </c>
      <c r="E979" t="s">
        <v>12329</v>
      </c>
      <c r="F979" t="s">
        <v>12330</v>
      </c>
      <c r="G979" t="s">
        <v>7632</v>
      </c>
      <c r="H979" t="s">
        <v>248</v>
      </c>
      <c r="I979" t="s">
        <v>242</v>
      </c>
      <c r="J979" t="s">
        <v>12331</v>
      </c>
      <c r="K979" t="s">
        <v>96</v>
      </c>
      <c r="L979" t="s">
        <v>12332</v>
      </c>
      <c r="M979" s="35">
        <v>46013.672731481478</v>
      </c>
      <c r="N979" s="35">
        <v>46017.40347222222</v>
      </c>
      <c r="P979" t="s">
        <v>7635</v>
      </c>
      <c r="Q979" t="s">
        <v>7636</v>
      </c>
      <c r="R979" t="s">
        <v>964</v>
      </c>
      <c r="S979" t="s">
        <v>964</v>
      </c>
      <c r="T979" t="s">
        <v>100</v>
      </c>
      <c r="U979" t="s">
        <v>5928</v>
      </c>
      <c r="V979" t="s">
        <v>12333</v>
      </c>
      <c r="W979" t="s">
        <v>102</v>
      </c>
      <c r="Y979" t="s">
        <v>8</v>
      </c>
      <c r="Z979" t="s">
        <v>105</v>
      </c>
      <c r="AA979" t="s">
        <v>272</v>
      </c>
      <c r="AB979" s="37">
        <v>1</v>
      </c>
      <c r="AC979" s="37">
        <v>35780</v>
      </c>
      <c r="AD979" s="37">
        <v>75096</v>
      </c>
      <c r="AE979" s="37">
        <v>35780</v>
      </c>
    </row>
    <row r="980" spans="1:31">
      <c r="A980" t="s">
        <v>108</v>
      </c>
      <c r="B980" t="s">
        <v>109</v>
      </c>
      <c r="C980" t="s">
        <v>110</v>
      </c>
      <c r="D980" t="s">
        <v>7367</v>
      </c>
      <c r="E980" t="s">
        <v>12334</v>
      </c>
      <c r="F980" t="s">
        <v>12335</v>
      </c>
      <c r="G980" t="s">
        <v>7632</v>
      </c>
      <c r="H980" t="s">
        <v>183</v>
      </c>
      <c r="I980" t="s">
        <v>7368</v>
      </c>
      <c r="J980" t="s">
        <v>12336</v>
      </c>
      <c r="K980" t="s">
        <v>96</v>
      </c>
      <c r="L980" t="s">
        <v>12337</v>
      </c>
      <c r="M980" s="35">
        <v>46013.679340277777</v>
      </c>
      <c r="N980" s="35">
        <v>46017.621527777781</v>
      </c>
      <c r="P980" t="s">
        <v>7635</v>
      </c>
      <c r="Q980" t="s">
        <v>7636</v>
      </c>
      <c r="R980" t="s">
        <v>98</v>
      </c>
      <c r="S980" t="s">
        <v>119</v>
      </c>
      <c r="T980" t="s">
        <v>100</v>
      </c>
      <c r="U980" t="s">
        <v>5928</v>
      </c>
      <c r="V980" t="s">
        <v>12338</v>
      </c>
      <c r="W980" t="s">
        <v>102</v>
      </c>
      <c r="Y980" t="s">
        <v>11</v>
      </c>
      <c r="Z980" t="s">
        <v>105</v>
      </c>
      <c r="AA980" t="s">
        <v>122</v>
      </c>
      <c r="AB980" s="37">
        <v>1</v>
      </c>
      <c r="AC980" s="37">
        <v>67654</v>
      </c>
      <c r="AD980" s="37">
        <v>140396</v>
      </c>
      <c r="AE980" s="37">
        <v>67654</v>
      </c>
    </row>
    <row r="981" spans="1:31">
      <c r="A981" t="s">
        <v>189</v>
      </c>
      <c r="B981" t="s">
        <v>190</v>
      </c>
      <c r="C981" t="s">
        <v>191</v>
      </c>
      <c r="D981" t="s">
        <v>210</v>
      </c>
      <c r="E981" t="s">
        <v>12339</v>
      </c>
      <c r="F981" t="s">
        <v>12340</v>
      </c>
      <c r="G981" t="s">
        <v>7632</v>
      </c>
      <c r="H981" t="s">
        <v>195</v>
      </c>
      <c r="I981" t="s">
        <v>189</v>
      </c>
      <c r="J981" t="s">
        <v>12341</v>
      </c>
      <c r="K981" t="s">
        <v>96</v>
      </c>
      <c r="L981" t="s">
        <v>12342</v>
      </c>
      <c r="M981" s="35">
        <v>46013.685659722221</v>
      </c>
      <c r="N981" s="35">
        <v>46021.421527777777</v>
      </c>
      <c r="P981" t="s">
        <v>7635</v>
      </c>
      <c r="Q981" t="s">
        <v>7636</v>
      </c>
      <c r="R981" t="s">
        <v>964</v>
      </c>
      <c r="S981" t="s">
        <v>964</v>
      </c>
      <c r="U981" t="s">
        <v>5928</v>
      </c>
      <c r="V981" t="s">
        <v>12343</v>
      </c>
      <c r="W981" t="s">
        <v>102</v>
      </c>
      <c r="Y981" t="s">
        <v>8</v>
      </c>
      <c r="Z981" t="s">
        <v>105</v>
      </c>
      <c r="AA981" t="s">
        <v>8363</v>
      </c>
      <c r="AB981" s="37">
        <v>1</v>
      </c>
      <c r="AC981" s="37">
        <v>35780</v>
      </c>
      <c r="AD981" s="37">
        <v>75096</v>
      </c>
      <c r="AE981" s="37">
        <v>35780</v>
      </c>
    </row>
    <row r="982" spans="1:31">
      <c r="A982" t="s">
        <v>297</v>
      </c>
      <c r="B982" t="s">
        <v>109</v>
      </c>
      <c r="C982" t="s">
        <v>110</v>
      </c>
      <c r="D982" t="s">
        <v>299</v>
      </c>
      <c r="E982" t="s">
        <v>12344</v>
      </c>
      <c r="F982" t="s">
        <v>12345</v>
      </c>
      <c r="G982" t="s">
        <v>7632</v>
      </c>
      <c r="H982" t="s">
        <v>302</v>
      </c>
      <c r="I982" t="s">
        <v>303</v>
      </c>
      <c r="J982" t="s">
        <v>12346</v>
      </c>
      <c r="K982" t="s">
        <v>96</v>
      </c>
      <c r="L982" t="s">
        <v>12347</v>
      </c>
      <c r="M982" s="35">
        <v>46013.693171296298</v>
      </c>
      <c r="N982" s="35">
        <v>46022.48541666667</v>
      </c>
      <c r="P982" t="s">
        <v>7635</v>
      </c>
      <c r="Q982" t="s">
        <v>7636</v>
      </c>
      <c r="R982" t="s">
        <v>963</v>
      </c>
      <c r="S982" t="s">
        <v>964</v>
      </c>
      <c r="T982" t="s">
        <v>100</v>
      </c>
      <c r="U982" t="s">
        <v>5928</v>
      </c>
      <c r="V982" t="s">
        <v>12348</v>
      </c>
      <c r="W982" t="s">
        <v>102</v>
      </c>
      <c r="Y982" t="s">
        <v>8</v>
      </c>
      <c r="Z982" t="s">
        <v>105</v>
      </c>
      <c r="AA982" t="s">
        <v>308</v>
      </c>
      <c r="AB982" s="37">
        <v>1</v>
      </c>
      <c r="AC982" s="37">
        <v>35780</v>
      </c>
      <c r="AD982" s="37">
        <v>75096</v>
      </c>
      <c r="AE982" s="37">
        <v>35780</v>
      </c>
    </row>
    <row r="983" spans="1:31">
      <c r="A983" t="s">
        <v>297</v>
      </c>
      <c r="B983" t="s">
        <v>109</v>
      </c>
      <c r="C983" t="s">
        <v>110</v>
      </c>
      <c r="D983" t="s">
        <v>652</v>
      </c>
      <c r="E983" t="s">
        <v>12349</v>
      </c>
      <c r="F983" t="s">
        <v>12350</v>
      </c>
      <c r="G983" t="s">
        <v>7632</v>
      </c>
      <c r="H983" t="s">
        <v>655</v>
      </c>
      <c r="I983" t="s">
        <v>656</v>
      </c>
      <c r="J983" t="s">
        <v>12351</v>
      </c>
      <c r="K983" t="s">
        <v>96</v>
      </c>
      <c r="L983" t="s">
        <v>12352</v>
      </c>
      <c r="M983" s="35">
        <v>46013.685173611113</v>
      </c>
      <c r="N983" s="35">
        <v>46019.442361111112</v>
      </c>
      <c r="P983" t="s">
        <v>7635</v>
      </c>
      <c r="Q983" t="s">
        <v>7636</v>
      </c>
      <c r="R983" t="s">
        <v>964</v>
      </c>
      <c r="S983" t="s">
        <v>964</v>
      </c>
      <c r="T983" t="s">
        <v>100</v>
      </c>
      <c r="U983" t="s">
        <v>5928</v>
      </c>
      <c r="V983" t="s">
        <v>12353</v>
      </c>
      <c r="W983" t="s">
        <v>102</v>
      </c>
      <c r="Y983" t="s">
        <v>13</v>
      </c>
      <c r="Z983" t="s">
        <v>105</v>
      </c>
      <c r="AA983" t="s">
        <v>661</v>
      </c>
      <c r="AB983" s="37">
        <v>1</v>
      </c>
      <c r="AC983" s="37">
        <v>35780</v>
      </c>
      <c r="AD983" s="37">
        <v>196537</v>
      </c>
      <c r="AE983" s="37">
        <v>35780</v>
      </c>
    </row>
    <row r="984" spans="1:31">
      <c r="A984" t="s">
        <v>189</v>
      </c>
      <c r="B984" t="s">
        <v>190</v>
      </c>
      <c r="C984" t="s">
        <v>191</v>
      </c>
      <c r="D984" t="s">
        <v>871</v>
      </c>
      <c r="E984" t="s">
        <v>12354</v>
      </c>
      <c r="F984" t="s">
        <v>12355</v>
      </c>
      <c r="G984" t="s">
        <v>7632</v>
      </c>
      <c r="H984" t="s">
        <v>195</v>
      </c>
      <c r="I984" t="s">
        <v>874</v>
      </c>
      <c r="J984" t="s">
        <v>12356</v>
      </c>
      <c r="K984" t="s">
        <v>96</v>
      </c>
      <c r="L984" t="s">
        <v>12357</v>
      </c>
      <c r="M984" s="35">
        <v>46013.688414351847</v>
      </c>
      <c r="N984" s="35">
        <v>46015.381249999999</v>
      </c>
      <c r="P984" t="s">
        <v>7635</v>
      </c>
      <c r="Q984" t="s">
        <v>7636</v>
      </c>
      <c r="R984" t="s">
        <v>98</v>
      </c>
      <c r="S984" t="s">
        <v>99</v>
      </c>
      <c r="T984" t="s">
        <v>100</v>
      </c>
      <c r="U984" t="s">
        <v>5928</v>
      </c>
      <c r="V984" t="s">
        <v>12358</v>
      </c>
      <c r="W984" t="s">
        <v>102</v>
      </c>
      <c r="Y984" t="s">
        <v>11</v>
      </c>
      <c r="Z984" t="s">
        <v>105</v>
      </c>
      <c r="AA984" t="s">
        <v>823</v>
      </c>
      <c r="AB984" s="37">
        <v>1</v>
      </c>
      <c r="AC984" s="37">
        <v>67654</v>
      </c>
      <c r="AD984" s="37">
        <v>140396</v>
      </c>
      <c r="AE984" s="37">
        <v>67654</v>
      </c>
    </row>
    <row r="985" spans="1:31">
      <c r="A985" t="s">
        <v>189</v>
      </c>
      <c r="B985" t="s">
        <v>190</v>
      </c>
      <c r="C985" t="s">
        <v>191</v>
      </c>
      <c r="D985" t="s">
        <v>6647</v>
      </c>
      <c r="E985" t="s">
        <v>12359</v>
      </c>
      <c r="F985" t="s">
        <v>12360</v>
      </c>
      <c r="G985" t="s">
        <v>7632</v>
      </c>
      <c r="H985" t="s">
        <v>195</v>
      </c>
      <c r="I985" t="s">
        <v>6648</v>
      </c>
      <c r="J985" t="s">
        <v>12361</v>
      </c>
      <c r="K985" t="s">
        <v>96</v>
      </c>
      <c r="L985" t="s">
        <v>12362</v>
      </c>
      <c r="M985" s="35">
        <v>46013.694895833331</v>
      </c>
      <c r="N985" s="35">
        <v>46020.429861111108</v>
      </c>
      <c r="P985" t="s">
        <v>7635</v>
      </c>
      <c r="Q985" t="s">
        <v>7636</v>
      </c>
      <c r="R985" t="s">
        <v>98</v>
      </c>
      <c r="S985" t="s">
        <v>119</v>
      </c>
      <c r="T985" t="s">
        <v>100</v>
      </c>
      <c r="U985" t="s">
        <v>5928</v>
      </c>
      <c r="V985" t="s">
        <v>12363</v>
      </c>
      <c r="W985" t="s">
        <v>7667</v>
      </c>
      <c r="Y985" t="s">
        <v>11</v>
      </c>
      <c r="Z985" t="s">
        <v>105</v>
      </c>
      <c r="AA985" t="s">
        <v>382</v>
      </c>
      <c r="AB985" s="37">
        <v>1</v>
      </c>
      <c r="AC985" s="37">
        <v>67654</v>
      </c>
      <c r="AD985" s="37">
        <v>140396</v>
      </c>
      <c r="AE985" s="37">
        <v>67654</v>
      </c>
    </row>
    <row r="986" spans="1:31">
      <c r="A986" t="s">
        <v>1066</v>
      </c>
      <c r="B986" t="s">
        <v>190</v>
      </c>
      <c r="C986" t="s">
        <v>191</v>
      </c>
      <c r="D986" t="s">
        <v>1067</v>
      </c>
      <c r="E986" t="s">
        <v>12364</v>
      </c>
      <c r="F986" t="s">
        <v>12365</v>
      </c>
      <c r="G986" t="s">
        <v>7632</v>
      </c>
      <c r="H986" t="s">
        <v>195</v>
      </c>
      <c r="I986" t="s">
        <v>1070</v>
      </c>
      <c r="J986" t="s">
        <v>12366</v>
      </c>
      <c r="K986" t="s">
        <v>96</v>
      </c>
      <c r="L986" t="s">
        <v>12367</v>
      </c>
      <c r="M986" s="35">
        <v>46013.699328703697</v>
      </c>
      <c r="N986" s="35">
        <v>46018.645138888889</v>
      </c>
      <c r="P986" t="s">
        <v>7635</v>
      </c>
      <c r="Q986" t="s">
        <v>7636</v>
      </c>
      <c r="R986" t="s">
        <v>964</v>
      </c>
      <c r="S986" t="s">
        <v>964</v>
      </c>
      <c r="T986" t="s">
        <v>100</v>
      </c>
      <c r="U986" t="s">
        <v>5928</v>
      </c>
      <c r="V986" t="s">
        <v>12368</v>
      </c>
      <c r="W986" t="s">
        <v>7667</v>
      </c>
      <c r="Y986" t="s">
        <v>11</v>
      </c>
      <c r="Z986" t="s">
        <v>105</v>
      </c>
      <c r="AA986" t="s">
        <v>1673</v>
      </c>
      <c r="AB986" s="37">
        <v>1</v>
      </c>
      <c r="AC986" s="37">
        <v>67654</v>
      </c>
      <c r="AD986" s="37">
        <v>140396</v>
      </c>
      <c r="AE986" s="37">
        <v>67654</v>
      </c>
    </row>
    <row r="987" spans="1:31">
      <c r="A987" t="s">
        <v>417</v>
      </c>
      <c r="B987" t="s">
        <v>86</v>
      </c>
      <c r="C987" t="s">
        <v>87</v>
      </c>
      <c r="D987" t="s">
        <v>1471</v>
      </c>
      <c r="E987" t="s">
        <v>12369</v>
      </c>
      <c r="F987" t="s">
        <v>8426</v>
      </c>
      <c r="G987" t="s">
        <v>7625</v>
      </c>
      <c r="H987" t="s">
        <v>455</v>
      </c>
      <c r="I987" t="s">
        <v>1474</v>
      </c>
      <c r="J987" t="s">
        <v>8427</v>
      </c>
      <c r="K987" t="s">
        <v>96</v>
      </c>
      <c r="L987" t="s">
        <v>12370</v>
      </c>
      <c r="M987" s="35">
        <v>46013.699942129628</v>
      </c>
      <c r="N987" s="35">
        <v>46018.404166666667</v>
      </c>
      <c r="P987" t="s">
        <v>7628</v>
      </c>
      <c r="R987" t="s">
        <v>142</v>
      </c>
      <c r="S987" t="s">
        <v>1046</v>
      </c>
      <c r="U987" t="s">
        <v>5928</v>
      </c>
      <c r="V987" t="s">
        <v>12371</v>
      </c>
      <c r="W987" t="s">
        <v>7628</v>
      </c>
      <c r="Y987" t="s">
        <v>13</v>
      </c>
      <c r="Z987" t="s">
        <v>105</v>
      </c>
      <c r="AB987" s="37">
        <v>1</v>
      </c>
      <c r="AC987" s="37">
        <v>35780</v>
      </c>
      <c r="AD987" s="37">
        <v>0</v>
      </c>
      <c r="AE987" s="37">
        <v>35780</v>
      </c>
    </row>
    <row r="988" spans="1:31">
      <c r="A988" t="s">
        <v>417</v>
      </c>
      <c r="B988" t="s">
        <v>86</v>
      </c>
      <c r="C988" t="s">
        <v>87</v>
      </c>
      <c r="D988" t="s">
        <v>452</v>
      </c>
      <c r="E988" t="s">
        <v>12372</v>
      </c>
      <c r="F988" t="s">
        <v>12373</v>
      </c>
      <c r="G988" t="s">
        <v>7632</v>
      </c>
      <c r="H988" t="s">
        <v>455</v>
      </c>
      <c r="I988" t="s">
        <v>417</v>
      </c>
      <c r="J988" t="s">
        <v>12374</v>
      </c>
      <c r="K988" t="s">
        <v>96</v>
      </c>
      <c r="L988" t="s">
        <v>12375</v>
      </c>
      <c r="M988" s="35">
        <v>46013.73777777778</v>
      </c>
      <c r="N988" s="35">
        <v>46015.434027777781</v>
      </c>
      <c r="P988" t="s">
        <v>7635</v>
      </c>
      <c r="Q988" t="s">
        <v>7636</v>
      </c>
      <c r="R988" t="s">
        <v>98</v>
      </c>
      <c r="S988" t="s">
        <v>99</v>
      </c>
      <c r="T988" t="s">
        <v>100</v>
      </c>
      <c r="U988" t="s">
        <v>5928</v>
      </c>
      <c r="V988" t="s">
        <v>12376</v>
      </c>
      <c r="W988" t="s">
        <v>102</v>
      </c>
      <c r="Y988" t="s">
        <v>8</v>
      </c>
      <c r="Z988" t="s">
        <v>105</v>
      </c>
      <c r="AA988" t="s">
        <v>1367</v>
      </c>
      <c r="AB988" s="37">
        <v>1</v>
      </c>
      <c r="AC988" s="37">
        <v>35780</v>
      </c>
      <c r="AD988" s="37">
        <v>75096</v>
      </c>
      <c r="AE988" s="37">
        <v>35780</v>
      </c>
    </row>
    <row r="989" spans="1:31">
      <c r="A989" t="s">
        <v>1084</v>
      </c>
      <c r="B989" t="s">
        <v>957</v>
      </c>
      <c r="C989" t="s">
        <v>286</v>
      </c>
      <c r="D989" t="s">
        <v>12377</v>
      </c>
      <c r="E989" t="s">
        <v>12378</v>
      </c>
      <c r="F989" t="s">
        <v>12379</v>
      </c>
      <c r="G989" t="s">
        <v>7625</v>
      </c>
      <c r="H989" t="s">
        <v>1088</v>
      </c>
      <c r="I989" t="s">
        <v>12380</v>
      </c>
      <c r="J989" t="s">
        <v>12381</v>
      </c>
      <c r="K989" t="s">
        <v>96</v>
      </c>
      <c r="L989" t="s">
        <v>12382</v>
      </c>
      <c r="M989" s="35">
        <v>46013.73978009259</v>
      </c>
      <c r="N989" s="35">
        <v>46018.512499999997</v>
      </c>
      <c r="P989" t="s">
        <v>7628</v>
      </c>
      <c r="R989" t="s">
        <v>98</v>
      </c>
      <c r="S989" t="s">
        <v>119</v>
      </c>
      <c r="U989" t="s">
        <v>5928</v>
      </c>
      <c r="V989" t="s">
        <v>12383</v>
      </c>
      <c r="W989" t="s">
        <v>7628</v>
      </c>
      <c r="Y989" t="s">
        <v>13</v>
      </c>
      <c r="Z989" t="s">
        <v>105</v>
      </c>
      <c r="AB989" s="37">
        <v>1</v>
      </c>
      <c r="AC989" s="37">
        <v>35780</v>
      </c>
      <c r="AD989" s="37">
        <v>0</v>
      </c>
      <c r="AE989" s="37">
        <v>35780</v>
      </c>
    </row>
    <row r="990" spans="1:31">
      <c r="A990" t="s">
        <v>108</v>
      </c>
      <c r="B990" t="s">
        <v>109</v>
      </c>
      <c r="C990" t="s">
        <v>110</v>
      </c>
      <c r="D990" t="s">
        <v>180</v>
      </c>
      <c r="E990" t="s">
        <v>12384</v>
      </c>
      <c r="F990" t="s">
        <v>12385</v>
      </c>
      <c r="G990" t="s">
        <v>7632</v>
      </c>
      <c r="H990" t="s">
        <v>183</v>
      </c>
      <c r="I990" t="s">
        <v>108</v>
      </c>
      <c r="J990" t="s">
        <v>12386</v>
      </c>
      <c r="K990" t="s">
        <v>96</v>
      </c>
      <c r="L990" t="s">
        <v>12387</v>
      </c>
      <c r="M990" s="35">
        <v>46013.740393518521</v>
      </c>
      <c r="N990" s="35">
        <v>46015.418055555558</v>
      </c>
      <c r="P990" t="s">
        <v>7635</v>
      </c>
      <c r="Q990" t="s">
        <v>7636</v>
      </c>
      <c r="R990" t="s">
        <v>98</v>
      </c>
      <c r="S990" t="s">
        <v>99</v>
      </c>
      <c r="T990" t="s">
        <v>100</v>
      </c>
      <c r="U990" t="s">
        <v>5928</v>
      </c>
      <c r="V990" t="s">
        <v>12388</v>
      </c>
      <c r="W990" t="s">
        <v>102</v>
      </c>
      <c r="Y990" t="s">
        <v>8</v>
      </c>
      <c r="Z990" t="s">
        <v>105</v>
      </c>
      <c r="AA990" t="s">
        <v>3522</v>
      </c>
      <c r="AB990" s="37">
        <v>1</v>
      </c>
      <c r="AC990" s="37">
        <v>35780</v>
      </c>
      <c r="AD990" s="37">
        <v>75096</v>
      </c>
      <c r="AE990" s="37">
        <v>35780</v>
      </c>
    </row>
    <row r="991" spans="1:31">
      <c r="A991" t="s">
        <v>1066</v>
      </c>
      <c r="B991" t="s">
        <v>190</v>
      </c>
      <c r="C991" t="s">
        <v>191</v>
      </c>
      <c r="D991" t="s">
        <v>1433</v>
      </c>
      <c r="E991" t="s">
        <v>12389</v>
      </c>
      <c r="F991" t="s">
        <v>12390</v>
      </c>
      <c r="G991" t="s">
        <v>7632</v>
      </c>
      <c r="H991" t="s">
        <v>195</v>
      </c>
      <c r="I991" t="s">
        <v>1436</v>
      </c>
      <c r="J991" t="s">
        <v>12391</v>
      </c>
      <c r="K991" t="s">
        <v>96</v>
      </c>
      <c r="L991" t="s">
        <v>12392</v>
      </c>
      <c r="M991" s="35">
        <v>46013.724502314813</v>
      </c>
      <c r="N991" s="35">
        <v>46017.627083333333</v>
      </c>
      <c r="P991" t="s">
        <v>7635</v>
      </c>
      <c r="Q991" t="s">
        <v>7636</v>
      </c>
      <c r="R991" t="s">
        <v>98</v>
      </c>
      <c r="S991" t="s">
        <v>99</v>
      </c>
      <c r="T991" t="s">
        <v>100</v>
      </c>
      <c r="U991" t="s">
        <v>5928</v>
      </c>
      <c r="V991" t="s">
        <v>12393</v>
      </c>
      <c r="W991" t="s">
        <v>7667</v>
      </c>
      <c r="Y991" t="s">
        <v>11</v>
      </c>
      <c r="Z991" t="s">
        <v>105</v>
      </c>
      <c r="AA991" t="s">
        <v>1673</v>
      </c>
      <c r="AB991" s="37">
        <v>1</v>
      </c>
      <c r="AC991" s="37">
        <v>67654</v>
      </c>
      <c r="AD991" s="37">
        <v>140396</v>
      </c>
      <c r="AE991" s="37">
        <v>67654</v>
      </c>
    </row>
    <row r="992" spans="1:31">
      <c r="A992" t="s">
        <v>242</v>
      </c>
      <c r="B992" t="s">
        <v>248</v>
      </c>
      <c r="C992" t="s">
        <v>244</v>
      </c>
      <c r="D992" t="s">
        <v>6540</v>
      </c>
      <c r="E992" t="s">
        <v>12394</v>
      </c>
      <c r="F992" t="s">
        <v>12395</v>
      </c>
      <c r="G992" t="s">
        <v>7632</v>
      </c>
      <c r="H992" t="s">
        <v>248</v>
      </c>
      <c r="I992" t="s">
        <v>6541</v>
      </c>
      <c r="J992" t="s">
        <v>12396</v>
      </c>
      <c r="K992" t="s">
        <v>96</v>
      </c>
      <c r="L992" t="s">
        <v>12397</v>
      </c>
      <c r="M992" s="35">
        <v>46013.726863425924</v>
      </c>
      <c r="N992" s="35">
        <v>46017.491666666669</v>
      </c>
      <c r="P992" t="s">
        <v>7635</v>
      </c>
      <c r="Q992" t="s">
        <v>7636</v>
      </c>
      <c r="R992" t="s">
        <v>963</v>
      </c>
      <c r="S992" t="s">
        <v>963</v>
      </c>
      <c r="T992" t="s">
        <v>100</v>
      </c>
      <c r="U992" t="s">
        <v>5928</v>
      </c>
      <c r="V992" t="s">
        <v>12398</v>
      </c>
      <c r="W992" t="s">
        <v>102</v>
      </c>
      <c r="Y992" t="s">
        <v>11</v>
      </c>
      <c r="Z992" t="s">
        <v>105</v>
      </c>
      <c r="AA992" t="s">
        <v>3022</v>
      </c>
      <c r="AB992" s="37">
        <v>1</v>
      </c>
      <c r="AC992" s="37">
        <v>67654</v>
      </c>
      <c r="AD992" s="37">
        <v>140396</v>
      </c>
      <c r="AE992" s="37">
        <v>67654</v>
      </c>
    </row>
    <row r="993" spans="1:31">
      <c r="A993" t="s">
        <v>707</v>
      </c>
      <c r="B993" t="s">
        <v>109</v>
      </c>
      <c r="C993" t="s">
        <v>160</v>
      </c>
      <c r="D993" t="s">
        <v>12399</v>
      </c>
      <c r="E993" t="s">
        <v>12400</v>
      </c>
      <c r="F993" t="s">
        <v>12401</v>
      </c>
      <c r="G993" t="s">
        <v>7632</v>
      </c>
      <c r="H993" t="s">
        <v>302</v>
      </c>
      <c r="I993" t="s">
        <v>12402</v>
      </c>
      <c r="J993" t="s">
        <v>12403</v>
      </c>
      <c r="K993" t="s">
        <v>96</v>
      </c>
      <c r="L993" t="s">
        <v>12404</v>
      </c>
      <c r="M993" s="35">
        <v>46013.739131944443</v>
      </c>
      <c r="N993" s="35">
        <v>46018.434027777781</v>
      </c>
      <c r="P993" t="s">
        <v>7635</v>
      </c>
      <c r="Q993" t="s">
        <v>7636</v>
      </c>
      <c r="R993" t="s">
        <v>964</v>
      </c>
      <c r="S993" t="s">
        <v>964</v>
      </c>
      <c r="T993" t="s">
        <v>100</v>
      </c>
      <c r="U993" t="s">
        <v>5928</v>
      </c>
      <c r="V993" t="s">
        <v>12405</v>
      </c>
      <c r="W993" t="s">
        <v>102</v>
      </c>
      <c r="Y993" t="s">
        <v>11</v>
      </c>
      <c r="Z993" t="s">
        <v>105</v>
      </c>
      <c r="AA993" t="s">
        <v>1252</v>
      </c>
      <c r="AB993" s="37">
        <v>1</v>
      </c>
      <c r="AC993" s="37">
        <v>67654</v>
      </c>
      <c r="AD993" s="37">
        <v>140396</v>
      </c>
      <c r="AE993" s="37">
        <v>67654</v>
      </c>
    </row>
    <row r="994" spans="1:31">
      <c r="A994" t="s">
        <v>417</v>
      </c>
      <c r="B994" t="s">
        <v>86</v>
      </c>
      <c r="C994" t="s">
        <v>87</v>
      </c>
      <c r="D994" t="s">
        <v>2914</v>
      </c>
      <c r="E994" t="s">
        <v>12406</v>
      </c>
      <c r="F994" t="s">
        <v>10087</v>
      </c>
      <c r="G994" t="s">
        <v>7625</v>
      </c>
      <c r="H994" t="s">
        <v>630</v>
      </c>
      <c r="I994" t="s">
        <v>2917</v>
      </c>
      <c r="J994" t="s">
        <v>10088</v>
      </c>
      <c r="K994" t="s">
        <v>96</v>
      </c>
      <c r="L994" t="s">
        <v>12407</v>
      </c>
      <c r="M994" s="35">
        <v>46013.747430555559</v>
      </c>
      <c r="N994" s="35">
        <v>46021.523611111108</v>
      </c>
      <c r="P994" t="s">
        <v>7628</v>
      </c>
      <c r="R994" t="s">
        <v>98</v>
      </c>
      <c r="S994" t="s">
        <v>119</v>
      </c>
      <c r="U994" t="s">
        <v>5928</v>
      </c>
      <c r="V994" t="s">
        <v>12408</v>
      </c>
      <c r="W994" t="s">
        <v>7628</v>
      </c>
      <c r="Y994" t="s">
        <v>104</v>
      </c>
      <c r="Z994" t="s">
        <v>1167</v>
      </c>
      <c r="AB994" s="37">
        <v>1</v>
      </c>
      <c r="AC994" s="37">
        <v>35780</v>
      </c>
      <c r="AD994" s="37">
        <v>0</v>
      </c>
      <c r="AE994" s="37">
        <v>35780</v>
      </c>
    </row>
    <row r="995" spans="1:31">
      <c r="A995" t="s">
        <v>242</v>
      </c>
      <c r="B995" t="s">
        <v>248</v>
      </c>
      <c r="C995" t="s">
        <v>244</v>
      </c>
      <c r="D995" t="s">
        <v>12409</v>
      </c>
      <c r="E995" t="s">
        <v>12410</v>
      </c>
      <c r="F995" t="s">
        <v>12411</v>
      </c>
      <c r="G995" t="s">
        <v>7625</v>
      </c>
      <c r="H995" t="s">
        <v>248</v>
      </c>
      <c r="I995" t="s">
        <v>9833</v>
      </c>
      <c r="J995" t="s">
        <v>12412</v>
      </c>
      <c r="K995" t="s">
        <v>96</v>
      </c>
      <c r="L995" t="s">
        <v>12413</v>
      </c>
      <c r="M995" s="35">
        <v>46014.400879629633</v>
      </c>
      <c r="N995" s="35">
        <v>46017.434027777781</v>
      </c>
      <c r="P995" t="s">
        <v>7628</v>
      </c>
      <c r="R995" t="s">
        <v>964</v>
      </c>
      <c r="S995" t="s">
        <v>964</v>
      </c>
      <c r="U995" t="s">
        <v>5928</v>
      </c>
      <c r="V995" t="s">
        <v>12414</v>
      </c>
      <c r="W995" t="s">
        <v>7628</v>
      </c>
      <c r="Y995" t="s">
        <v>13</v>
      </c>
      <c r="Z995" t="s">
        <v>105</v>
      </c>
      <c r="AB995" s="37">
        <v>1</v>
      </c>
      <c r="AC995" s="37">
        <v>35780</v>
      </c>
      <c r="AD995" s="37">
        <v>0</v>
      </c>
      <c r="AE995" s="37">
        <v>35780</v>
      </c>
    </row>
    <row r="996" spans="1:31">
      <c r="A996" t="s">
        <v>123</v>
      </c>
      <c r="B996" t="s">
        <v>124</v>
      </c>
      <c r="C996" t="s">
        <v>125</v>
      </c>
      <c r="D996" t="s">
        <v>1507</v>
      </c>
      <c r="E996" t="s">
        <v>12415</v>
      </c>
      <c r="F996" t="s">
        <v>12416</v>
      </c>
      <c r="G996" t="s">
        <v>7632</v>
      </c>
      <c r="H996" t="s">
        <v>174</v>
      </c>
      <c r="I996" t="s">
        <v>123</v>
      </c>
      <c r="J996" t="s">
        <v>12417</v>
      </c>
      <c r="K996" t="s">
        <v>96</v>
      </c>
      <c r="L996" t="s">
        <v>12418</v>
      </c>
      <c r="M996" s="35">
        <v>46014.395509259259</v>
      </c>
      <c r="N996" s="35">
        <v>46015.520138888889</v>
      </c>
      <c r="P996" t="s">
        <v>7635</v>
      </c>
      <c r="Q996" t="s">
        <v>7636</v>
      </c>
      <c r="R996" t="s">
        <v>964</v>
      </c>
      <c r="S996" t="s">
        <v>964</v>
      </c>
      <c r="T996" t="s">
        <v>100</v>
      </c>
      <c r="U996" t="s">
        <v>5928</v>
      </c>
      <c r="V996" t="s">
        <v>12419</v>
      </c>
      <c r="W996" t="s">
        <v>102</v>
      </c>
      <c r="Y996" t="s">
        <v>8</v>
      </c>
      <c r="Z996" t="s">
        <v>105</v>
      </c>
      <c r="AA996" t="s">
        <v>135</v>
      </c>
      <c r="AB996" s="37">
        <v>1</v>
      </c>
      <c r="AC996" s="37">
        <v>35780</v>
      </c>
      <c r="AD996" s="37">
        <v>75096</v>
      </c>
      <c r="AE996" s="37">
        <v>35780</v>
      </c>
    </row>
    <row r="997" spans="1:31">
      <c r="A997" t="s">
        <v>189</v>
      </c>
      <c r="B997" t="s">
        <v>190</v>
      </c>
      <c r="C997" t="s">
        <v>191</v>
      </c>
      <c r="D997" t="s">
        <v>2238</v>
      </c>
      <c r="E997" t="s">
        <v>12420</v>
      </c>
      <c r="F997" t="s">
        <v>12421</v>
      </c>
      <c r="G997" t="s">
        <v>7632</v>
      </c>
      <c r="H997" t="s">
        <v>195</v>
      </c>
      <c r="I997" t="s">
        <v>2241</v>
      </c>
      <c r="J997" t="s">
        <v>12422</v>
      </c>
      <c r="K997" t="s">
        <v>96</v>
      </c>
      <c r="L997" t="s">
        <v>12423</v>
      </c>
      <c r="M997" s="35">
        <v>46014.410231481481</v>
      </c>
      <c r="N997" s="35">
        <v>46018.504166666673</v>
      </c>
      <c r="P997" t="s">
        <v>7635</v>
      </c>
      <c r="Q997" t="s">
        <v>7636</v>
      </c>
      <c r="R997" t="s">
        <v>98</v>
      </c>
      <c r="S997" t="s">
        <v>99</v>
      </c>
      <c r="T997" t="s">
        <v>100</v>
      </c>
      <c r="U997" t="s">
        <v>5928</v>
      </c>
      <c r="V997" t="s">
        <v>12424</v>
      </c>
      <c r="W997" t="s">
        <v>102</v>
      </c>
      <c r="Y997" t="s">
        <v>11</v>
      </c>
      <c r="Z997" t="s">
        <v>105</v>
      </c>
      <c r="AA997" t="s">
        <v>400</v>
      </c>
      <c r="AB997" s="37">
        <v>1</v>
      </c>
      <c r="AC997" s="37">
        <v>67654</v>
      </c>
      <c r="AD997" s="37">
        <v>140396</v>
      </c>
      <c r="AE997" s="37">
        <v>67654</v>
      </c>
    </row>
    <row r="998" spans="1:31">
      <c r="A998" t="s">
        <v>297</v>
      </c>
      <c r="B998" t="s">
        <v>109</v>
      </c>
      <c r="C998" t="s">
        <v>110</v>
      </c>
      <c r="D998" t="s">
        <v>2260</v>
      </c>
      <c r="E998" t="s">
        <v>12425</v>
      </c>
      <c r="F998" t="s">
        <v>12426</v>
      </c>
      <c r="G998" t="s">
        <v>7632</v>
      </c>
      <c r="H998" t="s">
        <v>655</v>
      </c>
      <c r="I998" t="s">
        <v>2263</v>
      </c>
      <c r="J998" t="s">
        <v>12427</v>
      </c>
      <c r="K998" t="s">
        <v>96</v>
      </c>
      <c r="L998" t="s">
        <v>12428</v>
      </c>
      <c r="M998" s="35">
        <v>46014.418564814812</v>
      </c>
      <c r="N998" s="35">
        <v>46019.508333333331</v>
      </c>
      <c r="P998" t="s">
        <v>7635</v>
      </c>
      <c r="Q998" t="s">
        <v>7636</v>
      </c>
      <c r="R998" t="s">
        <v>964</v>
      </c>
      <c r="S998" t="s">
        <v>964</v>
      </c>
      <c r="T998" t="s">
        <v>100</v>
      </c>
      <c r="U998" t="s">
        <v>5928</v>
      </c>
      <c r="V998" t="s">
        <v>12429</v>
      </c>
      <c r="W998" t="s">
        <v>7667</v>
      </c>
      <c r="Y998" t="s">
        <v>13</v>
      </c>
      <c r="Z998" t="s">
        <v>105</v>
      </c>
      <c r="AA998" t="s">
        <v>661</v>
      </c>
      <c r="AB998" s="37">
        <v>1</v>
      </c>
      <c r="AC998" s="37">
        <v>35780</v>
      </c>
      <c r="AD998" s="37">
        <v>0</v>
      </c>
      <c r="AE998" s="37">
        <v>35780</v>
      </c>
    </row>
    <row r="999" spans="1:31">
      <c r="A999" t="s">
        <v>297</v>
      </c>
      <c r="B999" t="s">
        <v>109</v>
      </c>
      <c r="C999" t="s">
        <v>110</v>
      </c>
      <c r="D999" t="s">
        <v>299</v>
      </c>
      <c r="E999" t="s">
        <v>12430</v>
      </c>
      <c r="F999" t="s">
        <v>12431</v>
      </c>
      <c r="G999" t="s">
        <v>7632</v>
      </c>
      <c r="H999" t="s">
        <v>302</v>
      </c>
      <c r="I999" t="s">
        <v>303</v>
      </c>
      <c r="J999" t="s">
        <v>12432</v>
      </c>
      <c r="K999" t="s">
        <v>96</v>
      </c>
      <c r="L999" t="s">
        <v>12433</v>
      </c>
      <c r="M999" s="35">
        <v>46014.422685185193</v>
      </c>
      <c r="N999" s="35">
        <v>46015.45416666667</v>
      </c>
      <c r="P999" t="s">
        <v>7635</v>
      </c>
      <c r="Q999" t="s">
        <v>7636</v>
      </c>
      <c r="R999" t="s">
        <v>98</v>
      </c>
      <c r="S999" t="s">
        <v>119</v>
      </c>
      <c r="T999" t="s">
        <v>100</v>
      </c>
      <c r="U999" t="s">
        <v>5928</v>
      </c>
      <c r="V999" t="s">
        <v>12434</v>
      </c>
      <c r="W999" t="s">
        <v>102</v>
      </c>
      <c r="Y999" t="s">
        <v>8</v>
      </c>
      <c r="Z999" t="s">
        <v>105</v>
      </c>
      <c r="AA999" t="s">
        <v>787</v>
      </c>
      <c r="AB999" s="37">
        <v>1</v>
      </c>
      <c r="AC999" s="37">
        <v>35780</v>
      </c>
      <c r="AD999" s="37">
        <v>75096</v>
      </c>
      <c r="AE999" s="37">
        <v>35780</v>
      </c>
    </row>
    <row r="1000" spans="1:31">
      <c r="A1000" t="s">
        <v>1261</v>
      </c>
      <c r="B1000" t="s">
        <v>124</v>
      </c>
      <c r="C1000" t="s">
        <v>125</v>
      </c>
      <c r="D1000" t="s">
        <v>2876</v>
      </c>
      <c r="E1000" t="s">
        <v>12435</v>
      </c>
      <c r="F1000" t="s">
        <v>12436</v>
      </c>
      <c r="G1000" t="s">
        <v>7632</v>
      </c>
      <c r="H1000" t="s">
        <v>1265</v>
      </c>
      <c r="I1000" t="s">
        <v>2879</v>
      </c>
      <c r="J1000" t="s">
        <v>12437</v>
      </c>
      <c r="K1000" t="s">
        <v>96</v>
      </c>
      <c r="L1000" t="s">
        <v>12438</v>
      </c>
      <c r="M1000" s="35">
        <v>46014.472673611112</v>
      </c>
      <c r="N1000" s="35">
        <v>46014.705555555563</v>
      </c>
      <c r="P1000" t="s">
        <v>7635</v>
      </c>
      <c r="Q1000" t="s">
        <v>7636</v>
      </c>
      <c r="R1000" t="s">
        <v>964</v>
      </c>
      <c r="S1000" t="s">
        <v>964</v>
      </c>
      <c r="T1000" t="s">
        <v>100</v>
      </c>
      <c r="U1000" t="s">
        <v>5928</v>
      </c>
      <c r="V1000" t="s">
        <v>12439</v>
      </c>
      <c r="W1000" t="s">
        <v>102</v>
      </c>
      <c r="Y1000" t="s">
        <v>8</v>
      </c>
      <c r="Z1000" t="s">
        <v>105</v>
      </c>
      <c r="AA1000" t="s">
        <v>1936</v>
      </c>
      <c r="AB1000" s="37">
        <v>1</v>
      </c>
      <c r="AC1000" s="37">
        <v>35780</v>
      </c>
      <c r="AD1000" s="37">
        <v>75096</v>
      </c>
      <c r="AE1000" s="37">
        <v>35780</v>
      </c>
    </row>
    <row r="1001" spans="1:31">
      <c r="A1001" t="s">
        <v>626</v>
      </c>
      <c r="B1001" t="s">
        <v>124</v>
      </c>
      <c r="C1001" t="s">
        <v>125</v>
      </c>
      <c r="D1001" t="s">
        <v>627</v>
      </c>
      <c r="E1001" t="s">
        <v>12440</v>
      </c>
      <c r="F1001" t="s">
        <v>5008</v>
      </c>
      <c r="G1001" t="s">
        <v>7632</v>
      </c>
      <c r="H1001" t="s">
        <v>630</v>
      </c>
      <c r="I1001" t="s">
        <v>626</v>
      </c>
      <c r="J1001" t="s">
        <v>5009</v>
      </c>
      <c r="K1001" t="s">
        <v>96</v>
      </c>
      <c r="L1001" t="s">
        <v>12441</v>
      </c>
      <c r="M1001" s="35">
        <v>46014.461122685178</v>
      </c>
      <c r="N1001" s="35">
        <v>46015.54791666667</v>
      </c>
      <c r="P1001" t="s">
        <v>7635</v>
      </c>
      <c r="Q1001" t="s">
        <v>7636</v>
      </c>
      <c r="R1001" t="s">
        <v>964</v>
      </c>
      <c r="S1001" t="s">
        <v>964</v>
      </c>
      <c r="T1001" t="s">
        <v>100</v>
      </c>
      <c r="U1001" t="s">
        <v>5928</v>
      </c>
      <c r="V1001" t="s">
        <v>12442</v>
      </c>
      <c r="W1001" t="s">
        <v>102</v>
      </c>
      <c r="Y1001" t="s">
        <v>8</v>
      </c>
      <c r="Z1001" t="s">
        <v>105</v>
      </c>
      <c r="AA1001" t="s">
        <v>3695</v>
      </c>
      <c r="AB1001" s="37">
        <v>1</v>
      </c>
      <c r="AC1001" s="37">
        <v>35780</v>
      </c>
      <c r="AD1001" s="37">
        <v>75096</v>
      </c>
      <c r="AE1001" s="37">
        <v>35780</v>
      </c>
    </row>
    <row r="1002" spans="1:31">
      <c r="A1002" t="s">
        <v>626</v>
      </c>
      <c r="B1002" t="s">
        <v>124</v>
      </c>
      <c r="C1002" t="s">
        <v>125</v>
      </c>
      <c r="D1002" t="s">
        <v>3361</v>
      </c>
      <c r="E1002" t="s">
        <v>12443</v>
      </c>
      <c r="F1002" t="s">
        <v>4241</v>
      </c>
      <c r="G1002" t="s">
        <v>7625</v>
      </c>
      <c r="H1002" t="s">
        <v>630</v>
      </c>
      <c r="I1002" t="s">
        <v>3364</v>
      </c>
      <c r="J1002" t="s">
        <v>4242</v>
      </c>
      <c r="K1002" t="s">
        <v>96</v>
      </c>
      <c r="L1002" t="s">
        <v>12444</v>
      </c>
      <c r="M1002" s="35">
        <v>46014.471377314818</v>
      </c>
      <c r="N1002" s="35">
        <v>46021.694444444453</v>
      </c>
      <c r="P1002" t="s">
        <v>7628</v>
      </c>
      <c r="R1002" t="s">
        <v>142</v>
      </c>
      <c r="S1002" t="s">
        <v>155</v>
      </c>
      <c r="U1002" t="s">
        <v>5928</v>
      </c>
      <c r="V1002" t="s">
        <v>12445</v>
      </c>
      <c r="W1002" t="s">
        <v>7628</v>
      </c>
      <c r="Y1002" t="s">
        <v>15</v>
      </c>
      <c r="Z1002" t="s">
        <v>105</v>
      </c>
      <c r="AB1002" s="37">
        <v>1</v>
      </c>
      <c r="AC1002" s="37">
        <v>35780</v>
      </c>
      <c r="AD1002" s="37">
        <v>0</v>
      </c>
      <c r="AE1002" s="37">
        <v>35780</v>
      </c>
    </row>
    <row r="1003" spans="1:31">
      <c r="A1003" t="s">
        <v>189</v>
      </c>
      <c r="B1003" t="s">
        <v>190</v>
      </c>
      <c r="C1003" t="s">
        <v>191</v>
      </c>
      <c r="D1003" t="s">
        <v>871</v>
      </c>
      <c r="E1003" t="s">
        <v>12446</v>
      </c>
      <c r="F1003" t="s">
        <v>12447</v>
      </c>
      <c r="G1003" t="s">
        <v>7632</v>
      </c>
      <c r="H1003" t="s">
        <v>195</v>
      </c>
      <c r="I1003" t="s">
        <v>874</v>
      </c>
      <c r="J1003" t="s">
        <v>12448</v>
      </c>
      <c r="K1003" t="s">
        <v>96</v>
      </c>
      <c r="L1003" t="s">
        <v>12449</v>
      </c>
      <c r="M1003" s="35">
        <v>46014.483541666668</v>
      </c>
      <c r="N1003" s="35">
        <v>46021.42291666667</v>
      </c>
      <c r="P1003" t="s">
        <v>7635</v>
      </c>
      <c r="Q1003" t="s">
        <v>7636</v>
      </c>
      <c r="R1003" t="s">
        <v>963</v>
      </c>
      <c r="S1003" t="s">
        <v>963</v>
      </c>
      <c r="T1003" t="s">
        <v>100</v>
      </c>
      <c r="U1003" t="s">
        <v>5928</v>
      </c>
      <c r="V1003" t="s">
        <v>12450</v>
      </c>
      <c r="W1003" t="s">
        <v>102</v>
      </c>
      <c r="Y1003" t="s">
        <v>11</v>
      </c>
      <c r="Z1003" t="s">
        <v>105</v>
      </c>
      <c r="AA1003" t="s">
        <v>201</v>
      </c>
      <c r="AB1003" s="37">
        <v>1</v>
      </c>
      <c r="AC1003" s="37">
        <v>67654</v>
      </c>
      <c r="AD1003" s="37">
        <v>140396</v>
      </c>
      <c r="AE1003" s="37">
        <v>67654</v>
      </c>
    </row>
    <row r="1004" spans="1:31">
      <c r="A1004" t="s">
        <v>242</v>
      </c>
      <c r="B1004" t="s">
        <v>248</v>
      </c>
      <c r="C1004" t="s">
        <v>244</v>
      </c>
      <c r="D1004" t="s">
        <v>309</v>
      </c>
      <c r="E1004" t="s">
        <v>12451</v>
      </c>
      <c r="F1004" t="s">
        <v>12452</v>
      </c>
      <c r="G1004" t="s">
        <v>7632</v>
      </c>
      <c r="H1004" t="s">
        <v>248</v>
      </c>
      <c r="I1004" t="s">
        <v>242</v>
      </c>
      <c r="J1004" t="s">
        <v>12453</v>
      </c>
      <c r="K1004" t="s">
        <v>96</v>
      </c>
      <c r="L1004" t="s">
        <v>12454</v>
      </c>
      <c r="M1004" s="35">
        <v>46014.484733796293</v>
      </c>
      <c r="N1004" s="35">
        <v>46015.474999999999</v>
      </c>
      <c r="P1004" t="s">
        <v>7635</v>
      </c>
      <c r="Q1004" t="s">
        <v>7636</v>
      </c>
      <c r="R1004" t="s">
        <v>964</v>
      </c>
      <c r="S1004" t="s">
        <v>964</v>
      </c>
      <c r="T1004" t="s">
        <v>100</v>
      </c>
      <c r="U1004" t="s">
        <v>5928</v>
      </c>
      <c r="V1004" t="s">
        <v>12455</v>
      </c>
      <c r="W1004" t="s">
        <v>102</v>
      </c>
      <c r="Y1004" t="s">
        <v>8</v>
      </c>
      <c r="Z1004" t="s">
        <v>105</v>
      </c>
      <c r="AA1004" t="s">
        <v>254</v>
      </c>
      <c r="AB1004" s="37">
        <v>1</v>
      </c>
      <c r="AC1004" s="37">
        <v>35780</v>
      </c>
      <c r="AD1004" s="37">
        <v>75096</v>
      </c>
      <c r="AE1004" s="37">
        <v>35780</v>
      </c>
    </row>
    <row r="1005" spans="1:31">
      <c r="A1005" t="s">
        <v>626</v>
      </c>
      <c r="B1005" t="s">
        <v>124</v>
      </c>
      <c r="C1005" t="s">
        <v>125</v>
      </c>
      <c r="D1005" t="s">
        <v>627</v>
      </c>
      <c r="E1005" t="s">
        <v>12456</v>
      </c>
      <c r="F1005" t="s">
        <v>12457</v>
      </c>
      <c r="G1005" t="s">
        <v>7632</v>
      </c>
      <c r="H1005" t="s">
        <v>630</v>
      </c>
      <c r="I1005" t="s">
        <v>626</v>
      </c>
      <c r="J1005" t="s">
        <v>12458</v>
      </c>
      <c r="K1005" t="s">
        <v>96</v>
      </c>
      <c r="L1005" t="s">
        <v>12459</v>
      </c>
      <c r="M1005" s="35">
        <v>46014.485532407409</v>
      </c>
      <c r="N1005" s="35">
        <v>46018.635416666657</v>
      </c>
      <c r="P1005" t="s">
        <v>7635</v>
      </c>
      <c r="Q1005" t="s">
        <v>7636</v>
      </c>
      <c r="R1005" t="s">
        <v>98</v>
      </c>
      <c r="S1005" t="s">
        <v>119</v>
      </c>
      <c r="T1005" t="s">
        <v>100</v>
      </c>
      <c r="U1005" t="s">
        <v>5928</v>
      </c>
      <c r="V1005" t="s">
        <v>12460</v>
      </c>
      <c r="W1005" t="s">
        <v>102</v>
      </c>
      <c r="Y1005" t="s">
        <v>8</v>
      </c>
      <c r="Z1005" t="s">
        <v>105</v>
      </c>
      <c r="AA1005" t="s">
        <v>3695</v>
      </c>
      <c r="AB1005" s="37">
        <v>1</v>
      </c>
      <c r="AC1005" s="37">
        <v>35780</v>
      </c>
      <c r="AD1005" s="37">
        <v>75096</v>
      </c>
      <c r="AE1005" s="37">
        <v>35780</v>
      </c>
    </row>
    <row r="1006" spans="1:31">
      <c r="A1006" t="s">
        <v>750</v>
      </c>
      <c r="B1006" t="s">
        <v>957</v>
      </c>
      <c r="C1006" t="s">
        <v>286</v>
      </c>
      <c r="D1006" t="s">
        <v>7755</v>
      </c>
      <c r="E1006" t="s">
        <v>12461</v>
      </c>
      <c r="F1006" t="s">
        <v>7757</v>
      </c>
      <c r="G1006" t="s">
        <v>7632</v>
      </c>
      <c r="H1006" t="s">
        <v>754</v>
      </c>
      <c r="I1006" t="s">
        <v>7758</v>
      </c>
      <c r="J1006" t="s">
        <v>7759</v>
      </c>
      <c r="K1006" t="s">
        <v>96</v>
      </c>
      <c r="L1006" t="s">
        <v>12462</v>
      </c>
      <c r="M1006" s="35">
        <v>46014.502916666657</v>
      </c>
      <c r="N1006" s="35">
        <v>46018.506249999999</v>
      </c>
      <c r="P1006" t="s">
        <v>7635</v>
      </c>
      <c r="Q1006" t="s">
        <v>7636</v>
      </c>
      <c r="R1006" t="s">
        <v>98</v>
      </c>
      <c r="S1006" t="s">
        <v>119</v>
      </c>
      <c r="T1006" t="s">
        <v>100</v>
      </c>
      <c r="U1006" t="s">
        <v>5928</v>
      </c>
      <c r="V1006" t="s">
        <v>12463</v>
      </c>
      <c r="W1006" t="s">
        <v>7667</v>
      </c>
      <c r="Y1006" t="s">
        <v>11</v>
      </c>
      <c r="Z1006" t="s">
        <v>105</v>
      </c>
      <c r="AA1006" t="s">
        <v>3777</v>
      </c>
      <c r="AB1006" s="37">
        <v>1</v>
      </c>
      <c r="AC1006" s="37">
        <v>67654</v>
      </c>
      <c r="AD1006" s="37">
        <v>140396</v>
      </c>
      <c r="AE1006" s="37">
        <v>67654</v>
      </c>
    </row>
    <row r="1007" spans="1:31">
      <c r="A1007" t="s">
        <v>297</v>
      </c>
      <c r="B1007" t="s">
        <v>109</v>
      </c>
      <c r="C1007" t="s">
        <v>110</v>
      </c>
      <c r="D1007" t="s">
        <v>352</v>
      </c>
      <c r="E1007" t="s">
        <v>12464</v>
      </c>
      <c r="F1007" t="s">
        <v>12465</v>
      </c>
      <c r="G1007" t="s">
        <v>7632</v>
      </c>
      <c r="H1007" t="s">
        <v>302</v>
      </c>
      <c r="I1007" t="s">
        <v>297</v>
      </c>
      <c r="J1007" t="s">
        <v>12466</v>
      </c>
      <c r="K1007" t="s">
        <v>96</v>
      </c>
      <c r="L1007" t="s">
        <v>12467</v>
      </c>
      <c r="M1007" s="35">
        <v>46014.567442129628</v>
      </c>
      <c r="N1007" s="35">
        <v>46017.519444444442</v>
      </c>
      <c r="P1007" t="s">
        <v>7635</v>
      </c>
      <c r="Q1007" t="s">
        <v>7636</v>
      </c>
      <c r="R1007" t="s">
        <v>963</v>
      </c>
      <c r="S1007" t="s">
        <v>963</v>
      </c>
      <c r="T1007" t="s">
        <v>100</v>
      </c>
      <c r="U1007" t="s">
        <v>5928</v>
      </c>
      <c r="V1007" t="s">
        <v>12468</v>
      </c>
      <c r="W1007" t="s">
        <v>102</v>
      </c>
      <c r="Y1007" t="s">
        <v>8</v>
      </c>
      <c r="Z1007" t="s">
        <v>105</v>
      </c>
      <c r="AA1007" t="s">
        <v>6483</v>
      </c>
      <c r="AB1007" s="37">
        <v>1</v>
      </c>
      <c r="AC1007" s="37">
        <v>35780</v>
      </c>
      <c r="AD1007" s="37">
        <v>75096</v>
      </c>
      <c r="AE1007" s="37">
        <v>35780</v>
      </c>
    </row>
    <row r="1008" spans="1:31">
      <c r="A1008" t="s">
        <v>189</v>
      </c>
      <c r="B1008" t="s">
        <v>190</v>
      </c>
      <c r="C1008" t="s">
        <v>191</v>
      </c>
      <c r="D1008" t="s">
        <v>210</v>
      </c>
      <c r="E1008" t="s">
        <v>12469</v>
      </c>
      <c r="F1008" t="s">
        <v>12470</v>
      </c>
      <c r="G1008" t="s">
        <v>7632</v>
      </c>
      <c r="H1008" t="s">
        <v>195</v>
      </c>
      <c r="I1008" t="s">
        <v>189</v>
      </c>
      <c r="J1008" t="s">
        <v>12471</v>
      </c>
      <c r="K1008" t="s">
        <v>96</v>
      </c>
      <c r="L1008" t="s">
        <v>12472</v>
      </c>
      <c r="M1008" s="35">
        <v>46014.570023148153</v>
      </c>
      <c r="N1008" s="35">
        <v>46022.354861111111</v>
      </c>
      <c r="P1008" t="s">
        <v>7635</v>
      </c>
      <c r="Q1008" t="s">
        <v>7636</v>
      </c>
      <c r="R1008" t="s">
        <v>98</v>
      </c>
      <c r="S1008" t="s">
        <v>99</v>
      </c>
      <c r="U1008" t="s">
        <v>5928</v>
      </c>
      <c r="V1008" t="s">
        <v>12473</v>
      </c>
      <c r="W1008" t="s">
        <v>102</v>
      </c>
      <c r="Y1008" t="s">
        <v>8</v>
      </c>
      <c r="Z1008" t="s">
        <v>105</v>
      </c>
      <c r="AA1008" t="s">
        <v>8363</v>
      </c>
      <c r="AB1008" s="37">
        <v>1</v>
      </c>
      <c r="AC1008" s="37">
        <v>35780</v>
      </c>
      <c r="AD1008" s="37">
        <v>75096</v>
      </c>
      <c r="AE1008" s="37">
        <v>35780</v>
      </c>
    </row>
    <row r="1009" spans="1:31">
      <c r="A1009" t="s">
        <v>297</v>
      </c>
      <c r="B1009" t="s">
        <v>109</v>
      </c>
      <c r="C1009" t="s">
        <v>110</v>
      </c>
      <c r="D1009" t="s">
        <v>352</v>
      </c>
      <c r="E1009" t="s">
        <v>12474</v>
      </c>
      <c r="F1009" t="s">
        <v>4038</v>
      </c>
      <c r="G1009" t="s">
        <v>7632</v>
      </c>
      <c r="H1009" t="s">
        <v>302</v>
      </c>
      <c r="I1009" t="s">
        <v>297</v>
      </c>
      <c r="J1009" t="s">
        <v>4039</v>
      </c>
      <c r="K1009" t="s">
        <v>96</v>
      </c>
      <c r="L1009" t="s">
        <v>12475</v>
      </c>
      <c r="M1009" s="35">
        <v>46014.585717592592</v>
      </c>
      <c r="N1009" s="35">
        <v>46015.476388888892</v>
      </c>
      <c r="P1009" t="s">
        <v>7635</v>
      </c>
      <c r="Q1009" t="s">
        <v>7636</v>
      </c>
      <c r="R1009" t="s">
        <v>964</v>
      </c>
      <c r="S1009" t="s">
        <v>964</v>
      </c>
      <c r="T1009" t="s">
        <v>100</v>
      </c>
      <c r="U1009" t="s">
        <v>5928</v>
      </c>
      <c r="V1009" t="s">
        <v>12476</v>
      </c>
      <c r="W1009" t="s">
        <v>102</v>
      </c>
      <c r="Y1009" t="s">
        <v>8</v>
      </c>
      <c r="Z1009" t="s">
        <v>105</v>
      </c>
      <c r="AA1009" t="s">
        <v>491</v>
      </c>
      <c r="AB1009" s="37">
        <v>1</v>
      </c>
      <c r="AC1009" s="37">
        <v>35780</v>
      </c>
      <c r="AD1009" s="37">
        <v>75096</v>
      </c>
      <c r="AE1009" s="37">
        <v>35780</v>
      </c>
    </row>
    <row r="1010" spans="1:31">
      <c r="A1010" t="s">
        <v>317</v>
      </c>
      <c r="B1010" t="s">
        <v>124</v>
      </c>
      <c r="C1010" t="s">
        <v>125</v>
      </c>
      <c r="D1010" t="s">
        <v>1253</v>
      </c>
      <c r="E1010" t="s">
        <v>12477</v>
      </c>
      <c r="F1010" t="s">
        <v>12478</v>
      </c>
      <c r="G1010" t="s">
        <v>7632</v>
      </c>
      <c r="H1010" t="s">
        <v>195</v>
      </c>
      <c r="I1010" t="s">
        <v>1256</v>
      </c>
      <c r="J1010" t="s">
        <v>12479</v>
      </c>
      <c r="K1010" t="s">
        <v>96</v>
      </c>
      <c r="L1010" t="s">
        <v>12480</v>
      </c>
      <c r="M1010" s="35">
        <v>46014.578067129631</v>
      </c>
      <c r="N1010" s="35">
        <v>46020.671527777777</v>
      </c>
      <c r="P1010" t="s">
        <v>7635</v>
      </c>
      <c r="Q1010" t="s">
        <v>7636</v>
      </c>
      <c r="R1010" t="s">
        <v>964</v>
      </c>
      <c r="S1010" t="s">
        <v>964</v>
      </c>
      <c r="T1010" t="s">
        <v>100</v>
      </c>
      <c r="U1010" t="s">
        <v>5928</v>
      </c>
      <c r="V1010" t="s">
        <v>12481</v>
      </c>
      <c r="W1010" t="s">
        <v>102</v>
      </c>
      <c r="Y1010" t="s">
        <v>11</v>
      </c>
      <c r="Z1010" t="s">
        <v>105</v>
      </c>
      <c r="AA1010" t="s">
        <v>4374</v>
      </c>
      <c r="AB1010" s="37">
        <v>1</v>
      </c>
      <c r="AC1010" s="37">
        <v>67654</v>
      </c>
      <c r="AD1010" s="37">
        <v>140396</v>
      </c>
      <c r="AE1010" s="37">
        <v>67654</v>
      </c>
    </row>
    <row r="1011" spans="1:31">
      <c r="A1011" t="s">
        <v>242</v>
      </c>
      <c r="B1011" t="s">
        <v>248</v>
      </c>
      <c r="C1011" t="s">
        <v>244</v>
      </c>
      <c r="D1011" t="s">
        <v>6103</v>
      </c>
      <c r="E1011" t="s">
        <v>12482</v>
      </c>
      <c r="F1011" t="s">
        <v>12483</v>
      </c>
      <c r="G1011" t="s">
        <v>7632</v>
      </c>
      <c r="H1011" t="s">
        <v>248</v>
      </c>
      <c r="I1011" t="s">
        <v>6106</v>
      </c>
      <c r="J1011" t="s">
        <v>12484</v>
      </c>
      <c r="K1011" t="s">
        <v>96</v>
      </c>
      <c r="L1011" t="s">
        <v>12485</v>
      </c>
      <c r="M1011" s="35">
        <v>46014.62164351852</v>
      </c>
      <c r="N1011" s="35">
        <v>46017.553472222222</v>
      </c>
      <c r="P1011" t="s">
        <v>7635</v>
      </c>
      <c r="Q1011" t="s">
        <v>7636</v>
      </c>
      <c r="R1011" t="s">
        <v>98</v>
      </c>
      <c r="S1011" t="s">
        <v>119</v>
      </c>
      <c r="T1011" t="s">
        <v>100</v>
      </c>
      <c r="U1011" t="s">
        <v>5928</v>
      </c>
      <c r="V1011" t="s">
        <v>12486</v>
      </c>
      <c r="W1011" t="s">
        <v>102</v>
      </c>
      <c r="Y1011" t="s">
        <v>11</v>
      </c>
      <c r="Z1011" t="s">
        <v>105</v>
      </c>
      <c r="AA1011" t="s">
        <v>1485</v>
      </c>
      <c r="AB1011" s="37">
        <v>1</v>
      </c>
      <c r="AC1011" s="37">
        <v>67654</v>
      </c>
      <c r="AD1011" s="37">
        <v>140396</v>
      </c>
      <c r="AE1011" s="37">
        <v>67654</v>
      </c>
    </row>
    <row r="1012" spans="1:31">
      <c r="A1012" t="s">
        <v>1168</v>
      </c>
      <c r="B1012" t="s">
        <v>124</v>
      </c>
      <c r="C1012" t="s">
        <v>125</v>
      </c>
      <c r="D1012" t="s">
        <v>7688</v>
      </c>
      <c r="E1012" t="s">
        <v>12487</v>
      </c>
      <c r="F1012" t="s">
        <v>7690</v>
      </c>
      <c r="G1012" t="s">
        <v>7625</v>
      </c>
      <c r="H1012" t="s">
        <v>1172</v>
      </c>
      <c r="I1012" t="s">
        <v>7691</v>
      </c>
      <c r="J1012" t="s">
        <v>7692</v>
      </c>
      <c r="K1012" t="s">
        <v>96</v>
      </c>
      <c r="L1012" t="s">
        <v>12488</v>
      </c>
      <c r="M1012" s="35">
        <v>46014.616770833331</v>
      </c>
      <c r="N1012" s="35">
        <v>46021.585416666669</v>
      </c>
      <c r="P1012" t="s">
        <v>7628</v>
      </c>
      <c r="R1012" t="s">
        <v>964</v>
      </c>
      <c r="S1012" t="s">
        <v>964</v>
      </c>
      <c r="U1012" t="s">
        <v>5928</v>
      </c>
      <c r="V1012" t="s">
        <v>12489</v>
      </c>
      <c r="W1012" t="s">
        <v>7628</v>
      </c>
      <c r="Y1012" t="s">
        <v>15</v>
      </c>
      <c r="Z1012" t="s">
        <v>1672</v>
      </c>
      <c r="AB1012" s="37">
        <v>1</v>
      </c>
      <c r="AC1012" s="37">
        <v>35780</v>
      </c>
      <c r="AD1012" s="37">
        <v>0</v>
      </c>
      <c r="AE1012" s="37">
        <v>35780</v>
      </c>
    </row>
    <row r="1013" spans="1:31">
      <c r="A1013" t="s">
        <v>417</v>
      </c>
      <c r="B1013" t="s">
        <v>86</v>
      </c>
      <c r="C1013" t="s">
        <v>87</v>
      </c>
      <c r="D1013" t="s">
        <v>4188</v>
      </c>
      <c r="E1013" t="s">
        <v>12490</v>
      </c>
      <c r="F1013" t="s">
        <v>12491</v>
      </c>
      <c r="G1013" t="s">
        <v>7625</v>
      </c>
      <c r="H1013" t="s">
        <v>1534</v>
      </c>
      <c r="I1013" t="s">
        <v>4191</v>
      </c>
      <c r="J1013" t="s">
        <v>12492</v>
      </c>
      <c r="K1013" t="s">
        <v>96</v>
      </c>
      <c r="L1013" t="s">
        <v>12493</v>
      </c>
      <c r="M1013" s="35">
        <v>46014.652314814812</v>
      </c>
      <c r="N1013" s="35">
        <v>46022.37777777778</v>
      </c>
      <c r="P1013" t="s">
        <v>7628</v>
      </c>
      <c r="R1013" t="s">
        <v>964</v>
      </c>
      <c r="S1013" t="s">
        <v>964</v>
      </c>
      <c r="U1013" t="s">
        <v>5928</v>
      </c>
      <c r="V1013" t="s">
        <v>12494</v>
      </c>
      <c r="W1013" t="s">
        <v>7628</v>
      </c>
      <c r="Y1013" t="s">
        <v>104</v>
      </c>
      <c r="Z1013" t="s">
        <v>282</v>
      </c>
      <c r="AB1013" s="37">
        <v>1</v>
      </c>
      <c r="AC1013" s="37">
        <v>35780</v>
      </c>
      <c r="AD1013" s="37">
        <v>0</v>
      </c>
      <c r="AE1013" s="37">
        <v>35780</v>
      </c>
    </row>
    <row r="1014" spans="1:31">
      <c r="A1014" t="s">
        <v>108</v>
      </c>
      <c r="B1014" t="s">
        <v>109</v>
      </c>
      <c r="C1014" t="s">
        <v>110</v>
      </c>
      <c r="D1014" t="s">
        <v>1899</v>
      </c>
      <c r="E1014" t="s">
        <v>12495</v>
      </c>
      <c r="F1014" t="s">
        <v>12496</v>
      </c>
      <c r="G1014" t="s">
        <v>7632</v>
      </c>
      <c r="H1014" t="s">
        <v>183</v>
      </c>
      <c r="I1014" t="s">
        <v>321</v>
      </c>
      <c r="J1014" t="s">
        <v>12497</v>
      </c>
      <c r="K1014" t="s">
        <v>96</v>
      </c>
      <c r="L1014" t="s">
        <v>12498</v>
      </c>
      <c r="M1014" s="35">
        <v>46014.66914351852</v>
      </c>
      <c r="N1014" s="35">
        <v>46017.524305555547</v>
      </c>
      <c r="P1014" t="s">
        <v>7635</v>
      </c>
      <c r="Q1014" t="s">
        <v>7636</v>
      </c>
      <c r="R1014" t="s">
        <v>964</v>
      </c>
      <c r="S1014" t="s">
        <v>964</v>
      </c>
      <c r="T1014" t="s">
        <v>100</v>
      </c>
      <c r="U1014" t="s">
        <v>5928</v>
      </c>
      <c r="V1014" t="s">
        <v>12499</v>
      </c>
      <c r="W1014" t="s">
        <v>102</v>
      </c>
      <c r="Y1014" t="s">
        <v>11</v>
      </c>
      <c r="Z1014" t="s">
        <v>105</v>
      </c>
      <c r="AA1014" t="s">
        <v>3522</v>
      </c>
      <c r="AB1014" s="37">
        <v>1</v>
      </c>
      <c r="AC1014" s="37">
        <v>67654</v>
      </c>
      <c r="AD1014" s="37">
        <v>140396</v>
      </c>
      <c r="AE1014" s="37">
        <v>67654</v>
      </c>
    </row>
    <row r="1015" spans="1:31">
      <c r="A1015" t="s">
        <v>417</v>
      </c>
      <c r="B1015" t="s">
        <v>86</v>
      </c>
      <c r="C1015" t="s">
        <v>87</v>
      </c>
      <c r="D1015" t="s">
        <v>470</v>
      </c>
      <c r="E1015" t="s">
        <v>12500</v>
      </c>
      <c r="F1015" t="s">
        <v>12501</v>
      </c>
      <c r="G1015" t="s">
        <v>7632</v>
      </c>
      <c r="H1015" t="s">
        <v>455</v>
      </c>
      <c r="I1015" t="s">
        <v>473</v>
      </c>
      <c r="J1015" t="s">
        <v>12502</v>
      </c>
      <c r="K1015" t="s">
        <v>96</v>
      </c>
      <c r="L1015" t="s">
        <v>12503</v>
      </c>
      <c r="M1015" s="35">
        <v>46015.333333333343</v>
      </c>
      <c r="N1015" s="35">
        <v>46015.53125</v>
      </c>
      <c r="P1015" t="s">
        <v>7635</v>
      </c>
      <c r="Q1015" t="s">
        <v>7636</v>
      </c>
      <c r="R1015" t="s">
        <v>98</v>
      </c>
      <c r="S1015" t="s">
        <v>99</v>
      </c>
      <c r="T1015" t="s">
        <v>100</v>
      </c>
      <c r="U1015" t="s">
        <v>5928</v>
      </c>
      <c r="V1015" t="s">
        <v>12504</v>
      </c>
      <c r="W1015" t="s">
        <v>102</v>
      </c>
      <c r="Y1015" t="s">
        <v>11</v>
      </c>
      <c r="Z1015" t="s">
        <v>105</v>
      </c>
      <c r="AA1015" t="s">
        <v>1318</v>
      </c>
      <c r="AB1015" s="37">
        <v>1</v>
      </c>
      <c r="AC1015" s="37">
        <v>67654</v>
      </c>
      <c r="AD1015" s="37">
        <v>140396</v>
      </c>
      <c r="AE1015" s="37">
        <v>67654</v>
      </c>
    </row>
    <row r="1016" spans="1:31">
      <c r="A1016" t="s">
        <v>159</v>
      </c>
      <c r="B1016" t="s">
        <v>109</v>
      </c>
      <c r="C1016" t="s">
        <v>160</v>
      </c>
      <c r="D1016" t="s">
        <v>161</v>
      </c>
      <c r="E1016" t="s">
        <v>12505</v>
      </c>
      <c r="F1016" t="s">
        <v>12506</v>
      </c>
      <c r="G1016" t="s">
        <v>7632</v>
      </c>
      <c r="H1016" t="s">
        <v>165</v>
      </c>
      <c r="I1016" t="s">
        <v>159</v>
      </c>
      <c r="J1016" t="s">
        <v>12507</v>
      </c>
      <c r="K1016" t="s">
        <v>96</v>
      </c>
      <c r="L1016" t="s">
        <v>12508</v>
      </c>
      <c r="M1016" s="35">
        <v>46014.707002314812</v>
      </c>
      <c r="N1016" s="35">
        <v>46017.416666666657</v>
      </c>
      <c r="P1016" t="s">
        <v>7635</v>
      </c>
      <c r="Q1016" t="s">
        <v>7636</v>
      </c>
      <c r="R1016" t="s">
        <v>963</v>
      </c>
      <c r="S1016" t="s">
        <v>964</v>
      </c>
      <c r="T1016" t="s">
        <v>100</v>
      </c>
      <c r="U1016" t="s">
        <v>5928</v>
      </c>
      <c r="V1016" t="s">
        <v>12509</v>
      </c>
      <c r="W1016" t="s">
        <v>102</v>
      </c>
      <c r="Y1016" t="s">
        <v>8</v>
      </c>
      <c r="Z1016" t="s">
        <v>105</v>
      </c>
      <c r="AA1016" t="s">
        <v>170</v>
      </c>
      <c r="AB1016" s="37">
        <v>1</v>
      </c>
      <c r="AC1016" s="37">
        <v>35780</v>
      </c>
      <c r="AD1016" s="37">
        <v>75096</v>
      </c>
      <c r="AE1016" s="37">
        <v>35780</v>
      </c>
    </row>
    <row r="1017" spans="1:31">
      <c r="A1017" t="s">
        <v>242</v>
      </c>
      <c r="B1017" t="s">
        <v>248</v>
      </c>
      <c r="C1017" t="s">
        <v>244</v>
      </c>
      <c r="D1017" t="s">
        <v>6103</v>
      </c>
      <c r="E1017" t="s">
        <v>12510</v>
      </c>
      <c r="F1017" t="s">
        <v>12511</v>
      </c>
      <c r="G1017" t="s">
        <v>7632</v>
      </c>
      <c r="H1017" t="s">
        <v>248</v>
      </c>
      <c r="I1017" t="s">
        <v>6106</v>
      </c>
      <c r="J1017" t="s">
        <v>12512</v>
      </c>
      <c r="K1017" t="s">
        <v>96</v>
      </c>
      <c r="L1017" t="s">
        <v>12513</v>
      </c>
      <c r="M1017" s="35">
        <v>46014.742395833331</v>
      </c>
      <c r="N1017" s="35">
        <v>46021.336805555547</v>
      </c>
      <c r="P1017" t="s">
        <v>7635</v>
      </c>
      <c r="Q1017" t="s">
        <v>7636</v>
      </c>
      <c r="R1017" t="s">
        <v>98</v>
      </c>
      <c r="S1017" t="s">
        <v>119</v>
      </c>
      <c r="T1017" t="s">
        <v>100</v>
      </c>
      <c r="U1017" t="s">
        <v>5928</v>
      </c>
      <c r="V1017" t="s">
        <v>12514</v>
      </c>
      <c r="W1017" t="s">
        <v>102</v>
      </c>
      <c r="Y1017" t="s">
        <v>11</v>
      </c>
      <c r="Z1017" t="s">
        <v>105</v>
      </c>
      <c r="AA1017" t="s">
        <v>272</v>
      </c>
      <c r="AB1017" s="37">
        <v>1</v>
      </c>
      <c r="AC1017" s="37">
        <v>67654</v>
      </c>
      <c r="AD1017" s="37">
        <v>140396</v>
      </c>
      <c r="AE1017" s="37">
        <v>67654</v>
      </c>
    </row>
    <row r="1018" spans="1:31">
      <c r="A1018" t="s">
        <v>159</v>
      </c>
      <c r="B1018" t="s">
        <v>109</v>
      </c>
      <c r="C1018" t="s">
        <v>160</v>
      </c>
      <c r="D1018" t="s">
        <v>3181</v>
      </c>
      <c r="E1018" t="s">
        <v>12515</v>
      </c>
      <c r="F1018" t="s">
        <v>3183</v>
      </c>
      <c r="G1018" t="s">
        <v>7632</v>
      </c>
      <c r="H1018" t="s">
        <v>165</v>
      </c>
      <c r="I1018" t="s">
        <v>3184</v>
      </c>
      <c r="J1018" t="s">
        <v>3185</v>
      </c>
      <c r="K1018" t="s">
        <v>96</v>
      </c>
      <c r="L1018" t="s">
        <v>12516</v>
      </c>
      <c r="M1018" s="35">
        <v>46014.744837962957</v>
      </c>
      <c r="N1018" s="35">
        <v>46021.551388888889</v>
      </c>
      <c r="P1018" t="s">
        <v>7635</v>
      </c>
      <c r="Q1018" t="s">
        <v>7636</v>
      </c>
      <c r="R1018" t="s">
        <v>964</v>
      </c>
      <c r="S1018" t="s">
        <v>964</v>
      </c>
      <c r="T1018" t="s">
        <v>100</v>
      </c>
      <c r="U1018" t="s">
        <v>5928</v>
      </c>
      <c r="V1018" t="s">
        <v>12517</v>
      </c>
      <c r="W1018" t="s">
        <v>102</v>
      </c>
      <c r="Y1018" t="s">
        <v>11</v>
      </c>
      <c r="Z1018" t="s">
        <v>105</v>
      </c>
      <c r="AA1018" t="s">
        <v>727</v>
      </c>
      <c r="AB1018" s="37">
        <v>1</v>
      </c>
      <c r="AC1018" s="37">
        <v>67654</v>
      </c>
      <c r="AD1018" s="37">
        <v>140396</v>
      </c>
      <c r="AE1018" s="37">
        <v>67654</v>
      </c>
    </row>
    <row r="1019" spans="1:31">
      <c r="A1019" t="s">
        <v>750</v>
      </c>
      <c r="B1019" t="s">
        <v>957</v>
      </c>
      <c r="C1019" t="s">
        <v>286</v>
      </c>
      <c r="D1019" t="s">
        <v>6588</v>
      </c>
      <c r="E1019" t="s">
        <v>12518</v>
      </c>
      <c r="F1019" t="s">
        <v>12519</v>
      </c>
      <c r="G1019" t="s">
        <v>7625</v>
      </c>
      <c r="H1019" t="s">
        <v>754</v>
      </c>
      <c r="I1019" t="s">
        <v>6589</v>
      </c>
      <c r="J1019" t="s">
        <v>12520</v>
      </c>
      <c r="K1019" t="s">
        <v>96</v>
      </c>
      <c r="L1019" t="s">
        <v>12521</v>
      </c>
      <c r="M1019" s="35">
        <v>46015.333333333343</v>
      </c>
      <c r="N1019" s="35">
        <v>46022.400000000001</v>
      </c>
      <c r="P1019" t="s">
        <v>7628</v>
      </c>
      <c r="R1019" t="s">
        <v>963</v>
      </c>
      <c r="S1019" t="s">
        <v>964</v>
      </c>
      <c r="U1019" t="s">
        <v>5928</v>
      </c>
      <c r="V1019" t="s">
        <v>12522</v>
      </c>
      <c r="W1019" t="s">
        <v>7628</v>
      </c>
      <c r="Y1019" t="s">
        <v>13</v>
      </c>
      <c r="Z1019" t="s">
        <v>105</v>
      </c>
      <c r="AB1019" s="37">
        <v>1</v>
      </c>
      <c r="AC1019" s="37">
        <v>35780</v>
      </c>
      <c r="AD1019" s="37">
        <v>0</v>
      </c>
      <c r="AE1019" s="37">
        <v>35780</v>
      </c>
    </row>
    <row r="1020" spans="1:31">
      <c r="A1020" t="s">
        <v>189</v>
      </c>
      <c r="B1020" t="s">
        <v>190</v>
      </c>
      <c r="C1020" t="s">
        <v>191</v>
      </c>
      <c r="D1020" t="s">
        <v>1979</v>
      </c>
      <c r="E1020" t="s">
        <v>12523</v>
      </c>
      <c r="F1020" t="s">
        <v>12524</v>
      </c>
      <c r="G1020" t="s">
        <v>7632</v>
      </c>
      <c r="H1020" t="s">
        <v>195</v>
      </c>
      <c r="I1020" t="s">
        <v>1982</v>
      </c>
      <c r="J1020" t="s">
        <v>12525</v>
      </c>
      <c r="K1020" t="s">
        <v>96</v>
      </c>
      <c r="L1020" t="s">
        <v>12526</v>
      </c>
      <c r="M1020" s="35">
        <v>46015.333333333343</v>
      </c>
      <c r="N1020" s="35">
        <v>46018.43472222222</v>
      </c>
      <c r="P1020" t="s">
        <v>7635</v>
      </c>
      <c r="Q1020" t="s">
        <v>7636</v>
      </c>
      <c r="R1020" t="s">
        <v>98</v>
      </c>
      <c r="S1020" t="s">
        <v>99</v>
      </c>
      <c r="T1020" t="s">
        <v>100</v>
      </c>
      <c r="U1020" t="s">
        <v>5928</v>
      </c>
      <c r="V1020" t="s">
        <v>12527</v>
      </c>
      <c r="W1020" t="s">
        <v>7667</v>
      </c>
      <c r="Y1020" t="s">
        <v>13</v>
      </c>
      <c r="Z1020" t="s">
        <v>105</v>
      </c>
      <c r="AA1020" t="s">
        <v>382</v>
      </c>
      <c r="AB1020" s="37">
        <v>1</v>
      </c>
      <c r="AC1020" s="37">
        <v>35780</v>
      </c>
      <c r="AD1020" s="37">
        <v>0</v>
      </c>
      <c r="AE1020" s="37">
        <v>35780</v>
      </c>
    </row>
    <row r="1021" spans="1:31">
      <c r="A1021" t="s">
        <v>626</v>
      </c>
      <c r="B1021" t="s">
        <v>124</v>
      </c>
      <c r="C1021" t="s">
        <v>125</v>
      </c>
      <c r="D1021" t="s">
        <v>627</v>
      </c>
      <c r="E1021" t="s">
        <v>12528</v>
      </c>
      <c r="F1021" t="s">
        <v>12529</v>
      </c>
      <c r="G1021" t="s">
        <v>7632</v>
      </c>
      <c r="H1021" t="s">
        <v>630</v>
      </c>
      <c r="I1021" t="s">
        <v>626</v>
      </c>
      <c r="J1021" t="s">
        <v>12530</v>
      </c>
      <c r="K1021" t="s">
        <v>96</v>
      </c>
      <c r="L1021" t="s">
        <v>12531</v>
      </c>
      <c r="M1021" s="35">
        <v>46015.333333333343</v>
      </c>
      <c r="N1021" s="35">
        <v>46017.490277777782</v>
      </c>
      <c r="P1021" t="s">
        <v>7635</v>
      </c>
      <c r="Q1021" t="s">
        <v>7636</v>
      </c>
      <c r="R1021" t="s">
        <v>98</v>
      </c>
      <c r="S1021" t="s">
        <v>99</v>
      </c>
      <c r="T1021" t="s">
        <v>100</v>
      </c>
      <c r="U1021" t="s">
        <v>5928</v>
      </c>
      <c r="V1021" t="s">
        <v>12532</v>
      </c>
      <c r="W1021" t="s">
        <v>102</v>
      </c>
      <c r="Y1021" t="s">
        <v>8</v>
      </c>
      <c r="Z1021" t="s">
        <v>105</v>
      </c>
      <c r="AA1021" t="s">
        <v>3695</v>
      </c>
      <c r="AB1021" s="37">
        <v>1</v>
      </c>
      <c r="AC1021" s="37">
        <v>35780</v>
      </c>
      <c r="AD1021" s="37">
        <v>75096</v>
      </c>
      <c r="AE1021" s="37">
        <v>35780</v>
      </c>
    </row>
    <row r="1022" spans="1:31">
      <c r="A1022" t="s">
        <v>189</v>
      </c>
      <c r="B1022" t="s">
        <v>190</v>
      </c>
      <c r="C1022" t="s">
        <v>191</v>
      </c>
      <c r="D1022" t="s">
        <v>210</v>
      </c>
      <c r="E1022" t="s">
        <v>12533</v>
      </c>
      <c r="F1022" t="s">
        <v>12534</v>
      </c>
      <c r="G1022" t="s">
        <v>7632</v>
      </c>
      <c r="H1022" t="s">
        <v>195</v>
      </c>
      <c r="I1022" t="s">
        <v>189</v>
      </c>
      <c r="J1022" t="s">
        <v>12535</v>
      </c>
      <c r="K1022" t="s">
        <v>96</v>
      </c>
      <c r="L1022" t="s">
        <v>12536</v>
      </c>
      <c r="M1022" s="35">
        <v>46014.741608796299</v>
      </c>
      <c r="N1022" s="35">
        <v>46021.42291666667</v>
      </c>
      <c r="P1022" t="s">
        <v>7635</v>
      </c>
      <c r="Q1022" t="s">
        <v>7636</v>
      </c>
      <c r="R1022" t="s">
        <v>98</v>
      </c>
      <c r="S1022" t="s">
        <v>119</v>
      </c>
      <c r="U1022" t="s">
        <v>5928</v>
      </c>
      <c r="V1022" t="s">
        <v>12537</v>
      </c>
      <c r="W1022" t="s">
        <v>102</v>
      </c>
      <c r="Y1022" t="s">
        <v>8</v>
      </c>
      <c r="Z1022" t="s">
        <v>105</v>
      </c>
      <c r="AA1022" t="s">
        <v>8363</v>
      </c>
      <c r="AB1022" s="37">
        <v>1</v>
      </c>
      <c r="AC1022" s="37">
        <v>35780</v>
      </c>
      <c r="AD1022" s="37">
        <v>75096</v>
      </c>
      <c r="AE1022" s="37">
        <v>35780</v>
      </c>
    </row>
    <row r="1023" spans="1:31">
      <c r="A1023" t="s">
        <v>417</v>
      </c>
      <c r="B1023" t="s">
        <v>86</v>
      </c>
      <c r="C1023" t="s">
        <v>87</v>
      </c>
      <c r="D1023" t="s">
        <v>452</v>
      </c>
      <c r="E1023" t="s">
        <v>12538</v>
      </c>
      <c r="F1023" t="s">
        <v>12539</v>
      </c>
      <c r="G1023" t="s">
        <v>7632</v>
      </c>
      <c r="H1023" t="s">
        <v>455</v>
      </c>
      <c r="I1023" t="s">
        <v>417</v>
      </c>
      <c r="J1023" t="s">
        <v>12540</v>
      </c>
      <c r="K1023" t="s">
        <v>96</v>
      </c>
      <c r="L1023" t="s">
        <v>12541</v>
      </c>
      <c r="M1023" s="35">
        <v>46015.333333333343</v>
      </c>
      <c r="N1023" s="35">
        <v>46015.432638888888</v>
      </c>
      <c r="P1023" t="s">
        <v>7635</v>
      </c>
      <c r="Q1023" t="s">
        <v>7636</v>
      </c>
      <c r="R1023" t="s">
        <v>98</v>
      </c>
      <c r="S1023" t="s">
        <v>99</v>
      </c>
      <c r="T1023" t="s">
        <v>100</v>
      </c>
      <c r="U1023" t="s">
        <v>5928</v>
      </c>
      <c r="V1023" t="s">
        <v>12542</v>
      </c>
      <c r="W1023" t="s">
        <v>102</v>
      </c>
      <c r="Y1023" t="s">
        <v>8</v>
      </c>
      <c r="Z1023" t="s">
        <v>105</v>
      </c>
      <c r="AA1023" t="s">
        <v>469</v>
      </c>
      <c r="AB1023" s="37">
        <v>1</v>
      </c>
      <c r="AC1023" s="37">
        <v>35780</v>
      </c>
      <c r="AD1023" s="37">
        <v>75096</v>
      </c>
      <c r="AE1023" s="37">
        <v>35780</v>
      </c>
    </row>
    <row r="1024" spans="1:31">
      <c r="A1024" t="s">
        <v>492</v>
      </c>
      <c r="B1024" t="s">
        <v>957</v>
      </c>
      <c r="C1024" t="s">
        <v>286</v>
      </c>
      <c r="D1024" t="s">
        <v>6599</v>
      </c>
      <c r="E1024" t="s">
        <v>12543</v>
      </c>
      <c r="F1024" t="s">
        <v>12544</v>
      </c>
      <c r="G1024" t="s">
        <v>7632</v>
      </c>
      <c r="H1024" t="s">
        <v>496</v>
      </c>
      <c r="I1024" t="s">
        <v>6600</v>
      </c>
      <c r="J1024" t="s">
        <v>12545</v>
      </c>
      <c r="K1024" t="s">
        <v>96</v>
      </c>
      <c r="L1024" t="s">
        <v>12546</v>
      </c>
      <c r="M1024" s="35">
        <v>46015.333333333343</v>
      </c>
      <c r="N1024" s="35">
        <v>46015.464583333327</v>
      </c>
      <c r="P1024" t="s">
        <v>7635</v>
      </c>
      <c r="Q1024" t="s">
        <v>7636</v>
      </c>
      <c r="R1024" t="s">
        <v>964</v>
      </c>
      <c r="S1024" t="s">
        <v>964</v>
      </c>
      <c r="T1024" t="s">
        <v>100</v>
      </c>
      <c r="U1024" t="s">
        <v>5928</v>
      </c>
      <c r="V1024" t="s">
        <v>12547</v>
      </c>
      <c r="W1024" t="s">
        <v>7667</v>
      </c>
      <c r="Y1024" t="s">
        <v>11</v>
      </c>
      <c r="Z1024" t="s">
        <v>105</v>
      </c>
      <c r="AA1024" t="s">
        <v>501</v>
      </c>
      <c r="AB1024" s="37">
        <v>1</v>
      </c>
      <c r="AC1024" s="37">
        <v>67654</v>
      </c>
      <c r="AD1024" s="37">
        <v>140396</v>
      </c>
      <c r="AE1024" s="37">
        <v>67654</v>
      </c>
    </row>
    <row r="1025" spans="1:31">
      <c r="A1025" t="s">
        <v>707</v>
      </c>
      <c r="B1025" t="s">
        <v>109</v>
      </c>
      <c r="C1025" t="s">
        <v>160</v>
      </c>
      <c r="D1025" t="s">
        <v>719</v>
      </c>
      <c r="E1025" t="s">
        <v>12548</v>
      </c>
      <c r="F1025" t="s">
        <v>12549</v>
      </c>
      <c r="G1025" t="s">
        <v>7632</v>
      </c>
      <c r="H1025" t="s">
        <v>722</v>
      </c>
      <c r="I1025" t="s">
        <v>707</v>
      </c>
      <c r="J1025" t="s">
        <v>12550</v>
      </c>
      <c r="K1025" t="s">
        <v>96</v>
      </c>
      <c r="L1025" t="s">
        <v>12551</v>
      </c>
      <c r="M1025" s="35">
        <v>46015.340868055559</v>
      </c>
      <c r="N1025" s="35">
        <v>46021.554166666669</v>
      </c>
      <c r="P1025" t="s">
        <v>7635</v>
      </c>
      <c r="Q1025" t="s">
        <v>7636</v>
      </c>
      <c r="R1025" t="s">
        <v>98</v>
      </c>
      <c r="S1025" t="s">
        <v>99</v>
      </c>
      <c r="T1025" t="s">
        <v>100</v>
      </c>
      <c r="U1025" t="s">
        <v>5928</v>
      </c>
      <c r="V1025" t="s">
        <v>12552</v>
      </c>
      <c r="W1025" t="s">
        <v>102</v>
      </c>
      <c r="Y1025" t="s">
        <v>8</v>
      </c>
      <c r="Z1025" t="s">
        <v>105</v>
      </c>
      <c r="AA1025" t="s">
        <v>727</v>
      </c>
      <c r="AB1025" s="37">
        <v>1</v>
      </c>
      <c r="AC1025" s="37">
        <v>35780</v>
      </c>
      <c r="AD1025" s="37">
        <v>75096</v>
      </c>
      <c r="AE1025" s="37">
        <v>35780</v>
      </c>
    </row>
    <row r="1026" spans="1:31">
      <c r="A1026" t="s">
        <v>297</v>
      </c>
      <c r="B1026" t="s">
        <v>109</v>
      </c>
      <c r="C1026" t="s">
        <v>110</v>
      </c>
      <c r="D1026" t="s">
        <v>352</v>
      </c>
      <c r="E1026" t="s">
        <v>12553</v>
      </c>
      <c r="F1026" t="s">
        <v>12554</v>
      </c>
      <c r="G1026" t="s">
        <v>7632</v>
      </c>
      <c r="H1026" t="s">
        <v>302</v>
      </c>
      <c r="I1026" t="s">
        <v>297</v>
      </c>
      <c r="J1026" t="s">
        <v>12555</v>
      </c>
      <c r="K1026" t="s">
        <v>96</v>
      </c>
      <c r="L1026" t="s">
        <v>12556</v>
      </c>
      <c r="M1026" s="35">
        <v>46015.338009259263</v>
      </c>
      <c r="N1026" s="35">
        <v>46021.552777777782</v>
      </c>
      <c r="P1026" t="s">
        <v>7635</v>
      </c>
      <c r="Q1026" t="s">
        <v>7636</v>
      </c>
      <c r="R1026" t="s">
        <v>98</v>
      </c>
      <c r="S1026" t="s">
        <v>119</v>
      </c>
      <c r="T1026" t="s">
        <v>100</v>
      </c>
      <c r="U1026" t="s">
        <v>5928</v>
      </c>
      <c r="V1026" t="s">
        <v>12557</v>
      </c>
      <c r="W1026" t="s">
        <v>102</v>
      </c>
      <c r="Y1026" t="s">
        <v>8</v>
      </c>
      <c r="Z1026" t="s">
        <v>105</v>
      </c>
      <c r="AA1026" t="s">
        <v>787</v>
      </c>
      <c r="AB1026" s="37">
        <v>1</v>
      </c>
      <c r="AC1026" s="37">
        <v>35780</v>
      </c>
      <c r="AD1026" s="37">
        <v>75096</v>
      </c>
      <c r="AE1026" s="37">
        <v>35780</v>
      </c>
    </row>
    <row r="1027" spans="1:31">
      <c r="A1027" t="s">
        <v>189</v>
      </c>
      <c r="B1027" t="s">
        <v>190</v>
      </c>
      <c r="C1027" t="s">
        <v>191</v>
      </c>
      <c r="D1027" t="s">
        <v>210</v>
      </c>
      <c r="E1027" t="s">
        <v>12558</v>
      </c>
      <c r="F1027" t="s">
        <v>7751</v>
      </c>
      <c r="G1027" t="s">
        <v>7632</v>
      </c>
      <c r="H1027" t="s">
        <v>195</v>
      </c>
      <c r="I1027" t="s">
        <v>189</v>
      </c>
      <c r="J1027" t="s">
        <v>7752</v>
      </c>
      <c r="K1027" t="s">
        <v>96</v>
      </c>
      <c r="L1027" t="s">
        <v>12559</v>
      </c>
      <c r="M1027" s="35">
        <v>46015.338842592602</v>
      </c>
      <c r="N1027" s="35">
        <v>46021.624305555553</v>
      </c>
      <c r="P1027" t="s">
        <v>7635</v>
      </c>
      <c r="Q1027" t="s">
        <v>7636</v>
      </c>
      <c r="R1027" t="s">
        <v>142</v>
      </c>
      <c r="S1027" t="s">
        <v>2137</v>
      </c>
      <c r="U1027" t="s">
        <v>5928</v>
      </c>
      <c r="V1027" t="s">
        <v>12560</v>
      </c>
      <c r="W1027" t="s">
        <v>102</v>
      </c>
      <c r="Y1027" t="s">
        <v>8</v>
      </c>
      <c r="Z1027" t="s">
        <v>105</v>
      </c>
      <c r="AA1027" t="s">
        <v>8363</v>
      </c>
      <c r="AB1027" s="37">
        <v>1</v>
      </c>
      <c r="AC1027" s="37">
        <v>35780</v>
      </c>
      <c r="AD1027" s="37">
        <v>75096</v>
      </c>
      <c r="AE1027" s="37">
        <v>35780</v>
      </c>
    </row>
    <row r="1028" spans="1:31">
      <c r="A1028" t="s">
        <v>297</v>
      </c>
      <c r="B1028" t="s">
        <v>109</v>
      </c>
      <c r="C1028" t="s">
        <v>110</v>
      </c>
      <c r="D1028" t="s">
        <v>299</v>
      </c>
      <c r="E1028" t="s">
        <v>12561</v>
      </c>
      <c r="F1028" t="s">
        <v>12562</v>
      </c>
      <c r="G1028" t="s">
        <v>7632</v>
      </c>
      <c r="H1028" t="s">
        <v>302</v>
      </c>
      <c r="I1028" t="s">
        <v>303</v>
      </c>
      <c r="J1028" t="s">
        <v>12563</v>
      </c>
      <c r="K1028" t="s">
        <v>96</v>
      </c>
      <c r="L1028" t="s">
        <v>12564</v>
      </c>
      <c r="M1028" s="35">
        <v>46015.38076388889</v>
      </c>
      <c r="N1028" s="35">
        <v>46020.70416666667</v>
      </c>
      <c r="P1028" t="s">
        <v>7635</v>
      </c>
      <c r="Q1028" t="s">
        <v>7636</v>
      </c>
      <c r="R1028" t="s">
        <v>98</v>
      </c>
      <c r="S1028" t="s">
        <v>119</v>
      </c>
      <c r="T1028" t="s">
        <v>100</v>
      </c>
      <c r="U1028" t="s">
        <v>5928</v>
      </c>
      <c r="V1028" t="s">
        <v>12565</v>
      </c>
      <c r="W1028" t="s">
        <v>102</v>
      </c>
      <c r="Y1028" t="s">
        <v>8</v>
      </c>
      <c r="Z1028" t="s">
        <v>105</v>
      </c>
      <c r="AA1028" t="s">
        <v>308</v>
      </c>
      <c r="AB1028" s="37">
        <v>1</v>
      </c>
      <c r="AC1028" s="37">
        <v>35780</v>
      </c>
      <c r="AD1028" s="37">
        <v>75096</v>
      </c>
      <c r="AE1028" s="37">
        <v>35780</v>
      </c>
    </row>
    <row r="1029" spans="1:31">
      <c r="A1029" t="s">
        <v>85</v>
      </c>
      <c r="B1029" t="s">
        <v>86</v>
      </c>
      <c r="C1029" t="s">
        <v>87</v>
      </c>
      <c r="D1029" t="s">
        <v>6484</v>
      </c>
      <c r="E1029" t="s">
        <v>12566</v>
      </c>
      <c r="F1029" t="s">
        <v>12567</v>
      </c>
      <c r="G1029" t="s">
        <v>7625</v>
      </c>
      <c r="H1029" t="s">
        <v>93</v>
      </c>
      <c r="I1029" t="s">
        <v>6485</v>
      </c>
      <c r="J1029" t="s">
        <v>12568</v>
      </c>
      <c r="K1029" t="s">
        <v>96</v>
      </c>
      <c r="L1029" t="s">
        <v>12569</v>
      </c>
      <c r="M1029" s="35">
        <v>46015.384976851848</v>
      </c>
      <c r="N1029" s="35">
        <v>46022.480555555558</v>
      </c>
      <c r="P1029" t="s">
        <v>7628</v>
      </c>
      <c r="R1029" t="s">
        <v>98</v>
      </c>
      <c r="S1029" t="s">
        <v>119</v>
      </c>
      <c r="U1029" t="s">
        <v>5928</v>
      </c>
      <c r="V1029" t="s">
        <v>12570</v>
      </c>
      <c r="W1029" t="s">
        <v>7628</v>
      </c>
      <c r="Y1029" t="s">
        <v>13</v>
      </c>
      <c r="Z1029" t="s">
        <v>105</v>
      </c>
      <c r="AB1029" s="37">
        <v>1</v>
      </c>
      <c r="AC1029" s="37">
        <v>35780</v>
      </c>
      <c r="AD1029" s="37">
        <v>0</v>
      </c>
      <c r="AE1029" s="37">
        <v>35780</v>
      </c>
    </row>
    <row r="1030" spans="1:31">
      <c r="A1030" t="s">
        <v>85</v>
      </c>
      <c r="B1030" t="s">
        <v>86</v>
      </c>
      <c r="C1030" t="s">
        <v>87</v>
      </c>
      <c r="D1030" t="s">
        <v>202</v>
      </c>
      <c r="E1030" t="s">
        <v>12571</v>
      </c>
      <c r="F1030" t="s">
        <v>12572</v>
      </c>
      <c r="G1030" t="s">
        <v>7632</v>
      </c>
      <c r="H1030" t="s">
        <v>93</v>
      </c>
      <c r="I1030" t="s">
        <v>85</v>
      </c>
      <c r="J1030" t="s">
        <v>12573</v>
      </c>
      <c r="K1030" t="s">
        <v>96</v>
      </c>
      <c r="L1030" t="s">
        <v>12574</v>
      </c>
      <c r="M1030" s="35">
        <v>46015.415972222218</v>
      </c>
      <c r="N1030" s="35">
        <v>46021.666666666657</v>
      </c>
      <c r="P1030" t="s">
        <v>7635</v>
      </c>
      <c r="Q1030" t="s">
        <v>7636</v>
      </c>
      <c r="T1030" t="s">
        <v>100</v>
      </c>
      <c r="U1030" t="s">
        <v>5928</v>
      </c>
      <c r="V1030" t="s">
        <v>12575</v>
      </c>
      <c r="W1030" t="s">
        <v>102</v>
      </c>
      <c r="Y1030" t="s">
        <v>8</v>
      </c>
      <c r="Z1030" t="s">
        <v>105</v>
      </c>
      <c r="AA1030" t="s">
        <v>451</v>
      </c>
      <c r="AB1030" s="37">
        <v>1</v>
      </c>
      <c r="AC1030" s="37">
        <v>35780</v>
      </c>
      <c r="AD1030" s="37">
        <v>75096</v>
      </c>
      <c r="AE1030" s="37">
        <v>35780</v>
      </c>
    </row>
    <row r="1031" spans="1:31">
      <c r="A1031" t="s">
        <v>417</v>
      </c>
      <c r="B1031" t="s">
        <v>86</v>
      </c>
      <c r="C1031" t="s">
        <v>87</v>
      </c>
      <c r="D1031" t="s">
        <v>2914</v>
      </c>
      <c r="E1031" t="s">
        <v>12576</v>
      </c>
      <c r="F1031" t="s">
        <v>12577</v>
      </c>
      <c r="G1031" t="s">
        <v>7625</v>
      </c>
      <c r="H1031" t="s">
        <v>630</v>
      </c>
      <c r="I1031" t="s">
        <v>2917</v>
      </c>
      <c r="J1031" t="s">
        <v>2918</v>
      </c>
      <c r="K1031" t="s">
        <v>96</v>
      </c>
      <c r="L1031" t="s">
        <v>12578</v>
      </c>
      <c r="M1031" s="35">
        <v>46015.44872685185</v>
      </c>
      <c r="N1031" s="35">
        <v>46021.586111111108</v>
      </c>
      <c r="P1031" t="s">
        <v>7628</v>
      </c>
      <c r="R1031" t="s">
        <v>964</v>
      </c>
      <c r="S1031" t="s">
        <v>964</v>
      </c>
      <c r="U1031" t="s">
        <v>5928</v>
      </c>
      <c r="V1031" t="s">
        <v>12579</v>
      </c>
      <c r="W1031" t="s">
        <v>7628</v>
      </c>
      <c r="Y1031" t="s">
        <v>104</v>
      </c>
      <c r="Z1031" t="s">
        <v>1167</v>
      </c>
      <c r="AB1031" s="37">
        <v>1</v>
      </c>
      <c r="AC1031" s="37">
        <v>35780</v>
      </c>
      <c r="AD1031" s="37">
        <v>0</v>
      </c>
      <c r="AE1031" s="37">
        <v>35780</v>
      </c>
    </row>
    <row r="1032" spans="1:31">
      <c r="A1032" t="s">
        <v>707</v>
      </c>
      <c r="B1032" t="s">
        <v>109</v>
      </c>
      <c r="C1032" t="s">
        <v>160</v>
      </c>
      <c r="D1032" t="s">
        <v>709</v>
      </c>
      <c r="E1032" t="s">
        <v>12580</v>
      </c>
      <c r="F1032" t="s">
        <v>12581</v>
      </c>
      <c r="G1032" t="s">
        <v>7632</v>
      </c>
      <c r="H1032" t="s">
        <v>712</v>
      </c>
      <c r="I1032" t="s">
        <v>713</v>
      </c>
      <c r="J1032" t="s">
        <v>12582</v>
      </c>
      <c r="K1032" t="s">
        <v>96</v>
      </c>
      <c r="L1032" t="s">
        <v>12583</v>
      </c>
      <c r="M1032" s="35">
        <v>46015.454571759263</v>
      </c>
      <c r="N1032" s="35">
        <v>46021.555555555547</v>
      </c>
      <c r="P1032" t="s">
        <v>7635</v>
      </c>
      <c r="Q1032" t="s">
        <v>7636</v>
      </c>
      <c r="R1032" t="s">
        <v>963</v>
      </c>
      <c r="S1032" t="s">
        <v>963</v>
      </c>
      <c r="T1032" t="s">
        <v>100</v>
      </c>
      <c r="U1032" t="s">
        <v>5928</v>
      </c>
      <c r="V1032" t="s">
        <v>12584</v>
      </c>
      <c r="W1032" t="s">
        <v>102</v>
      </c>
      <c r="Y1032" t="s">
        <v>11</v>
      </c>
      <c r="Z1032" t="s">
        <v>105</v>
      </c>
      <c r="AA1032" t="s">
        <v>718</v>
      </c>
      <c r="AB1032" s="37">
        <v>1</v>
      </c>
      <c r="AC1032" s="37">
        <v>67654</v>
      </c>
      <c r="AD1032" s="37">
        <v>140396</v>
      </c>
      <c r="AE1032" s="37">
        <v>67654</v>
      </c>
    </row>
    <row r="1033" spans="1:31">
      <c r="A1033" t="s">
        <v>417</v>
      </c>
      <c r="B1033" t="s">
        <v>86</v>
      </c>
      <c r="C1033" t="s">
        <v>87</v>
      </c>
      <c r="D1033" t="s">
        <v>470</v>
      </c>
      <c r="E1033" t="s">
        <v>12585</v>
      </c>
      <c r="F1033" t="s">
        <v>12586</v>
      </c>
      <c r="G1033" t="s">
        <v>7632</v>
      </c>
      <c r="H1033" t="s">
        <v>455</v>
      </c>
      <c r="I1033" t="s">
        <v>473</v>
      </c>
      <c r="J1033" t="s">
        <v>12587</v>
      </c>
      <c r="K1033" t="s">
        <v>96</v>
      </c>
      <c r="L1033" t="s">
        <v>12588</v>
      </c>
      <c r="M1033" s="35">
        <v>46015.458368055559</v>
      </c>
      <c r="N1033" s="35">
        <v>46017.443055555559</v>
      </c>
      <c r="P1033" t="s">
        <v>7635</v>
      </c>
      <c r="Q1033" t="s">
        <v>7636</v>
      </c>
      <c r="R1033" t="s">
        <v>98</v>
      </c>
      <c r="S1033" t="s">
        <v>119</v>
      </c>
      <c r="T1033" t="s">
        <v>100</v>
      </c>
      <c r="U1033" t="s">
        <v>5928</v>
      </c>
      <c r="V1033" t="s">
        <v>12589</v>
      </c>
      <c r="W1033" t="s">
        <v>102</v>
      </c>
      <c r="Y1033" t="s">
        <v>11</v>
      </c>
      <c r="Z1033" t="s">
        <v>105</v>
      </c>
      <c r="AA1033" t="s">
        <v>1318</v>
      </c>
      <c r="AB1033" s="37">
        <v>1</v>
      </c>
      <c r="AC1033" s="37">
        <v>67654</v>
      </c>
      <c r="AD1033" s="37">
        <v>140396</v>
      </c>
      <c r="AE1033" s="37">
        <v>67654</v>
      </c>
    </row>
    <row r="1034" spans="1:31">
      <c r="A1034" t="s">
        <v>297</v>
      </c>
      <c r="B1034" t="s">
        <v>109</v>
      </c>
      <c r="C1034" t="s">
        <v>110</v>
      </c>
      <c r="D1034" t="s">
        <v>352</v>
      </c>
      <c r="E1034" t="s">
        <v>12590</v>
      </c>
      <c r="F1034" t="s">
        <v>12591</v>
      </c>
      <c r="G1034" t="s">
        <v>7632</v>
      </c>
      <c r="H1034" t="s">
        <v>302</v>
      </c>
      <c r="I1034" t="s">
        <v>297</v>
      </c>
      <c r="J1034" t="s">
        <v>12592</v>
      </c>
      <c r="K1034" t="s">
        <v>96</v>
      </c>
      <c r="L1034" t="s">
        <v>12593</v>
      </c>
      <c r="M1034" s="35">
        <v>46015.49554398148</v>
      </c>
      <c r="N1034" s="35">
        <v>46020.602777777778</v>
      </c>
      <c r="P1034" t="s">
        <v>7635</v>
      </c>
      <c r="Q1034" t="s">
        <v>7636</v>
      </c>
      <c r="R1034" t="s">
        <v>98</v>
      </c>
      <c r="S1034" t="s">
        <v>119</v>
      </c>
      <c r="T1034" t="s">
        <v>100</v>
      </c>
      <c r="U1034" t="s">
        <v>5928</v>
      </c>
      <c r="V1034" t="s">
        <v>12594</v>
      </c>
      <c r="W1034" t="s">
        <v>102</v>
      </c>
      <c r="Y1034" t="s">
        <v>8</v>
      </c>
      <c r="Z1034" t="s">
        <v>105</v>
      </c>
      <c r="AA1034" t="s">
        <v>787</v>
      </c>
      <c r="AB1034" s="37">
        <v>1</v>
      </c>
      <c r="AC1034" s="37">
        <v>35780</v>
      </c>
      <c r="AD1034" s="37">
        <v>75096</v>
      </c>
      <c r="AE1034" s="37">
        <v>35780</v>
      </c>
    </row>
    <row r="1035" spans="1:31">
      <c r="A1035" t="s">
        <v>750</v>
      </c>
      <c r="B1035" t="s">
        <v>957</v>
      </c>
      <c r="C1035" t="s">
        <v>286</v>
      </c>
      <c r="D1035" t="s">
        <v>3770</v>
      </c>
      <c r="E1035" t="s">
        <v>12595</v>
      </c>
      <c r="F1035" t="s">
        <v>12596</v>
      </c>
      <c r="G1035" t="s">
        <v>7632</v>
      </c>
      <c r="H1035" t="s">
        <v>754</v>
      </c>
      <c r="I1035" t="s">
        <v>750</v>
      </c>
      <c r="J1035" t="s">
        <v>12597</v>
      </c>
      <c r="K1035" t="s">
        <v>96</v>
      </c>
      <c r="L1035" t="s">
        <v>12598</v>
      </c>
      <c r="M1035" s="35">
        <v>46015.67900462963</v>
      </c>
      <c r="N1035" s="35">
        <v>46020.658333333333</v>
      </c>
      <c r="P1035" t="s">
        <v>7635</v>
      </c>
      <c r="Q1035" t="s">
        <v>7636</v>
      </c>
      <c r="R1035" t="s">
        <v>98</v>
      </c>
      <c r="S1035" t="s">
        <v>119</v>
      </c>
      <c r="T1035" t="s">
        <v>1347</v>
      </c>
      <c r="U1035" t="s">
        <v>6409</v>
      </c>
      <c r="V1035" t="s">
        <v>12599</v>
      </c>
      <c r="W1035" t="s">
        <v>102</v>
      </c>
      <c r="Y1035" t="s">
        <v>8</v>
      </c>
      <c r="Z1035" t="s">
        <v>105</v>
      </c>
      <c r="AA1035" t="s">
        <v>3777</v>
      </c>
      <c r="AB1035" s="37">
        <v>1</v>
      </c>
      <c r="AC1035" s="37">
        <v>35780</v>
      </c>
      <c r="AD1035" s="37">
        <v>75096</v>
      </c>
      <c r="AE1035" s="37">
        <v>35780</v>
      </c>
    </row>
    <row r="1036" spans="1:31">
      <c r="A1036" t="s">
        <v>189</v>
      </c>
      <c r="B1036" t="s">
        <v>190</v>
      </c>
      <c r="C1036" t="s">
        <v>191</v>
      </c>
      <c r="D1036" t="s">
        <v>210</v>
      </c>
      <c r="E1036" t="s">
        <v>12600</v>
      </c>
      <c r="F1036" t="s">
        <v>12601</v>
      </c>
      <c r="G1036" t="s">
        <v>7632</v>
      </c>
      <c r="H1036" t="s">
        <v>195</v>
      </c>
      <c r="I1036" t="s">
        <v>189</v>
      </c>
      <c r="J1036" t="s">
        <v>12602</v>
      </c>
      <c r="K1036" t="s">
        <v>96</v>
      </c>
      <c r="L1036" t="s">
        <v>12603</v>
      </c>
      <c r="M1036" s="35">
        <v>46015.652685185189</v>
      </c>
      <c r="N1036" s="35">
        <v>46021.424305555563</v>
      </c>
      <c r="P1036" t="s">
        <v>7635</v>
      </c>
      <c r="Q1036" t="s">
        <v>7636</v>
      </c>
      <c r="R1036" t="s">
        <v>964</v>
      </c>
      <c r="S1036" t="s">
        <v>964</v>
      </c>
      <c r="U1036" t="s">
        <v>5928</v>
      </c>
      <c r="V1036" t="s">
        <v>12604</v>
      </c>
      <c r="W1036" t="s">
        <v>102</v>
      </c>
      <c r="Y1036" t="s">
        <v>8</v>
      </c>
      <c r="Z1036" t="s">
        <v>105</v>
      </c>
      <c r="AA1036" t="s">
        <v>8363</v>
      </c>
      <c r="AB1036" s="37">
        <v>1</v>
      </c>
      <c r="AC1036" s="37">
        <v>35780</v>
      </c>
      <c r="AD1036" s="37">
        <v>75096</v>
      </c>
      <c r="AE1036" s="37">
        <v>35780</v>
      </c>
    </row>
    <row r="1037" spans="1:31">
      <c r="A1037" t="s">
        <v>417</v>
      </c>
      <c r="B1037" t="s">
        <v>86</v>
      </c>
      <c r="C1037" t="s">
        <v>87</v>
      </c>
      <c r="D1037" t="s">
        <v>6549</v>
      </c>
      <c r="E1037" t="s">
        <v>12605</v>
      </c>
      <c r="F1037" t="s">
        <v>12606</v>
      </c>
      <c r="G1037" t="s">
        <v>7632</v>
      </c>
      <c r="H1037" t="s">
        <v>455</v>
      </c>
      <c r="I1037" t="s">
        <v>6550</v>
      </c>
      <c r="J1037" t="s">
        <v>12607</v>
      </c>
      <c r="K1037" t="s">
        <v>96</v>
      </c>
      <c r="L1037" t="s">
        <v>12608</v>
      </c>
      <c r="M1037" s="35">
        <v>46015.702361111107</v>
      </c>
      <c r="N1037" s="35">
        <v>46022.54791666667</v>
      </c>
      <c r="P1037" t="s">
        <v>7635</v>
      </c>
      <c r="Q1037" t="s">
        <v>7636</v>
      </c>
      <c r="R1037" t="s">
        <v>964</v>
      </c>
      <c r="S1037" t="s">
        <v>964</v>
      </c>
      <c r="T1037" t="s">
        <v>100</v>
      </c>
      <c r="U1037" t="s">
        <v>5928</v>
      </c>
      <c r="V1037" t="s">
        <v>12609</v>
      </c>
      <c r="W1037" t="s">
        <v>102</v>
      </c>
      <c r="Y1037" t="s">
        <v>11</v>
      </c>
      <c r="Z1037" t="s">
        <v>105</v>
      </c>
      <c r="AA1037" t="s">
        <v>742</v>
      </c>
      <c r="AB1037" s="37">
        <v>1</v>
      </c>
      <c r="AC1037" s="37">
        <v>67654</v>
      </c>
      <c r="AD1037" s="37">
        <v>140396</v>
      </c>
      <c r="AE1037" s="37">
        <v>67654</v>
      </c>
    </row>
    <row r="1038" spans="1:31">
      <c r="A1038" t="s">
        <v>297</v>
      </c>
      <c r="B1038" t="s">
        <v>109</v>
      </c>
      <c r="C1038" t="s">
        <v>110</v>
      </c>
      <c r="D1038" t="s">
        <v>2013</v>
      </c>
      <c r="E1038" t="s">
        <v>12610</v>
      </c>
      <c r="F1038" t="s">
        <v>12611</v>
      </c>
      <c r="G1038" t="s">
        <v>7632</v>
      </c>
      <c r="H1038" t="s">
        <v>302</v>
      </c>
      <c r="I1038" t="s">
        <v>2016</v>
      </c>
      <c r="J1038" t="s">
        <v>12612</v>
      </c>
      <c r="K1038" t="s">
        <v>96</v>
      </c>
      <c r="L1038" t="s">
        <v>12613</v>
      </c>
      <c r="M1038" s="35">
        <v>46015.743518518517</v>
      </c>
      <c r="N1038" s="35">
        <v>46020.615972222222</v>
      </c>
      <c r="P1038" t="s">
        <v>7635</v>
      </c>
      <c r="Q1038" t="s">
        <v>7636</v>
      </c>
      <c r="R1038" t="s">
        <v>964</v>
      </c>
      <c r="S1038" t="s">
        <v>964</v>
      </c>
      <c r="T1038" t="s">
        <v>100</v>
      </c>
      <c r="U1038" t="s">
        <v>5928</v>
      </c>
      <c r="V1038" t="s">
        <v>12614</v>
      </c>
      <c r="W1038" t="s">
        <v>102</v>
      </c>
      <c r="Y1038" t="s">
        <v>11</v>
      </c>
      <c r="Z1038" t="s">
        <v>105</v>
      </c>
      <c r="AA1038" t="s">
        <v>359</v>
      </c>
      <c r="AB1038" s="37">
        <v>1</v>
      </c>
      <c r="AC1038" s="37">
        <v>67654</v>
      </c>
      <c r="AD1038" s="37">
        <v>140396</v>
      </c>
      <c r="AE1038" s="37">
        <v>67654</v>
      </c>
    </row>
    <row r="1039" spans="1:31">
      <c r="A1039" t="s">
        <v>147</v>
      </c>
      <c r="B1039" t="s">
        <v>124</v>
      </c>
      <c r="C1039" t="s">
        <v>125</v>
      </c>
      <c r="D1039" t="s">
        <v>1806</v>
      </c>
      <c r="E1039" t="s">
        <v>12615</v>
      </c>
      <c r="F1039" t="s">
        <v>12616</v>
      </c>
      <c r="G1039" t="s">
        <v>7632</v>
      </c>
      <c r="H1039" t="s">
        <v>151</v>
      </c>
      <c r="I1039" t="s">
        <v>147</v>
      </c>
      <c r="J1039" t="s">
        <v>12617</v>
      </c>
      <c r="K1039" t="s">
        <v>96</v>
      </c>
      <c r="L1039" t="s">
        <v>12618</v>
      </c>
      <c r="M1039" s="35">
        <v>46017.342395833337</v>
      </c>
      <c r="N1039" s="35">
        <v>46018.486111111109</v>
      </c>
      <c r="P1039" t="s">
        <v>7635</v>
      </c>
      <c r="Q1039" t="s">
        <v>7636</v>
      </c>
      <c r="R1039" t="s">
        <v>964</v>
      </c>
      <c r="S1039" t="s">
        <v>964</v>
      </c>
      <c r="T1039" t="s">
        <v>100</v>
      </c>
      <c r="U1039" t="s">
        <v>5928</v>
      </c>
      <c r="V1039" t="s">
        <v>12619</v>
      </c>
      <c r="W1039" t="s">
        <v>102</v>
      </c>
      <c r="Y1039" t="s">
        <v>8</v>
      </c>
      <c r="Z1039" t="s">
        <v>105</v>
      </c>
      <c r="AA1039" t="s">
        <v>1118</v>
      </c>
      <c r="AB1039" s="37">
        <v>1</v>
      </c>
      <c r="AC1039" s="37">
        <v>35780</v>
      </c>
      <c r="AD1039" s="37">
        <v>75096</v>
      </c>
      <c r="AE1039" s="37">
        <v>35780</v>
      </c>
    </row>
    <row r="1040" spans="1:31">
      <c r="A1040" t="s">
        <v>417</v>
      </c>
      <c r="B1040" t="s">
        <v>86</v>
      </c>
      <c r="C1040" t="s">
        <v>87</v>
      </c>
      <c r="D1040" t="s">
        <v>1471</v>
      </c>
      <c r="E1040" t="s">
        <v>12620</v>
      </c>
      <c r="F1040" t="s">
        <v>12621</v>
      </c>
      <c r="G1040" t="s">
        <v>7625</v>
      </c>
      <c r="H1040" t="s">
        <v>455</v>
      </c>
      <c r="I1040" t="s">
        <v>1474</v>
      </c>
      <c r="J1040" t="s">
        <v>12622</v>
      </c>
      <c r="K1040" t="s">
        <v>96</v>
      </c>
      <c r="L1040" t="s">
        <v>12623</v>
      </c>
      <c r="M1040" s="35">
        <v>46017.343310185177</v>
      </c>
      <c r="N1040" s="35">
        <v>46018.538194444453</v>
      </c>
      <c r="P1040" t="s">
        <v>7628</v>
      </c>
      <c r="R1040" t="s">
        <v>98</v>
      </c>
      <c r="S1040" t="s">
        <v>119</v>
      </c>
      <c r="U1040" t="s">
        <v>5928</v>
      </c>
      <c r="V1040" t="s">
        <v>12624</v>
      </c>
      <c r="W1040" t="s">
        <v>7628</v>
      </c>
      <c r="Y1040" t="s">
        <v>13</v>
      </c>
      <c r="Z1040" t="s">
        <v>105</v>
      </c>
      <c r="AB1040" s="37">
        <v>1</v>
      </c>
      <c r="AC1040" s="37">
        <v>35780</v>
      </c>
      <c r="AD1040" s="37">
        <v>0</v>
      </c>
      <c r="AE1040" s="37">
        <v>35780</v>
      </c>
    </row>
    <row r="1041" spans="1:31">
      <c r="A1041" t="s">
        <v>108</v>
      </c>
      <c r="B1041" t="s">
        <v>109</v>
      </c>
      <c r="C1041" t="s">
        <v>110</v>
      </c>
      <c r="D1041" t="s">
        <v>180</v>
      </c>
      <c r="E1041" t="s">
        <v>12625</v>
      </c>
      <c r="F1041" t="s">
        <v>12626</v>
      </c>
      <c r="G1041" t="s">
        <v>7632</v>
      </c>
      <c r="H1041" t="s">
        <v>183</v>
      </c>
      <c r="I1041" t="s">
        <v>108</v>
      </c>
      <c r="J1041" t="s">
        <v>12627</v>
      </c>
      <c r="K1041" t="s">
        <v>96</v>
      </c>
      <c r="L1041" t="s">
        <v>12628</v>
      </c>
      <c r="M1041" s="35">
        <v>46016.462476851862</v>
      </c>
      <c r="N1041" s="35">
        <v>46021.558333333327</v>
      </c>
      <c r="P1041" t="s">
        <v>7635</v>
      </c>
      <c r="Q1041" t="s">
        <v>7636</v>
      </c>
      <c r="R1041" t="s">
        <v>964</v>
      </c>
      <c r="S1041" t="s">
        <v>964</v>
      </c>
      <c r="T1041" t="s">
        <v>100</v>
      </c>
      <c r="U1041" t="s">
        <v>5928</v>
      </c>
      <c r="V1041" t="s">
        <v>12629</v>
      </c>
      <c r="W1041" t="s">
        <v>102</v>
      </c>
      <c r="Y1041" t="s">
        <v>8</v>
      </c>
      <c r="Z1041" t="s">
        <v>105</v>
      </c>
      <c r="AA1041" t="s">
        <v>188</v>
      </c>
      <c r="AB1041" s="37">
        <v>1</v>
      </c>
      <c r="AC1041" s="37">
        <v>35780</v>
      </c>
      <c r="AD1041" s="37">
        <v>75096</v>
      </c>
      <c r="AE1041" s="37">
        <v>35780</v>
      </c>
    </row>
    <row r="1042" spans="1:31">
      <c r="A1042" t="s">
        <v>626</v>
      </c>
      <c r="B1042" t="s">
        <v>124</v>
      </c>
      <c r="C1042" t="s">
        <v>125</v>
      </c>
      <c r="D1042" t="s">
        <v>1998</v>
      </c>
      <c r="E1042" t="s">
        <v>12630</v>
      </c>
      <c r="F1042" t="s">
        <v>4809</v>
      </c>
      <c r="G1042" t="s">
        <v>7632</v>
      </c>
      <c r="H1042" t="s">
        <v>630</v>
      </c>
      <c r="I1042" t="s">
        <v>2001</v>
      </c>
      <c r="J1042" t="s">
        <v>4810</v>
      </c>
      <c r="K1042" t="s">
        <v>96</v>
      </c>
      <c r="L1042" t="s">
        <v>12631</v>
      </c>
      <c r="M1042" s="35">
        <v>46017.348611111112</v>
      </c>
      <c r="N1042" s="35">
        <v>46018.498611111107</v>
      </c>
      <c r="P1042" t="s">
        <v>7635</v>
      </c>
      <c r="Q1042" t="s">
        <v>7636</v>
      </c>
      <c r="R1042" t="s">
        <v>964</v>
      </c>
      <c r="S1042" t="s">
        <v>964</v>
      </c>
      <c r="T1042" t="s">
        <v>100</v>
      </c>
      <c r="U1042" t="s">
        <v>5928</v>
      </c>
      <c r="V1042" t="s">
        <v>12632</v>
      </c>
      <c r="W1042" t="s">
        <v>102</v>
      </c>
      <c r="Y1042" t="s">
        <v>11</v>
      </c>
      <c r="Z1042" t="s">
        <v>105</v>
      </c>
      <c r="AA1042" t="s">
        <v>3695</v>
      </c>
      <c r="AB1042" s="37">
        <v>1</v>
      </c>
      <c r="AC1042" s="37">
        <v>67654</v>
      </c>
      <c r="AD1042" s="37">
        <v>140396</v>
      </c>
      <c r="AE1042" s="37">
        <v>67654</v>
      </c>
    </row>
    <row r="1043" spans="1:31">
      <c r="A1043" t="s">
        <v>231</v>
      </c>
      <c r="B1043" t="s">
        <v>86</v>
      </c>
      <c r="C1043" t="s">
        <v>87</v>
      </c>
      <c r="D1043" t="s">
        <v>409</v>
      </c>
      <c r="E1043" t="s">
        <v>12633</v>
      </c>
      <c r="F1043" t="s">
        <v>12634</v>
      </c>
      <c r="G1043" t="s">
        <v>7632</v>
      </c>
      <c r="H1043" t="s">
        <v>235</v>
      </c>
      <c r="I1043" t="s">
        <v>412</v>
      </c>
      <c r="J1043" t="s">
        <v>12635</v>
      </c>
      <c r="K1043" t="s">
        <v>96</v>
      </c>
      <c r="L1043" t="s">
        <v>12636</v>
      </c>
      <c r="M1043" s="35">
        <v>46017.353113425917</v>
      </c>
      <c r="N1043" s="35">
        <v>46017.509722222218</v>
      </c>
      <c r="P1043" t="s">
        <v>7635</v>
      </c>
      <c r="Q1043" t="s">
        <v>7636</v>
      </c>
      <c r="R1043" t="s">
        <v>964</v>
      </c>
      <c r="S1043" t="s">
        <v>964</v>
      </c>
      <c r="T1043" t="s">
        <v>100</v>
      </c>
      <c r="U1043" t="s">
        <v>5928</v>
      </c>
      <c r="V1043" t="s">
        <v>12637</v>
      </c>
      <c r="W1043" t="s">
        <v>102</v>
      </c>
      <c r="Y1043" t="s">
        <v>11</v>
      </c>
      <c r="Z1043" t="s">
        <v>105</v>
      </c>
      <c r="AA1043" t="s">
        <v>241</v>
      </c>
      <c r="AB1043" s="37">
        <v>1</v>
      </c>
      <c r="AC1043" s="37">
        <v>67654</v>
      </c>
      <c r="AD1043" s="37">
        <v>140396</v>
      </c>
      <c r="AE1043" s="37">
        <v>67654</v>
      </c>
    </row>
    <row r="1044" spans="1:31">
      <c r="A1044" t="s">
        <v>189</v>
      </c>
      <c r="B1044" t="s">
        <v>190</v>
      </c>
      <c r="C1044" t="s">
        <v>191</v>
      </c>
      <c r="D1044" t="s">
        <v>837</v>
      </c>
      <c r="E1044" t="s">
        <v>12638</v>
      </c>
      <c r="F1044" t="s">
        <v>9228</v>
      </c>
      <c r="G1044" t="s">
        <v>7632</v>
      </c>
      <c r="H1044" t="s">
        <v>195</v>
      </c>
      <c r="I1044" t="s">
        <v>840</v>
      </c>
      <c r="J1044" t="s">
        <v>9229</v>
      </c>
      <c r="K1044" t="s">
        <v>96</v>
      </c>
      <c r="L1044" t="s">
        <v>12639</v>
      </c>
      <c r="M1044" s="35">
        <v>46017.35497685185</v>
      </c>
      <c r="N1044" s="35">
        <v>46021.425000000003</v>
      </c>
      <c r="P1044" t="s">
        <v>7635</v>
      </c>
      <c r="Q1044" t="s">
        <v>7636</v>
      </c>
      <c r="R1044" t="s">
        <v>142</v>
      </c>
      <c r="S1044" t="s">
        <v>1046</v>
      </c>
      <c r="U1044" t="s">
        <v>5928</v>
      </c>
      <c r="V1044" t="s">
        <v>12640</v>
      </c>
      <c r="W1044" t="s">
        <v>102</v>
      </c>
      <c r="Y1044" t="s">
        <v>8</v>
      </c>
      <c r="Z1044" t="s">
        <v>105</v>
      </c>
      <c r="AA1044" t="s">
        <v>8363</v>
      </c>
      <c r="AB1044" s="37">
        <v>1</v>
      </c>
      <c r="AC1044" s="37">
        <v>35780</v>
      </c>
      <c r="AD1044" s="37">
        <v>75096</v>
      </c>
      <c r="AE1044" s="37">
        <v>35780</v>
      </c>
    </row>
    <row r="1045" spans="1:31">
      <c r="A1045" t="s">
        <v>284</v>
      </c>
      <c r="B1045" t="s">
        <v>957</v>
      </c>
      <c r="C1045" t="s">
        <v>286</v>
      </c>
      <c r="D1045" t="s">
        <v>12641</v>
      </c>
      <c r="E1045" t="s">
        <v>12642</v>
      </c>
      <c r="F1045" t="s">
        <v>12643</v>
      </c>
      <c r="G1045" t="s">
        <v>7625</v>
      </c>
      <c r="H1045" t="s">
        <v>1238</v>
      </c>
      <c r="I1045" t="s">
        <v>12644</v>
      </c>
      <c r="J1045" t="s">
        <v>12645</v>
      </c>
      <c r="K1045" t="s">
        <v>96</v>
      </c>
      <c r="L1045" t="s">
        <v>12646</v>
      </c>
      <c r="M1045" s="35">
        <v>46017.356041666673</v>
      </c>
      <c r="N1045" s="35">
        <v>46022.400694444441</v>
      </c>
      <c r="P1045" t="s">
        <v>7628</v>
      </c>
      <c r="R1045" t="s">
        <v>964</v>
      </c>
      <c r="S1045" t="s">
        <v>964</v>
      </c>
      <c r="U1045" t="s">
        <v>5928</v>
      </c>
      <c r="V1045" t="s">
        <v>12647</v>
      </c>
      <c r="W1045" t="s">
        <v>7628</v>
      </c>
      <c r="Y1045" t="s">
        <v>104</v>
      </c>
      <c r="Z1045" t="s">
        <v>282</v>
      </c>
      <c r="AB1045" s="37">
        <v>1</v>
      </c>
      <c r="AC1045" s="37">
        <v>35780</v>
      </c>
      <c r="AD1045" s="37">
        <v>0</v>
      </c>
      <c r="AE1045" s="37">
        <v>35780</v>
      </c>
    </row>
    <row r="1046" spans="1:31">
      <c r="A1046" t="s">
        <v>242</v>
      </c>
      <c r="B1046" t="s">
        <v>248</v>
      </c>
      <c r="C1046" t="s">
        <v>244</v>
      </c>
      <c r="D1046" t="s">
        <v>309</v>
      </c>
      <c r="E1046" t="s">
        <v>12648</v>
      </c>
      <c r="F1046" t="s">
        <v>9036</v>
      </c>
      <c r="G1046" t="s">
        <v>7632</v>
      </c>
      <c r="H1046" t="s">
        <v>248</v>
      </c>
      <c r="I1046" t="s">
        <v>242</v>
      </c>
      <c r="J1046" t="s">
        <v>9037</v>
      </c>
      <c r="K1046" t="s">
        <v>96</v>
      </c>
      <c r="L1046" t="s">
        <v>12649</v>
      </c>
      <c r="M1046" s="35">
        <v>46017.362175925933</v>
      </c>
      <c r="N1046" s="35">
        <v>46018.624305555553</v>
      </c>
      <c r="P1046" t="s">
        <v>7635</v>
      </c>
      <c r="Q1046" t="s">
        <v>7636</v>
      </c>
      <c r="R1046" t="s">
        <v>98</v>
      </c>
      <c r="S1046" t="s">
        <v>99</v>
      </c>
      <c r="T1046" t="s">
        <v>100</v>
      </c>
      <c r="U1046" t="s">
        <v>5928</v>
      </c>
      <c r="V1046" t="s">
        <v>12650</v>
      </c>
      <c r="W1046" t="s">
        <v>102</v>
      </c>
      <c r="Y1046" t="s">
        <v>8</v>
      </c>
      <c r="Z1046" t="s">
        <v>105</v>
      </c>
      <c r="AA1046" t="s">
        <v>272</v>
      </c>
      <c r="AB1046" s="37">
        <v>1</v>
      </c>
      <c r="AC1046" s="37">
        <v>35780</v>
      </c>
      <c r="AD1046" s="37">
        <v>75096</v>
      </c>
      <c r="AE1046" s="37">
        <v>35780</v>
      </c>
    </row>
    <row r="1047" spans="1:31">
      <c r="A1047" t="s">
        <v>626</v>
      </c>
      <c r="B1047" t="s">
        <v>124</v>
      </c>
      <c r="C1047" t="s">
        <v>125</v>
      </c>
      <c r="D1047" t="s">
        <v>1998</v>
      </c>
      <c r="E1047" t="s">
        <v>12651</v>
      </c>
      <c r="F1047" t="s">
        <v>2000</v>
      </c>
      <c r="G1047" t="s">
        <v>7632</v>
      </c>
      <c r="H1047" t="s">
        <v>630</v>
      </c>
      <c r="I1047" t="s">
        <v>2001</v>
      </c>
      <c r="J1047" t="s">
        <v>2002</v>
      </c>
      <c r="K1047" t="s">
        <v>96</v>
      </c>
      <c r="L1047" t="s">
        <v>12652</v>
      </c>
      <c r="M1047" s="35">
        <v>46017.389189814807</v>
      </c>
      <c r="N1047" s="35">
        <v>46018.462500000001</v>
      </c>
      <c r="P1047" t="s">
        <v>7635</v>
      </c>
      <c r="Q1047" t="s">
        <v>7636</v>
      </c>
      <c r="R1047" t="s">
        <v>98</v>
      </c>
      <c r="S1047" t="s">
        <v>119</v>
      </c>
      <c r="T1047" t="s">
        <v>100</v>
      </c>
      <c r="U1047" t="s">
        <v>5928</v>
      </c>
      <c r="V1047" t="s">
        <v>12653</v>
      </c>
      <c r="W1047" t="s">
        <v>102</v>
      </c>
      <c r="Y1047" t="s">
        <v>11</v>
      </c>
      <c r="Z1047" t="s">
        <v>105</v>
      </c>
      <c r="AA1047" t="s">
        <v>3695</v>
      </c>
      <c r="AB1047" s="37">
        <v>1</v>
      </c>
      <c r="AC1047" s="37">
        <v>67654</v>
      </c>
      <c r="AD1047" s="37">
        <v>140396</v>
      </c>
      <c r="AE1047" s="37">
        <v>67654</v>
      </c>
    </row>
    <row r="1048" spans="1:31">
      <c r="A1048" t="s">
        <v>1066</v>
      </c>
      <c r="B1048" t="s">
        <v>190</v>
      </c>
      <c r="C1048" t="s">
        <v>191</v>
      </c>
      <c r="D1048" t="s">
        <v>1433</v>
      </c>
      <c r="E1048" t="s">
        <v>12654</v>
      </c>
      <c r="F1048" t="s">
        <v>9259</v>
      </c>
      <c r="G1048" t="s">
        <v>7632</v>
      </c>
      <c r="H1048" t="s">
        <v>195</v>
      </c>
      <c r="I1048" t="s">
        <v>1436</v>
      </c>
      <c r="J1048" t="s">
        <v>9260</v>
      </c>
      <c r="K1048" t="s">
        <v>96</v>
      </c>
      <c r="L1048" t="s">
        <v>12655</v>
      </c>
      <c r="M1048" s="35">
        <v>46017.375104166669</v>
      </c>
      <c r="N1048" s="35">
        <v>46020.586805555547</v>
      </c>
      <c r="P1048" t="s">
        <v>7635</v>
      </c>
      <c r="Q1048" t="s">
        <v>7636</v>
      </c>
      <c r="R1048" t="s">
        <v>98</v>
      </c>
      <c r="S1048" t="s">
        <v>119</v>
      </c>
      <c r="T1048" t="s">
        <v>100</v>
      </c>
      <c r="U1048" t="s">
        <v>5928</v>
      </c>
      <c r="V1048" t="s">
        <v>12656</v>
      </c>
      <c r="W1048" t="s">
        <v>102</v>
      </c>
      <c r="Y1048" t="s">
        <v>11</v>
      </c>
      <c r="Z1048" t="s">
        <v>105</v>
      </c>
      <c r="AA1048" t="s">
        <v>1075</v>
      </c>
      <c r="AB1048" s="37">
        <v>1</v>
      </c>
      <c r="AC1048" s="37">
        <v>67654</v>
      </c>
      <c r="AD1048" s="37">
        <v>140396</v>
      </c>
      <c r="AE1048" s="37">
        <v>67654</v>
      </c>
    </row>
    <row r="1049" spans="1:31">
      <c r="A1049" t="s">
        <v>242</v>
      </c>
      <c r="B1049" t="s">
        <v>248</v>
      </c>
      <c r="C1049" t="s">
        <v>244</v>
      </c>
      <c r="D1049" t="s">
        <v>309</v>
      </c>
      <c r="E1049" t="s">
        <v>12657</v>
      </c>
      <c r="F1049" t="s">
        <v>12658</v>
      </c>
      <c r="G1049" t="s">
        <v>7632</v>
      </c>
      <c r="H1049" t="s">
        <v>248</v>
      </c>
      <c r="I1049" t="s">
        <v>242</v>
      </c>
      <c r="J1049" t="s">
        <v>12659</v>
      </c>
      <c r="K1049" t="s">
        <v>96</v>
      </c>
      <c r="L1049" t="s">
        <v>12660</v>
      </c>
      <c r="M1049" s="35">
        <v>46017.379108796304</v>
      </c>
      <c r="N1049" s="35">
        <v>46018.620833333327</v>
      </c>
      <c r="P1049" t="s">
        <v>7635</v>
      </c>
      <c r="Q1049" t="s">
        <v>7636</v>
      </c>
      <c r="R1049" t="s">
        <v>98</v>
      </c>
      <c r="S1049" t="s">
        <v>99</v>
      </c>
      <c r="T1049" t="s">
        <v>100</v>
      </c>
      <c r="U1049" t="s">
        <v>5928</v>
      </c>
      <c r="V1049" t="s">
        <v>12661</v>
      </c>
      <c r="W1049" t="s">
        <v>102</v>
      </c>
      <c r="Y1049" t="s">
        <v>8</v>
      </c>
      <c r="Z1049" t="s">
        <v>105</v>
      </c>
      <c r="AA1049" t="s">
        <v>272</v>
      </c>
      <c r="AB1049" s="37">
        <v>1</v>
      </c>
      <c r="AC1049" s="37">
        <v>35780</v>
      </c>
      <c r="AD1049" s="37">
        <v>75096</v>
      </c>
      <c r="AE1049" s="37">
        <v>35780</v>
      </c>
    </row>
    <row r="1050" spans="1:31">
      <c r="A1050" t="s">
        <v>189</v>
      </c>
      <c r="B1050" t="s">
        <v>190</v>
      </c>
      <c r="C1050" t="s">
        <v>191</v>
      </c>
      <c r="D1050" t="s">
        <v>3864</v>
      </c>
      <c r="E1050" t="s">
        <v>12662</v>
      </c>
      <c r="F1050" t="s">
        <v>5293</v>
      </c>
      <c r="G1050" t="s">
        <v>8307</v>
      </c>
      <c r="H1050" t="s">
        <v>195</v>
      </c>
      <c r="I1050" t="s">
        <v>3867</v>
      </c>
      <c r="J1050" t="s">
        <v>5294</v>
      </c>
      <c r="K1050" t="s">
        <v>96</v>
      </c>
      <c r="L1050" t="s">
        <v>12663</v>
      </c>
      <c r="M1050" s="35">
        <v>46017.379942129628</v>
      </c>
      <c r="N1050" s="35">
        <v>46019.479861111111</v>
      </c>
      <c r="P1050" t="s">
        <v>7635</v>
      </c>
      <c r="Q1050" t="s">
        <v>7636</v>
      </c>
      <c r="R1050" t="s">
        <v>964</v>
      </c>
      <c r="S1050" t="s">
        <v>964</v>
      </c>
      <c r="U1050" t="s">
        <v>6268</v>
      </c>
      <c r="V1050" t="s">
        <v>12664</v>
      </c>
      <c r="W1050" t="s">
        <v>955</v>
      </c>
      <c r="Y1050" t="s">
        <v>13</v>
      </c>
      <c r="Z1050" t="s">
        <v>105</v>
      </c>
      <c r="AB1050" s="37">
        <v>0</v>
      </c>
      <c r="AC1050" s="37">
        <v>41241</v>
      </c>
      <c r="AD1050" s="37">
        <v>0</v>
      </c>
      <c r="AE1050" s="37">
        <v>41241</v>
      </c>
    </row>
    <row r="1051" spans="1:31">
      <c r="A1051" t="s">
        <v>189</v>
      </c>
      <c r="B1051" t="s">
        <v>190</v>
      </c>
      <c r="C1051" t="s">
        <v>191</v>
      </c>
      <c r="D1051" t="s">
        <v>905</v>
      </c>
      <c r="E1051" t="s">
        <v>12665</v>
      </c>
      <c r="F1051" t="s">
        <v>12666</v>
      </c>
      <c r="G1051" t="s">
        <v>7632</v>
      </c>
      <c r="H1051" t="s">
        <v>195</v>
      </c>
      <c r="I1051" t="s">
        <v>908</v>
      </c>
      <c r="J1051" t="s">
        <v>12667</v>
      </c>
      <c r="K1051" t="s">
        <v>96</v>
      </c>
      <c r="L1051" t="s">
        <v>12668</v>
      </c>
      <c r="M1051" s="35">
        <v>46017.396249999998</v>
      </c>
      <c r="N1051" s="35">
        <v>46021.625</v>
      </c>
      <c r="P1051" t="s">
        <v>7635</v>
      </c>
      <c r="Q1051" t="s">
        <v>7636</v>
      </c>
      <c r="R1051" t="s">
        <v>142</v>
      </c>
      <c r="S1051" t="s">
        <v>1046</v>
      </c>
      <c r="U1051" t="s">
        <v>5928</v>
      </c>
      <c r="V1051" t="s">
        <v>12669</v>
      </c>
      <c r="W1051" t="s">
        <v>102</v>
      </c>
      <c r="Y1051" t="s">
        <v>8</v>
      </c>
      <c r="Z1051" t="s">
        <v>105</v>
      </c>
      <c r="AA1051" t="s">
        <v>8363</v>
      </c>
      <c r="AB1051" s="37">
        <v>1</v>
      </c>
      <c r="AC1051" s="37">
        <v>35780</v>
      </c>
      <c r="AD1051" s="37">
        <v>75096</v>
      </c>
      <c r="AE1051" s="37">
        <v>35780</v>
      </c>
    </row>
    <row r="1052" spans="1:31">
      <c r="A1052" t="s">
        <v>284</v>
      </c>
      <c r="B1052" t="s">
        <v>957</v>
      </c>
      <c r="C1052" t="s">
        <v>286</v>
      </c>
      <c r="D1052" t="s">
        <v>3223</v>
      </c>
      <c r="E1052" t="s">
        <v>12670</v>
      </c>
      <c r="F1052" t="s">
        <v>12671</v>
      </c>
      <c r="G1052" t="s">
        <v>7632</v>
      </c>
      <c r="H1052" t="s">
        <v>290</v>
      </c>
      <c r="I1052" t="s">
        <v>284</v>
      </c>
      <c r="J1052" t="s">
        <v>12672</v>
      </c>
      <c r="K1052" t="s">
        <v>96</v>
      </c>
      <c r="L1052" t="s">
        <v>12673</v>
      </c>
      <c r="M1052" s="35">
        <v>46017.402465277781</v>
      </c>
      <c r="N1052" s="35">
        <v>46020.456944444442</v>
      </c>
      <c r="P1052" t="s">
        <v>7635</v>
      </c>
      <c r="Q1052" t="s">
        <v>7636</v>
      </c>
      <c r="R1052" t="s">
        <v>964</v>
      </c>
      <c r="S1052" t="s">
        <v>964</v>
      </c>
      <c r="T1052" t="s">
        <v>100</v>
      </c>
      <c r="U1052" t="s">
        <v>5928</v>
      </c>
      <c r="V1052" t="s">
        <v>12674</v>
      </c>
      <c r="W1052" t="s">
        <v>102</v>
      </c>
      <c r="Y1052" t="s">
        <v>8</v>
      </c>
      <c r="Z1052" t="s">
        <v>105</v>
      </c>
      <c r="AA1052" t="s">
        <v>1842</v>
      </c>
      <c r="AB1052" s="37">
        <v>1</v>
      </c>
      <c r="AC1052" s="37">
        <v>35780</v>
      </c>
      <c r="AD1052" s="37">
        <v>75096</v>
      </c>
      <c r="AE1052" s="37">
        <v>35780</v>
      </c>
    </row>
    <row r="1053" spans="1:31">
      <c r="A1053" t="s">
        <v>189</v>
      </c>
      <c r="B1053" t="s">
        <v>190</v>
      </c>
      <c r="C1053" t="s">
        <v>191</v>
      </c>
      <c r="D1053" t="s">
        <v>580</v>
      </c>
      <c r="E1053" t="s">
        <v>12675</v>
      </c>
      <c r="F1053" t="s">
        <v>12676</v>
      </c>
      <c r="G1053" t="s">
        <v>7632</v>
      </c>
      <c r="H1053" t="s">
        <v>195</v>
      </c>
      <c r="I1053" t="s">
        <v>583</v>
      </c>
      <c r="J1053" t="s">
        <v>12677</v>
      </c>
      <c r="K1053" t="s">
        <v>96</v>
      </c>
      <c r="L1053" t="s">
        <v>12678</v>
      </c>
      <c r="M1053" s="35">
        <v>46017.422789351847</v>
      </c>
      <c r="N1053" s="35">
        <v>46018.627083333333</v>
      </c>
      <c r="P1053" t="s">
        <v>7635</v>
      </c>
      <c r="Q1053" t="s">
        <v>7636</v>
      </c>
      <c r="R1053" t="s">
        <v>964</v>
      </c>
      <c r="S1053" t="s">
        <v>964</v>
      </c>
      <c r="T1053" t="s">
        <v>100</v>
      </c>
      <c r="U1053" t="s">
        <v>5928</v>
      </c>
      <c r="V1053" t="s">
        <v>12679</v>
      </c>
      <c r="W1053" t="s">
        <v>102</v>
      </c>
      <c r="Y1053" t="s">
        <v>8</v>
      </c>
      <c r="Z1053" t="s">
        <v>105</v>
      </c>
      <c r="AA1053" t="s">
        <v>400</v>
      </c>
      <c r="AB1053" s="37">
        <v>1</v>
      </c>
      <c r="AC1053" s="37">
        <v>35780</v>
      </c>
      <c r="AD1053" s="37">
        <v>75096</v>
      </c>
      <c r="AE1053" s="37">
        <v>35780</v>
      </c>
    </row>
    <row r="1054" spans="1:31">
      <c r="A1054" t="s">
        <v>417</v>
      </c>
      <c r="B1054" t="s">
        <v>86</v>
      </c>
      <c r="C1054" t="s">
        <v>87</v>
      </c>
      <c r="D1054" t="s">
        <v>2914</v>
      </c>
      <c r="E1054" t="s">
        <v>12680</v>
      </c>
      <c r="F1054" t="s">
        <v>11155</v>
      </c>
      <c r="G1054" t="s">
        <v>7625</v>
      </c>
      <c r="H1054" t="s">
        <v>630</v>
      </c>
      <c r="I1054" t="s">
        <v>2917</v>
      </c>
      <c r="J1054" t="s">
        <v>11156</v>
      </c>
      <c r="K1054" t="s">
        <v>96</v>
      </c>
      <c r="L1054" t="s">
        <v>12681</v>
      </c>
      <c r="M1054" s="35">
        <v>46017.414375</v>
      </c>
      <c r="N1054" s="35">
        <v>46021.586805555547</v>
      </c>
      <c r="P1054" t="s">
        <v>7628</v>
      </c>
      <c r="R1054" t="s">
        <v>98</v>
      </c>
      <c r="S1054" t="s">
        <v>119</v>
      </c>
      <c r="U1054" t="s">
        <v>5928</v>
      </c>
      <c r="V1054" t="s">
        <v>12682</v>
      </c>
      <c r="W1054" t="s">
        <v>7628</v>
      </c>
      <c r="Y1054" t="s">
        <v>104</v>
      </c>
      <c r="Z1054" t="s">
        <v>1167</v>
      </c>
      <c r="AB1054" s="37">
        <v>1</v>
      </c>
      <c r="AC1054" s="37">
        <v>35780</v>
      </c>
      <c r="AD1054" s="37">
        <v>0</v>
      </c>
      <c r="AE1054" s="37">
        <v>35780</v>
      </c>
    </row>
    <row r="1055" spans="1:31">
      <c r="A1055" t="s">
        <v>189</v>
      </c>
      <c r="B1055" t="s">
        <v>190</v>
      </c>
      <c r="C1055" t="s">
        <v>191</v>
      </c>
      <c r="D1055" t="s">
        <v>210</v>
      </c>
      <c r="E1055" t="s">
        <v>12683</v>
      </c>
      <c r="F1055" t="s">
        <v>8576</v>
      </c>
      <c r="G1055" t="s">
        <v>7632</v>
      </c>
      <c r="H1055" t="s">
        <v>195</v>
      </c>
      <c r="I1055" t="s">
        <v>189</v>
      </c>
      <c r="J1055" t="s">
        <v>8577</v>
      </c>
      <c r="K1055" t="s">
        <v>96</v>
      </c>
      <c r="L1055" t="s">
        <v>12684</v>
      </c>
      <c r="M1055" s="35">
        <v>46017.433854166673</v>
      </c>
      <c r="N1055" s="35">
        <v>46021.625694444447</v>
      </c>
      <c r="P1055" t="s">
        <v>7635</v>
      </c>
      <c r="Q1055" t="s">
        <v>7636</v>
      </c>
      <c r="R1055" t="s">
        <v>98</v>
      </c>
      <c r="S1055" t="s">
        <v>119</v>
      </c>
      <c r="U1055" t="s">
        <v>5928</v>
      </c>
      <c r="V1055" t="s">
        <v>12685</v>
      </c>
      <c r="W1055" t="s">
        <v>102</v>
      </c>
      <c r="Y1055" t="s">
        <v>8</v>
      </c>
      <c r="Z1055" t="s">
        <v>105</v>
      </c>
      <c r="AA1055" t="s">
        <v>8363</v>
      </c>
      <c r="AB1055" s="37">
        <v>1</v>
      </c>
      <c r="AC1055" s="37">
        <v>35780</v>
      </c>
      <c r="AD1055" s="37">
        <v>75096</v>
      </c>
      <c r="AE1055" s="37">
        <v>35780</v>
      </c>
    </row>
    <row r="1056" spans="1:31">
      <c r="A1056" t="s">
        <v>242</v>
      </c>
      <c r="B1056" t="s">
        <v>248</v>
      </c>
      <c r="C1056" t="s">
        <v>244</v>
      </c>
      <c r="D1056" t="s">
        <v>309</v>
      </c>
      <c r="E1056" t="s">
        <v>12686</v>
      </c>
      <c r="F1056" t="s">
        <v>12687</v>
      </c>
      <c r="G1056" t="s">
        <v>7632</v>
      </c>
      <c r="H1056" t="s">
        <v>248</v>
      </c>
      <c r="I1056" t="s">
        <v>242</v>
      </c>
      <c r="J1056" t="s">
        <v>12688</v>
      </c>
      <c r="K1056" t="s">
        <v>96</v>
      </c>
      <c r="L1056" t="s">
        <v>12689</v>
      </c>
      <c r="M1056" s="35">
        <v>46017.444247685176</v>
      </c>
      <c r="N1056" s="35">
        <v>46021.584027777782</v>
      </c>
      <c r="P1056" t="s">
        <v>7635</v>
      </c>
      <c r="Q1056" t="s">
        <v>7636</v>
      </c>
      <c r="R1056" t="s">
        <v>98</v>
      </c>
      <c r="S1056" t="s">
        <v>99</v>
      </c>
      <c r="T1056" t="s">
        <v>1347</v>
      </c>
      <c r="U1056" t="s">
        <v>6409</v>
      </c>
      <c r="V1056" t="s">
        <v>12690</v>
      </c>
      <c r="W1056" t="s">
        <v>102</v>
      </c>
      <c r="Y1056" t="s">
        <v>8</v>
      </c>
      <c r="Z1056" t="s">
        <v>105</v>
      </c>
      <c r="AA1056" t="s">
        <v>435</v>
      </c>
      <c r="AB1056" s="37">
        <v>1</v>
      </c>
      <c r="AC1056" s="37">
        <v>35780</v>
      </c>
      <c r="AD1056" s="37">
        <v>75096</v>
      </c>
      <c r="AE1056" s="37">
        <v>35780</v>
      </c>
    </row>
    <row r="1057" spans="1:31">
      <c r="A1057" t="s">
        <v>189</v>
      </c>
      <c r="B1057" t="s">
        <v>190</v>
      </c>
      <c r="C1057" t="s">
        <v>191</v>
      </c>
      <c r="D1057" t="s">
        <v>4582</v>
      </c>
      <c r="E1057" t="s">
        <v>12691</v>
      </c>
      <c r="F1057" t="s">
        <v>9681</v>
      </c>
      <c r="G1057" t="s">
        <v>7632</v>
      </c>
      <c r="H1057" t="s">
        <v>195</v>
      </c>
      <c r="I1057" t="s">
        <v>4585</v>
      </c>
      <c r="J1057" t="s">
        <v>9682</v>
      </c>
      <c r="K1057" t="s">
        <v>96</v>
      </c>
      <c r="L1057" t="s">
        <v>12692</v>
      </c>
      <c r="M1057" s="35">
        <v>46017.460775462961</v>
      </c>
      <c r="N1057" s="35">
        <v>46020.447916666657</v>
      </c>
      <c r="P1057" t="s">
        <v>7635</v>
      </c>
      <c r="Q1057" t="s">
        <v>7636</v>
      </c>
      <c r="R1057" t="s">
        <v>964</v>
      </c>
      <c r="S1057" t="s">
        <v>964</v>
      </c>
      <c r="T1057" t="s">
        <v>100</v>
      </c>
      <c r="U1057" t="s">
        <v>5928</v>
      </c>
      <c r="V1057" t="s">
        <v>12693</v>
      </c>
      <c r="W1057" t="s">
        <v>7667</v>
      </c>
      <c r="Y1057" t="s">
        <v>13</v>
      </c>
      <c r="Z1057" t="s">
        <v>105</v>
      </c>
      <c r="AA1057" t="s">
        <v>382</v>
      </c>
      <c r="AB1057" s="37">
        <v>1</v>
      </c>
      <c r="AC1057" s="37">
        <v>35780</v>
      </c>
      <c r="AD1057" s="37">
        <v>0</v>
      </c>
      <c r="AE1057" s="37">
        <v>35780</v>
      </c>
    </row>
    <row r="1058" spans="1:31">
      <c r="A1058" t="s">
        <v>242</v>
      </c>
      <c r="B1058" t="s">
        <v>248</v>
      </c>
      <c r="C1058" t="s">
        <v>244</v>
      </c>
      <c r="D1058" t="s">
        <v>245</v>
      </c>
      <c r="E1058" t="s">
        <v>12694</v>
      </c>
      <c r="F1058" t="s">
        <v>12695</v>
      </c>
      <c r="G1058" t="s">
        <v>7632</v>
      </c>
      <c r="H1058" t="s">
        <v>248</v>
      </c>
      <c r="I1058" t="s">
        <v>249</v>
      </c>
      <c r="J1058" t="s">
        <v>12696</v>
      </c>
      <c r="K1058" t="s">
        <v>96</v>
      </c>
      <c r="L1058" t="s">
        <v>12697</v>
      </c>
      <c r="M1058" s="35">
        <v>46017.461689814823</v>
      </c>
      <c r="N1058" s="35">
        <v>46020.665972222218</v>
      </c>
      <c r="P1058" t="s">
        <v>7635</v>
      </c>
      <c r="Q1058" t="s">
        <v>7636</v>
      </c>
      <c r="R1058" t="s">
        <v>98</v>
      </c>
      <c r="S1058" t="s">
        <v>119</v>
      </c>
      <c r="T1058" t="s">
        <v>100</v>
      </c>
      <c r="U1058" t="s">
        <v>5928</v>
      </c>
      <c r="V1058" t="s">
        <v>12698</v>
      </c>
      <c r="W1058" t="s">
        <v>102</v>
      </c>
      <c r="Y1058" t="s">
        <v>11</v>
      </c>
      <c r="Z1058" t="s">
        <v>105</v>
      </c>
      <c r="AA1058" t="s">
        <v>272</v>
      </c>
      <c r="AB1058" s="37">
        <v>1</v>
      </c>
      <c r="AC1058" s="37">
        <v>67654</v>
      </c>
      <c r="AD1058" s="37">
        <v>140396</v>
      </c>
      <c r="AE1058" s="37">
        <v>67654</v>
      </c>
    </row>
    <row r="1059" spans="1:31">
      <c r="A1059" t="s">
        <v>317</v>
      </c>
      <c r="B1059" t="s">
        <v>124</v>
      </c>
      <c r="C1059" t="s">
        <v>125</v>
      </c>
      <c r="D1059" t="s">
        <v>1253</v>
      </c>
      <c r="E1059" t="s">
        <v>12699</v>
      </c>
      <c r="F1059" t="s">
        <v>7984</v>
      </c>
      <c r="G1059" t="s">
        <v>7632</v>
      </c>
      <c r="H1059" t="s">
        <v>195</v>
      </c>
      <c r="I1059" t="s">
        <v>1256</v>
      </c>
      <c r="J1059" t="s">
        <v>7985</v>
      </c>
      <c r="K1059" t="s">
        <v>96</v>
      </c>
      <c r="L1059" t="s">
        <v>12700</v>
      </c>
      <c r="M1059" s="35">
        <v>46017.463854166657</v>
      </c>
      <c r="N1059" s="35">
        <v>46020.572916666657</v>
      </c>
      <c r="P1059" t="s">
        <v>7635</v>
      </c>
      <c r="Q1059" t="s">
        <v>7636</v>
      </c>
      <c r="R1059" t="s">
        <v>964</v>
      </c>
      <c r="S1059" t="s">
        <v>964</v>
      </c>
      <c r="T1059" t="s">
        <v>100</v>
      </c>
      <c r="U1059" t="s">
        <v>5928</v>
      </c>
      <c r="V1059" t="s">
        <v>12701</v>
      </c>
      <c r="W1059" t="s">
        <v>102</v>
      </c>
      <c r="Y1059" t="s">
        <v>11</v>
      </c>
      <c r="Z1059" t="s">
        <v>105</v>
      </c>
      <c r="AA1059" t="s">
        <v>4374</v>
      </c>
      <c r="AB1059" s="37">
        <v>1</v>
      </c>
      <c r="AC1059" s="37">
        <v>67654</v>
      </c>
      <c r="AD1059" s="37">
        <v>140396</v>
      </c>
      <c r="AE1059" s="37">
        <v>67654</v>
      </c>
    </row>
    <row r="1060" spans="1:31">
      <c r="A1060" t="s">
        <v>297</v>
      </c>
      <c r="B1060" t="s">
        <v>109</v>
      </c>
      <c r="C1060" t="s">
        <v>110</v>
      </c>
      <c r="D1060" t="s">
        <v>5664</v>
      </c>
      <c r="E1060" t="s">
        <v>12702</v>
      </c>
      <c r="F1060" t="s">
        <v>9965</v>
      </c>
      <c r="G1060" t="s">
        <v>7632</v>
      </c>
      <c r="H1060" t="s">
        <v>302</v>
      </c>
      <c r="I1060" t="s">
        <v>5667</v>
      </c>
      <c r="J1060" t="s">
        <v>9966</v>
      </c>
      <c r="K1060" t="s">
        <v>96</v>
      </c>
      <c r="L1060" t="s">
        <v>12703</v>
      </c>
      <c r="M1060" s="35">
        <v>46017.496122685188</v>
      </c>
      <c r="N1060" s="35">
        <v>46020.668749999997</v>
      </c>
      <c r="P1060" t="s">
        <v>7635</v>
      </c>
      <c r="Q1060" t="s">
        <v>7636</v>
      </c>
      <c r="R1060" t="s">
        <v>963</v>
      </c>
      <c r="S1060" t="s">
        <v>963</v>
      </c>
      <c r="T1060" t="s">
        <v>100</v>
      </c>
      <c r="U1060" t="s">
        <v>5928</v>
      </c>
      <c r="V1060" t="s">
        <v>12704</v>
      </c>
      <c r="W1060" t="s">
        <v>102</v>
      </c>
      <c r="Y1060" t="s">
        <v>11</v>
      </c>
      <c r="Z1060" t="s">
        <v>105</v>
      </c>
      <c r="AA1060" t="s">
        <v>308</v>
      </c>
      <c r="AB1060" s="37">
        <v>1</v>
      </c>
      <c r="AC1060" s="37">
        <v>67654</v>
      </c>
      <c r="AD1060" s="37">
        <v>140396</v>
      </c>
      <c r="AE1060" s="37">
        <v>67654</v>
      </c>
    </row>
    <row r="1061" spans="1:31">
      <c r="A1061" t="s">
        <v>85</v>
      </c>
      <c r="B1061" t="s">
        <v>86</v>
      </c>
      <c r="C1061" t="s">
        <v>87</v>
      </c>
      <c r="D1061" t="s">
        <v>7819</v>
      </c>
      <c r="E1061" t="s">
        <v>12705</v>
      </c>
      <c r="F1061" t="s">
        <v>12706</v>
      </c>
      <c r="G1061" t="s">
        <v>7625</v>
      </c>
      <c r="H1061" t="s">
        <v>93</v>
      </c>
      <c r="I1061" t="s">
        <v>7822</v>
      </c>
      <c r="J1061" t="s">
        <v>12707</v>
      </c>
      <c r="K1061" t="s">
        <v>96</v>
      </c>
      <c r="L1061" t="s">
        <v>12708</v>
      </c>
      <c r="M1061" s="35">
        <v>46017.508923611109</v>
      </c>
      <c r="N1061" s="35">
        <v>46021.588888888888</v>
      </c>
      <c r="P1061" t="s">
        <v>7628</v>
      </c>
      <c r="R1061" t="s">
        <v>963</v>
      </c>
      <c r="S1061" t="s">
        <v>963</v>
      </c>
      <c r="U1061" t="s">
        <v>5928</v>
      </c>
      <c r="V1061" t="s">
        <v>12709</v>
      </c>
      <c r="W1061" t="s">
        <v>7628</v>
      </c>
      <c r="Y1061" t="s">
        <v>15</v>
      </c>
      <c r="Z1061" t="s">
        <v>105</v>
      </c>
      <c r="AB1061" s="37">
        <v>1</v>
      </c>
      <c r="AC1061" s="37">
        <v>35780</v>
      </c>
      <c r="AD1061" s="37">
        <v>0</v>
      </c>
      <c r="AE1061" s="37">
        <v>35780</v>
      </c>
    </row>
    <row r="1062" spans="1:31">
      <c r="A1062" t="s">
        <v>85</v>
      </c>
      <c r="B1062" t="s">
        <v>86</v>
      </c>
      <c r="C1062" t="s">
        <v>87</v>
      </c>
      <c r="D1062" t="s">
        <v>7819</v>
      </c>
      <c r="E1062" t="s">
        <v>12710</v>
      </c>
      <c r="F1062" t="s">
        <v>12711</v>
      </c>
      <c r="G1062" t="s">
        <v>7625</v>
      </c>
      <c r="H1062" t="s">
        <v>93</v>
      </c>
      <c r="I1062" t="s">
        <v>7822</v>
      </c>
      <c r="J1062" t="s">
        <v>12712</v>
      </c>
      <c r="K1062" t="s">
        <v>96</v>
      </c>
      <c r="L1062" t="s">
        <v>12713</v>
      </c>
      <c r="M1062" s="35">
        <v>46017.511666666673</v>
      </c>
      <c r="N1062" s="35">
        <v>46021.589583333327</v>
      </c>
      <c r="P1062" t="s">
        <v>7628</v>
      </c>
      <c r="R1062" t="s">
        <v>963</v>
      </c>
      <c r="S1062" t="s">
        <v>963</v>
      </c>
      <c r="U1062" t="s">
        <v>5928</v>
      </c>
      <c r="V1062" t="s">
        <v>12709</v>
      </c>
      <c r="W1062" t="s">
        <v>7628</v>
      </c>
      <c r="Y1062" t="s">
        <v>15</v>
      </c>
      <c r="Z1062" t="s">
        <v>105</v>
      </c>
      <c r="AB1062" s="37">
        <v>1</v>
      </c>
      <c r="AC1062" s="37">
        <v>35780</v>
      </c>
      <c r="AD1062" s="37">
        <v>0</v>
      </c>
      <c r="AE1062" s="37">
        <v>35780</v>
      </c>
    </row>
    <row r="1063" spans="1:31">
      <c r="A1063" t="s">
        <v>707</v>
      </c>
      <c r="B1063" t="s">
        <v>109</v>
      </c>
      <c r="C1063" t="s">
        <v>160</v>
      </c>
      <c r="D1063" t="s">
        <v>1244</v>
      </c>
      <c r="E1063" t="s">
        <v>12714</v>
      </c>
      <c r="F1063" t="s">
        <v>12715</v>
      </c>
      <c r="G1063" t="s">
        <v>7632</v>
      </c>
      <c r="H1063" t="s">
        <v>722</v>
      </c>
      <c r="I1063" t="s">
        <v>1247</v>
      </c>
      <c r="J1063" t="s">
        <v>12716</v>
      </c>
      <c r="K1063" t="s">
        <v>96</v>
      </c>
      <c r="L1063" t="s">
        <v>12717</v>
      </c>
      <c r="M1063" s="35">
        <v>46017.497581018521</v>
      </c>
      <c r="N1063" s="35">
        <v>46020.4375</v>
      </c>
      <c r="P1063" t="s">
        <v>7635</v>
      </c>
      <c r="Q1063" t="s">
        <v>7636</v>
      </c>
      <c r="R1063" t="s">
        <v>98</v>
      </c>
      <c r="S1063" t="s">
        <v>99</v>
      </c>
      <c r="T1063" t="s">
        <v>100</v>
      </c>
      <c r="U1063" t="s">
        <v>5928</v>
      </c>
      <c r="V1063" t="s">
        <v>12718</v>
      </c>
      <c r="W1063" t="s">
        <v>102</v>
      </c>
      <c r="Y1063" t="s">
        <v>8</v>
      </c>
      <c r="Z1063" t="s">
        <v>105</v>
      </c>
      <c r="AA1063" t="s">
        <v>1252</v>
      </c>
      <c r="AB1063" s="37">
        <v>1</v>
      </c>
      <c r="AC1063" s="37">
        <v>35780</v>
      </c>
      <c r="AD1063" s="37">
        <v>75096</v>
      </c>
      <c r="AE1063" s="37">
        <v>35780</v>
      </c>
    </row>
    <row r="1064" spans="1:31">
      <c r="A1064" t="s">
        <v>85</v>
      </c>
      <c r="B1064" t="s">
        <v>86</v>
      </c>
      <c r="C1064" t="s">
        <v>87</v>
      </c>
      <c r="D1064" t="s">
        <v>7819</v>
      </c>
      <c r="E1064" t="s">
        <v>12719</v>
      </c>
      <c r="F1064" t="s">
        <v>12720</v>
      </c>
      <c r="G1064" t="s">
        <v>7625</v>
      </c>
      <c r="H1064" t="s">
        <v>93</v>
      </c>
      <c r="I1064" t="s">
        <v>7822</v>
      </c>
      <c r="J1064" t="s">
        <v>12721</v>
      </c>
      <c r="K1064" t="s">
        <v>96</v>
      </c>
      <c r="L1064" t="s">
        <v>12722</v>
      </c>
      <c r="M1064" s="35">
        <v>46017.506273148138</v>
      </c>
      <c r="N1064" s="35">
        <v>46021.587500000001</v>
      </c>
      <c r="P1064" t="s">
        <v>7628</v>
      </c>
      <c r="R1064" t="s">
        <v>963</v>
      </c>
      <c r="S1064" t="s">
        <v>964</v>
      </c>
      <c r="U1064" t="s">
        <v>5928</v>
      </c>
      <c r="V1064" t="s">
        <v>12709</v>
      </c>
      <c r="W1064" t="s">
        <v>7628</v>
      </c>
      <c r="Y1064" t="s">
        <v>15</v>
      </c>
      <c r="Z1064" t="s">
        <v>105</v>
      </c>
      <c r="AB1064" s="37">
        <v>1</v>
      </c>
      <c r="AC1064" s="37">
        <v>35780</v>
      </c>
      <c r="AD1064" s="37">
        <v>0</v>
      </c>
      <c r="AE1064" s="37">
        <v>35780</v>
      </c>
    </row>
    <row r="1065" spans="1:31">
      <c r="A1065" t="s">
        <v>417</v>
      </c>
      <c r="B1065" t="s">
        <v>86</v>
      </c>
      <c r="C1065" t="s">
        <v>87</v>
      </c>
      <c r="D1065" t="s">
        <v>6595</v>
      </c>
      <c r="E1065" t="s">
        <v>12723</v>
      </c>
      <c r="F1065" t="s">
        <v>12724</v>
      </c>
      <c r="G1065" t="s">
        <v>7632</v>
      </c>
      <c r="H1065" t="s">
        <v>455</v>
      </c>
      <c r="I1065" t="s">
        <v>6596</v>
      </c>
      <c r="J1065" t="s">
        <v>12725</v>
      </c>
      <c r="K1065" t="s">
        <v>96</v>
      </c>
      <c r="L1065" t="s">
        <v>12726</v>
      </c>
      <c r="M1065" s="35">
        <v>46017.510613425933</v>
      </c>
      <c r="N1065" s="35">
        <v>46021.570833333331</v>
      </c>
      <c r="P1065" t="s">
        <v>7635</v>
      </c>
      <c r="Q1065" t="s">
        <v>7636</v>
      </c>
      <c r="R1065" t="s">
        <v>98</v>
      </c>
      <c r="S1065" t="s">
        <v>119</v>
      </c>
      <c r="T1065" t="s">
        <v>100</v>
      </c>
      <c r="U1065" t="s">
        <v>5928</v>
      </c>
      <c r="V1065" t="s">
        <v>12727</v>
      </c>
      <c r="W1065" t="s">
        <v>102</v>
      </c>
      <c r="Y1065" t="s">
        <v>11</v>
      </c>
      <c r="Z1065" t="s">
        <v>105</v>
      </c>
      <c r="AA1065" t="s">
        <v>2201</v>
      </c>
      <c r="AB1065" s="37">
        <v>1</v>
      </c>
      <c r="AC1065" s="37">
        <v>67654</v>
      </c>
      <c r="AD1065" s="37">
        <v>140396</v>
      </c>
      <c r="AE1065" s="37">
        <v>67654</v>
      </c>
    </row>
    <row r="1066" spans="1:31">
      <c r="A1066" t="s">
        <v>242</v>
      </c>
      <c r="B1066" t="s">
        <v>248</v>
      </c>
      <c r="C1066" t="s">
        <v>244</v>
      </c>
      <c r="D1066" t="s">
        <v>309</v>
      </c>
      <c r="E1066" t="s">
        <v>12728</v>
      </c>
      <c r="F1066" t="s">
        <v>12729</v>
      </c>
      <c r="G1066" t="s">
        <v>7632</v>
      </c>
      <c r="H1066" t="s">
        <v>248</v>
      </c>
      <c r="I1066" t="s">
        <v>242</v>
      </c>
      <c r="J1066" t="s">
        <v>12730</v>
      </c>
      <c r="K1066" t="s">
        <v>96</v>
      </c>
      <c r="L1066" t="s">
        <v>12731</v>
      </c>
      <c r="M1066" s="35">
        <v>46017.525833333333</v>
      </c>
      <c r="N1066" s="35">
        <v>46018.46875</v>
      </c>
      <c r="P1066" t="s">
        <v>7635</v>
      </c>
      <c r="Q1066" t="s">
        <v>7636</v>
      </c>
      <c r="R1066" t="s">
        <v>98</v>
      </c>
      <c r="S1066" t="s">
        <v>119</v>
      </c>
      <c r="T1066" t="s">
        <v>100</v>
      </c>
      <c r="U1066" t="s">
        <v>5928</v>
      </c>
      <c r="V1066" t="s">
        <v>12732</v>
      </c>
      <c r="W1066" t="s">
        <v>102</v>
      </c>
      <c r="Y1066" t="s">
        <v>8</v>
      </c>
      <c r="Z1066" t="s">
        <v>105</v>
      </c>
      <c r="AA1066" t="s">
        <v>2012</v>
      </c>
      <c r="AB1066" s="37">
        <v>1</v>
      </c>
      <c r="AC1066" s="37">
        <v>35780</v>
      </c>
      <c r="AD1066" s="37">
        <v>75096</v>
      </c>
      <c r="AE1066" s="37">
        <v>35780</v>
      </c>
    </row>
    <row r="1067" spans="1:31">
      <c r="A1067" t="s">
        <v>1084</v>
      </c>
      <c r="B1067" t="s">
        <v>957</v>
      </c>
      <c r="C1067" t="s">
        <v>286</v>
      </c>
      <c r="D1067" t="s">
        <v>2683</v>
      </c>
      <c r="E1067" t="s">
        <v>12733</v>
      </c>
      <c r="F1067" t="s">
        <v>12734</v>
      </c>
      <c r="G1067" t="s">
        <v>7632</v>
      </c>
      <c r="H1067" t="s">
        <v>1088</v>
      </c>
      <c r="I1067" t="s">
        <v>1084</v>
      </c>
      <c r="J1067" t="s">
        <v>12735</v>
      </c>
      <c r="K1067" t="s">
        <v>96</v>
      </c>
      <c r="L1067" t="s">
        <v>12736</v>
      </c>
      <c r="M1067" s="35">
        <v>46017.543194444443</v>
      </c>
      <c r="N1067" s="35">
        <v>46018.46597222222</v>
      </c>
      <c r="P1067" t="s">
        <v>7635</v>
      </c>
      <c r="Q1067" t="s">
        <v>7636</v>
      </c>
      <c r="R1067" t="s">
        <v>964</v>
      </c>
      <c r="S1067" t="s">
        <v>964</v>
      </c>
      <c r="T1067" t="s">
        <v>100</v>
      </c>
      <c r="U1067" t="s">
        <v>5928</v>
      </c>
      <c r="V1067" t="s">
        <v>12737</v>
      </c>
      <c r="W1067" t="s">
        <v>102</v>
      </c>
      <c r="Y1067" t="s">
        <v>8</v>
      </c>
      <c r="Z1067" t="s">
        <v>105</v>
      </c>
      <c r="AA1067" t="s">
        <v>1506</v>
      </c>
      <c r="AB1067" s="37">
        <v>1</v>
      </c>
      <c r="AC1067" s="37">
        <v>35780</v>
      </c>
      <c r="AD1067" s="37">
        <v>75096</v>
      </c>
      <c r="AE1067" s="37">
        <v>35780</v>
      </c>
    </row>
    <row r="1068" spans="1:31">
      <c r="A1068" t="s">
        <v>242</v>
      </c>
      <c r="B1068" t="s">
        <v>248</v>
      </c>
      <c r="C1068" t="s">
        <v>244</v>
      </c>
      <c r="D1068" t="s">
        <v>309</v>
      </c>
      <c r="E1068" t="s">
        <v>12738</v>
      </c>
      <c r="F1068" t="s">
        <v>12739</v>
      </c>
      <c r="G1068" t="s">
        <v>7632</v>
      </c>
      <c r="H1068" t="s">
        <v>248</v>
      </c>
      <c r="I1068" t="s">
        <v>242</v>
      </c>
      <c r="J1068" t="s">
        <v>12740</v>
      </c>
      <c r="K1068" t="s">
        <v>96</v>
      </c>
      <c r="L1068" t="s">
        <v>12741</v>
      </c>
      <c r="M1068" s="35">
        <v>46017.504594907397</v>
      </c>
      <c r="N1068" s="35">
        <v>46018.411111111112</v>
      </c>
      <c r="P1068" t="s">
        <v>7635</v>
      </c>
      <c r="Q1068" t="s">
        <v>7636</v>
      </c>
      <c r="R1068" t="s">
        <v>964</v>
      </c>
      <c r="S1068" t="s">
        <v>964</v>
      </c>
      <c r="T1068" t="s">
        <v>100</v>
      </c>
      <c r="U1068" t="s">
        <v>5928</v>
      </c>
      <c r="V1068" t="s">
        <v>12742</v>
      </c>
      <c r="W1068" t="s">
        <v>102</v>
      </c>
      <c r="Y1068" t="s">
        <v>8</v>
      </c>
      <c r="Z1068" t="s">
        <v>105</v>
      </c>
      <c r="AA1068" t="s">
        <v>514</v>
      </c>
      <c r="AB1068" s="37">
        <v>1</v>
      </c>
      <c r="AC1068" s="37">
        <v>35780</v>
      </c>
      <c r="AD1068" s="37">
        <v>75096</v>
      </c>
      <c r="AE1068" s="37">
        <v>35780</v>
      </c>
    </row>
    <row r="1069" spans="1:31">
      <c r="A1069" t="s">
        <v>85</v>
      </c>
      <c r="B1069" t="s">
        <v>86</v>
      </c>
      <c r="C1069" t="s">
        <v>87</v>
      </c>
      <c r="D1069" t="s">
        <v>7819</v>
      </c>
      <c r="E1069" t="s">
        <v>12743</v>
      </c>
      <c r="F1069" t="s">
        <v>12744</v>
      </c>
      <c r="G1069" t="s">
        <v>7625</v>
      </c>
      <c r="H1069" t="s">
        <v>93</v>
      </c>
      <c r="I1069" t="s">
        <v>7822</v>
      </c>
      <c r="J1069" t="s">
        <v>12745</v>
      </c>
      <c r="K1069" t="s">
        <v>96</v>
      </c>
      <c r="L1069" t="s">
        <v>12746</v>
      </c>
      <c r="M1069" s="35">
        <v>46017.516956018517</v>
      </c>
      <c r="N1069" s="35">
        <v>46021.59097222222</v>
      </c>
      <c r="P1069" t="s">
        <v>7628</v>
      </c>
      <c r="R1069" t="s">
        <v>963</v>
      </c>
      <c r="S1069" t="s">
        <v>963</v>
      </c>
      <c r="U1069" t="s">
        <v>5928</v>
      </c>
      <c r="V1069" t="s">
        <v>12709</v>
      </c>
      <c r="W1069" t="s">
        <v>7628</v>
      </c>
      <c r="Y1069" t="s">
        <v>15</v>
      </c>
      <c r="Z1069" t="s">
        <v>105</v>
      </c>
      <c r="AB1069" s="37">
        <v>1</v>
      </c>
      <c r="AC1069" s="37">
        <v>35780</v>
      </c>
      <c r="AD1069" s="37">
        <v>0</v>
      </c>
      <c r="AE1069" s="37">
        <v>35780</v>
      </c>
    </row>
    <row r="1070" spans="1:31">
      <c r="A1070" t="s">
        <v>189</v>
      </c>
      <c r="B1070" t="s">
        <v>190</v>
      </c>
      <c r="C1070" t="s">
        <v>191</v>
      </c>
      <c r="D1070" t="s">
        <v>210</v>
      </c>
      <c r="E1070" t="s">
        <v>12747</v>
      </c>
      <c r="F1070" t="s">
        <v>12748</v>
      </c>
      <c r="G1070" t="s">
        <v>7632</v>
      </c>
      <c r="H1070" t="s">
        <v>195</v>
      </c>
      <c r="I1070" t="s">
        <v>189</v>
      </c>
      <c r="J1070" t="s">
        <v>12749</v>
      </c>
      <c r="K1070" t="s">
        <v>96</v>
      </c>
      <c r="L1070" t="s">
        <v>12750</v>
      </c>
      <c r="M1070" s="35">
        <v>46017.568425925929</v>
      </c>
      <c r="N1070" s="35">
        <v>46021.626388888893</v>
      </c>
      <c r="P1070" t="s">
        <v>7635</v>
      </c>
      <c r="Q1070" t="s">
        <v>7636</v>
      </c>
      <c r="R1070" t="s">
        <v>98</v>
      </c>
      <c r="S1070" t="s">
        <v>99</v>
      </c>
      <c r="U1070" t="s">
        <v>5928</v>
      </c>
      <c r="V1070" t="s">
        <v>12751</v>
      </c>
      <c r="W1070" t="s">
        <v>102</v>
      </c>
      <c r="Y1070" t="s">
        <v>8</v>
      </c>
      <c r="Z1070" t="s">
        <v>105</v>
      </c>
      <c r="AA1070" t="s">
        <v>8363</v>
      </c>
      <c r="AB1070" s="37">
        <v>1</v>
      </c>
      <c r="AC1070" s="37">
        <v>35780</v>
      </c>
      <c r="AD1070" s="37">
        <v>75096</v>
      </c>
      <c r="AE1070" s="37">
        <v>35780</v>
      </c>
    </row>
    <row r="1071" spans="1:31">
      <c r="A1071" t="s">
        <v>85</v>
      </c>
      <c r="B1071" t="s">
        <v>86</v>
      </c>
      <c r="C1071" t="s">
        <v>87</v>
      </c>
      <c r="D1071" t="s">
        <v>7819</v>
      </c>
      <c r="E1071" t="s">
        <v>12752</v>
      </c>
      <c r="F1071" t="s">
        <v>12753</v>
      </c>
      <c r="G1071" t="s">
        <v>7625</v>
      </c>
      <c r="H1071" t="s">
        <v>93</v>
      </c>
      <c r="I1071" t="s">
        <v>7822</v>
      </c>
      <c r="J1071" t="s">
        <v>12754</v>
      </c>
      <c r="K1071" t="s">
        <v>96</v>
      </c>
      <c r="L1071" t="s">
        <v>12755</v>
      </c>
      <c r="M1071" s="35">
        <v>46017.514594907407</v>
      </c>
      <c r="N1071" s="35">
        <v>46021.590277777781</v>
      </c>
      <c r="P1071" t="s">
        <v>7628</v>
      </c>
      <c r="R1071" t="s">
        <v>963</v>
      </c>
      <c r="S1071" t="s">
        <v>963</v>
      </c>
      <c r="U1071" t="s">
        <v>5928</v>
      </c>
      <c r="V1071" t="s">
        <v>12709</v>
      </c>
      <c r="W1071" t="s">
        <v>7628</v>
      </c>
      <c r="Y1071" t="s">
        <v>15</v>
      </c>
      <c r="Z1071" t="s">
        <v>105</v>
      </c>
      <c r="AB1071" s="37">
        <v>1</v>
      </c>
      <c r="AC1071" s="37">
        <v>35780</v>
      </c>
      <c r="AD1071" s="37">
        <v>0</v>
      </c>
      <c r="AE1071" s="37">
        <v>35780</v>
      </c>
    </row>
    <row r="1072" spans="1:31">
      <c r="A1072" t="s">
        <v>189</v>
      </c>
      <c r="B1072" t="s">
        <v>190</v>
      </c>
      <c r="C1072" t="s">
        <v>191</v>
      </c>
      <c r="D1072" t="s">
        <v>1979</v>
      </c>
      <c r="E1072" t="s">
        <v>12756</v>
      </c>
      <c r="F1072" t="s">
        <v>9914</v>
      </c>
      <c r="G1072" t="s">
        <v>7632</v>
      </c>
      <c r="H1072" t="s">
        <v>195</v>
      </c>
      <c r="I1072" t="s">
        <v>1982</v>
      </c>
      <c r="J1072" t="s">
        <v>9915</v>
      </c>
      <c r="K1072" t="s">
        <v>96</v>
      </c>
      <c r="L1072" t="s">
        <v>12757</v>
      </c>
      <c r="M1072" s="35">
        <v>46017.533368055563</v>
      </c>
      <c r="N1072" s="35">
        <v>46020.425694444442</v>
      </c>
      <c r="P1072" t="s">
        <v>7635</v>
      </c>
      <c r="Q1072" t="s">
        <v>7636</v>
      </c>
      <c r="R1072" t="s">
        <v>98</v>
      </c>
      <c r="S1072" t="s">
        <v>119</v>
      </c>
      <c r="T1072" t="s">
        <v>100</v>
      </c>
      <c r="U1072" t="s">
        <v>5928</v>
      </c>
      <c r="V1072" t="s">
        <v>12758</v>
      </c>
      <c r="W1072" t="s">
        <v>7667</v>
      </c>
      <c r="Y1072" t="s">
        <v>13</v>
      </c>
      <c r="Z1072" t="s">
        <v>105</v>
      </c>
      <c r="AA1072" t="s">
        <v>382</v>
      </c>
      <c r="AB1072" s="37">
        <v>1</v>
      </c>
      <c r="AC1072" s="37">
        <v>35780</v>
      </c>
      <c r="AD1072" s="37">
        <v>0</v>
      </c>
      <c r="AE1072" s="37">
        <v>35780</v>
      </c>
    </row>
    <row r="1073" spans="1:31">
      <c r="A1073" t="s">
        <v>297</v>
      </c>
      <c r="B1073" t="s">
        <v>109</v>
      </c>
      <c r="C1073" t="s">
        <v>110</v>
      </c>
      <c r="D1073" t="s">
        <v>6593</v>
      </c>
      <c r="E1073" t="s">
        <v>12759</v>
      </c>
      <c r="F1073" t="s">
        <v>12760</v>
      </c>
      <c r="G1073" t="s">
        <v>7632</v>
      </c>
      <c r="H1073" t="s">
        <v>655</v>
      </c>
      <c r="I1073" t="s">
        <v>6594</v>
      </c>
      <c r="J1073" t="s">
        <v>12761</v>
      </c>
      <c r="K1073" t="s">
        <v>96</v>
      </c>
      <c r="L1073" t="s">
        <v>12762</v>
      </c>
      <c r="M1073" s="35">
        <v>46017.541030092587</v>
      </c>
      <c r="N1073" s="35">
        <v>46020.575694444437</v>
      </c>
      <c r="P1073" t="s">
        <v>7635</v>
      </c>
      <c r="Q1073" t="s">
        <v>7636</v>
      </c>
      <c r="R1073" t="s">
        <v>964</v>
      </c>
      <c r="S1073" t="s">
        <v>964</v>
      </c>
      <c r="T1073" t="s">
        <v>100</v>
      </c>
      <c r="U1073" t="s">
        <v>5928</v>
      </c>
      <c r="V1073" t="s">
        <v>12763</v>
      </c>
      <c r="W1073" t="s">
        <v>102</v>
      </c>
      <c r="Y1073" t="s">
        <v>11</v>
      </c>
      <c r="Z1073" t="s">
        <v>105</v>
      </c>
      <c r="AA1073" t="s">
        <v>2537</v>
      </c>
      <c r="AB1073" s="37">
        <v>1</v>
      </c>
      <c r="AC1073" s="37">
        <v>67654</v>
      </c>
      <c r="AD1073" s="37">
        <v>140396</v>
      </c>
      <c r="AE1073" s="37">
        <v>67654</v>
      </c>
    </row>
    <row r="1074" spans="1:31">
      <c r="A1074" t="s">
        <v>189</v>
      </c>
      <c r="B1074" t="s">
        <v>190</v>
      </c>
      <c r="C1074" t="s">
        <v>191</v>
      </c>
      <c r="D1074" t="s">
        <v>210</v>
      </c>
      <c r="E1074" t="s">
        <v>12764</v>
      </c>
      <c r="F1074" t="s">
        <v>12765</v>
      </c>
      <c r="G1074" t="s">
        <v>7632</v>
      </c>
      <c r="H1074" t="s">
        <v>195</v>
      </c>
      <c r="I1074" t="s">
        <v>189</v>
      </c>
      <c r="J1074" t="s">
        <v>12766</v>
      </c>
      <c r="K1074" t="s">
        <v>96</v>
      </c>
      <c r="L1074" t="s">
        <v>12767</v>
      </c>
      <c r="M1074" s="35">
        <v>46017.589895833327</v>
      </c>
      <c r="N1074" s="35">
        <v>46022.356249999997</v>
      </c>
      <c r="P1074" t="s">
        <v>7635</v>
      </c>
      <c r="Q1074" t="s">
        <v>7636</v>
      </c>
      <c r="R1074" t="s">
        <v>963</v>
      </c>
      <c r="S1074" t="s">
        <v>963</v>
      </c>
      <c r="U1074" t="s">
        <v>5928</v>
      </c>
      <c r="V1074" t="s">
        <v>12768</v>
      </c>
      <c r="W1074" t="s">
        <v>102</v>
      </c>
      <c r="Y1074" t="s">
        <v>8</v>
      </c>
      <c r="Z1074" t="s">
        <v>105</v>
      </c>
      <c r="AA1074" t="s">
        <v>8363</v>
      </c>
      <c r="AB1074" s="37">
        <v>1</v>
      </c>
      <c r="AC1074" s="37">
        <v>35780</v>
      </c>
      <c r="AD1074" s="37">
        <v>75096</v>
      </c>
      <c r="AE1074" s="37">
        <v>35780</v>
      </c>
    </row>
    <row r="1075" spans="1:31">
      <c r="A1075" t="s">
        <v>242</v>
      </c>
      <c r="B1075" t="s">
        <v>248</v>
      </c>
      <c r="C1075" t="s">
        <v>244</v>
      </c>
      <c r="D1075" t="s">
        <v>1021</v>
      </c>
      <c r="E1075" t="s">
        <v>12769</v>
      </c>
      <c r="F1075" t="s">
        <v>12770</v>
      </c>
      <c r="G1075" t="s">
        <v>7632</v>
      </c>
      <c r="H1075" t="s">
        <v>248</v>
      </c>
      <c r="I1075" t="s">
        <v>1024</v>
      </c>
      <c r="J1075" t="s">
        <v>12771</v>
      </c>
      <c r="K1075" t="s">
        <v>96</v>
      </c>
      <c r="L1075" t="s">
        <v>12772</v>
      </c>
      <c r="M1075" s="35">
        <v>46017.570567129631</v>
      </c>
      <c r="N1075" s="35">
        <v>46020.578472222223</v>
      </c>
      <c r="P1075" t="s">
        <v>7635</v>
      </c>
      <c r="Q1075" t="s">
        <v>7636</v>
      </c>
      <c r="R1075" t="s">
        <v>964</v>
      </c>
      <c r="S1075" t="s">
        <v>964</v>
      </c>
      <c r="T1075" t="s">
        <v>100</v>
      </c>
      <c r="U1075" t="s">
        <v>5928</v>
      </c>
      <c r="V1075" t="s">
        <v>12773</v>
      </c>
      <c r="W1075" t="s">
        <v>102</v>
      </c>
      <c r="Y1075" t="s">
        <v>11</v>
      </c>
      <c r="Z1075" t="s">
        <v>105</v>
      </c>
      <c r="AA1075" t="s">
        <v>1650</v>
      </c>
      <c r="AB1075" s="37">
        <v>1</v>
      </c>
      <c r="AC1075" s="37">
        <v>67654</v>
      </c>
      <c r="AD1075" s="37">
        <v>140396</v>
      </c>
      <c r="AE1075" s="37">
        <v>67654</v>
      </c>
    </row>
    <row r="1076" spans="1:31">
      <c r="A1076" t="s">
        <v>297</v>
      </c>
      <c r="B1076" t="s">
        <v>109</v>
      </c>
      <c r="C1076" t="s">
        <v>110</v>
      </c>
      <c r="D1076" t="s">
        <v>352</v>
      </c>
      <c r="E1076" t="s">
        <v>12774</v>
      </c>
      <c r="F1076" t="s">
        <v>12775</v>
      </c>
      <c r="G1076" t="s">
        <v>7632</v>
      </c>
      <c r="H1076" t="s">
        <v>302</v>
      </c>
      <c r="I1076" t="s">
        <v>297</v>
      </c>
      <c r="J1076" t="s">
        <v>12776</v>
      </c>
      <c r="K1076" t="s">
        <v>96</v>
      </c>
      <c r="L1076" t="s">
        <v>12777</v>
      </c>
      <c r="M1076" s="35">
        <v>46017.599004629628</v>
      </c>
      <c r="N1076" s="35">
        <v>46020.510416666657</v>
      </c>
      <c r="P1076" t="s">
        <v>7635</v>
      </c>
      <c r="Q1076" t="s">
        <v>7636</v>
      </c>
      <c r="R1076" t="s">
        <v>98</v>
      </c>
      <c r="S1076" t="s">
        <v>119</v>
      </c>
      <c r="T1076" t="s">
        <v>100</v>
      </c>
      <c r="U1076" t="s">
        <v>5928</v>
      </c>
      <c r="V1076" t="s">
        <v>12778</v>
      </c>
      <c r="W1076" t="s">
        <v>102</v>
      </c>
      <c r="Y1076" t="s">
        <v>8</v>
      </c>
      <c r="Z1076" t="s">
        <v>105</v>
      </c>
      <c r="AA1076" t="s">
        <v>787</v>
      </c>
      <c r="AB1076" s="37">
        <v>1</v>
      </c>
      <c r="AC1076" s="37">
        <v>35780</v>
      </c>
      <c r="AD1076" s="37">
        <v>75096</v>
      </c>
      <c r="AE1076" s="37">
        <v>35780</v>
      </c>
    </row>
    <row r="1077" spans="1:31">
      <c r="A1077" t="s">
        <v>242</v>
      </c>
      <c r="B1077" t="s">
        <v>248</v>
      </c>
      <c r="C1077" t="s">
        <v>244</v>
      </c>
      <c r="D1077" t="s">
        <v>309</v>
      </c>
      <c r="E1077" t="s">
        <v>12779</v>
      </c>
      <c r="F1077" t="s">
        <v>12780</v>
      </c>
      <c r="G1077" t="s">
        <v>7632</v>
      </c>
      <c r="H1077" t="s">
        <v>248</v>
      </c>
      <c r="I1077" t="s">
        <v>242</v>
      </c>
      <c r="J1077" t="s">
        <v>12781</v>
      </c>
      <c r="K1077" t="s">
        <v>96</v>
      </c>
      <c r="L1077" t="s">
        <v>12782</v>
      </c>
      <c r="M1077" s="35">
        <v>46017.594849537039</v>
      </c>
      <c r="N1077" s="35">
        <v>46018.47152777778</v>
      </c>
      <c r="P1077" t="s">
        <v>7635</v>
      </c>
      <c r="Q1077" t="s">
        <v>7636</v>
      </c>
      <c r="R1077" t="s">
        <v>98</v>
      </c>
      <c r="S1077" t="s">
        <v>99</v>
      </c>
      <c r="T1077" t="s">
        <v>100</v>
      </c>
      <c r="U1077" t="s">
        <v>5928</v>
      </c>
      <c r="V1077" t="s">
        <v>12783</v>
      </c>
      <c r="W1077" t="s">
        <v>102</v>
      </c>
      <c r="Y1077" t="s">
        <v>8</v>
      </c>
      <c r="Z1077" t="s">
        <v>105</v>
      </c>
      <c r="AA1077" t="s">
        <v>316</v>
      </c>
      <c r="AB1077" s="37">
        <v>1</v>
      </c>
      <c r="AC1077" s="37">
        <v>35780</v>
      </c>
      <c r="AD1077" s="37">
        <v>75096</v>
      </c>
      <c r="AE1077" s="37">
        <v>35780</v>
      </c>
    </row>
    <row r="1078" spans="1:31">
      <c r="A1078" t="s">
        <v>297</v>
      </c>
      <c r="B1078" t="s">
        <v>109</v>
      </c>
      <c r="C1078" t="s">
        <v>110</v>
      </c>
      <c r="D1078" t="s">
        <v>352</v>
      </c>
      <c r="E1078" t="s">
        <v>12784</v>
      </c>
      <c r="F1078" t="s">
        <v>12785</v>
      </c>
      <c r="G1078" t="s">
        <v>7632</v>
      </c>
      <c r="H1078" t="s">
        <v>302</v>
      </c>
      <c r="I1078" t="s">
        <v>297</v>
      </c>
      <c r="J1078" t="s">
        <v>12786</v>
      </c>
      <c r="K1078" t="s">
        <v>96</v>
      </c>
      <c r="L1078" t="s">
        <v>12787</v>
      </c>
      <c r="M1078" s="35">
        <v>46017.595625000002</v>
      </c>
      <c r="N1078" s="35">
        <v>46020.46597222222</v>
      </c>
      <c r="P1078" t="s">
        <v>7635</v>
      </c>
      <c r="Q1078" t="s">
        <v>7636</v>
      </c>
      <c r="T1078" t="s">
        <v>100</v>
      </c>
      <c r="U1078" t="s">
        <v>5928</v>
      </c>
      <c r="V1078" t="s">
        <v>12788</v>
      </c>
      <c r="W1078" t="s">
        <v>102</v>
      </c>
      <c r="Y1078" t="s">
        <v>8</v>
      </c>
      <c r="Z1078" t="s">
        <v>105</v>
      </c>
      <c r="AA1078" t="s">
        <v>1215</v>
      </c>
      <c r="AB1078" s="37">
        <v>1</v>
      </c>
      <c r="AC1078" s="37">
        <v>35780</v>
      </c>
      <c r="AD1078" s="37">
        <v>75096</v>
      </c>
      <c r="AE1078" s="37">
        <v>35780</v>
      </c>
    </row>
    <row r="1079" spans="1:31">
      <c r="A1079" t="s">
        <v>417</v>
      </c>
      <c r="B1079" t="s">
        <v>86</v>
      </c>
      <c r="C1079" t="s">
        <v>87</v>
      </c>
      <c r="D1079" t="s">
        <v>734</v>
      </c>
      <c r="E1079" t="s">
        <v>12789</v>
      </c>
      <c r="F1079" t="s">
        <v>12790</v>
      </c>
      <c r="G1079" t="s">
        <v>7632</v>
      </c>
      <c r="H1079" t="s">
        <v>455</v>
      </c>
      <c r="I1079" t="s">
        <v>737</v>
      </c>
      <c r="J1079" t="s">
        <v>12791</v>
      </c>
      <c r="K1079" t="s">
        <v>96</v>
      </c>
      <c r="L1079" t="s">
        <v>12792</v>
      </c>
      <c r="M1079" s="35">
        <v>46017.600405092591</v>
      </c>
      <c r="N1079" s="35">
        <v>46018.500694444447</v>
      </c>
      <c r="P1079" t="s">
        <v>7635</v>
      </c>
      <c r="Q1079" t="s">
        <v>7636</v>
      </c>
      <c r="R1079" t="s">
        <v>98</v>
      </c>
      <c r="S1079" t="s">
        <v>119</v>
      </c>
      <c r="T1079" t="s">
        <v>100</v>
      </c>
      <c r="U1079" t="s">
        <v>5928</v>
      </c>
      <c r="V1079" t="s">
        <v>12793</v>
      </c>
      <c r="W1079" t="s">
        <v>102</v>
      </c>
      <c r="Y1079" t="s">
        <v>8</v>
      </c>
      <c r="Z1079" t="s">
        <v>105</v>
      </c>
      <c r="AA1079" t="s">
        <v>426</v>
      </c>
      <c r="AB1079" s="37">
        <v>1</v>
      </c>
      <c r="AC1079" s="37">
        <v>35780</v>
      </c>
      <c r="AD1079" s="37">
        <v>75096</v>
      </c>
      <c r="AE1079" s="37">
        <v>35780</v>
      </c>
    </row>
    <row r="1080" spans="1:31">
      <c r="A1080" t="s">
        <v>297</v>
      </c>
      <c r="B1080" t="s">
        <v>109</v>
      </c>
      <c r="C1080" t="s">
        <v>110</v>
      </c>
      <c r="D1080" t="s">
        <v>299</v>
      </c>
      <c r="E1080" t="s">
        <v>12794</v>
      </c>
      <c r="F1080" t="s">
        <v>12795</v>
      </c>
      <c r="G1080" t="s">
        <v>7632</v>
      </c>
      <c r="H1080" t="s">
        <v>302</v>
      </c>
      <c r="I1080" t="s">
        <v>303</v>
      </c>
      <c r="J1080" t="s">
        <v>12796</v>
      </c>
      <c r="K1080" t="s">
        <v>96</v>
      </c>
      <c r="L1080" t="s">
        <v>12797</v>
      </c>
      <c r="M1080" s="35">
        <v>46017.602638888893</v>
      </c>
      <c r="N1080" s="35">
        <v>46020.654166666667</v>
      </c>
      <c r="P1080" t="s">
        <v>7635</v>
      </c>
      <c r="Q1080" t="s">
        <v>7636</v>
      </c>
      <c r="R1080" t="s">
        <v>964</v>
      </c>
      <c r="S1080" t="s">
        <v>964</v>
      </c>
      <c r="T1080" t="s">
        <v>100</v>
      </c>
      <c r="U1080" t="s">
        <v>5928</v>
      </c>
      <c r="V1080" t="s">
        <v>12798</v>
      </c>
      <c r="W1080" t="s">
        <v>102</v>
      </c>
      <c r="Y1080" t="s">
        <v>8</v>
      </c>
      <c r="Z1080" t="s">
        <v>105</v>
      </c>
      <c r="AA1080" t="s">
        <v>308</v>
      </c>
      <c r="AB1080" s="37">
        <v>1</v>
      </c>
      <c r="AC1080" s="37">
        <v>35780</v>
      </c>
      <c r="AD1080" s="37">
        <v>75096</v>
      </c>
      <c r="AE1080" s="37">
        <v>35780</v>
      </c>
    </row>
    <row r="1081" spans="1:31">
      <c r="A1081" t="s">
        <v>242</v>
      </c>
      <c r="B1081" t="s">
        <v>248</v>
      </c>
      <c r="C1081" t="s">
        <v>244</v>
      </c>
      <c r="D1081" t="s">
        <v>309</v>
      </c>
      <c r="E1081" t="s">
        <v>12799</v>
      </c>
      <c r="F1081" t="s">
        <v>12800</v>
      </c>
      <c r="G1081" t="s">
        <v>7632</v>
      </c>
      <c r="H1081" t="s">
        <v>248</v>
      </c>
      <c r="I1081" t="s">
        <v>242</v>
      </c>
      <c r="J1081" t="s">
        <v>12801</v>
      </c>
      <c r="K1081" t="s">
        <v>96</v>
      </c>
      <c r="L1081" t="s">
        <v>12802</v>
      </c>
      <c r="M1081" s="35">
        <v>46017.627847222233</v>
      </c>
      <c r="N1081" s="35">
        <v>46018.474999999999</v>
      </c>
      <c r="P1081" t="s">
        <v>7635</v>
      </c>
      <c r="Q1081" t="s">
        <v>7636</v>
      </c>
      <c r="R1081" t="s">
        <v>963</v>
      </c>
      <c r="S1081" t="s">
        <v>964</v>
      </c>
      <c r="T1081" t="s">
        <v>100</v>
      </c>
      <c r="U1081" t="s">
        <v>5928</v>
      </c>
      <c r="V1081" t="s">
        <v>12803</v>
      </c>
      <c r="W1081" t="s">
        <v>102</v>
      </c>
      <c r="Y1081" t="s">
        <v>8</v>
      </c>
      <c r="Z1081" t="s">
        <v>105</v>
      </c>
      <c r="AA1081" t="s">
        <v>2012</v>
      </c>
      <c r="AB1081" s="37">
        <v>1</v>
      </c>
      <c r="AC1081" s="37">
        <v>35780</v>
      </c>
      <c r="AD1081" s="37">
        <v>75096</v>
      </c>
      <c r="AE1081" s="37">
        <v>35780</v>
      </c>
    </row>
    <row r="1082" spans="1:31">
      <c r="A1082" t="s">
        <v>626</v>
      </c>
      <c r="B1082" t="s">
        <v>124</v>
      </c>
      <c r="C1082" t="s">
        <v>125</v>
      </c>
      <c r="D1082" t="s">
        <v>627</v>
      </c>
      <c r="E1082" t="s">
        <v>12804</v>
      </c>
      <c r="F1082" t="s">
        <v>12805</v>
      </c>
      <c r="G1082" t="s">
        <v>7632</v>
      </c>
      <c r="H1082" t="s">
        <v>630</v>
      </c>
      <c r="I1082" t="s">
        <v>626</v>
      </c>
      <c r="J1082" t="s">
        <v>12806</v>
      </c>
      <c r="K1082" t="s">
        <v>96</v>
      </c>
      <c r="L1082" t="s">
        <v>12807</v>
      </c>
      <c r="M1082" s="35">
        <v>46017.648414351846</v>
      </c>
      <c r="N1082" s="35">
        <v>46018.447916666657</v>
      </c>
      <c r="P1082" t="s">
        <v>7635</v>
      </c>
      <c r="Q1082" t="s">
        <v>7636</v>
      </c>
      <c r="R1082" t="s">
        <v>142</v>
      </c>
      <c r="S1082" t="s">
        <v>1415</v>
      </c>
      <c r="T1082" t="s">
        <v>100</v>
      </c>
      <c r="U1082" t="s">
        <v>5928</v>
      </c>
      <c r="V1082" t="s">
        <v>12808</v>
      </c>
      <c r="W1082" t="s">
        <v>102</v>
      </c>
      <c r="Y1082" t="s">
        <v>8</v>
      </c>
      <c r="Z1082" t="s">
        <v>105</v>
      </c>
      <c r="AA1082" t="s">
        <v>635</v>
      </c>
      <c r="AB1082" s="37">
        <v>1</v>
      </c>
      <c r="AC1082" s="37">
        <v>35780</v>
      </c>
      <c r="AD1082" s="37">
        <v>75096</v>
      </c>
      <c r="AE1082" s="37">
        <v>35780</v>
      </c>
    </row>
    <row r="1083" spans="1:31">
      <c r="A1083" t="s">
        <v>297</v>
      </c>
      <c r="B1083" t="s">
        <v>109</v>
      </c>
      <c r="C1083" t="s">
        <v>110</v>
      </c>
      <c r="D1083" t="s">
        <v>352</v>
      </c>
      <c r="E1083" t="s">
        <v>12809</v>
      </c>
      <c r="F1083" t="s">
        <v>12810</v>
      </c>
      <c r="G1083" t="s">
        <v>7632</v>
      </c>
      <c r="H1083" t="s">
        <v>302</v>
      </c>
      <c r="I1083" t="s">
        <v>297</v>
      </c>
      <c r="J1083" t="s">
        <v>12811</v>
      </c>
      <c r="K1083" t="s">
        <v>96</v>
      </c>
      <c r="L1083" t="s">
        <v>12812</v>
      </c>
      <c r="M1083" s="35">
        <v>46017.658136574071</v>
      </c>
      <c r="N1083" s="35">
        <v>46020.460416666669</v>
      </c>
      <c r="P1083" t="s">
        <v>7635</v>
      </c>
      <c r="Q1083" t="s">
        <v>7636</v>
      </c>
      <c r="R1083" t="s">
        <v>98</v>
      </c>
      <c r="S1083" t="s">
        <v>119</v>
      </c>
      <c r="T1083" t="s">
        <v>100</v>
      </c>
      <c r="U1083" t="s">
        <v>5928</v>
      </c>
      <c r="V1083" t="s">
        <v>12813</v>
      </c>
      <c r="W1083" t="s">
        <v>102</v>
      </c>
      <c r="Y1083" t="s">
        <v>8</v>
      </c>
      <c r="Z1083" t="s">
        <v>105</v>
      </c>
      <c r="AA1083" t="s">
        <v>485</v>
      </c>
      <c r="AB1083" s="37">
        <v>1</v>
      </c>
      <c r="AC1083" s="37">
        <v>35780</v>
      </c>
      <c r="AD1083" s="37">
        <v>75096</v>
      </c>
      <c r="AE1083" s="37">
        <v>35780</v>
      </c>
    </row>
    <row r="1084" spans="1:31">
      <c r="A1084" t="s">
        <v>297</v>
      </c>
      <c r="B1084" t="s">
        <v>109</v>
      </c>
      <c r="C1084" t="s">
        <v>110</v>
      </c>
      <c r="D1084" t="s">
        <v>2125</v>
      </c>
      <c r="E1084" t="s">
        <v>12814</v>
      </c>
      <c r="F1084" t="s">
        <v>12815</v>
      </c>
      <c r="G1084" t="s">
        <v>7632</v>
      </c>
      <c r="H1084" t="s">
        <v>302</v>
      </c>
      <c r="I1084" t="s">
        <v>2128</v>
      </c>
      <c r="J1084" t="s">
        <v>12816</v>
      </c>
      <c r="K1084" t="s">
        <v>96</v>
      </c>
      <c r="L1084" t="s">
        <v>12817</v>
      </c>
      <c r="M1084" s="35">
        <v>46017.628541666672</v>
      </c>
      <c r="N1084" s="35">
        <v>46020.580555555563</v>
      </c>
      <c r="P1084" t="s">
        <v>7635</v>
      </c>
      <c r="Q1084" t="s">
        <v>7636</v>
      </c>
      <c r="R1084" t="s">
        <v>98</v>
      </c>
      <c r="S1084" t="s">
        <v>99</v>
      </c>
      <c r="T1084" t="s">
        <v>100</v>
      </c>
      <c r="U1084" t="s">
        <v>5928</v>
      </c>
      <c r="V1084" t="s">
        <v>12818</v>
      </c>
      <c r="W1084" t="s">
        <v>102</v>
      </c>
      <c r="Y1084" t="s">
        <v>11</v>
      </c>
      <c r="Z1084" t="s">
        <v>105</v>
      </c>
      <c r="AA1084" t="s">
        <v>1005</v>
      </c>
      <c r="AB1084" s="37">
        <v>1</v>
      </c>
      <c r="AC1084" s="37">
        <v>67654</v>
      </c>
      <c r="AD1084" s="37">
        <v>140396</v>
      </c>
      <c r="AE1084" s="37">
        <v>67654</v>
      </c>
    </row>
    <row r="1085" spans="1:31">
      <c r="A1085" t="s">
        <v>189</v>
      </c>
      <c r="B1085" t="s">
        <v>190</v>
      </c>
      <c r="C1085" t="s">
        <v>191</v>
      </c>
      <c r="D1085" t="s">
        <v>905</v>
      </c>
      <c r="E1085" t="s">
        <v>12819</v>
      </c>
      <c r="F1085" t="s">
        <v>12820</v>
      </c>
      <c r="G1085" t="s">
        <v>7632</v>
      </c>
      <c r="H1085" t="s">
        <v>195</v>
      </c>
      <c r="I1085" t="s">
        <v>908</v>
      </c>
      <c r="J1085" t="s">
        <v>12821</v>
      </c>
      <c r="K1085" t="s">
        <v>96</v>
      </c>
      <c r="L1085" t="s">
        <v>12822</v>
      </c>
      <c r="M1085" s="35">
        <v>46017.671157407407</v>
      </c>
      <c r="N1085" s="35">
        <v>46021.627083333333</v>
      </c>
      <c r="P1085" t="s">
        <v>7635</v>
      </c>
      <c r="Q1085" t="s">
        <v>7636</v>
      </c>
      <c r="R1085" t="s">
        <v>98</v>
      </c>
      <c r="S1085" t="s">
        <v>99</v>
      </c>
      <c r="U1085" t="s">
        <v>5928</v>
      </c>
      <c r="V1085" t="s">
        <v>12823</v>
      </c>
      <c r="W1085" t="s">
        <v>102</v>
      </c>
      <c r="Y1085" t="s">
        <v>8</v>
      </c>
      <c r="Z1085" t="s">
        <v>105</v>
      </c>
      <c r="AA1085" t="s">
        <v>8363</v>
      </c>
      <c r="AB1085" s="37">
        <v>1</v>
      </c>
      <c r="AC1085" s="37">
        <v>35780</v>
      </c>
      <c r="AD1085" s="37">
        <v>75096</v>
      </c>
      <c r="AE1085" s="37">
        <v>35780</v>
      </c>
    </row>
    <row r="1086" spans="1:31">
      <c r="A1086" t="s">
        <v>1261</v>
      </c>
      <c r="B1086" t="s">
        <v>124</v>
      </c>
      <c r="C1086" t="s">
        <v>125</v>
      </c>
      <c r="D1086" t="s">
        <v>1262</v>
      </c>
      <c r="E1086" t="s">
        <v>12824</v>
      </c>
      <c r="F1086" t="s">
        <v>7943</v>
      </c>
      <c r="G1086" t="s">
        <v>7632</v>
      </c>
      <c r="H1086" t="s">
        <v>1265</v>
      </c>
      <c r="I1086" t="s">
        <v>1261</v>
      </c>
      <c r="J1086" t="s">
        <v>7944</v>
      </c>
      <c r="K1086" t="s">
        <v>96</v>
      </c>
      <c r="L1086" t="s">
        <v>12825</v>
      </c>
      <c r="M1086" s="35">
        <v>46017.72347222222</v>
      </c>
      <c r="N1086" s="35">
        <v>46021.338888888888</v>
      </c>
      <c r="P1086" t="s">
        <v>7635</v>
      </c>
      <c r="Q1086" t="s">
        <v>7636</v>
      </c>
      <c r="R1086" t="s">
        <v>963</v>
      </c>
      <c r="S1086" t="s">
        <v>963</v>
      </c>
      <c r="T1086" t="s">
        <v>100</v>
      </c>
      <c r="U1086" t="s">
        <v>5928</v>
      </c>
      <c r="V1086" t="s">
        <v>12826</v>
      </c>
      <c r="W1086" t="s">
        <v>102</v>
      </c>
      <c r="Y1086" t="s">
        <v>8</v>
      </c>
      <c r="Z1086" t="s">
        <v>105</v>
      </c>
      <c r="AA1086" t="s">
        <v>2530</v>
      </c>
      <c r="AB1086" s="37">
        <v>1</v>
      </c>
      <c r="AC1086" s="37">
        <v>35780</v>
      </c>
      <c r="AD1086" s="37">
        <v>75096</v>
      </c>
      <c r="AE1086" s="37">
        <v>35780</v>
      </c>
    </row>
    <row r="1087" spans="1:31">
      <c r="A1087" t="s">
        <v>417</v>
      </c>
      <c r="B1087" t="s">
        <v>86</v>
      </c>
      <c r="C1087" t="s">
        <v>87</v>
      </c>
      <c r="D1087" t="s">
        <v>1471</v>
      </c>
      <c r="E1087" t="s">
        <v>12827</v>
      </c>
      <c r="F1087" t="s">
        <v>12828</v>
      </c>
      <c r="G1087" t="s">
        <v>7625</v>
      </c>
      <c r="H1087" t="s">
        <v>455</v>
      </c>
      <c r="I1087" t="s">
        <v>1474</v>
      </c>
      <c r="J1087" t="s">
        <v>12829</v>
      </c>
      <c r="K1087" t="s">
        <v>96</v>
      </c>
      <c r="L1087" t="s">
        <v>12830</v>
      </c>
      <c r="M1087" s="35">
        <v>46018.375</v>
      </c>
      <c r="N1087" s="35">
        <v>46022.401388888888</v>
      </c>
      <c r="P1087" t="s">
        <v>7628</v>
      </c>
      <c r="R1087" t="s">
        <v>98</v>
      </c>
      <c r="S1087" t="s">
        <v>119</v>
      </c>
      <c r="U1087" t="s">
        <v>5928</v>
      </c>
      <c r="V1087" t="s">
        <v>12831</v>
      </c>
      <c r="W1087" t="s">
        <v>7628</v>
      </c>
      <c r="Y1087" t="s">
        <v>13</v>
      </c>
      <c r="Z1087" t="s">
        <v>105</v>
      </c>
      <c r="AB1087" s="37">
        <v>1</v>
      </c>
      <c r="AC1087" s="37">
        <v>35780</v>
      </c>
      <c r="AD1087" s="37">
        <v>0</v>
      </c>
      <c r="AE1087" s="37">
        <v>35780</v>
      </c>
    </row>
    <row r="1088" spans="1:31">
      <c r="A1088" t="s">
        <v>417</v>
      </c>
      <c r="B1088" t="s">
        <v>86</v>
      </c>
      <c r="C1088" t="s">
        <v>87</v>
      </c>
      <c r="D1088" t="s">
        <v>452</v>
      </c>
      <c r="E1088" t="s">
        <v>12832</v>
      </c>
      <c r="F1088" t="s">
        <v>12833</v>
      </c>
      <c r="G1088" t="s">
        <v>7632</v>
      </c>
      <c r="H1088" t="s">
        <v>455</v>
      </c>
      <c r="I1088" t="s">
        <v>417</v>
      </c>
      <c r="J1088" t="s">
        <v>12834</v>
      </c>
      <c r="K1088" t="s">
        <v>96</v>
      </c>
      <c r="L1088" t="s">
        <v>12835</v>
      </c>
      <c r="M1088" s="35">
        <v>46017.718101851853</v>
      </c>
      <c r="N1088" s="35">
        <v>46020.591666666667</v>
      </c>
      <c r="P1088" t="s">
        <v>7635</v>
      </c>
      <c r="Q1088" t="s">
        <v>7636</v>
      </c>
      <c r="R1088" t="s">
        <v>98</v>
      </c>
      <c r="S1088" t="s">
        <v>99</v>
      </c>
      <c r="T1088" t="s">
        <v>100</v>
      </c>
      <c r="U1088" t="s">
        <v>5928</v>
      </c>
      <c r="V1088" t="s">
        <v>12836</v>
      </c>
      <c r="W1088" t="s">
        <v>102</v>
      </c>
      <c r="Y1088" t="s">
        <v>8</v>
      </c>
      <c r="Z1088" t="s">
        <v>105</v>
      </c>
      <c r="AA1088" t="s">
        <v>478</v>
      </c>
      <c r="AB1088" s="37">
        <v>1</v>
      </c>
      <c r="AC1088" s="37">
        <v>35780</v>
      </c>
      <c r="AD1088" s="37">
        <v>75096</v>
      </c>
      <c r="AE1088" s="37">
        <v>35780</v>
      </c>
    </row>
    <row r="1089" spans="1:31">
      <c r="A1089" t="s">
        <v>297</v>
      </c>
      <c r="B1089" t="s">
        <v>109</v>
      </c>
      <c r="C1089" t="s">
        <v>110</v>
      </c>
      <c r="D1089" t="s">
        <v>1449</v>
      </c>
      <c r="E1089" t="s">
        <v>12837</v>
      </c>
      <c r="F1089" t="s">
        <v>12838</v>
      </c>
      <c r="G1089" t="s">
        <v>7632</v>
      </c>
      <c r="H1089" t="s">
        <v>302</v>
      </c>
      <c r="I1089" t="s">
        <v>1452</v>
      </c>
      <c r="J1089" t="s">
        <v>12839</v>
      </c>
      <c r="K1089" t="s">
        <v>96</v>
      </c>
      <c r="L1089" t="s">
        <v>12840</v>
      </c>
      <c r="M1089" s="35">
        <v>46017.717083333337</v>
      </c>
      <c r="N1089" s="35">
        <v>46020.663888888892</v>
      </c>
      <c r="P1089" t="s">
        <v>7635</v>
      </c>
      <c r="Q1089" t="s">
        <v>7636</v>
      </c>
      <c r="R1089" t="s">
        <v>964</v>
      </c>
      <c r="S1089" t="s">
        <v>964</v>
      </c>
      <c r="T1089" t="s">
        <v>100</v>
      </c>
      <c r="U1089" t="s">
        <v>5928</v>
      </c>
      <c r="V1089" t="s">
        <v>12841</v>
      </c>
      <c r="W1089" t="s">
        <v>102</v>
      </c>
      <c r="Y1089" t="s">
        <v>11</v>
      </c>
      <c r="Z1089" t="s">
        <v>105</v>
      </c>
      <c r="AA1089" t="s">
        <v>359</v>
      </c>
      <c r="AB1089" s="37">
        <v>1</v>
      </c>
      <c r="AC1089" s="37">
        <v>67654</v>
      </c>
      <c r="AD1089" s="37">
        <v>140396</v>
      </c>
      <c r="AE1089" s="37">
        <v>67654</v>
      </c>
    </row>
    <row r="1090" spans="1:31">
      <c r="A1090" t="s">
        <v>297</v>
      </c>
      <c r="B1090" t="s">
        <v>109</v>
      </c>
      <c r="C1090" t="s">
        <v>110</v>
      </c>
      <c r="D1090" t="s">
        <v>352</v>
      </c>
      <c r="E1090" t="s">
        <v>12842</v>
      </c>
      <c r="F1090" t="s">
        <v>12843</v>
      </c>
      <c r="G1090" t="s">
        <v>7632</v>
      </c>
      <c r="H1090" t="s">
        <v>302</v>
      </c>
      <c r="I1090" t="s">
        <v>297</v>
      </c>
      <c r="J1090" t="s">
        <v>12844</v>
      </c>
      <c r="K1090" t="s">
        <v>96</v>
      </c>
      <c r="L1090" t="s">
        <v>12845</v>
      </c>
      <c r="M1090" s="35">
        <v>46017.718738425923</v>
      </c>
      <c r="N1090" s="35">
        <v>46020.51458333333</v>
      </c>
      <c r="P1090" t="s">
        <v>7635</v>
      </c>
      <c r="Q1090" t="s">
        <v>7636</v>
      </c>
      <c r="R1090" t="s">
        <v>98</v>
      </c>
      <c r="S1090" t="s">
        <v>99</v>
      </c>
      <c r="T1090" t="s">
        <v>100</v>
      </c>
      <c r="U1090" t="s">
        <v>5928</v>
      </c>
      <c r="V1090" t="s">
        <v>12846</v>
      </c>
      <c r="W1090" t="s">
        <v>102</v>
      </c>
      <c r="Y1090" t="s">
        <v>8</v>
      </c>
      <c r="Z1090" t="s">
        <v>105</v>
      </c>
      <c r="AA1090" t="s">
        <v>787</v>
      </c>
      <c r="AB1090" s="37">
        <v>1</v>
      </c>
      <c r="AC1090" s="37">
        <v>35780</v>
      </c>
      <c r="AD1090" s="37">
        <v>75096</v>
      </c>
      <c r="AE1090" s="37">
        <v>35780</v>
      </c>
    </row>
    <row r="1091" spans="1:31">
      <c r="A1091" t="s">
        <v>1168</v>
      </c>
      <c r="B1091" t="s">
        <v>124</v>
      </c>
      <c r="C1091" t="s">
        <v>125</v>
      </c>
      <c r="D1091" t="s">
        <v>5438</v>
      </c>
      <c r="E1091" t="s">
        <v>12847</v>
      </c>
      <c r="F1091" t="s">
        <v>5440</v>
      </c>
      <c r="G1091" t="s">
        <v>7632</v>
      </c>
      <c r="H1091" t="s">
        <v>1172</v>
      </c>
      <c r="I1091" t="s">
        <v>5441</v>
      </c>
      <c r="J1091" t="s">
        <v>5442</v>
      </c>
      <c r="K1091" t="s">
        <v>96</v>
      </c>
      <c r="L1091" t="s">
        <v>12848</v>
      </c>
      <c r="M1091" s="35">
        <v>46018.375</v>
      </c>
      <c r="N1091" s="35">
        <v>46020.431944444441</v>
      </c>
      <c r="P1091" t="s">
        <v>7635</v>
      </c>
      <c r="Q1091" t="s">
        <v>7636</v>
      </c>
      <c r="R1091" t="s">
        <v>98</v>
      </c>
      <c r="S1091" t="s">
        <v>119</v>
      </c>
      <c r="T1091" t="s">
        <v>100</v>
      </c>
      <c r="U1091" t="s">
        <v>5928</v>
      </c>
      <c r="V1091" t="s">
        <v>12849</v>
      </c>
      <c r="W1091" t="s">
        <v>102</v>
      </c>
      <c r="Y1091" t="s">
        <v>11</v>
      </c>
      <c r="Z1091" t="s">
        <v>105</v>
      </c>
      <c r="AA1091" t="s">
        <v>158</v>
      </c>
      <c r="AB1091" s="37">
        <v>1</v>
      </c>
      <c r="AC1091" s="37">
        <v>67654</v>
      </c>
      <c r="AD1091" s="37">
        <v>140396</v>
      </c>
      <c r="AE1091" s="37">
        <v>67654</v>
      </c>
    </row>
    <row r="1092" spans="1:31">
      <c r="A1092" t="s">
        <v>317</v>
      </c>
      <c r="B1092" t="s">
        <v>124</v>
      </c>
      <c r="C1092" t="s">
        <v>125</v>
      </c>
      <c r="D1092" t="s">
        <v>1441</v>
      </c>
      <c r="E1092" t="s">
        <v>12850</v>
      </c>
      <c r="F1092" t="s">
        <v>12851</v>
      </c>
      <c r="G1092" t="s">
        <v>7632</v>
      </c>
      <c r="H1092" t="s">
        <v>321</v>
      </c>
      <c r="I1092" t="s">
        <v>317</v>
      </c>
      <c r="J1092" t="s">
        <v>12852</v>
      </c>
      <c r="K1092" t="s">
        <v>96</v>
      </c>
      <c r="L1092" t="s">
        <v>12853</v>
      </c>
      <c r="M1092" s="35">
        <v>46018.375</v>
      </c>
      <c r="N1092" s="35">
        <v>46020.46875</v>
      </c>
      <c r="P1092" t="s">
        <v>7635</v>
      </c>
      <c r="Q1092" t="s">
        <v>7636</v>
      </c>
      <c r="R1092" t="s">
        <v>98</v>
      </c>
      <c r="S1092" t="s">
        <v>119</v>
      </c>
      <c r="T1092" t="s">
        <v>100</v>
      </c>
      <c r="U1092" t="s">
        <v>5928</v>
      </c>
      <c r="V1092" t="s">
        <v>12854</v>
      </c>
      <c r="W1092" t="s">
        <v>102</v>
      </c>
      <c r="Y1092" t="s">
        <v>8</v>
      </c>
      <c r="Z1092" t="s">
        <v>105</v>
      </c>
      <c r="AA1092" t="s">
        <v>1448</v>
      </c>
      <c r="AB1092" s="37">
        <v>1</v>
      </c>
      <c r="AC1092" s="37">
        <v>35780</v>
      </c>
      <c r="AD1092" s="37">
        <v>75096</v>
      </c>
      <c r="AE1092" s="37">
        <v>35780</v>
      </c>
    </row>
    <row r="1093" spans="1:31">
      <c r="A1093" t="s">
        <v>417</v>
      </c>
      <c r="B1093" t="s">
        <v>86</v>
      </c>
      <c r="C1093" t="s">
        <v>87</v>
      </c>
      <c r="D1093" t="s">
        <v>470</v>
      </c>
      <c r="E1093" t="s">
        <v>12855</v>
      </c>
      <c r="F1093" t="s">
        <v>12856</v>
      </c>
      <c r="G1093" t="s">
        <v>7632</v>
      </c>
      <c r="H1093" t="s">
        <v>455</v>
      </c>
      <c r="I1093" t="s">
        <v>473</v>
      </c>
      <c r="J1093" t="s">
        <v>12857</v>
      </c>
      <c r="K1093" t="s">
        <v>96</v>
      </c>
      <c r="L1093" t="s">
        <v>12858</v>
      </c>
      <c r="M1093" s="35">
        <v>46018.375</v>
      </c>
      <c r="N1093" s="35">
        <v>46020.474999999999</v>
      </c>
      <c r="P1093" t="s">
        <v>7635</v>
      </c>
      <c r="Q1093" t="s">
        <v>7636</v>
      </c>
      <c r="R1093" t="s">
        <v>98</v>
      </c>
      <c r="S1093" t="s">
        <v>99</v>
      </c>
      <c r="T1093" t="s">
        <v>100</v>
      </c>
      <c r="U1093" t="s">
        <v>5928</v>
      </c>
      <c r="V1093" t="s">
        <v>12859</v>
      </c>
      <c r="W1093" t="s">
        <v>102</v>
      </c>
      <c r="Y1093" t="s">
        <v>11</v>
      </c>
      <c r="Z1093" t="s">
        <v>105</v>
      </c>
      <c r="AA1093" t="s">
        <v>1318</v>
      </c>
      <c r="AB1093" s="37">
        <v>1</v>
      </c>
      <c r="AC1093" s="37">
        <v>67654</v>
      </c>
      <c r="AD1093" s="37">
        <v>140396</v>
      </c>
      <c r="AE1093" s="37">
        <v>67654</v>
      </c>
    </row>
    <row r="1094" spans="1:31">
      <c r="A1094" t="s">
        <v>297</v>
      </c>
      <c r="B1094" t="s">
        <v>109</v>
      </c>
      <c r="C1094" t="s">
        <v>110</v>
      </c>
      <c r="D1094" t="s">
        <v>352</v>
      </c>
      <c r="E1094" t="s">
        <v>12860</v>
      </c>
      <c r="F1094" t="s">
        <v>1950</v>
      </c>
      <c r="G1094" t="s">
        <v>7632</v>
      </c>
      <c r="H1094" t="s">
        <v>302</v>
      </c>
      <c r="I1094" t="s">
        <v>297</v>
      </c>
      <c r="J1094" t="s">
        <v>1951</v>
      </c>
      <c r="K1094" t="s">
        <v>96</v>
      </c>
      <c r="L1094" t="s">
        <v>12861</v>
      </c>
      <c r="M1094" s="35">
        <v>46018.375</v>
      </c>
      <c r="N1094" s="35">
        <v>46020.486805555563</v>
      </c>
      <c r="P1094" t="s">
        <v>7635</v>
      </c>
      <c r="Q1094" t="s">
        <v>7636</v>
      </c>
      <c r="R1094" t="s">
        <v>142</v>
      </c>
      <c r="S1094" t="s">
        <v>1415</v>
      </c>
      <c r="T1094" t="s">
        <v>100</v>
      </c>
      <c r="U1094" t="s">
        <v>5928</v>
      </c>
      <c r="V1094" t="s">
        <v>12862</v>
      </c>
      <c r="W1094" t="s">
        <v>102</v>
      </c>
      <c r="Y1094" t="s">
        <v>8</v>
      </c>
      <c r="Z1094" t="s">
        <v>105</v>
      </c>
      <c r="AA1094" t="s">
        <v>485</v>
      </c>
      <c r="AB1094" s="37">
        <v>1</v>
      </c>
      <c r="AC1094" s="37">
        <v>35780</v>
      </c>
      <c r="AD1094" s="37">
        <v>75096</v>
      </c>
      <c r="AE1094" s="37">
        <v>35780</v>
      </c>
    </row>
    <row r="1095" spans="1:31">
      <c r="A1095" t="s">
        <v>242</v>
      </c>
      <c r="B1095" t="s">
        <v>248</v>
      </c>
      <c r="C1095" t="s">
        <v>244</v>
      </c>
      <c r="D1095" t="s">
        <v>309</v>
      </c>
      <c r="E1095" t="s">
        <v>12863</v>
      </c>
      <c r="F1095" t="s">
        <v>12864</v>
      </c>
      <c r="G1095" t="s">
        <v>7632</v>
      </c>
      <c r="H1095" t="s">
        <v>248</v>
      </c>
      <c r="I1095" t="s">
        <v>242</v>
      </c>
      <c r="J1095" t="s">
        <v>12865</v>
      </c>
      <c r="K1095" t="s">
        <v>96</v>
      </c>
      <c r="L1095" t="s">
        <v>12866</v>
      </c>
      <c r="M1095" s="35">
        <v>46018.375</v>
      </c>
      <c r="N1095" s="35">
        <v>46022.306250000001</v>
      </c>
      <c r="P1095" t="s">
        <v>7635</v>
      </c>
      <c r="Q1095" t="s">
        <v>7636</v>
      </c>
      <c r="R1095" t="s">
        <v>963</v>
      </c>
      <c r="S1095" t="s">
        <v>964</v>
      </c>
      <c r="T1095" t="s">
        <v>100</v>
      </c>
      <c r="U1095" t="s">
        <v>5928</v>
      </c>
      <c r="V1095" t="s">
        <v>12867</v>
      </c>
      <c r="W1095" t="s">
        <v>102</v>
      </c>
      <c r="Y1095" t="s">
        <v>8</v>
      </c>
      <c r="Z1095" t="s">
        <v>105</v>
      </c>
      <c r="AA1095" t="s">
        <v>1031</v>
      </c>
      <c r="AB1095" s="37">
        <v>1</v>
      </c>
      <c r="AC1095" s="37">
        <v>35780</v>
      </c>
      <c r="AD1095" s="37">
        <v>75096</v>
      </c>
      <c r="AE1095" s="37">
        <v>35780</v>
      </c>
    </row>
    <row r="1096" spans="1:31">
      <c r="A1096" t="s">
        <v>417</v>
      </c>
      <c r="B1096" t="s">
        <v>86</v>
      </c>
      <c r="C1096" t="s">
        <v>87</v>
      </c>
      <c r="D1096" t="s">
        <v>734</v>
      </c>
      <c r="E1096" t="s">
        <v>12868</v>
      </c>
      <c r="F1096" t="s">
        <v>12869</v>
      </c>
      <c r="G1096" t="s">
        <v>7632</v>
      </c>
      <c r="H1096" t="s">
        <v>455</v>
      </c>
      <c r="I1096" t="s">
        <v>737</v>
      </c>
      <c r="J1096" t="s">
        <v>12870</v>
      </c>
      <c r="K1096" t="s">
        <v>96</v>
      </c>
      <c r="L1096" t="s">
        <v>12871</v>
      </c>
      <c r="M1096" s="35">
        <v>46018.375</v>
      </c>
      <c r="N1096" s="35">
        <v>46020.463888888888</v>
      </c>
      <c r="P1096" t="s">
        <v>7635</v>
      </c>
      <c r="Q1096" t="s">
        <v>7636</v>
      </c>
      <c r="R1096" t="s">
        <v>98</v>
      </c>
      <c r="S1096" t="s">
        <v>99</v>
      </c>
      <c r="T1096" t="s">
        <v>100</v>
      </c>
      <c r="U1096" t="s">
        <v>5928</v>
      </c>
      <c r="V1096" t="s">
        <v>12872</v>
      </c>
      <c r="W1096" t="s">
        <v>102</v>
      </c>
      <c r="Y1096" t="s">
        <v>8</v>
      </c>
      <c r="Z1096" t="s">
        <v>105</v>
      </c>
      <c r="AA1096" t="s">
        <v>426</v>
      </c>
      <c r="AB1096" s="37">
        <v>1</v>
      </c>
      <c r="AC1096" s="37">
        <v>35780</v>
      </c>
      <c r="AD1096" s="37">
        <v>75096</v>
      </c>
      <c r="AE1096" s="37">
        <v>35780</v>
      </c>
    </row>
    <row r="1097" spans="1:31">
      <c r="A1097" t="s">
        <v>85</v>
      </c>
      <c r="B1097" t="s">
        <v>86</v>
      </c>
      <c r="C1097" t="s">
        <v>87</v>
      </c>
      <c r="D1097" t="s">
        <v>88</v>
      </c>
      <c r="E1097" t="s">
        <v>12873</v>
      </c>
      <c r="F1097" t="s">
        <v>12874</v>
      </c>
      <c r="G1097" t="s">
        <v>7632</v>
      </c>
      <c r="H1097" t="s">
        <v>93</v>
      </c>
      <c r="I1097" t="s">
        <v>94</v>
      </c>
      <c r="J1097" t="s">
        <v>12875</v>
      </c>
      <c r="K1097" t="s">
        <v>96</v>
      </c>
      <c r="L1097" t="s">
        <v>12876</v>
      </c>
      <c r="M1097" s="35">
        <v>46018</v>
      </c>
      <c r="N1097" s="35">
        <v>46021.652083333327</v>
      </c>
      <c r="P1097" t="s">
        <v>7635</v>
      </c>
      <c r="Q1097" t="s">
        <v>7636</v>
      </c>
      <c r="R1097" t="s">
        <v>98</v>
      </c>
      <c r="S1097" t="s">
        <v>99</v>
      </c>
      <c r="T1097" t="s">
        <v>100</v>
      </c>
      <c r="U1097" t="s">
        <v>5928</v>
      </c>
      <c r="V1097" t="s">
        <v>12877</v>
      </c>
      <c r="W1097" t="s">
        <v>102</v>
      </c>
      <c r="Y1097" t="s">
        <v>104</v>
      </c>
      <c r="Z1097" t="s">
        <v>105</v>
      </c>
      <c r="AA1097" t="s">
        <v>451</v>
      </c>
      <c r="AB1097" s="37">
        <v>1</v>
      </c>
      <c r="AC1097" s="37">
        <v>35780</v>
      </c>
      <c r="AD1097" s="37">
        <v>196537</v>
      </c>
      <c r="AE1097" s="37">
        <v>35780</v>
      </c>
    </row>
    <row r="1098" spans="1:31">
      <c r="A1098" t="s">
        <v>417</v>
      </c>
      <c r="B1098" t="s">
        <v>86</v>
      </c>
      <c r="C1098" t="s">
        <v>87</v>
      </c>
      <c r="D1098" t="s">
        <v>734</v>
      </c>
      <c r="E1098" t="s">
        <v>12878</v>
      </c>
      <c r="F1098" t="s">
        <v>12879</v>
      </c>
      <c r="G1098" t="s">
        <v>7632</v>
      </c>
      <c r="H1098" t="s">
        <v>455</v>
      </c>
      <c r="I1098" t="s">
        <v>737</v>
      </c>
      <c r="J1098" t="s">
        <v>12880</v>
      </c>
      <c r="K1098" t="s">
        <v>96</v>
      </c>
      <c r="L1098" t="s">
        <v>12881</v>
      </c>
      <c r="M1098" s="35">
        <v>46018.411226851851</v>
      </c>
      <c r="N1098" s="35">
        <v>46020.40625</v>
      </c>
      <c r="P1098" t="s">
        <v>7635</v>
      </c>
      <c r="Q1098" t="s">
        <v>7636</v>
      </c>
      <c r="R1098" t="s">
        <v>963</v>
      </c>
      <c r="S1098" t="s">
        <v>963</v>
      </c>
      <c r="T1098" t="s">
        <v>100</v>
      </c>
      <c r="U1098" t="s">
        <v>5928</v>
      </c>
      <c r="V1098" t="s">
        <v>12882</v>
      </c>
      <c r="W1098" t="s">
        <v>102</v>
      </c>
      <c r="Y1098" t="s">
        <v>8</v>
      </c>
      <c r="Z1098" t="s">
        <v>105</v>
      </c>
      <c r="AA1098" t="s">
        <v>426</v>
      </c>
      <c r="AB1098" s="37">
        <v>1</v>
      </c>
      <c r="AC1098" s="37">
        <v>35780</v>
      </c>
      <c r="AD1098" s="37">
        <v>75096</v>
      </c>
      <c r="AE1098" s="37">
        <v>35780</v>
      </c>
    </row>
    <row r="1099" spans="1:31">
      <c r="A1099" t="s">
        <v>242</v>
      </c>
      <c r="B1099" t="s">
        <v>248</v>
      </c>
      <c r="C1099" t="s">
        <v>244</v>
      </c>
      <c r="D1099" t="s">
        <v>309</v>
      </c>
      <c r="E1099" t="s">
        <v>12883</v>
      </c>
      <c r="F1099" t="s">
        <v>9764</v>
      </c>
      <c r="G1099" t="s">
        <v>7632</v>
      </c>
      <c r="H1099" t="s">
        <v>248</v>
      </c>
      <c r="I1099" t="s">
        <v>242</v>
      </c>
      <c r="J1099" t="s">
        <v>9765</v>
      </c>
      <c r="K1099" t="s">
        <v>96</v>
      </c>
      <c r="L1099" t="s">
        <v>12884</v>
      </c>
      <c r="M1099" s="35">
        <v>46018.418240740742</v>
      </c>
      <c r="N1099" s="35">
        <v>46021.599999999999</v>
      </c>
      <c r="P1099" t="s">
        <v>7635</v>
      </c>
      <c r="Q1099" t="s">
        <v>7636</v>
      </c>
      <c r="R1099" t="s">
        <v>964</v>
      </c>
      <c r="S1099" t="s">
        <v>964</v>
      </c>
      <c r="T1099" t="s">
        <v>100</v>
      </c>
      <c r="U1099" t="s">
        <v>5928</v>
      </c>
      <c r="V1099" t="s">
        <v>12885</v>
      </c>
      <c r="W1099" t="s">
        <v>102</v>
      </c>
      <c r="Y1099" t="s">
        <v>8</v>
      </c>
      <c r="Z1099" t="s">
        <v>105</v>
      </c>
      <c r="AA1099" t="s">
        <v>2012</v>
      </c>
      <c r="AB1099" s="37">
        <v>1</v>
      </c>
      <c r="AC1099" s="37">
        <v>35780</v>
      </c>
      <c r="AD1099" s="37">
        <v>75096</v>
      </c>
      <c r="AE1099" s="37">
        <v>35780</v>
      </c>
    </row>
    <row r="1100" spans="1:31">
      <c r="A1100" t="s">
        <v>297</v>
      </c>
      <c r="B1100" t="s">
        <v>109</v>
      </c>
      <c r="C1100" t="s">
        <v>110</v>
      </c>
      <c r="D1100" t="s">
        <v>299</v>
      </c>
      <c r="E1100" t="s">
        <v>12886</v>
      </c>
      <c r="F1100" t="s">
        <v>4093</v>
      </c>
      <c r="G1100" t="s">
        <v>7632</v>
      </c>
      <c r="H1100" t="s">
        <v>302</v>
      </c>
      <c r="I1100" t="s">
        <v>303</v>
      </c>
      <c r="J1100" t="s">
        <v>4094</v>
      </c>
      <c r="K1100" t="s">
        <v>96</v>
      </c>
      <c r="L1100" t="s">
        <v>12887</v>
      </c>
      <c r="M1100" s="35">
        <v>46018.421516203707</v>
      </c>
      <c r="N1100" s="35">
        <v>46020.661805555559</v>
      </c>
      <c r="P1100" t="s">
        <v>7635</v>
      </c>
      <c r="Q1100" t="s">
        <v>7636</v>
      </c>
      <c r="R1100" t="s">
        <v>98</v>
      </c>
      <c r="S1100" t="s">
        <v>119</v>
      </c>
      <c r="T1100" t="s">
        <v>100</v>
      </c>
      <c r="U1100" t="s">
        <v>5928</v>
      </c>
      <c r="V1100" t="s">
        <v>12888</v>
      </c>
      <c r="W1100" t="s">
        <v>102</v>
      </c>
      <c r="Y1100" t="s">
        <v>8</v>
      </c>
      <c r="Z1100" t="s">
        <v>105</v>
      </c>
      <c r="AA1100" t="s">
        <v>308</v>
      </c>
      <c r="AB1100" s="37">
        <v>1</v>
      </c>
      <c r="AC1100" s="37">
        <v>35780</v>
      </c>
      <c r="AD1100" s="37">
        <v>75096</v>
      </c>
      <c r="AE1100" s="37">
        <v>35780</v>
      </c>
    </row>
    <row r="1101" spans="1:31">
      <c r="A1101" t="s">
        <v>626</v>
      </c>
      <c r="B1101" t="s">
        <v>124</v>
      </c>
      <c r="C1101" t="s">
        <v>125</v>
      </c>
      <c r="D1101" t="s">
        <v>627</v>
      </c>
      <c r="E1101" t="s">
        <v>12889</v>
      </c>
      <c r="F1101" t="s">
        <v>12890</v>
      </c>
      <c r="G1101" t="s">
        <v>7632</v>
      </c>
      <c r="H1101" t="s">
        <v>630</v>
      </c>
      <c r="I1101" t="s">
        <v>626</v>
      </c>
      <c r="J1101" t="s">
        <v>12891</v>
      </c>
      <c r="K1101" t="s">
        <v>96</v>
      </c>
      <c r="L1101" t="s">
        <v>12892</v>
      </c>
      <c r="M1101" s="35">
        <v>46018.465416666673</v>
      </c>
      <c r="N1101" s="35">
        <v>46020.595138888893</v>
      </c>
      <c r="P1101" t="s">
        <v>7635</v>
      </c>
      <c r="Q1101" t="s">
        <v>7636</v>
      </c>
      <c r="R1101" t="s">
        <v>963</v>
      </c>
      <c r="S1101" t="s">
        <v>963</v>
      </c>
      <c r="T1101" t="s">
        <v>100</v>
      </c>
      <c r="U1101" t="s">
        <v>5928</v>
      </c>
      <c r="V1101" t="s">
        <v>12893</v>
      </c>
      <c r="W1101" t="s">
        <v>102</v>
      </c>
      <c r="Y1101" t="s">
        <v>8</v>
      </c>
      <c r="Z1101" t="s">
        <v>105</v>
      </c>
      <c r="AA1101" t="s">
        <v>3695</v>
      </c>
      <c r="AB1101" s="37">
        <v>1</v>
      </c>
      <c r="AC1101" s="37">
        <v>35780</v>
      </c>
      <c r="AD1101" s="37">
        <v>75096</v>
      </c>
      <c r="AE1101" s="37">
        <v>35780</v>
      </c>
    </row>
    <row r="1102" spans="1:31">
      <c r="A1102" t="s">
        <v>297</v>
      </c>
      <c r="B1102" t="s">
        <v>109</v>
      </c>
      <c r="C1102" t="s">
        <v>110</v>
      </c>
      <c r="D1102" t="s">
        <v>4029</v>
      </c>
      <c r="E1102" t="s">
        <v>12894</v>
      </c>
      <c r="F1102" t="s">
        <v>8746</v>
      </c>
      <c r="G1102" t="s">
        <v>7632</v>
      </c>
      <c r="H1102" t="s">
        <v>302</v>
      </c>
      <c r="I1102" t="s">
        <v>4032</v>
      </c>
      <c r="J1102" t="s">
        <v>8747</v>
      </c>
      <c r="K1102" t="s">
        <v>96</v>
      </c>
      <c r="L1102" t="s">
        <v>12895</v>
      </c>
      <c r="M1102" s="35">
        <v>46018.474548611113</v>
      </c>
      <c r="N1102" s="35">
        <v>46020.582638888889</v>
      </c>
      <c r="P1102" t="s">
        <v>7635</v>
      </c>
      <c r="Q1102" t="s">
        <v>7636</v>
      </c>
      <c r="R1102" t="s">
        <v>98</v>
      </c>
      <c r="S1102" t="s">
        <v>99</v>
      </c>
      <c r="T1102" t="s">
        <v>100</v>
      </c>
      <c r="U1102" t="s">
        <v>5928</v>
      </c>
      <c r="V1102" t="s">
        <v>12896</v>
      </c>
      <c r="W1102" t="s">
        <v>102</v>
      </c>
      <c r="Y1102" t="s">
        <v>11</v>
      </c>
      <c r="Z1102" t="s">
        <v>105</v>
      </c>
      <c r="AA1102" t="s">
        <v>2537</v>
      </c>
      <c r="AB1102" s="37">
        <v>1</v>
      </c>
      <c r="AC1102" s="37">
        <v>67654</v>
      </c>
      <c r="AD1102" s="37">
        <v>140396</v>
      </c>
      <c r="AE1102" s="37">
        <v>67654</v>
      </c>
    </row>
    <row r="1103" spans="1:31">
      <c r="A1103" t="s">
        <v>417</v>
      </c>
      <c r="B1103" t="s">
        <v>86</v>
      </c>
      <c r="C1103" t="s">
        <v>87</v>
      </c>
      <c r="D1103" t="s">
        <v>452</v>
      </c>
      <c r="E1103" t="s">
        <v>12897</v>
      </c>
      <c r="F1103" t="s">
        <v>8216</v>
      </c>
      <c r="G1103" t="s">
        <v>7632</v>
      </c>
      <c r="H1103" t="s">
        <v>455</v>
      </c>
      <c r="I1103" t="s">
        <v>417</v>
      </c>
      <c r="J1103" t="s">
        <v>8217</v>
      </c>
      <c r="K1103" t="s">
        <v>96</v>
      </c>
      <c r="L1103" t="s">
        <v>12898</v>
      </c>
      <c r="M1103" s="35">
        <v>46020.333333333343</v>
      </c>
      <c r="N1103" s="35">
        <v>46020.357638888891</v>
      </c>
      <c r="P1103" t="s">
        <v>7635</v>
      </c>
      <c r="Q1103" t="s">
        <v>7636</v>
      </c>
      <c r="R1103" t="s">
        <v>98</v>
      </c>
      <c r="S1103" t="s">
        <v>119</v>
      </c>
      <c r="T1103" t="s">
        <v>100</v>
      </c>
      <c r="U1103" t="s">
        <v>5928</v>
      </c>
      <c r="V1103" t="s">
        <v>12899</v>
      </c>
      <c r="W1103" t="s">
        <v>102</v>
      </c>
      <c r="Y1103" t="s">
        <v>8</v>
      </c>
      <c r="Z1103" t="s">
        <v>105</v>
      </c>
      <c r="AA1103" t="s">
        <v>749</v>
      </c>
      <c r="AB1103" s="37">
        <v>1</v>
      </c>
      <c r="AC1103" s="37">
        <v>35780</v>
      </c>
      <c r="AD1103" s="37">
        <v>75096</v>
      </c>
      <c r="AE1103" s="37">
        <v>35780</v>
      </c>
    </row>
    <row r="1104" spans="1:31">
      <c r="A1104" t="s">
        <v>108</v>
      </c>
      <c r="B1104" t="s">
        <v>109</v>
      </c>
      <c r="C1104" t="s">
        <v>110</v>
      </c>
      <c r="D1104" t="s">
        <v>180</v>
      </c>
      <c r="E1104" t="s">
        <v>12900</v>
      </c>
      <c r="F1104" t="s">
        <v>12901</v>
      </c>
      <c r="G1104" t="s">
        <v>7632</v>
      </c>
      <c r="H1104" t="s">
        <v>183</v>
      </c>
      <c r="I1104" t="s">
        <v>108</v>
      </c>
      <c r="J1104" t="s">
        <v>12902</v>
      </c>
      <c r="K1104" t="s">
        <v>96</v>
      </c>
      <c r="L1104" t="s">
        <v>12903</v>
      </c>
      <c r="M1104" s="35">
        <v>46018.422962962963</v>
      </c>
      <c r="N1104" s="35">
        <v>46022.399305555547</v>
      </c>
      <c r="P1104" t="s">
        <v>7635</v>
      </c>
      <c r="Q1104" t="s">
        <v>7636</v>
      </c>
      <c r="T1104" t="s">
        <v>100</v>
      </c>
      <c r="U1104" t="s">
        <v>5928</v>
      </c>
      <c r="V1104" t="s">
        <v>12904</v>
      </c>
      <c r="W1104" t="s">
        <v>102</v>
      </c>
      <c r="Y1104" t="s">
        <v>8</v>
      </c>
      <c r="Z1104" t="s">
        <v>105</v>
      </c>
      <c r="AA1104" t="s">
        <v>351</v>
      </c>
      <c r="AB1104" s="37">
        <v>1</v>
      </c>
      <c r="AC1104" s="37">
        <v>35780</v>
      </c>
      <c r="AD1104" s="37">
        <v>75096</v>
      </c>
      <c r="AE1104" s="37">
        <v>35780</v>
      </c>
    </row>
    <row r="1105" spans="1:31">
      <c r="A1105" t="s">
        <v>1261</v>
      </c>
      <c r="B1105" t="s">
        <v>124</v>
      </c>
      <c r="C1105" t="s">
        <v>125</v>
      </c>
      <c r="D1105" t="s">
        <v>2631</v>
      </c>
      <c r="E1105" t="s">
        <v>12905</v>
      </c>
      <c r="F1105" t="s">
        <v>2633</v>
      </c>
      <c r="G1105" t="s">
        <v>7632</v>
      </c>
      <c r="H1105" t="s">
        <v>1265</v>
      </c>
      <c r="I1105" t="s">
        <v>2634</v>
      </c>
      <c r="J1105" t="s">
        <v>2635</v>
      </c>
      <c r="K1105" t="s">
        <v>96</v>
      </c>
      <c r="L1105" t="s">
        <v>12906</v>
      </c>
      <c r="M1105" s="35">
        <v>46018.458472222221</v>
      </c>
      <c r="N1105" s="35">
        <v>46021.556944444441</v>
      </c>
      <c r="P1105" t="s">
        <v>7635</v>
      </c>
      <c r="Q1105" t="s">
        <v>7636</v>
      </c>
      <c r="R1105" t="s">
        <v>964</v>
      </c>
      <c r="S1105" t="s">
        <v>964</v>
      </c>
      <c r="T1105" t="s">
        <v>100</v>
      </c>
      <c r="U1105" t="s">
        <v>5928</v>
      </c>
      <c r="V1105" t="s">
        <v>12907</v>
      </c>
      <c r="W1105" t="s">
        <v>102</v>
      </c>
      <c r="Y1105" t="s">
        <v>11</v>
      </c>
      <c r="Z1105" t="s">
        <v>105</v>
      </c>
      <c r="AA1105" t="s">
        <v>2530</v>
      </c>
      <c r="AB1105" s="37">
        <v>1</v>
      </c>
      <c r="AC1105" s="37">
        <v>67654</v>
      </c>
      <c r="AD1105" s="37">
        <v>140396</v>
      </c>
      <c r="AE1105" s="37">
        <v>67654</v>
      </c>
    </row>
    <row r="1106" spans="1:31">
      <c r="A1106" t="s">
        <v>297</v>
      </c>
      <c r="B1106" t="s">
        <v>109</v>
      </c>
      <c r="C1106" t="s">
        <v>110</v>
      </c>
      <c r="D1106" t="s">
        <v>1449</v>
      </c>
      <c r="E1106" t="s">
        <v>12908</v>
      </c>
      <c r="F1106" t="s">
        <v>12909</v>
      </c>
      <c r="G1106" t="s">
        <v>7632</v>
      </c>
      <c r="H1106" t="s">
        <v>302</v>
      </c>
      <c r="I1106" t="s">
        <v>1452</v>
      </c>
      <c r="J1106" t="s">
        <v>12910</v>
      </c>
      <c r="K1106" t="s">
        <v>96</v>
      </c>
      <c r="L1106" t="s">
        <v>12911</v>
      </c>
      <c r="M1106" s="35">
        <v>46018.460115740738</v>
      </c>
      <c r="N1106" s="35">
        <v>46020.659722222219</v>
      </c>
      <c r="P1106" t="s">
        <v>7635</v>
      </c>
      <c r="Q1106" t="s">
        <v>7636</v>
      </c>
      <c r="R1106" t="s">
        <v>964</v>
      </c>
      <c r="S1106" t="s">
        <v>964</v>
      </c>
      <c r="T1106" t="s">
        <v>100</v>
      </c>
      <c r="U1106" t="s">
        <v>5928</v>
      </c>
      <c r="V1106" t="s">
        <v>12912</v>
      </c>
      <c r="W1106" t="s">
        <v>102</v>
      </c>
      <c r="Y1106" t="s">
        <v>11</v>
      </c>
      <c r="Z1106" t="s">
        <v>105</v>
      </c>
      <c r="AA1106" t="s">
        <v>359</v>
      </c>
      <c r="AB1106" s="37">
        <v>1</v>
      </c>
      <c r="AC1106" s="37">
        <v>67654</v>
      </c>
      <c r="AD1106" s="37">
        <v>140396</v>
      </c>
      <c r="AE1106" s="37">
        <v>67654</v>
      </c>
    </row>
    <row r="1107" spans="1:31">
      <c r="A1107" t="s">
        <v>242</v>
      </c>
      <c r="B1107" t="s">
        <v>248</v>
      </c>
      <c r="C1107" t="s">
        <v>244</v>
      </c>
      <c r="D1107" t="s">
        <v>309</v>
      </c>
      <c r="E1107" t="s">
        <v>12913</v>
      </c>
      <c r="F1107" t="s">
        <v>9391</v>
      </c>
      <c r="G1107" t="s">
        <v>7632</v>
      </c>
      <c r="H1107" t="s">
        <v>248</v>
      </c>
      <c r="I1107" t="s">
        <v>242</v>
      </c>
      <c r="J1107" t="s">
        <v>9392</v>
      </c>
      <c r="K1107" t="s">
        <v>96</v>
      </c>
      <c r="L1107" t="s">
        <v>12914</v>
      </c>
      <c r="M1107" s="35">
        <v>46020.333333333343</v>
      </c>
      <c r="N1107" s="35">
        <v>46021.582638888889</v>
      </c>
      <c r="P1107" t="s">
        <v>7635</v>
      </c>
      <c r="Q1107" t="s">
        <v>7636</v>
      </c>
      <c r="R1107" t="s">
        <v>964</v>
      </c>
      <c r="S1107" t="s">
        <v>964</v>
      </c>
      <c r="T1107" t="s">
        <v>100</v>
      </c>
      <c r="U1107" t="s">
        <v>5928</v>
      </c>
      <c r="V1107" t="s">
        <v>12915</v>
      </c>
      <c r="W1107" t="s">
        <v>102</v>
      </c>
      <c r="Y1107" t="s">
        <v>8</v>
      </c>
      <c r="Z1107" t="s">
        <v>105</v>
      </c>
      <c r="AA1107" t="s">
        <v>2012</v>
      </c>
      <c r="AB1107" s="37">
        <v>1</v>
      </c>
      <c r="AC1107" s="37">
        <v>35780</v>
      </c>
      <c r="AD1107" s="37">
        <v>75096</v>
      </c>
      <c r="AE1107" s="37">
        <v>35780</v>
      </c>
    </row>
    <row r="1108" spans="1:31">
      <c r="A1108" t="s">
        <v>417</v>
      </c>
      <c r="B1108" t="s">
        <v>86</v>
      </c>
      <c r="C1108" t="s">
        <v>87</v>
      </c>
      <c r="D1108" t="s">
        <v>1382</v>
      </c>
      <c r="E1108" t="s">
        <v>12916</v>
      </c>
      <c r="F1108" t="s">
        <v>9495</v>
      </c>
      <c r="G1108" t="s">
        <v>7632</v>
      </c>
      <c r="H1108" t="s">
        <v>455</v>
      </c>
      <c r="I1108" t="s">
        <v>1385</v>
      </c>
      <c r="J1108" t="s">
        <v>9496</v>
      </c>
      <c r="K1108" t="s">
        <v>96</v>
      </c>
      <c r="L1108" t="s">
        <v>12917</v>
      </c>
      <c r="M1108" s="35">
        <v>46020.333333333343</v>
      </c>
      <c r="N1108" s="35">
        <v>46020.462500000001</v>
      </c>
      <c r="P1108" t="s">
        <v>7635</v>
      </c>
      <c r="Q1108" t="s">
        <v>7636</v>
      </c>
      <c r="R1108" t="s">
        <v>98</v>
      </c>
      <c r="S1108" t="s">
        <v>99</v>
      </c>
      <c r="T1108" t="s">
        <v>100</v>
      </c>
      <c r="U1108" t="s">
        <v>5928</v>
      </c>
      <c r="V1108" t="s">
        <v>12918</v>
      </c>
      <c r="W1108" t="s">
        <v>102</v>
      </c>
      <c r="Y1108" t="s">
        <v>11</v>
      </c>
      <c r="Z1108" t="s">
        <v>105</v>
      </c>
      <c r="AA1108" t="s">
        <v>1390</v>
      </c>
      <c r="AB1108" s="37">
        <v>1</v>
      </c>
      <c r="AC1108" s="37">
        <v>67654</v>
      </c>
      <c r="AD1108" s="37">
        <v>140396</v>
      </c>
      <c r="AE1108" s="37">
        <v>67654</v>
      </c>
    </row>
    <row r="1109" spans="1:31">
      <c r="A1109" t="s">
        <v>297</v>
      </c>
      <c r="B1109" t="s">
        <v>109</v>
      </c>
      <c r="C1109" t="s">
        <v>110</v>
      </c>
      <c r="D1109" t="s">
        <v>352</v>
      </c>
      <c r="E1109" t="s">
        <v>12919</v>
      </c>
      <c r="F1109" t="s">
        <v>12920</v>
      </c>
      <c r="G1109" t="s">
        <v>7632</v>
      </c>
      <c r="H1109" t="s">
        <v>302</v>
      </c>
      <c r="I1109" t="s">
        <v>297</v>
      </c>
      <c r="J1109" t="s">
        <v>12921</v>
      </c>
      <c r="K1109" t="s">
        <v>96</v>
      </c>
      <c r="L1109" t="s">
        <v>12922</v>
      </c>
      <c r="M1109" s="35">
        <v>46020.333333333343</v>
      </c>
      <c r="N1109" s="35">
        <v>46020.441666666673</v>
      </c>
      <c r="P1109" t="s">
        <v>7635</v>
      </c>
      <c r="Q1109" t="s">
        <v>7636</v>
      </c>
      <c r="R1109" t="s">
        <v>964</v>
      </c>
      <c r="S1109" t="s">
        <v>964</v>
      </c>
      <c r="T1109" t="s">
        <v>100</v>
      </c>
      <c r="U1109" t="s">
        <v>5928</v>
      </c>
      <c r="V1109" t="s">
        <v>12923</v>
      </c>
      <c r="W1109" t="s">
        <v>102</v>
      </c>
      <c r="Y1109" t="s">
        <v>8</v>
      </c>
      <c r="Z1109" t="s">
        <v>105</v>
      </c>
      <c r="AA1109" t="s">
        <v>485</v>
      </c>
      <c r="AB1109" s="37">
        <v>1</v>
      </c>
      <c r="AC1109" s="37">
        <v>35780</v>
      </c>
      <c r="AD1109" s="37">
        <v>75096</v>
      </c>
      <c r="AE1109" s="37">
        <v>35780</v>
      </c>
    </row>
    <row r="1110" spans="1:31">
      <c r="A1110" t="s">
        <v>147</v>
      </c>
      <c r="B1110" t="s">
        <v>124</v>
      </c>
      <c r="C1110" t="s">
        <v>125</v>
      </c>
      <c r="D1110" t="s">
        <v>1716</v>
      </c>
      <c r="E1110" t="s">
        <v>12924</v>
      </c>
      <c r="F1110" t="s">
        <v>3750</v>
      </c>
      <c r="G1110" t="s">
        <v>7625</v>
      </c>
      <c r="H1110" t="s">
        <v>129</v>
      </c>
      <c r="I1110" t="s">
        <v>1719</v>
      </c>
      <c r="J1110" t="s">
        <v>3751</v>
      </c>
      <c r="K1110" t="s">
        <v>96</v>
      </c>
      <c r="L1110" t="s">
        <v>12925</v>
      </c>
      <c r="M1110" s="35">
        <v>46020.333333333343</v>
      </c>
      <c r="N1110" s="35">
        <v>46022.402083333327</v>
      </c>
      <c r="P1110" t="s">
        <v>7628</v>
      </c>
      <c r="R1110" t="s">
        <v>98</v>
      </c>
      <c r="S1110" t="s">
        <v>119</v>
      </c>
      <c r="U1110" t="s">
        <v>5928</v>
      </c>
      <c r="V1110" t="s">
        <v>12926</v>
      </c>
      <c r="W1110" t="s">
        <v>7628</v>
      </c>
      <c r="Y1110" t="s">
        <v>15</v>
      </c>
      <c r="Z1110" t="s">
        <v>105</v>
      </c>
      <c r="AB1110" s="37">
        <v>1</v>
      </c>
      <c r="AC1110" s="37">
        <v>35780</v>
      </c>
      <c r="AD1110" s="37">
        <v>0</v>
      </c>
      <c r="AE1110" s="37">
        <v>35780</v>
      </c>
    </row>
    <row r="1111" spans="1:31">
      <c r="A1111" t="s">
        <v>750</v>
      </c>
      <c r="B1111" t="s">
        <v>957</v>
      </c>
      <c r="C1111" t="s">
        <v>286</v>
      </c>
      <c r="D1111" t="s">
        <v>2208</v>
      </c>
      <c r="E1111" t="s">
        <v>12927</v>
      </c>
      <c r="F1111" t="s">
        <v>2210</v>
      </c>
      <c r="G1111" t="s">
        <v>7625</v>
      </c>
      <c r="H1111" t="s">
        <v>754</v>
      </c>
      <c r="I1111" t="s">
        <v>2211</v>
      </c>
      <c r="J1111" t="s">
        <v>2212</v>
      </c>
      <c r="K1111" t="s">
        <v>96</v>
      </c>
      <c r="L1111" t="s">
        <v>12928</v>
      </c>
      <c r="M1111" s="35">
        <v>46020.333333333343</v>
      </c>
      <c r="N1111" s="35">
        <v>46022.402777777781</v>
      </c>
      <c r="P1111" t="s">
        <v>7628</v>
      </c>
      <c r="R1111" t="s">
        <v>964</v>
      </c>
      <c r="S1111" t="s">
        <v>964</v>
      </c>
      <c r="U1111" t="s">
        <v>5928</v>
      </c>
      <c r="V1111" t="s">
        <v>12929</v>
      </c>
      <c r="W1111" t="s">
        <v>7628</v>
      </c>
      <c r="Y1111" t="s">
        <v>13</v>
      </c>
      <c r="Z1111" t="s">
        <v>105</v>
      </c>
      <c r="AB1111" s="37">
        <v>1</v>
      </c>
      <c r="AC1111" s="37">
        <v>35780</v>
      </c>
      <c r="AD1111" s="37">
        <v>0</v>
      </c>
      <c r="AE1111" s="37">
        <v>35780</v>
      </c>
    </row>
    <row r="1112" spans="1:31">
      <c r="A1112" t="s">
        <v>189</v>
      </c>
      <c r="B1112" t="s">
        <v>190</v>
      </c>
      <c r="C1112" t="s">
        <v>191</v>
      </c>
      <c r="D1112" t="s">
        <v>210</v>
      </c>
      <c r="E1112" t="s">
        <v>12930</v>
      </c>
      <c r="F1112" t="s">
        <v>12931</v>
      </c>
      <c r="G1112" t="s">
        <v>7632</v>
      </c>
      <c r="H1112" t="s">
        <v>195</v>
      </c>
      <c r="I1112" t="s">
        <v>189</v>
      </c>
      <c r="J1112" t="s">
        <v>12932</v>
      </c>
      <c r="K1112" t="s">
        <v>96</v>
      </c>
      <c r="L1112" t="s">
        <v>12933</v>
      </c>
      <c r="M1112" s="35">
        <v>46020.333333333343</v>
      </c>
      <c r="N1112" s="35">
        <v>46022.356944444437</v>
      </c>
      <c r="P1112" t="s">
        <v>7635</v>
      </c>
      <c r="Q1112" t="s">
        <v>7636</v>
      </c>
      <c r="R1112" t="s">
        <v>98</v>
      </c>
      <c r="S1112" t="s">
        <v>99</v>
      </c>
      <c r="U1112" t="s">
        <v>5928</v>
      </c>
      <c r="V1112" t="s">
        <v>12934</v>
      </c>
      <c r="W1112" t="s">
        <v>102</v>
      </c>
      <c r="Y1112" t="s">
        <v>8</v>
      </c>
      <c r="Z1112" t="s">
        <v>105</v>
      </c>
      <c r="AA1112" t="s">
        <v>8363</v>
      </c>
      <c r="AB1112" s="37">
        <v>1</v>
      </c>
      <c r="AC1112" s="37">
        <v>35780</v>
      </c>
      <c r="AD1112" s="37">
        <v>75096</v>
      </c>
      <c r="AE1112" s="37">
        <v>35780</v>
      </c>
    </row>
    <row r="1113" spans="1:31">
      <c r="A1113" t="s">
        <v>242</v>
      </c>
      <c r="B1113" t="s">
        <v>248</v>
      </c>
      <c r="C1113" t="s">
        <v>244</v>
      </c>
      <c r="D1113" t="s">
        <v>309</v>
      </c>
      <c r="E1113" t="s">
        <v>12935</v>
      </c>
      <c r="F1113" t="s">
        <v>12936</v>
      </c>
      <c r="G1113" t="s">
        <v>7632</v>
      </c>
      <c r="H1113" t="s">
        <v>248</v>
      </c>
      <c r="I1113" t="s">
        <v>242</v>
      </c>
      <c r="J1113" t="s">
        <v>12937</v>
      </c>
      <c r="K1113" t="s">
        <v>96</v>
      </c>
      <c r="L1113" t="s">
        <v>12938</v>
      </c>
      <c r="M1113" s="35">
        <v>46020.333333333343</v>
      </c>
      <c r="N1113" s="35">
        <v>46020.497916666667</v>
      </c>
      <c r="P1113" t="s">
        <v>7635</v>
      </c>
      <c r="Q1113" t="s">
        <v>7636</v>
      </c>
      <c r="R1113" t="s">
        <v>98</v>
      </c>
      <c r="S1113" t="s">
        <v>99</v>
      </c>
      <c r="T1113" t="s">
        <v>100</v>
      </c>
      <c r="U1113" t="s">
        <v>5928</v>
      </c>
      <c r="V1113" t="s">
        <v>12939</v>
      </c>
      <c r="W1113" t="s">
        <v>102</v>
      </c>
      <c r="Y1113" t="s">
        <v>8</v>
      </c>
      <c r="Z1113" t="s">
        <v>105</v>
      </c>
      <c r="AA1113" t="s">
        <v>1031</v>
      </c>
      <c r="AB1113" s="37">
        <v>1</v>
      </c>
      <c r="AC1113" s="37">
        <v>35780</v>
      </c>
      <c r="AD1113" s="37">
        <v>75096</v>
      </c>
      <c r="AE1113" s="37">
        <v>35780</v>
      </c>
    </row>
    <row r="1114" spans="1:31">
      <c r="A1114" t="s">
        <v>242</v>
      </c>
      <c r="B1114" t="s">
        <v>248</v>
      </c>
      <c r="C1114" t="s">
        <v>244</v>
      </c>
      <c r="D1114" t="s">
        <v>309</v>
      </c>
      <c r="E1114" t="s">
        <v>12940</v>
      </c>
      <c r="F1114" t="s">
        <v>12941</v>
      </c>
      <c r="G1114" t="s">
        <v>7632</v>
      </c>
      <c r="H1114" t="s">
        <v>248</v>
      </c>
      <c r="I1114" t="s">
        <v>242</v>
      </c>
      <c r="J1114" t="s">
        <v>12942</v>
      </c>
      <c r="K1114" t="s">
        <v>96</v>
      </c>
      <c r="L1114" t="s">
        <v>12943</v>
      </c>
      <c r="M1114" s="35">
        <v>46020.333333333343</v>
      </c>
      <c r="N1114" s="35">
        <v>46021.60833333333</v>
      </c>
      <c r="P1114" t="s">
        <v>7635</v>
      </c>
      <c r="Q1114" t="s">
        <v>7636</v>
      </c>
      <c r="R1114" t="s">
        <v>964</v>
      </c>
      <c r="S1114" t="s">
        <v>964</v>
      </c>
      <c r="T1114" t="s">
        <v>100</v>
      </c>
      <c r="U1114" t="s">
        <v>5928</v>
      </c>
      <c r="V1114" t="s">
        <v>12944</v>
      </c>
      <c r="W1114" t="s">
        <v>102</v>
      </c>
      <c r="Y1114" t="s">
        <v>8</v>
      </c>
      <c r="Z1114" t="s">
        <v>105</v>
      </c>
      <c r="AA1114" t="s">
        <v>2012</v>
      </c>
      <c r="AB1114" s="37">
        <v>1</v>
      </c>
      <c r="AC1114" s="37">
        <v>35780</v>
      </c>
      <c r="AD1114" s="37">
        <v>75096</v>
      </c>
      <c r="AE1114" s="37">
        <v>35780</v>
      </c>
    </row>
    <row r="1115" spans="1:31">
      <c r="A1115" t="s">
        <v>242</v>
      </c>
      <c r="B1115" t="s">
        <v>248</v>
      </c>
      <c r="C1115" t="s">
        <v>244</v>
      </c>
      <c r="D1115" t="s">
        <v>309</v>
      </c>
      <c r="E1115" t="s">
        <v>12945</v>
      </c>
      <c r="F1115" t="s">
        <v>12946</v>
      </c>
      <c r="G1115" t="s">
        <v>7632</v>
      </c>
      <c r="H1115" t="s">
        <v>248</v>
      </c>
      <c r="I1115" t="s">
        <v>242</v>
      </c>
      <c r="J1115" t="s">
        <v>12947</v>
      </c>
      <c r="K1115" t="s">
        <v>96</v>
      </c>
      <c r="L1115" t="s">
        <v>12948</v>
      </c>
      <c r="M1115" s="35">
        <v>46020.333333333343</v>
      </c>
      <c r="N1115" s="35">
        <v>46021.61041666667</v>
      </c>
      <c r="P1115" t="s">
        <v>7635</v>
      </c>
      <c r="Q1115" t="s">
        <v>7636</v>
      </c>
      <c r="R1115" t="s">
        <v>964</v>
      </c>
      <c r="S1115" t="s">
        <v>964</v>
      </c>
      <c r="T1115" t="s">
        <v>100</v>
      </c>
      <c r="U1115" t="s">
        <v>5928</v>
      </c>
      <c r="V1115" t="s">
        <v>12949</v>
      </c>
      <c r="W1115" t="s">
        <v>102</v>
      </c>
      <c r="Y1115" t="s">
        <v>8</v>
      </c>
      <c r="Z1115" t="s">
        <v>105</v>
      </c>
      <c r="AA1115" t="s">
        <v>6592</v>
      </c>
      <c r="AB1115" s="37">
        <v>1</v>
      </c>
      <c r="AC1115" s="37">
        <v>35780</v>
      </c>
      <c r="AD1115" s="37">
        <v>75096</v>
      </c>
      <c r="AE1115" s="37">
        <v>35780</v>
      </c>
    </row>
    <row r="1116" spans="1:31">
      <c r="A1116" t="s">
        <v>242</v>
      </c>
      <c r="B1116" t="s">
        <v>248</v>
      </c>
      <c r="C1116" t="s">
        <v>244</v>
      </c>
      <c r="D1116" t="s">
        <v>309</v>
      </c>
      <c r="E1116" t="s">
        <v>12950</v>
      </c>
      <c r="F1116" t="s">
        <v>8236</v>
      </c>
      <c r="G1116" t="s">
        <v>7632</v>
      </c>
      <c r="H1116" t="s">
        <v>248</v>
      </c>
      <c r="I1116" t="s">
        <v>242</v>
      </c>
      <c r="J1116" t="s">
        <v>8237</v>
      </c>
      <c r="K1116" t="s">
        <v>96</v>
      </c>
      <c r="L1116" t="s">
        <v>12951</v>
      </c>
      <c r="M1116" s="35">
        <v>46020.333333333343</v>
      </c>
      <c r="N1116" s="35">
        <v>46020.584722222222</v>
      </c>
      <c r="P1116" t="s">
        <v>7635</v>
      </c>
      <c r="Q1116" t="s">
        <v>7636</v>
      </c>
      <c r="R1116" t="s">
        <v>964</v>
      </c>
      <c r="S1116" t="s">
        <v>964</v>
      </c>
      <c r="T1116" t="s">
        <v>100</v>
      </c>
      <c r="U1116" t="s">
        <v>5928</v>
      </c>
      <c r="V1116" t="s">
        <v>12952</v>
      </c>
      <c r="W1116" t="s">
        <v>102</v>
      </c>
      <c r="Y1116" t="s">
        <v>8</v>
      </c>
      <c r="Z1116" t="s">
        <v>105</v>
      </c>
      <c r="AA1116" t="s">
        <v>1588</v>
      </c>
      <c r="AB1116" s="37">
        <v>1</v>
      </c>
      <c r="AC1116" s="37">
        <v>35780</v>
      </c>
      <c r="AD1116" s="37">
        <v>75096</v>
      </c>
      <c r="AE1116" s="37">
        <v>35780</v>
      </c>
    </row>
    <row r="1117" spans="1:31">
      <c r="A1117" t="s">
        <v>242</v>
      </c>
      <c r="B1117" t="s">
        <v>248</v>
      </c>
      <c r="C1117" t="s">
        <v>244</v>
      </c>
      <c r="D1117" t="s">
        <v>309</v>
      </c>
      <c r="E1117" t="s">
        <v>12953</v>
      </c>
      <c r="F1117" t="s">
        <v>12954</v>
      </c>
      <c r="G1117" t="s">
        <v>7632</v>
      </c>
      <c r="H1117" t="s">
        <v>248</v>
      </c>
      <c r="I1117" t="s">
        <v>242</v>
      </c>
      <c r="J1117" t="s">
        <v>12955</v>
      </c>
      <c r="K1117" t="s">
        <v>96</v>
      </c>
      <c r="L1117" t="s">
        <v>12956</v>
      </c>
      <c r="M1117" s="35">
        <v>46020.333333333343</v>
      </c>
      <c r="N1117" s="35">
        <v>46020.443749999999</v>
      </c>
      <c r="P1117" t="s">
        <v>7635</v>
      </c>
      <c r="Q1117" t="s">
        <v>7636</v>
      </c>
      <c r="R1117" t="s">
        <v>98</v>
      </c>
      <c r="S1117" t="s">
        <v>119</v>
      </c>
      <c r="T1117" t="s">
        <v>100</v>
      </c>
      <c r="U1117" t="s">
        <v>5928</v>
      </c>
      <c r="V1117" t="s">
        <v>12893</v>
      </c>
      <c r="W1117" t="s">
        <v>102</v>
      </c>
      <c r="Y1117" t="s">
        <v>8</v>
      </c>
      <c r="Z1117" t="s">
        <v>105</v>
      </c>
      <c r="AA1117" t="s">
        <v>514</v>
      </c>
      <c r="AB1117" s="37">
        <v>1</v>
      </c>
      <c r="AC1117" s="37">
        <v>35780</v>
      </c>
      <c r="AD1117" s="37">
        <v>75096</v>
      </c>
      <c r="AE1117" s="37">
        <v>35780</v>
      </c>
    </row>
    <row r="1118" spans="1:31">
      <c r="A1118" t="s">
        <v>123</v>
      </c>
      <c r="B1118" t="s">
        <v>124</v>
      </c>
      <c r="C1118" t="s">
        <v>125</v>
      </c>
      <c r="D1118" t="s">
        <v>1507</v>
      </c>
      <c r="E1118" t="s">
        <v>12957</v>
      </c>
      <c r="F1118" t="s">
        <v>12958</v>
      </c>
      <c r="G1118" t="s">
        <v>7632</v>
      </c>
      <c r="H1118" t="s">
        <v>174</v>
      </c>
      <c r="I1118" t="s">
        <v>123</v>
      </c>
      <c r="J1118" t="s">
        <v>12959</v>
      </c>
      <c r="K1118" t="s">
        <v>96</v>
      </c>
      <c r="L1118" t="s">
        <v>12960</v>
      </c>
      <c r="M1118" s="35">
        <v>46020.333333333343</v>
      </c>
      <c r="N1118" s="35">
        <v>46021.559027777781</v>
      </c>
      <c r="P1118" t="s">
        <v>7635</v>
      </c>
      <c r="Q1118" t="s">
        <v>7636</v>
      </c>
      <c r="R1118" t="s">
        <v>964</v>
      </c>
      <c r="S1118" t="s">
        <v>964</v>
      </c>
      <c r="T1118" t="s">
        <v>100</v>
      </c>
      <c r="U1118" t="s">
        <v>5928</v>
      </c>
      <c r="V1118" t="s">
        <v>12961</v>
      </c>
      <c r="W1118" t="s">
        <v>102</v>
      </c>
      <c r="Y1118" t="s">
        <v>8</v>
      </c>
      <c r="Z1118" t="s">
        <v>105</v>
      </c>
      <c r="AA1118" t="s">
        <v>9643</v>
      </c>
      <c r="AB1118" s="37">
        <v>1</v>
      </c>
      <c r="AC1118" s="37">
        <v>35780</v>
      </c>
      <c r="AD1118" s="37">
        <v>75096</v>
      </c>
      <c r="AE1118" s="37">
        <v>35780</v>
      </c>
    </row>
    <row r="1119" spans="1:31">
      <c r="A1119" t="s">
        <v>417</v>
      </c>
      <c r="B1119" t="s">
        <v>86</v>
      </c>
      <c r="C1119" t="s">
        <v>87</v>
      </c>
      <c r="D1119" t="s">
        <v>1471</v>
      </c>
      <c r="E1119" t="s">
        <v>12962</v>
      </c>
      <c r="F1119" t="s">
        <v>12963</v>
      </c>
      <c r="G1119" t="s">
        <v>7625</v>
      </c>
      <c r="H1119" t="s">
        <v>455</v>
      </c>
      <c r="I1119" t="s">
        <v>1474</v>
      </c>
      <c r="J1119" t="s">
        <v>12964</v>
      </c>
      <c r="K1119" t="s">
        <v>96</v>
      </c>
      <c r="L1119" t="s">
        <v>12965</v>
      </c>
      <c r="M1119" s="35">
        <v>46020.333333333343</v>
      </c>
      <c r="N1119" s="35">
        <v>46021.666666666657</v>
      </c>
      <c r="P1119" t="s">
        <v>7628</v>
      </c>
      <c r="R1119" t="s">
        <v>964</v>
      </c>
      <c r="S1119" t="s">
        <v>964</v>
      </c>
      <c r="U1119" t="s">
        <v>5928</v>
      </c>
      <c r="V1119" t="s">
        <v>12966</v>
      </c>
      <c r="W1119" t="s">
        <v>7628</v>
      </c>
      <c r="Y1119" t="s">
        <v>13</v>
      </c>
      <c r="Z1119" t="s">
        <v>105</v>
      </c>
      <c r="AB1119" s="37">
        <v>1</v>
      </c>
      <c r="AC1119" s="37">
        <v>35780</v>
      </c>
      <c r="AD1119" s="37">
        <v>0</v>
      </c>
      <c r="AE1119" s="37">
        <v>35780</v>
      </c>
    </row>
    <row r="1120" spans="1:31">
      <c r="A1120" t="s">
        <v>750</v>
      </c>
      <c r="B1120" t="s">
        <v>957</v>
      </c>
      <c r="C1120" t="s">
        <v>286</v>
      </c>
      <c r="D1120" t="s">
        <v>3770</v>
      </c>
      <c r="E1120" t="s">
        <v>12967</v>
      </c>
      <c r="F1120" t="s">
        <v>12968</v>
      </c>
      <c r="G1120" t="s">
        <v>7632</v>
      </c>
      <c r="H1120" t="s">
        <v>754</v>
      </c>
      <c r="I1120" t="s">
        <v>750</v>
      </c>
      <c r="J1120" t="s">
        <v>12969</v>
      </c>
      <c r="K1120" t="s">
        <v>96</v>
      </c>
      <c r="L1120" t="s">
        <v>12970</v>
      </c>
      <c r="M1120" s="35">
        <v>46020.339166666658</v>
      </c>
      <c r="N1120" s="35">
        <v>46022.46597222222</v>
      </c>
      <c r="P1120" t="s">
        <v>7635</v>
      </c>
      <c r="Q1120" t="s">
        <v>7636</v>
      </c>
      <c r="T1120" t="s">
        <v>100</v>
      </c>
      <c r="U1120" t="s">
        <v>5928</v>
      </c>
      <c r="V1120" t="s">
        <v>12971</v>
      </c>
      <c r="W1120" t="s">
        <v>102</v>
      </c>
      <c r="Y1120" t="s">
        <v>8</v>
      </c>
      <c r="Z1120" t="s">
        <v>105</v>
      </c>
      <c r="AA1120" t="s">
        <v>760</v>
      </c>
      <c r="AB1120" s="37">
        <v>1</v>
      </c>
      <c r="AC1120" s="37">
        <v>35780</v>
      </c>
      <c r="AD1120" s="37">
        <v>75096</v>
      </c>
      <c r="AE1120" s="37">
        <v>35780</v>
      </c>
    </row>
    <row r="1121" spans="1:31">
      <c r="A1121" t="s">
        <v>242</v>
      </c>
      <c r="B1121" t="s">
        <v>248</v>
      </c>
      <c r="C1121" t="s">
        <v>244</v>
      </c>
      <c r="D1121" t="s">
        <v>309</v>
      </c>
      <c r="E1121" t="s">
        <v>12972</v>
      </c>
      <c r="F1121" t="s">
        <v>12973</v>
      </c>
      <c r="G1121" t="s">
        <v>7632</v>
      </c>
      <c r="H1121" t="s">
        <v>248</v>
      </c>
      <c r="I1121" t="s">
        <v>242</v>
      </c>
      <c r="J1121" t="s">
        <v>12974</v>
      </c>
      <c r="K1121" t="s">
        <v>96</v>
      </c>
      <c r="L1121" t="s">
        <v>12975</v>
      </c>
      <c r="M1121" s="35">
        <v>46020.365624999999</v>
      </c>
      <c r="N1121" s="35">
        <v>46021.462500000001</v>
      </c>
      <c r="P1121" t="s">
        <v>7635</v>
      </c>
      <c r="Q1121" t="s">
        <v>7636</v>
      </c>
      <c r="R1121" t="s">
        <v>964</v>
      </c>
      <c r="S1121" t="s">
        <v>964</v>
      </c>
      <c r="T1121" t="s">
        <v>100</v>
      </c>
      <c r="U1121" t="s">
        <v>5928</v>
      </c>
      <c r="V1121" t="s">
        <v>12976</v>
      </c>
      <c r="W1121" t="s">
        <v>102</v>
      </c>
      <c r="Y1121" t="s">
        <v>8</v>
      </c>
      <c r="Z1121" t="s">
        <v>105</v>
      </c>
      <c r="AA1121" t="s">
        <v>435</v>
      </c>
      <c r="AB1121" s="37">
        <v>1</v>
      </c>
      <c r="AC1121" s="37">
        <v>35780</v>
      </c>
      <c r="AD1121" s="37">
        <v>75096</v>
      </c>
      <c r="AE1121" s="37">
        <v>35780</v>
      </c>
    </row>
    <row r="1122" spans="1:31">
      <c r="A1122" t="s">
        <v>417</v>
      </c>
      <c r="B1122" t="s">
        <v>86</v>
      </c>
      <c r="C1122" t="s">
        <v>87</v>
      </c>
      <c r="D1122" t="s">
        <v>452</v>
      </c>
      <c r="E1122" t="s">
        <v>12977</v>
      </c>
      <c r="F1122" t="s">
        <v>2181</v>
      </c>
      <c r="G1122" t="s">
        <v>7632</v>
      </c>
      <c r="H1122" t="s">
        <v>455</v>
      </c>
      <c r="I1122" t="s">
        <v>417</v>
      </c>
      <c r="J1122" t="s">
        <v>2182</v>
      </c>
      <c r="K1122" t="s">
        <v>96</v>
      </c>
      <c r="L1122" t="s">
        <v>12978</v>
      </c>
      <c r="M1122" s="35">
        <v>46020.377581018518</v>
      </c>
      <c r="N1122" s="35">
        <v>46020.686111111107</v>
      </c>
      <c r="P1122" t="s">
        <v>7635</v>
      </c>
      <c r="Q1122" t="s">
        <v>7636</v>
      </c>
      <c r="R1122" t="s">
        <v>98</v>
      </c>
      <c r="S1122" t="s">
        <v>119</v>
      </c>
      <c r="T1122" t="s">
        <v>100</v>
      </c>
      <c r="U1122" t="s">
        <v>5928</v>
      </c>
      <c r="V1122" t="s">
        <v>12979</v>
      </c>
      <c r="W1122" t="s">
        <v>102</v>
      </c>
      <c r="Y1122" t="s">
        <v>8</v>
      </c>
      <c r="Z1122" t="s">
        <v>105</v>
      </c>
      <c r="AA1122" t="s">
        <v>426</v>
      </c>
      <c r="AB1122" s="37">
        <v>1</v>
      </c>
      <c r="AC1122" s="37">
        <v>35780</v>
      </c>
      <c r="AD1122" s="37">
        <v>75096</v>
      </c>
      <c r="AE1122" s="37">
        <v>35780</v>
      </c>
    </row>
    <row r="1123" spans="1:31">
      <c r="A1123" t="s">
        <v>707</v>
      </c>
      <c r="B1123" t="s">
        <v>109</v>
      </c>
      <c r="C1123" t="s">
        <v>160</v>
      </c>
      <c r="D1123" t="s">
        <v>1244</v>
      </c>
      <c r="E1123" t="s">
        <v>12980</v>
      </c>
      <c r="F1123" t="s">
        <v>8143</v>
      </c>
      <c r="G1123" t="s">
        <v>7632</v>
      </c>
      <c r="H1123" t="s">
        <v>722</v>
      </c>
      <c r="I1123" t="s">
        <v>1247</v>
      </c>
      <c r="J1123" t="s">
        <v>8144</v>
      </c>
      <c r="K1123" t="s">
        <v>96</v>
      </c>
      <c r="L1123" t="s">
        <v>12981</v>
      </c>
      <c r="M1123" s="35">
        <v>46020.39570601852</v>
      </c>
      <c r="N1123" s="35">
        <v>46021.613194444442</v>
      </c>
      <c r="P1123" t="s">
        <v>7635</v>
      </c>
      <c r="Q1123" t="s">
        <v>7636</v>
      </c>
      <c r="R1123" t="s">
        <v>98</v>
      </c>
      <c r="S1123" t="s">
        <v>119</v>
      </c>
      <c r="T1123" t="s">
        <v>100</v>
      </c>
      <c r="U1123" t="s">
        <v>5928</v>
      </c>
      <c r="V1123" t="s">
        <v>12982</v>
      </c>
      <c r="W1123" t="s">
        <v>102</v>
      </c>
      <c r="Y1123" t="s">
        <v>8</v>
      </c>
      <c r="Z1123" t="s">
        <v>105</v>
      </c>
      <c r="AA1123" t="s">
        <v>3375</v>
      </c>
      <c r="AB1123" s="37">
        <v>1</v>
      </c>
      <c r="AC1123" s="37">
        <v>35780</v>
      </c>
      <c r="AD1123" s="37">
        <v>75096</v>
      </c>
      <c r="AE1123" s="37">
        <v>35780</v>
      </c>
    </row>
    <row r="1124" spans="1:31">
      <c r="A1124" t="s">
        <v>242</v>
      </c>
      <c r="B1124" t="s">
        <v>248</v>
      </c>
      <c r="C1124" t="s">
        <v>244</v>
      </c>
      <c r="D1124" t="s">
        <v>309</v>
      </c>
      <c r="E1124" t="s">
        <v>12983</v>
      </c>
      <c r="F1124" t="s">
        <v>12984</v>
      </c>
      <c r="G1124" t="s">
        <v>7632</v>
      </c>
      <c r="H1124" t="s">
        <v>248</v>
      </c>
      <c r="I1124" t="s">
        <v>242</v>
      </c>
      <c r="J1124" t="s">
        <v>12985</v>
      </c>
      <c r="K1124" t="s">
        <v>96</v>
      </c>
      <c r="L1124" t="s">
        <v>12986</v>
      </c>
      <c r="M1124" s="35">
        <v>46020.386203703703</v>
      </c>
      <c r="N1124" s="35">
        <v>46022.463888888888</v>
      </c>
      <c r="P1124" t="s">
        <v>7635</v>
      </c>
      <c r="Q1124" t="s">
        <v>7636</v>
      </c>
      <c r="R1124" t="s">
        <v>964</v>
      </c>
      <c r="S1124" t="s">
        <v>964</v>
      </c>
      <c r="T1124" t="s">
        <v>100</v>
      </c>
      <c r="U1124" t="s">
        <v>5928</v>
      </c>
      <c r="V1124" t="s">
        <v>12976</v>
      </c>
      <c r="W1124" t="s">
        <v>102</v>
      </c>
      <c r="Y1124" t="s">
        <v>8</v>
      </c>
      <c r="Z1124" t="s">
        <v>105</v>
      </c>
      <c r="AA1124" t="s">
        <v>435</v>
      </c>
      <c r="AB1124" s="37">
        <v>1</v>
      </c>
      <c r="AC1124" s="37">
        <v>35780</v>
      </c>
      <c r="AD1124" s="37">
        <v>75096</v>
      </c>
      <c r="AE1124" s="37">
        <v>35780</v>
      </c>
    </row>
    <row r="1125" spans="1:31">
      <c r="A1125" t="s">
        <v>417</v>
      </c>
      <c r="B1125" t="s">
        <v>86</v>
      </c>
      <c r="C1125" t="s">
        <v>87</v>
      </c>
      <c r="D1125" t="s">
        <v>1471</v>
      </c>
      <c r="E1125" t="s">
        <v>12987</v>
      </c>
      <c r="F1125" t="s">
        <v>12988</v>
      </c>
      <c r="G1125" t="s">
        <v>7625</v>
      </c>
      <c r="H1125" t="s">
        <v>455</v>
      </c>
      <c r="I1125" t="s">
        <v>1474</v>
      </c>
      <c r="J1125" t="s">
        <v>12989</v>
      </c>
      <c r="K1125" t="s">
        <v>96</v>
      </c>
      <c r="L1125" t="s">
        <v>12990</v>
      </c>
      <c r="M1125" s="35">
        <v>46020.408807870372</v>
      </c>
      <c r="N1125" s="35">
        <v>46022.40347222222</v>
      </c>
      <c r="P1125" t="s">
        <v>7628</v>
      </c>
      <c r="R1125" t="s">
        <v>98</v>
      </c>
      <c r="S1125" t="s">
        <v>99</v>
      </c>
      <c r="U1125" t="s">
        <v>5928</v>
      </c>
      <c r="V1125" t="s">
        <v>12991</v>
      </c>
      <c r="W1125" t="s">
        <v>7628</v>
      </c>
      <c r="Y1125" t="s">
        <v>13</v>
      </c>
      <c r="Z1125" t="s">
        <v>105</v>
      </c>
      <c r="AB1125" s="37">
        <v>1</v>
      </c>
      <c r="AC1125" s="37">
        <v>35780</v>
      </c>
      <c r="AD1125" s="37">
        <v>0</v>
      </c>
      <c r="AE1125" s="37">
        <v>35780</v>
      </c>
    </row>
    <row r="1126" spans="1:31">
      <c r="A1126" t="s">
        <v>626</v>
      </c>
      <c r="B1126" t="s">
        <v>124</v>
      </c>
      <c r="C1126" t="s">
        <v>125</v>
      </c>
      <c r="D1126" t="s">
        <v>627</v>
      </c>
      <c r="E1126" t="s">
        <v>12992</v>
      </c>
      <c r="F1126" t="s">
        <v>12993</v>
      </c>
      <c r="G1126" t="s">
        <v>7632</v>
      </c>
      <c r="H1126" t="s">
        <v>630</v>
      </c>
      <c r="I1126" t="s">
        <v>626</v>
      </c>
      <c r="J1126" t="s">
        <v>12994</v>
      </c>
      <c r="K1126" t="s">
        <v>96</v>
      </c>
      <c r="L1126" t="s">
        <v>12995</v>
      </c>
      <c r="M1126" s="35">
        <v>46020.42628472222</v>
      </c>
      <c r="N1126" s="35">
        <v>46021.561111111107</v>
      </c>
      <c r="P1126" t="s">
        <v>7635</v>
      </c>
      <c r="Q1126" t="s">
        <v>7636</v>
      </c>
      <c r="R1126" t="s">
        <v>964</v>
      </c>
      <c r="S1126" t="s">
        <v>964</v>
      </c>
      <c r="T1126" t="s">
        <v>100</v>
      </c>
      <c r="U1126" t="s">
        <v>5928</v>
      </c>
      <c r="V1126" t="s">
        <v>12996</v>
      </c>
      <c r="W1126" t="s">
        <v>102</v>
      </c>
      <c r="Y1126" t="s">
        <v>8</v>
      </c>
      <c r="Z1126" t="s">
        <v>105</v>
      </c>
      <c r="AA1126" t="s">
        <v>3695</v>
      </c>
      <c r="AB1126" s="37">
        <v>1</v>
      </c>
      <c r="AC1126" s="37">
        <v>35780</v>
      </c>
      <c r="AD1126" s="37">
        <v>75096</v>
      </c>
      <c r="AE1126" s="37">
        <v>35780</v>
      </c>
    </row>
    <row r="1127" spans="1:31">
      <c r="A1127" t="s">
        <v>492</v>
      </c>
      <c r="B1127" t="s">
        <v>957</v>
      </c>
      <c r="C1127" t="s">
        <v>286</v>
      </c>
      <c r="D1127" t="s">
        <v>5830</v>
      </c>
      <c r="E1127" t="s">
        <v>12997</v>
      </c>
      <c r="F1127" t="s">
        <v>12998</v>
      </c>
      <c r="G1127" t="s">
        <v>7632</v>
      </c>
      <c r="H1127" t="s">
        <v>496</v>
      </c>
      <c r="I1127" t="s">
        <v>5833</v>
      </c>
      <c r="J1127" t="s">
        <v>12999</v>
      </c>
      <c r="K1127" t="s">
        <v>96</v>
      </c>
      <c r="L1127" t="s">
        <v>13000</v>
      </c>
      <c r="M1127" s="35">
        <v>46020.431458333333</v>
      </c>
      <c r="N1127" s="35">
        <v>46021.595833333333</v>
      </c>
      <c r="P1127" t="s">
        <v>7635</v>
      </c>
      <c r="Q1127" t="s">
        <v>7636</v>
      </c>
      <c r="R1127" t="s">
        <v>98</v>
      </c>
      <c r="S1127" t="s">
        <v>99</v>
      </c>
      <c r="T1127" t="s">
        <v>100</v>
      </c>
      <c r="U1127" t="s">
        <v>5928</v>
      </c>
      <c r="V1127" t="s">
        <v>13001</v>
      </c>
      <c r="W1127" t="s">
        <v>102</v>
      </c>
      <c r="Y1127" t="s">
        <v>11</v>
      </c>
      <c r="Z1127" t="s">
        <v>105</v>
      </c>
      <c r="AA1127" t="s">
        <v>501</v>
      </c>
      <c r="AB1127" s="37">
        <v>1</v>
      </c>
      <c r="AC1127" s="37">
        <v>67654</v>
      </c>
      <c r="AD1127" s="37">
        <v>140396</v>
      </c>
      <c r="AE1127" s="37">
        <v>67654</v>
      </c>
    </row>
    <row r="1128" spans="1:31">
      <c r="A1128" t="s">
        <v>297</v>
      </c>
      <c r="B1128" t="s">
        <v>109</v>
      </c>
      <c r="C1128" t="s">
        <v>110</v>
      </c>
      <c r="D1128" t="s">
        <v>352</v>
      </c>
      <c r="E1128" t="s">
        <v>13002</v>
      </c>
      <c r="F1128" t="s">
        <v>13003</v>
      </c>
      <c r="G1128" t="s">
        <v>7632</v>
      </c>
      <c r="H1128" t="s">
        <v>302</v>
      </c>
      <c r="I1128" t="s">
        <v>297</v>
      </c>
      <c r="J1128" t="s">
        <v>13004</v>
      </c>
      <c r="K1128" t="s">
        <v>96</v>
      </c>
      <c r="L1128" t="s">
        <v>13005</v>
      </c>
      <c r="M1128" s="35">
        <v>46020.458298611113</v>
      </c>
      <c r="N1128" s="35">
        <v>46021.615277777782</v>
      </c>
      <c r="P1128" t="s">
        <v>7635</v>
      </c>
      <c r="Q1128" t="s">
        <v>7636</v>
      </c>
      <c r="R1128" t="s">
        <v>98</v>
      </c>
      <c r="S1128" t="s">
        <v>99</v>
      </c>
      <c r="T1128" t="s">
        <v>100</v>
      </c>
      <c r="U1128" t="s">
        <v>5928</v>
      </c>
      <c r="V1128" t="s">
        <v>13006</v>
      </c>
      <c r="W1128" t="s">
        <v>102</v>
      </c>
      <c r="Y1128" t="s">
        <v>8</v>
      </c>
      <c r="Z1128" t="s">
        <v>105</v>
      </c>
      <c r="AA1128" t="s">
        <v>359</v>
      </c>
      <c r="AB1128" s="37">
        <v>1</v>
      </c>
      <c r="AC1128" s="37">
        <v>35780</v>
      </c>
      <c r="AD1128" s="37">
        <v>75096</v>
      </c>
      <c r="AE1128" s="37">
        <v>35780</v>
      </c>
    </row>
    <row r="1129" spans="1:31">
      <c r="A1129" t="s">
        <v>108</v>
      </c>
      <c r="B1129" t="s">
        <v>109</v>
      </c>
      <c r="C1129" t="s">
        <v>110</v>
      </c>
      <c r="D1129" t="s">
        <v>180</v>
      </c>
      <c r="E1129" t="s">
        <v>13007</v>
      </c>
      <c r="F1129" t="s">
        <v>13008</v>
      </c>
      <c r="G1129" t="s">
        <v>7632</v>
      </c>
      <c r="H1129" t="s">
        <v>183</v>
      </c>
      <c r="I1129" t="s">
        <v>108</v>
      </c>
      <c r="J1129" t="s">
        <v>13009</v>
      </c>
      <c r="K1129" t="s">
        <v>96</v>
      </c>
      <c r="L1129" t="s">
        <v>13010</v>
      </c>
      <c r="M1129" s="35">
        <v>46020.476840277777</v>
      </c>
      <c r="N1129" s="35">
        <v>46022.459722222222</v>
      </c>
      <c r="P1129" t="s">
        <v>7635</v>
      </c>
      <c r="Q1129" t="s">
        <v>7636</v>
      </c>
      <c r="R1129" t="s">
        <v>98</v>
      </c>
      <c r="S1129" t="s">
        <v>119</v>
      </c>
      <c r="T1129" t="s">
        <v>100</v>
      </c>
      <c r="U1129" t="s">
        <v>5928</v>
      </c>
      <c r="V1129" t="s">
        <v>13011</v>
      </c>
      <c r="W1129" t="s">
        <v>102</v>
      </c>
      <c r="Y1129" t="s">
        <v>8</v>
      </c>
      <c r="Z1129" t="s">
        <v>105</v>
      </c>
      <c r="AA1129" t="s">
        <v>3522</v>
      </c>
      <c r="AB1129" s="37">
        <v>1</v>
      </c>
      <c r="AC1129" s="37">
        <v>35780</v>
      </c>
      <c r="AD1129" s="37">
        <v>75096</v>
      </c>
      <c r="AE1129" s="37">
        <v>35780</v>
      </c>
    </row>
    <row r="1130" spans="1:31">
      <c r="A1130" t="s">
        <v>707</v>
      </c>
      <c r="B1130" t="s">
        <v>109</v>
      </c>
      <c r="C1130" t="s">
        <v>160</v>
      </c>
      <c r="D1130" t="s">
        <v>719</v>
      </c>
      <c r="E1130" t="s">
        <v>13012</v>
      </c>
      <c r="F1130" t="s">
        <v>13013</v>
      </c>
      <c r="G1130" t="s">
        <v>7632</v>
      </c>
      <c r="H1130" t="s">
        <v>722</v>
      </c>
      <c r="I1130" t="s">
        <v>707</v>
      </c>
      <c r="J1130" t="s">
        <v>13014</v>
      </c>
      <c r="K1130" t="s">
        <v>96</v>
      </c>
      <c r="L1130" t="s">
        <v>13015</v>
      </c>
      <c r="M1130" s="35">
        <v>46020.475486111107</v>
      </c>
      <c r="N1130" s="35">
        <v>46021.618055555547</v>
      </c>
      <c r="P1130" t="s">
        <v>7635</v>
      </c>
      <c r="Q1130" t="s">
        <v>7636</v>
      </c>
      <c r="R1130" t="s">
        <v>964</v>
      </c>
      <c r="S1130" t="s">
        <v>964</v>
      </c>
      <c r="T1130" t="s">
        <v>100</v>
      </c>
      <c r="U1130" t="s">
        <v>5928</v>
      </c>
      <c r="V1130" t="s">
        <v>13016</v>
      </c>
      <c r="W1130" t="s">
        <v>102</v>
      </c>
      <c r="Y1130" t="s">
        <v>8</v>
      </c>
      <c r="Z1130" t="s">
        <v>105</v>
      </c>
      <c r="AA1130" t="s">
        <v>3375</v>
      </c>
      <c r="AB1130" s="37">
        <v>1</v>
      </c>
      <c r="AC1130" s="37">
        <v>35780</v>
      </c>
      <c r="AD1130" s="37">
        <v>75096</v>
      </c>
      <c r="AE1130" s="37">
        <v>35780</v>
      </c>
    </row>
    <row r="1131" spans="1:31">
      <c r="A1131" t="s">
        <v>417</v>
      </c>
      <c r="B1131" t="s">
        <v>86</v>
      </c>
      <c r="C1131" t="s">
        <v>87</v>
      </c>
      <c r="D1131" t="s">
        <v>452</v>
      </c>
      <c r="E1131" t="s">
        <v>13017</v>
      </c>
      <c r="F1131" t="s">
        <v>10150</v>
      </c>
      <c r="G1131" t="s">
        <v>7632</v>
      </c>
      <c r="H1131" t="s">
        <v>455</v>
      </c>
      <c r="I1131" t="s">
        <v>417</v>
      </c>
      <c r="J1131" t="s">
        <v>10151</v>
      </c>
      <c r="K1131" t="s">
        <v>96</v>
      </c>
      <c r="L1131" t="s">
        <v>13018</v>
      </c>
      <c r="M1131" s="35">
        <v>46020.510844907411</v>
      </c>
      <c r="N1131" s="35">
        <v>46021.563888888893</v>
      </c>
      <c r="P1131" t="s">
        <v>7635</v>
      </c>
      <c r="Q1131" t="s">
        <v>7636</v>
      </c>
      <c r="R1131" t="s">
        <v>964</v>
      </c>
      <c r="S1131" t="s">
        <v>964</v>
      </c>
      <c r="T1131" t="s">
        <v>100</v>
      </c>
      <c r="U1131" t="s">
        <v>5928</v>
      </c>
      <c r="V1131" t="s">
        <v>13019</v>
      </c>
      <c r="W1131" t="s">
        <v>102</v>
      </c>
      <c r="Y1131" t="s">
        <v>8</v>
      </c>
      <c r="Z1131" t="s">
        <v>105</v>
      </c>
      <c r="AA1131" t="s">
        <v>478</v>
      </c>
      <c r="AB1131" s="37">
        <v>1</v>
      </c>
      <c r="AC1131" s="37">
        <v>35780</v>
      </c>
      <c r="AD1131" s="37">
        <v>75096</v>
      </c>
      <c r="AE1131" s="37">
        <v>35780</v>
      </c>
    </row>
    <row r="1132" spans="1:31">
      <c r="A1132" t="s">
        <v>707</v>
      </c>
      <c r="B1132" t="s">
        <v>109</v>
      </c>
      <c r="C1132" t="s">
        <v>160</v>
      </c>
      <c r="D1132" t="s">
        <v>719</v>
      </c>
      <c r="E1132" t="s">
        <v>13020</v>
      </c>
      <c r="F1132" t="s">
        <v>13021</v>
      </c>
      <c r="G1132" t="s">
        <v>7632</v>
      </c>
      <c r="H1132" t="s">
        <v>722</v>
      </c>
      <c r="I1132" t="s">
        <v>707</v>
      </c>
      <c r="J1132" t="s">
        <v>13022</v>
      </c>
      <c r="K1132" t="s">
        <v>96</v>
      </c>
      <c r="L1132" t="s">
        <v>13023</v>
      </c>
      <c r="M1132" s="35">
        <v>46020.512083333328</v>
      </c>
      <c r="N1132" s="35">
        <v>46021.602777777778</v>
      </c>
      <c r="P1132" t="s">
        <v>7635</v>
      </c>
      <c r="Q1132" t="s">
        <v>7636</v>
      </c>
      <c r="R1132" t="s">
        <v>98</v>
      </c>
      <c r="S1132" t="s">
        <v>99</v>
      </c>
      <c r="T1132" t="s">
        <v>100</v>
      </c>
      <c r="U1132" t="s">
        <v>5928</v>
      </c>
      <c r="V1132" t="s">
        <v>13024</v>
      </c>
      <c r="W1132" t="s">
        <v>102</v>
      </c>
      <c r="Y1132" t="s">
        <v>8</v>
      </c>
      <c r="Z1132" t="s">
        <v>105</v>
      </c>
      <c r="AA1132" t="s">
        <v>3375</v>
      </c>
      <c r="AB1132" s="37">
        <v>1</v>
      </c>
      <c r="AC1132" s="37">
        <v>35780</v>
      </c>
      <c r="AD1132" s="37">
        <v>75096</v>
      </c>
      <c r="AE1132" s="37">
        <v>35780</v>
      </c>
    </row>
    <row r="1133" spans="1:31">
      <c r="A1133" t="s">
        <v>417</v>
      </c>
      <c r="B1133" t="s">
        <v>86</v>
      </c>
      <c r="C1133" t="s">
        <v>87</v>
      </c>
      <c r="D1133" t="s">
        <v>452</v>
      </c>
      <c r="E1133" t="s">
        <v>13025</v>
      </c>
      <c r="F1133" t="s">
        <v>8633</v>
      </c>
      <c r="G1133" t="s">
        <v>7632</v>
      </c>
      <c r="H1133" t="s">
        <v>455</v>
      </c>
      <c r="I1133" t="s">
        <v>417</v>
      </c>
      <c r="J1133" t="s">
        <v>8634</v>
      </c>
      <c r="K1133" t="s">
        <v>96</v>
      </c>
      <c r="L1133" t="s">
        <v>13026</v>
      </c>
      <c r="M1133" s="35">
        <v>46020.507847222223</v>
      </c>
      <c r="N1133" s="35">
        <v>46021.620833333327</v>
      </c>
      <c r="P1133" t="s">
        <v>7635</v>
      </c>
      <c r="Q1133" t="s">
        <v>7636</v>
      </c>
      <c r="R1133" t="s">
        <v>964</v>
      </c>
      <c r="S1133" t="s">
        <v>964</v>
      </c>
      <c r="T1133" t="s">
        <v>100</v>
      </c>
      <c r="U1133" t="s">
        <v>5928</v>
      </c>
      <c r="V1133" t="s">
        <v>13027</v>
      </c>
      <c r="W1133" t="s">
        <v>102</v>
      </c>
      <c r="Y1133" t="s">
        <v>8</v>
      </c>
      <c r="Z1133" t="s">
        <v>105</v>
      </c>
      <c r="AA1133" t="s">
        <v>478</v>
      </c>
      <c r="AB1133" s="37">
        <v>1</v>
      </c>
      <c r="AC1133" s="37">
        <v>35780</v>
      </c>
      <c r="AD1133" s="37">
        <v>75096</v>
      </c>
      <c r="AE1133" s="37">
        <v>35780</v>
      </c>
    </row>
    <row r="1134" spans="1:31">
      <c r="A1134" t="s">
        <v>1168</v>
      </c>
      <c r="B1134" t="s">
        <v>124</v>
      </c>
      <c r="C1134" t="s">
        <v>125</v>
      </c>
      <c r="D1134" t="s">
        <v>3835</v>
      </c>
      <c r="E1134" t="s">
        <v>13028</v>
      </c>
      <c r="F1134" t="s">
        <v>13029</v>
      </c>
      <c r="G1134" t="s">
        <v>7632</v>
      </c>
      <c r="H1134" t="s">
        <v>1172</v>
      </c>
      <c r="I1134" t="s">
        <v>1168</v>
      </c>
      <c r="J1134" t="s">
        <v>13030</v>
      </c>
      <c r="K1134" t="s">
        <v>96</v>
      </c>
      <c r="L1134" t="s">
        <v>13031</v>
      </c>
      <c r="M1134" s="35">
        <v>46020.582777777781</v>
      </c>
      <c r="N1134" s="35">
        <v>46021.712500000001</v>
      </c>
      <c r="P1134" t="s">
        <v>7635</v>
      </c>
      <c r="Q1134" t="s">
        <v>7636</v>
      </c>
      <c r="R1134" t="s">
        <v>963</v>
      </c>
      <c r="S1134" t="s">
        <v>963</v>
      </c>
      <c r="T1134" t="s">
        <v>100</v>
      </c>
      <c r="U1134" t="s">
        <v>5928</v>
      </c>
      <c r="V1134" t="s">
        <v>13032</v>
      </c>
      <c r="W1134" t="s">
        <v>102</v>
      </c>
      <c r="Y1134" t="s">
        <v>8</v>
      </c>
      <c r="Z1134" t="s">
        <v>105</v>
      </c>
      <c r="AA1134" t="s">
        <v>1146</v>
      </c>
      <c r="AB1134" s="37">
        <v>1</v>
      </c>
      <c r="AC1134" s="37">
        <v>35780</v>
      </c>
      <c r="AD1134" s="37">
        <v>75096</v>
      </c>
      <c r="AE1134" s="37">
        <v>35780</v>
      </c>
    </row>
    <row r="1135" spans="1:31">
      <c r="A1135" t="s">
        <v>707</v>
      </c>
      <c r="B1135" t="s">
        <v>109</v>
      </c>
      <c r="C1135" t="s">
        <v>160</v>
      </c>
      <c r="D1135" t="s">
        <v>719</v>
      </c>
      <c r="E1135" t="s">
        <v>13033</v>
      </c>
      <c r="F1135" t="s">
        <v>9933</v>
      </c>
      <c r="G1135" t="s">
        <v>7632</v>
      </c>
      <c r="H1135" t="s">
        <v>722</v>
      </c>
      <c r="I1135" t="s">
        <v>707</v>
      </c>
      <c r="J1135" t="s">
        <v>9934</v>
      </c>
      <c r="K1135" t="s">
        <v>96</v>
      </c>
      <c r="L1135" t="s">
        <v>13034</v>
      </c>
      <c r="M1135" s="35">
        <v>46020.569490740738</v>
      </c>
      <c r="N1135" s="35">
        <v>46021.624305555553</v>
      </c>
      <c r="P1135" t="s">
        <v>7635</v>
      </c>
      <c r="Q1135" t="s">
        <v>7636</v>
      </c>
      <c r="R1135" t="s">
        <v>98</v>
      </c>
      <c r="S1135" t="s">
        <v>119</v>
      </c>
      <c r="T1135" t="s">
        <v>100</v>
      </c>
      <c r="U1135" t="s">
        <v>5928</v>
      </c>
      <c r="V1135" t="s">
        <v>13035</v>
      </c>
      <c r="W1135" t="s">
        <v>102</v>
      </c>
      <c r="Y1135" t="s">
        <v>8</v>
      </c>
      <c r="Z1135" t="s">
        <v>105</v>
      </c>
      <c r="AA1135" t="s">
        <v>3375</v>
      </c>
      <c r="AB1135" s="37">
        <v>1</v>
      </c>
      <c r="AC1135" s="37">
        <v>35780</v>
      </c>
      <c r="AD1135" s="37">
        <v>75096</v>
      </c>
      <c r="AE1135" s="37">
        <v>35780</v>
      </c>
    </row>
    <row r="1136" spans="1:31">
      <c r="A1136" t="s">
        <v>417</v>
      </c>
      <c r="B1136" t="s">
        <v>86</v>
      </c>
      <c r="C1136" t="s">
        <v>87</v>
      </c>
      <c r="D1136" t="s">
        <v>461</v>
      </c>
      <c r="E1136" t="s">
        <v>13036</v>
      </c>
      <c r="F1136" t="s">
        <v>13037</v>
      </c>
      <c r="G1136" t="s">
        <v>7632</v>
      </c>
      <c r="H1136" t="s">
        <v>455</v>
      </c>
      <c r="I1136" t="s">
        <v>464</v>
      </c>
      <c r="J1136" t="s">
        <v>13038</v>
      </c>
      <c r="K1136" t="s">
        <v>96</v>
      </c>
      <c r="L1136" t="s">
        <v>13039</v>
      </c>
      <c r="M1136" s="35">
        <v>46020.581979166673</v>
      </c>
      <c r="N1136" s="35">
        <v>46021.62222222222</v>
      </c>
      <c r="P1136" t="s">
        <v>7635</v>
      </c>
      <c r="Q1136" t="s">
        <v>7636</v>
      </c>
      <c r="R1136" t="s">
        <v>98</v>
      </c>
      <c r="S1136" t="s">
        <v>119</v>
      </c>
      <c r="T1136" t="s">
        <v>100</v>
      </c>
      <c r="U1136" t="s">
        <v>5928</v>
      </c>
      <c r="V1136" t="s">
        <v>13040</v>
      </c>
      <c r="W1136" t="s">
        <v>102</v>
      </c>
      <c r="Y1136" t="s">
        <v>8</v>
      </c>
      <c r="Z1136" t="s">
        <v>105</v>
      </c>
      <c r="AA1136" t="s">
        <v>1390</v>
      </c>
      <c r="AB1136" s="37">
        <v>1</v>
      </c>
      <c r="AC1136" s="37">
        <v>35780</v>
      </c>
      <c r="AD1136" s="37">
        <v>75096</v>
      </c>
      <c r="AE1136" s="37">
        <v>35780</v>
      </c>
    </row>
    <row r="1137" spans="1:31">
      <c r="A1137" t="s">
        <v>297</v>
      </c>
      <c r="B1137" t="s">
        <v>109</v>
      </c>
      <c r="C1137" t="s">
        <v>110</v>
      </c>
      <c r="D1137" t="s">
        <v>4029</v>
      </c>
      <c r="E1137" t="s">
        <v>13041</v>
      </c>
      <c r="F1137" t="s">
        <v>13042</v>
      </c>
      <c r="G1137" t="s">
        <v>7632</v>
      </c>
      <c r="H1137" t="s">
        <v>302</v>
      </c>
      <c r="I1137" t="s">
        <v>4032</v>
      </c>
      <c r="J1137" t="s">
        <v>13043</v>
      </c>
      <c r="K1137" t="s">
        <v>96</v>
      </c>
      <c r="L1137" t="s">
        <v>13044</v>
      </c>
      <c r="M1137" s="35">
        <v>46020.603055555563</v>
      </c>
      <c r="N1137" s="35">
        <v>46021.674305555563</v>
      </c>
      <c r="P1137" t="s">
        <v>7635</v>
      </c>
      <c r="Q1137" t="s">
        <v>7636</v>
      </c>
      <c r="R1137" t="s">
        <v>98</v>
      </c>
      <c r="S1137" t="s">
        <v>119</v>
      </c>
      <c r="T1137" t="s">
        <v>100</v>
      </c>
      <c r="U1137" t="s">
        <v>5928</v>
      </c>
      <c r="V1137" t="s">
        <v>13045</v>
      </c>
      <c r="W1137" t="s">
        <v>102</v>
      </c>
      <c r="Y1137" t="s">
        <v>11</v>
      </c>
      <c r="Z1137" t="s">
        <v>105</v>
      </c>
      <c r="AA1137" t="s">
        <v>485</v>
      </c>
      <c r="AB1137" s="37">
        <v>1</v>
      </c>
      <c r="AC1137" s="37">
        <v>67654</v>
      </c>
      <c r="AD1137" s="37">
        <v>140396</v>
      </c>
      <c r="AE1137" s="37">
        <v>67654</v>
      </c>
    </row>
    <row r="1138" spans="1:31">
      <c r="A1138" t="s">
        <v>417</v>
      </c>
      <c r="B1138" t="s">
        <v>86</v>
      </c>
      <c r="C1138" t="s">
        <v>87</v>
      </c>
      <c r="D1138" t="s">
        <v>470</v>
      </c>
      <c r="E1138" t="s">
        <v>13046</v>
      </c>
      <c r="F1138" t="s">
        <v>13047</v>
      </c>
      <c r="G1138" t="s">
        <v>7632</v>
      </c>
      <c r="H1138" t="s">
        <v>455</v>
      </c>
      <c r="I1138" t="s">
        <v>473</v>
      </c>
      <c r="J1138" t="s">
        <v>13048</v>
      </c>
      <c r="K1138" t="s">
        <v>96</v>
      </c>
      <c r="L1138" t="s">
        <v>13049</v>
      </c>
      <c r="M1138" s="35">
        <v>46020.628483796303</v>
      </c>
      <c r="N1138" s="35">
        <v>46021.529166666667</v>
      </c>
      <c r="P1138" t="s">
        <v>7635</v>
      </c>
      <c r="Q1138" t="s">
        <v>7636</v>
      </c>
      <c r="R1138" t="s">
        <v>98</v>
      </c>
      <c r="S1138" t="s">
        <v>119</v>
      </c>
      <c r="T1138" t="s">
        <v>100</v>
      </c>
      <c r="U1138" t="s">
        <v>5928</v>
      </c>
      <c r="V1138" t="s">
        <v>13050</v>
      </c>
      <c r="W1138" t="s">
        <v>102</v>
      </c>
      <c r="Y1138" t="s">
        <v>11</v>
      </c>
      <c r="Z1138" t="s">
        <v>105</v>
      </c>
      <c r="AA1138" t="s">
        <v>1318</v>
      </c>
      <c r="AB1138" s="37">
        <v>1</v>
      </c>
      <c r="AC1138" s="37">
        <v>67654</v>
      </c>
      <c r="AD1138" s="37">
        <v>140396</v>
      </c>
      <c r="AE1138" s="37">
        <v>67654</v>
      </c>
    </row>
    <row r="1139" spans="1:31">
      <c r="A1139" t="s">
        <v>417</v>
      </c>
      <c r="B1139" t="s">
        <v>86</v>
      </c>
      <c r="C1139" t="s">
        <v>87</v>
      </c>
      <c r="D1139" t="s">
        <v>452</v>
      </c>
      <c r="E1139" t="s">
        <v>13051</v>
      </c>
      <c r="F1139" t="s">
        <v>13052</v>
      </c>
      <c r="G1139" t="s">
        <v>7632</v>
      </c>
      <c r="H1139" t="s">
        <v>455</v>
      </c>
      <c r="I1139" t="s">
        <v>417</v>
      </c>
      <c r="J1139" t="s">
        <v>13053</v>
      </c>
      <c r="K1139" t="s">
        <v>96</v>
      </c>
      <c r="L1139" t="s">
        <v>13054</v>
      </c>
      <c r="M1139" s="35">
        <v>46020.660891203697</v>
      </c>
      <c r="N1139" s="35">
        <v>46022.460416666669</v>
      </c>
      <c r="P1139" t="s">
        <v>7635</v>
      </c>
      <c r="Q1139" t="s">
        <v>7636</v>
      </c>
      <c r="R1139" t="s">
        <v>964</v>
      </c>
      <c r="S1139" t="s">
        <v>964</v>
      </c>
      <c r="T1139" t="s">
        <v>100</v>
      </c>
      <c r="U1139" t="s">
        <v>5928</v>
      </c>
      <c r="V1139" t="s">
        <v>13055</v>
      </c>
      <c r="W1139" t="s">
        <v>102</v>
      </c>
      <c r="Y1139" t="s">
        <v>8</v>
      </c>
      <c r="Z1139" t="s">
        <v>105</v>
      </c>
      <c r="AA1139" t="s">
        <v>749</v>
      </c>
      <c r="AB1139" s="37">
        <v>1</v>
      </c>
      <c r="AC1139" s="37">
        <v>35780</v>
      </c>
      <c r="AD1139" s="37">
        <v>75096</v>
      </c>
      <c r="AE1139" s="37">
        <v>35780</v>
      </c>
    </row>
    <row r="1140" spans="1:31">
      <c r="A1140" t="s">
        <v>242</v>
      </c>
      <c r="B1140" t="s">
        <v>248</v>
      </c>
      <c r="C1140" t="s">
        <v>244</v>
      </c>
      <c r="D1140" t="s">
        <v>309</v>
      </c>
      <c r="E1140" t="s">
        <v>13056</v>
      </c>
      <c r="F1140" t="s">
        <v>8680</v>
      </c>
      <c r="G1140" t="s">
        <v>7632</v>
      </c>
      <c r="H1140" t="s">
        <v>248</v>
      </c>
      <c r="I1140" t="s">
        <v>242</v>
      </c>
      <c r="J1140" t="s">
        <v>8681</v>
      </c>
      <c r="K1140" t="s">
        <v>96</v>
      </c>
      <c r="L1140" t="s">
        <v>13057</v>
      </c>
      <c r="M1140" s="35">
        <v>46020.722604166673</v>
      </c>
      <c r="N1140" s="35">
        <v>46022.462500000001</v>
      </c>
      <c r="P1140" t="s">
        <v>7635</v>
      </c>
      <c r="Q1140" t="s">
        <v>7636</v>
      </c>
      <c r="R1140" t="s">
        <v>142</v>
      </c>
      <c r="S1140" t="s">
        <v>2137</v>
      </c>
      <c r="T1140" t="s">
        <v>100</v>
      </c>
      <c r="U1140" t="s">
        <v>5928</v>
      </c>
      <c r="V1140" t="s">
        <v>13058</v>
      </c>
      <c r="W1140" t="s">
        <v>102</v>
      </c>
      <c r="Y1140" t="s">
        <v>8</v>
      </c>
      <c r="Z1140" t="s">
        <v>105</v>
      </c>
      <c r="AA1140" t="s">
        <v>1485</v>
      </c>
      <c r="AB1140" s="37">
        <v>1</v>
      </c>
      <c r="AC1140" s="37">
        <v>35780</v>
      </c>
      <c r="AD1140" s="37">
        <v>75096</v>
      </c>
      <c r="AE1140" s="37">
        <v>35780</v>
      </c>
    </row>
    <row r="1141" spans="1:31">
      <c r="A1141" t="s">
        <v>1168</v>
      </c>
      <c r="B1141" t="s">
        <v>124</v>
      </c>
      <c r="C1141" t="s">
        <v>125</v>
      </c>
      <c r="D1141" t="s">
        <v>3835</v>
      </c>
      <c r="E1141" t="s">
        <v>13059</v>
      </c>
      <c r="F1141" t="s">
        <v>13060</v>
      </c>
      <c r="G1141" t="s">
        <v>7632</v>
      </c>
      <c r="H1141" t="s">
        <v>1172</v>
      </c>
      <c r="I1141" t="s">
        <v>1168</v>
      </c>
      <c r="J1141" t="s">
        <v>13061</v>
      </c>
      <c r="K1141" t="s">
        <v>96</v>
      </c>
      <c r="L1141" t="s">
        <v>13062</v>
      </c>
      <c r="M1141" s="35">
        <v>46020.700960648152</v>
      </c>
      <c r="N1141" s="35">
        <v>46022.469444444447</v>
      </c>
      <c r="P1141" t="s">
        <v>7635</v>
      </c>
      <c r="Q1141" t="s">
        <v>7636</v>
      </c>
      <c r="R1141" t="s">
        <v>98</v>
      </c>
      <c r="S1141" t="s">
        <v>119</v>
      </c>
      <c r="T1141" t="s">
        <v>100</v>
      </c>
      <c r="U1141" t="s">
        <v>5928</v>
      </c>
      <c r="V1141" t="s">
        <v>13063</v>
      </c>
      <c r="W1141" t="s">
        <v>102</v>
      </c>
      <c r="Y1141" t="s">
        <v>8</v>
      </c>
      <c r="Z1141" t="s">
        <v>105</v>
      </c>
      <c r="AA1141" t="s">
        <v>158</v>
      </c>
      <c r="AB1141" s="37">
        <v>1</v>
      </c>
      <c r="AC1141" s="37">
        <v>35780</v>
      </c>
      <c r="AD1141" s="37">
        <v>75096</v>
      </c>
      <c r="AE1141" s="37">
        <v>35780</v>
      </c>
    </row>
    <row r="1142" spans="1:31">
      <c r="A1142" t="s">
        <v>85</v>
      </c>
      <c r="B1142" t="s">
        <v>86</v>
      </c>
      <c r="C1142" t="s">
        <v>87</v>
      </c>
      <c r="D1142" t="s">
        <v>202</v>
      </c>
      <c r="E1142" t="s">
        <v>13064</v>
      </c>
      <c r="F1142" t="s">
        <v>13065</v>
      </c>
      <c r="G1142" t="s">
        <v>7632</v>
      </c>
      <c r="H1142" t="s">
        <v>93</v>
      </c>
      <c r="I1142" t="s">
        <v>85</v>
      </c>
      <c r="J1142" t="s">
        <v>13066</v>
      </c>
      <c r="K1142" t="s">
        <v>96</v>
      </c>
      <c r="L1142" t="s">
        <v>13067</v>
      </c>
      <c r="M1142" s="35">
        <v>46021.333333333343</v>
      </c>
      <c r="N1142" s="35">
        <v>46022.416666666657</v>
      </c>
      <c r="P1142" t="s">
        <v>7635</v>
      </c>
      <c r="Q1142" t="s">
        <v>7636</v>
      </c>
      <c r="R1142" t="s">
        <v>963</v>
      </c>
      <c r="S1142" t="s">
        <v>963</v>
      </c>
      <c r="T1142" t="s">
        <v>100</v>
      </c>
      <c r="U1142" t="s">
        <v>5928</v>
      </c>
      <c r="V1142" t="s">
        <v>13068</v>
      </c>
      <c r="W1142" t="s">
        <v>102</v>
      </c>
      <c r="Y1142" t="s">
        <v>8</v>
      </c>
      <c r="Z1142" t="s">
        <v>105</v>
      </c>
      <c r="AA1142" t="s">
        <v>209</v>
      </c>
      <c r="AB1142" s="37">
        <v>1</v>
      </c>
      <c r="AC1142" s="37">
        <v>35780</v>
      </c>
      <c r="AD1142" s="37">
        <v>75096</v>
      </c>
      <c r="AE1142" s="37">
        <v>35780</v>
      </c>
    </row>
    <row r="1143" spans="1:31">
      <c r="A1143" t="s">
        <v>231</v>
      </c>
      <c r="B1143" t="s">
        <v>86</v>
      </c>
      <c r="C1143" t="s">
        <v>87</v>
      </c>
      <c r="D1143" t="s">
        <v>1892</v>
      </c>
      <c r="E1143" t="s">
        <v>13069</v>
      </c>
      <c r="F1143" t="s">
        <v>8002</v>
      </c>
      <c r="G1143" t="s">
        <v>7632</v>
      </c>
      <c r="H1143" t="s">
        <v>235</v>
      </c>
      <c r="I1143" t="s">
        <v>231</v>
      </c>
      <c r="J1143" t="s">
        <v>8003</v>
      </c>
      <c r="K1143" t="s">
        <v>96</v>
      </c>
      <c r="L1143" t="s">
        <v>13070</v>
      </c>
      <c r="M1143" s="35">
        <v>46021.370335648149</v>
      </c>
      <c r="N1143" s="35">
        <v>46022.418749999997</v>
      </c>
      <c r="P1143" t="s">
        <v>7635</v>
      </c>
      <c r="Q1143" t="s">
        <v>7636</v>
      </c>
      <c r="R1143" t="s">
        <v>142</v>
      </c>
      <c r="S1143" t="s">
        <v>2137</v>
      </c>
      <c r="T1143" t="s">
        <v>100</v>
      </c>
      <c r="U1143" t="s">
        <v>5928</v>
      </c>
      <c r="V1143" t="s">
        <v>13071</v>
      </c>
      <c r="W1143" t="s">
        <v>102</v>
      </c>
      <c r="Y1143" t="s">
        <v>8</v>
      </c>
      <c r="Z1143" t="s">
        <v>105</v>
      </c>
      <c r="AA1143" t="s">
        <v>241</v>
      </c>
      <c r="AB1143" s="37">
        <v>1</v>
      </c>
      <c r="AC1143" s="37">
        <v>35780</v>
      </c>
      <c r="AD1143" s="37">
        <v>75096</v>
      </c>
      <c r="AE1143" s="37">
        <v>35780</v>
      </c>
    </row>
    <row r="1144" spans="1:31">
      <c r="A1144" t="s">
        <v>297</v>
      </c>
      <c r="B1144" t="s">
        <v>109</v>
      </c>
      <c r="C1144" t="s">
        <v>110</v>
      </c>
      <c r="D1144" t="s">
        <v>352</v>
      </c>
      <c r="E1144" t="s">
        <v>13072</v>
      </c>
      <c r="F1144" t="s">
        <v>13073</v>
      </c>
      <c r="G1144" t="s">
        <v>7632</v>
      </c>
      <c r="H1144" t="s">
        <v>302</v>
      </c>
      <c r="I1144" t="s">
        <v>297</v>
      </c>
      <c r="J1144" t="s">
        <v>13074</v>
      </c>
      <c r="K1144" t="s">
        <v>96</v>
      </c>
      <c r="L1144" t="s">
        <v>13075</v>
      </c>
      <c r="M1144" s="35">
        <v>46021.413530092592</v>
      </c>
      <c r="N1144" s="35">
        <v>46022.432638888888</v>
      </c>
      <c r="P1144" t="s">
        <v>7635</v>
      </c>
      <c r="Q1144" t="s">
        <v>7636</v>
      </c>
      <c r="R1144" t="s">
        <v>98</v>
      </c>
      <c r="S1144" t="s">
        <v>119</v>
      </c>
      <c r="T1144" t="s">
        <v>100</v>
      </c>
      <c r="U1144" t="s">
        <v>5928</v>
      </c>
      <c r="V1144" t="s">
        <v>13076</v>
      </c>
      <c r="W1144" t="s">
        <v>102</v>
      </c>
      <c r="Y1144" t="s">
        <v>8</v>
      </c>
      <c r="Z1144" t="s">
        <v>105</v>
      </c>
      <c r="AA1144" t="s">
        <v>485</v>
      </c>
      <c r="AB1144" s="37">
        <v>1</v>
      </c>
      <c r="AC1144" s="37">
        <v>35780</v>
      </c>
      <c r="AD1144" s="37">
        <v>75096</v>
      </c>
      <c r="AE1144" s="37">
        <v>35780</v>
      </c>
    </row>
    <row r="1145" spans="1:31">
      <c r="A1145" t="s">
        <v>707</v>
      </c>
      <c r="B1145" t="s">
        <v>109</v>
      </c>
      <c r="C1145" t="s">
        <v>160</v>
      </c>
      <c r="D1145" t="s">
        <v>719</v>
      </c>
      <c r="E1145" t="s">
        <v>13077</v>
      </c>
      <c r="F1145" t="s">
        <v>13078</v>
      </c>
      <c r="G1145" t="s">
        <v>7632</v>
      </c>
      <c r="H1145" t="s">
        <v>722</v>
      </c>
      <c r="I1145" t="s">
        <v>707</v>
      </c>
      <c r="J1145" t="s">
        <v>13079</v>
      </c>
      <c r="K1145" t="s">
        <v>96</v>
      </c>
      <c r="L1145" t="s">
        <v>13080</v>
      </c>
      <c r="M1145" s="35">
        <v>46021.510879629634</v>
      </c>
      <c r="N1145" s="35">
        <v>46022.36041666667</v>
      </c>
      <c r="P1145" t="s">
        <v>7635</v>
      </c>
      <c r="Q1145" t="s">
        <v>7636</v>
      </c>
      <c r="R1145" t="s">
        <v>142</v>
      </c>
      <c r="S1145" t="s">
        <v>1415</v>
      </c>
      <c r="T1145" t="s">
        <v>100</v>
      </c>
      <c r="U1145" t="s">
        <v>5928</v>
      </c>
      <c r="V1145" t="s">
        <v>13081</v>
      </c>
      <c r="W1145" t="s">
        <v>102</v>
      </c>
      <c r="Y1145" t="s">
        <v>8</v>
      </c>
      <c r="Z1145" t="s">
        <v>105</v>
      </c>
      <c r="AA1145" t="s">
        <v>718</v>
      </c>
      <c r="AB1145" s="37">
        <v>1</v>
      </c>
      <c r="AC1145" s="37">
        <v>35780</v>
      </c>
      <c r="AD1145" s="37">
        <v>75096</v>
      </c>
      <c r="AE1145" s="37">
        <v>35780</v>
      </c>
    </row>
    <row r="1146" spans="1:31">
      <c r="A1146" t="s">
        <v>417</v>
      </c>
      <c r="B1146" t="s">
        <v>86</v>
      </c>
      <c r="C1146" t="s">
        <v>87</v>
      </c>
      <c r="D1146" t="s">
        <v>452</v>
      </c>
      <c r="E1146" t="s">
        <v>13082</v>
      </c>
      <c r="F1146" t="s">
        <v>10172</v>
      </c>
      <c r="G1146" t="s">
        <v>7632</v>
      </c>
      <c r="H1146" t="s">
        <v>455</v>
      </c>
      <c r="I1146" t="s">
        <v>417</v>
      </c>
      <c r="J1146" t="s">
        <v>10173</v>
      </c>
      <c r="K1146" t="s">
        <v>96</v>
      </c>
      <c r="L1146" t="s">
        <v>13083</v>
      </c>
      <c r="M1146" s="35">
        <v>46021.528900462959</v>
      </c>
      <c r="N1146" s="35">
        <v>46022.480555555558</v>
      </c>
      <c r="P1146" t="s">
        <v>7635</v>
      </c>
      <c r="Q1146" t="s">
        <v>7636</v>
      </c>
      <c r="R1146" t="s">
        <v>964</v>
      </c>
      <c r="S1146" t="s">
        <v>964</v>
      </c>
      <c r="T1146" t="s">
        <v>100</v>
      </c>
      <c r="U1146" t="s">
        <v>5928</v>
      </c>
      <c r="V1146" t="s">
        <v>13084</v>
      </c>
      <c r="W1146" t="s">
        <v>102</v>
      </c>
      <c r="Y1146" t="s">
        <v>8</v>
      </c>
      <c r="Z1146" t="s">
        <v>105</v>
      </c>
      <c r="AA1146" t="s">
        <v>478</v>
      </c>
      <c r="AB1146" s="37">
        <v>1</v>
      </c>
      <c r="AC1146" s="37">
        <v>35780</v>
      </c>
      <c r="AD1146" s="37">
        <v>75096</v>
      </c>
      <c r="AE1146" s="37">
        <v>35780</v>
      </c>
    </row>
    <row r="1147" spans="1:31">
      <c r="A1147" t="s">
        <v>297</v>
      </c>
      <c r="B1147" t="s">
        <v>109</v>
      </c>
      <c r="C1147" t="s">
        <v>110</v>
      </c>
      <c r="D1147" t="s">
        <v>352</v>
      </c>
      <c r="E1147" t="s">
        <v>13085</v>
      </c>
      <c r="F1147" t="s">
        <v>1210</v>
      </c>
      <c r="G1147" t="s">
        <v>7632</v>
      </c>
      <c r="H1147" t="s">
        <v>302</v>
      </c>
      <c r="I1147" t="s">
        <v>297</v>
      </c>
      <c r="J1147" t="s">
        <v>1211</v>
      </c>
      <c r="K1147" t="s">
        <v>96</v>
      </c>
      <c r="L1147" t="s">
        <v>13086</v>
      </c>
      <c r="M1147" s="35">
        <v>46021.575694444437</v>
      </c>
      <c r="N1147" s="35">
        <v>46022.422222222223</v>
      </c>
      <c r="P1147" t="s">
        <v>7635</v>
      </c>
      <c r="Q1147" t="s">
        <v>7636</v>
      </c>
      <c r="R1147" t="s">
        <v>98</v>
      </c>
      <c r="S1147" t="s">
        <v>99</v>
      </c>
      <c r="T1147" t="s">
        <v>100</v>
      </c>
      <c r="U1147" t="s">
        <v>5928</v>
      </c>
      <c r="V1147" t="s">
        <v>13087</v>
      </c>
      <c r="W1147" t="s">
        <v>102</v>
      </c>
      <c r="Y1147" t="s">
        <v>8</v>
      </c>
      <c r="Z1147" t="s">
        <v>105</v>
      </c>
      <c r="AA1147" t="s">
        <v>1215</v>
      </c>
      <c r="AB1147" s="37">
        <v>1</v>
      </c>
      <c r="AC1147" s="37">
        <v>35780</v>
      </c>
      <c r="AD1147" s="37">
        <v>75096</v>
      </c>
      <c r="AE1147" s="37">
        <v>35780</v>
      </c>
    </row>
    <row r="1148" spans="1:31">
      <c r="A1148" t="s">
        <v>707</v>
      </c>
      <c r="B1148" t="s">
        <v>109</v>
      </c>
      <c r="C1148" t="s">
        <v>160</v>
      </c>
      <c r="D1148" t="s">
        <v>1244</v>
      </c>
      <c r="E1148" t="s">
        <v>13088</v>
      </c>
      <c r="F1148" t="s">
        <v>13089</v>
      </c>
      <c r="G1148" t="s">
        <v>7632</v>
      </c>
      <c r="H1148" t="s">
        <v>722</v>
      </c>
      <c r="I1148" t="s">
        <v>1247</v>
      </c>
      <c r="J1148" t="s">
        <v>13090</v>
      </c>
      <c r="K1148" t="s">
        <v>96</v>
      </c>
      <c r="L1148" t="s">
        <v>13091</v>
      </c>
      <c r="M1148" s="35">
        <v>46021.567002314812</v>
      </c>
      <c r="N1148" s="35">
        <v>46022.470833333333</v>
      </c>
      <c r="P1148" t="s">
        <v>7635</v>
      </c>
      <c r="Q1148" t="s">
        <v>7636</v>
      </c>
      <c r="T1148" t="s">
        <v>100</v>
      </c>
      <c r="U1148" t="s">
        <v>5928</v>
      </c>
      <c r="V1148" t="s">
        <v>13092</v>
      </c>
      <c r="W1148" t="s">
        <v>102</v>
      </c>
      <c r="Y1148" t="s">
        <v>8</v>
      </c>
      <c r="Z1148" t="s">
        <v>105</v>
      </c>
      <c r="AA1148" t="s">
        <v>3375</v>
      </c>
      <c r="AB1148" s="37">
        <v>1</v>
      </c>
      <c r="AC1148" s="37">
        <v>35780</v>
      </c>
      <c r="AD1148" s="37">
        <v>75096</v>
      </c>
      <c r="AE1148" s="37">
        <v>35780</v>
      </c>
    </row>
    <row r="1149" spans="1:31">
      <c r="A1149" t="s">
        <v>417</v>
      </c>
      <c r="B1149" t="s">
        <v>86</v>
      </c>
      <c r="C1149" t="s">
        <v>87</v>
      </c>
      <c r="D1149" t="s">
        <v>452</v>
      </c>
      <c r="E1149" t="s">
        <v>13093</v>
      </c>
      <c r="F1149" t="s">
        <v>13094</v>
      </c>
      <c r="G1149" t="s">
        <v>7632</v>
      </c>
      <c r="H1149" t="s">
        <v>455</v>
      </c>
      <c r="I1149" t="s">
        <v>417</v>
      </c>
      <c r="J1149" t="s">
        <v>13095</v>
      </c>
      <c r="K1149" t="s">
        <v>96</v>
      </c>
      <c r="L1149" t="s">
        <v>13096</v>
      </c>
      <c r="M1149" s="35">
        <v>46021.73773148148</v>
      </c>
      <c r="N1149" s="35">
        <v>46022.479166666657</v>
      </c>
      <c r="P1149" t="s">
        <v>7635</v>
      </c>
      <c r="Q1149" t="s">
        <v>7636</v>
      </c>
      <c r="R1149" t="s">
        <v>98</v>
      </c>
      <c r="S1149" t="s">
        <v>119</v>
      </c>
      <c r="T1149" t="s">
        <v>100</v>
      </c>
      <c r="U1149" t="s">
        <v>5928</v>
      </c>
      <c r="V1149" t="s">
        <v>13097</v>
      </c>
      <c r="W1149" t="s">
        <v>102</v>
      </c>
      <c r="Y1149" t="s">
        <v>8</v>
      </c>
      <c r="Z1149" t="s">
        <v>105</v>
      </c>
      <c r="AA1149" t="s">
        <v>1390</v>
      </c>
      <c r="AB1149" s="37">
        <v>1</v>
      </c>
      <c r="AC1149" s="37">
        <v>35780</v>
      </c>
      <c r="AD1149" s="37">
        <v>75096</v>
      </c>
      <c r="AE1149" s="37">
        <v>35780</v>
      </c>
    </row>
    <row r="1150" spans="1:31">
      <c r="A1150" t="s">
        <v>417</v>
      </c>
      <c r="B1150" t="s">
        <v>86</v>
      </c>
      <c r="C1150" t="s">
        <v>87</v>
      </c>
      <c r="D1150" t="s">
        <v>452</v>
      </c>
      <c r="E1150" t="s">
        <v>13098</v>
      </c>
      <c r="F1150" t="s">
        <v>11087</v>
      </c>
      <c r="G1150" t="s">
        <v>7632</v>
      </c>
      <c r="H1150" t="s">
        <v>455</v>
      </c>
      <c r="I1150" t="s">
        <v>417</v>
      </c>
      <c r="J1150" t="s">
        <v>11088</v>
      </c>
      <c r="K1150" t="s">
        <v>96</v>
      </c>
      <c r="L1150" t="s">
        <v>13099</v>
      </c>
      <c r="M1150" s="35">
        <v>46021.705393518518</v>
      </c>
      <c r="N1150" s="35">
        <v>46022.464583333327</v>
      </c>
      <c r="P1150" t="s">
        <v>7635</v>
      </c>
      <c r="Q1150" t="s">
        <v>7636</v>
      </c>
      <c r="R1150" t="s">
        <v>98</v>
      </c>
      <c r="S1150" t="s">
        <v>99</v>
      </c>
      <c r="T1150" t="s">
        <v>100</v>
      </c>
      <c r="U1150" t="s">
        <v>5928</v>
      </c>
      <c r="V1150" t="s">
        <v>13100</v>
      </c>
      <c r="W1150" t="s">
        <v>102</v>
      </c>
      <c r="Y1150" t="s">
        <v>8</v>
      </c>
      <c r="Z1150" t="s">
        <v>105</v>
      </c>
      <c r="AA1150" t="s">
        <v>742</v>
      </c>
      <c r="AB1150" s="37">
        <v>1</v>
      </c>
      <c r="AC1150" s="37">
        <v>35780</v>
      </c>
      <c r="AD1150" s="37">
        <v>75096</v>
      </c>
      <c r="AE1150" s="37">
        <v>35780</v>
      </c>
    </row>
    <row r="1151" spans="1:31">
      <c r="A1151" t="s">
        <v>242</v>
      </c>
      <c r="B1151" t="s">
        <v>248</v>
      </c>
      <c r="C1151" t="s">
        <v>244</v>
      </c>
      <c r="D1151" t="s">
        <v>309</v>
      </c>
      <c r="E1151" t="s">
        <v>13101</v>
      </c>
      <c r="F1151" t="s">
        <v>10824</v>
      </c>
      <c r="G1151" t="s">
        <v>7632</v>
      </c>
      <c r="H1151" t="s">
        <v>248</v>
      </c>
      <c r="I1151" t="s">
        <v>242</v>
      </c>
      <c r="J1151" t="s">
        <v>10825</v>
      </c>
      <c r="K1151" t="s">
        <v>96</v>
      </c>
      <c r="L1151" t="s">
        <v>13102</v>
      </c>
      <c r="M1151" s="35">
        <v>46021.706180555557</v>
      </c>
      <c r="N1151" s="35">
        <v>46022.517361111109</v>
      </c>
      <c r="P1151" t="s">
        <v>7635</v>
      </c>
      <c r="Q1151" t="s">
        <v>7636</v>
      </c>
      <c r="R1151" t="s">
        <v>964</v>
      </c>
      <c r="S1151" t="s">
        <v>964</v>
      </c>
      <c r="T1151" t="s">
        <v>100</v>
      </c>
      <c r="U1151" t="s">
        <v>5928</v>
      </c>
      <c r="V1151" t="s">
        <v>13103</v>
      </c>
      <c r="W1151" t="s">
        <v>102</v>
      </c>
      <c r="Y1151" t="s">
        <v>8</v>
      </c>
      <c r="Z1151" t="s">
        <v>105</v>
      </c>
      <c r="AA1151" t="s">
        <v>1485</v>
      </c>
      <c r="AB1151" s="37">
        <v>1</v>
      </c>
      <c r="AC1151" s="37">
        <v>35780</v>
      </c>
      <c r="AD1151" s="37">
        <v>75096</v>
      </c>
      <c r="AE1151" s="37">
        <v>35780</v>
      </c>
    </row>
    <row r="1152" spans="1:31">
      <c r="A1152" t="s">
        <v>189</v>
      </c>
      <c r="B1152" t="s">
        <v>190</v>
      </c>
      <c r="C1152" t="s">
        <v>191</v>
      </c>
      <c r="D1152" t="s">
        <v>3644</v>
      </c>
      <c r="E1152" t="s">
        <v>13104</v>
      </c>
      <c r="F1152" t="s">
        <v>3646</v>
      </c>
      <c r="G1152" t="s">
        <v>7632</v>
      </c>
      <c r="H1152" t="s">
        <v>195</v>
      </c>
      <c r="I1152" t="s">
        <v>3647</v>
      </c>
      <c r="J1152" t="s">
        <v>3648</v>
      </c>
      <c r="K1152" t="s">
        <v>96</v>
      </c>
      <c r="L1152" t="s">
        <v>13105</v>
      </c>
      <c r="M1152" s="35">
        <v>45989.629861111112</v>
      </c>
      <c r="N1152" s="35">
        <v>45993.663194444453</v>
      </c>
      <c r="P1152" t="s">
        <v>7635</v>
      </c>
      <c r="Q1152" t="s">
        <v>7636</v>
      </c>
      <c r="R1152" t="s">
        <v>963</v>
      </c>
      <c r="S1152" t="s">
        <v>963</v>
      </c>
      <c r="T1152" t="s">
        <v>100</v>
      </c>
      <c r="U1152" t="s">
        <v>5928</v>
      </c>
      <c r="V1152" t="s">
        <v>13106</v>
      </c>
      <c r="W1152" t="s">
        <v>7667</v>
      </c>
      <c r="Y1152" t="s">
        <v>15</v>
      </c>
      <c r="Z1152" t="s">
        <v>105</v>
      </c>
      <c r="AA1152" t="s">
        <v>201</v>
      </c>
      <c r="AB1152" s="37">
        <v>1</v>
      </c>
      <c r="AC1152" s="37">
        <v>35780</v>
      </c>
      <c r="AD1152" s="37">
        <v>0</v>
      </c>
      <c r="AE1152" s="37">
        <v>35780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55"/>
  <sheetViews>
    <sheetView workbookViewId="0">
      <selection activeCell="U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7" width="11" customWidth="1"/>
    <col min="8" max="8" width="24" customWidth="1"/>
    <col min="9" max="9" width="20" customWidth="1"/>
    <col min="10" max="10" width="29" customWidth="1"/>
    <col min="11" max="11" width="47" customWidth="1"/>
    <col min="12" max="12" width="10" customWidth="1"/>
    <col min="13" max="13" width="31" customWidth="1"/>
    <col min="14" max="14" width="21" customWidth="1"/>
    <col min="15" max="15" width="28" customWidth="1"/>
    <col min="16" max="16" width="13" customWidth="1"/>
    <col min="17" max="17" width="10" customWidth="1"/>
    <col min="18" max="18" width="33" customWidth="1"/>
    <col min="19" max="19" width="50" customWidth="1"/>
    <col min="20" max="20" width="20" customWidth="1"/>
    <col min="21" max="22" width="14" customWidth="1"/>
    <col min="23" max="23" width="19" customWidth="1"/>
    <col min="24" max="24" width="39" customWidth="1"/>
    <col min="25" max="25" width="21" customWidth="1"/>
    <col min="26" max="26" width="37" customWidth="1"/>
    <col min="27" max="27" width="43" customWidth="1"/>
    <col min="28" max="28" width="27" customWidth="1"/>
  </cols>
  <sheetData>
    <row r="1" spans="1:28" ht="28.8">
      <c r="A1" s="36" t="s">
        <v>56</v>
      </c>
      <c r="B1" s="36" t="s">
        <v>57</v>
      </c>
      <c r="C1" s="36" t="s">
        <v>58</v>
      </c>
      <c r="D1" s="36" t="s">
        <v>59</v>
      </c>
      <c r="E1" s="36" t="s">
        <v>60</v>
      </c>
      <c r="F1" s="36" t="s">
        <v>61</v>
      </c>
      <c r="G1" s="36" t="s">
        <v>62</v>
      </c>
      <c r="H1" s="36" t="s">
        <v>63</v>
      </c>
      <c r="I1" s="36" t="s">
        <v>64</v>
      </c>
      <c r="J1" s="36" t="s">
        <v>65</v>
      </c>
      <c r="K1" s="36" t="s">
        <v>66</v>
      </c>
      <c r="L1" s="36" t="s">
        <v>67</v>
      </c>
      <c r="M1" s="36" t="s">
        <v>68</v>
      </c>
      <c r="N1" s="36" t="s">
        <v>69</v>
      </c>
      <c r="O1" s="36" t="s">
        <v>70</v>
      </c>
      <c r="P1" s="36" t="s">
        <v>13107</v>
      </c>
      <c r="Q1" s="36" t="s">
        <v>825</v>
      </c>
      <c r="R1" s="36" t="s">
        <v>73</v>
      </c>
      <c r="S1" s="36" t="s">
        <v>74</v>
      </c>
      <c r="T1" s="36" t="s">
        <v>75</v>
      </c>
      <c r="U1" s="36" t="s">
        <v>76</v>
      </c>
      <c r="V1" s="36" t="s">
        <v>77</v>
      </c>
      <c r="W1" s="36" t="s">
        <v>78</v>
      </c>
      <c r="X1" s="36" t="s">
        <v>79</v>
      </c>
      <c r="Y1" s="36" t="s">
        <v>13108</v>
      </c>
      <c r="Z1" s="36" t="s">
        <v>13109</v>
      </c>
      <c r="AA1" s="36" t="s">
        <v>13110</v>
      </c>
      <c r="AB1" s="36" t="s">
        <v>13111</v>
      </c>
    </row>
    <row r="2" spans="1:28">
      <c r="A2" t="s">
        <v>85</v>
      </c>
      <c r="B2" t="s">
        <v>86</v>
      </c>
      <c r="C2" t="s">
        <v>87</v>
      </c>
      <c r="D2" t="s">
        <v>88</v>
      </c>
      <c r="E2" t="s">
        <v>13112</v>
      </c>
      <c r="F2" t="s">
        <v>13113</v>
      </c>
      <c r="G2" t="s">
        <v>91</v>
      </c>
      <c r="H2" t="s">
        <v>829</v>
      </c>
      <c r="I2" t="s">
        <v>93</v>
      </c>
      <c r="J2" t="s">
        <v>94</v>
      </c>
      <c r="K2" t="s">
        <v>13114</v>
      </c>
      <c r="L2" t="s">
        <v>13115</v>
      </c>
      <c r="M2" t="s">
        <v>13116</v>
      </c>
      <c r="N2" s="35">
        <v>45980.811805555553</v>
      </c>
      <c r="O2" s="35">
        <v>45993.480555555558</v>
      </c>
      <c r="R2" t="s">
        <v>100</v>
      </c>
      <c r="S2" t="s">
        <v>13117</v>
      </c>
      <c r="T2" t="s">
        <v>102</v>
      </c>
      <c r="U2" t="s">
        <v>13118</v>
      </c>
      <c r="V2" t="s">
        <v>104</v>
      </c>
      <c r="W2" t="s">
        <v>105</v>
      </c>
      <c r="X2" t="s">
        <v>451</v>
      </c>
      <c r="Z2" s="37">
        <v>1</v>
      </c>
      <c r="AA2" s="37">
        <v>504833</v>
      </c>
      <c r="AB2" s="37">
        <v>504833</v>
      </c>
    </row>
    <row r="3" spans="1:28">
      <c r="A3" t="s">
        <v>284</v>
      </c>
      <c r="B3" t="s">
        <v>957</v>
      </c>
      <c r="C3" t="s">
        <v>286</v>
      </c>
      <c r="D3" t="s">
        <v>13119</v>
      </c>
      <c r="E3" t="s">
        <v>13120</v>
      </c>
      <c r="F3" t="s">
        <v>13121</v>
      </c>
      <c r="G3" t="s">
        <v>91</v>
      </c>
      <c r="H3" t="s">
        <v>829</v>
      </c>
      <c r="I3" t="s">
        <v>6264</v>
      </c>
      <c r="J3" t="s">
        <v>13122</v>
      </c>
      <c r="K3" t="s">
        <v>13123</v>
      </c>
      <c r="L3" t="s">
        <v>13115</v>
      </c>
      <c r="M3" t="s">
        <v>13124</v>
      </c>
      <c r="N3" s="35">
        <v>45987.984722222223</v>
      </c>
      <c r="O3" s="35">
        <v>45996.708333333343</v>
      </c>
      <c r="R3" t="s">
        <v>100</v>
      </c>
      <c r="S3" t="s">
        <v>13125</v>
      </c>
      <c r="T3" t="s">
        <v>102</v>
      </c>
      <c r="U3" t="s">
        <v>13126</v>
      </c>
      <c r="V3" t="s">
        <v>104</v>
      </c>
      <c r="W3" t="s">
        <v>282</v>
      </c>
      <c r="X3" t="s">
        <v>296</v>
      </c>
      <c r="Z3" s="37">
        <v>1</v>
      </c>
      <c r="AA3" s="37">
        <v>988463</v>
      </c>
      <c r="AB3" s="37">
        <v>988463</v>
      </c>
    </row>
    <row r="4" spans="1:28">
      <c r="A4" t="s">
        <v>231</v>
      </c>
      <c r="B4" t="s">
        <v>86</v>
      </c>
      <c r="C4" t="s">
        <v>87</v>
      </c>
      <c r="D4" t="s">
        <v>1892</v>
      </c>
      <c r="E4" t="s">
        <v>13127</v>
      </c>
      <c r="F4" t="s">
        <v>13128</v>
      </c>
      <c r="G4" t="s">
        <v>91</v>
      </c>
      <c r="H4" t="s">
        <v>829</v>
      </c>
      <c r="I4" t="s">
        <v>235</v>
      </c>
      <c r="J4" t="s">
        <v>231</v>
      </c>
      <c r="K4" t="s">
        <v>13129</v>
      </c>
      <c r="L4" t="s">
        <v>13115</v>
      </c>
      <c r="M4" t="s">
        <v>13130</v>
      </c>
      <c r="N4" s="35">
        <v>45988.711805555547</v>
      </c>
      <c r="O4" s="35">
        <v>45994.708333333343</v>
      </c>
      <c r="R4" t="s">
        <v>13131</v>
      </c>
      <c r="S4" t="s">
        <v>13132</v>
      </c>
      <c r="T4" t="s">
        <v>955</v>
      </c>
      <c r="V4" t="s">
        <v>8</v>
      </c>
      <c r="W4" t="s">
        <v>105</v>
      </c>
      <c r="Z4" s="37">
        <v>1</v>
      </c>
      <c r="AA4" s="37">
        <v>75096</v>
      </c>
      <c r="AB4" s="37">
        <v>75096</v>
      </c>
    </row>
    <row r="5" spans="1:28">
      <c r="A5" t="s">
        <v>85</v>
      </c>
      <c r="B5" t="s">
        <v>86</v>
      </c>
      <c r="C5" t="s">
        <v>87</v>
      </c>
      <c r="D5" t="s">
        <v>202</v>
      </c>
      <c r="E5" t="s">
        <v>13133</v>
      </c>
      <c r="F5" t="s">
        <v>13134</v>
      </c>
      <c r="G5" t="s">
        <v>91</v>
      </c>
      <c r="H5" t="s">
        <v>829</v>
      </c>
      <c r="I5" t="s">
        <v>93</v>
      </c>
      <c r="J5" t="s">
        <v>85</v>
      </c>
      <c r="K5" t="s">
        <v>13135</v>
      </c>
      <c r="L5" t="s">
        <v>13115</v>
      </c>
      <c r="M5" t="s">
        <v>13136</v>
      </c>
      <c r="N5" s="35">
        <v>45988.711805555547</v>
      </c>
      <c r="O5" s="35">
        <v>45993.57916666667</v>
      </c>
      <c r="R5" t="s">
        <v>100</v>
      </c>
      <c r="S5" t="s">
        <v>13137</v>
      </c>
      <c r="T5" t="s">
        <v>102</v>
      </c>
      <c r="V5" t="s">
        <v>8</v>
      </c>
      <c r="W5" t="s">
        <v>105</v>
      </c>
      <c r="Z5" s="37">
        <v>1</v>
      </c>
      <c r="AA5" s="37">
        <v>75096</v>
      </c>
      <c r="AB5" s="37">
        <v>75096</v>
      </c>
    </row>
    <row r="6" spans="1:28">
      <c r="A6" t="s">
        <v>750</v>
      </c>
      <c r="B6" t="s">
        <v>957</v>
      </c>
      <c r="C6" t="s">
        <v>286</v>
      </c>
      <c r="D6" t="s">
        <v>3770</v>
      </c>
      <c r="E6" t="s">
        <v>13138</v>
      </c>
      <c r="F6" t="s">
        <v>13139</v>
      </c>
      <c r="G6" t="s">
        <v>91</v>
      </c>
      <c r="H6" t="s">
        <v>829</v>
      </c>
      <c r="I6" t="s">
        <v>754</v>
      </c>
      <c r="J6" t="s">
        <v>750</v>
      </c>
      <c r="K6" t="s">
        <v>13140</v>
      </c>
      <c r="L6" t="s">
        <v>13115</v>
      </c>
      <c r="M6" t="s">
        <v>13141</v>
      </c>
      <c r="N6" s="35">
        <v>45989.001388888893</v>
      </c>
      <c r="O6" s="35">
        <v>45992.652083333327</v>
      </c>
      <c r="R6" t="s">
        <v>100</v>
      </c>
      <c r="S6" t="s">
        <v>13142</v>
      </c>
      <c r="T6" t="s">
        <v>102</v>
      </c>
      <c r="U6" t="s">
        <v>13143</v>
      </c>
      <c r="V6" t="s">
        <v>8</v>
      </c>
      <c r="W6" t="s">
        <v>105</v>
      </c>
      <c r="X6" t="s">
        <v>3777</v>
      </c>
      <c r="Z6" s="37">
        <v>1</v>
      </c>
      <c r="AA6" s="37">
        <v>75096</v>
      </c>
      <c r="AB6" s="37">
        <v>75096</v>
      </c>
    </row>
    <row r="7" spans="1:28">
      <c r="A7" t="s">
        <v>242</v>
      </c>
      <c r="B7" t="s">
        <v>248</v>
      </c>
      <c r="C7" t="s">
        <v>244</v>
      </c>
      <c r="D7" t="s">
        <v>1643</v>
      </c>
      <c r="E7" t="s">
        <v>13144</v>
      </c>
      <c r="F7" t="s">
        <v>13145</v>
      </c>
      <c r="G7" t="s">
        <v>91</v>
      </c>
      <c r="H7" t="s">
        <v>829</v>
      </c>
      <c r="I7" t="s">
        <v>248</v>
      </c>
      <c r="J7" t="s">
        <v>1646</v>
      </c>
      <c r="K7" t="s">
        <v>13146</v>
      </c>
      <c r="L7" t="s">
        <v>13115</v>
      </c>
      <c r="M7" t="s">
        <v>13147</v>
      </c>
      <c r="N7" s="35">
        <v>45989.906944444447</v>
      </c>
      <c r="O7" s="35">
        <v>45992.637499999997</v>
      </c>
      <c r="R7" t="s">
        <v>144</v>
      </c>
      <c r="S7" t="s">
        <v>13148</v>
      </c>
      <c r="T7" t="s">
        <v>102</v>
      </c>
      <c r="U7" t="s">
        <v>13149</v>
      </c>
      <c r="V7" t="s">
        <v>8</v>
      </c>
      <c r="W7" t="s">
        <v>105</v>
      </c>
      <c r="X7" t="s">
        <v>1588</v>
      </c>
      <c r="Z7" s="37">
        <v>2</v>
      </c>
      <c r="AA7" s="37">
        <v>150192</v>
      </c>
      <c r="AB7" s="37">
        <v>150192</v>
      </c>
    </row>
    <row r="8" spans="1:28">
      <c r="A8" t="s">
        <v>231</v>
      </c>
      <c r="B8" t="s">
        <v>86</v>
      </c>
      <c r="C8" t="s">
        <v>87</v>
      </c>
      <c r="D8" t="s">
        <v>13150</v>
      </c>
      <c r="E8" t="s">
        <v>13151</v>
      </c>
      <c r="F8" t="s">
        <v>13152</v>
      </c>
      <c r="G8" t="s">
        <v>91</v>
      </c>
      <c r="H8" t="s">
        <v>829</v>
      </c>
      <c r="I8" t="s">
        <v>248</v>
      </c>
      <c r="J8" t="s">
        <v>13153</v>
      </c>
      <c r="K8" t="s">
        <v>13154</v>
      </c>
      <c r="L8" t="s">
        <v>13115</v>
      </c>
      <c r="M8" t="s">
        <v>13155</v>
      </c>
      <c r="N8" s="35">
        <v>45989.704861111109</v>
      </c>
      <c r="O8" s="35">
        <v>45992.685416666667</v>
      </c>
      <c r="R8" t="s">
        <v>100</v>
      </c>
      <c r="S8" t="s">
        <v>13156</v>
      </c>
      <c r="T8" t="s">
        <v>102</v>
      </c>
      <c r="U8" t="s">
        <v>13157</v>
      </c>
      <c r="V8" t="s">
        <v>11</v>
      </c>
      <c r="W8" t="s">
        <v>105</v>
      </c>
      <c r="X8" t="s">
        <v>1851</v>
      </c>
      <c r="Z8" s="37">
        <v>1</v>
      </c>
      <c r="AA8" s="37">
        <v>163814</v>
      </c>
      <c r="AB8" s="37">
        <v>163814</v>
      </c>
    </row>
    <row r="9" spans="1:28">
      <c r="A9" t="s">
        <v>707</v>
      </c>
      <c r="B9" t="s">
        <v>109</v>
      </c>
      <c r="C9" t="s">
        <v>160</v>
      </c>
      <c r="D9" t="s">
        <v>13158</v>
      </c>
      <c r="E9" t="s">
        <v>13159</v>
      </c>
      <c r="F9" t="s">
        <v>13160</v>
      </c>
      <c r="G9" t="s">
        <v>91</v>
      </c>
      <c r="H9" t="s">
        <v>829</v>
      </c>
      <c r="I9" t="s">
        <v>302</v>
      </c>
      <c r="J9" t="s">
        <v>13161</v>
      </c>
      <c r="K9" t="s">
        <v>13162</v>
      </c>
      <c r="L9" t="s">
        <v>13115</v>
      </c>
      <c r="M9" t="s">
        <v>13163</v>
      </c>
      <c r="N9" s="35">
        <v>45992.738194444442</v>
      </c>
      <c r="O9" s="35">
        <v>45993.573611111111</v>
      </c>
      <c r="R9" t="s">
        <v>100</v>
      </c>
      <c r="S9" t="s">
        <v>13164</v>
      </c>
      <c r="T9" t="s">
        <v>102</v>
      </c>
      <c r="V9" t="s">
        <v>11</v>
      </c>
      <c r="W9" t="s">
        <v>105</v>
      </c>
      <c r="X9" t="s">
        <v>727</v>
      </c>
      <c r="Z9" s="37">
        <v>1</v>
      </c>
      <c r="AA9" s="37">
        <v>163814</v>
      </c>
      <c r="AB9" s="37">
        <v>163814</v>
      </c>
    </row>
    <row r="10" spans="1:28">
      <c r="A10" t="s">
        <v>189</v>
      </c>
      <c r="B10" t="s">
        <v>190</v>
      </c>
      <c r="C10" t="s">
        <v>191</v>
      </c>
      <c r="D10" t="s">
        <v>210</v>
      </c>
      <c r="E10" t="s">
        <v>13165</v>
      </c>
      <c r="F10" t="s">
        <v>13166</v>
      </c>
      <c r="G10" t="s">
        <v>91</v>
      </c>
      <c r="H10" t="s">
        <v>829</v>
      </c>
      <c r="I10" t="s">
        <v>195</v>
      </c>
      <c r="J10" t="s">
        <v>189</v>
      </c>
      <c r="K10" t="s">
        <v>13167</v>
      </c>
      <c r="L10" t="s">
        <v>13115</v>
      </c>
      <c r="M10" t="s">
        <v>13168</v>
      </c>
      <c r="N10" s="35">
        <v>45992.658333333333</v>
      </c>
      <c r="O10" s="35">
        <v>45992.688888888893</v>
      </c>
      <c r="R10" t="s">
        <v>100</v>
      </c>
      <c r="S10" t="s">
        <v>13169</v>
      </c>
      <c r="T10" t="s">
        <v>102</v>
      </c>
      <c r="U10" t="s">
        <v>13170</v>
      </c>
      <c r="V10" t="s">
        <v>8</v>
      </c>
      <c r="W10" t="s">
        <v>105</v>
      </c>
      <c r="X10" t="s">
        <v>845</v>
      </c>
      <c r="Z10" s="37">
        <v>1</v>
      </c>
      <c r="AA10" s="37">
        <v>75096</v>
      </c>
      <c r="AB10" s="37">
        <v>75096</v>
      </c>
    </row>
    <row r="11" spans="1:28">
      <c r="A11" t="s">
        <v>242</v>
      </c>
      <c r="B11" t="s">
        <v>248</v>
      </c>
      <c r="C11" t="s">
        <v>244</v>
      </c>
      <c r="D11" t="s">
        <v>245</v>
      </c>
      <c r="E11" t="s">
        <v>13171</v>
      </c>
      <c r="F11" t="s">
        <v>13172</v>
      </c>
      <c r="G11" t="s">
        <v>91</v>
      </c>
      <c r="H11" t="s">
        <v>829</v>
      </c>
      <c r="I11" t="s">
        <v>248</v>
      </c>
      <c r="J11" t="s">
        <v>249</v>
      </c>
      <c r="K11" t="s">
        <v>13173</v>
      </c>
      <c r="L11" t="s">
        <v>13115</v>
      </c>
      <c r="M11" t="s">
        <v>13174</v>
      </c>
      <c r="N11" s="35">
        <v>45993.908333333333</v>
      </c>
      <c r="O11" s="35">
        <v>45993.708333333343</v>
      </c>
      <c r="R11" t="s">
        <v>100</v>
      </c>
      <c r="S11" t="s">
        <v>13175</v>
      </c>
      <c r="T11" t="s">
        <v>102</v>
      </c>
      <c r="U11" t="s">
        <v>13176</v>
      </c>
      <c r="V11" t="s">
        <v>11</v>
      </c>
      <c r="W11" t="s">
        <v>105</v>
      </c>
      <c r="X11" t="s">
        <v>514</v>
      </c>
      <c r="Z11" s="37">
        <v>1</v>
      </c>
      <c r="AA11" s="37">
        <v>163814</v>
      </c>
      <c r="AB11" s="37">
        <v>163814</v>
      </c>
    </row>
    <row r="12" spans="1:28">
      <c r="A12" t="s">
        <v>123</v>
      </c>
      <c r="B12" t="s">
        <v>124</v>
      </c>
      <c r="C12" t="s">
        <v>125</v>
      </c>
      <c r="D12" t="s">
        <v>1418</v>
      </c>
      <c r="E12" t="s">
        <v>13177</v>
      </c>
      <c r="F12" t="s">
        <v>13178</v>
      </c>
      <c r="G12" t="s">
        <v>91</v>
      </c>
      <c r="H12" t="s">
        <v>829</v>
      </c>
      <c r="I12" t="s">
        <v>174</v>
      </c>
      <c r="J12" t="s">
        <v>1421</v>
      </c>
      <c r="K12" t="s">
        <v>13179</v>
      </c>
      <c r="L12" t="s">
        <v>13115</v>
      </c>
      <c r="M12" t="s">
        <v>13180</v>
      </c>
      <c r="N12" s="35">
        <v>45993.447222222218</v>
      </c>
      <c r="O12" s="35">
        <v>45994.668749999997</v>
      </c>
      <c r="R12" t="s">
        <v>100</v>
      </c>
      <c r="S12" t="s">
        <v>13181</v>
      </c>
      <c r="T12" t="s">
        <v>102</v>
      </c>
      <c r="U12" t="s">
        <v>13182</v>
      </c>
      <c r="V12" t="s">
        <v>11</v>
      </c>
      <c r="W12" t="s">
        <v>105</v>
      </c>
      <c r="X12" t="s">
        <v>135</v>
      </c>
      <c r="Z12" s="37">
        <v>1</v>
      </c>
      <c r="AA12" s="37">
        <v>163814</v>
      </c>
      <c r="AB12" s="37">
        <v>163814</v>
      </c>
    </row>
    <row r="13" spans="1:28">
      <c r="A13" t="s">
        <v>242</v>
      </c>
      <c r="B13" t="s">
        <v>248</v>
      </c>
      <c r="C13" t="s">
        <v>244</v>
      </c>
      <c r="D13" t="s">
        <v>1021</v>
      </c>
      <c r="E13" t="s">
        <v>13183</v>
      </c>
      <c r="F13" t="s">
        <v>13184</v>
      </c>
      <c r="G13" t="s">
        <v>91</v>
      </c>
      <c r="H13" t="s">
        <v>829</v>
      </c>
      <c r="I13" t="s">
        <v>248</v>
      </c>
      <c r="J13" t="s">
        <v>1024</v>
      </c>
      <c r="K13" t="s">
        <v>13185</v>
      </c>
      <c r="L13" t="s">
        <v>13115</v>
      </c>
      <c r="M13" t="s">
        <v>13186</v>
      </c>
      <c r="N13" s="35">
        <v>45993.908333333333</v>
      </c>
      <c r="O13" s="35">
        <v>45993.618750000001</v>
      </c>
      <c r="R13" t="s">
        <v>100</v>
      </c>
      <c r="S13" t="s">
        <v>13187</v>
      </c>
      <c r="T13" t="s">
        <v>102</v>
      </c>
      <c r="U13" t="s">
        <v>13188</v>
      </c>
      <c r="V13" t="s">
        <v>11</v>
      </c>
      <c r="W13" t="s">
        <v>105</v>
      </c>
      <c r="X13" t="s">
        <v>316</v>
      </c>
      <c r="Z13" s="37">
        <v>1</v>
      </c>
      <c r="AA13" s="37">
        <v>163814</v>
      </c>
      <c r="AB13" s="37">
        <v>163814</v>
      </c>
    </row>
    <row r="14" spans="1:28">
      <c r="A14" t="s">
        <v>189</v>
      </c>
      <c r="B14" t="s">
        <v>190</v>
      </c>
      <c r="C14" t="s">
        <v>191</v>
      </c>
      <c r="D14" t="s">
        <v>1515</v>
      </c>
      <c r="E14" t="s">
        <v>13189</v>
      </c>
      <c r="F14" t="s">
        <v>13190</v>
      </c>
      <c r="G14" t="s">
        <v>91</v>
      </c>
      <c r="H14" t="s">
        <v>829</v>
      </c>
      <c r="I14" t="s">
        <v>195</v>
      </c>
      <c r="J14" t="s">
        <v>1518</v>
      </c>
      <c r="K14" t="s">
        <v>13191</v>
      </c>
      <c r="L14" t="s">
        <v>13115</v>
      </c>
      <c r="M14" t="s">
        <v>13192</v>
      </c>
      <c r="N14" s="35">
        <v>45993.490277777782</v>
      </c>
      <c r="O14" s="35">
        <v>45994.427083333343</v>
      </c>
      <c r="R14" t="s">
        <v>100</v>
      </c>
      <c r="S14" t="s">
        <v>13193</v>
      </c>
      <c r="T14" t="s">
        <v>102</v>
      </c>
      <c r="U14" t="s">
        <v>13194</v>
      </c>
      <c r="V14" t="s">
        <v>15</v>
      </c>
      <c r="W14" t="s">
        <v>105</v>
      </c>
      <c r="X14" t="s">
        <v>836</v>
      </c>
      <c r="Z14" s="37">
        <v>1</v>
      </c>
      <c r="AA14" s="37">
        <v>504833</v>
      </c>
      <c r="AB14" s="37">
        <v>504833</v>
      </c>
    </row>
    <row r="15" spans="1:28">
      <c r="A15" t="s">
        <v>189</v>
      </c>
      <c r="B15" t="s">
        <v>190</v>
      </c>
      <c r="C15" t="s">
        <v>191</v>
      </c>
      <c r="D15" t="s">
        <v>2538</v>
      </c>
      <c r="E15" t="s">
        <v>13195</v>
      </c>
      <c r="F15" t="s">
        <v>13196</v>
      </c>
      <c r="G15" t="s">
        <v>91</v>
      </c>
      <c r="H15" t="s">
        <v>829</v>
      </c>
      <c r="I15" t="s">
        <v>195</v>
      </c>
      <c r="J15" t="s">
        <v>2541</v>
      </c>
      <c r="K15" t="s">
        <v>13197</v>
      </c>
      <c r="L15" t="s">
        <v>13115</v>
      </c>
      <c r="M15" t="s">
        <v>13198</v>
      </c>
      <c r="N15" s="35">
        <v>45993.490277777782</v>
      </c>
      <c r="O15" s="35">
        <v>46003.524305555547</v>
      </c>
      <c r="R15" t="s">
        <v>13199</v>
      </c>
      <c r="S15" t="s">
        <v>13200</v>
      </c>
      <c r="T15" t="s">
        <v>102</v>
      </c>
      <c r="V15" t="s">
        <v>8</v>
      </c>
      <c r="W15" t="s">
        <v>105</v>
      </c>
      <c r="X15" t="s">
        <v>2405</v>
      </c>
      <c r="Z15" s="37">
        <v>1</v>
      </c>
      <c r="AA15" s="37">
        <v>75096</v>
      </c>
      <c r="AB15" s="37">
        <v>75096</v>
      </c>
    </row>
    <row r="16" spans="1:28">
      <c r="A16" t="s">
        <v>242</v>
      </c>
      <c r="B16" t="s">
        <v>248</v>
      </c>
      <c r="C16" t="s">
        <v>244</v>
      </c>
      <c r="D16" t="s">
        <v>309</v>
      </c>
      <c r="E16" t="s">
        <v>13201</v>
      </c>
      <c r="F16" t="s">
        <v>13202</v>
      </c>
      <c r="G16" t="s">
        <v>91</v>
      </c>
      <c r="H16" t="s">
        <v>829</v>
      </c>
      <c r="I16" t="s">
        <v>248</v>
      </c>
      <c r="J16" t="s">
        <v>242</v>
      </c>
      <c r="K16" t="s">
        <v>13203</v>
      </c>
      <c r="L16" t="s">
        <v>13115</v>
      </c>
      <c r="M16" t="s">
        <v>13204</v>
      </c>
      <c r="N16" s="35">
        <v>45994.53125</v>
      </c>
      <c r="O16" s="35">
        <v>45994.661805555559</v>
      </c>
      <c r="R16" t="s">
        <v>100</v>
      </c>
      <c r="S16" t="s">
        <v>13205</v>
      </c>
      <c r="T16" t="s">
        <v>102</v>
      </c>
      <c r="U16" t="s">
        <v>13206</v>
      </c>
      <c r="V16" t="s">
        <v>8</v>
      </c>
      <c r="W16" t="s">
        <v>105</v>
      </c>
      <c r="X16" t="s">
        <v>254</v>
      </c>
      <c r="Z16" s="37">
        <v>1</v>
      </c>
      <c r="AA16" s="37">
        <v>75096</v>
      </c>
      <c r="AB16" s="37">
        <v>75096</v>
      </c>
    </row>
    <row r="17" spans="1:28">
      <c r="A17" t="s">
        <v>297</v>
      </c>
      <c r="B17" t="s">
        <v>109</v>
      </c>
      <c r="C17" t="s">
        <v>110</v>
      </c>
      <c r="D17" t="s">
        <v>6640</v>
      </c>
      <c r="E17" t="s">
        <v>13207</v>
      </c>
      <c r="F17" t="s">
        <v>13208</v>
      </c>
      <c r="G17" t="s">
        <v>91</v>
      </c>
      <c r="H17" t="s">
        <v>829</v>
      </c>
      <c r="I17" t="s">
        <v>302</v>
      </c>
      <c r="J17" t="s">
        <v>6641</v>
      </c>
      <c r="K17" t="s">
        <v>13209</v>
      </c>
      <c r="L17" t="s">
        <v>13115</v>
      </c>
      <c r="M17" t="s">
        <v>13210</v>
      </c>
      <c r="N17" s="35">
        <v>45994.664583333331</v>
      </c>
      <c r="O17" s="35">
        <v>45995.598611111112</v>
      </c>
      <c r="R17" t="s">
        <v>100</v>
      </c>
      <c r="S17" t="s">
        <v>13211</v>
      </c>
      <c r="T17" t="s">
        <v>102</v>
      </c>
      <c r="U17" t="s">
        <v>13212</v>
      </c>
      <c r="V17" t="s">
        <v>11</v>
      </c>
      <c r="W17" t="s">
        <v>105</v>
      </c>
      <c r="X17" t="s">
        <v>1459</v>
      </c>
      <c r="Z17" s="37">
        <v>1</v>
      </c>
      <c r="AA17" s="37">
        <v>163814</v>
      </c>
      <c r="AB17" s="37">
        <v>163814</v>
      </c>
    </row>
    <row r="18" spans="1:28">
      <c r="A18" t="s">
        <v>242</v>
      </c>
      <c r="B18" t="s">
        <v>248</v>
      </c>
      <c r="C18" t="s">
        <v>244</v>
      </c>
      <c r="D18" t="s">
        <v>309</v>
      </c>
      <c r="E18" t="s">
        <v>13213</v>
      </c>
      <c r="F18" t="s">
        <v>13214</v>
      </c>
      <c r="G18" t="s">
        <v>91</v>
      </c>
      <c r="H18" t="s">
        <v>829</v>
      </c>
      <c r="I18" t="s">
        <v>248</v>
      </c>
      <c r="J18" t="s">
        <v>242</v>
      </c>
      <c r="K18" t="s">
        <v>13215</v>
      </c>
      <c r="L18" t="s">
        <v>13115</v>
      </c>
      <c r="M18" t="s">
        <v>13216</v>
      </c>
      <c r="N18" s="35">
        <v>45994.918749999997</v>
      </c>
      <c r="O18" s="35">
        <v>45994.654166666667</v>
      </c>
      <c r="R18" t="s">
        <v>100</v>
      </c>
      <c r="S18" t="s">
        <v>13217</v>
      </c>
      <c r="T18" t="s">
        <v>102</v>
      </c>
      <c r="V18" t="s">
        <v>8</v>
      </c>
      <c r="W18" t="s">
        <v>105</v>
      </c>
      <c r="X18" t="s">
        <v>3351</v>
      </c>
      <c r="Z18" s="37">
        <v>1</v>
      </c>
      <c r="AA18" s="37">
        <v>75096</v>
      </c>
      <c r="AB18" s="37">
        <v>75096</v>
      </c>
    </row>
    <row r="19" spans="1:28">
      <c r="A19" t="s">
        <v>242</v>
      </c>
      <c r="B19" t="s">
        <v>248</v>
      </c>
      <c r="C19" t="s">
        <v>244</v>
      </c>
      <c r="D19" t="s">
        <v>6645</v>
      </c>
      <c r="E19" t="s">
        <v>13218</v>
      </c>
      <c r="F19" t="s">
        <v>13219</v>
      </c>
      <c r="G19" t="s">
        <v>91</v>
      </c>
      <c r="H19" t="s">
        <v>829</v>
      </c>
      <c r="I19" t="s">
        <v>248</v>
      </c>
      <c r="J19" t="s">
        <v>6646</v>
      </c>
      <c r="K19" t="s">
        <v>13220</v>
      </c>
      <c r="L19" t="s">
        <v>13115</v>
      </c>
      <c r="M19" t="s">
        <v>13221</v>
      </c>
      <c r="N19" s="35">
        <v>45994.736111111109</v>
      </c>
      <c r="O19" s="35">
        <v>45994.64166666667</v>
      </c>
      <c r="R19" t="s">
        <v>100</v>
      </c>
      <c r="S19" t="s">
        <v>13222</v>
      </c>
      <c r="T19" t="s">
        <v>102</v>
      </c>
      <c r="U19" t="s">
        <v>13223</v>
      </c>
      <c r="V19" t="s">
        <v>11</v>
      </c>
      <c r="W19" t="s">
        <v>105</v>
      </c>
      <c r="X19" t="s">
        <v>272</v>
      </c>
      <c r="Z19" s="37">
        <v>1</v>
      </c>
      <c r="AA19" s="37">
        <v>163814</v>
      </c>
      <c r="AB19" s="37">
        <v>163814</v>
      </c>
    </row>
    <row r="20" spans="1:28">
      <c r="A20" t="s">
        <v>1261</v>
      </c>
      <c r="B20" t="s">
        <v>124</v>
      </c>
      <c r="C20" t="s">
        <v>125</v>
      </c>
      <c r="D20" t="s">
        <v>2524</v>
      </c>
      <c r="E20" t="s">
        <v>13224</v>
      </c>
      <c r="F20" t="s">
        <v>13225</v>
      </c>
      <c r="G20" t="s">
        <v>91</v>
      </c>
      <c r="H20" t="s">
        <v>829</v>
      </c>
      <c r="I20" t="s">
        <v>1265</v>
      </c>
      <c r="J20" t="s">
        <v>196</v>
      </c>
      <c r="K20" t="s">
        <v>13226</v>
      </c>
      <c r="L20" t="s">
        <v>13115</v>
      </c>
      <c r="M20" t="s">
        <v>13227</v>
      </c>
      <c r="N20" s="35">
        <v>45994.438194444447</v>
      </c>
      <c r="O20" s="35">
        <v>45994.636805555558</v>
      </c>
      <c r="R20" t="s">
        <v>100</v>
      </c>
      <c r="S20" t="s">
        <v>13228</v>
      </c>
      <c r="T20" t="s">
        <v>102</v>
      </c>
      <c r="U20" t="s">
        <v>13229</v>
      </c>
      <c r="V20" t="s">
        <v>11</v>
      </c>
      <c r="W20" t="s">
        <v>105</v>
      </c>
      <c r="X20" t="s">
        <v>2717</v>
      </c>
      <c r="Z20" s="37">
        <v>1</v>
      </c>
      <c r="AA20" s="37">
        <v>163814</v>
      </c>
      <c r="AB20" s="37">
        <v>163814</v>
      </c>
    </row>
    <row r="21" spans="1:28">
      <c r="A21" t="s">
        <v>242</v>
      </c>
      <c r="B21" t="s">
        <v>248</v>
      </c>
      <c r="C21" t="s">
        <v>244</v>
      </c>
      <c r="D21" t="s">
        <v>245</v>
      </c>
      <c r="E21" t="s">
        <v>13230</v>
      </c>
      <c r="F21" t="s">
        <v>13231</v>
      </c>
      <c r="G21" t="s">
        <v>91</v>
      </c>
      <c r="H21" t="s">
        <v>829</v>
      </c>
      <c r="I21" t="s">
        <v>248</v>
      </c>
      <c r="J21" t="s">
        <v>249</v>
      </c>
      <c r="K21" t="s">
        <v>13232</v>
      </c>
      <c r="L21" t="s">
        <v>13115</v>
      </c>
      <c r="M21" t="s">
        <v>13233</v>
      </c>
      <c r="N21" s="35">
        <v>45994.736805555563</v>
      </c>
      <c r="O21" s="35">
        <v>45995.604166666657</v>
      </c>
      <c r="R21" t="s">
        <v>144</v>
      </c>
      <c r="S21" t="s">
        <v>13234</v>
      </c>
      <c r="T21" t="s">
        <v>102</v>
      </c>
      <c r="U21" t="s">
        <v>13235</v>
      </c>
      <c r="V21" t="s">
        <v>11</v>
      </c>
      <c r="W21" t="s">
        <v>105</v>
      </c>
      <c r="X21" t="s">
        <v>3485</v>
      </c>
      <c r="Z21" s="37">
        <v>2</v>
      </c>
      <c r="AA21" s="37">
        <v>327628</v>
      </c>
      <c r="AB21" s="37">
        <v>327628</v>
      </c>
    </row>
    <row r="22" spans="1:28">
      <c r="A22" t="s">
        <v>242</v>
      </c>
      <c r="B22" t="s">
        <v>248</v>
      </c>
      <c r="C22" t="s">
        <v>244</v>
      </c>
      <c r="D22" t="s">
        <v>245</v>
      </c>
      <c r="E22" t="s">
        <v>13236</v>
      </c>
      <c r="F22" t="s">
        <v>13237</v>
      </c>
      <c r="G22" t="s">
        <v>91</v>
      </c>
      <c r="H22" t="s">
        <v>829</v>
      </c>
      <c r="I22" t="s">
        <v>248</v>
      </c>
      <c r="J22" t="s">
        <v>249</v>
      </c>
      <c r="K22" t="s">
        <v>13238</v>
      </c>
      <c r="L22" t="s">
        <v>13115</v>
      </c>
      <c r="M22" t="s">
        <v>13239</v>
      </c>
      <c r="N22" s="35">
        <v>45994.736805555563</v>
      </c>
      <c r="O22" s="35">
        <v>45994.708333333343</v>
      </c>
      <c r="R22" t="s">
        <v>100</v>
      </c>
      <c r="S22" t="s">
        <v>13240</v>
      </c>
      <c r="T22" t="s">
        <v>102</v>
      </c>
      <c r="U22" t="s">
        <v>13241</v>
      </c>
      <c r="V22" t="s">
        <v>11</v>
      </c>
      <c r="W22" t="s">
        <v>105</v>
      </c>
      <c r="X22" t="s">
        <v>1031</v>
      </c>
      <c r="Z22" s="37">
        <v>1</v>
      </c>
      <c r="AA22" s="37">
        <v>163814</v>
      </c>
      <c r="AB22" s="37">
        <v>163814</v>
      </c>
    </row>
    <row r="23" spans="1:28">
      <c r="A23" t="s">
        <v>297</v>
      </c>
      <c r="B23" t="s">
        <v>109</v>
      </c>
      <c r="C23" t="s">
        <v>110</v>
      </c>
      <c r="D23" t="s">
        <v>360</v>
      </c>
      <c r="E23" t="s">
        <v>13242</v>
      </c>
      <c r="F23" t="s">
        <v>13243</v>
      </c>
      <c r="G23" t="s">
        <v>91</v>
      </c>
      <c r="H23" t="s">
        <v>829</v>
      </c>
      <c r="I23" t="s">
        <v>302</v>
      </c>
      <c r="J23" t="s">
        <v>363</v>
      </c>
      <c r="K23" t="s">
        <v>13244</v>
      </c>
      <c r="L23" t="s">
        <v>13115</v>
      </c>
      <c r="M23" t="s">
        <v>13245</v>
      </c>
      <c r="N23" s="35">
        <v>45994.732638888891</v>
      </c>
      <c r="O23" s="35">
        <v>45994.692361111112</v>
      </c>
      <c r="R23" t="s">
        <v>100</v>
      </c>
      <c r="S23" t="s">
        <v>13246</v>
      </c>
      <c r="T23" t="s">
        <v>102</v>
      </c>
      <c r="U23" t="s">
        <v>13247</v>
      </c>
      <c r="V23" t="s">
        <v>11</v>
      </c>
      <c r="W23" t="s">
        <v>105</v>
      </c>
      <c r="X23" t="s">
        <v>1459</v>
      </c>
      <c r="Z23" s="37">
        <v>1</v>
      </c>
      <c r="AA23" s="37">
        <v>163814</v>
      </c>
      <c r="AB23" s="37">
        <v>163814</v>
      </c>
    </row>
    <row r="24" spans="1:28">
      <c r="A24" t="s">
        <v>147</v>
      </c>
      <c r="B24" t="s">
        <v>124</v>
      </c>
      <c r="C24" t="s">
        <v>125</v>
      </c>
      <c r="D24" t="s">
        <v>1806</v>
      </c>
      <c r="E24" t="s">
        <v>13248</v>
      </c>
      <c r="F24" t="s">
        <v>13249</v>
      </c>
      <c r="G24" t="s">
        <v>91</v>
      </c>
      <c r="H24" t="s">
        <v>829</v>
      </c>
      <c r="I24" t="s">
        <v>151</v>
      </c>
      <c r="J24" t="s">
        <v>147</v>
      </c>
      <c r="K24" t="s">
        <v>13250</v>
      </c>
      <c r="L24" t="s">
        <v>13115</v>
      </c>
      <c r="M24" t="s">
        <v>13251</v>
      </c>
      <c r="N24" s="35">
        <v>45994.440972222219</v>
      </c>
      <c r="O24" s="35">
        <v>45994.708333333343</v>
      </c>
      <c r="R24" t="s">
        <v>100</v>
      </c>
      <c r="S24" t="s">
        <v>13252</v>
      </c>
      <c r="T24" t="s">
        <v>102</v>
      </c>
      <c r="U24" t="s">
        <v>13253</v>
      </c>
      <c r="V24" t="s">
        <v>8</v>
      </c>
      <c r="W24" t="s">
        <v>105</v>
      </c>
      <c r="X24" t="s">
        <v>6542</v>
      </c>
      <c r="Z24" s="37">
        <v>1</v>
      </c>
      <c r="AA24" s="37">
        <v>75096</v>
      </c>
      <c r="AB24" s="37">
        <v>75096</v>
      </c>
    </row>
    <row r="25" spans="1:28">
      <c r="A25" t="s">
        <v>417</v>
      </c>
      <c r="B25" t="s">
        <v>86</v>
      </c>
      <c r="C25" t="s">
        <v>87</v>
      </c>
      <c r="D25" t="s">
        <v>461</v>
      </c>
      <c r="E25" t="s">
        <v>13254</v>
      </c>
      <c r="F25" t="s">
        <v>13255</v>
      </c>
      <c r="G25" t="s">
        <v>91</v>
      </c>
      <c r="H25" t="s">
        <v>829</v>
      </c>
      <c r="I25" t="s">
        <v>455</v>
      </c>
      <c r="J25" t="s">
        <v>464</v>
      </c>
      <c r="K25" t="s">
        <v>13256</v>
      </c>
      <c r="L25" t="s">
        <v>13115</v>
      </c>
      <c r="M25" t="s">
        <v>13257</v>
      </c>
      <c r="N25" s="35">
        <v>45994.697222222218</v>
      </c>
      <c r="O25" s="35">
        <v>45994.686805555553</v>
      </c>
      <c r="R25" t="s">
        <v>100</v>
      </c>
      <c r="S25" t="s">
        <v>13258</v>
      </c>
      <c r="T25" t="s">
        <v>102</v>
      </c>
      <c r="U25" t="s">
        <v>13259</v>
      </c>
      <c r="V25" t="s">
        <v>8</v>
      </c>
      <c r="W25" t="s">
        <v>105</v>
      </c>
      <c r="X25" t="s">
        <v>742</v>
      </c>
      <c r="Z25" s="37">
        <v>1</v>
      </c>
      <c r="AA25" s="37">
        <v>75096</v>
      </c>
      <c r="AB25" s="37">
        <v>75096</v>
      </c>
    </row>
    <row r="26" spans="1:28">
      <c r="A26" t="s">
        <v>417</v>
      </c>
      <c r="B26" t="s">
        <v>86</v>
      </c>
      <c r="C26" t="s">
        <v>87</v>
      </c>
      <c r="D26" t="s">
        <v>4733</v>
      </c>
      <c r="E26" t="s">
        <v>13260</v>
      </c>
      <c r="F26" t="s">
        <v>13261</v>
      </c>
      <c r="G26" t="s">
        <v>91</v>
      </c>
      <c r="H26" t="s">
        <v>829</v>
      </c>
      <c r="I26" t="s">
        <v>455</v>
      </c>
      <c r="J26" t="s">
        <v>4736</v>
      </c>
      <c r="K26" t="s">
        <v>13262</v>
      </c>
      <c r="L26" t="s">
        <v>13115</v>
      </c>
      <c r="M26" t="s">
        <v>13263</v>
      </c>
      <c r="N26" s="35">
        <v>45995.529166666667</v>
      </c>
      <c r="O26" s="35">
        <v>45995.584722222222</v>
      </c>
      <c r="R26" t="s">
        <v>100</v>
      </c>
      <c r="S26" t="s">
        <v>13264</v>
      </c>
      <c r="T26" t="s">
        <v>102</v>
      </c>
      <c r="U26" t="s">
        <v>13265</v>
      </c>
      <c r="V26" t="s">
        <v>15</v>
      </c>
      <c r="W26" t="s">
        <v>105</v>
      </c>
      <c r="X26" t="s">
        <v>478</v>
      </c>
      <c r="Z26" s="37">
        <v>1</v>
      </c>
      <c r="AA26" s="37">
        <v>504833</v>
      </c>
      <c r="AB26" s="37">
        <v>504833</v>
      </c>
    </row>
    <row r="27" spans="1:28">
      <c r="A27" t="s">
        <v>242</v>
      </c>
      <c r="B27" t="s">
        <v>248</v>
      </c>
      <c r="C27" t="s">
        <v>244</v>
      </c>
      <c r="D27" t="s">
        <v>3173</v>
      </c>
      <c r="E27" t="s">
        <v>13266</v>
      </c>
      <c r="F27" t="s">
        <v>13267</v>
      </c>
      <c r="G27" t="s">
        <v>91</v>
      </c>
      <c r="H27" t="s">
        <v>829</v>
      </c>
      <c r="I27" t="s">
        <v>248</v>
      </c>
      <c r="J27" t="s">
        <v>3176</v>
      </c>
      <c r="K27" t="s">
        <v>13268</v>
      </c>
      <c r="L27" t="s">
        <v>13115</v>
      </c>
      <c r="M27" t="s">
        <v>13269</v>
      </c>
      <c r="N27" s="35">
        <v>45995.84652777778</v>
      </c>
      <c r="O27" s="35">
        <v>45996.708333333343</v>
      </c>
      <c r="R27" t="s">
        <v>100</v>
      </c>
      <c r="S27" t="s">
        <v>13270</v>
      </c>
      <c r="T27" t="s">
        <v>102</v>
      </c>
      <c r="U27" t="s">
        <v>13271</v>
      </c>
      <c r="V27" t="s">
        <v>11</v>
      </c>
      <c r="W27" t="s">
        <v>105</v>
      </c>
      <c r="X27" t="s">
        <v>272</v>
      </c>
      <c r="Z27" s="37">
        <v>1</v>
      </c>
      <c r="AA27" s="37">
        <v>163814</v>
      </c>
      <c r="AB27" s="37">
        <v>163814</v>
      </c>
    </row>
    <row r="28" spans="1:28">
      <c r="A28" t="s">
        <v>417</v>
      </c>
      <c r="B28" t="s">
        <v>86</v>
      </c>
      <c r="C28" t="s">
        <v>87</v>
      </c>
      <c r="D28" t="s">
        <v>452</v>
      </c>
      <c r="E28" t="s">
        <v>13272</v>
      </c>
      <c r="F28" t="s">
        <v>13273</v>
      </c>
      <c r="G28" t="s">
        <v>91</v>
      </c>
      <c r="H28" t="s">
        <v>829</v>
      </c>
      <c r="I28" t="s">
        <v>455</v>
      </c>
      <c r="J28" t="s">
        <v>417</v>
      </c>
      <c r="K28" t="s">
        <v>13274</v>
      </c>
      <c r="L28" t="s">
        <v>13115</v>
      </c>
      <c r="M28" t="s">
        <v>13275</v>
      </c>
      <c r="N28" s="35">
        <v>45996.556250000001</v>
      </c>
      <c r="O28" s="35">
        <v>45996.420138888891</v>
      </c>
      <c r="R28" t="s">
        <v>100</v>
      </c>
      <c r="S28" t="s">
        <v>13276</v>
      </c>
      <c r="T28" t="s">
        <v>102</v>
      </c>
      <c r="U28" t="s">
        <v>13277</v>
      </c>
      <c r="V28" t="s">
        <v>8</v>
      </c>
      <c r="W28" t="s">
        <v>105</v>
      </c>
      <c r="X28" t="s">
        <v>1367</v>
      </c>
      <c r="Z28" s="37">
        <v>1</v>
      </c>
      <c r="AA28" s="37">
        <v>75096</v>
      </c>
      <c r="AB28" s="37">
        <v>75096</v>
      </c>
    </row>
    <row r="29" spans="1:28">
      <c r="A29" t="s">
        <v>108</v>
      </c>
      <c r="B29" t="s">
        <v>109</v>
      </c>
      <c r="C29" t="s">
        <v>110</v>
      </c>
      <c r="D29" t="s">
        <v>180</v>
      </c>
      <c r="E29" t="s">
        <v>13278</v>
      </c>
      <c r="F29" t="s">
        <v>13279</v>
      </c>
      <c r="G29" t="s">
        <v>91</v>
      </c>
      <c r="H29" t="s">
        <v>829</v>
      </c>
      <c r="I29" t="s">
        <v>183</v>
      </c>
      <c r="J29" t="s">
        <v>108</v>
      </c>
      <c r="K29" t="s">
        <v>13280</v>
      </c>
      <c r="L29" t="s">
        <v>13115</v>
      </c>
      <c r="M29" t="s">
        <v>13281</v>
      </c>
      <c r="N29" s="35">
        <v>45996.702777777777</v>
      </c>
      <c r="O29" s="35">
        <v>45996.59652777778</v>
      </c>
      <c r="R29" t="s">
        <v>100</v>
      </c>
      <c r="S29" t="s">
        <v>13282</v>
      </c>
      <c r="T29" t="s">
        <v>102</v>
      </c>
      <c r="U29" t="s">
        <v>13283</v>
      </c>
      <c r="V29" t="s">
        <v>8</v>
      </c>
      <c r="W29" t="s">
        <v>105</v>
      </c>
      <c r="X29" t="s">
        <v>976</v>
      </c>
      <c r="Z29" s="37">
        <v>1</v>
      </c>
      <c r="AA29" s="37">
        <v>75096</v>
      </c>
      <c r="AB29" s="37">
        <v>75096</v>
      </c>
    </row>
    <row r="30" spans="1:28">
      <c r="A30" t="s">
        <v>317</v>
      </c>
      <c r="B30" t="s">
        <v>124</v>
      </c>
      <c r="C30" t="s">
        <v>125</v>
      </c>
      <c r="D30" t="s">
        <v>7373</v>
      </c>
      <c r="E30" t="s">
        <v>13284</v>
      </c>
      <c r="F30" t="s">
        <v>13285</v>
      </c>
      <c r="G30" t="s">
        <v>91</v>
      </c>
      <c r="H30" t="s">
        <v>829</v>
      </c>
      <c r="I30" t="s">
        <v>321</v>
      </c>
      <c r="J30" t="s">
        <v>7374</v>
      </c>
      <c r="K30" t="s">
        <v>13286</v>
      </c>
      <c r="L30" t="s">
        <v>13115</v>
      </c>
      <c r="M30" t="s">
        <v>13287</v>
      </c>
      <c r="N30" s="35">
        <v>45996.560416666667</v>
      </c>
      <c r="O30" s="35">
        <v>46000.525000000001</v>
      </c>
      <c r="R30" t="s">
        <v>100</v>
      </c>
      <c r="S30" t="s">
        <v>13288</v>
      </c>
      <c r="T30" t="s">
        <v>102</v>
      </c>
      <c r="U30" t="s">
        <v>13289</v>
      </c>
      <c r="V30" t="s">
        <v>11</v>
      </c>
      <c r="W30" t="s">
        <v>105</v>
      </c>
      <c r="X30" t="s">
        <v>1819</v>
      </c>
      <c r="Z30" s="37">
        <v>1</v>
      </c>
      <c r="AA30" s="37">
        <v>163814</v>
      </c>
      <c r="AB30" s="37">
        <v>163814</v>
      </c>
    </row>
    <row r="31" spans="1:28">
      <c r="A31" t="s">
        <v>1084</v>
      </c>
      <c r="B31" t="s">
        <v>957</v>
      </c>
      <c r="C31" t="s">
        <v>286</v>
      </c>
      <c r="D31" t="s">
        <v>6545</v>
      </c>
      <c r="E31" t="s">
        <v>13290</v>
      </c>
      <c r="F31" t="s">
        <v>13291</v>
      </c>
      <c r="G31" t="s">
        <v>91</v>
      </c>
      <c r="H31" t="s">
        <v>829</v>
      </c>
      <c r="I31" t="s">
        <v>1088</v>
      </c>
      <c r="J31" t="s">
        <v>6546</v>
      </c>
      <c r="K31" t="s">
        <v>13292</v>
      </c>
      <c r="L31" t="s">
        <v>13115</v>
      </c>
      <c r="M31" t="s">
        <v>13293</v>
      </c>
      <c r="N31" s="35">
        <v>45996.986111111109</v>
      </c>
      <c r="O31" s="35">
        <v>45996.708333333343</v>
      </c>
      <c r="R31" t="s">
        <v>100</v>
      </c>
      <c r="S31" t="s">
        <v>13294</v>
      </c>
      <c r="T31" t="s">
        <v>102</v>
      </c>
      <c r="V31" t="s">
        <v>11</v>
      </c>
      <c r="W31" t="s">
        <v>105</v>
      </c>
      <c r="X31" t="s">
        <v>1506</v>
      </c>
      <c r="Z31" s="37">
        <v>1</v>
      </c>
      <c r="AA31" s="37">
        <v>163814</v>
      </c>
      <c r="AB31" s="37">
        <v>163814</v>
      </c>
    </row>
    <row r="32" spans="1:28">
      <c r="A32" t="s">
        <v>297</v>
      </c>
      <c r="B32" t="s">
        <v>109</v>
      </c>
      <c r="C32" t="s">
        <v>110</v>
      </c>
      <c r="D32" t="s">
        <v>2125</v>
      </c>
      <c r="E32" t="s">
        <v>13295</v>
      </c>
      <c r="F32" t="s">
        <v>13296</v>
      </c>
      <c r="G32" t="s">
        <v>91</v>
      </c>
      <c r="H32" t="s">
        <v>829</v>
      </c>
      <c r="I32" t="s">
        <v>302</v>
      </c>
      <c r="J32" t="s">
        <v>2128</v>
      </c>
      <c r="K32" t="s">
        <v>13297</v>
      </c>
      <c r="L32" t="s">
        <v>13115</v>
      </c>
      <c r="M32" t="s">
        <v>13298</v>
      </c>
      <c r="N32" s="35">
        <v>45996.755555555559</v>
      </c>
      <c r="O32" s="35">
        <v>45996.708333333343</v>
      </c>
      <c r="R32" t="s">
        <v>100</v>
      </c>
      <c r="S32" t="s">
        <v>13299</v>
      </c>
      <c r="T32" t="s">
        <v>102</v>
      </c>
      <c r="U32" t="s">
        <v>13300</v>
      </c>
      <c r="V32" t="s">
        <v>11</v>
      </c>
      <c r="W32" t="s">
        <v>105</v>
      </c>
      <c r="X32" t="s">
        <v>787</v>
      </c>
      <c r="Z32" s="37">
        <v>1</v>
      </c>
      <c r="AA32" s="37">
        <v>163814</v>
      </c>
      <c r="AB32" s="37">
        <v>163814</v>
      </c>
    </row>
    <row r="33" spans="1:28">
      <c r="A33" t="s">
        <v>626</v>
      </c>
      <c r="B33" t="s">
        <v>124</v>
      </c>
      <c r="C33" t="s">
        <v>125</v>
      </c>
      <c r="D33" t="s">
        <v>4246</v>
      </c>
      <c r="E33" t="s">
        <v>13301</v>
      </c>
      <c r="F33" t="s">
        <v>13302</v>
      </c>
      <c r="G33" t="s">
        <v>91</v>
      </c>
      <c r="H33" t="s">
        <v>829</v>
      </c>
      <c r="I33" t="s">
        <v>630</v>
      </c>
      <c r="J33" t="s">
        <v>4249</v>
      </c>
      <c r="K33" t="s">
        <v>13303</v>
      </c>
      <c r="L33" t="s">
        <v>13115</v>
      </c>
      <c r="M33" t="s">
        <v>13304</v>
      </c>
      <c r="N33" s="35">
        <v>45996.547222222223</v>
      </c>
      <c r="O33" s="35">
        <v>46003.512499999997</v>
      </c>
      <c r="R33" t="s">
        <v>100</v>
      </c>
      <c r="S33" t="s">
        <v>13305</v>
      </c>
      <c r="T33" t="s">
        <v>102</v>
      </c>
      <c r="U33" t="s">
        <v>13306</v>
      </c>
      <c r="V33" t="s">
        <v>11</v>
      </c>
      <c r="W33" t="s">
        <v>105</v>
      </c>
      <c r="X33" t="s">
        <v>635</v>
      </c>
      <c r="Z33" s="37">
        <v>1</v>
      </c>
      <c r="AA33" s="37">
        <v>163814</v>
      </c>
      <c r="AB33" s="37">
        <v>163814</v>
      </c>
    </row>
    <row r="34" spans="1:28">
      <c r="A34" t="s">
        <v>108</v>
      </c>
      <c r="B34" t="s">
        <v>109</v>
      </c>
      <c r="C34" t="s">
        <v>110</v>
      </c>
      <c r="D34" t="s">
        <v>3657</v>
      </c>
      <c r="E34" t="s">
        <v>13307</v>
      </c>
      <c r="F34" t="s">
        <v>13308</v>
      </c>
      <c r="G34" t="s">
        <v>91</v>
      </c>
      <c r="H34" t="s">
        <v>829</v>
      </c>
      <c r="I34" t="s">
        <v>183</v>
      </c>
      <c r="J34" t="s">
        <v>3660</v>
      </c>
      <c r="K34" t="s">
        <v>13309</v>
      </c>
      <c r="L34" t="s">
        <v>13115</v>
      </c>
      <c r="M34" t="s">
        <v>13310</v>
      </c>
      <c r="N34" s="35">
        <v>45996.300694444442</v>
      </c>
      <c r="O34" s="35">
        <v>46000.577777777777</v>
      </c>
      <c r="R34" t="s">
        <v>100</v>
      </c>
      <c r="S34" t="s">
        <v>13311</v>
      </c>
      <c r="T34" t="s">
        <v>102</v>
      </c>
      <c r="U34" t="s">
        <v>13312</v>
      </c>
      <c r="V34" t="s">
        <v>11</v>
      </c>
      <c r="W34" t="s">
        <v>105</v>
      </c>
      <c r="X34" t="s">
        <v>351</v>
      </c>
      <c r="Z34" s="37">
        <v>1</v>
      </c>
      <c r="AA34" s="37">
        <v>163814</v>
      </c>
      <c r="AB34" s="37">
        <v>163814</v>
      </c>
    </row>
    <row r="35" spans="1:28">
      <c r="A35" t="s">
        <v>242</v>
      </c>
      <c r="B35" t="s">
        <v>248</v>
      </c>
      <c r="C35" t="s">
        <v>244</v>
      </c>
      <c r="D35" t="s">
        <v>309</v>
      </c>
      <c r="E35" t="s">
        <v>13313</v>
      </c>
      <c r="F35" t="s">
        <v>13314</v>
      </c>
      <c r="G35" t="s">
        <v>91</v>
      </c>
      <c r="H35" t="s">
        <v>829</v>
      </c>
      <c r="I35" t="s">
        <v>248</v>
      </c>
      <c r="J35" t="s">
        <v>242</v>
      </c>
      <c r="K35" t="s">
        <v>13315</v>
      </c>
      <c r="L35" t="s">
        <v>13115</v>
      </c>
      <c r="M35" t="s">
        <v>13316</v>
      </c>
      <c r="N35" s="35">
        <v>45996.847222222219</v>
      </c>
      <c r="O35" s="35">
        <v>45996.590277777781</v>
      </c>
      <c r="R35" t="s">
        <v>100</v>
      </c>
      <c r="S35" t="s">
        <v>13317</v>
      </c>
      <c r="T35" t="s">
        <v>102</v>
      </c>
      <c r="V35" t="s">
        <v>8</v>
      </c>
      <c r="W35" t="s">
        <v>105</v>
      </c>
      <c r="X35" t="s">
        <v>1658</v>
      </c>
      <c r="Z35" s="37">
        <v>1</v>
      </c>
      <c r="AA35" s="37">
        <v>75096</v>
      </c>
      <c r="AB35" s="37">
        <v>75096</v>
      </c>
    </row>
    <row r="36" spans="1:28">
      <c r="A36" t="s">
        <v>284</v>
      </c>
      <c r="B36" t="s">
        <v>957</v>
      </c>
      <c r="C36" t="s">
        <v>286</v>
      </c>
      <c r="D36" t="s">
        <v>1834</v>
      </c>
      <c r="E36" t="s">
        <v>13318</v>
      </c>
      <c r="F36" t="s">
        <v>13319</v>
      </c>
      <c r="G36" t="s">
        <v>91</v>
      </c>
      <c r="H36" t="s">
        <v>829</v>
      </c>
      <c r="I36" t="s">
        <v>290</v>
      </c>
      <c r="J36" t="s">
        <v>1837</v>
      </c>
      <c r="K36" t="s">
        <v>13320</v>
      </c>
      <c r="L36" t="s">
        <v>13115</v>
      </c>
      <c r="M36" t="s">
        <v>13321</v>
      </c>
      <c r="N36" s="35">
        <v>45996.986111111109</v>
      </c>
      <c r="O36" s="35">
        <v>45996.65625</v>
      </c>
      <c r="R36" t="s">
        <v>100</v>
      </c>
      <c r="S36" t="s">
        <v>13322</v>
      </c>
      <c r="T36" t="s">
        <v>102</v>
      </c>
      <c r="U36" t="s">
        <v>13323</v>
      </c>
      <c r="V36" t="s">
        <v>11</v>
      </c>
      <c r="W36" t="s">
        <v>105</v>
      </c>
      <c r="X36" t="s">
        <v>1842</v>
      </c>
      <c r="Z36" s="37">
        <v>1</v>
      </c>
      <c r="AA36" s="37">
        <v>163814</v>
      </c>
      <c r="AB36" s="37">
        <v>163814</v>
      </c>
    </row>
    <row r="37" spans="1:28">
      <c r="A37" t="s">
        <v>189</v>
      </c>
      <c r="B37" t="s">
        <v>190</v>
      </c>
      <c r="C37" t="s">
        <v>191</v>
      </c>
      <c r="D37" t="s">
        <v>837</v>
      </c>
      <c r="E37" t="s">
        <v>13324</v>
      </c>
      <c r="F37" t="s">
        <v>13325</v>
      </c>
      <c r="G37" t="s">
        <v>91</v>
      </c>
      <c r="H37" t="s">
        <v>829</v>
      </c>
      <c r="I37" t="s">
        <v>195</v>
      </c>
      <c r="J37" t="s">
        <v>840</v>
      </c>
      <c r="K37" t="s">
        <v>13326</v>
      </c>
      <c r="L37" t="s">
        <v>13115</v>
      </c>
      <c r="M37" t="s">
        <v>13327</v>
      </c>
      <c r="N37" s="35">
        <v>45996.524305555547</v>
      </c>
      <c r="O37" s="35">
        <v>45996.649305555547</v>
      </c>
      <c r="R37" t="s">
        <v>100</v>
      </c>
      <c r="S37" t="s">
        <v>13328</v>
      </c>
      <c r="T37" t="s">
        <v>102</v>
      </c>
      <c r="U37" t="s">
        <v>13329</v>
      </c>
      <c r="V37" t="s">
        <v>8</v>
      </c>
      <c r="W37" t="s">
        <v>105</v>
      </c>
      <c r="X37" t="s">
        <v>400</v>
      </c>
      <c r="Z37" s="37">
        <v>1</v>
      </c>
      <c r="AA37" s="37">
        <v>75096</v>
      </c>
      <c r="AB37" s="37">
        <v>75096</v>
      </c>
    </row>
    <row r="38" spans="1:28">
      <c r="A38" t="s">
        <v>417</v>
      </c>
      <c r="B38" t="s">
        <v>86</v>
      </c>
      <c r="C38" t="s">
        <v>87</v>
      </c>
      <c r="D38" t="s">
        <v>1159</v>
      </c>
      <c r="E38" t="s">
        <v>13330</v>
      </c>
      <c r="F38" t="s">
        <v>13331</v>
      </c>
      <c r="G38" t="s">
        <v>91</v>
      </c>
      <c r="H38" t="s">
        <v>829</v>
      </c>
      <c r="I38" t="s">
        <v>630</v>
      </c>
      <c r="J38" t="s">
        <v>1162</v>
      </c>
      <c r="K38" t="s">
        <v>13332</v>
      </c>
      <c r="L38" t="s">
        <v>13115</v>
      </c>
      <c r="M38" t="s">
        <v>13333</v>
      </c>
      <c r="N38" s="35">
        <v>46000.609027777777</v>
      </c>
      <c r="O38" s="35">
        <v>46009.510416666657</v>
      </c>
      <c r="R38" t="s">
        <v>100</v>
      </c>
      <c r="S38" t="s">
        <v>13334</v>
      </c>
      <c r="T38" t="s">
        <v>102</v>
      </c>
      <c r="U38" t="s">
        <v>13335</v>
      </c>
      <c r="V38" t="s">
        <v>104</v>
      </c>
      <c r="W38" t="s">
        <v>1167</v>
      </c>
      <c r="X38" t="s">
        <v>1367</v>
      </c>
      <c r="Z38" s="37">
        <v>1</v>
      </c>
      <c r="AA38" s="37">
        <v>504833</v>
      </c>
      <c r="AB38" s="37">
        <v>504833</v>
      </c>
    </row>
    <row r="39" spans="1:28">
      <c r="A39" t="s">
        <v>417</v>
      </c>
      <c r="B39" t="s">
        <v>86</v>
      </c>
      <c r="C39" t="s">
        <v>87</v>
      </c>
      <c r="D39" t="s">
        <v>6595</v>
      </c>
      <c r="E39" t="s">
        <v>13336</v>
      </c>
      <c r="F39" t="s">
        <v>13337</v>
      </c>
      <c r="G39" t="s">
        <v>91</v>
      </c>
      <c r="H39" t="s">
        <v>829</v>
      </c>
      <c r="I39" t="s">
        <v>455</v>
      </c>
      <c r="J39" t="s">
        <v>6596</v>
      </c>
      <c r="K39" t="s">
        <v>13338</v>
      </c>
      <c r="L39" t="s">
        <v>13115</v>
      </c>
      <c r="M39" t="s">
        <v>13339</v>
      </c>
      <c r="N39" s="35">
        <v>46000.609027777777</v>
      </c>
      <c r="O39" s="35">
        <v>46001.652777777781</v>
      </c>
      <c r="R39" t="s">
        <v>100</v>
      </c>
      <c r="S39" t="s">
        <v>13340</v>
      </c>
      <c r="T39" t="s">
        <v>102</v>
      </c>
      <c r="U39" t="s">
        <v>13341</v>
      </c>
      <c r="V39" t="s">
        <v>11</v>
      </c>
      <c r="W39" t="s">
        <v>105</v>
      </c>
      <c r="X39" t="s">
        <v>742</v>
      </c>
      <c r="Z39" s="37">
        <v>1</v>
      </c>
      <c r="AA39" s="37">
        <v>163814</v>
      </c>
      <c r="AB39" s="37">
        <v>163814</v>
      </c>
    </row>
    <row r="40" spans="1:28">
      <c r="A40" t="s">
        <v>108</v>
      </c>
      <c r="B40" t="s">
        <v>109</v>
      </c>
      <c r="C40" t="s">
        <v>110</v>
      </c>
      <c r="D40" t="s">
        <v>5243</v>
      </c>
      <c r="E40" t="s">
        <v>13342</v>
      </c>
      <c r="F40" t="s">
        <v>13343</v>
      </c>
      <c r="G40" t="s">
        <v>91</v>
      </c>
      <c r="H40" t="s">
        <v>829</v>
      </c>
      <c r="I40" t="s">
        <v>183</v>
      </c>
      <c r="J40" t="s">
        <v>5246</v>
      </c>
      <c r="K40" t="s">
        <v>13344</v>
      </c>
      <c r="L40" t="s">
        <v>13115</v>
      </c>
      <c r="M40" t="s">
        <v>13345</v>
      </c>
      <c r="N40" s="35">
        <v>46000.70208333333</v>
      </c>
      <c r="O40" s="35">
        <v>46001.646527777782</v>
      </c>
      <c r="R40" t="s">
        <v>100</v>
      </c>
      <c r="S40" t="s">
        <v>13346</v>
      </c>
      <c r="T40" t="s">
        <v>102</v>
      </c>
      <c r="U40" t="s">
        <v>13347</v>
      </c>
      <c r="V40" t="s">
        <v>11</v>
      </c>
      <c r="W40" t="s">
        <v>105</v>
      </c>
      <c r="X40" t="s">
        <v>3522</v>
      </c>
      <c r="Z40" s="37">
        <v>1</v>
      </c>
      <c r="AA40" s="37">
        <v>163814</v>
      </c>
      <c r="AB40" s="37">
        <v>163814</v>
      </c>
    </row>
    <row r="41" spans="1:28">
      <c r="A41" t="s">
        <v>750</v>
      </c>
      <c r="B41" t="s">
        <v>957</v>
      </c>
      <c r="C41" t="s">
        <v>286</v>
      </c>
      <c r="D41" t="s">
        <v>7365</v>
      </c>
      <c r="E41" t="s">
        <v>13348</v>
      </c>
      <c r="F41" t="s">
        <v>13349</v>
      </c>
      <c r="G41" t="s">
        <v>91</v>
      </c>
      <c r="H41" t="s">
        <v>829</v>
      </c>
      <c r="I41" t="s">
        <v>754</v>
      </c>
      <c r="J41" t="s">
        <v>7366</v>
      </c>
      <c r="K41" t="s">
        <v>13350</v>
      </c>
      <c r="L41" t="s">
        <v>13115</v>
      </c>
      <c r="M41" t="s">
        <v>13351</v>
      </c>
      <c r="N41" s="35">
        <v>46000.320833333331</v>
      </c>
      <c r="O41" s="35">
        <v>46000.708333333343</v>
      </c>
      <c r="R41" t="s">
        <v>100</v>
      </c>
      <c r="S41" t="s">
        <v>13352</v>
      </c>
      <c r="T41" t="s">
        <v>102</v>
      </c>
      <c r="U41" t="s">
        <v>13353</v>
      </c>
      <c r="V41" t="s">
        <v>11</v>
      </c>
      <c r="W41" t="s">
        <v>105</v>
      </c>
      <c r="X41" t="s">
        <v>1094</v>
      </c>
      <c r="Z41" s="37">
        <v>1</v>
      </c>
      <c r="AA41" s="37">
        <v>163814</v>
      </c>
      <c r="AB41" s="37">
        <v>163814</v>
      </c>
    </row>
    <row r="42" spans="1:28">
      <c r="A42" t="s">
        <v>750</v>
      </c>
      <c r="B42" t="s">
        <v>957</v>
      </c>
      <c r="C42" t="s">
        <v>286</v>
      </c>
      <c r="D42" t="s">
        <v>2998</v>
      </c>
      <c r="E42" t="s">
        <v>13354</v>
      </c>
      <c r="F42" t="s">
        <v>13355</v>
      </c>
      <c r="G42" t="s">
        <v>91</v>
      </c>
      <c r="H42" t="s">
        <v>829</v>
      </c>
      <c r="I42" t="s">
        <v>754</v>
      </c>
      <c r="J42" t="s">
        <v>3001</v>
      </c>
      <c r="K42" t="s">
        <v>13356</v>
      </c>
      <c r="L42" t="s">
        <v>13115</v>
      </c>
      <c r="M42" t="s">
        <v>13357</v>
      </c>
      <c r="N42" s="35">
        <v>46000.320833333331</v>
      </c>
      <c r="O42" s="35">
        <v>46000.681944444441</v>
      </c>
      <c r="R42" t="s">
        <v>100</v>
      </c>
      <c r="S42" t="s">
        <v>13358</v>
      </c>
      <c r="T42" t="s">
        <v>102</v>
      </c>
      <c r="U42" t="s">
        <v>13359</v>
      </c>
      <c r="V42" t="s">
        <v>11</v>
      </c>
      <c r="W42" t="s">
        <v>105</v>
      </c>
      <c r="X42" t="s">
        <v>1094</v>
      </c>
      <c r="Z42" s="37">
        <v>1</v>
      </c>
      <c r="AA42" s="37">
        <v>163814</v>
      </c>
      <c r="AB42" s="37">
        <v>163814</v>
      </c>
    </row>
    <row r="43" spans="1:28">
      <c r="A43" t="s">
        <v>242</v>
      </c>
      <c r="B43" t="s">
        <v>248</v>
      </c>
      <c r="C43" t="s">
        <v>244</v>
      </c>
      <c r="D43" t="s">
        <v>309</v>
      </c>
      <c r="E43" t="s">
        <v>13360</v>
      </c>
      <c r="F43" t="s">
        <v>13361</v>
      </c>
      <c r="G43" t="s">
        <v>91</v>
      </c>
      <c r="H43" t="s">
        <v>829</v>
      </c>
      <c r="I43" t="s">
        <v>248</v>
      </c>
      <c r="J43" t="s">
        <v>242</v>
      </c>
      <c r="K43" t="s">
        <v>13362</v>
      </c>
      <c r="L43" t="s">
        <v>13115</v>
      </c>
      <c r="M43" t="s">
        <v>13363</v>
      </c>
      <c r="N43" s="35">
        <v>46000.747916666667</v>
      </c>
      <c r="O43" s="35">
        <v>46000.663888888892</v>
      </c>
      <c r="R43" t="s">
        <v>13199</v>
      </c>
      <c r="S43" t="s">
        <v>13364</v>
      </c>
      <c r="T43" t="s">
        <v>102</v>
      </c>
      <c r="V43" t="s">
        <v>8</v>
      </c>
      <c r="W43" t="s">
        <v>105</v>
      </c>
      <c r="X43" t="s">
        <v>1601</v>
      </c>
      <c r="Z43" s="37">
        <v>1</v>
      </c>
      <c r="AA43" s="37">
        <v>75096</v>
      </c>
      <c r="AB43" s="37">
        <v>75096</v>
      </c>
    </row>
    <row r="44" spans="1:28">
      <c r="A44" t="s">
        <v>242</v>
      </c>
      <c r="B44" t="s">
        <v>248</v>
      </c>
      <c r="C44" t="s">
        <v>244</v>
      </c>
      <c r="D44" t="s">
        <v>309</v>
      </c>
      <c r="E44" t="s">
        <v>13365</v>
      </c>
      <c r="F44" t="s">
        <v>13366</v>
      </c>
      <c r="G44" t="s">
        <v>91</v>
      </c>
      <c r="H44" t="s">
        <v>829</v>
      </c>
      <c r="I44" t="s">
        <v>248</v>
      </c>
      <c r="J44" t="s">
        <v>242</v>
      </c>
      <c r="K44" t="s">
        <v>13367</v>
      </c>
      <c r="L44" t="s">
        <v>13115</v>
      </c>
      <c r="M44" t="s">
        <v>13368</v>
      </c>
      <c r="N44" s="35">
        <v>46000.741666666669</v>
      </c>
      <c r="O44" s="35">
        <v>46000.508333333331</v>
      </c>
      <c r="R44" t="s">
        <v>100</v>
      </c>
      <c r="S44" t="s">
        <v>13369</v>
      </c>
      <c r="T44" t="s">
        <v>102</v>
      </c>
      <c r="U44" t="s">
        <v>13370</v>
      </c>
      <c r="V44" t="s">
        <v>8</v>
      </c>
      <c r="W44" t="s">
        <v>105</v>
      </c>
      <c r="X44" t="s">
        <v>514</v>
      </c>
      <c r="Z44" s="37">
        <v>1</v>
      </c>
      <c r="AA44" s="37">
        <v>75096</v>
      </c>
      <c r="AB44" s="37">
        <v>75096</v>
      </c>
    </row>
    <row r="45" spans="1:28">
      <c r="A45" t="s">
        <v>231</v>
      </c>
      <c r="B45" t="s">
        <v>86</v>
      </c>
      <c r="C45" t="s">
        <v>87</v>
      </c>
      <c r="D45" t="s">
        <v>13371</v>
      </c>
      <c r="E45" t="s">
        <v>13372</v>
      </c>
      <c r="F45" t="s">
        <v>13373</v>
      </c>
      <c r="G45" t="s">
        <v>91</v>
      </c>
      <c r="H45" t="s">
        <v>829</v>
      </c>
      <c r="I45" t="s">
        <v>235</v>
      </c>
      <c r="J45" t="s">
        <v>13374</v>
      </c>
      <c r="K45" t="s">
        <v>13375</v>
      </c>
      <c r="L45" t="s">
        <v>13115</v>
      </c>
      <c r="M45" t="s">
        <v>13376</v>
      </c>
      <c r="N45" s="35">
        <v>46001.866666666669</v>
      </c>
      <c r="O45" s="35">
        <v>46001.501388888893</v>
      </c>
      <c r="R45" t="s">
        <v>100</v>
      </c>
      <c r="S45" t="s">
        <v>13377</v>
      </c>
      <c r="T45" t="s">
        <v>102</v>
      </c>
      <c r="U45" t="s">
        <v>13378</v>
      </c>
      <c r="V45" t="s">
        <v>11</v>
      </c>
      <c r="W45" t="s">
        <v>105</v>
      </c>
      <c r="X45" t="s">
        <v>6609</v>
      </c>
      <c r="Z45" s="37">
        <v>1</v>
      </c>
      <c r="AA45" s="37">
        <v>163814</v>
      </c>
      <c r="AB45" s="37">
        <v>163814</v>
      </c>
    </row>
    <row r="46" spans="1:28">
      <c r="A46" t="s">
        <v>297</v>
      </c>
      <c r="B46" t="s">
        <v>109</v>
      </c>
      <c r="C46" t="s">
        <v>110</v>
      </c>
      <c r="D46" t="s">
        <v>352</v>
      </c>
      <c r="E46" t="s">
        <v>13379</v>
      </c>
      <c r="F46" t="s">
        <v>13380</v>
      </c>
      <c r="G46" t="s">
        <v>91</v>
      </c>
      <c r="H46" t="s">
        <v>829</v>
      </c>
      <c r="I46" t="s">
        <v>302</v>
      </c>
      <c r="J46" t="s">
        <v>297</v>
      </c>
      <c r="K46" t="s">
        <v>13381</v>
      </c>
      <c r="L46" t="s">
        <v>13115</v>
      </c>
      <c r="M46" t="s">
        <v>13382</v>
      </c>
      <c r="N46" s="35">
        <v>46001.736111111109</v>
      </c>
      <c r="O46" s="35">
        <v>46001.589583333327</v>
      </c>
      <c r="R46" t="s">
        <v>100</v>
      </c>
      <c r="S46" t="s">
        <v>13383</v>
      </c>
      <c r="T46" t="s">
        <v>102</v>
      </c>
      <c r="U46" t="s">
        <v>13384</v>
      </c>
      <c r="V46" t="s">
        <v>8</v>
      </c>
      <c r="W46" t="s">
        <v>105</v>
      </c>
      <c r="X46" t="s">
        <v>359</v>
      </c>
      <c r="Z46" s="37">
        <v>1</v>
      </c>
      <c r="AA46" s="37">
        <v>75096</v>
      </c>
      <c r="AB46" s="37">
        <v>75096</v>
      </c>
    </row>
    <row r="47" spans="1:28">
      <c r="A47" t="s">
        <v>108</v>
      </c>
      <c r="B47" t="s">
        <v>109</v>
      </c>
      <c r="C47" t="s">
        <v>110</v>
      </c>
      <c r="D47" t="s">
        <v>180</v>
      </c>
      <c r="E47" t="s">
        <v>13385</v>
      </c>
      <c r="F47" t="s">
        <v>13386</v>
      </c>
      <c r="G47" t="s">
        <v>91</v>
      </c>
      <c r="H47" t="s">
        <v>829</v>
      </c>
      <c r="I47" t="s">
        <v>183</v>
      </c>
      <c r="J47" t="s">
        <v>108</v>
      </c>
      <c r="K47" t="s">
        <v>13387</v>
      </c>
      <c r="L47" t="s">
        <v>13115</v>
      </c>
      <c r="M47" t="s">
        <v>13388</v>
      </c>
      <c r="N47" s="35">
        <v>46001.696527777778</v>
      </c>
      <c r="O47" s="35">
        <v>46001.659722222219</v>
      </c>
      <c r="R47" t="s">
        <v>100</v>
      </c>
      <c r="S47" t="s">
        <v>13389</v>
      </c>
      <c r="T47" t="s">
        <v>102</v>
      </c>
      <c r="U47" t="s">
        <v>13390</v>
      </c>
      <c r="V47" t="s">
        <v>8</v>
      </c>
      <c r="W47" t="s">
        <v>105</v>
      </c>
      <c r="X47" t="s">
        <v>188</v>
      </c>
      <c r="Z47" s="37">
        <v>1</v>
      </c>
      <c r="AA47" s="37">
        <v>75096</v>
      </c>
      <c r="AB47" s="37">
        <v>75096</v>
      </c>
    </row>
    <row r="48" spans="1:28">
      <c r="A48" t="s">
        <v>284</v>
      </c>
      <c r="B48" t="s">
        <v>957</v>
      </c>
      <c r="C48" t="s">
        <v>286</v>
      </c>
      <c r="D48" t="s">
        <v>436</v>
      </c>
      <c r="E48" t="s">
        <v>13391</v>
      </c>
      <c r="F48" t="s">
        <v>13392</v>
      </c>
      <c r="G48" t="s">
        <v>91</v>
      </c>
      <c r="H48" t="s">
        <v>829</v>
      </c>
      <c r="I48" t="s">
        <v>290</v>
      </c>
      <c r="J48" t="s">
        <v>439</v>
      </c>
      <c r="K48" t="s">
        <v>13393</v>
      </c>
      <c r="L48" t="s">
        <v>13115</v>
      </c>
      <c r="M48" t="s">
        <v>13394</v>
      </c>
      <c r="N48" s="35">
        <v>46001.347916666673</v>
      </c>
      <c r="O48" s="35">
        <v>46002.540972222218</v>
      </c>
      <c r="R48" t="s">
        <v>100</v>
      </c>
      <c r="S48" t="s">
        <v>13395</v>
      </c>
      <c r="T48" t="s">
        <v>102</v>
      </c>
      <c r="U48" t="s">
        <v>13396</v>
      </c>
      <c r="V48" t="s">
        <v>11</v>
      </c>
      <c r="W48" t="s">
        <v>105</v>
      </c>
      <c r="X48" t="s">
        <v>810</v>
      </c>
      <c r="Z48" s="37">
        <v>1</v>
      </c>
      <c r="AA48" s="37">
        <v>163814</v>
      </c>
      <c r="AB48" s="37">
        <v>163814</v>
      </c>
    </row>
    <row r="49" spans="1:28">
      <c r="A49" t="s">
        <v>1084</v>
      </c>
      <c r="B49" t="s">
        <v>957</v>
      </c>
      <c r="C49" t="s">
        <v>286</v>
      </c>
      <c r="D49" t="s">
        <v>1498</v>
      </c>
      <c r="E49" t="s">
        <v>13397</v>
      </c>
      <c r="F49" t="s">
        <v>13398</v>
      </c>
      <c r="G49" t="s">
        <v>91</v>
      </c>
      <c r="H49" t="s">
        <v>829</v>
      </c>
      <c r="I49" t="s">
        <v>1088</v>
      </c>
      <c r="J49" t="s">
        <v>1501</v>
      </c>
      <c r="K49" t="s">
        <v>13399</v>
      </c>
      <c r="L49" t="s">
        <v>13115</v>
      </c>
      <c r="M49" t="s">
        <v>13400</v>
      </c>
      <c r="N49" s="35">
        <v>46001.348611111112</v>
      </c>
      <c r="O49" s="35">
        <v>46001.635416666657</v>
      </c>
      <c r="R49" t="s">
        <v>100</v>
      </c>
      <c r="S49" t="s">
        <v>13401</v>
      </c>
      <c r="T49" t="s">
        <v>102</v>
      </c>
      <c r="V49" t="s">
        <v>13</v>
      </c>
      <c r="W49" t="s">
        <v>105</v>
      </c>
      <c r="X49" t="s">
        <v>1506</v>
      </c>
      <c r="Z49" s="37">
        <v>1</v>
      </c>
      <c r="AA49" s="37">
        <v>275729</v>
      </c>
      <c r="AB49" s="37">
        <v>275729</v>
      </c>
    </row>
    <row r="50" spans="1:28">
      <c r="A50" t="s">
        <v>1084</v>
      </c>
      <c r="B50" t="s">
        <v>957</v>
      </c>
      <c r="C50" t="s">
        <v>286</v>
      </c>
      <c r="D50" t="s">
        <v>1498</v>
      </c>
      <c r="E50" t="s">
        <v>13402</v>
      </c>
      <c r="F50" t="s">
        <v>13403</v>
      </c>
      <c r="G50" t="s">
        <v>91</v>
      </c>
      <c r="H50" t="s">
        <v>829</v>
      </c>
      <c r="I50" t="s">
        <v>1088</v>
      </c>
      <c r="J50" t="s">
        <v>1501</v>
      </c>
      <c r="K50" t="s">
        <v>13404</v>
      </c>
      <c r="L50" t="s">
        <v>13115</v>
      </c>
      <c r="M50" t="s">
        <v>13405</v>
      </c>
      <c r="N50" s="35">
        <v>46001.348611111112</v>
      </c>
      <c r="O50" s="35">
        <v>46001.549305555563</v>
      </c>
      <c r="R50" t="s">
        <v>100</v>
      </c>
      <c r="S50" t="s">
        <v>13406</v>
      </c>
      <c r="T50" t="s">
        <v>102</v>
      </c>
      <c r="V50" t="s">
        <v>13</v>
      </c>
      <c r="W50" t="s">
        <v>105</v>
      </c>
      <c r="X50" t="s">
        <v>1506</v>
      </c>
      <c r="Z50" s="37">
        <v>1</v>
      </c>
      <c r="AA50" s="37">
        <v>275729</v>
      </c>
      <c r="AB50" s="37">
        <v>275729</v>
      </c>
    </row>
    <row r="51" spans="1:28">
      <c r="A51" t="s">
        <v>242</v>
      </c>
      <c r="B51" t="s">
        <v>248</v>
      </c>
      <c r="C51" t="s">
        <v>244</v>
      </c>
      <c r="D51" t="s">
        <v>13407</v>
      </c>
      <c r="E51" t="s">
        <v>13408</v>
      </c>
      <c r="F51" t="s">
        <v>13409</v>
      </c>
      <c r="G51" t="s">
        <v>91</v>
      </c>
      <c r="H51" t="s">
        <v>829</v>
      </c>
      <c r="I51" t="s">
        <v>248</v>
      </c>
      <c r="J51" t="s">
        <v>13410</v>
      </c>
      <c r="K51" t="s">
        <v>13411</v>
      </c>
      <c r="L51" t="s">
        <v>13115</v>
      </c>
      <c r="M51" t="s">
        <v>13412</v>
      </c>
      <c r="N51" s="35">
        <v>46001.731249999997</v>
      </c>
      <c r="O51" s="35">
        <v>46001.618750000001</v>
      </c>
      <c r="R51" t="s">
        <v>100</v>
      </c>
      <c r="S51" t="s">
        <v>13413</v>
      </c>
      <c r="T51" t="s">
        <v>102</v>
      </c>
      <c r="U51" t="s">
        <v>13414</v>
      </c>
      <c r="V51" t="s">
        <v>11</v>
      </c>
      <c r="W51" t="s">
        <v>105</v>
      </c>
      <c r="X51" t="s">
        <v>272</v>
      </c>
      <c r="Z51" s="37">
        <v>1</v>
      </c>
      <c r="AA51" s="37">
        <v>163814</v>
      </c>
      <c r="AB51" s="37">
        <v>163814</v>
      </c>
    </row>
    <row r="52" spans="1:28">
      <c r="A52" t="s">
        <v>242</v>
      </c>
      <c r="B52" t="s">
        <v>248</v>
      </c>
      <c r="C52" t="s">
        <v>244</v>
      </c>
      <c r="D52" t="s">
        <v>245</v>
      </c>
      <c r="E52" t="s">
        <v>13415</v>
      </c>
      <c r="F52" t="s">
        <v>13416</v>
      </c>
      <c r="G52" t="s">
        <v>91</v>
      </c>
      <c r="H52" t="s">
        <v>829</v>
      </c>
      <c r="I52" t="s">
        <v>248</v>
      </c>
      <c r="J52" t="s">
        <v>249</v>
      </c>
      <c r="K52" t="s">
        <v>13417</v>
      </c>
      <c r="L52" t="s">
        <v>13115</v>
      </c>
      <c r="M52" t="s">
        <v>13418</v>
      </c>
      <c r="N52" s="35">
        <v>46001.731249999997</v>
      </c>
      <c r="O52" s="35">
        <v>46001.506944444453</v>
      </c>
      <c r="R52" t="s">
        <v>100</v>
      </c>
      <c r="S52" t="s">
        <v>13419</v>
      </c>
      <c r="T52" t="s">
        <v>102</v>
      </c>
      <c r="U52" t="s">
        <v>13420</v>
      </c>
      <c r="V52" t="s">
        <v>11</v>
      </c>
      <c r="W52" t="s">
        <v>105</v>
      </c>
      <c r="X52" t="s">
        <v>2012</v>
      </c>
      <c r="Z52" s="37">
        <v>1</v>
      </c>
      <c r="AA52" s="37">
        <v>163814</v>
      </c>
      <c r="AB52" s="37">
        <v>163814</v>
      </c>
    </row>
    <row r="53" spans="1:28">
      <c r="A53" t="s">
        <v>242</v>
      </c>
      <c r="B53" t="s">
        <v>248</v>
      </c>
      <c r="C53" t="s">
        <v>244</v>
      </c>
      <c r="D53" t="s">
        <v>309</v>
      </c>
      <c r="E53" t="s">
        <v>13421</v>
      </c>
      <c r="F53" t="s">
        <v>13422</v>
      </c>
      <c r="G53" t="s">
        <v>91</v>
      </c>
      <c r="H53" t="s">
        <v>829</v>
      </c>
      <c r="I53" t="s">
        <v>248</v>
      </c>
      <c r="J53" t="s">
        <v>242</v>
      </c>
      <c r="K53" t="s">
        <v>13423</v>
      </c>
      <c r="L53" t="s">
        <v>13115</v>
      </c>
      <c r="M53" t="s">
        <v>13424</v>
      </c>
      <c r="N53" s="35">
        <v>46001.731249999997</v>
      </c>
      <c r="O53" s="35">
        <v>46001.679166666669</v>
      </c>
      <c r="R53" t="s">
        <v>100</v>
      </c>
      <c r="S53" t="s">
        <v>13425</v>
      </c>
      <c r="T53" t="s">
        <v>102</v>
      </c>
      <c r="U53" t="s">
        <v>13426</v>
      </c>
      <c r="V53" t="s">
        <v>8</v>
      </c>
      <c r="W53" t="s">
        <v>105</v>
      </c>
      <c r="X53" t="s">
        <v>1031</v>
      </c>
      <c r="Z53" s="37">
        <v>1</v>
      </c>
      <c r="AA53" s="37">
        <v>75096</v>
      </c>
      <c r="AB53" s="37">
        <v>75096</v>
      </c>
    </row>
    <row r="54" spans="1:28">
      <c r="A54" t="s">
        <v>242</v>
      </c>
      <c r="B54" t="s">
        <v>248</v>
      </c>
      <c r="C54" t="s">
        <v>244</v>
      </c>
      <c r="D54" t="s">
        <v>309</v>
      </c>
      <c r="E54" t="s">
        <v>13427</v>
      </c>
      <c r="F54" t="s">
        <v>13428</v>
      </c>
      <c r="G54" t="s">
        <v>91</v>
      </c>
      <c r="H54" t="s">
        <v>829</v>
      </c>
      <c r="I54" t="s">
        <v>248</v>
      </c>
      <c r="J54" t="s">
        <v>242</v>
      </c>
      <c r="K54" t="s">
        <v>13429</v>
      </c>
      <c r="L54" t="s">
        <v>13115</v>
      </c>
      <c r="M54" t="s">
        <v>13430</v>
      </c>
      <c r="N54" s="35">
        <v>46001.731249999997</v>
      </c>
      <c r="O54" s="35">
        <v>46001.61041666667</v>
      </c>
      <c r="R54" t="s">
        <v>100</v>
      </c>
      <c r="S54" t="s">
        <v>13431</v>
      </c>
      <c r="T54" t="s">
        <v>102</v>
      </c>
      <c r="U54" t="s">
        <v>13432</v>
      </c>
      <c r="V54" t="s">
        <v>8</v>
      </c>
      <c r="W54" t="s">
        <v>105</v>
      </c>
      <c r="X54" t="s">
        <v>1031</v>
      </c>
      <c r="Z54" s="37">
        <v>1</v>
      </c>
      <c r="AA54" s="37">
        <v>75096</v>
      </c>
      <c r="AB54" s="37">
        <v>75096</v>
      </c>
    </row>
    <row r="55" spans="1:28">
      <c r="A55" t="s">
        <v>242</v>
      </c>
      <c r="B55" t="s">
        <v>248</v>
      </c>
      <c r="C55" t="s">
        <v>244</v>
      </c>
      <c r="D55" t="s">
        <v>309</v>
      </c>
      <c r="E55" t="s">
        <v>13433</v>
      </c>
      <c r="F55" t="s">
        <v>13434</v>
      </c>
      <c r="G55" t="s">
        <v>91</v>
      </c>
      <c r="H55" t="s">
        <v>829</v>
      </c>
      <c r="I55" t="s">
        <v>248</v>
      </c>
      <c r="J55" t="s">
        <v>242</v>
      </c>
      <c r="K55" t="s">
        <v>13435</v>
      </c>
      <c r="L55" t="s">
        <v>13115</v>
      </c>
      <c r="M55" t="s">
        <v>13436</v>
      </c>
      <c r="N55" s="35">
        <v>46001.731249999997</v>
      </c>
      <c r="O55" s="35">
        <v>46001.708333333343</v>
      </c>
      <c r="R55" t="s">
        <v>100</v>
      </c>
      <c r="S55" t="s">
        <v>13437</v>
      </c>
      <c r="T55" t="s">
        <v>102</v>
      </c>
      <c r="U55" t="s">
        <v>13438</v>
      </c>
      <c r="V55" t="s">
        <v>8</v>
      </c>
      <c r="W55" t="s">
        <v>105</v>
      </c>
      <c r="X55" t="s">
        <v>1031</v>
      </c>
      <c r="Z55" s="37">
        <v>1</v>
      </c>
      <c r="AA55" s="37">
        <v>75096</v>
      </c>
      <c r="AB55" s="37">
        <v>75096</v>
      </c>
    </row>
    <row r="56" spans="1:28">
      <c r="A56" t="s">
        <v>242</v>
      </c>
      <c r="B56" t="s">
        <v>248</v>
      </c>
      <c r="C56" t="s">
        <v>244</v>
      </c>
      <c r="D56" t="s">
        <v>309</v>
      </c>
      <c r="E56" t="s">
        <v>13439</v>
      </c>
      <c r="F56" t="s">
        <v>13440</v>
      </c>
      <c r="G56" t="s">
        <v>91</v>
      </c>
      <c r="H56" t="s">
        <v>829</v>
      </c>
      <c r="I56" t="s">
        <v>248</v>
      </c>
      <c r="J56" t="s">
        <v>242</v>
      </c>
      <c r="K56" t="s">
        <v>13441</v>
      </c>
      <c r="L56" t="s">
        <v>13115</v>
      </c>
      <c r="M56" t="s">
        <v>13442</v>
      </c>
      <c r="N56" s="35">
        <v>46001.731944444437</v>
      </c>
      <c r="O56" s="35">
        <v>46001.697916666657</v>
      </c>
      <c r="R56" t="s">
        <v>100</v>
      </c>
      <c r="S56" t="s">
        <v>13443</v>
      </c>
      <c r="T56" t="s">
        <v>102</v>
      </c>
      <c r="U56" t="s">
        <v>13444</v>
      </c>
      <c r="V56" t="s">
        <v>8</v>
      </c>
      <c r="W56" t="s">
        <v>105</v>
      </c>
      <c r="X56" t="s">
        <v>263</v>
      </c>
      <c r="Z56" s="37">
        <v>1</v>
      </c>
      <c r="AA56" s="37">
        <v>75096</v>
      </c>
      <c r="AB56" s="37">
        <v>75096</v>
      </c>
    </row>
    <row r="57" spans="1:28">
      <c r="A57" t="s">
        <v>242</v>
      </c>
      <c r="B57" t="s">
        <v>248</v>
      </c>
      <c r="C57" t="s">
        <v>244</v>
      </c>
      <c r="D57" t="s">
        <v>309</v>
      </c>
      <c r="E57" t="s">
        <v>13445</v>
      </c>
      <c r="F57" t="s">
        <v>13446</v>
      </c>
      <c r="G57" t="s">
        <v>91</v>
      </c>
      <c r="H57" t="s">
        <v>829</v>
      </c>
      <c r="I57" t="s">
        <v>248</v>
      </c>
      <c r="J57" t="s">
        <v>242</v>
      </c>
      <c r="K57" t="s">
        <v>13447</v>
      </c>
      <c r="L57" t="s">
        <v>13115</v>
      </c>
      <c r="M57" t="s">
        <v>13448</v>
      </c>
      <c r="N57" s="35">
        <v>46001.731944444437</v>
      </c>
      <c r="O57" s="35">
        <v>46001.59375</v>
      </c>
      <c r="R57" t="s">
        <v>100</v>
      </c>
      <c r="S57" t="s">
        <v>13449</v>
      </c>
      <c r="T57" t="s">
        <v>102</v>
      </c>
      <c r="U57" t="s">
        <v>13450</v>
      </c>
      <c r="V57" t="s">
        <v>8</v>
      </c>
      <c r="W57" t="s">
        <v>105</v>
      </c>
      <c r="X57" t="s">
        <v>3485</v>
      </c>
      <c r="Z57" s="37">
        <v>1</v>
      </c>
      <c r="AA57" s="37">
        <v>75096</v>
      </c>
      <c r="AB57" s="37">
        <v>75096</v>
      </c>
    </row>
    <row r="58" spans="1:28">
      <c r="A58" t="s">
        <v>242</v>
      </c>
      <c r="B58" t="s">
        <v>248</v>
      </c>
      <c r="C58" t="s">
        <v>244</v>
      </c>
      <c r="D58" t="s">
        <v>309</v>
      </c>
      <c r="E58" t="s">
        <v>13451</v>
      </c>
      <c r="F58" t="s">
        <v>13452</v>
      </c>
      <c r="G58" t="s">
        <v>91</v>
      </c>
      <c r="H58" t="s">
        <v>829</v>
      </c>
      <c r="I58" t="s">
        <v>248</v>
      </c>
      <c r="J58" t="s">
        <v>242</v>
      </c>
      <c r="K58" t="s">
        <v>13453</v>
      </c>
      <c r="L58" t="s">
        <v>13115</v>
      </c>
      <c r="M58" t="s">
        <v>13454</v>
      </c>
      <c r="N58" s="35">
        <v>46001.731944444437</v>
      </c>
      <c r="O58" s="35">
        <v>46002.607638888891</v>
      </c>
      <c r="R58" t="s">
        <v>144</v>
      </c>
      <c r="S58" t="s">
        <v>13455</v>
      </c>
      <c r="T58" t="s">
        <v>102</v>
      </c>
      <c r="U58" t="s">
        <v>13456</v>
      </c>
      <c r="V58" t="s">
        <v>8</v>
      </c>
      <c r="W58" t="s">
        <v>105</v>
      </c>
      <c r="X58" t="s">
        <v>254</v>
      </c>
      <c r="Z58" s="37">
        <v>2</v>
      </c>
      <c r="AA58" s="37">
        <v>150192</v>
      </c>
      <c r="AB58" s="37">
        <v>150192</v>
      </c>
    </row>
    <row r="59" spans="1:28">
      <c r="A59" t="s">
        <v>231</v>
      </c>
      <c r="B59" t="s">
        <v>86</v>
      </c>
      <c r="C59" t="s">
        <v>87</v>
      </c>
      <c r="D59" t="s">
        <v>409</v>
      </c>
      <c r="E59" t="s">
        <v>13457</v>
      </c>
      <c r="F59" t="s">
        <v>13458</v>
      </c>
      <c r="G59" t="s">
        <v>91</v>
      </c>
      <c r="H59" t="s">
        <v>829</v>
      </c>
      <c r="I59" t="s">
        <v>235</v>
      </c>
      <c r="J59" t="s">
        <v>412</v>
      </c>
      <c r="K59" t="s">
        <v>13459</v>
      </c>
      <c r="L59" t="s">
        <v>13115</v>
      </c>
      <c r="M59" t="s">
        <v>13460</v>
      </c>
      <c r="N59" s="35">
        <v>46001.866666666669</v>
      </c>
      <c r="O59" s="35">
        <v>46007.541666666657</v>
      </c>
      <c r="R59" t="s">
        <v>100</v>
      </c>
      <c r="S59" t="s">
        <v>13461</v>
      </c>
      <c r="T59" t="s">
        <v>102</v>
      </c>
      <c r="U59" t="s">
        <v>13462</v>
      </c>
      <c r="V59" t="s">
        <v>11</v>
      </c>
      <c r="W59" t="s">
        <v>105</v>
      </c>
      <c r="X59" t="s">
        <v>1914</v>
      </c>
      <c r="Z59" s="37">
        <v>2</v>
      </c>
      <c r="AA59" s="37">
        <v>327628</v>
      </c>
      <c r="AB59" s="37">
        <v>327628</v>
      </c>
    </row>
    <row r="60" spans="1:28">
      <c r="A60" t="s">
        <v>147</v>
      </c>
      <c r="B60" t="s">
        <v>124</v>
      </c>
      <c r="C60" t="s">
        <v>125</v>
      </c>
      <c r="D60" t="s">
        <v>1806</v>
      </c>
      <c r="E60" t="s">
        <v>13463</v>
      </c>
      <c r="F60" t="s">
        <v>13464</v>
      </c>
      <c r="G60" t="s">
        <v>91</v>
      </c>
      <c r="H60" t="s">
        <v>829</v>
      </c>
      <c r="I60" t="s">
        <v>151</v>
      </c>
      <c r="J60" t="s">
        <v>147</v>
      </c>
      <c r="K60" t="s">
        <v>13465</v>
      </c>
      <c r="L60" t="s">
        <v>13115</v>
      </c>
      <c r="M60" t="s">
        <v>13466</v>
      </c>
      <c r="N60" s="35">
        <v>46001.518750000003</v>
      </c>
      <c r="O60" s="35">
        <v>46001.525694444441</v>
      </c>
      <c r="R60" t="s">
        <v>100</v>
      </c>
      <c r="S60" t="s">
        <v>13467</v>
      </c>
      <c r="T60" t="s">
        <v>102</v>
      </c>
      <c r="U60" t="s">
        <v>13468</v>
      </c>
      <c r="V60" t="s">
        <v>8</v>
      </c>
      <c r="W60" t="s">
        <v>105</v>
      </c>
      <c r="X60" t="s">
        <v>6542</v>
      </c>
      <c r="Z60" s="37">
        <v>1</v>
      </c>
      <c r="AA60" s="37">
        <v>75096</v>
      </c>
      <c r="AB60" s="37">
        <v>75096</v>
      </c>
    </row>
    <row r="61" spans="1:28">
      <c r="A61" t="s">
        <v>108</v>
      </c>
      <c r="B61" t="s">
        <v>109</v>
      </c>
      <c r="C61" t="s">
        <v>110</v>
      </c>
      <c r="D61" t="s">
        <v>180</v>
      </c>
      <c r="E61" t="s">
        <v>13469</v>
      </c>
      <c r="F61" t="s">
        <v>13470</v>
      </c>
      <c r="G61" t="s">
        <v>91</v>
      </c>
      <c r="H61" t="s">
        <v>829</v>
      </c>
      <c r="I61" t="s">
        <v>183</v>
      </c>
      <c r="J61" t="s">
        <v>108</v>
      </c>
      <c r="K61" t="s">
        <v>13471</v>
      </c>
      <c r="L61" t="s">
        <v>13115</v>
      </c>
      <c r="M61" t="s">
        <v>13472</v>
      </c>
      <c r="N61" s="35">
        <v>46001.696527777778</v>
      </c>
      <c r="O61" s="35">
        <v>46001.518750000003</v>
      </c>
      <c r="R61" t="s">
        <v>100</v>
      </c>
      <c r="S61" t="s">
        <v>13473</v>
      </c>
      <c r="T61" t="s">
        <v>102</v>
      </c>
      <c r="U61" t="s">
        <v>13474</v>
      </c>
      <c r="V61" t="s">
        <v>8</v>
      </c>
      <c r="W61" t="s">
        <v>105</v>
      </c>
      <c r="X61" t="s">
        <v>188</v>
      </c>
      <c r="Z61" s="37">
        <v>1</v>
      </c>
      <c r="AA61" s="37">
        <v>75096</v>
      </c>
      <c r="AB61" s="37">
        <v>75096</v>
      </c>
    </row>
    <row r="62" spans="1:28">
      <c r="A62" t="s">
        <v>417</v>
      </c>
      <c r="B62" t="s">
        <v>86</v>
      </c>
      <c r="C62" t="s">
        <v>87</v>
      </c>
      <c r="D62" t="s">
        <v>13475</v>
      </c>
      <c r="E62" t="s">
        <v>13476</v>
      </c>
      <c r="F62" t="s">
        <v>13477</v>
      </c>
      <c r="G62" t="s">
        <v>91</v>
      </c>
      <c r="H62" t="s">
        <v>829</v>
      </c>
      <c r="I62" t="s">
        <v>630</v>
      </c>
      <c r="J62" t="s">
        <v>13478</v>
      </c>
      <c r="K62" t="s">
        <v>13479</v>
      </c>
      <c r="L62" t="s">
        <v>13115</v>
      </c>
      <c r="M62" t="s">
        <v>13480</v>
      </c>
      <c r="N62" s="35">
        <v>46001.509722222218</v>
      </c>
      <c r="O62" s="35">
        <v>46009.708333333343</v>
      </c>
      <c r="R62" t="s">
        <v>100</v>
      </c>
      <c r="S62" t="s">
        <v>13481</v>
      </c>
      <c r="T62" t="s">
        <v>102</v>
      </c>
      <c r="U62" t="s">
        <v>13482</v>
      </c>
      <c r="V62" t="s">
        <v>104</v>
      </c>
      <c r="W62" t="s">
        <v>1167</v>
      </c>
      <c r="X62" t="s">
        <v>1367</v>
      </c>
      <c r="Z62" s="37">
        <v>1</v>
      </c>
      <c r="AA62" s="37">
        <v>504833</v>
      </c>
      <c r="AB62" s="37">
        <v>504833</v>
      </c>
    </row>
    <row r="63" spans="1:28">
      <c r="A63" t="s">
        <v>159</v>
      </c>
      <c r="B63" t="s">
        <v>109</v>
      </c>
      <c r="C63" t="s">
        <v>160</v>
      </c>
      <c r="D63" t="s">
        <v>6547</v>
      </c>
      <c r="E63" t="s">
        <v>13483</v>
      </c>
      <c r="F63" t="s">
        <v>13484</v>
      </c>
      <c r="G63" t="s">
        <v>91</v>
      </c>
      <c r="H63" t="s">
        <v>829</v>
      </c>
      <c r="I63" t="s">
        <v>165</v>
      </c>
      <c r="J63" t="s">
        <v>6548</v>
      </c>
      <c r="K63" t="s">
        <v>13485</v>
      </c>
      <c r="L63" t="s">
        <v>13115</v>
      </c>
      <c r="M63" t="s">
        <v>13486</v>
      </c>
      <c r="N63" s="35">
        <v>46001.68472222222</v>
      </c>
      <c r="O63" s="35">
        <v>46002.597916666673</v>
      </c>
      <c r="R63" t="s">
        <v>100</v>
      </c>
      <c r="S63" t="s">
        <v>13487</v>
      </c>
      <c r="T63" t="s">
        <v>102</v>
      </c>
      <c r="U63" t="s">
        <v>13488</v>
      </c>
      <c r="V63" t="s">
        <v>11</v>
      </c>
      <c r="W63" t="s">
        <v>105</v>
      </c>
      <c r="X63" t="s">
        <v>718</v>
      </c>
      <c r="Z63" s="37">
        <v>1</v>
      </c>
      <c r="AA63" s="37">
        <v>163814</v>
      </c>
      <c r="AB63" s="37">
        <v>163814</v>
      </c>
    </row>
    <row r="64" spans="1:28">
      <c r="A64" t="s">
        <v>284</v>
      </c>
      <c r="B64" t="s">
        <v>957</v>
      </c>
      <c r="C64" t="s">
        <v>286</v>
      </c>
      <c r="D64" t="s">
        <v>8615</v>
      </c>
      <c r="E64" t="s">
        <v>13489</v>
      </c>
      <c r="F64" t="s">
        <v>13490</v>
      </c>
      <c r="G64" t="s">
        <v>91</v>
      </c>
      <c r="H64" t="s">
        <v>829</v>
      </c>
      <c r="I64" t="s">
        <v>290</v>
      </c>
      <c r="J64" t="s">
        <v>8618</v>
      </c>
      <c r="K64" t="s">
        <v>13491</v>
      </c>
      <c r="L64" t="s">
        <v>13115</v>
      </c>
      <c r="M64" t="s">
        <v>13492</v>
      </c>
      <c r="N64" s="35">
        <v>46001.347916666673</v>
      </c>
      <c r="O64" s="35">
        <v>46002.787881944438</v>
      </c>
      <c r="R64" t="s">
        <v>100</v>
      </c>
      <c r="S64" t="s">
        <v>13493</v>
      </c>
      <c r="T64" t="s">
        <v>102</v>
      </c>
      <c r="U64" t="s">
        <v>13494</v>
      </c>
      <c r="V64" t="s">
        <v>13</v>
      </c>
      <c r="W64" t="s">
        <v>105</v>
      </c>
      <c r="X64" t="s">
        <v>810</v>
      </c>
      <c r="Z64" s="37">
        <v>1</v>
      </c>
      <c r="AA64" s="37">
        <v>275729</v>
      </c>
      <c r="AB64" s="37">
        <v>275729</v>
      </c>
    </row>
    <row r="65" spans="1:28">
      <c r="A65" t="s">
        <v>1066</v>
      </c>
      <c r="B65" t="s">
        <v>190</v>
      </c>
      <c r="C65" t="s">
        <v>191</v>
      </c>
      <c r="D65" t="s">
        <v>13495</v>
      </c>
      <c r="E65" t="s">
        <v>13496</v>
      </c>
      <c r="F65" t="s">
        <v>13497</v>
      </c>
      <c r="G65" t="s">
        <v>91</v>
      </c>
      <c r="H65" t="s">
        <v>829</v>
      </c>
      <c r="I65" t="s">
        <v>276</v>
      </c>
      <c r="J65" t="s">
        <v>13498</v>
      </c>
      <c r="K65" t="s">
        <v>13499</v>
      </c>
      <c r="L65" t="s">
        <v>13115</v>
      </c>
      <c r="M65" t="s">
        <v>13500</v>
      </c>
      <c r="N65" s="35">
        <v>46001.523611111108</v>
      </c>
      <c r="O65" s="35">
        <v>46014.668055555558</v>
      </c>
      <c r="R65" t="s">
        <v>100</v>
      </c>
      <c r="S65" t="s">
        <v>13501</v>
      </c>
      <c r="T65" t="s">
        <v>102</v>
      </c>
      <c r="U65" t="s">
        <v>13502</v>
      </c>
      <c r="V65" t="s">
        <v>104</v>
      </c>
      <c r="W65" t="s">
        <v>282</v>
      </c>
      <c r="X65" t="s">
        <v>283</v>
      </c>
      <c r="Z65" s="37">
        <v>1</v>
      </c>
      <c r="AA65" s="37">
        <v>988463</v>
      </c>
      <c r="AB65" s="37">
        <v>988463</v>
      </c>
    </row>
    <row r="66" spans="1:28">
      <c r="A66" t="s">
        <v>231</v>
      </c>
      <c r="B66" t="s">
        <v>86</v>
      </c>
      <c r="C66" t="s">
        <v>87</v>
      </c>
      <c r="D66" t="s">
        <v>6605</v>
      </c>
      <c r="E66" t="s">
        <v>13503</v>
      </c>
      <c r="F66" t="s">
        <v>13504</v>
      </c>
      <c r="G66" t="s">
        <v>91</v>
      </c>
      <c r="H66" t="s">
        <v>829</v>
      </c>
      <c r="I66" t="s">
        <v>235</v>
      </c>
      <c r="J66" t="s">
        <v>6606</v>
      </c>
      <c r="K66" t="s">
        <v>13505</v>
      </c>
      <c r="L66" t="s">
        <v>13115</v>
      </c>
      <c r="M66" t="s">
        <v>13506</v>
      </c>
      <c r="N66" s="35">
        <v>46001.907638888893</v>
      </c>
      <c r="O66" s="35">
        <v>46001.513194444437</v>
      </c>
      <c r="R66" t="s">
        <v>100</v>
      </c>
      <c r="S66" t="s">
        <v>13507</v>
      </c>
      <c r="T66" t="s">
        <v>102</v>
      </c>
      <c r="U66" t="s">
        <v>13508</v>
      </c>
      <c r="V66" t="s">
        <v>11</v>
      </c>
      <c r="W66" t="s">
        <v>105</v>
      </c>
      <c r="X66" t="s">
        <v>1851</v>
      </c>
      <c r="Z66" s="37">
        <v>1</v>
      </c>
      <c r="AA66" s="37">
        <v>163814</v>
      </c>
      <c r="AB66" s="37">
        <v>163814</v>
      </c>
    </row>
    <row r="67" spans="1:28">
      <c r="A67" t="s">
        <v>417</v>
      </c>
      <c r="B67" t="s">
        <v>86</v>
      </c>
      <c r="C67" t="s">
        <v>87</v>
      </c>
      <c r="D67" t="s">
        <v>452</v>
      </c>
      <c r="E67" t="s">
        <v>13509</v>
      </c>
      <c r="F67" t="s">
        <v>13510</v>
      </c>
      <c r="G67" t="s">
        <v>91</v>
      </c>
      <c r="H67" t="s">
        <v>829</v>
      </c>
      <c r="I67" t="s">
        <v>455</v>
      </c>
      <c r="J67" t="s">
        <v>417</v>
      </c>
      <c r="K67" t="s">
        <v>13511</v>
      </c>
      <c r="L67" t="s">
        <v>13115</v>
      </c>
      <c r="M67" t="s">
        <v>13512</v>
      </c>
      <c r="N67" s="35">
        <v>46002.756944444453</v>
      </c>
      <c r="O67" s="35">
        <v>46003.468055555553</v>
      </c>
      <c r="R67" t="s">
        <v>100</v>
      </c>
      <c r="S67" t="s">
        <v>13513</v>
      </c>
      <c r="T67" t="s">
        <v>102</v>
      </c>
      <c r="U67" t="s">
        <v>13514</v>
      </c>
      <c r="V67" t="s">
        <v>8</v>
      </c>
      <c r="W67" t="s">
        <v>105</v>
      </c>
      <c r="X67" t="s">
        <v>1390</v>
      </c>
      <c r="Z67" s="37">
        <v>1</v>
      </c>
      <c r="AA67" s="37">
        <v>75096</v>
      </c>
      <c r="AB67" s="37">
        <v>75096</v>
      </c>
    </row>
    <row r="68" spans="1:28">
      <c r="A68" t="s">
        <v>85</v>
      </c>
      <c r="B68" t="s">
        <v>86</v>
      </c>
      <c r="C68" t="s">
        <v>87</v>
      </c>
      <c r="D68" t="s">
        <v>202</v>
      </c>
      <c r="E68" t="s">
        <v>13515</v>
      </c>
      <c r="F68" t="s">
        <v>13516</v>
      </c>
      <c r="G68" t="s">
        <v>91</v>
      </c>
      <c r="H68" t="s">
        <v>829</v>
      </c>
      <c r="I68" t="s">
        <v>93</v>
      </c>
      <c r="J68" t="s">
        <v>85</v>
      </c>
      <c r="K68" t="s">
        <v>13517</v>
      </c>
      <c r="L68" t="s">
        <v>13115</v>
      </c>
      <c r="M68" t="s">
        <v>13518</v>
      </c>
      <c r="N68" s="35">
        <v>46002.87222222222</v>
      </c>
      <c r="O68" s="35">
        <v>46003.609722222223</v>
      </c>
      <c r="R68" t="s">
        <v>100</v>
      </c>
      <c r="S68" t="s">
        <v>13519</v>
      </c>
      <c r="T68" t="s">
        <v>102</v>
      </c>
      <c r="U68" t="s">
        <v>13520</v>
      </c>
      <c r="V68" t="s">
        <v>8</v>
      </c>
      <c r="W68" t="s">
        <v>105</v>
      </c>
      <c r="X68" t="s">
        <v>3083</v>
      </c>
      <c r="Z68" s="37">
        <v>1</v>
      </c>
      <c r="AA68" s="37">
        <v>75096</v>
      </c>
      <c r="AB68" s="37">
        <v>75096</v>
      </c>
    </row>
    <row r="69" spans="1:28">
      <c r="A69" t="s">
        <v>231</v>
      </c>
      <c r="B69" t="s">
        <v>86</v>
      </c>
      <c r="C69" t="s">
        <v>87</v>
      </c>
      <c r="D69" t="s">
        <v>409</v>
      </c>
      <c r="E69" t="s">
        <v>13521</v>
      </c>
      <c r="F69" t="s">
        <v>13522</v>
      </c>
      <c r="G69" t="s">
        <v>91</v>
      </c>
      <c r="H69" t="s">
        <v>829</v>
      </c>
      <c r="I69" t="s">
        <v>235</v>
      </c>
      <c r="J69" t="s">
        <v>412</v>
      </c>
      <c r="K69" t="s">
        <v>13523</v>
      </c>
      <c r="L69" t="s">
        <v>13115</v>
      </c>
      <c r="M69" t="s">
        <v>13524</v>
      </c>
      <c r="N69" s="35">
        <v>46002.695138888892</v>
      </c>
      <c r="O69" s="35">
        <v>46003.59097222222</v>
      </c>
      <c r="R69" t="s">
        <v>100</v>
      </c>
      <c r="S69" t="s">
        <v>13525</v>
      </c>
      <c r="T69" t="s">
        <v>102</v>
      </c>
      <c r="U69" t="s">
        <v>13526</v>
      </c>
      <c r="V69" t="s">
        <v>11</v>
      </c>
      <c r="W69" t="s">
        <v>105</v>
      </c>
      <c r="X69" t="s">
        <v>1851</v>
      </c>
      <c r="Z69" s="37">
        <v>1</v>
      </c>
      <c r="AA69" s="37">
        <v>163814</v>
      </c>
      <c r="AB69" s="37">
        <v>163814</v>
      </c>
    </row>
    <row r="70" spans="1:28">
      <c r="A70" t="s">
        <v>189</v>
      </c>
      <c r="B70" t="s">
        <v>190</v>
      </c>
      <c r="C70" t="s">
        <v>191</v>
      </c>
      <c r="D70" t="s">
        <v>3430</v>
      </c>
      <c r="E70" t="s">
        <v>13527</v>
      </c>
      <c r="F70" t="s">
        <v>13528</v>
      </c>
      <c r="G70" t="s">
        <v>91</v>
      </c>
      <c r="H70" t="s">
        <v>829</v>
      </c>
      <c r="I70" t="s">
        <v>195</v>
      </c>
      <c r="J70" t="s">
        <v>3433</v>
      </c>
      <c r="K70" t="s">
        <v>13529</v>
      </c>
      <c r="L70" t="s">
        <v>13115</v>
      </c>
      <c r="M70" t="s">
        <v>13530</v>
      </c>
      <c r="N70" s="35">
        <v>46002.48541666667</v>
      </c>
      <c r="O70" s="35">
        <v>46003.499305555553</v>
      </c>
      <c r="R70" t="s">
        <v>100</v>
      </c>
      <c r="S70" t="s">
        <v>13531</v>
      </c>
      <c r="T70" t="s">
        <v>102</v>
      </c>
      <c r="U70" t="s">
        <v>13532</v>
      </c>
      <c r="V70" t="s">
        <v>11</v>
      </c>
      <c r="W70" t="s">
        <v>105</v>
      </c>
      <c r="X70" t="s">
        <v>382</v>
      </c>
      <c r="Z70" s="37">
        <v>1</v>
      </c>
      <c r="AA70" s="37">
        <v>163814</v>
      </c>
      <c r="AB70" s="37">
        <v>163814</v>
      </c>
    </row>
    <row r="71" spans="1:28">
      <c r="A71" t="s">
        <v>1084</v>
      </c>
      <c r="B71" t="s">
        <v>957</v>
      </c>
      <c r="C71" t="s">
        <v>286</v>
      </c>
      <c r="D71" t="s">
        <v>13533</v>
      </c>
      <c r="E71" t="s">
        <v>13534</v>
      </c>
      <c r="F71" t="s">
        <v>13535</v>
      </c>
      <c r="G71" t="s">
        <v>91</v>
      </c>
      <c r="H71" t="s">
        <v>829</v>
      </c>
      <c r="I71" t="s">
        <v>1088</v>
      </c>
      <c r="J71" t="s">
        <v>13536</v>
      </c>
      <c r="K71" t="s">
        <v>13537</v>
      </c>
      <c r="L71" t="s">
        <v>13115</v>
      </c>
      <c r="M71" t="s">
        <v>13538</v>
      </c>
      <c r="N71" s="35">
        <v>46002.836111111108</v>
      </c>
      <c r="O71" s="35">
        <v>46003.581250000003</v>
      </c>
      <c r="R71" t="s">
        <v>100</v>
      </c>
      <c r="S71" t="s">
        <v>13539</v>
      </c>
      <c r="T71" t="s">
        <v>102</v>
      </c>
      <c r="V71" t="s">
        <v>15</v>
      </c>
      <c r="W71" t="s">
        <v>105</v>
      </c>
      <c r="X71" t="s">
        <v>1506</v>
      </c>
      <c r="Z71" s="37">
        <v>1</v>
      </c>
      <c r="AA71" s="37">
        <v>504833</v>
      </c>
      <c r="AB71" s="37">
        <v>504833</v>
      </c>
    </row>
    <row r="72" spans="1:28">
      <c r="A72" t="s">
        <v>1084</v>
      </c>
      <c r="B72" t="s">
        <v>957</v>
      </c>
      <c r="C72" t="s">
        <v>286</v>
      </c>
      <c r="D72" t="s">
        <v>3553</v>
      </c>
      <c r="E72" t="s">
        <v>13540</v>
      </c>
      <c r="F72" t="s">
        <v>13541</v>
      </c>
      <c r="G72" t="s">
        <v>91</v>
      </c>
      <c r="H72" t="s">
        <v>829</v>
      </c>
      <c r="I72" t="s">
        <v>1088</v>
      </c>
      <c r="J72" t="s">
        <v>3556</v>
      </c>
      <c r="K72" t="s">
        <v>13542</v>
      </c>
      <c r="L72" t="s">
        <v>13115</v>
      </c>
      <c r="M72" t="s">
        <v>13543</v>
      </c>
      <c r="N72" s="35">
        <v>46002.836111111108</v>
      </c>
      <c r="O72" s="35">
        <v>46003.708333333343</v>
      </c>
      <c r="R72" t="s">
        <v>100</v>
      </c>
      <c r="S72" t="s">
        <v>13544</v>
      </c>
      <c r="T72" t="s">
        <v>102</v>
      </c>
      <c r="V72" t="s">
        <v>15</v>
      </c>
      <c r="W72" t="s">
        <v>105</v>
      </c>
      <c r="X72" t="s">
        <v>1506</v>
      </c>
      <c r="Z72" s="37">
        <v>1</v>
      </c>
      <c r="AA72" s="37">
        <v>504833</v>
      </c>
      <c r="AB72" s="37">
        <v>504833</v>
      </c>
    </row>
    <row r="73" spans="1:28">
      <c r="A73" t="s">
        <v>284</v>
      </c>
      <c r="B73" t="s">
        <v>957</v>
      </c>
      <c r="C73" t="s">
        <v>286</v>
      </c>
      <c r="D73" t="s">
        <v>436</v>
      </c>
      <c r="E73" t="s">
        <v>13545</v>
      </c>
      <c r="F73" t="s">
        <v>13546</v>
      </c>
      <c r="G73" t="s">
        <v>91</v>
      </c>
      <c r="H73" t="s">
        <v>829</v>
      </c>
      <c r="I73" t="s">
        <v>290</v>
      </c>
      <c r="J73" t="s">
        <v>439</v>
      </c>
      <c r="K73" t="s">
        <v>13547</v>
      </c>
      <c r="L73" t="s">
        <v>13115</v>
      </c>
      <c r="M73" t="s">
        <v>13548</v>
      </c>
      <c r="N73" s="35">
        <v>46002.836111111108</v>
      </c>
      <c r="O73" s="35">
        <v>46002.515277777777</v>
      </c>
      <c r="R73" t="s">
        <v>100</v>
      </c>
      <c r="S73" t="s">
        <v>13549</v>
      </c>
      <c r="T73" t="s">
        <v>102</v>
      </c>
      <c r="U73" t="s">
        <v>13550</v>
      </c>
      <c r="V73" t="s">
        <v>11</v>
      </c>
      <c r="W73" t="s">
        <v>105</v>
      </c>
      <c r="X73" t="s">
        <v>810</v>
      </c>
      <c r="Z73" s="37">
        <v>1</v>
      </c>
      <c r="AA73" s="37">
        <v>163814</v>
      </c>
      <c r="AB73" s="37">
        <v>163814</v>
      </c>
    </row>
    <row r="74" spans="1:28">
      <c r="A74" t="s">
        <v>242</v>
      </c>
      <c r="B74" t="s">
        <v>248</v>
      </c>
      <c r="C74" t="s">
        <v>244</v>
      </c>
      <c r="D74" t="s">
        <v>6540</v>
      </c>
      <c r="E74" t="s">
        <v>13551</v>
      </c>
      <c r="F74" t="s">
        <v>13552</v>
      </c>
      <c r="G74" t="s">
        <v>91</v>
      </c>
      <c r="H74" t="s">
        <v>829</v>
      </c>
      <c r="I74" t="s">
        <v>248</v>
      </c>
      <c r="J74" t="s">
        <v>6541</v>
      </c>
      <c r="K74" t="s">
        <v>13553</v>
      </c>
      <c r="L74" t="s">
        <v>13115</v>
      </c>
      <c r="M74" t="s">
        <v>13554</v>
      </c>
      <c r="N74" s="35">
        <v>46002.872916666667</v>
      </c>
      <c r="O74" s="35">
        <v>46002.651388888888</v>
      </c>
      <c r="R74" t="s">
        <v>100</v>
      </c>
      <c r="S74" t="s">
        <v>13555</v>
      </c>
      <c r="T74" t="s">
        <v>102</v>
      </c>
      <c r="U74" t="s">
        <v>13556</v>
      </c>
      <c r="V74" t="s">
        <v>11</v>
      </c>
      <c r="W74" t="s">
        <v>105</v>
      </c>
      <c r="X74" t="s">
        <v>1031</v>
      </c>
      <c r="Z74" s="37">
        <v>1</v>
      </c>
      <c r="AA74" s="37">
        <v>163814</v>
      </c>
      <c r="AB74" s="37">
        <v>163814</v>
      </c>
    </row>
    <row r="75" spans="1:28">
      <c r="A75" t="s">
        <v>242</v>
      </c>
      <c r="B75" t="s">
        <v>248</v>
      </c>
      <c r="C75" t="s">
        <v>244</v>
      </c>
      <c r="D75" t="s">
        <v>309</v>
      </c>
      <c r="E75" t="s">
        <v>13557</v>
      </c>
      <c r="F75" t="s">
        <v>13558</v>
      </c>
      <c r="G75" t="s">
        <v>91</v>
      </c>
      <c r="H75" t="s">
        <v>829</v>
      </c>
      <c r="I75" t="s">
        <v>248</v>
      </c>
      <c r="J75" t="s">
        <v>242</v>
      </c>
      <c r="K75" t="s">
        <v>13559</v>
      </c>
      <c r="L75" t="s">
        <v>13115</v>
      </c>
      <c r="M75" t="s">
        <v>13560</v>
      </c>
      <c r="N75" s="35">
        <v>46002.872916666667</v>
      </c>
      <c r="O75" s="35">
        <v>46002.622916666667</v>
      </c>
      <c r="R75" t="s">
        <v>100</v>
      </c>
      <c r="S75" t="s">
        <v>13561</v>
      </c>
      <c r="T75" t="s">
        <v>102</v>
      </c>
      <c r="U75" t="s">
        <v>13562</v>
      </c>
      <c r="V75" t="s">
        <v>8</v>
      </c>
      <c r="W75" t="s">
        <v>105</v>
      </c>
      <c r="X75" t="s">
        <v>254</v>
      </c>
      <c r="Z75" s="37">
        <v>1</v>
      </c>
      <c r="AA75" s="37">
        <v>75096</v>
      </c>
      <c r="AB75" s="37">
        <v>75096</v>
      </c>
    </row>
    <row r="76" spans="1:28">
      <c r="A76" t="s">
        <v>242</v>
      </c>
      <c r="B76" t="s">
        <v>248</v>
      </c>
      <c r="C76" t="s">
        <v>244</v>
      </c>
      <c r="D76" t="s">
        <v>309</v>
      </c>
      <c r="E76" t="s">
        <v>13563</v>
      </c>
      <c r="F76" t="s">
        <v>13564</v>
      </c>
      <c r="G76" t="s">
        <v>91</v>
      </c>
      <c r="H76" t="s">
        <v>829</v>
      </c>
      <c r="I76" t="s">
        <v>248</v>
      </c>
      <c r="J76" t="s">
        <v>242</v>
      </c>
      <c r="K76" t="s">
        <v>13565</v>
      </c>
      <c r="L76" t="s">
        <v>13115</v>
      </c>
      <c r="M76" t="s">
        <v>13566</v>
      </c>
      <c r="N76" s="35">
        <v>46002.872916666667</v>
      </c>
      <c r="O76" s="35">
        <v>46002.618055555547</v>
      </c>
      <c r="R76" t="s">
        <v>100</v>
      </c>
      <c r="S76" t="s">
        <v>13567</v>
      </c>
      <c r="T76" t="s">
        <v>102</v>
      </c>
      <c r="U76" t="s">
        <v>13568</v>
      </c>
      <c r="V76" t="s">
        <v>8</v>
      </c>
      <c r="W76" t="s">
        <v>105</v>
      </c>
      <c r="X76" t="s">
        <v>263</v>
      </c>
      <c r="Z76" s="37">
        <v>1</v>
      </c>
      <c r="AA76" s="37">
        <v>75096</v>
      </c>
      <c r="AB76" s="37">
        <v>75096</v>
      </c>
    </row>
    <row r="77" spans="1:28">
      <c r="A77" t="s">
        <v>242</v>
      </c>
      <c r="B77" t="s">
        <v>248</v>
      </c>
      <c r="C77" t="s">
        <v>244</v>
      </c>
      <c r="D77" t="s">
        <v>309</v>
      </c>
      <c r="E77" t="s">
        <v>13569</v>
      </c>
      <c r="F77" t="s">
        <v>13570</v>
      </c>
      <c r="G77" t="s">
        <v>91</v>
      </c>
      <c r="H77" t="s">
        <v>829</v>
      </c>
      <c r="I77" t="s">
        <v>248</v>
      </c>
      <c r="J77" t="s">
        <v>242</v>
      </c>
      <c r="K77" t="s">
        <v>13571</v>
      </c>
      <c r="L77" t="s">
        <v>13115</v>
      </c>
      <c r="M77" t="s">
        <v>13572</v>
      </c>
      <c r="N77" s="35">
        <v>46002.872916666667</v>
      </c>
      <c r="O77" s="35">
        <v>46002.59375</v>
      </c>
      <c r="R77" t="s">
        <v>100</v>
      </c>
      <c r="S77" t="s">
        <v>13573</v>
      </c>
      <c r="T77" t="s">
        <v>102</v>
      </c>
      <c r="U77" t="s">
        <v>13574</v>
      </c>
      <c r="V77" t="s">
        <v>8</v>
      </c>
      <c r="W77" t="s">
        <v>105</v>
      </c>
      <c r="X77" t="s">
        <v>2012</v>
      </c>
      <c r="Z77" s="37">
        <v>1</v>
      </c>
      <c r="AA77" s="37">
        <v>75096</v>
      </c>
      <c r="AB77" s="37">
        <v>75096</v>
      </c>
    </row>
    <row r="78" spans="1:28">
      <c r="A78" t="s">
        <v>297</v>
      </c>
      <c r="B78" t="s">
        <v>109</v>
      </c>
      <c r="C78" t="s">
        <v>110</v>
      </c>
      <c r="D78" t="s">
        <v>352</v>
      </c>
      <c r="E78" t="s">
        <v>13575</v>
      </c>
      <c r="F78" t="s">
        <v>13576</v>
      </c>
      <c r="G78" t="s">
        <v>91</v>
      </c>
      <c r="H78" t="s">
        <v>829</v>
      </c>
      <c r="I78" t="s">
        <v>302</v>
      </c>
      <c r="J78" t="s">
        <v>297</v>
      </c>
      <c r="K78" t="s">
        <v>13577</v>
      </c>
      <c r="L78" t="s">
        <v>13115</v>
      </c>
      <c r="M78" t="s">
        <v>13578</v>
      </c>
      <c r="N78" s="35">
        <v>46002.743750000001</v>
      </c>
      <c r="O78" s="35">
        <v>46002.613194444442</v>
      </c>
      <c r="R78" t="s">
        <v>100</v>
      </c>
      <c r="S78" t="s">
        <v>13579</v>
      </c>
      <c r="T78" t="s">
        <v>102</v>
      </c>
      <c r="U78" t="s">
        <v>13580</v>
      </c>
      <c r="V78" t="s">
        <v>8</v>
      </c>
      <c r="W78" t="s">
        <v>105</v>
      </c>
      <c r="X78" t="s">
        <v>1215</v>
      </c>
      <c r="Z78" s="37">
        <v>1</v>
      </c>
      <c r="AA78" s="37">
        <v>75096</v>
      </c>
      <c r="AB78" s="37">
        <v>75096</v>
      </c>
    </row>
    <row r="79" spans="1:28">
      <c r="A79" t="s">
        <v>297</v>
      </c>
      <c r="B79" t="s">
        <v>109</v>
      </c>
      <c r="C79" t="s">
        <v>110</v>
      </c>
      <c r="D79" t="s">
        <v>2125</v>
      </c>
      <c r="E79" t="s">
        <v>13581</v>
      </c>
      <c r="F79" t="s">
        <v>13582</v>
      </c>
      <c r="G79" t="s">
        <v>91</v>
      </c>
      <c r="H79" t="s">
        <v>829</v>
      </c>
      <c r="I79" t="s">
        <v>302</v>
      </c>
      <c r="J79" t="s">
        <v>2128</v>
      </c>
      <c r="K79" t="s">
        <v>13583</v>
      </c>
      <c r="L79" t="s">
        <v>13115</v>
      </c>
      <c r="M79" t="s">
        <v>13584</v>
      </c>
      <c r="N79" s="35">
        <v>46002.67083333333</v>
      </c>
      <c r="O79" s="35">
        <v>46003.708333333343</v>
      </c>
      <c r="R79" t="s">
        <v>100</v>
      </c>
      <c r="S79" t="s">
        <v>13585</v>
      </c>
      <c r="T79" t="s">
        <v>102</v>
      </c>
      <c r="U79" t="s">
        <v>13586</v>
      </c>
      <c r="V79" t="s">
        <v>11</v>
      </c>
      <c r="W79" t="s">
        <v>105</v>
      </c>
      <c r="X79" t="s">
        <v>787</v>
      </c>
      <c r="Z79" s="37">
        <v>1</v>
      </c>
      <c r="AA79" s="37">
        <v>163814</v>
      </c>
      <c r="AB79" s="37">
        <v>163814</v>
      </c>
    </row>
    <row r="80" spans="1:28">
      <c r="A80" t="s">
        <v>1084</v>
      </c>
      <c r="B80" t="s">
        <v>957</v>
      </c>
      <c r="C80" t="s">
        <v>286</v>
      </c>
      <c r="D80" t="s">
        <v>3553</v>
      </c>
      <c r="E80" t="s">
        <v>13587</v>
      </c>
      <c r="F80" t="s">
        <v>13588</v>
      </c>
      <c r="G80" t="s">
        <v>91</v>
      </c>
      <c r="H80" t="s">
        <v>829</v>
      </c>
      <c r="I80" t="s">
        <v>1088</v>
      </c>
      <c r="J80" t="s">
        <v>3556</v>
      </c>
      <c r="K80" t="s">
        <v>13589</v>
      </c>
      <c r="L80" t="s">
        <v>13115</v>
      </c>
      <c r="M80" t="s">
        <v>13590</v>
      </c>
      <c r="N80" s="35">
        <v>46003.569444444453</v>
      </c>
      <c r="O80" s="35">
        <v>46003.645833333343</v>
      </c>
      <c r="R80" t="s">
        <v>100</v>
      </c>
      <c r="S80" t="s">
        <v>13591</v>
      </c>
      <c r="T80" t="s">
        <v>102</v>
      </c>
      <c r="V80" t="s">
        <v>15</v>
      </c>
      <c r="W80" t="s">
        <v>105</v>
      </c>
      <c r="X80" t="s">
        <v>1506</v>
      </c>
      <c r="Z80" s="37">
        <v>1</v>
      </c>
      <c r="AA80" s="37">
        <v>504833</v>
      </c>
      <c r="AB80" s="37">
        <v>504833</v>
      </c>
    </row>
    <row r="81" spans="1:28">
      <c r="A81" t="s">
        <v>242</v>
      </c>
      <c r="B81" t="s">
        <v>243</v>
      </c>
      <c r="C81" t="s">
        <v>244</v>
      </c>
      <c r="D81" t="s">
        <v>8125</v>
      </c>
      <c r="E81" t="s">
        <v>13592</v>
      </c>
      <c r="F81" t="s">
        <v>13593</v>
      </c>
      <c r="G81" t="s">
        <v>91</v>
      </c>
      <c r="H81" t="s">
        <v>829</v>
      </c>
      <c r="I81" t="s">
        <v>5457</v>
      </c>
      <c r="J81" t="s">
        <v>8128</v>
      </c>
      <c r="K81" t="s">
        <v>13594</v>
      </c>
      <c r="L81" t="s">
        <v>13115</v>
      </c>
      <c r="M81" t="s">
        <v>13595</v>
      </c>
      <c r="N81" s="35">
        <v>46003.738194444442</v>
      </c>
      <c r="O81" s="35">
        <v>46013.467361111107</v>
      </c>
      <c r="R81" t="s">
        <v>100</v>
      </c>
      <c r="S81" t="s">
        <v>13596</v>
      </c>
      <c r="T81" t="s">
        <v>102</v>
      </c>
      <c r="U81" t="s">
        <v>13597</v>
      </c>
      <c r="V81" t="s">
        <v>104</v>
      </c>
      <c r="W81" t="s">
        <v>282</v>
      </c>
      <c r="X81" t="s">
        <v>514</v>
      </c>
      <c r="Z81" s="37">
        <v>1</v>
      </c>
      <c r="AA81" s="37">
        <v>988463</v>
      </c>
      <c r="AB81" s="37">
        <v>988463</v>
      </c>
    </row>
    <row r="82" spans="1:28">
      <c r="A82" t="s">
        <v>189</v>
      </c>
      <c r="B82" t="s">
        <v>190</v>
      </c>
      <c r="C82" t="s">
        <v>191</v>
      </c>
      <c r="D82" t="s">
        <v>210</v>
      </c>
      <c r="E82" t="s">
        <v>13598</v>
      </c>
      <c r="F82" t="s">
        <v>13599</v>
      </c>
      <c r="G82" t="s">
        <v>91</v>
      </c>
      <c r="H82" t="s">
        <v>829</v>
      </c>
      <c r="I82" t="s">
        <v>195</v>
      </c>
      <c r="J82" t="s">
        <v>189</v>
      </c>
      <c r="K82" t="s">
        <v>13600</v>
      </c>
      <c r="L82" t="s">
        <v>13115</v>
      </c>
      <c r="M82" t="s">
        <v>13601</v>
      </c>
      <c r="N82" s="35">
        <v>46003.615277777782</v>
      </c>
      <c r="O82" s="35">
        <v>46004.5</v>
      </c>
      <c r="R82" t="s">
        <v>100</v>
      </c>
      <c r="S82" t="s">
        <v>13602</v>
      </c>
      <c r="T82" t="s">
        <v>102</v>
      </c>
      <c r="U82" t="s">
        <v>13603</v>
      </c>
      <c r="V82" t="s">
        <v>8</v>
      </c>
      <c r="W82" t="s">
        <v>105</v>
      </c>
      <c r="X82" t="s">
        <v>400</v>
      </c>
      <c r="Z82" s="37">
        <v>1</v>
      </c>
      <c r="AA82" s="37">
        <v>75096</v>
      </c>
      <c r="AB82" s="37">
        <v>75096</v>
      </c>
    </row>
    <row r="83" spans="1:28">
      <c r="A83" t="s">
        <v>242</v>
      </c>
      <c r="B83" t="s">
        <v>243</v>
      </c>
      <c r="C83" t="s">
        <v>244</v>
      </c>
      <c r="D83" t="s">
        <v>309</v>
      </c>
      <c r="E83" t="s">
        <v>13604</v>
      </c>
      <c r="F83" t="s">
        <v>13605</v>
      </c>
      <c r="G83" t="s">
        <v>91</v>
      </c>
      <c r="H83" t="s">
        <v>829</v>
      </c>
      <c r="I83" t="s">
        <v>248</v>
      </c>
      <c r="J83" t="s">
        <v>242</v>
      </c>
      <c r="K83" t="s">
        <v>13606</v>
      </c>
      <c r="L83" t="s">
        <v>13115</v>
      </c>
      <c r="M83" t="s">
        <v>13607</v>
      </c>
      <c r="N83" s="35">
        <v>46003.900694444441</v>
      </c>
      <c r="O83" s="35">
        <v>46003.604861111111</v>
      </c>
      <c r="R83" t="s">
        <v>100</v>
      </c>
      <c r="S83" t="s">
        <v>13608</v>
      </c>
      <c r="T83" t="s">
        <v>102</v>
      </c>
      <c r="U83" t="s">
        <v>13609</v>
      </c>
      <c r="V83" t="s">
        <v>8</v>
      </c>
      <c r="W83" t="s">
        <v>105</v>
      </c>
      <c r="X83" t="s">
        <v>316</v>
      </c>
      <c r="Z83" s="37">
        <v>1</v>
      </c>
      <c r="AA83" s="37">
        <v>75096</v>
      </c>
      <c r="AB83" s="37">
        <v>75096</v>
      </c>
    </row>
    <row r="84" spans="1:28">
      <c r="A84" t="s">
        <v>108</v>
      </c>
      <c r="B84" t="s">
        <v>298</v>
      </c>
      <c r="C84" t="s">
        <v>110</v>
      </c>
      <c r="D84" t="s">
        <v>180</v>
      </c>
      <c r="E84" t="s">
        <v>13610</v>
      </c>
      <c r="F84" t="s">
        <v>13611</v>
      </c>
      <c r="G84" t="s">
        <v>91</v>
      </c>
      <c r="H84" t="s">
        <v>829</v>
      </c>
      <c r="I84" t="s">
        <v>183</v>
      </c>
      <c r="J84" t="s">
        <v>108</v>
      </c>
      <c r="K84" t="s">
        <v>13612</v>
      </c>
      <c r="L84" t="s">
        <v>13115</v>
      </c>
      <c r="M84" t="s">
        <v>13613</v>
      </c>
      <c r="N84" s="35">
        <v>46003.726388888892</v>
      </c>
      <c r="O84" s="35">
        <v>46003.708333333343</v>
      </c>
      <c r="R84" t="s">
        <v>100</v>
      </c>
      <c r="S84" t="s">
        <v>13614</v>
      </c>
      <c r="T84" t="s">
        <v>102</v>
      </c>
      <c r="U84" t="s">
        <v>13615</v>
      </c>
      <c r="V84" t="s">
        <v>8</v>
      </c>
      <c r="W84" t="s">
        <v>105</v>
      </c>
      <c r="X84" t="s">
        <v>188</v>
      </c>
      <c r="Z84" s="37">
        <v>1</v>
      </c>
      <c r="AA84" s="37">
        <v>75096</v>
      </c>
      <c r="AB84" s="37">
        <v>75096</v>
      </c>
    </row>
    <row r="85" spans="1:28">
      <c r="A85" t="s">
        <v>189</v>
      </c>
      <c r="B85" t="s">
        <v>190</v>
      </c>
      <c r="C85" t="s">
        <v>191</v>
      </c>
      <c r="D85" t="s">
        <v>588</v>
      </c>
      <c r="E85" t="s">
        <v>13616</v>
      </c>
      <c r="F85" t="s">
        <v>13617</v>
      </c>
      <c r="G85" t="s">
        <v>91</v>
      </c>
      <c r="H85" t="s">
        <v>829</v>
      </c>
      <c r="I85" t="s">
        <v>195</v>
      </c>
      <c r="J85" t="s">
        <v>591</v>
      </c>
      <c r="K85" t="s">
        <v>13618</v>
      </c>
      <c r="L85" t="s">
        <v>13115</v>
      </c>
      <c r="M85" t="s">
        <v>13619</v>
      </c>
      <c r="N85" s="35">
        <v>46003.615277777782</v>
      </c>
      <c r="O85" s="35">
        <v>46004.541666666657</v>
      </c>
      <c r="R85" t="s">
        <v>100</v>
      </c>
      <c r="S85" t="s">
        <v>13620</v>
      </c>
      <c r="T85" t="s">
        <v>102</v>
      </c>
      <c r="U85" t="s">
        <v>13621</v>
      </c>
      <c r="V85" t="s">
        <v>8</v>
      </c>
      <c r="W85" t="s">
        <v>105</v>
      </c>
      <c r="X85" t="s">
        <v>400</v>
      </c>
      <c r="Z85" s="37">
        <v>1</v>
      </c>
      <c r="AA85" s="37">
        <v>75096</v>
      </c>
      <c r="AB85" s="37">
        <v>75096</v>
      </c>
    </row>
    <row r="86" spans="1:28">
      <c r="A86" t="s">
        <v>231</v>
      </c>
      <c r="B86" t="s">
        <v>86</v>
      </c>
      <c r="C86" t="s">
        <v>87</v>
      </c>
      <c r="D86" t="s">
        <v>1892</v>
      </c>
      <c r="E86" t="s">
        <v>13622</v>
      </c>
      <c r="F86" t="s">
        <v>13128</v>
      </c>
      <c r="G86" t="s">
        <v>91</v>
      </c>
      <c r="H86" t="s">
        <v>829</v>
      </c>
      <c r="I86" t="s">
        <v>235</v>
      </c>
      <c r="J86" t="s">
        <v>231</v>
      </c>
      <c r="K86" t="s">
        <v>13129</v>
      </c>
      <c r="L86" t="s">
        <v>13115</v>
      </c>
      <c r="M86" t="s">
        <v>13623</v>
      </c>
      <c r="N86" s="35">
        <v>46003.857638888891</v>
      </c>
      <c r="O86" s="35">
        <v>46006.668055555558</v>
      </c>
      <c r="R86" t="s">
        <v>100</v>
      </c>
      <c r="S86" t="s">
        <v>13624</v>
      </c>
      <c r="T86" t="s">
        <v>102</v>
      </c>
      <c r="U86" t="s">
        <v>13625</v>
      </c>
      <c r="V86" t="s">
        <v>8</v>
      </c>
      <c r="W86" t="s">
        <v>105</v>
      </c>
      <c r="X86" t="s">
        <v>1851</v>
      </c>
      <c r="Z86" s="37">
        <v>1</v>
      </c>
      <c r="AA86" s="37">
        <v>75096</v>
      </c>
      <c r="AB86" s="37">
        <v>75096</v>
      </c>
    </row>
    <row r="87" spans="1:28">
      <c r="A87" t="s">
        <v>417</v>
      </c>
      <c r="B87" t="s">
        <v>86</v>
      </c>
      <c r="C87" t="s">
        <v>87</v>
      </c>
      <c r="D87" t="s">
        <v>734</v>
      </c>
      <c r="E87" t="s">
        <v>13626</v>
      </c>
      <c r="F87" t="s">
        <v>13627</v>
      </c>
      <c r="G87" t="s">
        <v>91</v>
      </c>
      <c r="H87" t="s">
        <v>829</v>
      </c>
      <c r="I87" t="s">
        <v>455</v>
      </c>
      <c r="J87" t="s">
        <v>737</v>
      </c>
      <c r="K87" t="s">
        <v>13628</v>
      </c>
      <c r="L87" t="s">
        <v>13115</v>
      </c>
      <c r="M87" t="s">
        <v>13629</v>
      </c>
      <c r="N87" s="35">
        <v>46006.813194444447</v>
      </c>
      <c r="O87" s="35">
        <v>46007.708333333343</v>
      </c>
      <c r="R87" t="s">
        <v>144</v>
      </c>
      <c r="S87" t="s">
        <v>13630</v>
      </c>
      <c r="T87" t="s">
        <v>102</v>
      </c>
      <c r="U87" t="s">
        <v>13631</v>
      </c>
      <c r="V87" t="s">
        <v>8</v>
      </c>
      <c r="W87" t="s">
        <v>105</v>
      </c>
      <c r="X87" t="s">
        <v>426</v>
      </c>
      <c r="Z87" s="37">
        <v>2</v>
      </c>
      <c r="AA87" s="37">
        <v>150192</v>
      </c>
      <c r="AB87" s="37">
        <v>150192</v>
      </c>
    </row>
    <row r="88" spans="1:28">
      <c r="A88" t="s">
        <v>242</v>
      </c>
      <c r="B88" t="s">
        <v>243</v>
      </c>
      <c r="C88" t="s">
        <v>244</v>
      </c>
      <c r="D88" t="s">
        <v>13632</v>
      </c>
      <c r="E88" t="s">
        <v>13633</v>
      </c>
      <c r="F88" t="s">
        <v>13634</v>
      </c>
      <c r="G88" t="s">
        <v>91</v>
      </c>
      <c r="H88" t="s">
        <v>829</v>
      </c>
      <c r="I88" t="s">
        <v>248</v>
      </c>
      <c r="J88" t="s">
        <v>13635</v>
      </c>
      <c r="K88" t="s">
        <v>13636</v>
      </c>
      <c r="L88" t="s">
        <v>13115</v>
      </c>
      <c r="M88" t="s">
        <v>13637</v>
      </c>
      <c r="N88" s="35">
        <v>46006.705555555563</v>
      </c>
      <c r="O88" s="35">
        <v>46006.655555555553</v>
      </c>
      <c r="R88" t="s">
        <v>100</v>
      </c>
      <c r="S88" t="s">
        <v>13638</v>
      </c>
      <c r="T88" t="s">
        <v>102</v>
      </c>
      <c r="U88" t="s">
        <v>13639</v>
      </c>
      <c r="V88" t="s">
        <v>11</v>
      </c>
      <c r="W88" t="s">
        <v>105</v>
      </c>
      <c r="X88" t="s">
        <v>3022</v>
      </c>
      <c r="Z88" s="37">
        <v>1</v>
      </c>
      <c r="AA88" s="37">
        <v>163814</v>
      </c>
      <c r="AB88" s="37">
        <v>163814</v>
      </c>
    </row>
    <row r="89" spans="1:28">
      <c r="A89" t="s">
        <v>189</v>
      </c>
      <c r="B89" t="s">
        <v>190</v>
      </c>
      <c r="C89" t="s">
        <v>191</v>
      </c>
      <c r="D89" t="s">
        <v>210</v>
      </c>
      <c r="E89" t="s">
        <v>13640</v>
      </c>
      <c r="F89" t="s">
        <v>13641</v>
      </c>
      <c r="G89" t="s">
        <v>91</v>
      </c>
      <c r="H89" t="s">
        <v>829</v>
      </c>
      <c r="I89" t="s">
        <v>195</v>
      </c>
      <c r="J89" t="s">
        <v>189</v>
      </c>
      <c r="K89" t="s">
        <v>13642</v>
      </c>
      <c r="L89" t="s">
        <v>13115</v>
      </c>
      <c r="M89" t="s">
        <v>13643</v>
      </c>
      <c r="N89" s="35">
        <v>46006.7</v>
      </c>
      <c r="O89" s="35">
        <v>46006.586805555547</v>
      </c>
      <c r="R89" t="s">
        <v>100</v>
      </c>
      <c r="S89" t="s">
        <v>13644</v>
      </c>
      <c r="T89" t="s">
        <v>102</v>
      </c>
      <c r="U89" t="s">
        <v>13645</v>
      </c>
      <c r="V89" t="s">
        <v>8</v>
      </c>
      <c r="W89" t="s">
        <v>105</v>
      </c>
      <c r="X89" t="s">
        <v>845</v>
      </c>
      <c r="Z89" s="37">
        <v>1</v>
      </c>
      <c r="AA89" s="37">
        <v>75096</v>
      </c>
      <c r="AB89" s="37">
        <v>75096</v>
      </c>
    </row>
    <row r="90" spans="1:28">
      <c r="A90" t="s">
        <v>242</v>
      </c>
      <c r="B90" t="s">
        <v>243</v>
      </c>
      <c r="C90" t="s">
        <v>244</v>
      </c>
      <c r="D90" t="s">
        <v>6540</v>
      </c>
      <c r="E90" t="s">
        <v>13646</v>
      </c>
      <c r="F90" t="s">
        <v>13647</v>
      </c>
      <c r="G90" t="s">
        <v>91</v>
      </c>
      <c r="H90" t="s">
        <v>829</v>
      </c>
      <c r="I90" t="s">
        <v>248</v>
      </c>
      <c r="J90" t="s">
        <v>6541</v>
      </c>
      <c r="K90" t="s">
        <v>13648</v>
      </c>
      <c r="L90" t="s">
        <v>13115</v>
      </c>
      <c r="M90" t="s">
        <v>13649</v>
      </c>
      <c r="N90" s="35">
        <v>46006.763888888891</v>
      </c>
      <c r="O90" s="35">
        <v>46007.708333333343</v>
      </c>
      <c r="R90" t="s">
        <v>100</v>
      </c>
      <c r="S90" t="s">
        <v>13650</v>
      </c>
      <c r="T90" t="s">
        <v>102</v>
      </c>
      <c r="U90" t="s">
        <v>13651</v>
      </c>
      <c r="V90" t="s">
        <v>11</v>
      </c>
      <c r="W90" t="s">
        <v>105</v>
      </c>
      <c r="X90" t="s">
        <v>435</v>
      </c>
      <c r="Z90" s="37">
        <v>1</v>
      </c>
      <c r="AA90" s="37">
        <v>163814</v>
      </c>
      <c r="AB90" s="37">
        <v>163814</v>
      </c>
    </row>
    <row r="91" spans="1:28">
      <c r="A91" t="s">
        <v>284</v>
      </c>
      <c r="B91" t="s">
        <v>285</v>
      </c>
      <c r="C91" t="s">
        <v>286</v>
      </c>
      <c r="D91" t="s">
        <v>3223</v>
      </c>
      <c r="E91" t="s">
        <v>13652</v>
      </c>
      <c r="F91" t="s">
        <v>13653</v>
      </c>
      <c r="G91" t="s">
        <v>91</v>
      </c>
      <c r="H91" t="s">
        <v>829</v>
      </c>
      <c r="I91" t="s">
        <v>290</v>
      </c>
      <c r="J91" t="s">
        <v>284</v>
      </c>
      <c r="K91" t="s">
        <v>13654</v>
      </c>
      <c r="L91" t="s">
        <v>13115</v>
      </c>
      <c r="M91" t="s">
        <v>13655</v>
      </c>
      <c r="N91" s="35">
        <v>46006.720138888893</v>
      </c>
      <c r="O91" s="35">
        <v>46006.64166666667</v>
      </c>
      <c r="R91" t="s">
        <v>100</v>
      </c>
      <c r="S91" t="s">
        <v>13656</v>
      </c>
      <c r="T91" t="s">
        <v>102</v>
      </c>
      <c r="U91" t="s">
        <v>13657</v>
      </c>
      <c r="V91" t="s">
        <v>8</v>
      </c>
      <c r="W91" t="s">
        <v>105</v>
      </c>
      <c r="X91" t="s">
        <v>2042</v>
      </c>
      <c r="Z91" s="37">
        <v>1</v>
      </c>
      <c r="AA91" s="37">
        <v>75096</v>
      </c>
      <c r="AB91" s="37">
        <v>75096</v>
      </c>
    </row>
    <row r="92" spans="1:28">
      <c r="A92" t="s">
        <v>242</v>
      </c>
      <c r="B92" t="s">
        <v>243</v>
      </c>
      <c r="C92" t="s">
        <v>244</v>
      </c>
      <c r="D92" t="s">
        <v>309</v>
      </c>
      <c r="E92" t="s">
        <v>13658</v>
      </c>
      <c r="F92" t="s">
        <v>13659</v>
      </c>
      <c r="G92" t="s">
        <v>91</v>
      </c>
      <c r="H92" t="s">
        <v>829</v>
      </c>
      <c r="I92" t="s">
        <v>248</v>
      </c>
      <c r="J92" t="s">
        <v>242</v>
      </c>
      <c r="K92" t="s">
        <v>13660</v>
      </c>
      <c r="L92" t="s">
        <v>13115</v>
      </c>
      <c r="M92" t="s">
        <v>13661</v>
      </c>
      <c r="N92" s="35">
        <v>46006.712500000001</v>
      </c>
      <c r="O92" s="35">
        <v>46006.708333333343</v>
      </c>
      <c r="R92" t="s">
        <v>13199</v>
      </c>
      <c r="S92" t="s">
        <v>13662</v>
      </c>
      <c r="T92" t="s">
        <v>102</v>
      </c>
      <c r="V92" t="s">
        <v>8</v>
      </c>
      <c r="W92" t="s">
        <v>105</v>
      </c>
      <c r="X92" t="s">
        <v>1031</v>
      </c>
      <c r="Z92" s="37">
        <v>1</v>
      </c>
      <c r="AA92" s="37">
        <v>75096</v>
      </c>
      <c r="AB92" s="37">
        <v>75096</v>
      </c>
    </row>
    <row r="93" spans="1:28">
      <c r="A93" t="s">
        <v>231</v>
      </c>
      <c r="B93" t="s">
        <v>86</v>
      </c>
      <c r="C93" t="s">
        <v>87</v>
      </c>
      <c r="D93" t="s">
        <v>5683</v>
      </c>
      <c r="E93" t="s">
        <v>13663</v>
      </c>
      <c r="F93" t="s">
        <v>13664</v>
      </c>
      <c r="G93" t="s">
        <v>91</v>
      </c>
      <c r="H93" t="s">
        <v>829</v>
      </c>
      <c r="I93" t="s">
        <v>235</v>
      </c>
      <c r="J93" t="s">
        <v>5686</v>
      </c>
      <c r="K93" t="s">
        <v>13665</v>
      </c>
      <c r="L93" t="s">
        <v>13115</v>
      </c>
      <c r="M93" t="s">
        <v>13666</v>
      </c>
      <c r="N93" s="35">
        <v>46006.863194444442</v>
      </c>
      <c r="O93" s="35">
        <v>46007.671527777777</v>
      </c>
      <c r="R93" t="s">
        <v>100</v>
      </c>
      <c r="S93" t="s">
        <v>13667</v>
      </c>
      <c r="T93" t="s">
        <v>102</v>
      </c>
      <c r="U93" t="s">
        <v>13668</v>
      </c>
      <c r="V93" t="s">
        <v>13</v>
      </c>
      <c r="W93" t="s">
        <v>105</v>
      </c>
      <c r="X93" t="s">
        <v>6521</v>
      </c>
      <c r="Z93" s="37">
        <v>1</v>
      </c>
      <c r="AA93" s="37">
        <v>275729</v>
      </c>
      <c r="AB93" s="37">
        <v>275729</v>
      </c>
    </row>
    <row r="94" spans="1:28">
      <c r="A94" t="s">
        <v>1084</v>
      </c>
      <c r="B94" t="s">
        <v>957</v>
      </c>
      <c r="C94" t="s">
        <v>286</v>
      </c>
      <c r="D94" t="s">
        <v>7192</v>
      </c>
      <c r="E94" t="s">
        <v>13669</v>
      </c>
      <c r="F94" t="s">
        <v>13670</v>
      </c>
      <c r="G94" t="s">
        <v>91</v>
      </c>
      <c r="H94" t="s">
        <v>829</v>
      </c>
      <c r="I94" t="s">
        <v>2869</v>
      </c>
      <c r="J94" t="s">
        <v>7195</v>
      </c>
      <c r="K94" t="s">
        <v>13671</v>
      </c>
      <c r="L94" t="s">
        <v>13115</v>
      </c>
      <c r="M94" t="s">
        <v>13672</v>
      </c>
      <c r="N94" s="35">
        <v>46006.720138888893</v>
      </c>
      <c r="O94" s="35">
        <v>46007.581944444442</v>
      </c>
      <c r="R94" t="s">
        <v>100</v>
      </c>
      <c r="S94" t="s">
        <v>13673</v>
      </c>
      <c r="T94" t="s">
        <v>102</v>
      </c>
      <c r="V94" t="s">
        <v>15</v>
      </c>
      <c r="W94" t="s">
        <v>105</v>
      </c>
      <c r="X94" t="s">
        <v>1506</v>
      </c>
      <c r="Z94" s="37">
        <v>1</v>
      </c>
      <c r="AA94" s="37">
        <v>504833</v>
      </c>
      <c r="AB94" s="37">
        <v>504833</v>
      </c>
    </row>
    <row r="95" spans="1:28">
      <c r="A95" t="s">
        <v>317</v>
      </c>
      <c r="B95" t="s">
        <v>124</v>
      </c>
      <c r="C95" t="s">
        <v>125</v>
      </c>
      <c r="D95" t="s">
        <v>1441</v>
      </c>
      <c r="E95" t="s">
        <v>13674</v>
      </c>
      <c r="F95" t="s">
        <v>13675</v>
      </c>
      <c r="G95" t="s">
        <v>91</v>
      </c>
      <c r="H95" t="s">
        <v>829</v>
      </c>
      <c r="I95" t="s">
        <v>321</v>
      </c>
      <c r="J95" t="s">
        <v>317</v>
      </c>
      <c r="K95" t="s">
        <v>13676</v>
      </c>
      <c r="L95" t="s">
        <v>13115</v>
      </c>
      <c r="M95" t="s">
        <v>13677</v>
      </c>
      <c r="N95" s="35">
        <v>46006.56527777778</v>
      </c>
      <c r="O95" s="35">
        <v>46006.624305555553</v>
      </c>
      <c r="R95" t="s">
        <v>100</v>
      </c>
      <c r="S95" t="s">
        <v>13678</v>
      </c>
      <c r="T95" t="s">
        <v>102</v>
      </c>
      <c r="U95" t="s">
        <v>13679</v>
      </c>
      <c r="V95" t="s">
        <v>8</v>
      </c>
      <c r="W95" t="s">
        <v>105</v>
      </c>
      <c r="X95" t="s">
        <v>1448</v>
      </c>
      <c r="Z95" s="37">
        <v>1</v>
      </c>
      <c r="AA95" s="37">
        <v>75096</v>
      </c>
      <c r="AB95" s="37">
        <v>75096</v>
      </c>
    </row>
    <row r="96" spans="1:28">
      <c r="A96" t="s">
        <v>750</v>
      </c>
      <c r="B96" t="s">
        <v>285</v>
      </c>
      <c r="C96" t="s">
        <v>286</v>
      </c>
      <c r="D96" t="s">
        <v>2998</v>
      </c>
      <c r="E96" t="s">
        <v>13680</v>
      </c>
      <c r="F96" t="s">
        <v>13681</v>
      </c>
      <c r="G96" t="s">
        <v>91</v>
      </c>
      <c r="H96" t="s">
        <v>829</v>
      </c>
      <c r="I96" t="s">
        <v>754</v>
      </c>
      <c r="J96" t="s">
        <v>3001</v>
      </c>
      <c r="K96" t="s">
        <v>13682</v>
      </c>
      <c r="L96" t="s">
        <v>13115</v>
      </c>
      <c r="M96" t="s">
        <v>13683</v>
      </c>
      <c r="N96" s="35">
        <v>46008.354861111111</v>
      </c>
      <c r="O96" s="35">
        <v>46008.708333333343</v>
      </c>
      <c r="R96" t="s">
        <v>100</v>
      </c>
      <c r="S96" t="s">
        <v>13684</v>
      </c>
      <c r="T96" t="s">
        <v>102</v>
      </c>
      <c r="U96" t="s">
        <v>13685</v>
      </c>
      <c r="V96" t="s">
        <v>11</v>
      </c>
      <c r="W96" t="s">
        <v>105</v>
      </c>
      <c r="X96" t="s">
        <v>1094</v>
      </c>
      <c r="Z96" s="37">
        <v>1</v>
      </c>
      <c r="AA96" s="37">
        <v>163814</v>
      </c>
      <c r="AB96" s="37">
        <v>163814</v>
      </c>
    </row>
    <row r="97" spans="1:28">
      <c r="A97" t="s">
        <v>189</v>
      </c>
      <c r="B97" t="s">
        <v>190</v>
      </c>
      <c r="C97" t="s">
        <v>191</v>
      </c>
      <c r="D97" t="s">
        <v>210</v>
      </c>
      <c r="E97" t="s">
        <v>13686</v>
      </c>
      <c r="F97" t="s">
        <v>13687</v>
      </c>
      <c r="G97" t="s">
        <v>91</v>
      </c>
      <c r="H97" t="s">
        <v>829</v>
      </c>
      <c r="I97" t="s">
        <v>195</v>
      </c>
      <c r="J97" t="s">
        <v>189</v>
      </c>
      <c r="K97" t="s">
        <v>13688</v>
      </c>
      <c r="L97" t="s">
        <v>13115</v>
      </c>
      <c r="M97" t="s">
        <v>13689</v>
      </c>
      <c r="N97" s="35">
        <v>46008.49722222222</v>
      </c>
      <c r="O97" s="35">
        <v>46010.708333333343</v>
      </c>
      <c r="R97" t="s">
        <v>144</v>
      </c>
      <c r="S97" t="s">
        <v>13690</v>
      </c>
      <c r="T97" t="s">
        <v>102</v>
      </c>
      <c r="U97" t="s">
        <v>13691</v>
      </c>
      <c r="V97" t="s">
        <v>8</v>
      </c>
      <c r="W97" t="s">
        <v>105</v>
      </c>
      <c r="X97" t="s">
        <v>553</v>
      </c>
      <c r="Z97" s="37">
        <v>2</v>
      </c>
      <c r="AA97" s="37">
        <v>150192</v>
      </c>
      <c r="AB97" s="37">
        <v>150192</v>
      </c>
    </row>
    <row r="98" spans="1:28">
      <c r="A98" t="s">
        <v>707</v>
      </c>
      <c r="B98" t="s">
        <v>708</v>
      </c>
      <c r="C98" t="s">
        <v>160</v>
      </c>
      <c r="D98" t="s">
        <v>13692</v>
      </c>
      <c r="E98" t="s">
        <v>13693</v>
      </c>
      <c r="F98" t="s">
        <v>13694</v>
      </c>
      <c r="G98" t="s">
        <v>91</v>
      </c>
      <c r="H98" t="s">
        <v>829</v>
      </c>
      <c r="I98" t="s">
        <v>302</v>
      </c>
      <c r="J98" t="s">
        <v>630</v>
      </c>
      <c r="K98" t="s">
        <v>13695</v>
      </c>
      <c r="L98" t="s">
        <v>13115</v>
      </c>
      <c r="M98" t="s">
        <v>13696</v>
      </c>
      <c r="N98" s="35">
        <v>46008.703472222223</v>
      </c>
      <c r="O98" s="35">
        <v>46008.524305555547</v>
      </c>
      <c r="R98" t="s">
        <v>100</v>
      </c>
      <c r="S98" t="s">
        <v>13697</v>
      </c>
      <c r="T98" t="s">
        <v>102</v>
      </c>
      <c r="U98" t="s">
        <v>13698</v>
      </c>
      <c r="V98" t="s">
        <v>11</v>
      </c>
      <c r="W98" t="s">
        <v>105</v>
      </c>
      <c r="X98" t="s">
        <v>718</v>
      </c>
      <c r="Z98" s="37">
        <v>1</v>
      </c>
      <c r="AA98" s="37">
        <v>163814</v>
      </c>
      <c r="AB98" s="37">
        <v>163814</v>
      </c>
    </row>
    <row r="99" spans="1:28">
      <c r="A99" t="s">
        <v>417</v>
      </c>
      <c r="B99" t="s">
        <v>86</v>
      </c>
      <c r="C99" t="s">
        <v>87</v>
      </c>
      <c r="D99" t="s">
        <v>1159</v>
      </c>
      <c r="E99" t="s">
        <v>13699</v>
      </c>
      <c r="F99" t="s">
        <v>13700</v>
      </c>
      <c r="G99" t="s">
        <v>91</v>
      </c>
      <c r="H99" t="s">
        <v>829</v>
      </c>
      <c r="I99" t="s">
        <v>630</v>
      </c>
      <c r="J99" t="s">
        <v>1162</v>
      </c>
      <c r="K99" t="s">
        <v>13701</v>
      </c>
      <c r="L99" t="s">
        <v>13115</v>
      </c>
      <c r="M99" t="s">
        <v>13702</v>
      </c>
      <c r="N99" s="35">
        <v>46008.732638888891</v>
      </c>
      <c r="O99" s="35">
        <v>46009.623611111107</v>
      </c>
      <c r="R99" t="s">
        <v>100</v>
      </c>
      <c r="S99" t="s">
        <v>13703</v>
      </c>
      <c r="T99" t="s">
        <v>102</v>
      </c>
      <c r="U99" t="s">
        <v>13704</v>
      </c>
      <c r="V99" t="s">
        <v>104</v>
      </c>
      <c r="W99" t="s">
        <v>1167</v>
      </c>
      <c r="X99" t="s">
        <v>1367</v>
      </c>
      <c r="Z99" s="37">
        <v>1</v>
      </c>
      <c r="AA99" s="37">
        <v>504833</v>
      </c>
      <c r="AB99" s="37">
        <v>504833</v>
      </c>
    </row>
    <row r="100" spans="1:28">
      <c r="A100" t="s">
        <v>297</v>
      </c>
      <c r="B100" t="s">
        <v>298</v>
      </c>
      <c r="C100" t="s">
        <v>110</v>
      </c>
      <c r="D100" t="s">
        <v>352</v>
      </c>
      <c r="E100" t="s">
        <v>13705</v>
      </c>
      <c r="F100" t="s">
        <v>13706</v>
      </c>
      <c r="G100" t="s">
        <v>91</v>
      </c>
      <c r="H100" t="s">
        <v>829</v>
      </c>
      <c r="I100" t="s">
        <v>302</v>
      </c>
      <c r="J100" t="s">
        <v>297</v>
      </c>
      <c r="K100" t="s">
        <v>13707</v>
      </c>
      <c r="L100" t="s">
        <v>13115</v>
      </c>
      <c r="M100" t="s">
        <v>13708</v>
      </c>
      <c r="N100" s="35">
        <v>46008.731944444437</v>
      </c>
      <c r="O100" s="35">
        <v>46008.609722222223</v>
      </c>
      <c r="R100" t="s">
        <v>100</v>
      </c>
      <c r="S100" t="s">
        <v>13709</v>
      </c>
      <c r="T100" t="s">
        <v>102</v>
      </c>
      <c r="U100" t="s">
        <v>13710</v>
      </c>
      <c r="V100" t="s">
        <v>8</v>
      </c>
      <c r="W100" t="s">
        <v>105</v>
      </c>
      <c r="X100" t="s">
        <v>1215</v>
      </c>
      <c r="Z100" s="37">
        <v>1</v>
      </c>
      <c r="AA100" s="37">
        <v>75096</v>
      </c>
      <c r="AB100" s="37">
        <v>75096</v>
      </c>
    </row>
    <row r="101" spans="1:28">
      <c r="A101" t="s">
        <v>242</v>
      </c>
      <c r="B101" t="s">
        <v>248</v>
      </c>
      <c r="C101" t="s">
        <v>244</v>
      </c>
      <c r="D101" t="s">
        <v>1643</v>
      </c>
      <c r="E101" t="s">
        <v>13711</v>
      </c>
      <c r="F101" t="s">
        <v>13712</v>
      </c>
      <c r="G101" t="s">
        <v>91</v>
      </c>
      <c r="H101" t="s">
        <v>829</v>
      </c>
      <c r="I101" t="s">
        <v>248</v>
      </c>
      <c r="J101" t="s">
        <v>1646</v>
      </c>
      <c r="K101" t="s">
        <v>13713</v>
      </c>
      <c r="L101" t="s">
        <v>13115</v>
      </c>
      <c r="M101" t="s">
        <v>13714</v>
      </c>
      <c r="N101" s="35">
        <v>46008.781944444447</v>
      </c>
      <c r="O101" s="35">
        <v>46008.510416666657</v>
      </c>
      <c r="R101" t="s">
        <v>100</v>
      </c>
      <c r="S101" t="s">
        <v>13715</v>
      </c>
      <c r="T101" t="s">
        <v>102</v>
      </c>
      <c r="U101" t="s">
        <v>13716</v>
      </c>
      <c r="V101" t="s">
        <v>8</v>
      </c>
      <c r="W101" t="s">
        <v>105</v>
      </c>
      <c r="X101" t="s">
        <v>272</v>
      </c>
      <c r="Z101" s="37">
        <v>1</v>
      </c>
      <c r="AA101" s="37">
        <v>75096</v>
      </c>
      <c r="AB101" s="37">
        <v>75096</v>
      </c>
    </row>
    <row r="102" spans="1:28">
      <c r="A102" t="s">
        <v>242</v>
      </c>
      <c r="B102" t="s">
        <v>243</v>
      </c>
      <c r="C102" t="s">
        <v>244</v>
      </c>
      <c r="D102" t="s">
        <v>309</v>
      </c>
      <c r="E102" t="s">
        <v>13717</v>
      </c>
      <c r="F102" t="s">
        <v>13718</v>
      </c>
      <c r="G102" t="s">
        <v>91</v>
      </c>
      <c r="H102" t="s">
        <v>829</v>
      </c>
      <c r="I102" t="s">
        <v>248</v>
      </c>
      <c r="J102" t="s">
        <v>242</v>
      </c>
      <c r="K102" t="s">
        <v>13719</v>
      </c>
      <c r="L102" t="s">
        <v>13115</v>
      </c>
      <c r="M102" t="s">
        <v>13720</v>
      </c>
      <c r="N102" s="35">
        <v>46008.781944444447</v>
      </c>
      <c r="O102" s="35">
        <v>46008.536111111112</v>
      </c>
      <c r="R102" t="s">
        <v>100</v>
      </c>
      <c r="S102" t="s">
        <v>13721</v>
      </c>
      <c r="T102" t="s">
        <v>102</v>
      </c>
      <c r="U102" t="s">
        <v>13722</v>
      </c>
      <c r="V102" t="s">
        <v>8</v>
      </c>
      <c r="W102" t="s">
        <v>105</v>
      </c>
      <c r="X102" t="s">
        <v>435</v>
      </c>
      <c r="Z102" s="37">
        <v>1</v>
      </c>
      <c r="AA102" s="37">
        <v>75096</v>
      </c>
      <c r="AB102" s="37">
        <v>75096</v>
      </c>
    </row>
    <row r="103" spans="1:28">
      <c r="A103" t="s">
        <v>242</v>
      </c>
      <c r="B103" t="s">
        <v>243</v>
      </c>
      <c r="C103" t="s">
        <v>244</v>
      </c>
      <c r="D103" t="s">
        <v>6636</v>
      </c>
      <c r="E103" t="s">
        <v>13723</v>
      </c>
      <c r="F103" t="s">
        <v>13724</v>
      </c>
      <c r="G103" t="s">
        <v>91</v>
      </c>
      <c r="H103" t="s">
        <v>829</v>
      </c>
      <c r="I103" t="s">
        <v>248</v>
      </c>
      <c r="J103" t="s">
        <v>6637</v>
      </c>
      <c r="K103" t="s">
        <v>13725</v>
      </c>
      <c r="L103" t="s">
        <v>13115</v>
      </c>
      <c r="M103" t="s">
        <v>13726</v>
      </c>
      <c r="N103" s="35">
        <v>46008.781944444447</v>
      </c>
      <c r="O103" s="35">
        <v>46008.583333333343</v>
      </c>
      <c r="R103" t="s">
        <v>100</v>
      </c>
      <c r="S103" t="s">
        <v>13727</v>
      </c>
      <c r="T103" t="s">
        <v>102</v>
      </c>
      <c r="U103" t="s">
        <v>13728</v>
      </c>
      <c r="V103" t="s">
        <v>11</v>
      </c>
      <c r="W103" t="s">
        <v>105</v>
      </c>
      <c r="X103" t="s">
        <v>1588</v>
      </c>
      <c r="Z103" s="37">
        <v>1</v>
      </c>
      <c r="AA103" s="37">
        <v>163814</v>
      </c>
      <c r="AB103" s="37">
        <v>163814</v>
      </c>
    </row>
    <row r="104" spans="1:28">
      <c r="A104" t="s">
        <v>242</v>
      </c>
      <c r="B104" t="s">
        <v>243</v>
      </c>
      <c r="C104" t="s">
        <v>244</v>
      </c>
      <c r="D104" t="s">
        <v>6575</v>
      </c>
      <c r="E104" t="s">
        <v>13729</v>
      </c>
      <c r="F104" t="s">
        <v>13730</v>
      </c>
      <c r="G104" t="s">
        <v>91</v>
      </c>
      <c r="H104" t="s">
        <v>829</v>
      </c>
      <c r="I104" t="s">
        <v>248</v>
      </c>
      <c r="J104" t="s">
        <v>6576</v>
      </c>
      <c r="K104" t="s">
        <v>13731</v>
      </c>
      <c r="L104" t="s">
        <v>13115</v>
      </c>
      <c r="M104" t="s">
        <v>13732</v>
      </c>
      <c r="N104" s="35">
        <v>46008.781944444447</v>
      </c>
      <c r="O104" s="35">
        <v>46008.513888888891</v>
      </c>
      <c r="R104" t="s">
        <v>100</v>
      </c>
      <c r="S104" t="s">
        <v>13733</v>
      </c>
      <c r="T104" t="s">
        <v>102</v>
      </c>
      <c r="U104" t="s">
        <v>13734</v>
      </c>
      <c r="V104" t="s">
        <v>11</v>
      </c>
      <c r="W104" t="s">
        <v>105</v>
      </c>
      <c r="X104" t="s">
        <v>3022</v>
      </c>
      <c r="Z104" s="37">
        <v>1</v>
      </c>
      <c r="AA104" s="37">
        <v>163814</v>
      </c>
      <c r="AB104" s="37">
        <v>163814</v>
      </c>
    </row>
    <row r="105" spans="1:28">
      <c r="A105" t="s">
        <v>242</v>
      </c>
      <c r="B105" t="s">
        <v>243</v>
      </c>
      <c r="C105" t="s">
        <v>244</v>
      </c>
      <c r="D105" t="s">
        <v>264</v>
      </c>
      <c r="E105" t="s">
        <v>13735</v>
      </c>
      <c r="F105" t="s">
        <v>13736</v>
      </c>
      <c r="G105" t="s">
        <v>91</v>
      </c>
      <c r="H105" t="s">
        <v>829</v>
      </c>
      <c r="I105" t="s">
        <v>248</v>
      </c>
      <c r="J105" t="s">
        <v>267</v>
      </c>
      <c r="K105" t="s">
        <v>13737</v>
      </c>
      <c r="L105" t="s">
        <v>13115</v>
      </c>
      <c r="M105" t="s">
        <v>13738</v>
      </c>
      <c r="N105" s="35">
        <v>46008.781944444447</v>
      </c>
      <c r="O105" s="35">
        <v>46008.62777777778</v>
      </c>
      <c r="R105" t="s">
        <v>100</v>
      </c>
      <c r="S105" t="s">
        <v>13739</v>
      </c>
      <c r="T105" t="s">
        <v>102</v>
      </c>
      <c r="U105" t="s">
        <v>13740</v>
      </c>
      <c r="V105" t="s">
        <v>11</v>
      </c>
      <c r="W105" t="s">
        <v>105</v>
      </c>
      <c r="X105" t="s">
        <v>3022</v>
      </c>
      <c r="Z105" s="37">
        <v>1</v>
      </c>
      <c r="AA105" s="37">
        <v>163814</v>
      </c>
      <c r="AB105" s="37">
        <v>163814</v>
      </c>
    </row>
    <row r="106" spans="1:28">
      <c r="A106" t="s">
        <v>85</v>
      </c>
      <c r="B106" t="s">
        <v>86</v>
      </c>
      <c r="C106" t="s">
        <v>87</v>
      </c>
      <c r="D106" t="s">
        <v>202</v>
      </c>
      <c r="E106" t="s">
        <v>13741</v>
      </c>
      <c r="F106" t="s">
        <v>13742</v>
      </c>
      <c r="G106" t="s">
        <v>91</v>
      </c>
      <c r="H106" t="s">
        <v>829</v>
      </c>
      <c r="I106" t="s">
        <v>93</v>
      </c>
      <c r="J106" t="s">
        <v>85</v>
      </c>
      <c r="K106" t="s">
        <v>13743</v>
      </c>
      <c r="L106" t="s">
        <v>13115</v>
      </c>
      <c r="M106" t="s">
        <v>13744</v>
      </c>
      <c r="N106" s="35">
        <v>46008.732638888891</v>
      </c>
      <c r="O106" s="35">
        <v>46008.689583333333</v>
      </c>
      <c r="R106" t="s">
        <v>100</v>
      </c>
      <c r="S106" t="s">
        <v>13745</v>
      </c>
      <c r="T106" t="s">
        <v>102</v>
      </c>
      <c r="U106" t="s">
        <v>13746</v>
      </c>
      <c r="V106" t="s">
        <v>8</v>
      </c>
      <c r="W106" t="s">
        <v>105</v>
      </c>
      <c r="X106" t="s">
        <v>451</v>
      </c>
      <c r="Z106" s="37">
        <v>1</v>
      </c>
      <c r="AA106" s="37">
        <v>75096</v>
      </c>
      <c r="AB106" s="37">
        <v>75096</v>
      </c>
    </row>
    <row r="107" spans="1:28">
      <c r="A107" t="s">
        <v>242</v>
      </c>
      <c r="B107" t="s">
        <v>243</v>
      </c>
      <c r="C107" t="s">
        <v>244</v>
      </c>
      <c r="D107" t="s">
        <v>309</v>
      </c>
      <c r="E107" t="s">
        <v>13747</v>
      </c>
      <c r="F107" t="s">
        <v>13748</v>
      </c>
      <c r="G107" t="s">
        <v>91</v>
      </c>
      <c r="H107" t="s">
        <v>829</v>
      </c>
      <c r="I107" t="s">
        <v>248</v>
      </c>
      <c r="J107" t="s">
        <v>242</v>
      </c>
      <c r="K107" t="s">
        <v>13749</v>
      </c>
      <c r="L107" t="s">
        <v>13115</v>
      </c>
      <c r="M107" t="s">
        <v>13750</v>
      </c>
      <c r="N107" s="35">
        <v>46008.781944444447</v>
      </c>
      <c r="O107" s="35">
        <v>46008.574999999997</v>
      </c>
      <c r="R107" t="s">
        <v>100</v>
      </c>
      <c r="S107" t="s">
        <v>13751</v>
      </c>
      <c r="T107" t="s">
        <v>102</v>
      </c>
      <c r="U107" t="s">
        <v>13752</v>
      </c>
      <c r="V107" t="s">
        <v>8</v>
      </c>
      <c r="W107" t="s">
        <v>105</v>
      </c>
      <c r="X107" t="s">
        <v>263</v>
      </c>
      <c r="Z107" s="37">
        <v>1</v>
      </c>
      <c r="AA107" s="37">
        <v>75096</v>
      </c>
      <c r="AB107" s="37">
        <v>75096</v>
      </c>
    </row>
    <row r="108" spans="1:28">
      <c r="A108" t="s">
        <v>750</v>
      </c>
      <c r="B108" t="s">
        <v>285</v>
      </c>
      <c r="C108" t="s">
        <v>286</v>
      </c>
      <c r="D108" t="s">
        <v>3770</v>
      </c>
      <c r="E108" t="s">
        <v>13753</v>
      </c>
      <c r="F108" t="s">
        <v>13754</v>
      </c>
      <c r="G108" t="s">
        <v>91</v>
      </c>
      <c r="H108" t="s">
        <v>829</v>
      </c>
      <c r="I108" t="s">
        <v>754</v>
      </c>
      <c r="J108" t="s">
        <v>750</v>
      </c>
      <c r="K108" t="s">
        <v>13755</v>
      </c>
      <c r="L108" t="s">
        <v>13115</v>
      </c>
      <c r="M108" t="s">
        <v>13756</v>
      </c>
      <c r="N108" s="35">
        <v>46008.427777777782</v>
      </c>
      <c r="O108" s="35">
        <v>46009.634027777778</v>
      </c>
      <c r="R108" t="s">
        <v>100</v>
      </c>
      <c r="S108" t="s">
        <v>13757</v>
      </c>
      <c r="T108" t="s">
        <v>102</v>
      </c>
      <c r="U108" t="s">
        <v>13758</v>
      </c>
      <c r="V108" t="s">
        <v>8</v>
      </c>
      <c r="W108" t="s">
        <v>105</v>
      </c>
      <c r="X108" t="s">
        <v>3777</v>
      </c>
      <c r="Z108" s="37">
        <v>1</v>
      </c>
      <c r="AA108" s="37">
        <v>75096</v>
      </c>
      <c r="AB108" s="37">
        <v>75096</v>
      </c>
    </row>
    <row r="109" spans="1:28">
      <c r="A109" t="s">
        <v>242</v>
      </c>
      <c r="B109" t="s">
        <v>243</v>
      </c>
      <c r="C109" t="s">
        <v>244</v>
      </c>
      <c r="D109" t="s">
        <v>6702</v>
      </c>
      <c r="E109" t="s">
        <v>13759</v>
      </c>
      <c r="F109" t="s">
        <v>13760</v>
      </c>
      <c r="G109" t="s">
        <v>91</v>
      </c>
      <c r="H109" t="s">
        <v>829</v>
      </c>
      <c r="I109" t="s">
        <v>248</v>
      </c>
      <c r="J109" t="s">
        <v>6703</v>
      </c>
      <c r="K109" t="s">
        <v>13761</v>
      </c>
      <c r="L109" t="s">
        <v>13115</v>
      </c>
      <c r="M109" t="s">
        <v>13762</v>
      </c>
      <c r="N109" s="35">
        <v>46008.888194444437</v>
      </c>
      <c r="O109" s="35">
        <v>46009.651388888888</v>
      </c>
      <c r="R109" t="s">
        <v>13199</v>
      </c>
      <c r="S109" t="s">
        <v>13763</v>
      </c>
      <c r="T109" t="s">
        <v>102</v>
      </c>
      <c r="V109" t="s">
        <v>13</v>
      </c>
      <c r="W109" t="s">
        <v>105</v>
      </c>
      <c r="X109" t="s">
        <v>272</v>
      </c>
      <c r="Z109" s="37">
        <v>1</v>
      </c>
      <c r="AA109" s="37">
        <v>275729</v>
      </c>
      <c r="AB109" s="37">
        <v>275729</v>
      </c>
    </row>
    <row r="110" spans="1:28">
      <c r="A110" t="s">
        <v>189</v>
      </c>
      <c r="B110" t="s">
        <v>190</v>
      </c>
      <c r="C110" t="s">
        <v>191</v>
      </c>
      <c r="D110" t="s">
        <v>2538</v>
      </c>
      <c r="E110" t="s">
        <v>13764</v>
      </c>
      <c r="F110" t="s">
        <v>13196</v>
      </c>
      <c r="G110" t="s">
        <v>91</v>
      </c>
      <c r="H110" t="s">
        <v>829</v>
      </c>
      <c r="I110" t="s">
        <v>195</v>
      </c>
      <c r="J110" t="s">
        <v>2541</v>
      </c>
      <c r="K110" t="s">
        <v>13197</v>
      </c>
      <c r="L110" t="s">
        <v>13115</v>
      </c>
      <c r="M110" t="s">
        <v>13765</v>
      </c>
      <c r="N110" s="35">
        <v>46009.605555555558</v>
      </c>
      <c r="O110" s="35">
        <v>46009.65625</v>
      </c>
      <c r="R110" t="s">
        <v>13199</v>
      </c>
      <c r="S110" t="s">
        <v>13766</v>
      </c>
      <c r="T110" t="s">
        <v>102</v>
      </c>
      <c r="V110" t="s">
        <v>8</v>
      </c>
      <c r="W110" t="s">
        <v>105</v>
      </c>
      <c r="X110" t="s">
        <v>553</v>
      </c>
      <c r="Z110" s="37">
        <v>1</v>
      </c>
      <c r="AA110" s="37">
        <v>75096</v>
      </c>
      <c r="AB110" s="37">
        <v>75096</v>
      </c>
    </row>
    <row r="111" spans="1:28">
      <c r="A111" t="s">
        <v>189</v>
      </c>
      <c r="B111" t="s">
        <v>190</v>
      </c>
      <c r="C111" t="s">
        <v>191</v>
      </c>
      <c r="D111" t="s">
        <v>210</v>
      </c>
      <c r="E111" t="s">
        <v>13767</v>
      </c>
      <c r="F111" t="s">
        <v>13768</v>
      </c>
      <c r="G111" t="s">
        <v>91</v>
      </c>
      <c r="H111" t="s">
        <v>829</v>
      </c>
      <c r="I111" t="s">
        <v>195</v>
      </c>
      <c r="J111" t="s">
        <v>189</v>
      </c>
      <c r="K111" t="s">
        <v>13769</v>
      </c>
      <c r="L111" t="s">
        <v>13115</v>
      </c>
      <c r="M111" t="s">
        <v>13770</v>
      </c>
      <c r="N111" s="35">
        <v>46009.605555555558</v>
      </c>
      <c r="O111" s="35">
        <v>46010.708333333343</v>
      </c>
      <c r="R111" t="s">
        <v>100</v>
      </c>
      <c r="S111" t="s">
        <v>13771</v>
      </c>
      <c r="T111" t="s">
        <v>102</v>
      </c>
      <c r="U111" t="s">
        <v>13772</v>
      </c>
      <c r="V111" t="s">
        <v>8</v>
      </c>
      <c r="W111" t="s">
        <v>105</v>
      </c>
      <c r="X111" t="s">
        <v>230</v>
      </c>
      <c r="Z111" s="37">
        <v>1</v>
      </c>
      <c r="AA111" s="37">
        <v>75096</v>
      </c>
      <c r="AB111" s="37">
        <v>75096</v>
      </c>
    </row>
    <row r="112" spans="1:28">
      <c r="A112" t="s">
        <v>242</v>
      </c>
      <c r="B112" t="s">
        <v>248</v>
      </c>
      <c r="C112" t="s">
        <v>244</v>
      </c>
      <c r="D112" t="s">
        <v>245</v>
      </c>
      <c r="E112" t="s">
        <v>13773</v>
      </c>
      <c r="F112" t="s">
        <v>13231</v>
      </c>
      <c r="G112" t="s">
        <v>91</v>
      </c>
      <c r="H112" t="s">
        <v>13774</v>
      </c>
      <c r="I112" t="s">
        <v>248</v>
      </c>
      <c r="J112" t="s">
        <v>249</v>
      </c>
      <c r="K112" t="s">
        <v>13232</v>
      </c>
      <c r="L112" t="s">
        <v>13115</v>
      </c>
      <c r="M112" t="s">
        <v>13775</v>
      </c>
      <c r="N112" s="35">
        <v>46010.713888888888</v>
      </c>
      <c r="O112" s="35">
        <v>46010.708333333343</v>
      </c>
      <c r="R112" t="s">
        <v>100</v>
      </c>
      <c r="S112" t="s">
        <v>13776</v>
      </c>
      <c r="T112" t="s">
        <v>102</v>
      </c>
      <c r="U112" t="s">
        <v>13777</v>
      </c>
      <c r="V112" t="s">
        <v>11</v>
      </c>
      <c r="W112" t="s">
        <v>105</v>
      </c>
      <c r="X112" t="s">
        <v>3351</v>
      </c>
      <c r="Z112" s="37">
        <v>1</v>
      </c>
      <c r="AA112" s="37">
        <v>163814</v>
      </c>
      <c r="AB112" s="37">
        <v>163814</v>
      </c>
    </row>
    <row r="113" spans="1:28">
      <c r="A113" t="s">
        <v>242</v>
      </c>
      <c r="B113" t="s">
        <v>248</v>
      </c>
      <c r="C113" t="s">
        <v>244</v>
      </c>
      <c r="D113" t="s">
        <v>309</v>
      </c>
      <c r="E113" t="s">
        <v>13778</v>
      </c>
      <c r="F113" t="s">
        <v>13779</v>
      </c>
      <c r="G113" t="s">
        <v>91</v>
      </c>
      <c r="H113" t="s">
        <v>829</v>
      </c>
      <c r="I113" t="s">
        <v>248</v>
      </c>
      <c r="J113" t="s">
        <v>242</v>
      </c>
      <c r="K113" t="s">
        <v>13780</v>
      </c>
      <c r="L113" t="s">
        <v>13115</v>
      </c>
      <c r="M113" t="s">
        <v>13781</v>
      </c>
      <c r="N113" s="35">
        <v>46010.36041666667</v>
      </c>
      <c r="O113" s="35">
        <v>46010.708333333343</v>
      </c>
      <c r="R113" t="s">
        <v>100</v>
      </c>
      <c r="S113" t="s">
        <v>13782</v>
      </c>
      <c r="T113" t="s">
        <v>102</v>
      </c>
      <c r="U113" t="s">
        <v>13783</v>
      </c>
      <c r="V113" t="s">
        <v>8</v>
      </c>
      <c r="W113" t="s">
        <v>105</v>
      </c>
      <c r="X113" t="s">
        <v>1650</v>
      </c>
      <c r="Z113" s="37">
        <v>1</v>
      </c>
      <c r="AA113" s="37">
        <v>75096</v>
      </c>
      <c r="AB113" s="37">
        <v>75096</v>
      </c>
    </row>
    <row r="114" spans="1:28">
      <c r="A114" t="s">
        <v>231</v>
      </c>
      <c r="B114" t="s">
        <v>86</v>
      </c>
      <c r="C114" t="s">
        <v>87</v>
      </c>
      <c r="D114" t="s">
        <v>2435</v>
      </c>
      <c r="E114" t="s">
        <v>13784</v>
      </c>
      <c r="F114" t="s">
        <v>13785</v>
      </c>
      <c r="G114" t="s">
        <v>91</v>
      </c>
      <c r="H114" t="s">
        <v>13774</v>
      </c>
      <c r="I114" t="s">
        <v>455</v>
      </c>
      <c r="J114" t="s">
        <v>2438</v>
      </c>
      <c r="K114" t="s">
        <v>13786</v>
      </c>
      <c r="L114" t="s">
        <v>13115</v>
      </c>
      <c r="M114" t="s">
        <v>13787</v>
      </c>
      <c r="N114" s="35">
        <v>46013.330555555563</v>
      </c>
      <c r="O114" s="35">
        <v>46014.506249999999</v>
      </c>
      <c r="R114" t="s">
        <v>100</v>
      </c>
      <c r="S114" t="s">
        <v>13788</v>
      </c>
      <c r="T114" t="s">
        <v>102</v>
      </c>
      <c r="U114" t="s">
        <v>13789</v>
      </c>
      <c r="V114" t="s">
        <v>11</v>
      </c>
      <c r="W114" t="s">
        <v>105</v>
      </c>
      <c r="X114" t="s">
        <v>426</v>
      </c>
      <c r="Z114" s="37">
        <v>1</v>
      </c>
      <c r="AA114" s="37">
        <v>163814</v>
      </c>
      <c r="AB114" s="37">
        <v>163814</v>
      </c>
    </row>
    <row r="115" spans="1:28">
      <c r="A115" t="s">
        <v>242</v>
      </c>
      <c r="B115" t="s">
        <v>243</v>
      </c>
      <c r="C115" t="s">
        <v>244</v>
      </c>
      <c r="D115" t="s">
        <v>3173</v>
      </c>
      <c r="E115" t="s">
        <v>13790</v>
      </c>
      <c r="F115" t="s">
        <v>13791</v>
      </c>
      <c r="G115" t="s">
        <v>91</v>
      </c>
      <c r="H115" t="s">
        <v>829</v>
      </c>
      <c r="I115" t="s">
        <v>248</v>
      </c>
      <c r="J115" t="s">
        <v>3176</v>
      </c>
      <c r="K115" t="s">
        <v>13792</v>
      </c>
      <c r="L115" t="s">
        <v>13115</v>
      </c>
      <c r="M115" t="s">
        <v>13793</v>
      </c>
      <c r="N115" s="35">
        <v>46013.760416666657</v>
      </c>
      <c r="O115" s="35">
        <v>46013.609027777777</v>
      </c>
      <c r="R115" t="s">
        <v>100</v>
      </c>
      <c r="S115" t="s">
        <v>13794</v>
      </c>
      <c r="T115" t="s">
        <v>102</v>
      </c>
      <c r="U115" t="s">
        <v>13795</v>
      </c>
      <c r="V115" t="s">
        <v>11</v>
      </c>
      <c r="W115" t="s">
        <v>105</v>
      </c>
      <c r="X115" t="s">
        <v>316</v>
      </c>
      <c r="Z115" s="37">
        <v>1</v>
      </c>
      <c r="AA115" s="37">
        <v>163814</v>
      </c>
      <c r="AB115" s="37">
        <v>163814</v>
      </c>
    </row>
    <row r="116" spans="1:28">
      <c r="A116" t="s">
        <v>242</v>
      </c>
      <c r="B116" t="s">
        <v>243</v>
      </c>
      <c r="C116" t="s">
        <v>244</v>
      </c>
      <c r="D116" t="s">
        <v>245</v>
      </c>
      <c r="E116" t="s">
        <v>13796</v>
      </c>
      <c r="F116" t="s">
        <v>13797</v>
      </c>
      <c r="G116" t="s">
        <v>91</v>
      </c>
      <c r="H116" t="s">
        <v>829</v>
      </c>
      <c r="I116" t="s">
        <v>248</v>
      </c>
      <c r="J116" t="s">
        <v>249</v>
      </c>
      <c r="K116" t="s">
        <v>13798</v>
      </c>
      <c r="L116" t="s">
        <v>13115</v>
      </c>
      <c r="M116" t="s">
        <v>13799</v>
      </c>
      <c r="N116" s="35">
        <v>46013.760416666657</v>
      </c>
      <c r="O116" s="35">
        <v>46014.593055555553</v>
      </c>
      <c r="R116" t="s">
        <v>144</v>
      </c>
      <c r="S116" t="s">
        <v>13800</v>
      </c>
      <c r="T116" t="s">
        <v>102</v>
      </c>
      <c r="U116" t="s">
        <v>13801</v>
      </c>
      <c r="V116" t="s">
        <v>11</v>
      </c>
      <c r="W116" t="s">
        <v>105</v>
      </c>
      <c r="X116" t="s">
        <v>435</v>
      </c>
      <c r="Z116" s="37">
        <v>2</v>
      </c>
      <c r="AA116" s="37">
        <v>327628</v>
      </c>
      <c r="AB116" s="37">
        <v>327628</v>
      </c>
    </row>
    <row r="117" spans="1:28">
      <c r="A117" t="s">
        <v>189</v>
      </c>
      <c r="B117" t="s">
        <v>190</v>
      </c>
      <c r="C117" t="s">
        <v>191</v>
      </c>
      <c r="D117" t="s">
        <v>3430</v>
      </c>
      <c r="E117" t="s">
        <v>13802</v>
      </c>
      <c r="F117" t="s">
        <v>13803</v>
      </c>
      <c r="G117" t="s">
        <v>91</v>
      </c>
      <c r="H117" t="s">
        <v>829</v>
      </c>
      <c r="I117" t="s">
        <v>195</v>
      </c>
      <c r="J117" t="s">
        <v>3433</v>
      </c>
      <c r="K117" t="s">
        <v>13804</v>
      </c>
      <c r="L117" t="s">
        <v>13115</v>
      </c>
      <c r="M117" t="s">
        <v>13805</v>
      </c>
      <c r="N117" s="35">
        <v>46014.649305555547</v>
      </c>
      <c r="O117" s="35">
        <v>46014.587500000001</v>
      </c>
      <c r="R117" t="s">
        <v>13199</v>
      </c>
      <c r="S117" t="s">
        <v>13806</v>
      </c>
      <c r="T117" t="s">
        <v>102</v>
      </c>
      <c r="V117" t="s">
        <v>11</v>
      </c>
      <c r="W117" t="s">
        <v>105</v>
      </c>
      <c r="X117" t="s">
        <v>3716</v>
      </c>
      <c r="Z117" s="37">
        <v>1</v>
      </c>
      <c r="AA117" s="37">
        <v>163814</v>
      </c>
      <c r="AB117" s="37">
        <v>163814</v>
      </c>
    </row>
    <row r="118" spans="1:28">
      <c r="A118" t="s">
        <v>707</v>
      </c>
      <c r="B118" t="s">
        <v>708</v>
      </c>
      <c r="C118" t="s">
        <v>160</v>
      </c>
      <c r="D118" t="s">
        <v>6558</v>
      </c>
      <c r="E118" t="s">
        <v>13807</v>
      </c>
      <c r="F118" t="s">
        <v>13808</v>
      </c>
      <c r="G118" t="s">
        <v>91</v>
      </c>
      <c r="H118" t="s">
        <v>829</v>
      </c>
      <c r="I118" t="s">
        <v>302</v>
      </c>
      <c r="J118" t="s">
        <v>6559</v>
      </c>
      <c r="K118" t="s">
        <v>13809</v>
      </c>
      <c r="L118" t="s">
        <v>13115</v>
      </c>
      <c r="M118" t="s">
        <v>13810</v>
      </c>
      <c r="N118" s="35">
        <v>46014.663888888892</v>
      </c>
      <c r="O118" s="35">
        <v>46014.633020833331</v>
      </c>
      <c r="R118" t="s">
        <v>100</v>
      </c>
      <c r="S118" t="s">
        <v>13811</v>
      </c>
      <c r="T118" t="s">
        <v>102</v>
      </c>
      <c r="U118" t="s">
        <v>13812</v>
      </c>
      <c r="V118" t="s">
        <v>11</v>
      </c>
      <c r="W118" t="s">
        <v>105</v>
      </c>
      <c r="X118" t="s">
        <v>2472</v>
      </c>
      <c r="Z118" s="37">
        <v>1</v>
      </c>
      <c r="AA118" s="37">
        <v>163814</v>
      </c>
      <c r="AB118" s="37">
        <v>163814</v>
      </c>
    </row>
    <row r="119" spans="1:28">
      <c r="A119" t="s">
        <v>242</v>
      </c>
      <c r="B119" t="s">
        <v>243</v>
      </c>
      <c r="C119" t="s">
        <v>244</v>
      </c>
      <c r="D119" t="s">
        <v>309</v>
      </c>
      <c r="E119" t="s">
        <v>13813</v>
      </c>
      <c r="F119" t="s">
        <v>13814</v>
      </c>
      <c r="G119" t="s">
        <v>91</v>
      </c>
      <c r="H119" t="s">
        <v>829</v>
      </c>
      <c r="I119" t="s">
        <v>248</v>
      </c>
      <c r="J119" t="s">
        <v>242</v>
      </c>
      <c r="K119" t="s">
        <v>13815</v>
      </c>
      <c r="L119" t="s">
        <v>13115</v>
      </c>
      <c r="M119" t="s">
        <v>13816</v>
      </c>
      <c r="N119" s="35">
        <v>46014.932638888888</v>
      </c>
      <c r="O119" s="35">
        <v>46017.617361111108</v>
      </c>
      <c r="R119" t="s">
        <v>144</v>
      </c>
      <c r="S119" t="s">
        <v>13817</v>
      </c>
      <c r="T119" t="s">
        <v>102</v>
      </c>
      <c r="U119" t="s">
        <v>13818</v>
      </c>
      <c r="V119" t="s">
        <v>8</v>
      </c>
      <c r="W119" t="s">
        <v>105</v>
      </c>
      <c r="X119" t="s">
        <v>435</v>
      </c>
      <c r="Z119" s="37">
        <v>2</v>
      </c>
      <c r="AA119" s="37">
        <v>150192</v>
      </c>
      <c r="AB119" s="37">
        <v>150192</v>
      </c>
    </row>
    <row r="120" spans="1:28">
      <c r="A120" t="s">
        <v>242</v>
      </c>
      <c r="B120" t="s">
        <v>243</v>
      </c>
      <c r="C120" t="s">
        <v>244</v>
      </c>
      <c r="D120" t="s">
        <v>6670</v>
      </c>
      <c r="E120" t="s">
        <v>13819</v>
      </c>
      <c r="F120" t="s">
        <v>13820</v>
      </c>
      <c r="G120" t="s">
        <v>91</v>
      </c>
      <c r="H120" t="s">
        <v>829</v>
      </c>
      <c r="I120" t="s">
        <v>248</v>
      </c>
      <c r="J120" t="s">
        <v>6671</v>
      </c>
      <c r="K120" t="s">
        <v>13821</v>
      </c>
      <c r="L120" t="s">
        <v>13115</v>
      </c>
      <c r="M120" t="s">
        <v>13822</v>
      </c>
      <c r="N120" s="35">
        <v>46014.932638888888</v>
      </c>
      <c r="O120" s="35">
        <v>46014.581944444442</v>
      </c>
      <c r="R120" t="s">
        <v>100</v>
      </c>
      <c r="S120" t="s">
        <v>13823</v>
      </c>
      <c r="T120" t="s">
        <v>102</v>
      </c>
      <c r="U120" t="s">
        <v>13824</v>
      </c>
      <c r="V120" t="s">
        <v>11</v>
      </c>
      <c r="W120" t="s">
        <v>105</v>
      </c>
      <c r="X120" t="s">
        <v>2012</v>
      </c>
      <c r="Z120" s="37">
        <v>1</v>
      </c>
      <c r="AA120" s="37">
        <v>163814</v>
      </c>
      <c r="AB120" s="37">
        <v>163814</v>
      </c>
    </row>
    <row r="121" spans="1:28">
      <c r="A121" t="s">
        <v>1261</v>
      </c>
      <c r="B121" t="s">
        <v>124</v>
      </c>
      <c r="C121" t="s">
        <v>125</v>
      </c>
      <c r="D121" t="s">
        <v>1262</v>
      </c>
      <c r="E121" t="s">
        <v>13825</v>
      </c>
      <c r="F121" t="s">
        <v>13826</v>
      </c>
      <c r="G121" t="s">
        <v>91</v>
      </c>
      <c r="H121" t="s">
        <v>829</v>
      </c>
      <c r="I121" t="s">
        <v>1265</v>
      </c>
      <c r="J121" t="s">
        <v>1261</v>
      </c>
      <c r="K121" t="s">
        <v>13827</v>
      </c>
      <c r="L121" t="s">
        <v>13115</v>
      </c>
      <c r="M121" t="s">
        <v>13828</v>
      </c>
      <c r="N121" s="35">
        <v>46014.621527777781</v>
      </c>
      <c r="O121" s="35">
        <v>46014.515972222223</v>
      </c>
      <c r="R121" t="s">
        <v>100</v>
      </c>
      <c r="S121" t="s">
        <v>13829</v>
      </c>
      <c r="T121" t="s">
        <v>102</v>
      </c>
      <c r="U121" t="s">
        <v>13830</v>
      </c>
      <c r="V121" t="s">
        <v>8</v>
      </c>
      <c r="W121" t="s">
        <v>105</v>
      </c>
      <c r="X121" t="s">
        <v>2717</v>
      </c>
      <c r="Z121" s="37">
        <v>1</v>
      </c>
      <c r="AA121" s="37">
        <v>75096</v>
      </c>
      <c r="AB121" s="37">
        <v>75096</v>
      </c>
    </row>
    <row r="122" spans="1:28">
      <c r="A122" t="s">
        <v>242</v>
      </c>
      <c r="B122" t="s">
        <v>243</v>
      </c>
      <c r="C122" t="s">
        <v>244</v>
      </c>
      <c r="D122" t="s">
        <v>13831</v>
      </c>
      <c r="E122" t="s">
        <v>13832</v>
      </c>
      <c r="F122" t="s">
        <v>13833</v>
      </c>
      <c r="G122" t="s">
        <v>91</v>
      </c>
      <c r="H122" t="s">
        <v>829</v>
      </c>
      <c r="I122" t="s">
        <v>248</v>
      </c>
      <c r="J122" t="s">
        <v>439</v>
      </c>
      <c r="K122" t="s">
        <v>13834</v>
      </c>
      <c r="L122" t="s">
        <v>13115</v>
      </c>
      <c r="M122" t="s">
        <v>13835</v>
      </c>
      <c r="N122" s="35">
        <v>46014.932638888888</v>
      </c>
      <c r="O122" s="35">
        <v>46014.525000000001</v>
      </c>
      <c r="R122" t="s">
        <v>100</v>
      </c>
      <c r="S122" t="s">
        <v>13836</v>
      </c>
      <c r="T122" t="s">
        <v>102</v>
      </c>
      <c r="U122" t="s">
        <v>13837</v>
      </c>
      <c r="V122" t="s">
        <v>11</v>
      </c>
      <c r="W122" t="s">
        <v>105</v>
      </c>
      <c r="X122" t="s">
        <v>3022</v>
      </c>
      <c r="Z122" s="37">
        <v>1</v>
      </c>
      <c r="AA122" s="37">
        <v>163814</v>
      </c>
      <c r="AB122" s="37">
        <v>163814</v>
      </c>
    </row>
    <row r="123" spans="1:28">
      <c r="A123" t="s">
        <v>231</v>
      </c>
      <c r="B123" t="s">
        <v>86</v>
      </c>
      <c r="C123" t="s">
        <v>87</v>
      </c>
      <c r="D123" t="s">
        <v>409</v>
      </c>
      <c r="E123" t="s">
        <v>13838</v>
      </c>
      <c r="F123" t="s">
        <v>13839</v>
      </c>
      <c r="G123" t="s">
        <v>91</v>
      </c>
      <c r="H123" t="s">
        <v>829</v>
      </c>
      <c r="I123" t="s">
        <v>235</v>
      </c>
      <c r="J123" t="s">
        <v>412</v>
      </c>
      <c r="K123" t="s">
        <v>13840</v>
      </c>
      <c r="L123" t="s">
        <v>13115</v>
      </c>
      <c r="M123" t="s">
        <v>13841</v>
      </c>
      <c r="N123" s="35">
        <v>46014.414583333331</v>
      </c>
      <c r="O123" s="35">
        <v>46014.577777777777</v>
      </c>
      <c r="R123" t="s">
        <v>100</v>
      </c>
      <c r="S123" t="s">
        <v>13842</v>
      </c>
      <c r="T123" t="s">
        <v>102</v>
      </c>
      <c r="U123" t="s">
        <v>13843</v>
      </c>
      <c r="V123" t="s">
        <v>11</v>
      </c>
      <c r="W123" t="s">
        <v>105</v>
      </c>
      <c r="X123" t="s">
        <v>1914</v>
      </c>
      <c r="Z123" s="37">
        <v>1</v>
      </c>
      <c r="AA123" s="37">
        <v>163814</v>
      </c>
      <c r="AB123" s="37">
        <v>163814</v>
      </c>
    </row>
    <row r="124" spans="1:28">
      <c r="A124" t="s">
        <v>123</v>
      </c>
      <c r="B124" t="s">
        <v>124</v>
      </c>
      <c r="C124" t="s">
        <v>125</v>
      </c>
      <c r="D124" t="s">
        <v>1507</v>
      </c>
      <c r="E124" t="s">
        <v>13844</v>
      </c>
      <c r="F124" t="s">
        <v>13845</v>
      </c>
      <c r="G124" t="s">
        <v>91</v>
      </c>
      <c r="H124" t="s">
        <v>829</v>
      </c>
      <c r="I124" t="s">
        <v>174</v>
      </c>
      <c r="J124" t="s">
        <v>123</v>
      </c>
      <c r="K124" t="s">
        <v>13846</v>
      </c>
      <c r="L124" t="s">
        <v>13115</v>
      </c>
      <c r="M124" t="s">
        <v>13847</v>
      </c>
      <c r="N124" s="35">
        <v>46015.447222222218</v>
      </c>
      <c r="O124" s="35">
        <v>46015.583333333343</v>
      </c>
      <c r="R124" t="s">
        <v>100</v>
      </c>
      <c r="S124" t="s">
        <v>13848</v>
      </c>
      <c r="T124" t="s">
        <v>102</v>
      </c>
      <c r="U124" t="s">
        <v>13849</v>
      </c>
      <c r="V124" t="s">
        <v>8</v>
      </c>
      <c r="W124" t="s">
        <v>105</v>
      </c>
      <c r="X124" t="s">
        <v>1514</v>
      </c>
      <c r="Z124" s="37">
        <v>1</v>
      </c>
      <c r="AA124" s="37">
        <v>75096</v>
      </c>
      <c r="AB124" s="37">
        <v>75096</v>
      </c>
    </row>
    <row r="125" spans="1:28">
      <c r="A125" t="s">
        <v>242</v>
      </c>
      <c r="B125" t="s">
        <v>243</v>
      </c>
      <c r="C125" t="s">
        <v>244</v>
      </c>
      <c r="D125" t="s">
        <v>6562</v>
      </c>
      <c r="E125" t="s">
        <v>13850</v>
      </c>
      <c r="F125" t="s">
        <v>13851</v>
      </c>
      <c r="G125" t="s">
        <v>91</v>
      </c>
      <c r="H125" t="s">
        <v>829</v>
      </c>
      <c r="I125" t="s">
        <v>248</v>
      </c>
      <c r="J125" t="s">
        <v>6563</v>
      </c>
      <c r="K125" t="s">
        <v>13852</v>
      </c>
      <c r="L125" t="s">
        <v>13115</v>
      </c>
      <c r="M125" t="s">
        <v>13853</v>
      </c>
      <c r="N125" s="35">
        <v>46015.895833333343</v>
      </c>
      <c r="O125" s="35">
        <v>46017.708333333343</v>
      </c>
      <c r="R125" t="s">
        <v>100</v>
      </c>
      <c r="S125" t="s">
        <v>13854</v>
      </c>
      <c r="T125" t="s">
        <v>102</v>
      </c>
      <c r="U125" t="s">
        <v>13855</v>
      </c>
      <c r="V125" t="s">
        <v>13</v>
      </c>
      <c r="W125" t="s">
        <v>105</v>
      </c>
      <c r="X125" t="s">
        <v>1929</v>
      </c>
      <c r="Z125" s="37">
        <v>1</v>
      </c>
      <c r="AA125" s="37">
        <v>275729</v>
      </c>
      <c r="AB125" s="37">
        <v>275729</v>
      </c>
    </row>
    <row r="126" spans="1:28">
      <c r="A126" t="s">
        <v>189</v>
      </c>
      <c r="B126" t="s">
        <v>190</v>
      </c>
      <c r="C126" t="s">
        <v>191</v>
      </c>
      <c r="D126" t="s">
        <v>2538</v>
      </c>
      <c r="E126" t="s">
        <v>13856</v>
      </c>
      <c r="F126" t="s">
        <v>13857</v>
      </c>
      <c r="G126" t="s">
        <v>91</v>
      </c>
      <c r="H126" t="s">
        <v>829</v>
      </c>
      <c r="I126" t="s">
        <v>195</v>
      </c>
      <c r="J126" t="s">
        <v>2541</v>
      </c>
      <c r="K126" t="s">
        <v>13858</v>
      </c>
      <c r="L126" t="s">
        <v>13115</v>
      </c>
      <c r="M126" t="s">
        <v>13859</v>
      </c>
      <c r="N126" s="35">
        <v>46015.484027777777</v>
      </c>
      <c r="O126" s="35">
        <v>46015.583333333343</v>
      </c>
      <c r="R126" t="s">
        <v>100</v>
      </c>
      <c r="S126" t="s">
        <v>13860</v>
      </c>
      <c r="T126" t="s">
        <v>102</v>
      </c>
      <c r="U126" t="s">
        <v>13861</v>
      </c>
      <c r="V126" t="s">
        <v>8</v>
      </c>
      <c r="W126" t="s">
        <v>105</v>
      </c>
      <c r="X126" t="s">
        <v>3716</v>
      </c>
      <c r="Z126" s="37">
        <v>1</v>
      </c>
      <c r="AA126" s="37">
        <v>75096</v>
      </c>
      <c r="AB126" s="37">
        <v>75096</v>
      </c>
    </row>
    <row r="127" spans="1:28">
      <c r="A127" t="s">
        <v>417</v>
      </c>
      <c r="B127" t="s">
        <v>86</v>
      </c>
      <c r="C127" t="s">
        <v>87</v>
      </c>
      <c r="D127" t="s">
        <v>6595</v>
      </c>
      <c r="E127" t="s">
        <v>13862</v>
      </c>
      <c r="F127" t="s">
        <v>13863</v>
      </c>
      <c r="G127" t="s">
        <v>91</v>
      </c>
      <c r="H127" t="s">
        <v>829</v>
      </c>
      <c r="I127" t="s">
        <v>455</v>
      </c>
      <c r="J127" t="s">
        <v>6596</v>
      </c>
      <c r="K127" t="s">
        <v>13864</v>
      </c>
      <c r="L127" t="s">
        <v>13115</v>
      </c>
      <c r="M127" t="s">
        <v>13865</v>
      </c>
      <c r="N127" s="35">
        <v>46015.433333333327</v>
      </c>
      <c r="O127" s="35">
        <v>46017.673611111109</v>
      </c>
      <c r="R127" t="s">
        <v>100</v>
      </c>
      <c r="S127" t="s">
        <v>13866</v>
      </c>
      <c r="T127" t="s">
        <v>102</v>
      </c>
      <c r="U127" t="s">
        <v>13867</v>
      </c>
      <c r="V127" t="s">
        <v>11</v>
      </c>
      <c r="W127" t="s">
        <v>105</v>
      </c>
      <c r="X127" t="s">
        <v>2201</v>
      </c>
      <c r="Z127" s="37">
        <v>1</v>
      </c>
      <c r="AA127" s="37">
        <v>163814</v>
      </c>
      <c r="AB127" s="37">
        <v>163814</v>
      </c>
    </row>
    <row r="128" spans="1:28">
      <c r="A128" t="s">
        <v>242</v>
      </c>
      <c r="B128" t="s">
        <v>243</v>
      </c>
      <c r="C128" t="s">
        <v>244</v>
      </c>
      <c r="D128" t="s">
        <v>309</v>
      </c>
      <c r="E128" t="s">
        <v>13868</v>
      </c>
      <c r="F128" t="s">
        <v>13869</v>
      </c>
      <c r="G128" t="s">
        <v>91</v>
      </c>
      <c r="H128" t="s">
        <v>829</v>
      </c>
      <c r="I128" t="s">
        <v>248</v>
      </c>
      <c r="J128" t="s">
        <v>242</v>
      </c>
      <c r="K128" t="s">
        <v>13870</v>
      </c>
      <c r="L128" t="s">
        <v>13115</v>
      </c>
      <c r="M128" t="s">
        <v>13871</v>
      </c>
      <c r="N128" s="35">
        <v>46015.8125</v>
      </c>
      <c r="O128" s="35">
        <v>46015.479166666657</v>
      </c>
      <c r="R128" t="s">
        <v>100</v>
      </c>
      <c r="S128" t="s">
        <v>13872</v>
      </c>
      <c r="T128" t="s">
        <v>102</v>
      </c>
      <c r="U128" t="s">
        <v>13873</v>
      </c>
      <c r="V128" t="s">
        <v>8</v>
      </c>
      <c r="W128" t="s">
        <v>105</v>
      </c>
      <c r="X128" t="s">
        <v>1031</v>
      </c>
      <c r="Z128" s="37">
        <v>1</v>
      </c>
      <c r="AA128" s="37">
        <v>75096</v>
      </c>
      <c r="AB128" s="37">
        <v>75096</v>
      </c>
    </row>
    <row r="129" spans="1:28">
      <c r="A129" t="s">
        <v>147</v>
      </c>
      <c r="B129" t="s">
        <v>124</v>
      </c>
      <c r="C129" t="s">
        <v>125</v>
      </c>
      <c r="D129" t="s">
        <v>1806</v>
      </c>
      <c r="E129" t="s">
        <v>13874</v>
      </c>
      <c r="F129" t="s">
        <v>13875</v>
      </c>
      <c r="G129" t="s">
        <v>91</v>
      </c>
      <c r="H129" t="s">
        <v>829</v>
      </c>
      <c r="I129" t="s">
        <v>151</v>
      </c>
      <c r="J129" t="s">
        <v>147</v>
      </c>
      <c r="K129" t="s">
        <v>13876</v>
      </c>
      <c r="L129" t="s">
        <v>13115</v>
      </c>
      <c r="M129" t="s">
        <v>13877</v>
      </c>
      <c r="N129" s="35">
        <v>46015.447916666657</v>
      </c>
      <c r="O129" s="35">
        <v>46017.708333333343</v>
      </c>
      <c r="R129" t="s">
        <v>13199</v>
      </c>
      <c r="S129" t="s">
        <v>13878</v>
      </c>
      <c r="T129" t="s">
        <v>102</v>
      </c>
      <c r="V129" t="s">
        <v>8</v>
      </c>
      <c r="W129" t="s">
        <v>105</v>
      </c>
      <c r="Z129" s="37">
        <v>2</v>
      </c>
      <c r="AA129" s="37">
        <v>150192</v>
      </c>
      <c r="AB129" s="37">
        <v>150192</v>
      </c>
    </row>
    <row r="130" spans="1:28">
      <c r="A130" t="s">
        <v>242</v>
      </c>
      <c r="B130" t="s">
        <v>243</v>
      </c>
      <c r="C130" t="s">
        <v>244</v>
      </c>
      <c r="D130" t="s">
        <v>309</v>
      </c>
      <c r="E130" t="s">
        <v>13879</v>
      </c>
      <c r="F130" t="s">
        <v>13880</v>
      </c>
      <c r="G130" t="s">
        <v>91</v>
      </c>
      <c r="H130" t="s">
        <v>829</v>
      </c>
      <c r="I130" t="s">
        <v>248</v>
      </c>
      <c r="J130" t="s">
        <v>242</v>
      </c>
      <c r="K130" t="s">
        <v>13881</v>
      </c>
      <c r="L130" t="s">
        <v>13115</v>
      </c>
      <c r="M130" t="s">
        <v>13882</v>
      </c>
      <c r="N130" s="35">
        <v>46015.794444444437</v>
      </c>
      <c r="O130" s="35">
        <v>46015.583333333343</v>
      </c>
      <c r="R130" t="s">
        <v>100</v>
      </c>
      <c r="S130" t="s">
        <v>13883</v>
      </c>
      <c r="T130" t="s">
        <v>102</v>
      </c>
      <c r="U130" t="s">
        <v>13884</v>
      </c>
      <c r="V130" t="s">
        <v>8</v>
      </c>
      <c r="W130" t="s">
        <v>105</v>
      </c>
      <c r="X130" t="s">
        <v>2012</v>
      </c>
      <c r="Z130" s="37">
        <v>1</v>
      </c>
      <c r="AA130" s="37">
        <v>75096</v>
      </c>
      <c r="AB130" s="37">
        <v>75096</v>
      </c>
    </row>
    <row r="131" spans="1:28">
      <c r="A131" t="s">
        <v>317</v>
      </c>
      <c r="B131" t="s">
        <v>124</v>
      </c>
      <c r="C131" t="s">
        <v>125</v>
      </c>
      <c r="D131" t="s">
        <v>5446</v>
      </c>
      <c r="E131" t="s">
        <v>13885</v>
      </c>
      <c r="F131" t="s">
        <v>13886</v>
      </c>
      <c r="G131" t="s">
        <v>91</v>
      </c>
      <c r="H131" t="s">
        <v>829</v>
      </c>
      <c r="I131" t="s">
        <v>321</v>
      </c>
      <c r="J131" t="s">
        <v>5449</v>
      </c>
      <c r="K131" t="s">
        <v>13887</v>
      </c>
      <c r="L131" t="s">
        <v>13115</v>
      </c>
      <c r="M131" t="s">
        <v>13888</v>
      </c>
      <c r="N131" s="35">
        <v>46015.447916666657</v>
      </c>
      <c r="O131" s="35">
        <v>46017.604166666657</v>
      </c>
      <c r="R131" t="s">
        <v>100</v>
      </c>
      <c r="S131" t="s">
        <v>13889</v>
      </c>
      <c r="T131" t="s">
        <v>102</v>
      </c>
      <c r="U131" t="s">
        <v>13890</v>
      </c>
      <c r="V131" t="s">
        <v>11</v>
      </c>
      <c r="W131" t="s">
        <v>105</v>
      </c>
      <c r="X131" t="s">
        <v>956</v>
      </c>
      <c r="Z131" s="37">
        <v>1</v>
      </c>
      <c r="AA131" s="37">
        <v>163814</v>
      </c>
      <c r="AB131" s="37">
        <v>163814</v>
      </c>
    </row>
    <row r="132" spans="1:28">
      <c r="A132" t="s">
        <v>1084</v>
      </c>
      <c r="B132" t="s">
        <v>285</v>
      </c>
      <c r="C132" t="s">
        <v>286</v>
      </c>
      <c r="D132" t="s">
        <v>7192</v>
      </c>
      <c r="E132" t="s">
        <v>13891</v>
      </c>
      <c r="F132" t="s">
        <v>13892</v>
      </c>
      <c r="G132" t="s">
        <v>91</v>
      </c>
      <c r="H132" t="s">
        <v>829</v>
      </c>
      <c r="I132" t="s">
        <v>2869</v>
      </c>
      <c r="J132" t="s">
        <v>7195</v>
      </c>
      <c r="K132" t="s">
        <v>13893</v>
      </c>
      <c r="L132" t="s">
        <v>13115</v>
      </c>
      <c r="M132" t="s">
        <v>13894</v>
      </c>
      <c r="N132" s="35">
        <v>46015.720138888893</v>
      </c>
      <c r="O132" s="35">
        <v>46015.416666666657</v>
      </c>
      <c r="R132" t="s">
        <v>100</v>
      </c>
      <c r="S132" t="s">
        <v>13895</v>
      </c>
      <c r="T132" t="s">
        <v>102</v>
      </c>
      <c r="U132" t="s">
        <v>13896</v>
      </c>
      <c r="V132" t="s">
        <v>15</v>
      </c>
      <c r="W132" t="s">
        <v>105</v>
      </c>
      <c r="X132" t="s">
        <v>1094</v>
      </c>
      <c r="Z132" s="37">
        <v>1</v>
      </c>
      <c r="AA132" s="37">
        <v>504833</v>
      </c>
      <c r="AB132" s="37">
        <v>504833</v>
      </c>
    </row>
    <row r="133" spans="1:28">
      <c r="A133" t="s">
        <v>626</v>
      </c>
      <c r="B133" t="s">
        <v>124</v>
      </c>
      <c r="C133" t="s">
        <v>125</v>
      </c>
      <c r="D133" t="s">
        <v>627</v>
      </c>
      <c r="E133" t="s">
        <v>13897</v>
      </c>
      <c r="F133" t="s">
        <v>13898</v>
      </c>
      <c r="G133" t="s">
        <v>91</v>
      </c>
      <c r="H133" t="s">
        <v>829</v>
      </c>
      <c r="I133" t="s">
        <v>630</v>
      </c>
      <c r="J133" t="s">
        <v>626</v>
      </c>
      <c r="K133" t="s">
        <v>13899</v>
      </c>
      <c r="L133" t="s">
        <v>13115</v>
      </c>
      <c r="M133" t="s">
        <v>13900</v>
      </c>
      <c r="N133" s="35">
        <v>46015.448611111111</v>
      </c>
      <c r="O133" s="35">
        <v>46015.520833333343</v>
      </c>
      <c r="R133" t="s">
        <v>100</v>
      </c>
      <c r="S133" t="s">
        <v>13901</v>
      </c>
      <c r="T133" t="s">
        <v>102</v>
      </c>
      <c r="U133" t="s">
        <v>13902</v>
      </c>
      <c r="V133" t="s">
        <v>8</v>
      </c>
      <c r="W133" t="s">
        <v>105</v>
      </c>
      <c r="X133" t="s">
        <v>3695</v>
      </c>
      <c r="Z133" s="37">
        <v>1</v>
      </c>
      <c r="AA133" s="37">
        <v>75096</v>
      </c>
      <c r="AB133" s="37">
        <v>75096</v>
      </c>
    </row>
    <row r="134" spans="1:28">
      <c r="A134" t="s">
        <v>242</v>
      </c>
      <c r="B134" t="s">
        <v>243</v>
      </c>
      <c r="C134" t="s">
        <v>244</v>
      </c>
      <c r="D134" t="s">
        <v>7376</v>
      </c>
      <c r="E134" t="s">
        <v>13903</v>
      </c>
      <c r="F134" t="s">
        <v>13904</v>
      </c>
      <c r="G134" t="s">
        <v>91</v>
      </c>
      <c r="H134" t="s">
        <v>829</v>
      </c>
      <c r="I134" t="s">
        <v>248</v>
      </c>
      <c r="J134" t="s">
        <v>7377</v>
      </c>
      <c r="K134" t="s">
        <v>13905</v>
      </c>
      <c r="L134" t="s">
        <v>13115</v>
      </c>
      <c r="M134" t="s">
        <v>13906</v>
      </c>
      <c r="N134" s="35">
        <v>46015.90347222222</v>
      </c>
      <c r="O134" s="35">
        <v>46017.491666666669</v>
      </c>
      <c r="R134" t="s">
        <v>100</v>
      </c>
      <c r="S134" t="s">
        <v>13907</v>
      </c>
      <c r="T134" t="s">
        <v>102</v>
      </c>
      <c r="U134" t="s">
        <v>13908</v>
      </c>
      <c r="V134" t="s">
        <v>13</v>
      </c>
      <c r="W134" t="s">
        <v>105</v>
      </c>
      <c r="X134" t="s">
        <v>263</v>
      </c>
      <c r="Z134" s="37">
        <v>1</v>
      </c>
      <c r="AA134" s="37">
        <v>275729</v>
      </c>
      <c r="AB134" s="37">
        <v>275729</v>
      </c>
    </row>
    <row r="135" spans="1:28">
      <c r="A135" t="s">
        <v>1261</v>
      </c>
      <c r="B135" t="s">
        <v>124</v>
      </c>
      <c r="C135" t="s">
        <v>125</v>
      </c>
      <c r="D135" t="s">
        <v>1262</v>
      </c>
      <c r="E135" t="s">
        <v>13909</v>
      </c>
      <c r="F135" t="s">
        <v>13910</v>
      </c>
      <c r="G135" t="s">
        <v>91</v>
      </c>
      <c r="H135" t="s">
        <v>829</v>
      </c>
      <c r="I135" t="s">
        <v>1265</v>
      </c>
      <c r="J135" t="s">
        <v>1261</v>
      </c>
      <c r="K135" t="s">
        <v>13911</v>
      </c>
      <c r="L135" t="s">
        <v>13115</v>
      </c>
      <c r="M135" t="s">
        <v>13912</v>
      </c>
      <c r="N135" s="35">
        <v>46015.448611111111</v>
      </c>
      <c r="O135" s="35">
        <v>46017.590277777781</v>
      </c>
      <c r="R135" t="s">
        <v>100</v>
      </c>
      <c r="S135" t="s">
        <v>13913</v>
      </c>
      <c r="T135" t="s">
        <v>102</v>
      </c>
      <c r="U135" t="s">
        <v>13914</v>
      </c>
      <c r="V135" t="s">
        <v>8</v>
      </c>
      <c r="W135" t="s">
        <v>105</v>
      </c>
      <c r="X135" t="s">
        <v>2717</v>
      </c>
      <c r="Z135" s="37">
        <v>1</v>
      </c>
      <c r="AA135" s="37">
        <v>75096</v>
      </c>
      <c r="AB135" s="37">
        <v>75096</v>
      </c>
    </row>
    <row r="136" spans="1:28">
      <c r="A136" t="s">
        <v>242</v>
      </c>
      <c r="B136" t="s">
        <v>243</v>
      </c>
      <c r="C136" t="s">
        <v>244</v>
      </c>
      <c r="D136" t="s">
        <v>309</v>
      </c>
      <c r="E136" t="s">
        <v>13915</v>
      </c>
      <c r="F136" t="s">
        <v>13916</v>
      </c>
      <c r="G136" t="s">
        <v>91</v>
      </c>
      <c r="H136" t="s">
        <v>829</v>
      </c>
      <c r="I136" t="s">
        <v>248</v>
      </c>
      <c r="J136" t="s">
        <v>242</v>
      </c>
      <c r="K136" t="s">
        <v>13917</v>
      </c>
      <c r="L136" t="s">
        <v>13115</v>
      </c>
      <c r="M136" t="s">
        <v>13918</v>
      </c>
      <c r="N136" s="35">
        <v>46015.8125</v>
      </c>
      <c r="O136" s="35">
        <v>46015.541666666657</v>
      </c>
      <c r="R136" t="s">
        <v>100</v>
      </c>
      <c r="S136" t="s">
        <v>13919</v>
      </c>
      <c r="T136" t="s">
        <v>102</v>
      </c>
      <c r="U136" t="s">
        <v>13920</v>
      </c>
      <c r="V136" t="s">
        <v>8</v>
      </c>
      <c r="W136" t="s">
        <v>105</v>
      </c>
      <c r="X136" t="s">
        <v>1031</v>
      </c>
      <c r="Z136" s="37">
        <v>1</v>
      </c>
      <c r="AA136" s="37">
        <v>75096</v>
      </c>
      <c r="AB136" s="37">
        <v>75096</v>
      </c>
    </row>
    <row r="137" spans="1:28">
      <c r="A137" t="s">
        <v>242</v>
      </c>
      <c r="B137" t="s">
        <v>243</v>
      </c>
      <c r="C137" t="s">
        <v>244</v>
      </c>
      <c r="D137" t="s">
        <v>309</v>
      </c>
      <c r="E137" t="s">
        <v>13921</v>
      </c>
      <c r="F137" t="s">
        <v>13922</v>
      </c>
      <c r="G137" t="s">
        <v>91</v>
      </c>
      <c r="H137" t="s">
        <v>829</v>
      </c>
      <c r="I137" t="s">
        <v>248</v>
      </c>
      <c r="J137" t="s">
        <v>242</v>
      </c>
      <c r="K137" t="s">
        <v>13923</v>
      </c>
      <c r="L137" t="s">
        <v>13115</v>
      </c>
      <c r="M137" t="s">
        <v>13924</v>
      </c>
      <c r="N137" s="35">
        <v>46015.804861111108</v>
      </c>
      <c r="O137" s="35">
        <v>46015.515277777777</v>
      </c>
      <c r="R137" t="s">
        <v>100</v>
      </c>
      <c r="S137" t="s">
        <v>13925</v>
      </c>
      <c r="T137" t="s">
        <v>102</v>
      </c>
      <c r="U137" t="s">
        <v>13926</v>
      </c>
      <c r="V137" t="s">
        <v>8</v>
      </c>
      <c r="W137" t="s">
        <v>105</v>
      </c>
      <c r="X137" t="s">
        <v>316</v>
      </c>
      <c r="Z137" s="37">
        <v>1</v>
      </c>
      <c r="AA137" s="37">
        <v>75096</v>
      </c>
      <c r="AB137" s="37">
        <v>75096</v>
      </c>
    </row>
    <row r="138" spans="1:28">
      <c r="A138" t="s">
        <v>242</v>
      </c>
      <c r="B138" t="s">
        <v>243</v>
      </c>
      <c r="C138" t="s">
        <v>244</v>
      </c>
      <c r="D138" t="s">
        <v>1643</v>
      </c>
      <c r="E138" t="s">
        <v>13927</v>
      </c>
      <c r="F138" t="s">
        <v>13928</v>
      </c>
      <c r="G138" t="s">
        <v>91</v>
      </c>
      <c r="H138" t="s">
        <v>829</v>
      </c>
      <c r="I138" t="s">
        <v>248</v>
      </c>
      <c r="J138" t="s">
        <v>1646</v>
      </c>
      <c r="K138" t="s">
        <v>13929</v>
      </c>
      <c r="L138" t="s">
        <v>13115</v>
      </c>
      <c r="M138" t="s">
        <v>13930</v>
      </c>
      <c r="N138" s="35">
        <v>46015.8125</v>
      </c>
      <c r="O138" s="35">
        <v>46015.520833333343</v>
      </c>
      <c r="R138" t="s">
        <v>100</v>
      </c>
      <c r="S138" t="s">
        <v>13931</v>
      </c>
      <c r="T138" t="s">
        <v>102</v>
      </c>
      <c r="U138" t="s">
        <v>13932</v>
      </c>
      <c r="V138" t="s">
        <v>8</v>
      </c>
      <c r="W138" t="s">
        <v>105</v>
      </c>
      <c r="X138" t="s">
        <v>1588</v>
      </c>
      <c r="Z138" s="37">
        <v>1</v>
      </c>
      <c r="AA138" s="37">
        <v>75096</v>
      </c>
      <c r="AB138" s="37">
        <v>75096</v>
      </c>
    </row>
    <row r="139" spans="1:28">
      <c r="A139" t="s">
        <v>242</v>
      </c>
      <c r="B139" t="s">
        <v>243</v>
      </c>
      <c r="C139" t="s">
        <v>244</v>
      </c>
      <c r="D139" t="s">
        <v>1643</v>
      </c>
      <c r="E139" t="s">
        <v>13933</v>
      </c>
      <c r="F139" t="s">
        <v>13934</v>
      </c>
      <c r="G139" t="s">
        <v>91</v>
      </c>
      <c r="H139" t="s">
        <v>829</v>
      </c>
      <c r="I139" t="s">
        <v>248</v>
      </c>
      <c r="J139" t="s">
        <v>1646</v>
      </c>
      <c r="K139" t="s">
        <v>13935</v>
      </c>
      <c r="L139" t="s">
        <v>13115</v>
      </c>
      <c r="M139" t="s">
        <v>13936</v>
      </c>
      <c r="N139" s="35">
        <v>46015.813194444447</v>
      </c>
      <c r="O139" s="35">
        <v>46015.604166666657</v>
      </c>
      <c r="R139" t="s">
        <v>100</v>
      </c>
      <c r="S139" t="s">
        <v>13937</v>
      </c>
      <c r="T139" t="s">
        <v>102</v>
      </c>
      <c r="U139" t="s">
        <v>13938</v>
      </c>
      <c r="V139" t="s">
        <v>8</v>
      </c>
      <c r="W139" t="s">
        <v>105</v>
      </c>
      <c r="X139" t="s">
        <v>1588</v>
      </c>
      <c r="Z139" s="37">
        <v>1</v>
      </c>
      <c r="AA139" s="37">
        <v>75096</v>
      </c>
      <c r="AB139" s="37">
        <v>75096</v>
      </c>
    </row>
    <row r="140" spans="1:28">
      <c r="A140" t="s">
        <v>492</v>
      </c>
      <c r="B140" t="s">
        <v>285</v>
      </c>
      <c r="C140" t="s">
        <v>286</v>
      </c>
      <c r="D140" t="s">
        <v>6614</v>
      </c>
      <c r="E140" t="s">
        <v>13939</v>
      </c>
      <c r="F140" t="s">
        <v>13940</v>
      </c>
      <c r="G140" t="s">
        <v>91</v>
      </c>
      <c r="H140" t="s">
        <v>829</v>
      </c>
      <c r="I140" t="s">
        <v>496</v>
      </c>
      <c r="J140" t="s">
        <v>6615</v>
      </c>
      <c r="K140" t="s">
        <v>13941</v>
      </c>
      <c r="L140" t="s">
        <v>13115</v>
      </c>
      <c r="M140" t="s">
        <v>13942</v>
      </c>
      <c r="N140" s="35">
        <v>46015.720138888893</v>
      </c>
      <c r="O140" s="35">
        <v>46017.497916666667</v>
      </c>
      <c r="R140" t="s">
        <v>100</v>
      </c>
      <c r="S140" t="s">
        <v>13943</v>
      </c>
      <c r="T140" t="s">
        <v>102</v>
      </c>
      <c r="V140" t="s">
        <v>13</v>
      </c>
      <c r="W140" t="s">
        <v>105</v>
      </c>
      <c r="X140" t="s">
        <v>501</v>
      </c>
      <c r="Z140" s="37">
        <v>1</v>
      </c>
      <c r="AA140" s="37">
        <v>275729</v>
      </c>
      <c r="AB140" s="37">
        <v>275729</v>
      </c>
    </row>
    <row r="141" spans="1:28">
      <c r="A141" t="s">
        <v>284</v>
      </c>
      <c r="B141" t="s">
        <v>285</v>
      </c>
      <c r="C141" t="s">
        <v>286</v>
      </c>
      <c r="D141" t="s">
        <v>1834</v>
      </c>
      <c r="E141" t="s">
        <v>13944</v>
      </c>
      <c r="F141" t="s">
        <v>13945</v>
      </c>
      <c r="G141" t="s">
        <v>91</v>
      </c>
      <c r="H141" t="s">
        <v>829</v>
      </c>
      <c r="I141" t="s">
        <v>290</v>
      </c>
      <c r="J141" t="s">
        <v>1837</v>
      </c>
      <c r="K141" t="s">
        <v>13946</v>
      </c>
      <c r="L141" t="s">
        <v>13115</v>
      </c>
      <c r="M141" t="s">
        <v>13947</v>
      </c>
      <c r="N141" s="35">
        <v>46017.365972222222</v>
      </c>
      <c r="O141" s="35">
        <v>46017.584027777782</v>
      </c>
      <c r="R141" t="s">
        <v>100</v>
      </c>
      <c r="S141" t="s">
        <v>13948</v>
      </c>
      <c r="T141" t="s">
        <v>102</v>
      </c>
      <c r="V141" t="s">
        <v>11</v>
      </c>
      <c r="W141" t="s">
        <v>105</v>
      </c>
      <c r="X141" t="s">
        <v>2330</v>
      </c>
      <c r="Z141" s="37">
        <v>1</v>
      </c>
      <c r="AA141" s="37">
        <v>163814</v>
      </c>
      <c r="AB141" s="37">
        <v>163814</v>
      </c>
    </row>
    <row r="142" spans="1:28">
      <c r="A142" t="s">
        <v>750</v>
      </c>
      <c r="B142" t="s">
        <v>285</v>
      </c>
      <c r="C142" t="s">
        <v>286</v>
      </c>
      <c r="D142" t="s">
        <v>13949</v>
      </c>
      <c r="E142" t="s">
        <v>13950</v>
      </c>
      <c r="F142" t="s">
        <v>13951</v>
      </c>
      <c r="G142" t="s">
        <v>91</v>
      </c>
      <c r="H142" t="s">
        <v>829</v>
      </c>
      <c r="I142" t="s">
        <v>754</v>
      </c>
      <c r="J142" t="s">
        <v>13952</v>
      </c>
      <c r="K142" t="s">
        <v>13953</v>
      </c>
      <c r="L142" t="s">
        <v>13115</v>
      </c>
      <c r="M142" t="s">
        <v>13954</v>
      </c>
      <c r="N142" s="35">
        <v>46017.366666666669</v>
      </c>
      <c r="O142" s="35">
        <v>46020.708333333343</v>
      </c>
      <c r="R142" t="s">
        <v>100</v>
      </c>
      <c r="S142" t="s">
        <v>13955</v>
      </c>
      <c r="T142" t="s">
        <v>102</v>
      </c>
      <c r="U142" t="s">
        <v>13956</v>
      </c>
      <c r="V142" t="s">
        <v>13</v>
      </c>
      <c r="W142" t="s">
        <v>105</v>
      </c>
      <c r="X142" t="s">
        <v>1014</v>
      </c>
      <c r="Z142" s="37">
        <v>1</v>
      </c>
      <c r="AA142" s="37">
        <v>275729</v>
      </c>
      <c r="AB142" s="37">
        <v>275729</v>
      </c>
    </row>
    <row r="143" spans="1:28">
      <c r="A143" t="s">
        <v>108</v>
      </c>
      <c r="B143" t="s">
        <v>298</v>
      </c>
      <c r="C143" t="s">
        <v>110</v>
      </c>
      <c r="D143" t="s">
        <v>180</v>
      </c>
      <c r="E143" t="s">
        <v>13957</v>
      </c>
      <c r="F143" t="s">
        <v>13958</v>
      </c>
      <c r="G143" t="s">
        <v>91</v>
      </c>
      <c r="H143" t="s">
        <v>829</v>
      </c>
      <c r="I143" t="s">
        <v>183</v>
      </c>
      <c r="J143" t="s">
        <v>108</v>
      </c>
      <c r="K143" t="s">
        <v>13959</v>
      </c>
      <c r="L143" t="s">
        <v>13115</v>
      </c>
      <c r="M143" t="s">
        <v>13960</v>
      </c>
      <c r="N143" s="35">
        <v>46017.311111111107</v>
      </c>
      <c r="O143" s="35">
        <v>46020.486805555563</v>
      </c>
      <c r="R143" t="s">
        <v>100</v>
      </c>
      <c r="S143" t="s">
        <v>13961</v>
      </c>
      <c r="T143" t="s">
        <v>102</v>
      </c>
      <c r="U143" t="s">
        <v>13962</v>
      </c>
      <c r="V143" t="s">
        <v>8</v>
      </c>
      <c r="W143" t="s">
        <v>105</v>
      </c>
      <c r="X143" t="s">
        <v>188</v>
      </c>
      <c r="Z143" s="37">
        <v>1</v>
      </c>
      <c r="AA143" s="37">
        <v>75096</v>
      </c>
      <c r="AB143" s="37">
        <v>75096</v>
      </c>
    </row>
    <row r="144" spans="1:28">
      <c r="A144" t="s">
        <v>417</v>
      </c>
      <c r="B144" t="s">
        <v>86</v>
      </c>
      <c r="C144" t="s">
        <v>87</v>
      </c>
      <c r="D144" t="s">
        <v>470</v>
      </c>
      <c r="E144" t="s">
        <v>13963</v>
      </c>
      <c r="F144" t="s">
        <v>13964</v>
      </c>
      <c r="G144" t="s">
        <v>91</v>
      </c>
      <c r="H144" t="s">
        <v>829</v>
      </c>
      <c r="I144" t="s">
        <v>455</v>
      </c>
      <c r="J144" t="s">
        <v>473</v>
      </c>
      <c r="K144" t="s">
        <v>13965</v>
      </c>
      <c r="L144" t="s">
        <v>13115</v>
      </c>
      <c r="M144" t="s">
        <v>13966</v>
      </c>
      <c r="N144" s="35">
        <v>46017.723611111112</v>
      </c>
      <c r="O144" s="35">
        <v>46017.659722222219</v>
      </c>
      <c r="R144" t="s">
        <v>100</v>
      </c>
      <c r="S144" t="s">
        <v>13967</v>
      </c>
      <c r="T144" t="s">
        <v>102</v>
      </c>
      <c r="V144" t="s">
        <v>11</v>
      </c>
      <c r="W144" t="s">
        <v>105</v>
      </c>
      <c r="X144" t="s">
        <v>749</v>
      </c>
      <c r="Z144" s="37">
        <v>1</v>
      </c>
      <c r="AA144" s="37">
        <v>163814</v>
      </c>
      <c r="AB144" s="37">
        <v>163814</v>
      </c>
    </row>
    <row r="145" spans="1:28">
      <c r="A145" t="s">
        <v>297</v>
      </c>
      <c r="B145" t="s">
        <v>298</v>
      </c>
      <c r="C145" t="s">
        <v>110</v>
      </c>
      <c r="D145" t="s">
        <v>299</v>
      </c>
      <c r="E145" t="s">
        <v>13968</v>
      </c>
      <c r="F145" t="s">
        <v>13969</v>
      </c>
      <c r="G145" t="s">
        <v>91</v>
      </c>
      <c r="H145" t="s">
        <v>829</v>
      </c>
      <c r="I145" t="s">
        <v>302</v>
      </c>
      <c r="J145" t="s">
        <v>303</v>
      </c>
      <c r="K145" t="s">
        <v>13970</v>
      </c>
      <c r="L145" t="s">
        <v>13115</v>
      </c>
      <c r="M145" t="s">
        <v>13971</v>
      </c>
      <c r="N145" s="35">
        <v>46020.270138888889</v>
      </c>
      <c r="O145" s="35">
        <v>46020.609722222223</v>
      </c>
      <c r="R145" t="s">
        <v>100</v>
      </c>
      <c r="S145" t="s">
        <v>13972</v>
      </c>
      <c r="T145" t="s">
        <v>102</v>
      </c>
      <c r="U145" t="s">
        <v>13973</v>
      </c>
      <c r="V145" t="s">
        <v>8</v>
      </c>
      <c r="W145" t="s">
        <v>105</v>
      </c>
      <c r="X145" t="s">
        <v>308</v>
      </c>
      <c r="Z145" s="37">
        <v>1</v>
      </c>
      <c r="AA145" s="37">
        <v>75096</v>
      </c>
      <c r="AB145" s="37">
        <v>75096</v>
      </c>
    </row>
    <row r="146" spans="1:28">
      <c r="A146" t="s">
        <v>108</v>
      </c>
      <c r="B146" t="s">
        <v>298</v>
      </c>
      <c r="C146" t="s">
        <v>110</v>
      </c>
      <c r="D146" t="s">
        <v>180</v>
      </c>
      <c r="E146" t="s">
        <v>13974</v>
      </c>
      <c r="F146" t="s">
        <v>13975</v>
      </c>
      <c r="G146" t="s">
        <v>91</v>
      </c>
      <c r="H146" t="s">
        <v>829</v>
      </c>
      <c r="I146" t="s">
        <v>183</v>
      </c>
      <c r="J146" t="s">
        <v>108</v>
      </c>
      <c r="K146" t="s">
        <v>13976</v>
      </c>
      <c r="L146" t="s">
        <v>13115</v>
      </c>
      <c r="M146" t="s">
        <v>13977</v>
      </c>
      <c r="N146" s="35">
        <v>46020.313194444447</v>
      </c>
      <c r="O146" s="35">
        <v>46020.693749999999</v>
      </c>
      <c r="R146" t="s">
        <v>100</v>
      </c>
      <c r="S146" t="s">
        <v>13978</v>
      </c>
      <c r="T146" t="s">
        <v>102</v>
      </c>
      <c r="U146" t="s">
        <v>13979</v>
      </c>
      <c r="V146" t="s">
        <v>8</v>
      </c>
      <c r="W146" t="s">
        <v>105</v>
      </c>
      <c r="X146" t="s">
        <v>188</v>
      </c>
      <c r="Z146" s="37">
        <v>1</v>
      </c>
      <c r="AA146" s="37">
        <v>75096</v>
      </c>
      <c r="AB146" s="37">
        <v>75096</v>
      </c>
    </row>
    <row r="147" spans="1:28">
      <c r="A147" t="s">
        <v>297</v>
      </c>
      <c r="B147" t="s">
        <v>298</v>
      </c>
      <c r="C147" t="s">
        <v>110</v>
      </c>
      <c r="D147" t="s">
        <v>352</v>
      </c>
      <c r="E147" t="s">
        <v>13980</v>
      </c>
      <c r="F147" t="s">
        <v>13981</v>
      </c>
      <c r="G147" t="s">
        <v>91</v>
      </c>
      <c r="H147" t="s">
        <v>829</v>
      </c>
      <c r="I147" t="s">
        <v>302</v>
      </c>
      <c r="J147" t="s">
        <v>297</v>
      </c>
      <c r="K147" t="s">
        <v>13982</v>
      </c>
      <c r="L147" t="s">
        <v>13115</v>
      </c>
      <c r="M147" t="s">
        <v>13983</v>
      </c>
      <c r="N147" s="35">
        <v>46020.705555555563</v>
      </c>
      <c r="O147" s="35">
        <v>46021.631249999999</v>
      </c>
      <c r="R147" t="s">
        <v>100</v>
      </c>
      <c r="S147" t="s">
        <v>13984</v>
      </c>
      <c r="T147" t="s">
        <v>102</v>
      </c>
      <c r="U147" t="s">
        <v>13985</v>
      </c>
      <c r="V147" t="s">
        <v>8</v>
      </c>
      <c r="W147" t="s">
        <v>105</v>
      </c>
      <c r="X147" t="s">
        <v>491</v>
      </c>
      <c r="Z147" s="37">
        <v>1</v>
      </c>
      <c r="AA147" s="37">
        <v>75096</v>
      </c>
      <c r="AB147" s="37">
        <v>75096</v>
      </c>
    </row>
    <row r="148" spans="1:28">
      <c r="A148" t="s">
        <v>231</v>
      </c>
      <c r="B148" t="s">
        <v>86</v>
      </c>
      <c r="C148" t="s">
        <v>87</v>
      </c>
      <c r="D148" t="s">
        <v>1298</v>
      </c>
      <c r="E148" t="s">
        <v>13986</v>
      </c>
      <c r="F148" t="s">
        <v>13987</v>
      </c>
      <c r="G148" t="s">
        <v>91</v>
      </c>
      <c r="H148" t="s">
        <v>829</v>
      </c>
      <c r="I148" t="s">
        <v>235</v>
      </c>
      <c r="J148" t="s">
        <v>1301</v>
      </c>
      <c r="K148" t="s">
        <v>13988</v>
      </c>
      <c r="L148" t="s">
        <v>13115</v>
      </c>
      <c r="M148" t="s">
        <v>13989</v>
      </c>
      <c r="N148" s="35">
        <v>46020.651388888888</v>
      </c>
      <c r="O148" s="35">
        <v>46021.62222222222</v>
      </c>
      <c r="R148" t="s">
        <v>100</v>
      </c>
      <c r="S148" t="s">
        <v>13990</v>
      </c>
      <c r="T148" t="s">
        <v>102</v>
      </c>
      <c r="U148" t="s">
        <v>13991</v>
      </c>
      <c r="V148" t="s">
        <v>11</v>
      </c>
      <c r="W148" t="s">
        <v>105</v>
      </c>
      <c r="X148" t="s">
        <v>1914</v>
      </c>
      <c r="Z148" s="37">
        <v>1</v>
      </c>
      <c r="AA148" s="37">
        <v>163814</v>
      </c>
      <c r="AB148" s="37">
        <v>163814</v>
      </c>
    </row>
    <row r="149" spans="1:28">
      <c r="A149" t="s">
        <v>1066</v>
      </c>
      <c r="B149" t="s">
        <v>190</v>
      </c>
      <c r="C149" t="s">
        <v>191</v>
      </c>
      <c r="D149" t="s">
        <v>1426</v>
      </c>
      <c r="E149" t="s">
        <v>13992</v>
      </c>
      <c r="F149" t="s">
        <v>13993</v>
      </c>
      <c r="G149" t="s">
        <v>91</v>
      </c>
      <c r="H149" t="s">
        <v>829</v>
      </c>
      <c r="I149" t="s">
        <v>195</v>
      </c>
      <c r="J149" t="s">
        <v>1066</v>
      </c>
      <c r="K149" t="s">
        <v>13994</v>
      </c>
      <c r="L149" t="s">
        <v>13115</v>
      </c>
      <c r="M149" t="s">
        <v>13995</v>
      </c>
      <c r="N149" s="35">
        <v>46020.290972222218</v>
      </c>
      <c r="O149" s="35">
        <v>46020.65625</v>
      </c>
      <c r="R149" t="s">
        <v>13199</v>
      </c>
      <c r="S149" t="s">
        <v>13996</v>
      </c>
      <c r="T149" t="s">
        <v>102</v>
      </c>
      <c r="V149" t="s">
        <v>8</v>
      </c>
      <c r="W149" t="s">
        <v>105</v>
      </c>
      <c r="X149" t="s">
        <v>1075</v>
      </c>
      <c r="Z149" s="37">
        <v>1</v>
      </c>
      <c r="AA149" s="37">
        <v>75096</v>
      </c>
      <c r="AB149" s="37">
        <v>75096</v>
      </c>
    </row>
    <row r="150" spans="1:28">
      <c r="A150" t="s">
        <v>297</v>
      </c>
      <c r="B150" t="s">
        <v>109</v>
      </c>
      <c r="C150" t="s">
        <v>110</v>
      </c>
      <c r="D150" t="s">
        <v>4029</v>
      </c>
      <c r="E150" t="s">
        <v>13997</v>
      </c>
      <c r="F150" t="s">
        <v>13998</v>
      </c>
      <c r="G150" t="s">
        <v>91</v>
      </c>
      <c r="H150" t="s">
        <v>13774</v>
      </c>
      <c r="I150" t="s">
        <v>302</v>
      </c>
      <c r="J150" t="s">
        <v>4032</v>
      </c>
      <c r="K150" t="s">
        <v>13999</v>
      </c>
      <c r="L150" t="s">
        <v>13115</v>
      </c>
      <c r="M150" t="s">
        <v>14000</v>
      </c>
      <c r="N150" s="35">
        <v>46021.70208333333</v>
      </c>
      <c r="O150" s="35">
        <v>46021.604166666657</v>
      </c>
      <c r="R150" t="s">
        <v>100</v>
      </c>
      <c r="S150" t="s">
        <v>14001</v>
      </c>
      <c r="T150" t="s">
        <v>102</v>
      </c>
      <c r="U150" t="s">
        <v>14002</v>
      </c>
      <c r="V150" t="s">
        <v>11</v>
      </c>
      <c r="W150" t="s">
        <v>105</v>
      </c>
      <c r="X150" t="s">
        <v>485</v>
      </c>
      <c r="Z150" s="37">
        <v>1</v>
      </c>
      <c r="AA150" s="37">
        <v>163814</v>
      </c>
      <c r="AB150" s="37">
        <v>163814</v>
      </c>
    </row>
    <row r="151" spans="1:28">
      <c r="A151" t="s">
        <v>242</v>
      </c>
      <c r="B151" t="s">
        <v>243</v>
      </c>
      <c r="C151" t="s">
        <v>244</v>
      </c>
      <c r="D151" t="s">
        <v>309</v>
      </c>
      <c r="E151" t="s">
        <v>14003</v>
      </c>
      <c r="F151" t="s">
        <v>14004</v>
      </c>
      <c r="G151" t="s">
        <v>91</v>
      </c>
      <c r="H151" t="s">
        <v>829</v>
      </c>
      <c r="I151" t="s">
        <v>248</v>
      </c>
      <c r="J151" t="s">
        <v>242</v>
      </c>
      <c r="K151" t="s">
        <v>14005</v>
      </c>
      <c r="L151" t="s">
        <v>13115</v>
      </c>
      <c r="M151" t="s">
        <v>14006</v>
      </c>
      <c r="N151" s="35">
        <v>46021.720138888893</v>
      </c>
      <c r="O151" s="35">
        <v>46021.595833333333</v>
      </c>
      <c r="R151" t="s">
        <v>100</v>
      </c>
      <c r="S151" t="s">
        <v>14007</v>
      </c>
      <c r="T151" t="s">
        <v>102</v>
      </c>
      <c r="U151" t="s">
        <v>14008</v>
      </c>
      <c r="V151" t="s">
        <v>8</v>
      </c>
      <c r="W151" t="s">
        <v>105</v>
      </c>
      <c r="X151" t="s">
        <v>1601</v>
      </c>
      <c r="Z151" s="37">
        <v>1</v>
      </c>
      <c r="AA151" s="37">
        <v>75096</v>
      </c>
      <c r="AB151" s="37">
        <v>75096</v>
      </c>
    </row>
    <row r="152" spans="1:28">
      <c r="A152" t="s">
        <v>707</v>
      </c>
      <c r="B152" t="s">
        <v>708</v>
      </c>
      <c r="C152" t="s">
        <v>160</v>
      </c>
      <c r="D152" t="s">
        <v>709</v>
      </c>
      <c r="E152" t="s">
        <v>14009</v>
      </c>
      <c r="F152" t="s">
        <v>14010</v>
      </c>
      <c r="G152" t="s">
        <v>91</v>
      </c>
      <c r="H152" t="s">
        <v>829</v>
      </c>
      <c r="I152" t="s">
        <v>712</v>
      </c>
      <c r="J152" t="s">
        <v>713</v>
      </c>
      <c r="K152" t="s">
        <v>14011</v>
      </c>
      <c r="L152" t="s">
        <v>13115</v>
      </c>
      <c r="M152" t="s">
        <v>14012</v>
      </c>
      <c r="N152" s="35">
        <v>46021.743055555547</v>
      </c>
      <c r="O152" s="35">
        <v>46021.509027777778</v>
      </c>
      <c r="R152" t="s">
        <v>100</v>
      </c>
      <c r="S152" t="s">
        <v>14013</v>
      </c>
      <c r="T152" t="s">
        <v>102</v>
      </c>
      <c r="U152" t="s">
        <v>14014</v>
      </c>
      <c r="V152" t="s">
        <v>11</v>
      </c>
      <c r="W152" t="s">
        <v>105</v>
      </c>
      <c r="X152" t="s">
        <v>718</v>
      </c>
      <c r="Z152" s="37">
        <v>1</v>
      </c>
      <c r="AA152" s="37">
        <v>163814</v>
      </c>
      <c r="AB152" s="37">
        <v>163814</v>
      </c>
    </row>
    <row r="153" spans="1:28">
      <c r="A153" t="s">
        <v>297</v>
      </c>
      <c r="B153" t="s">
        <v>298</v>
      </c>
      <c r="C153" t="s">
        <v>110</v>
      </c>
      <c r="D153" t="s">
        <v>352</v>
      </c>
      <c r="E153" t="s">
        <v>14015</v>
      </c>
      <c r="F153" t="s">
        <v>14016</v>
      </c>
      <c r="G153" t="s">
        <v>91</v>
      </c>
      <c r="H153" t="s">
        <v>829</v>
      </c>
      <c r="I153" t="s">
        <v>302</v>
      </c>
      <c r="J153" t="s">
        <v>297</v>
      </c>
      <c r="K153" t="s">
        <v>14017</v>
      </c>
      <c r="L153" t="s">
        <v>13115</v>
      </c>
      <c r="M153" t="s">
        <v>14018</v>
      </c>
      <c r="N153" s="35">
        <v>46021.705555555563</v>
      </c>
      <c r="O153" s="35">
        <v>46021.63958333333</v>
      </c>
      <c r="R153" t="s">
        <v>100</v>
      </c>
      <c r="S153" t="s">
        <v>14019</v>
      </c>
      <c r="T153" t="s">
        <v>102</v>
      </c>
      <c r="U153" t="s">
        <v>14020</v>
      </c>
      <c r="V153" t="s">
        <v>8</v>
      </c>
      <c r="W153" t="s">
        <v>105</v>
      </c>
      <c r="X153" t="s">
        <v>491</v>
      </c>
      <c r="Z153" s="37">
        <v>1</v>
      </c>
      <c r="AA153" s="37">
        <v>75096</v>
      </c>
      <c r="AB153" s="37">
        <v>75096</v>
      </c>
    </row>
    <row r="154" spans="1:28">
      <c r="A154" t="s">
        <v>242</v>
      </c>
      <c r="B154" t="s">
        <v>243</v>
      </c>
      <c r="C154" t="s">
        <v>244</v>
      </c>
      <c r="D154" t="s">
        <v>309</v>
      </c>
      <c r="E154" t="s">
        <v>14021</v>
      </c>
      <c r="F154" t="s">
        <v>14022</v>
      </c>
      <c r="G154" t="s">
        <v>91</v>
      </c>
      <c r="H154" t="s">
        <v>829</v>
      </c>
      <c r="I154" t="s">
        <v>248</v>
      </c>
      <c r="J154" t="s">
        <v>242</v>
      </c>
      <c r="K154" t="s">
        <v>14023</v>
      </c>
      <c r="L154" t="s">
        <v>13115</v>
      </c>
      <c r="M154" t="s">
        <v>14024</v>
      </c>
      <c r="N154" s="35">
        <v>46022.879166666673</v>
      </c>
      <c r="O154" s="35">
        <v>46022.583333333343</v>
      </c>
      <c r="R154" t="s">
        <v>100</v>
      </c>
      <c r="S154" t="s">
        <v>14025</v>
      </c>
      <c r="T154" t="s">
        <v>102</v>
      </c>
      <c r="U154" t="s">
        <v>14026</v>
      </c>
      <c r="V154" t="s">
        <v>8</v>
      </c>
      <c r="W154" t="s">
        <v>105</v>
      </c>
      <c r="X154" t="s">
        <v>272</v>
      </c>
      <c r="Z154" s="37">
        <v>1</v>
      </c>
      <c r="AA154" s="37">
        <v>75096</v>
      </c>
      <c r="AB154" s="37">
        <v>75096</v>
      </c>
    </row>
    <row r="155" spans="1:28">
      <c r="A155" t="s">
        <v>108</v>
      </c>
      <c r="B155" t="s">
        <v>298</v>
      </c>
      <c r="C155" t="s">
        <v>110</v>
      </c>
      <c r="D155" t="s">
        <v>180</v>
      </c>
      <c r="E155" t="s">
        <v>14027</v>
      </c>
      <c r="F155" t="s">
        <v>14028</v>
      </c>
      <c r="G155" t="s">
        <v>91</v>
      </c>
      <c r="H155" t="s">
        <v>829</v>
      </c>
      <c r="I155" t="s">
        <v>183</v>
      </c>
      <c r="J155" t="s">
        <v>108</v>
      </c>
      <c r="K155" t="s">
        <v>14029</v>
      </c>
      <c r="L155" t="s">
        <v>13115</v>
      </c>
      <c r="M155" t="s">
        <v>14030</v>
      </c>
      <c r="N155" s="35">
        <v>46022.316666666673</v>
      </c>
      <c r="O155" s="35">
        <v>46022.472916666673</v>
      </c>
      <c r="R155" t="s">
        <v>100</v>
      </c>
      <c r="S155" t="s">
        <v>14031</v>
      </c>
      <c r="T155" t="s">
        <v>102</v>
      </c>
      <c r="U155" t="s">
        <v>14032</v>
      </c>
      <c r="V155" t="s">
        <v>8</v>
      </c>
      <c r="W155" t="s">
        <v>105</v>
      </c>
      <c r="X155" t="s">
        <v>122</v>
      </c>
      <c r="Z155" s="37">
        <v>1</v>
      </c>
      <c r="AA155" s="37">
        <v>75096</v>
      </c>
      <c r="AB155" s="37">
        <v>75096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310"/>
  <sheetViews>
    <sheetView topLeftCell="V1" workbookViewId="0">
      <selection activeCell="AD1" sqref="AD1:A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7" width="11" customWidth="1"/>
    <col min="8" max="8" width="20" customWidth="1"/>
    <col min="9" max="9" width="22" customWidth="1"/>
    <col min="10" max="10" width="41" customWidth="1"/>
    <col min="11" max="11" width="10" customWidth="1"/>
    <col min="12" max="12" width="31" customWidth="1"/>
    <col min="13" max="13" width="41" customWidth="1"/>
    <col min="14" max="14" width="44" customWidth="1"/>
    <col min="15" max="15" width="18" customWidth="1"/>
    <col min="16" max="16" width="13" customWidth="1"/>
    <col min="17" max="17" width="26" customWidth="1"/>
    <col min="18" max="18" width="41" customWidth="1"/>
    <col min="19" max="19" width="35" customWidth="1"/>
    <col min="20" max="20" width="50" customWidth="1"/>
    <col min="21" max="21" width="20" customWidth="1"/>
    <col min="22" max="22" width="32" customWidth="1"/>
    <col min="23" max="23" width="14" customWidth="1"/>
    <col min="24" max="24" width="19" customWidth="1"/>
    <col min="25" max="25" width="36" customWidth="1"/>
    <col min="26" max="26" width="16" customWidth="1"/>
    <col min="27" max="27" width="15" customWidth="1"/>
    <col min="28" max="28" width="34" customWidth="1"/>
    <col min="29" max="29" width="39" customWidth="1"/>
    <col min="30" max="30" width="27" customWidth="1"/>
  </cols>
  <sheetData>
    <row r="1" spans="1:30" ht="28.8">
      <c r="A1" s="36" t="s">
        <v>56</v>
      </c>
      <c r="B1" s="36" t="s">
        <v>57</v>
      </c>
      <c r="C1" s="36" t="s">
        <v>58</v>
      </c>
      <c r="D1" s="36" t="s">
        <v>59</v>
      </c>
      <c r="E1" s="36" t="s">
        <v>60</v>
      </c>
      <c r="F1" s="36" t="s">
        <v>61</v>
      </c>
      <c r="G1" s="36" t="s">
        <v>62</v>
      </c>
      <c r="H1" s="36" t="s">
        <v>64</v>
      </c>
      <c r="I1" s="36" t="s">
        <v>65</v>
      </c>
      <c r="J1" s="36" t="s">
        <v>66</v>
      </c>
      <c r="K1" s="36" t="s">
        <v>67</v>
      </c>
      <c r="L1" s="36" t="s">
        <v>68</v>
      </c>
      <c r="M1" s="36" t="s">
        <v>937</v>
      </c>
      <c r="N1" s="36" t="s">
        <v>938</v>
      </c>
      <c r="O1" s="36" t="s">
        <v>14033</v>
      </c>
      <c r="P1" s="36" t="s">
        <v>940</v>
      </c>
      <c r="Q1" s="36" t="s">
        <v>941</v>
      </c>
      <c r="R1" s="36" t="s">
        <v>942</v>
      </c>
      <c r="S1" s="36" t="s">
        <v>73</v>
      </c>
      <c r="T1" s="36" t="s">
        <v>943</v>
      </c>
      <c r="U1" s="36" t="s">
        <v>75</v>
      </c>
      <c r="V1" s="36" t="s">
        <v>76</v>
      </c>
      <c r="W1" s="36" t="s">
        <v>77</v>
      </c>
      <c r="X1" s="36" t="s">
        <v>78</v>
      </c>
      <c r="Y1" s="36" t="s">
        <v>79</v>
      </c>
      <c r="Z1" s="36" t="s">
        <v>80</v>
      </c>
      <c r="AA1" s="36" t="s">
        <v>81</v>
      </c>
      <c r="AB1" s="36" t="s">
        <v>82</v>
      </c>
      <c r="AC1" s="36" t="s">
        <v>83</v>
      </c>
      <c r="AD1" s="36" t="s">
        <v>13111</v>
      </c>
    </row>
    <row r="2" spans="1:30">
      <c r="A2" t="s">
        <v>750</v>
      </c>
      <c r="B2" t="s">
        <v>957</v>
      </c>
      <c r="C2" t="s">
        <v>286</v>
      </c>
      <c r="D2" t="s">
        <v>3912</v>
      </c>
      <c r="E2" t="s">
        <v>14034</v>
      </c>
      <c r="F2" t="s">
        <v>14035</v>
      </c>
      <c r="G2" t="s">
        <v>947</v>
      </c>
      <c r="H2" t="s">
        <v>754</v>
      </c>
      <c r="I2" t="s">
        <v>3915</v>
      </c>
      <c r="J2" t="s">
        <v>14036</v>
      </c>
      <c r="K2" t="s">
        <v>13115</v>
      </c>
      <c r="L2" t="s">
        <v>14037</v>
      </c>
      <c r="M2" s="35">
        <v>45981.637499999997</v>
      </c>
      <c r="N2" s="35">
        <v>45995.603472222218</v>
      </c>
      <c r="P2" t="s">
        <v>14038</v>
      </c>
      <c r="Q2" t="s">
        <v>1100</v>
      </c>
      <c r="R2" t="s">
        <v>14039</v>
      </c>
      <c r="S2" t="s">
        <v>100</v>
      </c>
      <c r="T2" t="s">
        <v>14040</v>
      </c>
      <c r="U2" t="s">
        <v>102</v>
      </c>
      <c r="V2" t="s">
        <v>14041</v>
      </c>
      <c r="W2" t="s">
        <v>15</v>
      </c>
      <c r="X2" t="s">
        <v>105</v>
      </c>
      <c r="Y2" t="s">
        <v>1094</v>
      </c>
      <c r="Z2" s="37">
        <v>1</v>
      </c>
      <c r="AA2" t="s">
        <v>107</v>
      </c>
      <c r="AB2" s="37">
        <v>479589</v>
      </c>
      <c r="AC2" s="37">
        <v>196537</v>
      </c>
      <c r="AD2" s="37">
        <v>479589</v>
      </c>
    </row>
    <row r="3" spans="1:30">
      <c r="A3" t="s">
        <v>750</v>
      </c>
      <c r="B3" t="s">
        <v>957</v>
      </c>
      <c r="C3" t="s">
        <v>286</v>
      </c>
      <c r="D3" t="s">
        <v>1272</v>
      </c>
      <c r="E3" t="s">
        <v>14042</v>
      </c>
      <c r="F3" t="s">
        <v>14043</v>
      </c>
      <c r="G3" t="s">
        <v>947</v>
      </c>
      <c r="H3" t="s">
        <v>165</v>
      </c>
      <c r="I3" t="s">
        <v>1275</v>
      </c>
      <c r="J3" t="s">
        <v>14044</v>
      </c>
      <c r="K3" t="s">
        <v>13115</v>
      </c>
      <c r="L3" t="s">
        <v>14045</v>
      </c>
      <c r="M3" s="35">
        <v>45987.423611111109</v>
      </c>
      <c r="N3" s="35">
        <v>45993.73541666667</v>
      </c>
      <c r="P3" t="s">
        <v>951</v>
      </c>
      <c r="Q3" t="s">
        <v>962</v>
      </c>
      <c r="R3" t="s">
        <v>962</v>
      </c>
      <c r="S3" t="s">
        <v>100</v>
      </c>
      <c r="T3" t="s">
        <v>14046</v>
      </c>
      <c r="U3" t="s">
        <v>102</v>
      </c>
      <c r="V3" t="s">
        <v>14047</v>
      </c>
      <c r="W3" t="s">
        <v>13</v>
      </c>
      <c r="X3" t="s">
        <v>105</v>
      </c>
      <c r="Y3" t="s">
        <v>760</v>
      </c>
      <c r="Z3" s="37">
        <v>1</v>
      </c>
      <c r="AA3" t="s">
        <v>107</v>
      </c>
      <c r="AB3" s="37">
        <v>275729</v>
      </c>
      <c r="AC3" s="37">
        <v>196537</v>
      </c>
      <c r="AD3" s="37">
        <v>275729</v>
      </c>
    </row>
    <row r="4" spans="1:30">
      <c r="A4" t="s">
        <v>1084</v>
      </c>
      <c r="B4" t="s">
        <v>957</v>
      </c>
      <c r="C4" t="s">
        <v>286</v>
      </c>
      <c r="D4" t="s">
        <v>6619</v>
      </c>
      <c r="E4" t="s">
        <v>14048</v>
      </c>
      <c r="F4" t="s">
        <v>14049</v>
      </c>
      <c r="G4" t="s">
        <v>947</v>
      </c>
      <c r="H4" t="s">
        <v>1088</v>
      </c>
      <c r="I4" t="s">
        <v>6620</v>
      </c>
      <c r="J4" t="s">
        <v>14050</v>
      </c>
      <c r="K4" t="s">
        <v>13115</v>
      </c>
      <c r="L4" t="s">
        <v>14051</v>
      </c>
      <c r="M4" s="35">
        <v>45988.688888888893</v>
      </c>
      <c r="N4" s="35">
        <v>45993.686805555553</v>
      </c>
      <c r="P4" t="s">
        <v>14052</v>
      </c>
      <c r="Q4" t="s">
        <v>14053</v>
      </c>
      <c r="R4" t="s">
        <v>14054</v>
      </c>
      <c r="S4" t="s">
        <v>1047</v>
      </c>
      <c r="T4" t="s">
        <v>14055</v>
      </c>
      <c r="U4" t="s">
        <v>102</v>
      </c>
      <c r="V4" t="s">
        <v>14056</v>
      </c>
      <c r="W4" t="s">
        <v>8</v>
      </c>
      <c r="X4" t="s">
        <v>105</v>
      </c>
      <c r="Y4" t="s">
        <v>1094</v>
      </c>
      <c r="Z4" s="37">
        <v>2</v>
      </c>
      <c r="AA4" t="s">
        <v>107</v>
      </c>
      <c r="AB4" s="37">
        <v>131920</v>
      </c>
      <c r="AC4" s="37">
        <v>75096</v>
      </c>
      <c r="AD4" s="37">
        <v>131920</v>
      </c>
    </row>
    <row r="5" spans="1:30">
      <c r="A5" t="s">
        <v>297</v>
      </c>
      <c r="B5" t="s">
        <v>109</v>
      </c>
      <c r="C5" t="s">
        <v>110</v>
      </c>
      <c r="D5" t="s">
        <v>2546</v>
      </c>
      <c r="E5" t="s">
        <v>14057</v>
      </c>
      <c r="F5" t="s">
        <v>14058</v>
      </c>
      <c r="G5" t="s">
        <v>947</v>
      </c>
      <c r="H5" t="s">
        <v>655</v>
      </c>
      <c r="I5" t="s">
        <v>2549</v>
      </c>
      <c r="J5" t="s">
        <v>14059</v>
      </c>
      <c r="K5" t="s">
        <v>13115</v>
      </c>
      <c r="L5" t="s">
        <v>14060</v>
      </c>
      <c r="M5" s="35">
        <v>45989.370833333327</v>
      </c>
      <c r="N5" s="35">
        <v>45992.588194444441</v>
      </c>
      <c r="P5" t="s">
        <v>14052</v>
      </c>
      <c r="Q5" t="s">
        <v>1356</v>
      </c>
      <c r="R5" t="s">
        <v>14061</v>
      </c>
      <c r="T5" t="s">
        <v>14062</v>
      </c>
      <c r="U5" t="s">
        <v>955</v>
      </c>
      <c r="W5" t="s">
        <v>13</v>
      </c>
      <c r="X5" t="s">
        <v>105</v>
      </c>
      <c r="Y5" t="s">
        <v>1858</v>
      </c>
      <c r="Z5" s="37">
        <v>0</v>
      </c>
      <c r="AA5" t="s">
        <v>107</v>
      </c>
      <c r="AB5" s="37">
        <v>41241</v>
      </c>
      <c r="AC5" s="37">
        <v>0</v>
      </c>
      <c r="AD5" s="37">
        <v>41241</v>
      </c>
    </row>
    <row r="6" spans="1:30">
      <c r="A6" t="s">
        <v>297</v>
      </c>
      <c r="B6" t="s">
        <v>109</v>
      </c>
      <c r="C6" t="s">
        <v>110</v>
      </c>
      <c r="D6" t="s">
        <v>6478</v>
      </c>
      <c r="E6" t="s">
        <v>14063</v>
      </c>
      <c r="F6" t="s">
        <v>14064</v>
      </c>
      <c r="G6" t="s">
        <v>947</v>
      </c>
      <c r="H6" t="s">
        <v>655</v>
      </c>
      <c r="I6" t="s">
        <v>6479</v>
      </c>
      <c r="J6" t="s">
        <v>14065</v>
      </c>
      <c r="K6" t="s">
        <v>13115</v>
      </c>
      <c r="L6" t="s">
        <v>14066</v>
      </c>
      <c r="M6" s="35">
        <v>45989.425000000003</v>
      </c>
      <c r="N6" s="35">
        <v>45992.655555555553</v>
      </c>
      <c r="P6" t="s">
        <v>14052</v>
      </c>
      <c r="Q6" t="s">
        <v>1356</v>
      </c>
      <c r="R6" t="s">
        <v>14061</v>
      </c>
      <c r="T6" t="s">
        <v>14067</v>
      </c>
      <c r="U6" t="s">
        <v>955</v>
      </c>
      <c r="W6" t="s">
        <v>13</v>
      </c>
      <c r="X6" t="s">
        <v>105</v>
      </c>
      <c r="Y6" t="s">
        <v>1858</v>
      </c>
      <c r="Z6" s="37">
        <v>0</v>
      </c>
      <c r="AA6" t="s">
        <v>107</v>
      </c>
      <c r="AB6" s="37">
        <v>41241</v>
      </c>
      <c r="AC6" s="37">
        <v>0</v>
      </c>
      <c r="AD6" s="37">
        <v>41241</v>
      </c>
    </row>
    <row r="7" spans="1:30">
      <c r="A7" t="s">
        <v>297</v>
      </c>
      <c r="B7" t="s">
        <v>109</v>
      </c>
      <c r="C7" t="s">
        <v>110</v>
      </c>
      <c r="D7" t="s">
        <v>1610</v>
      </c>
      <c r="E7" t="s">
        <v>14068</v>
      </c>
      <c r="F7" t="s">
        <v>14069</v>
      </c>
      <c r="G7" t="s">
        <v>947</v>
      </c>
      <c r="H7" t="s">
        <v>302</v>
      </c>
      <c r="I7" t="s">
        <v>1613</v>
      </c>
      <c r="J7" t="s">
        <v>14070</v>
      </c>
      <c r="K7" t="s">
        <v>13115</v>
      </c>
      <c r="L7" t="s">
        <v>14071</v>
      </c>
      <c r="M7" s="35">
        <v>45989.472916666673</v>
      </c>
      <c r="N7" s="35">
        <v>45993.740277777782</v>
      </c>
      <c r="P7" t="s">
        <v>14038</v>
      </c>
      <c r="Q7" t="s">
        <v>1268</v>
      </c>
      <c r="R7" t="s">
        <v>14072</v>
      </c>
      <c r="T7" t="s">
        <v>14073</v>
      </c>
      <c r="U7" t="s">
        <v>955</v>
      </c>
      <c r="W7" t="s">
        <v>13</v>
      </c>
      <c r="X7" t="s">
        <v>105</v>
      </c>
      <c r="Y7" t="s">
        <v>787</v>
      </c>
      <c r="Z7" s="37">
        <v>0</v>
      </c>
      <c r="AA7" t="s">
        <v>107</v>
      </c>
      <c r="AB7" s="37">
        <v>41241</v>
      </c>
      <c r="AC7" s="37">
        <v>0</v>
      </c>
      <c r="AD7" s="37">
        <v>41241</v>
      </c>
    </row>
    <row r="8" spans="1:30">
      <c r="A8" t="s">
        <v>242</v>
      </c>
      <c r="B8" t="s">
        <v>248</v>
      </c>
      <c r="C8" t="s">
        <v>244</v>
      </c>
      <c r="D8" t="s">
        <v>4891</v>
      </c>
      <c r="E8" t="s">
        <v>14074</v>
      </c>
      <c r="F8" t="s">
        <v>14075</v>
      </c>
      <c r="G8" t="s">
        <v>947</v>
      </c>
      <c r="H8" t="s">
        <v>248</v>
      </c>
      <c r="I8" t="s">
        <v>4894</v>
      </c>
      <c r="J8" t="s">
        <v>14076</v>
      </c>
      <c r="K8" t="s">
        <v>13115</v>
      </c>
      <c r="L8" t="s">
        <v>14077</v>
      </c>
      <c r="M8" s="35">
        <v>45989.488888888889</v>
      </c>
      <c r="N8" s="35">
        <v>45992.59097222222</v>
      </c>
      <c r="P8" t="s">
        <v>14052</v>
      </c>
      <c r="Q8" t="s">
        <v>1356</v>
      </c>
      <c r="R8" t="s">
        <v>14078</v>
      </c>
      <c r="T8" t="s">
        <v>14079</v>
      </c>
      <c r="U8" t="s">
        <v>955</v>
      </c>
      <c r="W8" t="s">
        <v>15</v>
      </c>
      <c r="X8" t="s">
        <v>105</v>
      </c>
      <c r="Y8" t="s">
        <v>1588</v>
      </c>
      <c r="Z8" s="37">
        <v>0</v>
      </c>
      <c r="AA8" t="s">
        <v>107</v>
      </c>
      <c r="AB8" s="37">
        <v>41241</v>
      </c>
      <c r="AC8" s="37">
        <v>0</v>
      </c>
      <c r="AD8" s="37">
        <v>41241</v>
      </c>
    </row>
    <row r="9" spans="1:30">
      <c r="A9" t="s">
        <v>242</v>
      </c>
      <c r="B9" t="s">
        <v>248</v>
      </c>
      <c r="C9" t="s">
        <v>244</v>
      </c>
      <c r="D9" t="s">
        <v>309</v>
      </c>
      <c r="E9" t="s">
        <v>14080</v>
      </c>
      <c r="F9" t="s">
        <v>14081</v>
      </c>
      <c r="G9" t="s">
        <v>947</v>
      </c>
      <c r="H9" t="s">
        <v>248</v>
      </c>
      <c r="I9" t="s">
        <v>242</v>
      </c>
      <c r="J9" t="s">
        <v>14082</v>
      </c>
      <c r="K9" t="s">
        <v>13115</v>
      </c>
      <c r="L9" t="s">
        <v>14083</v>
      </c>
      <c r="M9" s="35">
        <v>45989.532638888893</v>
      </c>
      <c r="N9" s="35">
        <v>45992.546527777777</v>
      </c>
      <c r="P9" t="s">
        <v>951</v>
      </c>
      <c r="Q9" t="s">
        <v>1027</v>
      </c>
      <c r="R9" t="s">
        <v>1028</v>
      </c>
      <c r="S9" t="s">
        <v>1047</v>
      </c>
      <c r="T9" t="s">
        <v>14084</v>
      </c>
      <c r="U9" t="s">
        <v>102</v>
      </c>
      <c r="V9" t="s">
        <v>14085</v>
      </c>
      <c r="W9" t="s">
        <v>8</v>
      </c>
      <c r="X9" t="s">
        <v>105</v>
      </c>
      <c r="Y9" t="s">
        <v>1929</v>
      </c>
      <c r="Z9" s="37">
        <v>2</v>
      </c>
      <c r="AA9" t="s">
        <v>107</v>
      </c>
      <c r="AB9" s="37">
        <v>131920</v>
      </c>
      <c r="AC9" s="37">
        <v>75096</v>
      </c>
      <c r="AD9" s="37">
        <v>131920</v>
      </c>
    </row>
    <row r="10" spans="1:30">
      <c r="A10" t="s">
        <v>1261</v>
      </c>
      <c r="B10" t="s">
        <v>124</v>
      </c>
      <c r="C10" t="s">
        <v>125</v>
      </c>
      <c r="D10" t="s">
        <v>2524</v>
      </c>
      <c r="E10" t="s">
        <v>14086</v>
      </c>
      <c r="F10" t="s">
        <v>14087</v>
      </c>
      <c r="G10" t="s">
        <v>947</v>
      </c>
      <c r="H10" t="s">
        <v>1265</v>
      </c>
      <c r="I10" t="s">
        <v>196</v>
      </c>
      <c r="J10" t="s">
        <v>14088</v>
      </c>
      <c r="K10" t="s">
        <v>13115</v>
      </c>
      <c r="L10" t="s">
        <v>14089</v>
      </c>
      <c r="M10" s="35">
        <v>45989.6875</v>
      </c>
      <c r="N10" s="35">
        <v>45992.65902777778</v>
      </c>
      <c r="P10" t="s">
        <v>951</v>
      </c>
      <c r="Q10" t="s">
        <v>1056</v>
      </c>
      <c r="R10" t="s">
        <v>993</v>
      </c>
      <c r="S10" t="s">
        <v>100</v>
      </c>
      <c r="T10" t="s">
        <v>14090</v>
      </c>
      <c r="U10" t="s">
        <v>102</v>
      </c>
      <c r="V10" t="s">
        <v>14091</v>
      </c>
      <c r="W10" t="s">
        <v>11</v>
      </c>
      <c r="X10" t="s">
        <v>105</v>
      </c>
      <c r="Y10" t="s">
        <v>1271</v>
      </c>
      <c r="Z10" s="37">
        <v>1</v>
      </c>
      <c r="AA10" t="s">
        <v>107</v>
      </c>
      <c r="AB10" s="37">
        <v>144968</v>
      </c>
      <c r="AC10" s="37">
        <v>140396</v>
      </c>
      <c r="AD10" s="37">
        <v>144968</v>
      </c>
    </row>
    <row r="11" spans="1:30">
      <c r="A11" t="s">
        <v>242</v>
      </c>
      <c r="B11" t="s">
        <v>248</v>
      </c>
      <c r="C11" t="s">
        <v>244</v>
      </c>
      <c r="D11" t="s">
        <v>2759</v>
      </c>
      <c r="E11" t="s">
        <v>14092</v>
      </c>
      <c r="F11" t="s">
        <v>14093</v>
      </c>
      <c r="G11" t="s">
        <v>947</v>
      </c>
      <c r="H11" t="s">
        <v>248</v>
      </c>
      <c r="I11" t="s">
        <v>2762</v>
      </c>
      <c r="J11" t="s">
        <v>14094</v>
      </c>
      <c r="K11" t="s">
        <v>13115</v>
      </c>
      <c r="L11" t="s">
        <v>14095</v>
      </c>
      <c r="M11" s="35">
        <v>45990.688888888893</v>
      </c>
      <c r="N11" s="35">
        <v>45992.685416666667</v>
      </c>
      <c r="P11" t="s">
        <v>14052</v>
      </c>
      <c r="Q11" t="s">
        <v>14053</v>
      </c>
      <c r="R11" t="s">
        <v>14096</v>
      </c>
      <c r="S11" t="s">
        <v>100</v>
      </c>
      <c r="T11" t="s">
        <v>14097</v>
      </c>
      <c r="U11" t="s">
        <v>955</v>
      </c>
      <c r="W11" t="s">
        <v>11</v>
      </c>
      <c r="X11" t="s">
        <v>105</v>
      </c>
      <c r="Y11" t="s">
        <v>14098</v>
      </c>
      <c r="Z11" s="37">
        <v>0</v>
      </c>
      <c r="AA11" t="s">
        <v>107</v>
      </c>
      <c r="AB11" s="37">
        <v>41241</v>
      </c>
      <c r="AC11" s="37">
        <v>0</v>
      </c>
      <c r="AD11" s="37">
        <v>41241</v>
      </c>
    </row>
    <row r="12" spans="1:30">
      <c r="A12" t="s">
        <v>189</v>
      </c>
      <c r="B12" t="s">
        <v>190</v>
      </c>
      <c r="C12" t="s">
        <v>191</v>
      </c>
      <c r="D12" t="s">
        <v>14099</v>
      </c>
      <c r="E12" t="s">
        <v>14100</v>
      </c>
      <c r="F12" t="s">
        <v>14101</v>
      </c>
      <c r="G12" t="s">
        <v>947</v>
      </c>
      <c r="H12" t="s">
        <v>276</v>
      </c>
      <c r="I12" t="s">
        <v>14102</v>
      </c>
      <c r="J12" t="s">
        <v>14103</v>
      </c>
      <c r="K12" t="s">
        <v>13115</v>
      </c>
      <c r="L12" t="s">
        <v>14104</v>
      </c>
      <c r="M12" s="35">
        <v>45990.429166666669</v>
      </c>
      <c r="N12" s="35">
        <v>45993.691666666673</v>
      </c>
      <c r="P12" t="s">
        <v>14052</v>
      </c>
      <c r="Q12" t="s">
        <v>1356</v>
      </c>
      <c r="R12" t="s">
        <v>14105</v>
      </c>
      <c r="T12" t="s">
        <v>14106</v>
      </c>
      <c r="U12" t="s">
        <v>955</v>
      </c>
      <c r="W12" t="s">
        <v>15</v>
      </c>
      <c r="X12" t="s">
        <v>282</v>
      </c>
      <c r="Y12" t="s">
        <v>2405</v>
      </c>
      <c r="Z12" s="37">
        <v>0</v>
      </c>
      <c r="AA12" t="s">
        <v>107</v>
      </c>
      <c r="AB12" s="37">
        <v>41241</v>
      </c>
      <c r="AC12" s="37">
        <v>0</v>
      </c>
      <c r="AD12" s="37">
        <v>41241</v>
      </c>
    </row>
    <row r="13" spans="1:30">
      <c r="A13" t="s">
        <v>297</v>
      </c>
      <c r="B13" t="s">
        <v>109</v>
      </c>
      <c r="C13" t="s">
        <v>110</v>
      </c>
      <c r="D13" t="s">
        <v>6626</v>
      </c>
      <c r="E13" t="s">
        <v>14107</v>
      </c>
      <c r="F13" t="s">
        <v>14108</v>
      </c>
      <c r="G13" t="s">
        <v>947</v>
      </c>
      <c r="H13" t="s">
        <v>655</v>
      </c>
      <c r="I13" t="s">
        <v>6627</v>
      </c>
      <c r="J13" t="s">
        <v>14109</v>
      </c>
      <c r="K13" t="s">
        <v>13115</v>
      </c>
      <c r="L13" t="s">
        <v>14110</v>
      </c>
      <c r="M13" s="35">
        <v>45990.445833333331</v>
      </c>
      <c r="N13" s="35">
        <v>45993.40902777778</v>
      </c>
      <c r="P13" t="s">
        <v>14052</v>
      </c>
      <c r="Q13" t="s">
        <v>1356</v>
      </c>
      <c r="R13" t="s">
        <v>14061</v>
      </c>
      <c r="T13" t="s">
        <v>14111</v>
      </c>
      <c r="U13" t="s">
        <v>955</v>
      </c>
      <c r="W13" t="s">
        <v>15</v>
      </c>
      <c r="X13" t="s">
        <v>105</v>
      </c>
      <c r="Y13" t="s">
        <v>1858</v>
      </c>
      <c r="Z13" s="37">
        <v>0</v>
      </c>
      <c r="AA13" t="s">
        <v>107</v>
      </c>
      <c r="AB13" s="37">
        <v>41241</v>
      </c>
      <c r="AC13" s="37">
        <v>0</v>
      </c>
      <c r="AD13" s="37">
        <v>41241</v>
      </c>
    </row>
    <row r="14" spans="1:30">
      <c r="A14" t="s">
        <v>189</v>
      </c>
      <c r="B14" t="s">
        <v>190</v>
      </c>
      <c r="C14" t="s">
        <v>191</v>
      </c>
      <c r="D14" t="s">
        <v>3430</v>
      </c>
      <c r="E14" t="s">
        <v>14112</v>
      </c>
      <c r="F14" t="s">
        <v>14113</v>
      </c>
      <c r="G14" t="s">
        <v>947</v>
      </c>
      <c r="H14" t="s">
        <v>195</v>
      </c>
      <c r="I14" t="s">
        <v>3433</v>
      </c>
      <c r="J14" t="s">
        <v>14114</v>
      </c>
      <c r="K14" t="s">
        <v>13115</v>
      </c>
      <c r="L14" t="s">
        <v>14115</v>
      </c>
      <c r="M14" s="35">
        <v>45990.458333333343</v>
      </c>
      <c r="N14" s="35">
        <v>45992.594444444447</v>
      </c>
      <c r="P14" t="s">
        <v>1000</v>
      </c>
      <c r="Q14" t="s">
        <v>1356</v>
      </c>
      <c r="R14" t="s">
        <v>1357</v>
      </c>
      <c r="S14" t="s">
        <v>100</v>
      </c>
      <c r="T14" t="s">
        <v>14116</v>
      </c>
      <c r="U14" t="s">
        <v>102</v>
      </c>
      <c r="V14" t="s">
        <v>14117</v>
      </c>
      <c r="W14" t="s">
        <v>11</v>
      </c>
      <c r="X14" t="s">
        <v>105</v>
      </c>
      <c r="Y14" t="s">
        <v>553</v>
      </c>
      <c r="Z14" s="37">
        <v>1</v>
      </c>
      <c r="AA14" t="s">
        <v>107</v>
      </c>
      <c r="AB14" s="37">
        <v>144968</v>
      </c>
      <c r="AC14" s="37">
        <v>140396</v>
      </c>
      <c r="AD14" s="37">
        <v>144968</v>
      </c>
    </row>
    <row r="15" spans="1:30">
      <c r="A15" t="s">
        <v>189</v>
      </c>
      <c r="B15" t="s">
        <v>190</v>
      </c>
      <c r="C15" t="s">
        <v>191</v>
      </c>
      <c r="D15" t="s">
        <v>210</v>
      </c>
      <c r="E15" t="s">
        <v>14118</v>
      </c>
      <c r="F15" t="s">
        <v>14119</v>
      </c>
      <c r="G15" t="s">
        <v>947</v>
      </c>
      <c r="H15" t="s">
        <v>195</v>
      </c>
      <c r="I15" t="s">
        <v>189</v>
      </c>
      <c r="J15" t="s">
        <v>14120</v>
      </c>
      <c r="K15" t="s">
        <v>13115</v>
      </c>
      <c r="L15" t="s">
        <v>14121</v>
      </c>
      <c r="M15" s="35">
        <v>45990.48541666667</v>
      </c>
      <c r="N15" s="35">
        <v>45993.413194444453</v>
      </c>
      <c r="P15" t="s">
        <v>951</v>
      </c>
      <c r="Q15" t="s">
        <v>952</v>
      </c>
      <c r="R15" t="s">
        <v>1190</v>
      </c>
      <c r="S15" t="s">
        <v>100</v>
      </c>
      <c r="T15" t="s">
        <v>14122</v>
      </c>
      <c r="U15" t="s">
        <v>102</v>
      </c>
      <c r="V15" t="s">
        <v>14123</v>
      </c>
      <c r="W15" t="s">
        <v>8</v>
      </c>
      <c r="X15" t="s">
        <v>105</v>
      </c>
      <c r="Y15" t="s">
        <v>400</v>
      </c>
      <c r="Z15" s="37">
        <v>1</v>
      </c>
      <c r="AA15" t="s">
        <v>107</v>
      </c>
      <c r="AB15" s="37">
        <v>65960</v>
      </c>
      <c r="AC15" s="37">
        <v>75096</v>
      </c>
      <c r="AD15" s="37">
        <v>65960</v>
      </c>
    </row>
    <row r="16" spans="1:30">
      <c r="A16" t="s">
        <v>242</v>
      </c>
      <c r="B16" t="s">
        <v>248</v>
      </c>
      <c r="C16" t="s">
        <v>244</v>
      </c>
      <c r="D16" t="s">
        <v>6624</v>
      </c>
      <c r="E16" t="s">
        <v>14124</v>
      </c>
      <c r="F16" t="s">
        <v>14125</v>
      </c>
      <c r="G16" t="s">
        <v>947</v>
      </c>
      <c r="H16" t="s">
        <v>248</v>
      </c>
      <c r="I16" t="s">
        <v>6625</v>
      </c>
      <c r="J16" t="s">
        <v>14126</v>
      </c>
      <c r="K16" t="s">
        <v>13115</v>
      </c>
      <c r="L16" t="s">
        <v>14127</v>
      </c>
      <c r="M16" s="35">
        <v>45990.409722222219</v>
      </c>
      <c r="N16" s="35">
        <v>45993.406944444447</v>
      </c>
      <c r="P16" t="s">
        <v>14052</v>
      </c>
      <c r="Q16" t="s">
        <v>1356</v>
      </c>
      <c r="R16" t="s">
        <v>14128</v>
      </c>
      <c r="S16" t="s">
        <v>100</v>
      </c>
      <c r="U16" t="s">
        <v>955</v>
      </c>
      <c r="W16" t="s">
        <v>13</v>
      </c>
      <c r="X16" t="s">
        <v>105</v>
      </c>
      <c r="Y16" t="s">
        <v>14098</v>
      </c>
      <c r="Z16" s="37">
        <v>0</v>
      </c>
      <c r="AA16" t="s">
        <v>107</v>
      </c>
      <c r="AB16" s="37">
        <v>41241</v>
      </c>
      <c r="AC16" s="37">
        <v>0</v>
      </c>
      <c r="AD16" s="37">
        <v>41241</v>
      </c>
    </row>
    <row r="17" spans="1:30">
      <c r="A17" t="s">
        <v>242</v>
      </c>
      <c r="B17" t="s">
        <v>248</v>
      </c>
      <c r="C17" t="s">
        <v>244</v>
      </c>
      <c r="D17" t="s">
        <v>309</v>
      </c>
      <c r="E17" t="s">
        <v>14129</v>
      </c>
      <c r="F17" t="s">
        <v>14130</v>
      </c>
      <c r="G17" t="s">
        <v>947</v>
      </c>
      <c r="H17" t="s">
        <v>248</v>
      </c>
      <c r="I17" t="s">
        <v>242</v>
      </c>
      <c r="J17" t="s">
        <v>14131</v>
      </c>
      <c r="K17" t="s">
        <v>13115</v>
      </c>
      <c r="L17" t="s">
        <v>14132</v>
      </c>
      <c r="M17" s="35">
        <v>45990.535416666673</v>
      </c>
      <c r="N17" s="35">
        <v>45993.42083333333</v>
      </c>
      <c r="P17" t="s">
        <v>1000</v>
      </c>
      <c r="Q17" t="s">
        <v>1356</v>
      </c>
      <c r="R17" t="s">
        <v>1357</v>
      </c>
      <c r="S17" t="s">
        <v>100</v>
      </c>
      <c r="T17" t="s">
        <v>14133</v>
      </c>
      <c r="U17" t="s">
        <v>102</v>
      </c>
      <c r="V17" t="s">
        <v>14134</v>
      </c>
      <c r="W17" t="s">
        <v>8</v>
      </c>
      <c r="X17" t="s">
        <v>105</v>
      </c>
      <c r="Y17" t="s">
        <v>2012</v>
      </c>
      <c r="Z17" s="37">
        <v>1</v>
      </c>
      <c r="AA17" t="s">
        <v>107</v>
      </c>
      <c r="AB17" s="37">
        <v>65960</v>
      </c>
      <c r="AC17" s="37">
        <v>75096</v>
      </c>
      <c r="AD17" s="37">
        <v>65960</v>
      </c>
    </row>
    <row r="18" spans="1:30">
      <c r="A18" t="s">
        <v>189</v>
      </c>
      <c r="B18" t="s">
        <v>190</v>
      </c>
      <c r="C18" t="s">
        <v>191</v>
      </c>
      <c r="D18" t="s">
        <v>210</v>
      </c>
      <c r="E18" t="s">
        <v>14135</v>
      </c>
      <c r="F18" t="s">
        <v>14136</v>
      </c>
      <c r="G18" t="s">
        <v>947</v>
      </c>
      <c r="H18" t="s">
        <v>195</v>
      </c>
      <c r="I18" t="s">
        <v>189</v>
      </c>
      <c r="J18" t="s">
        <v>14137</v>
      </c>
      <c r="K18" t="s">
        <v>13115</v>
      </c>
      <c r="L18" t="s">
        <v>14138</v>
      </c>
      <c r="M18" s="35">
        <v>45990.850694444453</v>
      </c>
      <c r="N18" s="35">
        <v>45993.427083333343</v>
      </c>
      <c r="P18" t="s">
        <v>951</v>
      </c>
      <c r="Q18" t="s">
        <v>1056</v>
      </c>
      <c r="R18" t="s">
        <v>993</v>
      </c>
      <c r="S18" t="s">
        <v>1347</v>
      </c>
      <c r="T18" t="s">
        <v>14139</v>
      </c>
      <c r="U18" t="s">
        <v>102</v>
      </c>
      <c r="V18" t="s">
        <v>14140</v>
      </c>
      <c r="W18" t="s">
        <v>8</v>
      </c>
      <c r="X18" t="s">
        <v>105</v>
      </c>
      <c r="Y18" t="s">
        <v>400</v>
      </c>
      <c r="Z18" s="37">
        <v>1</v>
      </c>
      <c r="AA18" t="s">
        <v>107</v>
      </c>
      <c r="AB18" s="37">
        <v>65960</v>
      </c>
      <c r="AC18" s="37">
        <v>75096</v>
      </c>
      <c r="AD18" s="37">
        <v>65960</v>
      </c>
    </row>
    <row r="19" spans="1:30">
      <c r="A19" t="s">
        <v>189</v>
      </c>
      <c r="B19" t="s">
        <v>190</v>
      </c>
      <c r="C19" t="s">
        <v>191</v>
      </c>
      <c r="D19" t="s">
        <v>210</v>
      </c>
      <c r="E19" t="s">
        <v>14141</v>
      </c>
      <c r="F19" t="s">
        <v>14142</v>
      </c>
      <c r="G19" t="s">
        <v>947</v>
      </c>
      <c r="H19" t="s">
        <v>195</v>
      </c>
      <c r="I19" t="s">
        <v>189</v>
      </c>
      <c r="J19" t="s">
        <v>14143</v>
      </c>
      <c r="K19" t="s">
        <v>13115</v>
      </c>
      <c r="L19" t="s">
        <v>14144</v>
      </c>
      <c r="M19" s="35">
        <v>45992.738888888889</v>
      </c>
      <c r="N19" s="35">
        <v>45992.731249999997</v>
      </c>
      <c r="P19" t="s">
        <v>951</v>
      </c>
      <c r="Q19" t="s">
        <v>952</v>
      </c>
      <c r="R19" t="s">
        <v>1125</v>
      </c>
      <c r="S19" t="s">
        <v>100</v>
      </c>
      <c r="T19" t="s">
        <v>14145</v>
      </c>
      <c r="U19" t="s">
        <v>955</v>
      </c>
      <c r="W19" t="s">
        <v>8</v>
      </c>
      <c r="X19" t="s">
        <v>105</v>
      </c>
      <c r="Y19" t="s">
        <v>14098</v>
      </c>
      <c r="Z19" s="37">
        <v>0</v>
      </c>
      <c r="AA19" t="s">
        <v>107</v>
      </c>
      <c r="AB19" s="37">
        <v>41241</v>
      </c>
      <c r="AC19" s="37">
        <v>0</v>
      </c>
      <c r="AD19" s="37">
        <v>41241</v>
      </c>
    </row>
    <row r="20" spans="1:30">
      <c r="A20" t="s">
        <v>284</v>
      </c>
      <c r="B20" t="s">
        <v>957</v>
      </c>
      <c r="C20" t="s">
        <v>286</v>
      </c>
      <c r="D20" t="s">
        <v>3223</v>
      </c>
      <c r="E20" t="s">
        <v>14146</v>
      </c>
      <c r="F20" t="s">
        <v>14147</v>
      </c>
      <c r="G20" t="s">
        <v>947</v>
      </c>
      <c r="H20" t="s">
        <v>290</v>
      </c>
      <c r="I20" t="s">
        <v>284</v>
      </c>
      <c r="J20" t="s">
        <v>14148</v>
      </c>
      <c r="K20" t="s">
        <v>13115</v>
      </c>
      <c r="L20" t="s">
        <v>14149</v>
      </c>
      <c r="M20" s="35">
        <v>45992.665277777778</v>
      </c>
      <c r="N20" s="35">
        <v>45993.327777777777</v>
      </c>
      <c r="P20" t="s">
        <v>951</v>
      </c>
      <c r="Q20" t="s">
        <v>1134</v>
      </c>
      <c r="R20" t="s">
        <v>993</v>
      </c>
      <c r="S20" t="s">
        <v>100</v>
      </c>
      <c r="T20" t="s">
        <v>14150</v>
      </c>
      <c r="U20" t="s">
        <v>102</v>
      </c>
      <c r="V20" t="s">
        <v>14151</v>
      </c>
      <c r="W20" t="s">
        <v>8</v>
      </c>
      <c r="X20" t="s">
        <v>105</v>
      </c>
      <c r="Y20" t="s">
        <v>2330</v>
      </c>
      <c r="Z20" s="37">
        <v>1</v>
      </c>
      <c r="AA20" t="s">
        <v>107</v>
      </c>
      <c r="AB20" s="37">
        <v>65960</v>
      </c>
      <c r="AC20" s="37">
        <v>75096</v>
      </c>
      <c r="AD20" s="37">
        <v>65960</v>
      </c>
    </row>
    <row r="21" spans="1:30">
      <c r="A21" t="s">
        <v>242</v>
      </c>
      <c r="B21" t="s">
        <v>248</v>
      </c>
      <c r="C21" t="s">
        <v>244</v>
      </c>
      <c r="D21" t="s">
        <v>309</v>
      </c>
      <c r="E21" t="s">
        <v>14152</v>
      </c>
      <c r="F21" t="s">
        <v>14153</v>
      </c>
      <c r="G21" t="s">
        <v>947</v>
      </c>
      <c r="H21" t="s">
        <v>248</v>
      </c>
      <c r="I21" t="s">
        <v>242</v>
      </c>
      <c r="J21" t="s">
        <v>14154</v>
      </c>
      <c r="K21" t="s">
        <v>13115</v>
      </c>
      <c r="L21" t="s">
        <v>14155</v>
      </c>
      <c r="M21" s="35">
        <v>45992.344444444447</v>
      </c>
      <c r="N21" s="35">
        <v>45993.34375</v>
      </c>
      <c r="P21" t="s">
        <v>14052</v>
      </c>
      <c r="Q21" t="s">
        <v>14053</v>
      </c>
      <c r="R21" t="s">
        <v>14156</v>
      </c>
      <c r="T21" t="s">
        <v>14157</v>
      </c>
      <c r="U21" t="s">
        <v>955</v>
      </c>
      <c r="W21" t="s">
        <v>8</v>
      </c>
      <c r="X21" t="s">
        <v>105</v>
      </c>
      <c r="Y21" t="s">
        <v>14098</v>
      </c>
      <c r="Z21" s="37">
        <v>0</v>
      </c>
      <c r="AA21" t="s">
        <v>107</v>
      </c>
      <c r="AB21" s="37">
        <v>41241</v>
      </c>
      <c r="AC21" s="37">
        <v>0</v>
      </c>
      <c r="AD21" s="37">
        <v>41241</v>
      </c>
    </row>
    <row r="22" spans="1:30">
      <c r="A22" t="s">
        <v>189</v>
      </c>
      <c r="B22" t="s">
        <v>190</v>
      </c>
      <c r="C22" t="s">
        <v>191</v>
      </c>
      <c r="D22" t="s">
        <v>210</v>
      </c>
      <c r="E22" t="s">
        <v>14158</v>
      </c>
      <c r="F22" t="s">
        <v>14159</v>
      </c>
      <c r="G22" t="s">
        <v>947</v>
      </c>
      <c r="H22" t="s">
        <v>195</v>
      </c>
      <c r="I22" t="s">
        <v>189</v>
      </c>
      <c r="J22" t="s">
        <v>14160</v>
      </c>
      <c r="K22" t="s">
        <v>13115</v>
      </c>
      <c r="L22" t="s">
        <v>14161</v>
      </c>
      <c r="M22" s="35">
        <v>45992.392361111109</v>
      </c>
      <c r="N22" s="35">
        <v>45993.330555555563</v>
      </c>
      <c r="P22" t="s">
        <v>951</v>
      </c>
      <c r="Q22" t="s">
        <v>1056</v>
      </c>
      <c r="R22" t="s">
        <v>993</v>
      </c>
      <c r="S22" t="s">
        <v>100</v>
      </c>
      <c r="T22" t="s">
        <v>14162</v>
      </c>
      <c r="U22" t="s">
        <v>102</v>
      </c>
      <c r="V22" t="s">
        <v>14163</v>
      </c>
      <c r="W22" t="s">
        <v>8</v>
      </c>
      <c r="X22" t="s">
        <v>105</v>
      </c>
      <c r="Y22" t="s">
        <v>836</v>
      </c>
      <c r="Z22" s="37">
        <v>1</v>
      </c>
      <c r="AA22" t="s">
        <v>107</v>
      </c>
      <c r="AB22" s="37">
        <v>65960</v>
      </c>
      <c r="AC22" s="37">
        <v>75096</v>
      </c>
      <c r="AD22" s="37">
        <v>65960</v>
      </c>
    </row>
    <row r="23" spans="1:30">
      <c r="A23" t="s">
        <v>189</v>
      </c>
      <c r="B23" t="s">
        <v>190</v>
      </c>
      <c r="C23" t="s">
        <v>191</v>
      </c>
      <c r="D23" t="s">
        <v>210</v>
      </c>
      <c r="E23" t="s">
        <v>14164</v>
      </c>
      <c r="F23" t="s">
        <v>14142</v>
      </c>
      <c r="G23" t="s">
        <v>947</v>
      </c>
      <c r="H23" t="s">
        <v>195</v>
      </c>
      <c r="I23" t="s">
        <v>189</v>
      </c>
      <c r="J23" t="s">
        <v>14143</v>
      </c>
      <c r="K23" t="s">
        <v>13115</v>
      </c>
      <c r="L23" t="s">
        <v>14165</v>
      </c>
      <c r="M23" s="35">
        <v>45992.463888888888</v>
      </c>
      <c r="N23" s="35">
        <v>45993.354166666657</v>
      </c>
      <c r="P23" t="s">
        <v>951</v>
      </c>
      <c r="Q23" t="s">
        <v>983</v>
      </c>
      <c r="R23" t="s">
        <v>993</v>
      </c>
      <c r="S23" t="s">
        <v>1483</v>
      </c>
      <c r="T23" t="s">
        <v>14166</v>
      </c>
      <c r="U23" t="s">
        <v>955</v>
      </c>
      <c r="W23" t="s">
        <v>8</v>
      </c>
      <c r="X23" t="s">
        <v>105</v>
      </c>
      <c r="Y23" t="s">
        <v>14098</v>
      </c>
      <c r="Z23" s="37">
        <v>0</v>
      </c>
      <c r="AA23" t="s">
        <v>107</v>
      </c>
      <c r="AB23" s="37">
        <v>41241</v>
      </c>
      <c r="AC23" s="37">
        <v>0</v>
      </c>
      <c r="AD23" s="37">
        <v>41241</v>
      </c>
    </row>
    <row r="24" spans="1:30">
      <c r="A24" t="s">
        <v>284</v>
      </c>
      <c r="B24" t="s">
        <v>957</v>
      </c>
      <c r="C24" t="s">
        <v>286</v>
      </c>
      <c r="D24" t="s">
        <v>3223</v>
      </c>
      <c r="E24" t="s">
        <v>14167</v>
      </c>
      <c r="F24" t="s">
        <v>14168</v>
      </c>
      <c r="G24" t="s">
        <v>947</v>
      </c>
      <c r="H24" t="s">
        <v>290</v>
      </c>
      <c r="I24" t="s">
        <v>284</v>
      </c>
      <c r="J24" t="s">
        <v>14169</v>
      </c>
      <c r="K24" t="s">
        <v>13115</v>
      </c>
      <c r="L24" t="s">
        <v>14170</v>
      </c>
      <c r="M24" s="35">
        <v>45992.625</v>
      </c>
      <c r="N24" s="35">
        <v>45993.615277777782</v>
      </c>
      <c r="P24" t="s">
        <v>951</v>
      </c>
      <c r="Q24" t="s">
        <v>1027</v>
      </c>
      <c r="R24" t="s">
        <v>1028</v>
      </c>
      <c r="S24" t="s">
        <v>100</v>
      </c>
      <c r="T24" t="s">
        <v>14171</v>
      </c>
      <c r="U24" t="s">
        <v>102</v>
      </c>
      <c r="V24" t="s">
        <v>14172</v>
      </c>
      <c r="W24" t="s">
        <v>8</v>
      </c>
      <c r="X24" t="s">
        <v>105</v>
      </c>
      <c r="Y24" t="s">
        <v>2042</v>
      </c>
      <c r="Z24" s="37">
        <v>1</v>
      </c>
      <c r="AA24" t="s">
        <v>107</v>
      </c>
      <c r="AB24" s="37">
        <v>65960</v>
      </c>
      <c r="AC24" s="37">
        <v>75096</v>
      </c>
      <c r="AD24" s="37">
        <v>65960</v>
      </c>
    </row>
    <row r="25" spans="1:30">
      <c r="A25" t="s">
        <v>417</v>
      </c>
      <c r="B25" t="s">
        <v>86</v>
      </c>
      <c r="C25" t="s">
        <v>87</v>
      </c>
      <c r="D25" t="s">
        <v>1159</v>
      </c>
      <c r="E25" t="s">
        <v>14173</v>
      </c>
      <c r="F25" t="s">
        <v>14174</v>
      </c>
      <c r="G25" t="s">
        <v>947</v>
      </c>
      <c r="H25" t="s">
        <v>630</v>
      </c>
      <c r="I25" t="s">
        <v>1162</v>
      </c>
      <c r="J25" t="s">
        <v>14175</v>
      </c>
      <c r="K25" t="s">
        <v>13115</v>
      </c>
      <c r="L25" t="s">
        <v>14176</v>
      </c>
      <c r="M25" s="35">
        <v>45992.538888888892</v>
      </c>
      <c r="N25" s="35">
        <v>45993.55972222222</v>
      </c>
      <c r="P25" t="s">
        <v>951</v>
      </c>
      <c r="Q25" t="s">
        <v>1100</v>
      </c>
      <c r="R25" t="s">
        <v>993</v>
      </c>
      <c r="S25" t="s">
        <v>100</v>
      </c>
      <c r="T25" t="s">
        <v>14177</v>
      </c>
      <c r="U25" t="s">
        <v>102</v>
      </c>
      <c r="V25" t="s">
        <v>14178</v>
      </c>
      <c r="W25" t="s">
        <v>104</v>
      </c>
      <c r="X25" t="s">
        <v>1167</v>
      </c>
      <c r="Y25" t="s">
        <v>478</v>
      </c>
      <c r="Z25" s="37">
        <v>1</v>
      </c>
      <c r="AA25" t="s">
        <v>107</v>
      </c>
      <c r="AB25" s="37">
        <v>479589</v>
      </c>
      <c r="AC25" s="37">
        <v>196537</v>
      </c>
      <c r="AD25" s="37">
        <v>479589</v>
      </c>
    </row>
    <row r="26" spans="1:30">
      <c r="A26" t="s">
        <v>242</v>
      </c>
      <c r="B26" t="s">
        <v>248</v>
      </c>
      <c r="C26" t="s">
        <v>244</v>
      </c>
      <c r="D26" t="s">
        <v>309</v>
      </c>
      <c r="E26" t="s">
        <v>14179</v>
      </c>
      <c r="F26" t="s">
        <v>14180</v>
      </c>
      <c r="G26" t="s">
        <v>947</v>
      </c>
      <c r="H26" t="s">
        <v>248</v>
      </c>
      <c r="I26" t="s">
        <v>242</v>
      </c>
      <c r="J26" t="s">
        <v>14181</v>
      </c>
      <c r="K26" t="s">
        <v>13115</v>
      </c>
      <c r="L26" t="s">
        <v>14182</v>
      </c>
      <c r="M26" s="35">
        <v>45992.488888888889</v>
      </c>
      <c r="N26" s="35">
        <v>45993.474305555559</v>
      </c>
      <c r="P26" t="s">
        <v>14052</v>
      </c>
      <c r="Q26" t="s">
        <v>14053</v>
      </c>
      <c r="R26" t="s">
        <v>14183</v>
      </c>
      <c r="S26" t="s">
        <v>1483</v>
      </c>
      <c r="T26" t="s">
        <v>14184</v>
      </c>
      <c r="U26" t="s">
        <v>955</v>
      </c>
      <c r="W26" t="s">
        <v>8</v>
      </c>
      <c r="X26" t="s">
        <v>105</v>
      </c>
      <c r="Y26" t="s">
        <v>14098</v>
      </c>
      <c r="Z26" s="37">
        <v>0</v>
      </c>
      <c r="AA26" t="s">
        <v>107</v>
      </c>
      <c r="AB26" s="37">
        <v>41241</v>
      </c>
      <c r="AC26" s="37">
        <v>0</v>
      </c>
      <c r="AD26" s="37">
        <v>41241</v>
      </c>
    </row>
    <row r="27" spans="1:30">
      <c r="A27" t="s">
        <v>242</v>
      </c>
      <c r="B27" t="s">
        <v>248</v>
      </c>
      <c r="C27" t="s">
        <v>244</v>
      </c>
      <c r="D27" t="s">
        <v>245</v>
      </c>
      <c r="E27" t="s">
        <v>14185</v>
      </c>
      <c r="F27" t="s">
        <v>14186</v>
      </c>
      <c r="G27" t="s">
        <v>947</v>
      </c>
      <c r="H27" t="s">
        <v>248</v>
      </c>
      <c r="I27" t="s">
        <v>249</v>
      </c>
      <c r="J27" t="s">
        <v>14187</v>
      </c>
      <c r="K27" t="s">
        <v>13115</v>
      </c>
      <c r="L27" t="s">
        <v>14188</v>
      </c>
      <c r="M27" s="35">
        <v>45992.537499999999</v>
      </c>
      <c r="N27" s="35">
        <v>45993.433333333327</v>
      </c>
      <c r="P27" t="s">
        <v>14052</v>
      </c>
      <c r="Q27" t="s">
        <v>1356</v>
      </c>
      <c r="R27" t="s">
        <v>14105</v>
      </c>
      <c r="S27" t="s">
        <v>100</v>
      </c>
      <c r="T27" t="s">
        <v>14189</v>
      </c>
      <c r="U27" t="s">
        <v>102</v>
      </c>
      <c r="V27" t="s">
        <v>14190</v>
      </c>
      <c r="W27" t="s">
        <v>11</v>
      </c>
      <c r="X27" t="s">
        <v>105</v>
      </c>
      <c r="Y27" t="s">
        <v>254</v>
      </c>
      <c r="Z27" s="37">
        <v>1</v>
      </c>
      <c r="AA27" t="s">
        <v>107</v>
      </c>
      <c r="AB27" s="37">
        <v>144968</v>
      </c>
      <c r="AC27" s="37">
        <v>140396</v>
      </c>
      <c r="AD27" s="37">
        <v>144968</v>
      </c>
    </row>
    <row r="28" spans="1:30">
      <c r="A28" t="s">
        <v>108</v>
      </c>
      <c r="B28" t="s">
        <v>109</v>
      </c>
      <c r="C28" t="s">
        <v>110</v>
      </c>
      <c r="D28" t="s">
        <v>14191</v>
      </c>
      <c r="E28" t="s">
        <v>14192</v>
      </c>
      <c r="F28" t="s">
        <v>14193</v>
      </c>
      <c r="G28" t="s">
        <v>947</v>
      </c>
      <c r="H28" t="s">
        <v>183</v>
      </c>
      <c r="I28" t="s">
        <v>14194</v>
      </c>
      <c r="J28" t="s">
        <v>14195</v>
      </c>
      <c r="K28" t="s">
        <v>13115</v>
      </c>
      <c r="L28" t="s">
        <v>14196</v>
      </c>
      <c r="M28" s="35">
        <v>45992.711111111108</v>
      </c>
      <c r="N28" s="35">
        <v>45994.675000000003</v>
      </c>
      <c r="P28" t="s">
        <v>951</v>
      </c>
      <c r="Q28" t="s">
        <v>962</v>
      </c>
      <c r="R28" t="s">
        <v>962</v>
      </c>
      <c r="S28" t="s">
        <v>100</v>
      </c>
      <c r="T28" t="s">
        <v>14197</v>
      </c>
      <c r="U28" t="s">
        <v>102</v>
      </c>
      <c r="V28" t="s">
        <v>14198</v>
      </c>
      <c r="W28" t="s">
        <v>15</v>
      </c>
      <c r="X28" t="s">
        <v>105</v>
      </c>
      <c r="Y28" t="s">
        <v>351</v>
      </c>
      <c r="Z28" s="37">
        <v>1</v>
      </c>
      <c r="AA28" t="s">
        <v>107</v>
      </c>
      <c r="AB28" s="37">
        <v>479589</v>
      </c>
      <c r="AC28" s="37">
        <v>196537</v>
      </c>
      <c r="AD28" s="37">
        <v>479589</v>
      </c>
    </row>
    <row r="29" spans="1:30">
      <c r="A29" t="s">
        <v>417</v>
      </c>
      <c r="B29" t="s">
        <v>86</v>
      </c>
      <c r="C29" t="s">
        <v>87</v>
      </c>
      <c r="D29" t="s">
        <v>452</v>
      </c>
      <c r="E29" t="s">
        <v>14199</v>
      </c>
      <c r="F29" t="s">
        <v>14200</v>
      </c>
      <c r="G29" t="s">
        <v>947</v>
      </c>
      <c r="H29" t="s">
        <v>455</v>
      </c>
      <c r="I29" t="s">
        <v>417</v>
      </c>
      <c r="J29" t="s">
        <v>14201</v>
      </c>
      <c r="K29" t="s">
        <v>13115</v>
      </c>
      <c r="L29" t="s">
        <v>14202</v>
      </c>
      <c r="M29" s="35">
        <v>45992.539583333331</v>
      </c>
      <c r="N29" s="35">
        <v>45993.439583333333</v>
      </c>
      <c r="P29" t="s">
        <v>951</v>
      </c>
      <c r="Q29" t="s">
        <v>1100</v>
      </c>
      <c r="R29" t="s">
        <v>2335</v>
      </c>
      <c r="S29" t="s">
        <v>1347</v>
      </c>
      <c r="T29" t="s">
        <v>14203</v>
      </c>
      <c r="U29" t="s">
        <v>102</v>
      </c>
      <c r="V29" t="s">
        <v>2246</v>
      </c>
      <c r="W29" t="s">
        <v>8</v>
      </c>
      <c r="X29" t="s">
        <v>105</v>
      </c>
      <c r="Y29" t="s">
        <v>2201</v>
      </c>
      <c r="Z29" s="37">
        <v>2</v>
      </c>
      <c r="AA29" t="s">
        <v>107</v>
      </c>
      <c r="AB29" s="37">
        <v>131920</v>
      </c>
      <c r="AC29" s="37">
        <v>75096</v>
      </c>
      <c r="AD29" s="37">
        <v>131920</v>
      </c>
    </row>
    <row r="30" spans="1:30">
      <c r="A30" t="s">
        <v>242</v>
      </c>
      <c r="B30" t="s">
        <v>248</v>
      </c>
      <c r="C30" t="s">
        <v>244</v>
      </c>
      <c r="D30" t="s">
        <v>309</v>
      </c>
      <c r="E30" t="s">
        <v>14204</v>
      </c>
      <c r="F30" t="s">
        <v>14205</v>
      </c>
      <c r="G30" t="s">
        <v>947</v>
      </c>
      <c r="H30" t="s">
        <v>248</v>
      </c>
      <c r="I30" t="s">
        <v>242</v>
      </c>
      <c r="J30" t="s">
        <v>14206</v>
      </c>
      <c r="K30" t="s">
        <v>13115</v>
      </c>
      <c r="L30" t="s">
        <v>14207</v>
      </c>
      <c r="M30" s="35">
        <v>45992.908333333333</v>
      </c>
      <c r="N30" s="35">
        <v>45993.51666666667</v>
      </c>
      <c r="P30" t="s">
        <v>14052</v>
      </c>
      <c r="Q30" t="s">
        <v>1356</v>
      </c>
      <c r="R30" t="s">
        <v>14061</v>
      </c>
      <c r="T30" t="s">
        <v>14208</v>
      </c>
      <c r="U30" t="s">
        <v>955</v>
      </c>
      <c r="W30" t="s">
        <v>8</v>
      </c>
      <c r="X30" t="s">
        <v>105</v>
      </c>
      <c r="Y30" t="s">
        <v>263</v>
      </c>
      <c r="Z30" s="37">
        <v>0</v>
      </c>
      <c r="AA30" t="s">
        <v>107</v>
      </c>
      <c r="AB30" s="37">
        <v>41241</v>
      </c>
      <c r="AC30" s="37">
        <v>0</v>
      </c>
      <c r="AD30" s="37">
        <v>41241</v>
      </c>
    </row>
    <row r="31" spans="1:30">
      <c r="A31" t="s">
        <v>242</v>
      </c>
      <c r="B31" t="s">
        <v>248</v>
      </c>
      <c r="C31" t="s">
        <v>244</v>
      </c>
      <c r="D31" t="s">
        <v>309</v>
      </c>
      <c r="E31" t="s">
        <v>14209</v>
      </c>
      <c r="F31" t="s">
        <v>14210</v>
      </c>
      <c r="G31" t="s">
        <v>947</v>
      </c>
      <c r="H31" t="s">
        <v>248</v>
      </c>
      <c r="I31" t="s">
        <v>242</v>
      </c>
      <c r="J31" t="s">
        <v>14211</v>
      </c>
      <c r="K31" t="s">
        <v>13115</v>
      </c>
      <c r="L31" t="s">
        <v>14212</v>
      </c>
      <c r="M31" s="35">
        <v>45992.529861111107</v>
      </c>
      <c r="N31" s="35">
        <v>45993.522222222222</v>
      </c>
      <c r="P31" t="s">
        <v>14052</v>
      </c>
      <c r="Q31" t="s">
        <v>14053</v>
      </c>
      <c r="R31" t="s">
        <v>14183</v>
      </c>
      <c r="S31" t="s">
        <v>1483</v>
      </c>
      <c r="T31" t="s">
        <v>14213</v>
      </c>
      <c r="U31" t="s">
        <v>955</v>
      </c>
      <c r="W31" t="s">
        <v>8</v>
      </c>
      <c r="X31" t="s">
        <v>105</v>
      </c>
      <c r="Y31" t="s">
        <v>14098</v>
      </c>
      <c r="Z31" s="37">
        <v>0</v>
      </c>
      <c r="AA31" t="s">
        <v>107</v>
      </c>
      <c r="AB31" s="37">
        <v>41241</v>
      </c>
      <c r="AC31" s="37">
        <v>0</v>
      </c>
      <c r="AD31" s="37">
        <v>41241</v>
      </c>
    </row>
    <row r="32" spans="1:30">
      <c r="A32" t="s">
        <v>108</v>
      </c>
      <c r="B32" t="s">
        <v>109</v>
      </c>
      <c r="C32" t="s">
        <v>110</v>
      </c>
      <c r="D32" t="s">
        <v>14214</v>
      </c>
      <c r="E32" t="s">
        <v>14215</v>
      </c>
      <c r="F32" t="s">
        <v>14216</v>
      </c>
      <c r="G32" t="s">
        <v>947</v>
      </c>
      <c r="H32" t="s">
        <v>183</v>
      </c>
      <c r="I32" t="s">
        <v>14217</v>
      </c>
      <c r="J32" t="s">
        <v>14218</v>
      </c>
      <c r="K32" t="s">
        <v>13115</v>
      </c>
      <c r="L32" t="s">
        <v>14219</v>
      </c>
      <c r="M32" s="35">
        <v>45992.558333333327</v>
      </c>
      <c r="N32" s="35">
        <v>45993.556944444441</v>
      </c>
      <c r="P32" t="s">
        <v>14038</v>
      </c>
      <c r="Q32" t="s">
        <v>983</v>
      </c>
      <c r="R32" t="s">
        <v>14072</v>
      </c>
      <c r="S32" t="s">
        <v>100</v>
      </c>
      <c r="T32" t="s">
        <v>14220</v>
      </c>
      <c r="U32" t="s">
        <v>102</v>
      </c>
      <c r="V32" t="s">
        <v>14221</v>
      </c>
      <c r="W32" t="s">
        <v>11</v>
      </c>
      <c r="X32" t="s">
        <v>105</v>
      </c>
      <c r="Y32" t="s">
        <v>3522</v>
      </c>
      <c r="Z32" s="37">
        <v>2</v>
      </c>
      <c r="AA32" t="s">
        <v>107</v>
      </c>
      <c r="AB32" s="37">
        <v>289936</v>
      </c>
      <c r="AC32" s="37">
        <v>140396</v>
      </c>
      <c r="AD32" s="37">
        <v>289936</v>
      </c>
    </row>
    <row r="33" spans="1:30">
      <c r="A33" t="s">
        <v>189</v>
      </c>
      <c r="B33" t="s">
        <v>190</v>
      </c>
      <c r="C33" t="s">
        <v>191</v>
      </c>
      <c r="D33" t="s">
        <v>588</v>
      </c>
      <c r="E33" t="s">
        <v>14222</v>
      </c>
      <c r="F33" t="s">
        <v>14223</v>
      </c>
      <c r="G33" t="s">
        <v>947</v>
      </c>
      <c r="H33" t="s">
        <v>195</v>
      </c>
      <c r="I33" t="s">
        <v>591</v>
      </c>
      <c r="J33" t="s">
        <v>14224</v>
      </c>
      <c r="K33" t="s">
        <v>13115</v>
      </c>
      <c r="L33" t="s">
        <v>14225</v>
      </c>
      <c r="M33" s="35">
        <v>45992.560416666667</v>
      </c>
      <c r="N33" s="35">
        <v>45993.549305555563</v>
      </c>
      <c r="P33" t="s">
        <v>14052</v>
      </c>
      <c r="Q33" t="s">
        <v>1356</v>
      </c>
      <c r="R33" t="s">
        <v>14105</v>
      </c>
      <c r="S33" t="s">
        <v>1347</v>
      </c>
      <c r="T33" t="s">
        <v>14226</v>
      </c>
      <c r="U33" t="s">
        <v>102</v>
      </c>
      <c r="V33" t="s">
        <v>13621</v>
      </c>
      <c r="W33" t="s">
        <v>8</v>
      </c>
      <c r="X33" t="s">
        <v>105</v>
      </c>
      <c r="Y33" t="s">
        <v>400</v>
      </c>
      <c r="Z33" s="37">
        <v>1</v>
      </c>
      <c r="AA33" t="s">
        <v>107</v>
      </c>
      <c r="AB33" s="37">
        <v>65960</v>
      </c>
      <c r="AC33" s="37">
        <v>75096</v>
      </c>
      <c r="AD33" s="37">
        <v>65960</v>
      </c>
    </row>
    <row r="34" spans="1:30">
      <c r="A34" t="s">
        <v>626</v>
      </c>
      <c r="B34" t="s">
        <v>124</v>
      </c>
      <c r="C34" t="s">
        <v>125</v>
      </c>
      <c r="D34" t="s">
        <v>3605</v>
      </c>
      <c r="E34" t="s">
        <v>14227</v>
      </c>
      <c r="F34" t="s">
        <v>14228</v>
      </c>
      <c r="G34" t="s">
        <v>947</v>
      </c>
      <c r="H34" t="s">
        <v>630</v>
      </c>
      <c r="I34" t="s">
        <v>3608</v>
      </c>
      <c r="J34" t="s">
        <v>14229</v>
      </c>
      <c r="K34" t="s">
        <v>13115</v>
      </c>
      <c r="L34" t="s">
        <v>14230</v>
      </c>
      <c r="M34" s="35">
        <v>45992.838888888888</v>
      </c>
      <c r="N34" s="35">
        <v>45994.363888888889</v>
      </c>
      <c r="P34" t="s">
        <v>1000</v>
      </c>
      <c r="Q34" t="s">
        <v>1356</v>
      </c>
      <c r="R34" t="s">
        <v>1357</v>
      </c>
      <c r="S34" t="s">
        <v>100</v>
      </c>
      <c r="T34" t="s">
        <v>14231</v>
      </c>
      <c r="U34" t="s">
        <v>102</v>
      </c>
      <c r="V34" t="s">
        <v>14232</v>
      </c>
      <c r="W34" t="s">
        <v>15</v>
      </c>
      <c r="X34" t="s">
        <v>105</v>
      </c>
      <c r="Y34" t="s">
        <v>1146</v>
      </c>
      <c r="Z34" s="37">
        <v>1</v>
      </c>
      <c r="AA34" t="s">
        <v>107</v>
      </c>
      <c r="AB34" s="37">
        <v>479589</v>
      </c>
      <c r="AC34" s="37">
        <v>196537</v>
      </c>
      <c r="AD34" s="37">
        <v>479589</v>
      </c>
    </row>
    <row r="35" spans="1:30">
      <c r="A35" t="s">
        <v>297</v>
      </c>
      <c r="B35" t="s">
        <v>109</v>
      </c>
      <c r="C35" t="s">
        <v>110</v>
      </c>
      <c r="D35" t="s">
        <v>352</v>
      </c>
      <c r="E35" t="s">
        <v>14233</v>
      </c>
      <c r="F35" t="s">
        <v>14234</v>
      </c>
      <c r="G35" t="s">
        <v>947</v>
      </c>
      <c r="H35" t="s">
        <v>302</v>
      </c>
      <c r="I35" t="s">
        <v>297</v>
      </c>
      <c r="J35" t="s">
        <v>14235</v>
      </c>
      <c r="K35" t="s">
        <v>13115</v>
      </c>
      <c r="L35" t="s">
        <v>14236</v>
      </c>
      <c r="M35" s="35">
        <v>45992.531944444447</v>
      </c>
      <c r="N35" s="35">
        <v>45993.525000000001</v>
      </c>
      <c r="P35" t="s">
        <v>14052</v>
      </c>
      <c r="Q35" t="s">
        <v>14053</v>
      </c>
      <c r="R35" t="s">
        <v>14183</v>
      </c>
      <c r="S35" t="s">
        <v>1483</v>
      </c>
      <c r="T35" t="s">
        <v>14237</v>
      </c>
      <c r="U35" t="s">
        <v>955</v>
      </c>
      <c r="W35" t="s">
        <v>8</v>
      </c>
      <c r="X35" t="s">
        <v>105</v>
      </c>
      <c r="Y35" t="s">
        <v>14098</v>
      </c>
      <c r="Z35" s="37">
        <v>0</v>
      </c>
      <c r="AA35" t="s">
        <v>107</v>
      </c>
      <c r="AB35" s="37">
        <v>41241</v>
      </c>
      <c r="AC35" s="37">
        <v>0</v>
      </c>
      <c r="AD35" s="37">
        <v>41241</v>
      </c>
    </row>
    <row r="36" spans="1:30">
      <c r="A36" t="s">
        <v>492</v>
      </c>
      <c r="B36" t="s">
        <v>957</v>
      </c>
      <c r="C36" t="s">
        <v>286</v>
      </c>
      <c r="D36" t="s">
        <v>5830</v>
      </c>
      <c r="E36" t="s">
        <v>14238</v>
      </c>
      <c r="F36" t="s">
        <v>14239</v>
      </c>
      <c r="G36" t="s">
        <v>947</v>
      </c>
      <c r="H36" t="s">
        <v>496</v>
      </c>
      <c r="I36" t="s">
        <v>5833</v>
      </c>
      <c r="J36" t="s">
        <v>14240</v>
      </c>
      <c r="K36" t="s">
        <v>13115</v>
      </c>
      <c r="L36" t="s">
        <v>14241</v>
      </c>
      <c r="M36" s="35">
        <v>45992.647916666669</v>
      </c>
      <c r="N36" s="35">
        <v>45994.62777777778</v>
      </c>
      <c r="P36" t="s">
        <v>14052</v>
      </c>
      <c r="Q36" t="s">
        <v>1356</v>
      </c>
      <c r="R36" t="s">
        <v>14105</v>
      </c>
      <c r="T36" t="s">
        <v>14242</v>
      </c>
      <c r="U36" t="s">
        <v>955</v>
      </c>
      <c r="W36" t="s">
        <v>11</v>
      </c>
      <c r="X36" t="s">
        <v>105</v>
      </c>
      <c r="Y36" t="s">
        <v>501</v>
      </c>
      <c r="Z36" s="37">
        <v>0</v>
      </c>
      <c r="AA36" t="s">
        <v>107</v>
      </c>
      <c r="AB36" s="37">
        <v>41241</v>
      </c>
      <c r="AC36" s="37">
        <v>0</v>
      </c>
      <c r="AD36" s="37">
        <v>41241</v>
      </c>
    </row>
    <row r="37" spans="1:30">
      <c r="A37" t="s">
        <v>284</v>
      </c>
      <c r="B37" t="s">
        <v>957</v>
      </c>
      <c r="C37" t="s">
        <v>286</v>
      </c>
      <c r="D37" t="s">
        <v>3223</v>
      </c>
      <c r="E37" t="s">
        <v>14243</v>
      </c>
      <c r="F37" t="s">
        <v>14244</v>
      </c>
      <c r="G37" t="s">
        <v>947</v>
      </c>
      <c r="H37" t="s">
        <v>290</v>
      </c>
      <c r="I37" t="s">
        <v>284</v>
      </c>
      <c r="J37" t="s">
        <v>14245</v>
      </c>
      <c r="K37" t="s">
        <v>13115</v>
      </c>
      <c r="L37" t="s">
        <v>14246</v>
      </c>
      <c r="M37" s="35">
        <v>45992.303472222222</v>
      </c>
      <c r="N37" s="35">
        <v>45993.538888888892</v>
      </c>
      <c r="P37" t="s">
        <v>14052</v>
      </c>
      <c r="Q37" t="s">
        <v>14053</v>
      </c>
      <c r="R37" t="s">
        <v>14247</v>
      </c>
      <c r="S37" t="s">
        <v>100</v>
      </c>
      <c r="T37" t="s">
        <v>14248</v>
      </c>
      <c r="U37" t="s">
        <v>102</v>
      </c>
      <c r="V37" t="s">
        <v>14249</v>
      </c>
      <c r="W37" t="s">
        <v>8</v>
      </c>
      <c r="X37" t="s">
        <v>105</v>
      </c>
      <c r="Y37" t="s">
        <v>810</v>
      </c>
      <c r="Z37" s="37">
        <v>1</v>
      </c>
      <c r="AA37" t="s">
        <v>107</v>
      </c>
      <c r="AB37" s="37">
        <v>65960</v>
      </c>
      <c r="AC37" s="37">
        <v>75096</v>
      </c>
      <c r="AD37" s="37">
        <v>65960</v>
      </c>
    </row>
    <row r="38" spans="1:30">
      <c r="A38" t="s">
        <v>284</v>
      </c>
      <c r="B38" t="s">
        <v>957</v>
      </c>
      <c r="C38" t="s">
        <v>286</v>
      </c>
      <c r="D38" t="s">
        <v>3223</v>
      </c>
      <c r="E38" t="s">
        <v>14250</v>
      </c>
      <c r="F38" t="s">
        <v>14251</v>
      </c>
      <c r="G38" t="s">
        <v>947</v>
      </c>
      <c r="H38" t="s">
        <v>290</v>
      </c>
      <c r="I38" t="s">
        <v>284</v>
      </c>
      <c r="J38" t="s">
        <v>14252</v>
      </c>
      <c r="K38" t="s">
        <v>13115</v>
      </c>
      <c r="L38" t="s">
        <v>14253</v>
      </c>
      <c r="M38" s="35">
        <v>45992.303472222222</v>
      </c>
      <c r="N38" s="35">
        <v>45993.545138888891</v>
      </c>
      <c r="P38" t="s">
        <v>14052</v>
      </c>
      <c r="Q38" t="s">
        <v>14053</v>
      </c>
      <c r="R38" t="s">
        <v>14247</v>
      </c>
      <c r="S38" t="s">
        <v>100</v>
      </c>
      <c r="T38" t="s">
        <v>14254</v>
      </c>
      <c r="U38" t="s">
        <v>102</v>
      </c>
      <c r="V38" t="s">
        <v>14255</v>
      </c>
      <c r="W38" t="s">
        <v>8</v>
      </c>
      <c r="X38" t="s">
        <v>105</v>
      </c>
      <c r="Y38" t="s">
        <v>810</v>
      </c>
      <c r="Z38" s="37">
        <v>1</v>
      </c>
      <c r="AA38" t="s">
        <v>107</v>
      </c>
      <c r="AB38" s="37">
        <v>65960</v>
      </c>
      <c r="AC38" s="37">
        <v>75096</v>
      </c>
      <c r="AD38" s="37">
        <v>65960</v>
      </c>
    </row>
    <row r="39" spans="1:30">
      <c r="A39" t="s">
        <v>1261</v>
      </c>
      <c r="B39" t="s">
        <v>124</v>
      </c>
      <c r="C39" t="s">
        <v>125</v>
      </c>
      <c r="D39" t="s">
        <v>1262</v>
      </c>
      <c r="E39" t="s">
        <v>14256</v>
      </c>
      <c r="F39" t="s">
        <v>14257</v>
      </c>
      <c r="G39" t="s">
        <v>947</v>
      </c>
      <c r="H39" t="s">
        <v>1265</v>
      </c>
      <c r="I39" t="s">
        <v>1261</v>
      </c>
      <c r="J39" t="s">
        <v>14258</v>
      </c>
      <c r="K39" t="s">
        <v>13115</v>
      </c>
      <c r="L39" t="s">
        <v>14259</v>
      </c>
      <c r="M39" s="35">
        <v>45992.665972222218</v>
      </c>
      <c r="N39" s="35">
        <v>45993.599999999999</v>
      </c>
      <c r="P39" t="s">
        <v>14052</v>
      </c>
      <c r="Q39" t="s">
        <v>14053</v>
      </c>
      <c r="R39" t="s">
        <v>14054</v>
      </c>
      <c r="S39" t="s">
        <v>100</v>
      </c>
      <c r="T39" t="s">
        <v>14260</v>
      </c>
      <c r="U39" t="s">
        <v>102</v>
      </c>
      <c r="V39" t="s">
        <v>14261</v>
      </c>
      <c r="W39" t="s">
        <v>8</v>
      </c>
      <c r="X39" t="s">
        <v>105</v>
      </c>
      <c r="Y39" t="s">
        <v>1271</v>
      </c>
      <c r="Z39" s="37">
        <v>1</v>
      </c>
      <c r="AA39" t="s">
        <v>107</v>
      </c>
      <c r="AB39" s="37">
        <v>65960</v>
      </c>
      <c r="AC39" s="37">
        <v>75096</v>
      </c>
      <c r="AD39" s="37">
        <v>65960</v>
      </c>
    </row>
    <row r="40" spans="1:30">
      <c r="A40" t="s">
        <v>492</v>
      </c>
      <c r="B40" t="s">
        <v>957</v>
      </c>
      <c r="C40" t="s">
        <v>286</v>
      </c>
      <c r="D40" t="s">
        <v>6628</v>
      </c>
      <c r="E40" t="s">
        <v>14262</v>
      </c>
      <c r="F40" t="s">
        <v>14263</v>
      </c>
      <c r="G40" t="s">
        <v>947</v>
      </c>
      <c r="H40" t="s">
        <v>496</v>
      </c>
      <c r="I40" t="s">
        <v>6629</v>
      </c>
      <c r="J40" t="s">
        <v>14264</v>
      </c>
      <c r="K40" t="s">
        <v>13115</v>
      </c>
      <c r="L40" t="s">
        <v>14265</v>
      </c>
      <c r="M40" s="35">
        <v>45992.685416666667</v>
      </c>
      <c r="N40" s="35">
        <v>45994.661805555559</v>
      </c>
      <c r="P40" t="s">
        <v>14052</v>
      </c>
      <c r="Q40" t="s">
        <v>1356</v>
      </c>
      <c r="R40" t="s">
        <v>14105</v>
      </c>
      <c r="S40" t="s">
        <v>1347</v>
      </c>
      <c r="T40" t="s">
        <v>14266</v>
      </c>
      <c r="U40" t="s">
        <v>102</v>
      </c>
      <c r="V40" t="s">
        <v>14267</v>
      </c>
      <c r="W40" t="s">
        <v>11</v>
      </c>
      <c r="X40" t="s">
        <v>105</v>
      </c>
      <c r="Y40" t="s">
        <v>501</v>
      </c>
      <c r="Z40" s="37">
        <v>1</v>
      </c>
      <c r="AA40" t="s">
        <v>107</v>
      </c>
      <c r="AB40" s="37">
        <v>144968</v>
      </c>
      <c r="AC40" s="37">
        <v>140396</v>
      </c>
      <c r="AD40" s="37">
        <v>144968</v>
      </c>
    </row>
    <row r="41" spans="1:30">
      <c r="A41" t="s">
        <v>297</v>
      </c>
      <c r="B41" t="s">
        <v>109</v>
      </c>
      <c r="C41" t="s">
        <v>110</v>
      </c>
      <c r="D41" t="s">
        <v>352</v>
      </c>
      <c r="E41" t="s">
        <v>14268</v>
      </c>
      <c r="F41" t="s">
        <v>14269</v>
      </c>
      <c r="G41" t="s">
        <v>947</v>
      </c>
      <c r="H41" t="s">
        <v>302</v>
      </c>
      <c r="I41" t="s">
        <v>297</v>
      </c>
      <c r="J41" t="s">
        <v>14270</v>
      </c>
      <c r="K41" t="s">
        <v>13115</v>
      </c>
      <c r="L41" t="s">
        <v>14271</v>
      </c>
      <c r="M41" s="35">
        <v>45992.685416666667</v>
      </c>
      <c r="N41" s="35">
        <v>45993.553472222222</v>
      </c>
      <c r="P41" t="s">
        <v>1000</v>
      </c>
      <c r="Q41" t="s">
        <v>1356</v>
      </c>
      <c r="R41" t="s">
        <v>1357</v>
      </c>
      <c r="S41" t="s">
        <v>100</v>
      </c>
      <c r="T41" t="s">
        <v>14272</v>
      </c>
      <c r="U41" t="s">
        <v>102</v>
      </c>
      <c r="V41" t="s">
        <v>14273</v>
      </c>
      <c r="W41" t="s">
        <v>8</v>
      </c>
      <c r="X41" t="s">
        <v>105</v>
      </c>
      <c r="Y41" t="s">
        <v>1005</v>
      </c>
      <c r="Z41" s="37">
        <v>1</v>
      </c>
      <c r="AA41" t="s">
        <v>107</v>
      </c>
      <c r="AB41" s="37">
        <v>65960</v>
      </c>
      <c r="AC41" s="37">
        <v>75096</v>
      </c>
      <c r="AD41" s="37">
        <v>65960</v>
      </c>
    </row>
    <row r="42" spans="1:30">
      <c r="A42" t="s">
        <v>417</v>
      </c>
      <c r="B42" t="s">
        <v>86</v>
      </c>
      <c r="C42" t="s">
        <v>87</v>
      </c>
      <c r="D42" t="s">
        <v>6601</v>
      </c>
      <c r="E42" t="s">
        <v>14274</v>
      </c>
      <c r="F42" t="s">
        <v>14275</v>
      </c>
      <c r="G42" t="s">
        <v>947</v>
      </c>
      <c r="H42" t="s">
        <v>174</v>
      </c>
      <c r="I42" t="s">
        <v>6602</v>
      </c>
      <c r="J42" t="s">
        <v>14276</v>
      </c>
      <c r="K42" t="s">
        <v>13115</v>
      </c>
      <c r="L42" t="s">
        <v>14277</v>
      </c>
      <c r="M42" s="35">
        <v>45992.418055555558</v>
      </c>
      <c r="N42" s="35">
        <v>45994.684027777781</v>
      </c>
      <c r="P42" t="s">
        <v>951</v>
      </c>
      <c r="Q42" t="s">
        <v>1056</v>
      </c>
      <c r="R42" t="s">
        <v>993</v>
      </c>
      <c r="S42" t="s">
        <v>100</v>
      </c>
      <c r="T42" t="s">
        <v>14278</v>
      </c>
      <c r="U42" t="s">
        <v>102</v>
      </c>
      <c r="V42" t="s">
        <v>14279</v>
      </c>
      <c r="W42" t="s">
        <v>13</v>
      </c>
      <c r="X42" t="s">
        <v>105</v>
      </c>
      <c r="Y42" t="s">
        <v>460</v>
      </c>
      <c r="Z42" s="37">
        <v>1</v>
      </c>
      <c r="AA42" t="s">
        <v>107</v>
      </c>
      <c r="AB42" s="37">
        <v>275729</v>
      </c>
      <c r="AC42" s="37">
        <v>196537</v>
      </c>
      <c r="AD42" s="37">
        <v>275729</v>
      </c>
    </row>
    <row r="43" spans="1:30">
      <c r="A43" t="s">
        <v>242</v>
      </c>
      <c r="B43" t="s">
        <v>248</v>
      </c>
      <c r="C43" t="s">
        <v>244</v>
      </c>
      <c r="D43" t="s">
        <v>1643</v>
      </c>
      <c r="E43" t="s">
        <v>14280</v>
      </c>
      <c r="F43" t="s">
        <v>14281</v>
      </c>
      <c r="G43" t="s">
        <v>947</v>
      </c>
      <c r="H43" t="s">
        <v>248</v>
      </c>
      <c r="I43" t="s">
        <v>1646</v>
      </c>
      <c r="J43" t="s">
        <v>14282</v>
      </c>
      <c r="K43" t="s">
        <v>13115</v>
      </c>
      <c r="L43" t="s">
        <v>14283</v>
      </c>
      <c r="M43" s="35">
        <v>45993.645833333343</v>
      </c>
      <c r="N43" s="35">
        <v>45994.323611111111</v>
      </c>
      <c r="P43" t="s">
        <v>14038</v>
      </c>
      <c r="Q43" t="s">
        <v>14284</v>
      </c>
      <c r="R43" t="s">
        <v>14285</v>
      </c>
      <c r="T43" t="s">
        <v>14286</v>
      </c>
      <c r="U43" t="s">
        <v>955</v>
      </c>
      <c r="W43" t="s">
        <v>8</v>
      </c>
      <c r="X43" t="s">
        <v>105</v>
      </c>
      <c r="Y43" t="s">
        <v>1601</v>
      </c>
      <c r="Z43" s="37">
        <v>0</v>
      </c>
      <c r="AA43" t="s">
        <v>107</v>
      </c>
      <c r="AB43" s="37">
        <v>41241</v>
      </c>
      <c r="AC43" s="37">
        <v>0</v>
      </c>
      <c r="AD43" s="37">
        <v>41241</v>
      </c>
    </row>
    <row r="44" spans="1:30">
      <c r="A44" t="s">
        <v>242</v>
      </c>
      <c r="B44" t="s">
        <v>248</v>
      </c>
      <c r="C44" t="s">
        <v>244</v>
      </c>
      <c r="D44" t="s">
        <v>2759</v>
      </c>
      <c r="E44" t="s">
        <v>14287</v>
      </c>
      <c r="F44" t="s">
        <v>14288</v>
      </c>
      <c r="G44" t="s">
        <v>947</v>
      </c>
      <c r="H44" t="s">
        <v>248</v>
      </c>
      <c r="I44" t="s">
        <v>2762</v>
      </c>
      <c r="J44" t="s">
        <v>14289</v>
      </c>
      <c r="K44" t="s">
        <v>13115</v>
      </c>
      <c r="L44" t="s">
        <v>14290</v>
      </c>
      <c r="M44" s="35">
        <v>45993.736111111109</v>
      </c>
      <c r="N44" s="35">
        <v>45994.667361111111</v>
      </c>
      <c r="P44" t="s">
        <v>14052</v>
      </c>
      <c r="Q44" t="s">
        <v>1356</v>
      </c>
      <c r="R44" t="s">
        <v>14061</v>
      </c>
      <c r="T44" t="s">
        <v>14291</v>
      </c>
      <c r="U44" t="s">
        <v>955</v>
      </c>
      <c r="W44" t="s">
        <v>11</v>
      </c>
      <c r="X44" t="s">
        <v>105</v>
      </c>
      <c r="Y44" t="s">
        <v>263</v>
      </c>
      <c r="Z44" s="37">
        <v>0</v>
      </c>
      <c r="AA44" t="s">
        <v>107</v>
      </c>
      <c r="AB44" s="37">
        <v>41241</v>
      </c>
      <c r="AC44" s="37">
        <v>0</v>
      </c>
      <c r="AD44" s="37">
        <v>41241</v>
      </c>
    </row>
    <row r="45" spans="1:30">
      <c r="A45" t="s">
        <v>108</v>
      </c>
      <c r="B45" t="s">
        <v>109</v>
      </c>
      <c r="C45" t="s">
        <v>110</v>
      </c>
      <c r="D45" t="s">
        <v>180</v>
      </c>
      <c r="E45" t="s">
        <v>14292</v>
      </c>
      <c r="F45" t="s">
        <v>14293</v>
      </c>
      <c r="G45" t="s">
        <v>947</v>
      </c>
      <c r="H45" t="s">
        <v>183</v>
      </c>
      <c r="I45" t="s">
        <v>108</v>
      </c>
      <c r="J45" t="s">
        <v>14294</v>
      </c>
      <c r="K45" t="s">
        <v>13115</v>
      </c>
      <c r="L45" t="s">
        <v>14295</v>
      </c>
      <c r="M45" s="35">
        <v>45993.422222222223</v>
      </c>
      <c r="N45" s="35">
        <v>45993.699305555558</v>
      </c>
      <c r="P45" t="s">
        <v>951</v>
      </c>
      <c r="Q45" t="s">
        <v>1001</v>
      </c>
      <c r="R45" t="s">
        <v>3284</v>
      </c>
      <c r="S45" t="s">
        <v>100</v>
      </c>
      <c r="T45" t="s">
        <v>14296</v>
      </c>
      <c r="U45" t="s">
        <v>102</v>
      </c>
      <c r="V45" t="s">
        <v>14297</v>
      </c>
      <c r="W45" t="s">
        <v>8</v>
      </c>
      <c r="X45" t="s">
        <v>105</v>
      </c>
      <c r="Y45" t="s">
        <v>188</v>
      </c>
      <c r="Z45" s="37">
        <v>1</v>
      </c>
      <c r="AA45" t="s">
        <v>107</v>
      </c>
      <c r="AB45" s="37">
        <v>65960</v>
      </c>
      <c r="AC45" s="37">
        <v>75096</v>
      </c>
      <c r="AD45" s="37">
        <v>65960</v>
      </c>
    </row>
    <row r="46" spans="1:30">
      <c r="A46" t="s">
        <v>417</v>
      </c>
      <c r="B46" t="s">
        <v>86</v>
      </c>
      <c r="C46" t="s">
        <v>87</v>
      </c>
      <c r="D46" t="s">
        <v>3333</v>
      </c>
      <c r="E46" t="s">
        <v>14298</v>
      </c>
      <c r="F46" t="s">
        <v>14299</v>
      </c>
      <c r="G46" t="s">
        <v>947</v>
      </c>
      <c r="H46" t="s">
        <v>455</v>
      </c>
      <c r="I46" t="s">
        <v>3336</v>
      </c>
      <c r="J46" t="s">
        <v>14300</v>
      </c>
      <c r="K46" t="s">
        <v>13115</v>
      </c>
      <c r="L46" t="s">
        <v>14301</v>
      </c>
      <c r="M46" s="35">
        <v>45993.418055555558</v>
      </c>
      <c r="N46" s="35">
        <v>45994.453472222223</v>
      </c>
      <c r="P46" t="s">
        <v>951</v>
      </c>
      <c r="Q46" t="s">
        <v>1056</v>
      </c>
      <c r="R46" t="s">
        <v>993</v>
      </c>
      <c r="S46" t="s">
        <v>100</v>
      </c>
      <c r="T46" t="s">
        <v>14302</v>
      </c>
      <c r="U46" t="s">
        <v>102</v>
      </c>
      <c r="V46" t="s">
        <v>14303</v>
      </c>
      <c r="W46" t="s">
        <v>13</v>
      </c>
      <c r="X46" t="s">
        <v>105</v>
      </c>
      <c r="Y46" t="s">
        <v>460</v>
      </c>
      <c r="Z46" s="37">
        <v>1</v>
      </c>
      <c r="AA46" t="s">
        <v>107</v>
      </c>
      <c r="AB46" s="37">
        <v>275729</v>
      </c>
      <c r="AC46" s="37">
        <v>196537</v>
      </c>
      <c r="AD46" s="37">
        <v>275729</v>
      </c>
    </row>
    <row r="47" spans="1:30">
      <c r="A47" t="s">
        <v>242</v>
      </c>
      <c r="B47" t="s">
        <v>248</v>
      </c>
      <c r="C47" t="s">
        <v>244</v>
      </c>
      <c r="D47" t="s">
        <v>6560</v>
      </c>
      <c r="E47" t="s">
        <v>14304</v>
      </c>
      <c r="F47" t="s">
        <v>14305</v>
      </c>
      <c r="G47" t="s">
        <v>947</v>
      </c>
      <c r="H47" t="s">
        <v>248</v>
      </c>
      <c r="I47" t="s">
        <v>6561</v>
      </c>
      <c r="J47" t="s">
        <v>14306</v>
      </c>
      <c r="K47" t="s">
        <v>13115</v>
      </c>
      <c r="L47" t="s">
        <v>14307</v>
      </c>
      <c r="M47" s="35">
        <v>45993.736111111109</v>
      </c>
      <c r="N47" s="35">
        <v>45994.523611111108</v>
      </c>
      <c r="P47" t="s">
        <v>14052</v>
      </c>
      <c r="Q47" t="s">
        <v>14053</v>
      </c>
      <c r="R47" t="s">
        <v>14054</v>
      </c>
      <c r="S47" t="s">
        <v>100</v>
      </c>
      <c r="T47" t="s">
        <v>14308</v>
      </c>
      <c r="U47" t="s">
        <v>102</v>
      </c>
      <c r="V47" t="s">
        <v>14309</v>
      </c>
      <c r="W47" t="s">
        <v>11</v>
      </c>
      <c r="X47" t="s">
        <v>105</v>
      </c>
      <c r="Y47" t="s">
        <v>263</v>
      </c>
      <c r="Z47" s="37">
        <v>1</v>
      </c>
      <c r="AA47" t="s">
        <v>107</v>
      </c>
      <c r="AB47" s="37">
        <v>144968</v>
      </c>
      <c r="AC47" s="37">
        <v>140396</v>
      </c>
      <c r="AD47" s="37">
        <v>144968</v>
      </c>
    </row>
    <row r="48" spans="1:30">
      <c r="A48" t="s">
        <v>85</v>
      </c>
      <c r="B48" t="s">
        <v>86</v>
      </c>
      <c r="C48" t="s">
        <v>87</v>
      </c>
      <c r="D48" t="s">
        <v>202</v>
      </c>
      <c r="E48" t="s">
        <v>14310</v>
      </c>
      <c r="F48" t="s">
        <v>14311</v>
      </c>
      <c r="G48" t="s">
        <v>947</v>
      </c>
      <c r="H48" t="s">
        <v>93</v>
      </c>
      <c r="I48" t="s">
        <v>85</v>
      </c>
      <c r="J48" t="s">
        <v>14312</v>
      </c>
      <c r="K48" t="s">
        <v>13115</v>
      </c>
      <c r="L48" t="s">
        <v>14313</v>
      </c>
      <c r="M48" s="35">
        <v>45993.46597222222</v>
      </c>
      <c r="N48" s="35">
        <v>45993.704861111109</v>
      </c>
      <c r="P48" t="s">
        <v>14052</v>
      </c>
      <c r="Q48" t="s">
        <v>14053</v>
      </c>
      <c r="R48" t="s">
        <v>14054</v>
      </c>
      <c r="S48" t="s">
        <v>100</v>
      </c>
      <c r="T48" t="s">
        <v>14314</v>
      </c>
      <c r="U48" t="s">
        <v>102</v>
      </c>
      <c r="V48" t="s">
        <v>14315</v>
      </c>
      <c r="W48" t="s">
        <v>8</v>
      </c>
      <c r="X48" t="s">
        <v>105</v>
      </c>
      <c r="Y48" t="s">
        <v>342</v>
      </c>
      <c r="Z48" s="37">
        <v>1</v>
      </c>
      <c r="AA48" t="s">
        <v>107</v>
      </c>
      <c r="AB48" s="37">
        <v>65960</v>
      </c>
      <c r="AC48" s="37">
        <v>75096</v>
      </c>
      <c r="AD48" s="37">
        <v>65960</v>
      </c>
    </row>
    <row r="49" spans="1:30">
      <c r="A49" t="s">
        <v>417</v>
      </c>
      <c r="B49" t="s">
        <v>86</v>
      </c>
      <c r="C49" t="s">
        <v>87</v>
      </c>
      <c r="D49" t="s">
        <v>461</v>
      </c>
      <c r="E49" t="s">
        <v>14316</v>
      </c>
      <c r="F49" t="s">
        <v>14317</v>
      </c>
      <c r="G49" t="s">
        <v>947</v>
      </c>
      <c r="H49" t="s">
        <v>455</v>
      </c>
      <c r="I49" t="s">
        <v>464</v>
      </c>
      <c r="J49" t="s">
        <v>14318</v>
      </c>
      <c r="K49" t="s">
        <v>13115</v>
      </c>
      <c r="L49" t="s">
        <v>14319</v>
      </c>
      <c r="M49" s="35">
        <v>45993.470138888893</v>
      </c>
      <c r="N49" s="35">
        <v>45993.706944444442</v>
      </c>
      <c r="P49" t="s">
        <v>14052</v>
      </c>
      <c r="Q49" t="s">
        <v>1356</v>
      </c>
      <c r="R49" t="s">
        <v>14128</v>
      </c>
      <c r="T49" t="s">
        <v>14320</v>
      </c>
      <c r="U49" t="s">
        <v>955</v>
      </c>
      <c r="W49" t="s">
        <v>8</v>
      </c>
      <c r="X49" t="s">
        <v>105</v>
      </c>
      <c r="Y49" t="s">
        <v>1390</v>
      </c>
      <c r="Z49" s="37">
        <v>0</v>
      </c>
      <c r="AA49" t="s">
        <v>107</v>
      </c>
      <c r="AB49" s="37">
        <v>41241</v>
      </c>
      <c r="AC49" s="37">
        <v>0</v>
      </c>
      <c r="AD49" s="37">
        <v>41241</v>
      </c>
    </row>
    <row r="50" spans="1:30">
      <c r="A50" t="s">
        <v>1261</v>
      </c>
      <c r="B50" t="s">
        <v>124</v>
      </c>
      <c r="C50" t="s">
        <v>125</v>
      </c>
      <c r="D50" t="s">
        <v>1262</v>
      </c>
      <c r="E50" t="s">
        <v>14321</v>
      </c>
      <c r="F50" t="s">
        <v>14322</v>
      </c>
      <c r="G50" t="s">
        <v>947</v>
      </c>
      <c r="H50" t="s">
        <v>1265</v>
      </c>
      <c r="I50" t="s">
        <v>1261</v>
      </c>
      <c r="J50" t="s">
        <v>14323</v>
      </c>
      <c r="K50" t="s">
        <v>13115</v>
      </c>
      <c r="L50" t="s">
        <v>14324</v>
      </c>
      <c r="M50" s="35">
        <v>45993.720138888893</v>
      </c>
      <c r="N50" s="35">
        <v>45994.719444444447</v>
      </c>
      <c r="P50" t="s">
        <v>14052</v>
      </c>
      <c r="Q50" t="s">
        <v>14053</v>
      </c>
      <c r="R50" t="s">
        <v>14096</v>
      </c>
      <c r="S50" t="s">
        <v>1483</v>
      </c>
      <c r="T50" t="s">
        <v>14325</v>
      </c>
      <c r="U50" t="s">
        <v>955</v>
      </c>
      <c r="W50" t="s">
        <v>8</v>
      </c>
      <c r="X50" t="s">
        <v>105</v>
      </c>
      <c r="Y50" t="s">
        <v>14098</v>
      </c>
      <c r="Z50" s="37">
        <v>0</v>
      </c>
      <c r="AA50" t="s">
        <v>107</v>
      </c>
      <c r="AB50" s="37">
        <v>41241</v>
      </c>
      <c r="AC50" s="37">
        <v>0</v>
      </c>
      <c r="AD50" s="37">
        <v>41241</v>
      </c>
    </row>
    <row r="51" spans="1:30">
      <c r="A51" t="s">
        <v>284</v>
      </c>
      <c r="B51" t="s">
        <v>957</v>
      </c>
      <c r="C51" t="s">
        <v>286</v>
      </c>
      <c r="D51" t="s">
        <v>14326</v>
      </c>
      <c r="E51" t="s">
        <v>14327</v>
      </c>
      <c r="F51" t="s">
        <v>14328</v>
      </c>
      <c r="G51" t="s">
        <v>947</v>
      </c>
      <c r="H51" t="s">
        <v>248</v>
      </c>
      <c r="I51" t="s">
        <v>14329</v>
      </c>
      <c r="J51" t="s">
        <v>14330</v>
      </c>
      <c r="K51" t="s">
        <v>13115</v>
      </c>
      <c r="L51" t="s">
        <v>14331</v>
      </c>
      <c r="M51" s="35">
        <v>45993.5</v>
      </c>
      <c r="N51" s="35">
        <v>45995.54583333333</v>
      </c>
      <c r="P51" t="s">
        <v>14052</v>
      </c>
      <c r="Q51" t="s">
        <v>1356</v>
      </c>
      <c r="R51" t="s">
        <v>14105</v>
      </c>
      <c r="S51" t="s">
        <v>100</v>
      </c>
      <c r="T51" t="s">
        <v>14332</v>
      </c>
      <c r="U51" t="s">
        <v>102</v>
      </c>
      <c r="V51" t="s">
        <v>14333</v>
      </c>
      <c r="W51" t="s">
        <v>13</v>
      </c>
      <c r="X51" t="s">
        <v>105</v>
      </c>
      <c r="Y51" t="s">
        <v>296</v>
      </c>
      <c r="Z51" s="37">
        <v>1</v>
      </c>
      <c r="AA51" t="s">
        <v>107</v>
      </c>
      <c r="AB51" s="37">
        <v>275729</v>
      </c>
      <c r="AC51" s="37">
        <v>196537</v>
      </c>
      <c r="AD51" s="37">
        <v>275729</v>
      </c>
    </row>
    <row r="52" spans="1:30">
      <c r="A52" t="s">
        <v>1261</v>
      </c>
      <c r="B52" t="s">
        <v>124</v>
      </c>
      <c r="C52" t="s">
        <v>125</v>
      </c>
      <c r="D52" t="s">
        <v>1262</v>
      </c>
      <c r="E52" t="s">
        <v>14334</v>
      </c>
      <c r="F52" t="s">
        <v>14257</v>
      </c>
      <c r="G52" t="s">
        <v>947</v>
      </c>
      <c r="H52" t="s">
        <v>1265</v>
      </c>
      <c r="I52" t="s">
        <v>1261</v>
      </c>
      <c r="J52" t="s">
        <v>14258</v>
      </c>
      <c r="K52" t="s">
        <v>13115</v>
      </c>
      <c r="L52" t="s">
        <v>14335</v>
      </c>
      <c r="M52" s="35">
        <v>45993.461805555547</v>
      </c>
      <c r="N52" s="35">
        <v>45993.609722222223</v>
      </c>
      <c r="P52" t="s">
        <v>14052</v>
      </c>
      <c r="Q52" t="s">
        <v>14053</v>
      </c>
      <c r="R52" t="s">
        <v>14336</v>
      </c>
      <c r="S52" t="s">
        <v>1483</v>
      </c>
      <c r="T52" t="s">
        <v>14337</v>
      </c>
      <c r="U52" t="s">
        <v>955</v>
      </c>
      <c r="W52" t="s">
        <v>8</v>
      </c>
      <c r="X52" t="s">
        <v>105</v>
      </c>
      <c r="Y52" t="s">
        <v>1410</v>
      </c>
      <c r="Z52" s="37">
        <v>0</v>
      </c>
      <c r="AA52" t="s">
        <v>107</v>
      </c>
      <c r="AB52" s="37">
        <v>41241</v>
      </c>
      <c r="AC52" s="37">
        <v>0</v>
      </c>
      <c r="AD52" s="37">
        <v>41241</v>
      </c>
    </row>
    <row r="53" spans="1:30">
      <c r="A53" t="s">
        <v>297</v>
      </c>
      <c r="B53" t="s">
        <v>109</v>
      </c>
      <c r="C53" t="s">
        <v>110</v>
      </c>
      <c r="D53" t="s">
        <v>299</v>
      </c>
      <c r="E53" t="s">
        <v>14338</v>
      </c>
      <c r="F53" t="s">
        <v>14339</v>
      </c>
      <c r="G53" t="s">
        <v>947</v>
      </c>
      <c r="H53" t="s">
        <v>302</v>
      </c>
      <c r="I53" t="s">
        <v>303</v>
      </c>
      <c r="J53" t="s">
        <v>14340</v>
      </c>
      <c r="K53" t="s">
        <v>13115</v>
      </c>
      <c r="L53" t="s">
        <v>14341</v>
      </c>
      <c r="M53" s="35">
        <v>45993.734027777777</v>
      </c>
      <c r="N53" s="35">
        <v>45994.491666666669</v>
      </c>
      <c r="P53" t="s">
        <v>14052</v>
      </c>
      <c r="Q53" t="s">
        <v>14053</v>
      </c>
      <c r="R53" t="s">
        <v>14342</v>
      </c>
      <c r="S53" t="s">
        <v>1347</v>
      </c>
      <c r="T53" t="s">
        <v>14343</v>
      </c>
      <c r="U53" t="s">
        <v>102</v>
      </c>
      <c r="V53" t="s">
        <v>14344</v>
      </c>
      <c r="W53" t="s">
        <v>8</v>
      </c>
      <c r="X53" t="s">
        <v>105</v>
      </c>
      <c r="Y53" t="s">
        <v>308</v>
      </c>
      <c r="Z53" s="37">
        <v>1</v>
      </c>
      <c r="AA53" t="s">
        <v>107</v>
      </c>
      <c r="AB53" s="37">
        <v>65960</v>
      </c>
      <c r="AC53" s="37">
        <v>75096</v>
      </c>
      <c r="AD53" s="37">
        <v>65960</v>
      </c>
    </row>
    <row r="54" spans="1:30">
      <c r="A54" t="s">
        <v>242</v>
      </c>
      <c r="B54" t="s">
        <v>248</v>
      </c>
      <c r="C54" t="s">
        <v>244</v>
      </c>
      <c r="D54" t="s">
        <v>309</v>
      </c>
      <c r="E54" t="s">
        <v>14345</v>
      </c>
      <c r="F54" t="s">
        <v>14346</v>
      </c>
      <c r="G54" t="s">
        <v>947</v>
      </c>
      <c r="H54" t="s">
        <v>248</v>
      </c>
      <c r="I54" t="s">
        <v>242</v>
      </c>
      <c r="J54" t="s">
        <v>14347</v>
      </c>
      <c r="K54" t="s">
        <v>13115</v>
      </c>
      <c r="L54" t="s">
        <v>14348</v>
      </c>
      <c r="M54" s="35">
        <v>45993.5</v>
      </c>
      <c r="N54" s="35">
        <v>45994.500694444447</v>
      </c>
      <c r="P54" t="s">
        <v>1000</v>
      </c>
      <c r="Q54" t="s">
        <v>1001</v>
      </c>
      <c r="R54" t="s">
        <v>1002</v>
      </c>
      <c r="S54" t="s">
        <v>100</v>
      </c>
      <c r="T54" t="s">
        <v>14349</v>
      </c>
      <c r="U54" t="s">
        <v>102</v>
      </c>
      <c r="V54" t="s">
        <v>14350</v>
      </c>
      <c r="W54" t="s">
        <v>8</v>
      </c>
      <c r="X54" t="s">
        <v>105</v>
      </c>
      <c r="Y54" t="s">
        <v>1929</v>
      </c>
      <c r="Z54" s="37">
        <v>1</v>
      </c>
      <c r="AA54" t="s">
        <v>107</v>
      </c>
      <c r="AB54" s="37">
        <v>65960</v>
      </c>
      <c r="AC54" s="37">
        <v>75096</v>
      </c>
      <c r="AD54" s="37">
        <v>65960</v>
      </c>
    </row>
    <row r="55" spans="1:30">
      <c r="A55" t="s">
        <v>189</v>
      </c>
      <c r="B55" t="s">
        <v>190</v>
      </c>
      <c r="C55" t="s">
        <v>191</v>
      </c>
      <c r="D55" t="s">
        <v>14099</v>
      </c>
      <c r="E55" t="s">
        <v>14351</v>
      </c>
      <c r="F55" t="s">
        <v>14101</v>
      </c>
      <c r="G55" t="s">
        <v>947</v>
      </c>
      <c r="H55" t="s">
        <v>276</v>
      </c>
      <c r="I55" t="s">
        <v>14102</v>
      </c>
      <c r="J55" t="s">
        <v>14103</v>
      </c>
      <c r="K55" t="s">
        <v>13115</v>
      </c>
      <c r="L55" t="s">
        <v>14352</v>
      </c>
      <c r="M55" s="35">
        <v>45993.534722222219</v>
      </c>
      <c r="N55" s="35">
        <v>45994.52847222222</v>
      </c>
      <c r="P55" t="s">
        <v>14052</v>
      </c>
      <c r="Q55" t="s">
        <v>1356</v>
      </c>
      <c r="R55" t="s">
        <v>14061</v>
      </c>
      <c r="S55" t="s">
        <v>1483</v>
      </c>
      <c r="T55" t="s">
        <v>14353</v>
      </c>
      <c r="U55" t="s">
        <v>955</v>
      </c>
      <c r="W55" t="s">
        <v>15</v>
      </c>
      <c r="X55" t="s">
        <v>282</v>
      </c>
      <c r="Y55" t="s">
        <v>14098</v>
      </c>
      <c r="Z55" s="37">
        <v>0</v>
      </c>
      <c r="AA55" t="s">
        <v>107</v>
      </c>
      <c r="AB55" s="37">
        <v>41241</v>
      </c>
      <c r="AC55" s="37">
        <v>0</v>
      </c>
      <c r="AD55" s="37">
        <v>41241</v>
      </c>
    </row>
    <row r="56" spans="1:30">
      <c r="A56" t="s">
        <v>242</v>
      </c>
      <c r="B56" t="s">
        <v>248</v>
      </c>
      <c r="C56" t="s">
        <v>244</v>
      </c>
      <c r="D56" t="s">
        <v>245</v>
      </c>
      <c r="E56" t="s">
        <v>14354</v>
      </c>
      <c r="F56" t="s">
        <v>13237</v>
      </c>
      <c r="G56" t="s">
        <v>947</v>
      </c>
      <c r="H56" t="s">
        <v>248</v>
      </c>
      <c r="I56" t="s">
        <v>249</v>
      </c>
      <c r="J56" t="s">
        <v>13238</v>
      </c>
      <c r="K56" t="s">
        <v>13115</v>
      </c>
      <c r="L56" t="s">
        <v>14355</v>
      </c>
      <c r="M56" s="35">
        <v>45993.736805555563</v>
      </c>
      <c r="N56" s="35">
        <v>45994.679861111108</v>
      </c>
      <c r="P56" t="s">
        <v>14052</v>
      </c>
      <c r="Q56" t="s">
        <v>14053</v>
      </c>
      <c r="R56" t="s">
        <v>14054</v>
      </c>
      <c r="S56" t="s">
        <v>100</v>
      </c>
      <c r="T56" t="s">
        <v>14356</v>
      </c>
      <c r="U56" t="s">
        <v>102</v>
      </c>
      <c r="V56" t="s">
        <v>13241</v>
      </c>
      <c r="W56" t="s">
        <v>11</v>
      </c>
      <c r="X56" t="s">
        <v>105</v>
      </c>
      <c r="Y56" t="s">
        <v>1031</v>
      </c>
      <c r="Z56" s="37">
        <v>1</v>
      </c>
      <c r="AA56" t="s">
        <v>107</v>
      </c>
      <c r="AB56" s="37">
        <v>144968</v>
      </c>
      <c r="AC56" s="37">
        <v>140396</v>
      </c>
      <c r="AD56" s="37">
        <v>144968</v>
      </c>
    </row>
    <row r="57" spans="1:30">
      <c r="A57" t="s">
        <v>242</v>
      </c>
      <c r="B57" t="s">
        <v>248</v>
      </c>
      <c r="C57" t="s">
        <v>244</v>
      </c>
      <c r="D57" t="s">
        <v>6642</v>
      </c>
      <c r="E57" t="s">
        <v>14357</v>
      </c>
      <c r="F57" t="s">
        <v>14358</v>
      </c>
      <c r="G57" t="s">
        <v>947</v>
      </c>
      <c r="H57" t="s">
        <v>248</v>
      </c>
      <c r="I57" t="s">
        <v>6643</v>
      </c>
      <c r="J57" t="s">
        <v>14359</v>
      </c>
      <c r="K57" t="s">
        <v>13115</v>
      </c>
      <c r="L57" t="s">
        <v>14360</v>
      </c>
      <c r="M57" s="35">
        <v>45993.86041666667</v>
      </c>
      <c r="N57" s="35">
        <v>45995.536805555559</v>
      </c>
      <c r="P57" t="s">
        <v>1000</v>
      </c>
      <c r="Q57" t="s">
        <v>1001</v>
      </c>
      <c r="R57" t="s">
        <v>1927</v>
      </c>
      <c r="S57" t="s">
        <v>100</v>
      </c>
      <c r="T57" t="s">
        <v>14361</v>
      </c>
      <c r="U57" t="s">
        <v>102</v>
      </c>
      <c r="V57" t="s">
        <v>14362</v>
      </c>
      <c r="W57" t="s">
        <v>11</v>
      </c>
      <c r="X57" t="s">
        <v>105</v>
      </c>
      <c r="Y57" t="s">
        <v>1929</v>
      </c>
      <c r="Z57" s="37">
        <v>1</v>
      </c>
      <c r="AA57" t="s">
        <v>107</v>
      </c>
      <c r="AB57" s="37">
        <v>144968</v>
      </c>
      <c r="AC57" s="37">
        <v>140396</v>
      </c>
      <c r="AD57" s="37">
        <v>144968</v>
      </c>
    </row>
    <row r="58" spans="1:30">
      <c r="A58" t="s">
        <v>1261</v>
      </c>
      <c r="B58" t="s">
        <v>124</v>
      </c>
      <c r="C58" t="s">
        <v>125</v>
      </c>
      <c r="D58" t="s">
        <v>1262</v>
      </c>
      <c r="E58" t="s">
        <v>14363</v>
      </c>
      <c r="F58" t="s">
        <v>14364</v>
      </c>
      <c r="G58" t="s">
        <v>947</v>
      </c>
      <c r="H58" t="s">
        <v>1265</v>
      </c>
      <c r="I58" t="s">
        <v>1261</v>
      </c>
      <c r="J58" t="s">
        <v>14365</v>
      </c>
      <c r="K58" t="s">
        <v>13115</v>
      </c>
      <c r="L58" t="s">
        <v>14366</v>
      </c>
      <c r="M58" s="35">
        <v>45993.376388888893</v>
      </c>
      <c r="N58" s="35">
        <v>45994.519444444442</v>
      </c>
      <c r="P58" t="s">
        <v>14052</v>
      </c>
      <c r="Q58" t="s">
        <v>14053</v>
      </c>
      <c r="R58" t="s">
        <v>14342</v>
      </c>
      <c r="T58" t="s">
        <v>14367</v>
      </c>
      <c r="U58" t="s">
        <v>955</v>
      </c>
      <c r="W58" t="s">
        <v>8</v>
      </c>
      <c r="X58" t="s">
        <v>105</v>
      </c>
      <c r="Y58" t="s">
        <v>2746</v>
      </c>
      <c r="Z58" s="37">
        <v>0</v>
      </c>
      <c r="AA58" t="s">
        <v>107</v>
      </c>
      <c r="AB58" s="37">
        <v>41241</v>
      </c>
      <c r="AC58" s="37">
        <v>0</v>
      </c>
      <c r="AD58" s="37">
        <v>41241</v>
      </c>
    </row>
    <row r="59" spans="1:30">
      <c r="A59" t="s">
        <v>1084</v>
      </c>
      <c r="B59" t="s">
        <v>957</v>
      </c>
      <c r="C59" t="s">
        <v>286</v>
      </c>
      <c r="D59" t="s">
        <v>3756</v>
      </c>
      <c r="E59" t="s">
        <v>14368</v>
      </c>
      <c r="F59" t="s">
        <v>14369</v>
      </c>
      <c r="G59" t="s">
        <v>947</v>
      </c>
      <c r="H59" t="s">
        <v>1088</v>
      </c>
      <c r="I59" t="s">
        <v>3759</v>
      </c>
      <c r="J59" t="s">
        <v>14370</v>
      </c>
      <c r="K59" t="s">
        <v>13115</v>
      </c>
      <c r="L59" t="s">
        <v>14371</v>
      </c>
      <c r="M59" s="35">
        <v>45993.875694444447</v>
      </c>
      <c r="N59" s="35">
        <v>45994.5625</v>
      </c>
      <c r="P59" t="s">
        <v>951</v>
      </c>
      <c r="Q59" t="s">
        <v>962</v>
      </c>
      <c r="R59" t="s">
        <v>962</v>
      </c>
      <c r="S59" t="s">
        <v>100</v>
      </c>
      <c r="T59" t="s">
        <v>14372</v>
      </c>
      <c r="U59" t="s">
        <v>102</v>
      </c>
      <c r="V59" t="s">
        <v>14373</v>
      </c>
      <c r="W59" t="s">
        <v>8</v>
      </c>
      <c r="X59" t="s">
        <v>105</v>
      </c>
      <c r="Y59" t="s">
        <v>2690</v>
      </c>
      <c r="Z59" s="37">
        <v>1</v>
      </c>
      <c r="AA59" t="s">
        <v>107</v>
      </c>
      <c r="AB59" s="37">
        <v>65960</v>
      </c>
      <c r="AC59" s="37">
        <v>75096</v>
      </c>
      <c r="AD59" s="37">
        <v>65960</v>
      </c>
    </row>
    <row r="60" spans="1:30">
      <c r="A60" t="s">
        <v>707</v>
      </c>
      <c r="B60" t="s">
        <v>109</v>
      </c>
      <c r="C60" t="s">
        <v>160</v>
      </c>
      <c r="D60" t="s">
        <v>719</v>
      </c>
      <c r="E60" t="s">
        <v>14374</v>
      </c>
      <c r="F60" t="s">
        <v>14375</v>
      </c>
      <c r="G60" t="s">
        <v>947</v>
      </c>
      <c r="H60" t="s">
        <v>722</v>
      </c>
      <c r="I60" t="s">
        <v>707</v>
      </c>
      <c r="J60" t="s">
        <v>14376</v>
      </c>
      <c r="K60" t="s">
        <v>13115</v>
      </c>
      <c r="L60" t="s">
        <v>14377</v>
      </c>
      <c r="M60" s="35">
        <v>45993.695833333331</v>
      </c>
      <c r="N60" s="35">
        <v>45994.459027777782</v>
      </c>
      <c r="P60" t="s">
        <v>14052</v>
      </c>
      <c r="Q60" t="s">
        <v>1356</v>
      </c>
      <c r="R60" t="s">
        <v>14128</v>
      </c>
      <c r="S60" t="s">
        <v>100</v>
      </c>
      <c r="T60" t="s">
        <v>14378</v>
      </c>
      <c r="U60" t="s">
        <v>102</v>
      </c>
      <c r="V60" t="s">
        <v>14379</v>
      </c>
      <c r="W60" t="s">
        <v>8</v>
      </c>
      <c r="X60" t="s">
        <v>105</v>
      </c>
      <c r="Y60" t="s">
        <v>1252</v>
      </c>
      <c r="Z60" s="37">
        <v>1</v>
      </c>
      <c r="AA60" t="s">
        <v>107</v>
      </c>
      <c r="AB60" s="37">
        <v>65960</v>
      </c>
      <c r="AC60" s="37">
        <v>75096</v>
      </c>
      <c r="AD60" s="37">
        <v>65960</v>
      </c>
    </row>
    <row r="61" spans="1:30">
      <c r="A61" t="s">
        <v>242</v>
      </c>
      <c r="B61" t="s">
        <v>248</v>
      </c>
      <c r="C61" t="s">
        <v>244</v>
      </c>
      <c r="D61" t="s">
        <v>309</v>
      </c>
      <c r="E61" t="s">
        <v>14380</v>
      </c>
      <c r="F61" t="s">
        <v>14381</v>
      </c>
      <c r="G61" t="s">
        <v>947</v>
      </c>
      <c r="H61" t="s">
        <v>248</v>
      </c>
      <c r="I61" t="s">
        <v>242</v>
      </c>
      <c r="J61" t="s">
        <v>14382</v>
      </c>
      <c r="K61" t="s">
        <v>13115</v>
      </c>
      <c r="L61" t="s">
        <v>14383</v>
      </c>
      <c r="M61" s="35">
        <v>45993.541666666657</v>
      </c>
      <c r="N61" s="35">
        <v>45994.658333333333</v>
      </c>
      <c r="P61" t="s">
        <v>14052</v>
      </c>
      <c r="Q61" t="s">
        <v>1356</v>
      </c>
      <c r="R61" t="s">
        <v>14105</v>
      </c>
      <c r="S61" t="s">
        <v>100</v>
      </c>
      <c r="T61" t="s">
        <v>14384</v>
      </c>
      <c r="U61" t="s">
        <v>102</v>
      </c>
      <c r="V61" t="s">
        <v>14385</v>
      </c>
      <c r="W61" t="s">
        <v>8</v>
      </c>
      <c r="X61" t="s">
        <v>105</v>
      </c>
      <c r="Y61" t="s">
        <v>254</v>
      </c>
      <c r="Z61" s="37">
        <v>1</v>
      </c>
      <c r="AA61" t="s">
        <v>107</v>
      </c>
      <c r="AB61" s="37">
        <v>65960</v>
      </c>
      <c r="AC61" s="37">
        <v>75096</v>
      </c>
      <c r="AD61" s="37">
        <v>65960</v>
      </c>
    </row>
    <row r="62" spans="1:30">
      <c r="A62" t="s">
        <v>242</v>
      </c>
      <c r="B62" t="s">
        <v>248</v>
      </c>
      <c r="C62" t="s">
        <v>244</v>
      </c>
      <c r="D62" t="s">
        <v>309</v>
      </c>
      <c r="E62" t="s">
        <v>14386</v>
      </c>
      <c r="F62" t="s">
        <v>14387</v>
      </c>
      <c r="G62" t="s">
        <v>947</v>
      </c>
      <c r="H62" t="s">
        <v>248</v>
      </c>
      <c r="I62" t="s">
        <v>242</v>
      </c>
      <c r="J62" t="s">
        <v>14388</v>
      </c>
      <c r="K62" t="s">
        <v>13115</v>
      </c>
      <c r="L62" t="s">
        <v>14389</v>
      </c>
      <c r="M62" s="35">
        <v>45993.613194444442</v>
      </c>
      <c r="N62" s="35">
        <v>45994.59652777778</v>
      </c>
      <c r="P62" t="s">
        <v>14038</v>
      </c>
      <c r="Q62" t="s">
        <v>14390</v>
      </c>
      <c r="R62" t="s">
        <v>14391</v>
      </c>
      <c r="S62" t="s">
        <v>1483</v>
      </c>
      <c r="T62" t="s">
        <v>14392</v>
      </c>
      <c r="U62" t="s">
        <v>955</v>
      </c>
      <c r="W62" t="s">
        <v>8</v>
      </c>
      <c r="X62" t="s">
        <v>105</v>
      </c>
      <c r="Y62" t="s">
        <v>1410</v>
      </c>
      <c r="Z62" s="37">
        <v>0</v>
      </c>
      <c r="AA62" t="s">
        <v>107</v>
      </c>
      <c r="AB62" s="37">
        <v>41241</v>
      </c>
      <c r="AC62" s="37">
        <v>0</v>
      </c>
      <c r="AD62" s="37">
        <v>41241</v>
      </c>
    </row>
    <row r="63" spans="1:30">
      <c r="A63" t="s">
        <v>231</v>
      </c>
      <c r="B63" t="s">
        <v>86</v>
      </c>
      <c r="C63" t="s">
        <v>87</v>
      </c>
      <c r="D63" t="s">
        <v>6577</v>
      </c>
      <c r="E63" t="s">
        <v>14393</v>
      </c>
      <c r="F63" t="s">
        <v>14394</v>
      </c>
      <c r="G63" t="s">
        <v>947</v>
      </c>
      <c r="H63" t="s">
        <v>455</v>
      </c>
      <c r="I63" t="s">
        <v>2241</v>
      </c>
      <c r="J63" t="s">
        <v>14395</v>
      </c>
      <c r="K63" t="s">
        <v>13115</v>
      </c>
      <c r="L63" t="s">
        <v>14396</v>
      </c>
      <c r="M63" s="35">
        <v>45993.718055555553</v>
      </c>
      <c r="N63" s="35">
        <v>45995.367361111108</v>
      </c>
      <c r="P63" t="s">
        <v>14038</v>
      </c>
      <c r="Q63" t="s">
        <v>14284</v>
      </c>
      <c r="R63" t="s">
        <v>14397</v>
      </c>
      <c r="S63" t="s">
        <v>100</v>
      </c>
      <c r="T63" t="s">
        <v>14398</v>
      </c>
      <c r="U63" t="s">
        <v>102</v>
      </c>
      <c r="V63" t="s">
        <v>14399</v>
      </c>
      <c r="W63" t="s">
        <v>11</v>
      </c>
      <c r="X63" t="s">
        <v>105</v>
      </c>
      <c r="Y63" t="s">
        <v>1914</v>
      </c>
      <c r="Z63" s="37">
        <v>1</v>
      </c>
      <c r="AA63" t="s">
        <v>107</v>
      </c>
      <c r="AB63" s="37">
        <v>144968</v>
      </c>
      <c r="AC63" s="37">
        <v>140396</v>
      </c>
      <c r="AD63" s="37">
        <v>144968</v>
      </c>
    </row>
    <row r="64" spans="1:30">
      <c r="A64" t="s">
        <v>284</v>
      </c>
      <c r="B64" t="s">
        <v>957</v>
      </c>
      <c r="C64" t="s">
        <v>286</v>
      </c>
      <c r="D64" t="s">
        <v>3223</v>
      </c>
      <c r="E64" t="s">
        <v>14400</v>
      </c>
      <c r="F64" t="s">
        <v>14401</v>
      </c>
      <c r="G64" t="s">
        <v>947</v>
      </c>
      <c r="H64" t="s">
        <v>290</v>
      </c>
      <c r="I64" t="s">
        <v>284</v>
      </c>
      <c r="J64" t="s">
        <v>14402</v>
      </c>
      <c r="K64" t="s">
        <v>13115</v>
      </c>
      <c r="L64" t="s">
        <v>14403</v>
      </c>
      <c r="M64" s="35">
        <v>45993.875694444447</v>
      </c>
      <c r="N64" s="35">
        <v>45994.567361111112</v>
      </c>
      <c r="P64" t="s">
        <v>951</v>
      </c>
      <c r="Q64" t="s">
        <v>952</v>
      </c>
      <c r="R64" t="s">
        <v>1125</v>
      </c>
      <c r="S64" t="s">
        <v>100</v>
      </c>
      <c r="T64" t="s">
        <v>14404</v>
      </c>
      <c r="U64" t="s">
        <v>102</v>
      </c>
      <c r="V64" t="s">
        <v>14405</v>
      </c>
      <c r="W64" t="s">
        <v>8</v>
      </c>
      <c r="X64" t="s">
        <v>105</v>
      </c>
      <c r="Y64" t="s">
        <v>444</v>
      </c>
      <c r="Z64" s="37">
        <v>1</v>
      </c>
      <c r="AA64" t="s">
        <v>107</v>
      </c>
      <c r="AB64" s="37">
        <v>65960</v>
      </c>
      <c r="AC64" s="37">
        <v>75096</v>
      </c>
      <c r="AD64" s="37">
        <v>65960</v>
      </c>
    </row>
    <row r="65" spans="1:30">
      <c r="A65" t="s">
        <v>297</v>
      </c>
      <c r="B65" t="s">
        <v>109</v>
      </c>
      <c r="C65" t="s">
        <v>110</v>
      </c>
      <c r="D65" t="s">
        <v>652</v>
      </c>
      <c r="E65" t="s">
        <v>14406</v>
      </c>
      <c r="F65" t="s">
        <v>14407</v>
      </c>
      <c r="G65" t="s">
        <v>947</v>
      </c>
      <c r="H65" t="s">
        <v>655</v>
      </c>
      <c r="I65" t="s">
        <v>656</v>
      </c>
      <c r="J65" t="s">
        <v>14408</v>
      </c>
      <c r="K65" t="s">
        <v>13115</v>
      </c>
      <c r="L65" t="s">
        <v>14409</v>
      </c>
      <c r="M65" s="35">
        <v>45993.75277777778</v>
      </c>
      <c r="N65" s="35">
        <v>45996.583333333343</v>
      </c>
      <c r="P65" t="s">
        <v>951</v>
      </c>
      <c r="Q65" t="s">
        <v>1100</v>
      </c>
      <c r="R65" t="s">
        <v>2335</v>
      </c>
      <c r="T65" t="s">
        <v>14410</v>
      </c>
      <c r="U65" t="s">
        <v>955</v>
      </c>
      <c r="W65" t="s">
        <v>13</v>
      </c>
      <c r="X65" t="s">
        <v>105</v>
      </c>
      <c r="Y65" t="s">
        <v>661</v>
      </c>
      <c r="Z65" s="37">
        <v>0</v>
      </c>
      <c r="AA65" t="s">
        <v>107</v>
      </c>
      <c r="AB65" s="37">
        <v>41241</v>
      </c>
      <c r="AC65" s="37">
        <v>0</v>
      </c>
      <c r="AD65" s="37">
        <v>41241</v>
      </c>
    </row>
    <row r="66" spans="1:30">
      <c r="A66" t="s">
        <v>242</v>
      </c>
      <c r="B66" t="s">
        <v>248</v>
      </c>
      <c r="C66" t="s">
        <v>244</v>
      </c>
      <c r="D66" t="s">
        <v>1792</v>
      </c>
      <c r="E66" t="s">
        <v>14411</v>
      </c>
      <c r="F66" t="s">
        <v>14412</v>
      </c>
      <c r="G66" t="s">
        <v>947</v>
      </c>
      <c r="H66" t="s">
        <v>248</v>
      </c>
      <c r="I66" t="s">
        <v>1795</v>
      </c>
      <c r="J66" t="s">
        <v>14413</v>
      </c>
      <c r="K66" t="s">
        <v>13115</v>
      </c>
      <c r="L66" t="s">
        <v>14414</v>
      </c>
      <c r="M66" s="35">
        <v>45993.86041666667</v>
      </c>
      <c r="N66" s="35">
        <v>45995.558333333327</v>
      </c>
      <c r="P66" t="s">
        <v>1000</v>
      </c>
      <c r="Q66" t="s">
        <v>1356</v>
      </c>
      <c r="R66" t="s">
        <v>1357</v>
      </c>
      <c r="S66" t="s">
        <v>100</v>
      </c>
      <c r="T66" t="s">
        <v>14415</v>
      </c>
      <c r="U66" t="s">
        <v>102</v>
      </c>
      <c r="V66" t="s">
        <v>14416</v>
      </c>
      <c r="W66" t="s">
        <v>11</v>
      </c>
      <c r="X66" t="s">
        <v>105</v>
      </c>
      <c r="Y66" t="s">
        <v>514</v>
      </c>
      <c r="Z66" s="37">
        <v>1</v>
      </c>
      <c r="AA66" t="s">
        <v>107</v>
      </c>
      <c r="AB66" s="37">
        <v>144968</v>
      </c>
      <c r="AC66" s="37">
        <v>140396</v>
      </c>
      <c r="AD66" s="37">
        <v>144968</v>
      </c>
    </row>
    <row r="67" spans="1:30">
      <c r="A67" t="s">
        <v>242</v>
      </c>
      <c r="B67" t="s">
        <v>248</v>
      </c>
      <c r="C67" t="s">
        <v>244</v>
      </c>
      <c r="D67" t="s">
        <v>309</v>
      </c>
      <c r="E67" t="s">
        <v>14417</v>
      </c>
      <c r="F67" t="s">
        <v>14418</v>
      </c>
      <c r="G67" t="s">
        <v>947</v>
      </c>
      <c r="H67" t="s">
        <v>248</v>
      </c>
      <c r="I67" t="s">
        <v>242</v>
      </c>
      <c r="J67" t="s">
        <v>14419</v>
      </c>
      <c r="K67" t="s">
        <v>13115</v>
      </c>
      <c r="L67" t="s">
        <v>14420</v>
      </c>
      <c r="M67" s="35">
        <v>45993.551388888889</v>
      </c>
      <c r="N67" s="35">
        <v>45994.540972222218</v>
      </c>
      <c r="P67" t="s">
        <v>14052</v>
      </c>
      <c r="Q67" t="s">
        <v>1356</v>
      </c>
      <c r="R67" t="s">
        <v>14128</v>
      </c>
      <c r="S67" t="s">
        <v>1483</v>
      </c>
      <c r="T67" t="s">
        <v>14421</v>
      </c>
      <c r="U67" t="s">
        <v>955</v>
      </c>
      <c r="W67" t="s">
        <v>8</v>
      </c>
      <c r="X67" t="s">
        <v>105</v>
      </c>
      <c r="Y67" t="s">
        <v>14098</v>
      </c>
      <c r="Z67" s="37">
        <v>0</v>
      </c>
      <c r="AA67" t="s">
        <v>107</v>
      </c>
      <c r="AB67" s="37">
        <v>41241</v>
      </c>
      <c r="AC67" s="37">
        <v>0</v>
      </c>
      <c r="AD67" s="37">
        <v>41241</v>
      </c>
    </row>
    <row r="68" spans="1:30">
      <c r="A68" t="s">
        <v>108</v>
      </c>
      <c r="B68" t="s">
        <v>109</v>
      </c>
      <c r="C68" t="s">
        <v>110</v>
      </c>
      <c r="D68" t="s">
        <v>1899</v>
      </c>
      <c r="E68" t="s">
        <v>14422</v>
      </c>
      <c r="F68" t="s">
        <v>14423</v>
      </c>
      <c r="G68" t="s">
        <v>947</v>
      </c>
      <c r="H68" t="s">
        <v>183</v>
      </c>
      <c r="I68" t="s">
        <v>321</v>
      </c>
      <c r="J68" t="s">
        <v>14424</v>
      </c>
      <c r="K68" t="s">
        <v>13115</v>
      </c>
      <c r="L68" t="s">
        <v>14425</v>
      </c>
      <c r="M68" s="35">
        <v>45993.388888888891</v>
      </c>
      <c r="N68" s="35">
        <v>45995.418055555558</v>
      </c>
      <c r="P68" t="s">
        <v>14038</v>
      </c>
      <c r="Q68" t="s">
        <v>983</v>
      </c>
      <c r="R68" t="s">
        <v>14072</v>
      </c>
      <c r="T68" t="s">
        <v>14426</v>
      </c>
      <c r="U68" t="s">
        <v>955</v>
      </c>
      <c r="W68" t="s">
        <v>11</v>
      </c>
      <c r="X68" t="s">
        <v>105</v>
      </c>
      <c r="Y68" t="s">
        <v>351</v>
      </c>
      <c r="Z68" s="37">
        <v>0</v>
      </c>
      <c r="AA68" t="s">
        <v>107</v>
      </c>
      <c r="AB68" s="37">
        <v>41241</v>
      </c>
      <c r="AC68" s="37">
        <v>0</v>
      </c>
      <c r="AD68" s="37">
        <v>41241</v>
      </c>
    </row>
    <row r="69" spans="1:30">
      <c r="A69" t="s">
        <v>242</v>
      </c>
      <c r="B69" t="s">
        <v>248</v>
      </c>
      <c r="C69" t="s">
        <v>244</v>
      </c>
      <c r="D69" t="s">
        <v>309</v>
      </c>
      <c r="E69" t="s">
        <v>14427</v>
      </c>
      <c r="F69" t="s">
        <v>14428</v>
      </c>
      <c r="G69" t="s">
        <v>947</v>
      </c>
      <c r="H69" t="s">
        <v>248</v>
      </c>
      <c r="I69" t="s">
        <v>242</v>
      </c>
      <c r="J69" t="s">
        <v>14429</v>
      </c>
      <c r="K69" t="s">
        <v>13115</v>
      </c>
      <c r="L69" t="s">
        <v>14430</v>
      </c>
      <c r="M69" s="35">
        <v>45994.45416666667</v>
      </c>
      <c r="N69" s="35">
        <v>45994.570138888892</v>
      </c>
      <c r="P69" t="s">
        <v>1000</v>
      </c>
      <c r="Q69" t="s">
        <v>1356</v>
      </c>
      <c r="R69" t="s">
        <v>1357</v>
      </c>
      <c r="S69" t="s">
        <v>1347</v>
      </c>
      <c r="T69" t="s">
        <v>14431</v>
      </c>
      <c r="U69" t="s">
        <v>102</v>
      </c>
      <c r="V69" t="s">
        <v>14432</v>
      </c>
      <c r="W69" t="s">
        <v>8</v>
      </c>
      <c r="X69" t="s">
        <v>105</v>
      </c>
      <c r="Y69" t="s">
        <v>1658</v>
      </c>
      <c r="Z69" s="37">
        <v>1</v>
      </c>
      <c r="AA69" t="s">
        <v>107</v>
      </c>
      <c r="AB69" s="37">
        <v>65960</v>
      </c>
      <c r="AC69" s="37">
        <v>75096</v>
      </c>
      <c r="AD69" s="37">
        <v>65960</v>
      </c>
    </row>
    <row r="70" spans="1:30">
      <c r="A70" t="s">
        <v>231</v>
      </c>
      <c r="B70" t="s">
        <v>86</v>
      </c>
      <c r="C70" t="s">
        <v>87</v>
      </c>
      <c r="D70" t="s">
        <v>1892</v>
      </c>
      <c r="E70" t="s">
        <v>14433</v>
      </c>
      <c r="F70" t="s">
        <v>14434</v>
      </c>
      <c r="G70" t="s">
        <v>947</v>
      </c>
      <c r="H70" t="s">
        <v>235</v>
      </c>
      <c r="I70" t="s">
        <v>231</v>
      </c>
      <c r="J70" t="s">
        <v>14435</v>
      </c>
      <c r="K70" t="s">
        <v>13115</v>
      </c>
      <c r="L70" t="s">
        <v>14436</v>
      </c>
      <c r="M70" s="35">
        <v>45994.392361111109</v>
      </c>
      <c r="N70" s="35">
        <v>45995.349305555559</v>
      </c>
      <c r="P70" t="s">
        <v>951</v>
      </c>
      <c r="Q70" t="s">
        <v>1323</v>
      </c>
      <c r="R70" t="s">
        <v>993</v>
      </c>
      <c r="S70" t="s">
        <v>100</v>
      </c>
      <c r="T70" t="s">
        <v>14437</v>
      </c>
      <c r="U70" t="s">
        <v>102</v>
      </c>
      <c r="V70" t="s">
        <v>14438</v>
      </c>
      <c r="W70" t="s">
        <v>8</v>
      </c>
      <c r="X70" t="s">
        <v>105</v>
      </c>
      <c r="Y70" t="s">
        <v>241</v>
      </c>
      <c r="Z70" s="37">
        <v>1</v>
      </c>
      <c r="AA70" t="s">
        <v>107</v>
      </c>
      <c r="AB70" s="37">
        <v>65960</v>
      </c>
      <c r="AC70" s="37">
        <v>75096</v>
      </c>
      <c r="AD70" s="37">
        <v>65960</v>
      </c>
    </row>
    <row r="71" spans="1:30">
      <c r="A71" t="s">
        <v>417</v>
      </c>
      <c r="B71" t="s">
        <v>86</v>
      </c>
      <c r="C71" t="s">
        <v>87</v>
      </c>
      <c r="D71" t="s">
        <v>4270</v>
      </c>
      <c r="E71" t="s">
        <v>14439</v>
      </c>
      <c r="F71" t="s">
        <v>14440</v>
      </c>
      <c r="G71" t="s">
        <v>947</v>
      </c>
      <c r="H71" t="s">
        <v>455</v>
      </c>
      <c r="I71" t="s">
        <v>377</v>
      </c>
      <c r="J71" t="s">
        <v>14441</v>
      </c>
      <c r="K71" t="s">
        <v>13115</v>
      </c>
      <c r="L71" t="s">
        <v>14442</v>
      </c>
      <c r="M71" s="35">
        <v>45994.392361111109</v>
      </c>
      <c r="N71" s="35">
        <v>45994.6875</v>
      </c>
      <c r="P71" t="s">
        <v>14052</v>
      </c>
      <c r="Q71" t="s">
        <v>1356</v>
      </c>
      <c r="R71" t="s">
        <v>14105</v>
      </c>
      <c r="T71" t="s">
        <v>14443</v>
      </c>
      <c r="U71" t="s">
        <v>955</v>
      </c>
      <c r="W71" t="s">
        <v>11</v>
      </c>
      <c r="X71" t="s">
        <v>105</v>
      </c>
      <c r="Y71" t="s">
        <v>460</v>
      </c>
      <c r="Z71" s="37">
        <v>0</v>
      </c>
      <c r="AA71" t="s">
        <v>107</v>
      </c>
      <c r="AB71" s="37">
        <v>41241</v>
      </c>
      <c r="AC71" s="37">
        <v>0</v>
      </c>
      <c r="AD71" s="37">
        <v>41241</v>
      </c>
    </row>
    <row r="72" spans="1:30">
      <c r="A72" t="s">
        <v>242</v>
      </c>
      <c r="B72" t="s">
        <v>248</v>
      </c>
      <c r="C72" t="s">
        <v>244</v>
      </c>
      <c r="D72" t="s">
        <v>309</v>
      </c>
      <c r="E72" t="s">
        <v>14444</v>
      </c>
      <c r="F72" t="s">
        <v>14445</v>
      </c>
      <c r="G72" t="s">
        <v>947</v>
      </c>
      <c r="H72" t="s">
        <v>248</v>
      </c>
      <c r="I72" t="s">
        <v>242</v>
      </c>
      <c r="J72" t="s">
        <v>14446</v>
      </c>
      <c r="K72" t="s">
        <v>13115</v>
      </c>
      <c r="L72" t="s">
        <v>14447</v>
      </c>
      <c r="M72" s="35">
        <v>45994.454861111109</v>
      </c>
      <c r="N72" s="35">
        <v>45994.672222222223</v>
      </c>
      <c r="P72" t="s">
        <v>14052</v>
      </c>
      <c r="Q72" t="s">
        <v>1356</v>
      </c>
      <c r="R72" t="s">
        <v>14105</v>
      </c>
      <c r="S72" t="s">
        <v>100</v>
      </c>
      <c r="T72" t="s">
        <v>14448</v>
      </c>
      <c r="U72" t="s">
        <v>102</v>
      </c>
      <c r="V72" t="s">
        <v>14449</v>
      </c>
      <c r="W72" t="s">
        <v>8</v>
      </c>
      <c r="X72" t="s">
        <v>105</v>
      </c>
      <c r="Y72" t="s">
        <v>3351</v>
      </c>
      <c r="Z72" s="37">
        <v>1</v>
      </c>
      <c r="AA72" t="s">
        <v>107</v>
      </c>
      <c r="AB72" s="37">
        <v>65960</v>
      </c>
      <c r="AC72" s="37">
        <v>75096</v>
      </c>
      <c r="AD72" s="37">
        <v>65960</v>
      </c>
    </row>
    <row r="73" spans="1:30">
      <c r="A73" t="s">
        <v>1168</v>
      </c>
      <c r="B73" t="s">
        <v>124</v>
      </c>
      <c r="C73" t="s">
        <v>125</v>
      </c>
      <c r="D73" t="s">
        <v>3835</v>
      </c>
      <c r="E73" t="s">
        <v>14450</v>
      </c>
      <c r="F73" t="s">
        <v>14451</v>
      </c>
      <c r="G73" t="s">
        <v>947</v>
      </c>
      <c r="H73" t="s">
        <v>1172</v>
      </c>
      <c r="I73" t="s">
        <v>1168</v>
      </c>
      <c r="J73" t="s">
        <v>14452</v>
      </c>
      <c r="K73" t="s">
        <v>13115</v>
      </c>
      <c r="L73" t="s">
        <v>14453</v>
      </c>
      <c r="M73" s="35">
        <v>45994.45416666667</v>
      </c>
      <c r="N73" s="35">
        <v>45995.470833333333</v>
      </c>
      <c r="P73" t="s">
        <v>951</v>
      </c>
      <c r="Q73" t="s">
        <v>962</v>
      </c>
      <c r="R73" t="s">
        <v>962</v>
      </c>
      <c r="S73" t="s">
        <v>100</v>
      </c>
      <c r="T73" t="s">
        <v>14454</v>
      </c>
      <c r="U73" t="s">
        <v>102</v>
      </c>
      <c r="V73" t="s">
        <v>14455</v>
      </c>
      <c r="W73" t="s">
        <v>8</v>
      </c>
      <c r="X73" t="s">
        <v>105</v>
      </c>
      <c r="Y73" t="s">
        <v>158</v>
      </c>
      <c r="Z73" s="37">
        <v>1</v>
      </c>
      <c r="AA73" t="s">
        <v>107</v>
      </c>
      <c r="AB73" s="37">
        <v>65960</v>
      </c>
      <c r="AC73" s="37">
        <v>75096</v>
      </c>
      <c r="AD73" s="37">
        <v>65960</v>
      </c>
    </row>
    <row r="74" spans="1:30">
      <c r="A74" t="s">
        <v>297</v>
      </c>
      <c r="B74" t="s">
        <v>109</v>
      </c>
      <c r="C74" t="s">
        <v>110</v>
      </c>
      <c r="D74" t="s">
        <v>352</v>
      </c>
      <c r="E74" t="s">
        <v>14456</v>
      </c>
      <c r="F74" t="s">
        <v>14234</v>
      </c>
      <c r="G74" t="s">
        <v>947</v>
      </c>
      <c r="H74" t="s">
        <v>302</v>
      </c>
      <c r="I74" t="s">
        <v>297</v>
      </c>
      <c r="J74" t="s">
        <v>14235</v>
      </c>
      <c r="K74" t="s">
        <v>13115</v>
      </c>
      <c r="L74" t="s">
        <v>14457</v>
      </c>
      <c r="M74" s="35">
        <v>45994.723611111112</v>
      </c>
      <c r="N74" s="35">
        <v>45994.72152777778</v>
      </c>
      <c r="P74" t="s">
        <v>14052</v>
      </c>
      <c r="Q74" t="s">
        <v>14053</v>
      </c>
      <c r="R74" t="s">
        <v>14458</v>
      </c>
      <c r="S74" t="s">
        <v>1483</v>
      </c>
      <c r="T74" t="s">
        <v>14459</v>
      </c>
      <c r="U74" t="s">
        <v>955</v>
      </c>
      <c r="W74" t="s">
        <v>8</v>
      </c>
      <c r="X74" t="s">
        <v>105</v>
      </c>
      <c r="Y74" t="s">
        <v>1858</v>
      </c>
      <c r="Z74" s="37">
        <v>0</v>
      </c>
      <c r="AA74" t="s">
        <v>107</v>
      </c>
      <c r="AB74" s="37">
        <v>41241</v>
      </c>
      <c r="AC74" s="37">
        <v>0</v>
      </c>
      <c r="AD74" s="37">
        <v>41241</v>
      </c>
    </row>
    <row r="75" spans="1:30">
      <c r="A75" t="s">
        <v>108</v>
      </c>
      <c r="B75" t="s">
        <v>109</v>
      </c>
      <c r="C75" t="s">
        <v>110</v>
      </c>
      <c r="D75" t="s">
        <v>180</v>
      </c>
      <c r="E75" t="s">
        <v>14460</v>
      </c>
      <c r="F75" t="s">
        <v>14461</v>
      </c>
      <c r="G75" t="s">
        <v>947</v>
      </c>
      <c r="H75" t="s">
        <v>183</v>
      </c>
      <c r="I75" t="s">
        <v>108</v>
      </c>
      <c r="J75" t="s">
        <v>14462</v>
      </c>
      <c r="K75" t="s">
        <v>13115</v>
      </c>
      <c r="L75" t="s">
        <v>14463</v>
      </c>
      <c r="M75" s="35">
        <v>45994.45</v>
      </c>
      <c r="N75" s="35">
        <v>45994.695833333331</v>
      </c>
      <c r="P75" t="s">
        <v>951</v>
      </c>
      <c r="Q75" t="s">
        <v>962</v>
      </c>
      <c r="R75" t="s">
        <v>962</v>
      </c>
      <c r="S75" t="s">
        <v>100</v>
      </c>
      <c r="T75" t="s">
        <v>14464</v>
      </c>
      <c r="U75" t="s">
        <v>102</v>
      </c>
      <c r="V75" t="s">
        <v>14465</v>
      </c>
      <c r="W75" t="s">
        <v>8</v>
      </c>
      <c r="X75" t="s">
        <v>105</v>
      </c>
      <c r="Y75" t="s">
        <v>188</v>
      </c>
      <c r="Z75" s="37">
        <v>1</v>
      </c>
      <c r="AA75" t="s">
        <v>107</v>
      </c>
      <c r="AB75" s="37">
        <v>65960</v>
      </c>
      <c r="AC75" s="37">
        <v>75096</v>
      </c>
      <c r="AD75" s="37">
        <v>65960</v>
      </c>
    </row>
    <row r="76" spans="1:30">
      <c r="A76" t="s">
        <v>85</v>
      </c>
      <c r="B76" t="s">
        <v>86</v>
      </c>
      <c r="C76" t="s">
        <v>87</v>
      </c>
      <c r="D76" t="s">
        <v>202</v>
      </c>
      <c r="E76" t="s">
        <v>14466</v>
      </c>
      <c r="F76" t="s">
        <v>14467</v>
      </c>
      <c r="G76" t="s">
        <v>947</v>
      </c>
      <c r="H76" t="s">
        <v>93</v>
      </c>
      <c r="I76" t="s">
        <v>85</v>
      </c>
      <c r="J76" t="s">
        <v>14468</v>
      </c>
      <c r="K76" t="s">
        <v>13115</v>
      </c>
      <c r="L76" t="s">
        <v>14469</v>
      </c>
      <c r="M76" s="35">
        <v>45994.45</v>
      </c>
      <c r="N76" s="35">
        <v>45995.356249999997</v>
      </c>
      <c r="P76" t="s">
        <v>951</v>
      </c>
      <c r="Q76" t="s">
        <v>1027</v>
      </c>
      <c r="R76" t="s">
        <v>1028</v>
      </c>
      <c r="S76" t="s">
        <v>100</v>
      </c>
      <c r="T76" t="s">
        <v>14470</v>
      </c>
      <c r="U76" t="s">
        <v>102</v>
      </c>
      <c r="V76" t="s">
        <v>14471</v>
      </c>
      <c r="W76" t="s">
        <v>8</v>
      </c>
      <c r="X76" t="s">
        <v>105</v>
      </c>
      <c r="Y76" t="s">
        <v>209</v>
      </c>
      <c r="Z76" s="37">
        <v>1</v>
      </c>
      <c r="AA76" t="s">
        <v>107</v>
      </c>
      <c r="AB76" s="37">
        <v>65960</v>
      </c>
      <c r="AC76" s="37">
        <v>75096</v>
      </c>
      <c r="AD76" s="37">
        <v>65960</v>
      </c>
    </row>
    <row r="77" spans="1:30">
      <c r="A77" t="s">
        <v>750</v>
      </c>
      <c r="B77" t="s">
        <v>957</v>
      </c>
      <c r="C77" t="s">
        <v>286</v>
      </c>
      <c r="D77" t="s">
        <v>1272</v>
      </c>
      <c r="E77" t="s">
        <v>14472</v>
      </c>
      <c r="F77" t="s">
        <v>14043</v>
      </c>
      <c r="G77" t="s">
        <v>947</v>
      </c>
      <c r="H77" t="s">
        <v>165</v>
      </c>
      <c r="I77" t="s">
        <v>1275</v>
      </c>
      <c r="J77" t="s">
        <v>14044</v>
      </c>
      <c r="K77" t="s">
        <v>13115</v>
      </c>
      <c r="L77" t="s">
        <v>14473</v>
      </c>
      <c r="M77" s="35">
        <v>45994.513194444437</v>
      </c>
      <c r="N77" s="35">
        <v>45995.513194444437</v>
      </c>
      <c r="P77" t="s">
        <v>14052</v>
      </c>
      <c r="Q77" t="s">
        <v>1356</v>
      </c>
      <c r="R77" t="s">
        <v>14105</v>
      </c>
      <c r="S77" t="s">
        <v>100</v>
      </c>
      <c r="T77" t="s">
        <v>14474</v>
      </c>
      <c r="U77" t="s">
        <v>102</v>
      </c>
      <c r="V77" t="s">
        <v>14047</v>
      </c>
      <c r="W77" t="s">
        <v>13</v>
      </c>
      <c r="X77" t="s">
        <v>105</v>
      </c>
      <c r="Y77" t="s">
        <v>760</v>
      </c>
      <c r="Z77" s="37">
        <v>1</v>
      </c>
      <c r="AA77" t="s">
        <v>107</v>
      </c>
      <c r="AB77" s="37">
        <v>275729</v>
      </c>
      <c r="AC77" s="37">
        <v>196537</v>
      </c>
      <c r="AD77" s="37">
        <v>275729</v>
      </c>
    </row>
    <row r="78" spans="1:30">
      <c r="A78" t="s">
        <v>1261</v>
      </c>
      <c r="B78" t="s">
        <v>124</v>
      </c>
      <c r="C78" t="s">
        <v>125</v>
      </c>
      <c r="D78" t="s">
        <v>2876</v>
      </c>
      <c r="E78" t="s">
        <v>14475</v>
      </c>
      <c r="F78" t="s">
        <v>14476</v>
      </c>
      <c r="G78" t="s">
        <v>947</v>
      </c>
      <c r="H78" t="s">
        <v>1265</v>
      </c>
      <c r="I78" t="s">
        <v>2879</v>
      </c>
      <c r="J78" t="s">
        <v>14477</v>
      </c>
      <c r="K78" t="s">
        <v>13115</v>
      </c>
      <c r="L78" t="s">
        <v>14478</v>
      </c>
      <c r="M78" s="35">
        <v>45994.501388888893</v>
      </c>
      <c r="N78" s="35">
        <v>45995.363888888889</v>
      </c>
      <c r="P78" t="s">
        <v>951</v>
      </c>
      <c r="Q78" t="s">
        <v>1044</v>
      </c>
      <c r="R78" t="s">
        <v>1323</v>
      </c>
      <c r="S78" t="s">
        <v>100</v>
      </c>
      <c r="T78" t="s">
        <v>14479</v>
      </c>
      <c r="U78" t="s">
        <v>102</v>
      </c>
      <c r="V78" t="s">
        <v>14480</v>
      </c>
      <c r="W78" t="s">
        <v>8</v>
      </c>
      <c r="X78" t="s">
        <v>105</v>
      </c>
      <c r="Y78" t="s">
        <v>2746</v>
      </c>
      <c r="Z78" s="37">
        <v>1</v>
      </c>
      <c r="AA78" t="s">
        <v>107</v>
      </c>
      <c r="AB78" s="37">
        <v>65960</v>
      </c>
      <c r="AC78" s="37">
        <v>75096</v>
      </c>
      <c r="AD78" s="37">
        <v>65960</v>
      </c>
    </row>
    <row r="79" spans="1:30">
      <c r="A79" t="s">
        <v>242</v>
      </c>
      <c r="B79" t="s">
        <v>248</v>
      </c>
      <c r="C79" t="s">
        <v>244</v>
      </c>
      <c r="D79" t="s">
        <v>309</v>
      </c>
      <c r="E79" t="s">
        <v>14481</v>
      </c>
      <c r="F79" t="s">
        <v>14482</v>
      </c>
      <c r="G79" t="s">
        <v>947</v>
      </c>
      <c r="H79" t="s">
        <v>248</v>
      </c>
      <c r="I79" t="s">
        <v>242</v>
      </c>
      <c r="J79" t="s">
        <v>14483</v>
      </c>
      <c r="K79" t="s">
        <v>13115</v>
      </c>
      <c r="L79" t="s">
        <v>14484</v>
      </c>
      <c r="M79" s="35">
        <v>45994.866666666669</v>
      </c>
      <c r="N79" s="35">
        <v>45995.541666666657</v>
      </c>
      <c r="P79" t="s">
        <v>14052</v>
      </c>
      <c r="Q79" t="s">
        <v>1356</v>
      </c>
      <c r="R79" t="s">
        <v>14105</v>
      </c>
      <c r="S79" t="s">
        <v>100</v>
      </c>
      <c r="T79" t="s">
        <v>14485</v>
      </c>
      <c r="U79" t="s">
        <v>102</v>
      </c>
      <c r="V79" t="s">
        <v>14486</v>
      </c>
      <c r="W79" t="s">
        <v>8</v>
      </c>
      <c r="X79" t="s">
        <v>105</v>
      </c>
      <c r="Y79" t="s">
        <v>2012</v>
      </c>
      <c r="Z79" s="37">
        <v>1</v>
      </c>
      <c r="AA79" t="s">
        <v>107</v>
      </c>
      <c r="AB79" s="37">
        <v>65960</v>
      </c>
      <c r="AC79" s="37">
        <v>75096</v>
      </c>
      <c r="AD79" s="37">
        <v>65960</v>
      </c>
    </row>
    <row r="80" spans="1:30">
      <c r="A80" t="s">
        <v>189</v>
      </c>
      <c r="B80" t="s">
        <v>190</v>
      </c>
      <c r="C80" t="s">
        <v>191</v>
      </c>
      <c r="D80" t="s">
        <v>905</v>
      </c>
      <c r="E80" t="s">
        <v>14487</v>
      </c>
      <c r="F80" t="s">
        <v>14488</v>
      </c>
      <c r="G80" t="s">
        <v>947</v>
      </c>
      <c r="H80" t="s">
        <v>195</v>
      </c>
      <c r="I80" t="s">
        <v>908</v>
      </c>
      <c r="J80" t="s">
        <v>14489</v>
      </c>
      <c r="K80" t="s">
        <v>13115</v>
      </c>
      <c r="L80" t="s">
        <v>14490</v>
      </c>
      <c r="M80" s="35">
        <v>45994.794444444437</v>
      </c>
      <c r="N80" s="35">
        <v>45995.428472222222</v>
      </c>
      <c r="P80" t="s">
        <v>14038</v>
      </c>
      <c r="Q80" t="s">
        <v>14390</v>
      </c>
      <c r="R80" t="s">
        <v>14391</v>
      </c>
      <c r="S80" t="s">
        <v>1347</v>
      </c>
      <c r="T80" t="s">
        <v>14491</v>
      </c>
      <c r="U80" t="s">
        <v>102</v>
      </c>
      <c r="V80" t="s">
        <v>14492</v>
      </c>
      <c r="W80" t="s">
        <v>8</v>
      </c>
      <c r="X80" t="s">
        <v>105</v>
      </c>
      <c r="Y80" t="s">
        <v>2405</v>
      </c>
      <c r="Z80" s="37">
        <v>1</v>
      </c>
      <c r="AA80" t="s">
        <v>107</v>
      </c>
      <c r="AB80" s="37">
        <v>65960</v>
      </c>
      <c r="AC80" s="37">
        <v>75096</v>
      </c>
      <c r="AD80" s="37">
        <v>65960</v>
      </c>
    </row>
    <row r="81" spans="1:30">
      <c r="A81" t="s">
        <v>297</v>
      </c>
      <c r="B81" t="s">
        <v>109</v>
      </c>
      <c r="C81" t="s">
        <v>110</v>
      </c>
      <c r="D81" t="s">
        <v>6626</v>
      </c>
      <c r="E81" t="s">
        <v>14493</v>
      </c>
      <c r="F81" t="s">
        <v>14494</v>
      </c>
      <c r="G81" t="s">
        <v>947</v>
      </c>
      <c r="H81" t="s">
        <v>655</v>
      </c>
      <c r="I81" t="s">
        <v>6627</v>
      </c>
      <c r="J81" t="s">
        <v>14495</v>
      </c>
      <c r="K81" t="s">
        <v>13115</v>
      </c>
      <c r="L81" t="s">
        <v>14496</v>
      </c>
      <c r="M81" s="35">
        <v>45994.631944444453</v>
      </c>
      <c r="N81" s="35">
        <v>45995.51666666667</v>
      </c>
      <c r="P81" t="s">
        <v>14052</v>
      </c>
      <c r="Q81" t="s">
        <v>1356</v>
      </c>
      <c r="R81" t="s">
        <v>14105</v>
      </c>
      <c r="S81" t="s">
        <v>100</v>
      </c>
      <c r="T81" t="s">
        <v>14497</v>
      </c>
      <c r="U81" t="s">
        <v>102</v>
      </c>
      <c r="V81" t="s">
        <v>14498</v>
      </c>
      <c r="W81" t="s">
        <v>15</v>
      </c>
      <c r="Y81" t="s">
        <v>491</v>
      </c>
      <c r="Z81" s="37">
        <v>1</v>
      </c>
      <c r="AA81" t="s">
        <v>107</v>
      </c>
      <c r="AB81" s="37">
        <v>479589</v>
      </c>
      <c r="AC81" s="37">
        <v>196537</v>
      </c>
      <c r="AD81" s="37">
        <v>479589</v>
      </c>
    </row>
    <row r="82" spans="1:30">
      <c r="A82" t="s">
        <v>1261</v>
      </c>
      <c r="B82" t="s">
        <v>124</v>
      </c>
      <c r="C82" t="s">
        <v>125</v>
      </c>
      <c r="D82" t="s">
        <v>6639</v>
      </c>
      <c r="E82" t="s">
        <v>14499</v>
      </c>
      <c r="F82" t="s">
        <v>14500</v>
      </c>
      <c r="G82" t="s">
        <v>947</v>
      </c>
      <c r="H82" t="s">
        <v>1265</v>
      </c>
      <c r="I82" t="s">
        <v>2128</v>
      </c>
      <c r="J82" t="s">
        <v>14501</v>
      </c>
      <c r="K82" t="s">
        <v>13115</v>
      </c>
      <c r="L82" t="s">
        <v>14502</v>
      </c>
      <c r="M82" s="35">
        <v>45994.680555555547</v>
      </c>
      <c r="N82" s="35">
        <v>45995.467361111107</v>
      </c>
      <c r="P82" t="s">
        <v>951</v>
      </c>
      <c r="Q82" t="s">
        <v>1027</v>
      </c>
      <c r="R82" t="s">
        <v>1028</v>
      </c>
      <c r="S82" t="s">
        <v>100</v>
      </c>
      <c r="T82" t="s">
        <v>14503</v>
      </c>
      <c r="U82" t="s">
        <v>102</v>
      </c>
      <c r="V82" t="s">
        <v>14504</v>
      </c>
      <c r="W82" t="s">
        <v>11</v>
      </c>
      <c r="X82" t="s">
        <v>105</v>
      </c>
      <c r="Y82" t="s">
        <v>308</v>
      </c>
      <c r="Z82" s="37">
        <v>1</v>
      </c>
      <c r="AA82" t="s">
        <v>107</v>
      </c>
      <c r="AB82" s="37">
        <v>144968</v>
      </c>
      <c r="AC82" s="37">
        <v>140396</v>
      </c>
      <c r="AD82" s="37">
        <v>144968</v>
      </c>
    </row>
    <row r="83" spans="1:30">
      <c r="A83" t="s">
        <v>242</v>
      </c>
      <c r="B83" t="s">
        <v>248</v>
      </c>
      <c r="C83" t="s">
        <v>244</v>
      </c>
      <c r="D83" t="s">
        <v>309</v>
      </c>
      <c r="E83" t="s">
        <v>14505</v>
      </c>
      <c r="F83" t="s">
        <v>14506</v>
      </c>
      <c r="G83" t="s">
        <v>947</v>
      </c>
      <c r="H83" t="s">
        <v>248</v>
      </c>
      <c r="I83" t="s">
        <v>242</v>
      </c>
      <c r="J83" t="s">
        <v>14507</v>
      </c>
      <c r="K83" t="s">
        <v>13115</v>
      </c>
      <c r="L83" t="s">
        <v>14508</v>
      </c>
      <c r="M83" s="35">
        <v>45994.866666666669</v>
      </c>
      <c r="N83" s="35">
        <v>45995.53402777778</v>
      </c>
      <c r="P83" t="s">
        <v>951</v>
      </c>
      <c r="Q83" t="s">
        <v>1323</v>
      </c>
      <c r="R83" t="s">
        <v>993</v>
      </c>
      <c r="S83" t="s">
        <v>100</v>
      </c>
      <c r="T83" t="s">
        <v>14509</v>
      </c>
      <c r="U83" t="s">
        <v>102</v>
      </c>
      <c r="V83" t="s">
        <v>14510</v>
      </c>
      <c r="W83" t="s">
        <v>8</v>
      </c>
      <c r="X83" t="s">
        <v>105</v>
      </c>
      <c r="Y83" t="s">
        <v>272</v>
      </c>
      <c r="Z83" s="37">
        <v>1</v>
      </c>
      <c r="AA83" t="s">
        <v>107</v>
      </c>
      <c r="AB83" s="37">
        <v>65960</v>
      </c>
      <c r="AC83" s="37">
        <v>75096</v>
      </c>
      <c r="AD83" s="37">
        <v>65960</v>
      </c>
    </row>
    <row r="84" spans="1:30">
      <c r="A84" t="s">
        <v>242</v>
      </c>
      <c r="B84" t="s">
        <v>248</v>
      </c>
      <c r="C84" t="s">
        <v>244</v>
      </c>
      <c r="D84" t="s">
        <v>4891</v>
      </c>
      <c r="E84" t="s">
        <v>14511</v>
      </c>
      <c r="F84" t="s">
        <v>14075</v>
      </c>
      <c r="G84" t="s">
        <v>947</v>
      </c>
      <c r="H84" t="s">
        <v>248</v>
      </c>
      <c r="I84" t="s">
        <v>4894</v>
      </c>
      <c r="J84" t="s">
        <v>14076</v>
      </c>
      <c r="K84" t="s">
        <v>13115</v>
      </c>
      <c r="L84" t="s">
        <v>14512</v>
      </c>
      <c r="M84" s="35">
        <v>45994.588194444441</v>
      </c>
      <c r="N84" s="35">
        <v>45995.37222222222</v>
      </c>
      <c r="P84" t="s">
        <v>14052</v>
      </c>
      <c r="Q84" t="s">
        <v>1356</v>
      </c>
      <c r="R84" t="s">
        <v>14105</v>
      </c>
      <c r="T84" t="s">
        <v>14513</v>
      </c>
      <c r="U84" t="s">
        <v>955</v>
      </c>
      <c r="W84" t="s">
        <v>15</v>
      </c>
      <c r="X84" t="s">
        <v>105</v>
      </c>
      <c r="Y84" t="s">
        <v>1588</v>
      </c>
      <c r="Z84" s="37">
        <v>0</v>
      </c>
      <c r="AA84" t="s">
        <v>107</v>
      </c>
      <c r="AB84" s="37">
        <v>41241</v>
      </c>
      <c r="AC84" s="37">
        <v>0</v>
      </c>
      <c r="AD84" s="37">
        <v>41241</v>
      </c>
    </row>
    <row r="85" spans="1:30">
      <c r="A85" t="s">
        <v>242</v>
      </c>
      <c r="B85" t="s">
        <v>248</v>
      </c>
      <c r="C85" t="s">
        <v>244</v>
      </c>
      <c r="D85" t="s">
        <v>309</v>
      </c>
      <c r="E85" t="s">
        <v>14514</v>
      </c>
      <c r="F85" t="s">
        <v>14515</v>
      </c>
      <c r="G85" t="s">
        <v>947</v>
      </c>
      <c r="H85" t="s">
        <v>248</v>
      </c>
      <c r="I85" t="s">
        <v>242</v>
      </c>
      <c r="J85" t="s">
        <v>14516</v>
      </c>
      <c r="K85" t="s">
        <v>13115</v>
      </c>
      <c r="L85" t="s">
        <v>14517</v>
      </c>
      <c r="M85" s="35">
        <v>45994.56527777778</v>
      </c>
      <c r="N85" s="35">
        <v>45995.554166666669</v>
      </c>
      <c r="P85" t="s">
        <v>1000</v>
      </c>
      <c r="Q85" t="s">
        <v>1001</v>
      </c>
      <c r="R85" t="s">
        <v>1002</v>
      </c>
      <c r="S85" t="s">
        <v>100</v>
      </c>
      <c r="T85" t="s">
        <v>14518</v>
      </c>
      <c r="U85" t="s">
        <v>102</v>
      </c>
      <c r="V85" t="s">
        <v>14519</v>
      </c>
      <c r="W85" t="s">
        <v>8</v>
      </c>
      <c r="X85" t="s">
        <v>105</v>
      </c>
      <c r="Y85" t="s">
        <v>1031</v>
      </c>
      <c r="Z85" s="37">
        <v>1</v>
      </c>
      <c r="AA85" t="s">
        <v>107</v>
      </c>
      <c r="AB85" s="37">
        <v>65960</v>
      </c>
      <c r="AC85" s="37">
        <v>75096</v>
      </c>
      <c r="AD85" s="37">
        <v>65960</v>
      </c>
    </row>
    <row r="86" spans="1:30">
      <c r="A86" t="s">
        <v>242</v>
      </c>
      <c r="B86" t="s">
        <v>242</v>
      </c>
      <c r="C86" t="s">
        <v>244</v>
      </c>
      <c r="D86" t="s">
        <v>14520</v>
      </c>
      <c r="E86" t="s">
        <v>14521</v>
      </c>
      <c r="F86" t="s">
        <v>14522</v>
      </c>
      <c r="G86" t="s">
        <v>947</v>
      </c>
      <c r="H86" t="s">
        <v>248</v>
      </c>
      <c r="I86" t="s">
        <v>14523</v>
      </c>
      <c r="J86" t="s">
        <v>14524</v>
      </c>
      <c r="K86" t="s">
        <v>13115</v>
      </c>
      <c r="L86" t="s">
        <v>14525</v>
      </c>
      <c r="M86" s="35">
        <v>45994.847222222219</v>
      </c>
      <c r="N86" s="35">
        <v>45996.459722222222</v>
      </c>
      <c r="P86" t="s">
        <v>14038</v>
      </c>
      <c r="Q86" t="s">
        <v>14284</v>
      </c>
      <c r="R86" t="s">
        <v>14526</v>
      </c>
      <c r="T86" t="s">
        <v>14527</v>
      </c>
      <c r="U86" t="s">
        <v>955</v>
      </c>
      <c r="W86" t="s">
        <v>13</v>
      </c>
      <c r="Y86" t="s">
        <v>263</v>
      </c>
      <c r="Z86" s="37">
        <v>0</v>
      </c>
      <c r="AA86" t="s">
        <v>107</v>
      </c>
      <c r="AB86" s="37">
        <v>41241</v>
      </c>
      <c r="AC86" s="37">
        <v>0</v>
      </c>
      <c r="AD86" s="37">
        <v>41241</v>
      </c>
    </row>
    <row r="87" spans="1:30">
      <c r="A87" t="s">
        <v>242</v>
      </c>
      <c r="B87" t="s">
        <v>248</v>
      </c>
      <c r="C87" t="s">
        <v>244</v>
      </c>
      <c r="D87" t="s">
        <v>6103</v>
      </c>
      <c r="E87" t="s">
        <v>14528</v>
      </c>
      <c r="F87" t="s">
        <v>14529</v>
      </c>
      <c r="G87" t="s">
        <v>947</v>
      </c>
      <c r="H87" t="s">
        <v>248</v>
      </c>
      <c r="I87" t="s">
        <v>6106</v>
      </c>
      <c r="J87" t="s">
        <v>14530</v>
      </c>
      <c r="K87" t="s">
        <v>13115</v>
      </c>
      <c r="L87" t="s">
        <v>14531</v>
      </c>
      <c r="M87" s="35">
        <v>45995.847222222219</v>
      </c>
      <c r="N87" s="35">
        <v>45996.586111111108</v>
      </c>
      <c r="P87" t="s">
        <v>951</v>
      </c>
      <c r="Q87" t="s">
        <v>962</v>
      </c>
      <c r="R87" t="s">
        <v>962</v>
      </c>
      <c r="S87" t="s">
        <v>100</v>
      </c>
      <c r="T87" t="s">
        <v>14532</v>
      </c>
      <c r="U87" t="s">
        <v>102</v>
      </c>
      <c r="V87" t="s">
        <v>14533</v>
      </c>
      <c r="W87" t="s">
        <v>11</v>
      </c>
      <c r="X87" t="s">
        <v>105</v>
      </c>
      <c r="Y87" t="s">
        <v>272</v>
      </c>
      <c r="Z87" s="37">
        <v>1</v>
      </c>
      <c r="AA87" t="s">
        <v>107</v>
      </c>
      <c r="AB87" s="37">
        <v>144968</v>
      </c>
      <c r="AC87" s="37">
        <v>140396</v>
      </c>
      <c r="AD87" s="37">
        <v>144968</v>
      </c>
    </row>
    <row r="88" spans="1:30">
      <c r="A88" t="s">
        <v>417</v>
      </c>
      <c r="B88" t="s">
        <v>86</v>
      </c>
      <c r="C88" t="s">
        <v>87</v>
      </c>
      <c r="D88" t="s">
        <v>452</v>
      </c>
      <c r="E88" t="s">
        <v>14534</v>
      </c>
      <c r="F88" t="s">
        <v>14535</v>
      </c>
      <c r="G88" t="s">
        <v>947</v>
      </c>
      <c r="H88" t="s">
        <v>455</v>
      </c>
      <c r="I88" t="s">
        <v>417</v>
      </c>
      <c r="J88" t="s">
        <v>14536</v>
      </c>
      <c r="K88" t="s">
        <v>13115</v>
      </c>
      <c r="L88" t="s">
        <v>14537</v>
      </c>
      <c r="M88" s="35">
        <v>45995.463194444441</v>
      </c>
      <c r="N88" s="35">
        <v>45995.649305555547</v>
      </c>
      <c r="P88" t="s">
        <v>951</v>
      </c>
      <c r="Q88" t="s">
        <v>1100</v>
      </c>
      <c r="R88" t="s">
        <v>993</v>
      </c>
      <c r="S88" t="s">
        <v>100</v>
      </c>
      <c r="T88" t="s">
        <v>14538</v>
      </c>
      <c r="U88" t="s">
        <v>102</v>
      </c>
      <c r="V88" t="s">
        <v>14539</v>
      </c>
      <c r="W88" t="s">
        <v>8</v>
      </c>
      <c r="X88" t="s">
        <v>105</v>
      </c>
      <c r="Y88" t="s">
        <v>742</v>
      </c>
      <c r="Z88" s="37">
        <v>1</v>
      </c>
      <c r="AA88" t="s">
        <v>107</v>
      </c>
      <c r="AB88" s="37">
        <v>65960</v>
      </c>
      <c r="AC88" s="37">
        <v>75096</v>
      </c>
      <c r="AD88" s="37">
        <v>65960</v>
      </c>
    </row>
    <row r="89" spans="1:30">
      <c r="A89" t="s">
        <v>147</v>
      </c>
      <c r="B89" t="s">
        <v>124</v>
      </c>
      <c r="C89" t="s">
        <v>125</v>
      </c>
      <c r="D89" t="s">
        <v>1708</v>
      </c>
      <c r="E89" t="s">
        <v>14540</v>
      </c>
      <c r="F89" t="s">
        <v>14541</v>
      </c>
      <c r="G89" t="s">
        <v>947</v>
      </c>
      <c r="H89" t="s">
        <v>151</v>
      </c>
      <c r="I89" t="s">
        <v>1711</v>
      </c>
      <c r="J89" t="s">
        <v>14542</v>
      </c>
      <c r="K89" t="s">
        <v>13115</v>
      </c>
      <c r="L89" t="s">
        <v>14543</v>
      </c>
      <c r="M89" s="35">
        <v>46001.401388888888</v>
      </c>
      <c r="N89" s="35">
        <v>46003.459027777782</v>
      </c>
      <c r="P89" t="s">
        <v>951</v>
      </c>
      <c r="Q89" t="s">
        <v>1019</v>
      </c>
      <c r="R89" t="s">
        <v>993</v>
      </c>
      <c r="S89" t="s">
        <v>100</v>
      </c>
      <c r="T89" t="s">
        <v>14544</v>
      </c>
      <c r="U89" t="s">
        <v>102</v>
      </c>
      <c r="V89" t="s">
        <v>14545</v>
      </c>
      <c r="W89" t="s">
        <v>15</v>
      </c>
      <c r="X89" t="s">
        <v>105</v>
      </c>
      <c r="Y89" t="s">
        <v>6542</v>
      </c>
      <c r="Z89" s="37">
        <v>1</v>
      </c>
      <c r="AA89" t="s">
        <v>107</v>
      </c>
      <c r="AB89" s="37">
        <v>479589</v>
      </c>
      <c r="AC89" s="37">
        <v>196537</v>
      </c>
      <c r="AD89" s="37">
        <v>479589</v>
      </c>
    </row>
    <row r="90" spans="1:30">
      <c r="A90" t="s">
        <v>417</v>
      </c>
      <c r="B90" t="s">
        <v>86</v>
      </c>
      <c r="C90" t="s">
        <v>87</v>
      </c>
      <c r="D90" t="s">
        <v>461</v>
      </c>
      <c r="E90" t="s">
        <v>14546</v>
      </c>
      <c r="F90" t="s">
        <v>14547</v>
      </c>
      <c r="G90" t="s">
        <v>947</v>
      </c>
      <c r="H90" t="s">
        <v>455</v>
      </c>
      <c r="I90" t="s">
        <v>464</v>
      </c>
      <c r="J90" t="s">
        <v>14548</v>
      </c>
      <c r="K90" t="s">
        <v>13115</v>
      </c>
      <c r="L90" t="s">
        <v>14549</v>
      </c>
      <c r="M90" s="35">
        <v>45995.513888888891</v>
      </c>
      <c r="N90" s="35">
        <v>45995.693055555559</v>
      </c>
      <c r="P90" t="s">
        <v>1000</v>
      </c>
      <c r="Q90" t="s">
        <v>1001</v>
      </c>
      <c r="R90" t="s">
        <v>1002</v>
      </c>
      <c r="S90" t="s">
        <v>100</v>
      </c>
      <c r="T90" t="s">
        <v>14550</v>
      </c>
      <c r="U90" t="s">
        <v>102</v>
      </c>
      <c r="V90" t="s">
        <v>14551</v>
      </c>
      <c r="W90" t="s">
        <v>8</v>
      </c>
      <c r="X90" t="s">
        <v>105</v>
      </c>
      <c r="Y90" t="s">
        <v>1367</v>
      </c>
      <c r="Z90" s="37">
        <v>1</v>
      </c>
      <c r="AA90" t="s">
        <v>107</v>
      </c>
      <c r="AB90" s="37">
        <v>65960</v>
      </c>
      <c r="AC90" s="37">
        <v>75096</v>
      </c>
      <c r="AD90" s="37">
        <v>65960</v>
      </c>
    </row>
    <row r="91" spans="1:30">
      <c r="A91" t="s">
        <v>284</v>
      </c>
      <c r="B91" t="s">
        <v>957</v>
      </c>
      <c r="C91" t="s">
        <v>286</v>
      </c>
      <c r="D91" t="s">
        <v>3223</v>
      </c>
      <c r="E91" t="s">
        <v>14552</v>
      </c>
      <c r="F91" t="s">
        <v>14168</v>
      </c>
      <c r="G91" t="s">
        <v>947</v>
      </c>
      <c r="H91" t="s">
        <v>290</v>
      </c>
      <c r="I91" t="s">
        <v>284</v>
      </c>
      <c r="J91" t="s">
        <v>14169</v>
      </c>
      <c r="K91" t="s">
        <v>13115</v>
      </c>
      <c r="L91" t="s">
        <v>14553</v>
      </c>
      <c r="M91" s="35">
        <v>45995.564583333333</v>
      </c>
      <c r="N91" s="35">
        <v>45996.497916666667</v>
      </c>
      <c r="P91" t="s">
        <v>1000</v>
      </c>
      <c r="Q91" t="s">
        <v>1001</v>
      </c>
      <c r="R91" t="s">
        <v>1002</v>
      </c>
      <c r="S91" t="s">
        <v>100</v>
      </c>
      <c r="T91" t="s">
        <v>14554</v>
      </c>
      <c r="U91" t="s">
        <v>102</v>
      </c>
      <c r="V91" t="s">
        <v>14555</v>
      </c>
      <c r="W91" t="s">
        <v>8</v>
      </c>
      <c r="X91" t="s">
        <v>105</v>
      </c>
      <c r="Y91" t="s">
        <v>810</v>
      </c>
      <c r="Z91" s="37">
        <v>1</v>
      </c>
      <c r="AA91" t="s">
        <v>107</v>
      </c>
      <c r="AB91" s="37">
        <v>65960</v>
      </c>
      <c r="AC91" s="37">
        <v>75096</v>
      </c>
      <c r="AD91" s="37">
        <v>65960</v>
      </c>
    </row>
    <row r="92" spans="1:30">
      <c r="A92" t="s">
        <v>242</v>
      </c>
      <c r="B92" t="s">
        <v>248</v>
      </c>
      <c r="C92" t="s">
        <v>244</v>
      </c>
      <c r="D92" t="s">
        <v>309</v>
      </c>
      <c r="E92" t="s">
        <v>14556</v>
      </c>
      <c r="F92" t="s">
        <v>14557</v>
      </c>
      <c r="G92" t="s">
        <v>947</v>
      </c>
      <c r="H92" t="s">
        <v>248</v>
      </c>
      <c r="I92" t="s">
        <v>242</v>
      </c>
      <c r="J92" t="s">
        <v>14558</v>
      </c>
      <c r="K92" t="s">
        <v>13115</v>
      </c>
      <c r="L92" t="s">
        <v>14559</v>
      </c>
      <c r="M92" s="35">
        <v>45995.579861111109</v>
      </c>
      <c r="N92" s="35">
        <v>45996.554861111108</v>
      </c>
      <c r="P92" t="s">
        <v>14052</v>
      </c>
      <c r="Q92" t="s">
        <v>14053</v>
      </c>
      <c r="R92" t="s">
        <v>14054</v>
      </c>
      <c r="S92" t="s">
        <v>100</v>
      </c>
      <c r="T92" t="s">
        <v>14560</v>
      </c>
      <c r="U92" t="s">
        <v>102</v>
      </c>
      <c r="V92" t="s">
        <v>14561</v>
      </c>
      <c r="W92" t="s">
        <v>8</v>
      </c>
      <c r="X92" t="s">
        <v>105</v>
      </c>
      <c r="Y92" t="s">
        <v>316</v>
      </c>
      <c r="Z92" s="37">
        <v>1</v>
      </c>
      <c r="AA92" t="s">
        <v>107</v>
      </c>
      <c r="AB92" s="37">
        <v>65960</v>
      </c>
      <c r="AC92" s="37">
        <v>75096</v>
      </c>
      <c r="AD92" s="37">
        <v>65960</v>
      </c>
    </row>
    <row r="93" spans="1:30">
      <c r="A93" t="s">
        <v>242</v>
      </c>
      <c r="B93" t="s">
        <v>248</v>
      </c>
      <c r="C93" t="s">
        <v>244</v>
      </c>
      <c r="D93" t="s">
        <v>309</v>
      </c>
      <c r="E93" t="s">
        <v>14562</v>
      </c>
      <c r="F93" t="s">
        <v>14563</v>
      </c>
      <c r="G93" t="s">
        <v>947</v>
      </c>
      <c r="H93" t="s">
        <v>248</v>
      </c>
      <c r="I93" t="s">
        <v>242</v>
      </c>
      <c r="J93" t="s">
        <v>14564</v>
      </c>
      <c r="K93" t="s">
        <v>13115</v>
      </c>
      <c r="L93" t="s">
        <v>14565</v>
      </c>
      <c r="M93" s="35">
        <v>45995.590277777781</v>
      </c>
      <c r="N93" s="35">
        <v>45996.57916666667</v>
      </c>
      <c r="P93" t="s">
        <v>1000</v>
      </c>
      <c r="Q93" t="s">
        <v>1001</v>
      </c>
      <c r="R93" t="s">
        <v>1927</v>
      </c>
      <c r="S93" t="s">
        <v>1347</v>
      </c>
      <c r="T93" t="s">
        <v>14566</v>
      </c>
      <c r="U93" t="s">
        <v>102</v>
      </c>
      <c r="W93" t="s">
        <v>8</v>
      </c>
      <c r="X93" t="s">
        <v>105</v>
      </c>
      <c r="Y93" t="s">
        <v>1929</v>
      </c>
      <c r="Z93" s="37">
        <v>1</v>
      </c>
      <c r="AA93" t="s">
        <v>107</v>
      </c>
      <c r="AB93" s="37">
        <v>65960</v>
      </c>
      <c r="AC93" s="37">
        <v>75096</v>
      </c>
      <c r="AD93" s="37">
        <v>65960</v>
      </c>
    </row>
    <row r="94" spans="1:30">
      <c r="A94" t="s">
        <v>297</v>
      </c>
      <c r="B94" t="s">
        <v>109</v>
      </c>
      <c r="C94" t="s">
        <v>110</v>
      </c>
      <c r="D94" t="s">
        <v>352</v>
      </c>
      <c r="E94" t="s">
        <v>14567</v>
      </c>
      <c r="F94" t="s">
        <v>14568</v>
      </c>
      <c r="G94" t="s">
        <v>947</v>
      </c>
      <c r="H94" t="s">
        <v>302</v>
      </c>
      <c r="I94" t="s">
        <v>297</v>
      </c>
      <c r="J94" t="s">
        <v>14569</v>
      </c>
      <c r="K94" t="s">
        <v>13115</v>
      </c>
      <c r="L94" t="s">
        <v>14570</v>
      </c>
      <c r="M94" s="35">
        <v>45995.595833333333</v>
      </c>
      <c r="N94" s="35">
        <v>45996.463194444441</v>
      </c>
      <c r="P94" t="s">
        <v>14052</v>
      </c>
      <c r="Q94" t="s">
        <v>1356</v>
      </c>
      <c r="R94" t="s">
        <v>14061</v>
      </c>
      <c r="S94" t="s">
        <v>100</v>
      </c>
      <c r="T94" t="s">
        <v>14571</v>
      </c>
      <c r="U94" t="s">
        <v>102</v>
      </c>
      <c r="V94" t="s">
        <v>14572</v>
      </c>
      <c r="W94" t="s">
        <v>8</v>
      </c>
      <c r="X94" t="s">
        <v>105</v>
      </c>
      <c r="Y94" t="s">
        <v>1215</v>
      </c>
      <c r="Z94" s="37">
        <v>1</v>
      </c>
      <c r="AA94" t="s">
        <v>107</v>
      </c>
      <c r="AB94" s="37">
        <v>65960</v>
      </c>
      <c r="AC94" s="37">
        <v>75096</v>
      </c>
      <c r="AD94" s="37">
        <v>65960</v>
      </c>
    </row>
    <row r="95" spans="1:30">
      <c r="A95" t="s">
        <v>417</v>
      </c>
      <c r="B95" t="s">
        <v>86</v>
      </c>
      <c r="C95" t="s">
        <v>87</v>
      </c>
      <c r="D95" t="s">
        <v>4188</v>
      </c>
      <c r="E95" t="s">
        <v>14573</v>
      </c>
      <c r="F95" t="s">
        <v>14574</v>
      </c>
      <c r="G95" t="s">
        <v>947</v>
      </c>
      <c r="H95" t="s">
        <v>1534</v>
      </c>
      <c r="I95" t="s">
        <v>4191</v>
      </c>
      <c r="J95" t="s">
        <v>14575</v>
      </c>
      <c r="K95" t="s">
        <v>13115</v>
      </c>
      <c r="L95" t="s">
        <v>14576</v>
      </c>
      <c r="M95" s="35">
        <v>45995.836111111108</v>
      </c>
      <c r="N95" s="35">
        <v>45997.426388888889</v>
      </c>
      <c r="P95" t="s">
        <v>14052</v>
      </c>
      <c r="Q95" t="s">
        <v>14053</v>
      </c>
      <c r="R95" t="s">
        <v>14342</v>
      </c>
      <c r="S95" t="s">
        <v>1347</v>
      </c>
      <c r="T95" t="s">
        <v>14577</v>
      </c>
      <c r="U95" t="s">
        <v>102</v>
      </c>
      <c r="V95" t="s">
        <v>14578</v>
      </c>
      <c r="W95" t="s">
        <v>104</v>
      </c>
      <c r="X95" t="s">
        <v>282</v>
      </c>
      <c r="Y95" t="s">
        <v>426</v>
      </c>
      <c r="Z95" s="37">
        <v>1</v>
      </c>
      <c r="AA95" t="s">
        <v>107</v>
      </c>
      <c r="AB95" s="37">
        <v>988463</v>
      </c>
      <c r="AC95" s="37">
        <v>196537</v>
      </c>
      <c r="AD95" s="37">
        <v>988463</v>
      </c>
    </row>
    <row r="96" spans="1:30">
      <c r="A96" t="s">
        <v>242</v>
      </c>
      <c r="B96" t="s">
        <v>248</v>
      </c>
      <c r="C96" t="s">
        <v>244</v>
      </c>
      <c r="D96" t="s">
        <v>309</v>
      </c>
      <c r="E96" t="s">
        <v>14579</v>
      </c>
      <c r="F96" t="s">
        <v>14580</v>
      </c>
      <c r="G96" t="s">
        <v>947</v>
      </c>
      <c r="H96" t="s">
        <v>248</v>
      </c>
      <c r="I96" t="s">
        <v>242</v>
      </c>
      <c r="J96" t="s">
        <v>14581</v>
      </c>
      <c r="K96" t="s">
        <v>13115</v>
      </c>
      <c r="L96" t="s">
        <v>14582</v>
      </c>
      <c r="M96" s="35">
        <v>45995.847916666673</v>
      </c>
      <c r="N96" s="35">
        <v>46001.445138888892</v>
      </c>
      <c r="P96" t="s">
        <v>14052</v>
      </c>
      <c r="Q96" t="s">
        <v>1356</v>
      </c>
      <c r="R96" t="s">
        <v>14105</v>
      </c>
      <c r="S96" t="s">
        <v>1047</v>
      </c>
      <c r="T96" t="s">
        <v>14583</v>
      </c>
      <c r="U96" t="s">
        <v>102</v>
      </c>
      <c r="V96" t="s">
        <v>14584</v>
      </c>
      <c r="W96" t="s">
        <v>8</v>
      </c>
      <c r="X96" t="s">
        <v>105</v>
      </c>
      <c r="Y96" t="s">
        <v>6592</v>
      </c>
      <c r="Z96" s="37">
        <v>2</v>
      </c>
      <c r="AA96" t="s">
        <v>107</v>
      </c>
      <c r="AB96" s="37">
        <v>131920</v>
      </c>
      <c r="AC96" s="37">
        <v>75096</v>
      </c>
      <c r="AD96" s="37">
        <v>131920</v>
      </c>
    </row>
    <row r="97" spans="1:30">
      <c r="A97" t="s">
        <v>231</v>
      </c>
      <c r="B97" t="s">
        <v>86</v>
      </c>
      <c r="C97" t="s">
        <v>87</v>
      </c>
      <c r="D97" t="s">
        <v>1843</v>
      </c>
      <c r="E97" t="s">
        <v>14585</v>
      </c>
      <c r="F97" t="s">
        <v>14586</v>
      </c>
      <c r="G97" t="s">
        <v>947</v>
      </c>
      <c r="H97" t="s">
        <v>235</v>
      </c>
      <c r="I97" t="s">
        <v>1846</v>
      </c>
      <c r="J97" t="s">
        <v>14587</v>
      </c>
      <c r="K97" t="s">
        <v>13115</v>
      </c>
      <c r="L97" t="s">
        <v>14588</v>
      </c>
      <c r="M97" s="35">
        <v>45995.8125</v>
      </c>
      <c r="N97" s="35">
        <v>45997.45</v>
      </c>
      <c r="P97" t="s">
        <v>951</v>
      </c>
      <c r="Q97" t="s">
        <v>983</v>
      </c>
      <c r="R97" t="s">
        <v>984</v>
      </c>
      <c r="S97" t="s">
        <v>100</v>
      </c>
      <c r="T97" t="s">
        <v>14589</v>
      </c>
      <c r="U97" t="s">
        <v>102</v>
      </c>
      <c r="V97" t="s">
        <v>14590</v>
      </c>
      <c r="W97" t="s">
        <v>11</v>
      </c>
      <c r="X97" t="s">
        <v>105</v>
      </c>
      <c r="Y97" t="s">
        <v>1851</v>
      </c>
      <c r="Z97" s="37">
        <v>1</v>
      </c>
      <c r="AA97" t="s">
        <v>107</v>
      </c>
      <c r="AB97" s="37">
        <v>144968</v>
      </c>
      <c r="AC97" s="37">
        <v>140396</v>
      </c>
      <c r="AD97" s="37">
        <v>144968</v>
      </c>
    </row>
    <row r="98" spans="1:30">
      <c r="A98" t="s">
        <v>626</v>
      </c>
      <c r="B98" t="s">
        <v>124</v>
      </c>
      <c r="C98" t="s">
        <v>125</v>
      </c>
      <c r="D98" t="s">
        <v>3605</v>
      </c>
      <c r="E98" t="s">
        <v>14591</v>
      </c>
      <c r="F98" t="s">
        <v>14592</v>
      </c>
      <c r="G98" t="s">
        <v>947</v>
      </c>
      <c r="H98" t="s">
        <v>630</v>
      </c>
      <c r="I98" t="s">
        <v>3608</v>
      </c>
      <c r="J98" t="s">
        <v>14593</v>
      </c>
      <c r="K98" t="s">
        <v>13115</v>
      </c>
      <c r="L98" t="s">
        <v>14594</v>
      </c>
      <c r="M98" s="35">
        <v>45995.720833333333</v>
      </c>
      <c r="N98" s="35">
        <v>45997.457638888889</v>
      </c>
      <c r="P98" t="s">
        <v>951</v>
      </c>
      <c r="Q98" t="s">
        <v>1019</v>
      </c>
      <c r="R98" t="s">
        <v>2681</v>
      </c>
      <c r="S98" t="s">
        <v>100</v>
      </c>
      <c r="T98" t="s">
        <v>14595</v>
      </c>
      <c r="U98" t="s">
        <v>102</v>
      </c>
      <c r="V98" t="s">
        <v>14596</v>
      </c>
      <c r="W98" t="s">
        <v>15</v>
      </c>
      <c r="X98" t="s">
        <v>105</v>
      </c>
      <c r="Y98" t="s">
        <v>158</v>
      </c>
      <c r="Z98" s="37">
        <v>1</v>
      </c>
      <c r="AA98" t="s">
        <v>107</v>
      </c>
      <c r="AB98" s="37">
        <v>479589</v>
      </c>
      <c r="AC98" s="37">
        <v>196537</v>
      </c>
      <c r="AD98" s="37">
        <v>479589</v>
      </c>
    </row>
    <row r="99" spans="1:30">
      <c r="A99" t="s">
        <v>284</v>
      </c>
      <c r="B99" t="s">
        <v>957</v>
      </c>
      <c r="C99" t="s">
        <v>286</v>
      </c>
      <c r="D99" t="s">
        <v>287</v>
      </c>
      <c r="E99" t="s">
        <v>14597</v>
      </c>
      <c r="F99" t="s">
        <v>14598</v>
      </c>
      <c r="G99" t="s">
        <v>947</v>
      </c>
      <c r="H99" t="s">
        <v>290</v>
      </c>
      <c r="I99" t="s">
        <v>291</v>
      </c>
      <c r="J99" t="s">
        <v>14599</v>
      </c>
      <c r="K99" t="s">
        <v>13115</v>
      </c>
      <c r="L99" t="s">
        <v>14600</v>
      </c>
      <c r="M99" s="35">
        <v>45995.686805555553</v>
      </c>
      <c r="N99" s="35">
        <v>45996.65625</v>
      </c>
      <c r="P99" t="s">
        <v>951</v>
      </c>
      <c r="Q99" t="s">
        <v>962</v>
      </c>
      <c r="R99" t="s">
        <v>962</v>
      </c>
      <c r="S99" t="s">
        <v>100</v>
      </c>
      <c r="T99" t="s">
        <v>14601</v>
      </c>
      <c r="U99" t="s">
        <v>102</v>
      </c>
      <c r="V99" t="s">
        <v>14602</v>
      </c>
      <c r="W99" t="s">
        <v>11</v>
      </c>
      <c r="X99" t="s">
        <v>105</v>
      </c>
      <c r="Y99" t="s">
        <v>2330</v>
      </c>
      <c r="Z99" s="37">
        <v>1</v>
      </c>
      <c r="AA99" t="s">
        <v>107</v>
      </c>
      <c r="AB99" s="37">
        <v>144968</v>
      </c>
      <c r="AC99" s="37">
        <v>140396</v>
      </c>
      <c r="AD99" s="37">
        <v>144968</v>
      </c>
    </row>
    <row r="100" spans="1:30">
      <c r="A100" t="s">
        <v>242</v>
      </c>
      <c r="B100" t="s">
        <v>248</v>
      </c>
      <c r="C100" t="s">
        <v>244</v>
      </c>
      <c r="D100" t="s">
        <v>309</v>
      </c>
      <c r="E100" t="s">
        <v>14603</v>
      </c>
      <c r="F100" t="s">
        <v>14604</v>
      </c>
      <c r="G100" t="s">
        <v>947</v>
      </c>
      <c r="H100" t="s">
        <v>248</v>
      </c>
      <c r="I100" t="s">
        <v>242</v>
      </c>
      <c r="J100" t="s">
        <v>14605</v>
      </c>
      <c r="K100" t="s">
        <v>13115</v>
      </c>
      <c r="L100" t="s">
        <v>14606</v>
      </c>
      <c r="M100" s="35">
        <v>45995.848611111112</v>
      </c>
      <c r="N100" s="35">
        <v>45996.51666666667</v>
      </c>
      <c r="P100" t="s">
        <v>951</v>
      </c>
      <c r="Q100" t="s">
        <v>1323</v>
      </c>
      <c r="R100" t="s">
        <v>993</v>
      </c>
      <c r="S100" t="s">
        <v>100</v>
      </c>
      <c r="T100" t="s">
        <v>14607</v>
      </c>
      <c r="U100" t="s">
        <v>102</v>
      </c>
      <c r="V100" t="s">
        <v>14608</v>
      </c>
      <c r="W100" t="s">
        <v>8</v>
      </c>
      <c r="X100" t="s">
        <v>105</v>
      </c>
      <c r="Y100" t="s">
        <v>1658</v>
      </c>
      <c r="Z100" s="37">
        <v>1</v>
      </c>
      <c r="AA100" t="s">
        <v>107</v>
      </c>
      <c r="AB100" s="37">
        <v>65960</v>
      </c>
      <c r="AC100" s="37">
        <v>75096</v>
      </c>
      <c r="AD100" s="37">
        <v>65960</v>
      </c>
    </row>
    <row r="101" spans="1:30">
      <c r="A101" t="s">
        <v>242</v>
      </c>
      <c r="B101" t="s">
        <v>248</v>
      </c>
      <c r="C101" t="s">
        <v>244</v>
      </c>
      <c r="D101" t="s">
        <v>309</v>
      </c>
      <c r="E101" t="s">
        <v>14609</v>
      </c>
      <c r="F101" t="s">
        <v>14610</v>
      </c>
      <c r="G101" t="s">
        <v>947</v>
      </c>
      <c r="H101" t="s">
        <v>248</v>
      </c>
      <c r="I101" t="s">
        <v>242</v>
      </c>
      <c r="J101" t="s">
        <v>14611</v>
      </c>
      <c r="K101" t="s">
        <v>13115</v>
      </c>
      <c r="L101" t="s">
        <v>14612</v>
      </c>
      <c r="M101" s="35">
        <v>45996.398611111108</v>
      </c>
      <c r="N101" s="35">
        <v>45996.659722222219</v>
      </c>
      <c r="P101" t="s">
        <v>951</v>
      </c>
      <c r="Q101" t="s">
        <v>1134</v>
      </c>
      <c r="R101" t="s">
        <v>1135</v>
      </c>
      <c r="S101" t="s">
        <v>100</v>
      </c>
      <c r="T101" t="s">
        <v>14613</v>
      </c>
      <c r="U101" t="s">
        <v>102</v>
      </c>
      <c r="V101" t="s">
        <v>14614</v>
      </c>
      <c r="W101" t="s">
        <v>8</v>
      </c>
      <c r="X101" t="s">
        <v>105</v>
      </c>
      <c r="Y101" t="s">
        <v>435</v>
      </c>
      <c r="Z101" s="37">
        <v>1</v>
      </c>
      <c r="AA101" t="s">
        <v>107</v>
      </c>
      <c r="AB101" s="37">
        <v>65960</v>
      </c>
      <c r="AC101" s="37">
        <v>75096</v>
      </c>
      <c r="AD101" s="37">
        <v>65960</v>
      </c>
    </row>
    <row r="102" spans="1:30">
      <c r="A102" t="s">
        <v>242</v>
      </c>
      <c r="B102" t="s">
        <v>248</v>
      </c>
      <c r="C102" t="s">
        <v>244</v>
      </c>
      <c r="D102" t="s">
        <v>6522</v>
      </c>
      <c r="E102" t="s">
        <v>14615</v>
      </c>
      <c r="F102" t="s">
        <v>14616</v>
      </c>
      <c r="G102" t="s">
        <v>947</v>
      </c>
      <c r="H102" t="s">
        <v>248</v>
      </c>
      <c r="I102" t="s">
        <v>6523</v>
      </c>
      <c r="J102" t="s">
        <v>14617</v>
      </c>
      <c r="K102" t="s">
        <v>13115</v>
      </c>
      <c r="L102" t="s">
        <v>14618</v>
      </c>
      <c r="M102" s="35">
        <v>45996.75277777778</v>
      </c>
      <c r="N102" s="35">
        <v>45997.535416666673</v>
      </c>
      <c r="P102" t="s">
        <v>1000</v>
      </c>
      <c r="Q102" t="s">
        <v>1001</v>
      </c>
      <c r="R102" t="s">
        <v>1927</v>
      </c>
      <c r="S102" t="s">
        <v>100</v>
      </c>
      <c r="T102" t="s">
        <v>14619</v>
      </c>
      <c r="U102" t="s">
        <v>102</v>
      </c>
      <c r="V102" t="s">
        <v>14620</v>
      </c>
      <c r="W102" t="s">
        <v>11</v>
      </c>
      <c r="X102" t="s">
        <v>105</v>
      </c>
      <c r="Y102" t="s">
        <v>1929</v>
      </c>
      <c r="Z102" s="37">
        <v>1</v>
      </c>
      <c r="AA102" t="s">
        <v>107</v>
      </c>
      <c r="AB102" s="37">
        <v>144968</v>
      </c>
      <c r="AC102" s="37">
        <v>140396</v>
      </c>
      <c r="AD102" s="37">
        <v>144968</v>
      </c>
    </row>
    <row r="103" spans="1:30">
      <c r="A103" t="s">
        <v>417</v>
      </c>
      <c r="B103" t="s">
        <v>86</v>
      </c>
      <c r="C103" t="s">
        <v>87</v>
      </c>
      <c r="D103" t="s">
        <v>4733</v>
      </c>
      <c r="E103" t="s">
        <v>14621</v>
      </c>
      <c r="F103" t="s">
        <v>14622</v>
      </c>
      <c r="G103" t="s">
        <v>947</v>
      </c>
      <c r="H103" t="s">
        <v>455</v>
      </c>
      <c r="I103" t="s">
        <v>4736</v>
      </c>
      <c r="J103" t="s">
        <v>14623</v>
      </c>
      <c r="K103" t="s">
        <v>13115</v>
      </c>
      <c r="L103" t="s">
        <v>14624</v>
      </c>
      <c r="M103" s="35">
        <v>45996.529166666667</v>
      </c>
      <c r="N103" s="35">
        <v>46001.581250000003</v>
      </c>
      <c r="P103" t="s">
        <v>951</v>
      </c>
      <c r="Q103" t="s">
        <v>952</v>
      </c>
      <c r="R103" t="s">
        <v>1125</v>
      </c>
      <c r="S103" t="s">
        <v>100</v>
      </c>
      <c r="T103" t="s">
        <v>14625</v>
      </c>
      <c r="U103" t="s">
        <v>102</v>
      </c>
      <c r="V103" t="s">
        <v>14626</v>
      </c>
      <c r="W103" t="s">
        <v>15</v>
      </c>
      <c r="X103" t="s">
        <v>105</v>
      </c>
      <c r="Y103" t="s">
        <v>469</v>
      </c>
      <c r="Z103" s="37">
        <v>1</v>
      </c>
      <c r="AA103" t="s">
        <v>107</v>
      </c>
      <c r="AB103" s="37">
        <v>479589</v>
      </c>
      <c r="AC103" s="37">
        <v>196537</v>
      </c>
      <c r="AD103" s="37">
        <v>479589</v>
      </c>
    </row>
    <row r="104" spans="1:30">
      <c r="A104" t="s">
        <v>108</v>
      </c>
      <c r="B104" t="s">
        <v>109</v>
      </c>
      <c r="C104" t="s">
        <v>110</v>
      </c>
      <c r="D104" t="s">
        <v>180</v>
      </c>
      <c r="E104" t="s">
        <v>14627</v>
      </c>
      <c r="F104" t="s">
        <v>14628</v>
      </c>
      <c r="G104" t="s">
        <v>947</v>
      </c>
      <c r="H104" t="s">
        <v>183</v>
      </c>
      <c r="I104" t="s">
        <v>108</v>
      </c>
      <c r="J104" t="s">
        <v>14629</v>
      </c>
      <c r="K104" t="s">
        <v>13115</v>
      </c>
      <c r="L104" t="s">
        <v>14630</v>
      </c>
      <c r="M104" s="35">
        <v>45996.685416666667</v>
      </c>
      <c r="N104" s="35">
        <v>45997.477083333331</v>
      </c>
      <c r="P104" t="s">
        <v>1000</v>
      </c>
      <c r="Q104" t="s">
        <v>1100</v>
      </c>
      <c r="R104" t="s">
        <v>4283</v>
      </c>
      <c r="S104" t="s">
        <v>100</v>
      </c>
      <c r="T104" t="s">
        <v>14631</v>
      </c>
      <c r="U104" t="s">
        <v>102</v>
      </c>
      <c r="V104" t="s">
        <v>14632</v>
      </c>
      <c r="W104" t="s">
        <v>8</v>
      </c>
      <c r="X104" t="s">
        <v>105</v>
      </c>
      <c r="Y104" t="s">
        <v>351</v>
      </c>
      <c r="Z104" s="37">
        <v>1</v>
      </c>
      <c r="AA104" t="s">
        <v>107</v>
      </c>
      <c r="AB104" s="37">
        <v>65960</v>
      </c>
      <c r="AC104" s="37">
        <v>75096</v>
      </c>
      <c r="AD104" s="37">
        <v>65960</v>
      </c>
    </row>
    <row r="105" spans="1:30">
      <c r="A105" t="s">
        <v>284</v>
      </c>
      <c r="B105" t="s">
        <v>957</v>
      </c>
      <c r="C105" t="s">
        <v>286</v>
      </c>
      <c r="D105" t="s">
        <v>1834</v>
      </c>
      <c r="E105" t="s">
        <v>14633</v>
      </c>
      <c r="F105" t="s">
        <v>14634</v>
      </c>
      <c r="G105" t="s">
        <v>947</v>
      </c>
      <c r="H105" t="s">
        <v>290</v>
      </c>
      <c r="I105" t="s">
        <v>1837</v>
      </c>
      <c r="J105" t="s">
        <v>14635</v>
      </c>
      <c r="K105" t="s">
        <v>13115</v>
      </c>
      <c r="L105" t="s">
        <v>14636</v>
      </c>
      <c r="M105" s="35">
        <v>45996.65</v>
      </c>
      <c r="N105" s="35">
        <v>45997.538888888892</v>
      </c>
      <c r="P105" t="s">
        <v>14038</v>
      </c>
      <c r="Q105" t="s">
        <v>983</v>
      </c>
      <c r="R105" t="s">
        <v>14072</v>
      </c>
      <c r="S105" t="s">
        <v>100</v>
      </c>
      <c r="T105" t="s">
        <v>14637</v>
      </c>
      <c r="U105" t="s">
        <v>102</v>
      </c>
      <c r="V105" t="s">
        <v>14638</v>
      </c>
      <c r="W105" t="s">
        <v>11</v>
      </c>
      <c r="X105" t="s">
        <v>105</v>
      </c>
      <c r="Y105" t="s">
        <v>2042</v>
      </c>
      <c r="Z105" s="37">
        <v>1</v>
      </c>
      <c r="AA105" t="s">
        <v>107</v>
      </c>
      <c r="AB105" s="37">
        <v>144968</v>
      </c>
      <c r="AC105" s="37">
        <v>140396</v>
      </c>
      <c r="AD105" s="37">
        <v>144968</v>
      </c>
    </row>
    <row r="106" spans="1:30">
      <c r="A106" t="s">
        <v>707</v>
      </c>
      <c r="B106" t="s">
        <v>109</v>
      </c>
      <c r="C106" t="s">
        <v>160</v>
      </c>
      <c r="D106" t="s">
        <v>6536</v>
      </c>
      <c r="E106" t="s">
        <v>14639</v>
      </c>
      <c r="F106" t="s">
        <v>14640</v>
      </c>
      <c r="G106" t="s">
        <v>947</v>
      </c>
      <c r="H106" t="s">
        <v>302</v>
      </c>
      <c r="I106" t="s">
        <v>6537</v>
      </c>
      <c r="J106" t="s">
        <v>14641</v>
      </c>
      <c r="K106" t="s">
        <v>13115</v>
      </c>
      <c r="L106" t="s">
        <v>14642</v>
      </c>
      <c r="M106" s="35">
        <v>45996.670138888891</v>
      </c>
      <c r="N106" s="35">
        <v>45997.544444444437</v>
      </c>
      <c r="P106" t="s">
        <v>14038</v>
      </c>
      <c r="Q106" t="s">
        <v>1464</v>
      </c>
      <c r="R106" t="s">
        <v>14643</v>
      </c>
      <c r="T106" t="s">
        <v>14644</v>
      </c>
      <c r="U106" t="s">
        <v>955</v>
      </c>
      <c r="W106" t="s">
        <v>11</v>
      </c>
      <c r="X106" t="s">
        <v>105</v>
      </c>
      <c r="Y106" t="s">
        <v>1858</v>
      </c>
      <c r="Z106" s="37">
        <v>0</v>
      </c>
      <c r="AA106" t="s">
        <v>107</v>
      </c>
      <c r="AB106" s="37">
        <v>41241</v>
      </c>
      <c r="AC106" s="37">
        <v>0</v>
      </c>
      <c r="AD106" s="37">
        <v>41241</v>
      </c>
    </row>
    <row r="107" spans="1:30">
      <c r="A107" t="s">
        <v>297</v>
      </c>
      <c r="B107" t="s">
        <v>109</v>
      </c>
      <c r="C107" t="s">
        <v>110</v>
      </c>
      <c r="D107" t="s">
        <v>352</v>
      </c>
      <c r="E107" t="s">
        <v>14645</v>
      </c>
      <c r="F107" t="s">
        <v>14646</v>
      </c>
      <c r="G107" t="s">
        <v>947</v>
      </c>
      <c r="H107" t="s">
        <v>302</v>
      </c>
      <c r="I107" t="s">
        <v>297</v>
      </c>
      <c r="J107" t="s">
        <v>14647</v>
      </c>
      <c r="K107" t="s">
        <v>13115</v>
      </c>
      <c r="L107" t="s">
        <v>14648</v>
      </c>
      <c r="M107" s="35">
        <v>45997.371527777781</v>
      </c>
      <c r="N107" s="35">
        <v>46000.479166666657</v>
      </c>
      <c r="P107" t="s">
        <v>951</v>
      </c>
      <c r="Q107" t="s">
        <v>1100</v>
      </c>
      <c r="R107" t="s">
        <v>993</v>
      </c>
      <c r="S107" t="s">
        <v>100</v>
      </c>
      <c r="T107" t="s">
        <v>14649</v>
      </c>
      <c r="U107" t="s">
        <v>102</v>
      </c>
      <c r="V107" t="s">
        <v>14650</v>
      </c>
      <c r="W107" t="s">
        <v>8</v>
      </c>
      <c r="X107" t="s">
        <v>105</v>
      </c>
      <c r="Y107" t="s">
        <v>1215</v>
      </c>
      <c r="Z107" s="37">
        <v>1</v>
      </c>
      <c r="AA107" t="s">
        <v>107</v>
      </c>
      <c r="AB107" s="37">
        <v>65960</v>
      </c>
      <c r="AC107" s="37">
        <v>75096</v>
      </c>
      <c r="AD107" s="37">
        <v>65960</v>
      </c>
    </row>
    <row r="108" spans="1:30">
      <c r="A108" t="s">
        <v>417</v>
      </c>
      <c r="B108" t="s">
        <v>86</v>
      </c>
      <c r="C108" t="s">
        <v>87</v>
      </c>
      <c r="D108" t="s">
        <v>452</v>
      </c>
      <c r="E108" t="s">
        <v>14651</v>
      </c>
      <c r="F108" t="s">
        <v>14652</v>
      </c>
      <c r="G108" t="s">
        <v>947</v>
      </c>
      <c r="H108" t="s">
        <v>455</v>
      </c>
      <c r="I108" t="s">
        <v>417</v>
      </c>
      <c r="J108" t="s">
        <v>14653</v>
      </c>
      <c r="K108" t="s">
        <v>13115</v>
      </c>
      <c r="L108" t="s">
        <v>14654</v>
      </c>
      <c r="M108" s="35">
        <v>45997.445138888892</v>
      </c>
      <c r="N108" s="35">
        <v>46000.48333333333</v>
      </c>
      <c r="P108" t="s">
        <v>951</v>
      </c>
      <c r="Q108" t="s">
        <v>983</v>
      </c>
      <c r="R108" t="s">
        <v>984</v>
      </c>
      <c r="S108" t="s">
        <v>100</v>
      </c>
      <c r="T108" t="s">
        <v>14655</v>
      </c>
      <c r="U108" t="s">
        <v>102</v>
      </c>
      <c r="V108" t="s">
        <v>14656</v>
      </c>
      <c r="W108" t="s">
        <v>8</v>
      </c>
      <c r="Y108" t="s">
        <v>1318</v>
      </c>
      <c r="Z108" s="37">
        <v>1</v>
      </c>
      <c r="AA108" t="s">
        <v>107</v>
      </c>
      <c r="AB108" s="37">
        <v>65960</v>
      </c>
      <c r="AC108" s="37">
        <v>75096</v>
      </c>
      <c r="AD108" s="37">
        <v>65960</v>
      </c>
    </row>
    <row r="109" spans="1:30">
      <c r="A109" t="s">
        <v>297</v>
      </c>
      <c r="B109" t="s">
        <v>109</v>
      </c>
      <c r="C109" t="s">
        <v>110</v>
      </c>
      <c r="D109" t="s">
        <v>352</v>
      </c>
      <c r="E109" t="s">
        <v>14657</v>
      </c>
      <c r="F109" t="s">
        <v>14658</v>
      </c>
      <c r="G109" t="s">
        <v>947</v>
      </c>
      <c r="H109" t="s">
        <v>302</v>
      </c>
      <c r="I109" t="s">
        <v>297</v>
      </c>
      <c r="J109" t="s">
        <v>14659</v>
      </c>
      <c r="K109" t="s">
        <v>13115</v>
      </c>
      <c r="L109" t="s">
        <v>14660</v>
      </c>
      <c r="M109" s="35">
        <v>46000.42291666667</v>
      </c>
      <c r="N109" s="35">
        <v>46000.698611111111</v>
      </c>
      <c r="P109" t="s">
        <v>14052</v>
      </c>
      <c r="Q109" t="s">
        <v>1356</v>
      </c>
      <c r="R109" t="s">
        <v>14061</v>
      </c>
      <c r="S109" t="s">
        <v>100</v>
      </c>
      <c r="T109" t="s">
        <v>14661</v>
      </c>
      <c r="U109" t="s">
        <v>102</v>
      </c>
      <c r="V109" t="s">
        <v>14662</v>
      </c>
      <c r="W109" t="s">
        <v>8</v>
      </c>
      <c r="X109" t="s">
        <v>105</v>
      </c>
      <c r="Y109" t="s">
        <v>485</v>
      </c>
      <c r="Z109" s="37">
        <v>1</v>
      </c>
      <c r="AA109" t="s">
        <v>107</v>
      </c>
      <c r="AB109" s="37">
        <v>65960</v>
      </c>
      <c r="AC109" s="37">
        <v>75096</v>
      </c>
      <c r="AD109" s="37">
        <v>65960</v>
      </c>
    </row>
    <row r="110" spans="1:30">
      <c r="A110" t="s">
        <v>85</v>
      </c>
      <c r="B110" t="s">
        <v>86</v>
      </c>
      <c r="C110" t="s">
        <v>87</v>
      </c>
      <c r="D110" t="s">
        <v>202</v>
      </c>
      <c r="E110" t="s">
        <v>14663</v>
      </c>
      <c r="F110" t="s">
        <v>14664</v>
      </c>
      <c r="G110" t="s">
        <v>947</v>
      </c>
      <c r="H110" t="s">
        <v>93</v>
      </c>
      <c r="I110" t="s">
        <v>85</v>
      </c>
      <c r="J110" t="s">
        <v>14665</v>
      </c>
      <c r="K110" t="s">
        <v>13115</v>
      </c>
      <c r="L110" t="s">
        <v>14666</v>
      </c>
      <c r="M110" s="35">
        <v>46000.455555555563</v>
      </c>
      <c r="N110" s="35">
        <v>46000.52847222222</v>
      </c>
      <c r="P110" t="s">
        <v>14038</v>
      </c>
      <c r="Q110" t="s">
        <v>14284</v>
      </c>
      <c r="R110" t="s">
        <v>14285</v>
      </c>
      <c r="T110" t="s">
        <v>14667</v>
      </c>
      <c r="U110" t="s">
        <v>955</v>
      </c>
      <c r="W110" t="s">
        <v>8</v>
      </c>
      <c r="X110" t="s">
        <v>105</v>
      </c>
      <c r="Y110" t="s">
        <v>3083</v>
      </c>
      <c r="Z110" s="37">
        <v>0</v>
      </c>
      <c r="AA110" t="s">
        <v>107</v>
      </c>
      <c r="AB110" s="37">
        <v>41241</v>
      </c>
      <c r="AC110" s="37">
        <v>0</v>
      </c>
      <c r="AD110" s="37">
        <v>41241</v>
      </c>
    </row>
    <row r="111" spans="1:30">
      <c r="A111" t="s">
        <v>189</v>
      </c>
      <c r="B111" t="s">
        <v>190</v>
      </c>
      <c r="C111" t="s">
        <v>191</v>
      </c>
      <c r="D111" t="s">
        <v>14099</v>
      </c>
      <c r="E111" t="s">
        <v>14668</v>
      </c>
      <c r="F111" t="s">
        <v>14101</v>
      </c>
      <c r="G111" t="s">
        <v>947</v>
      </c>
      <c r="H111" t="s">
        <v>276</v>
      </c>
      <c r="I111" t="s">
        <v>14102</v>
      </c>
      <c r="J111" t="s">
        <v>14103</v>
      </c>
      <c r="K111" t="s">
        <v>13115</v>
      </c>
      <c r="L111" t="s">
        <v>14669</v>
      </c>
      <c r="M111" s="35">
        <v>46000.458333333343</v>
      </c>
      <c r="N111" s="35">
        <v>46004.379166666673</v>
      </c>
      <c r="P111" t="s">
        <v>951</v>
      </c>
      <c r="Q111" t="s">
        <v>1027</v>
      </c>
      <c r="R111" t="s">
        <v>1028</v>
      </c>
      <c r="S111" t="s">
        <v>1047</v>
      </c>
      <c r="T111" t="s">
        <v>14670</v>
      </c>
      <c r="U111" t="s">
        <v>102</v>
      </c>
      <c r="V111" t="s">
        <v>14671</v>
      </c>
      <c r="W111" t="s">
        <v>15</v>
      </c>
      <c r="X111" t="s">
        <v>282</v>
      </c>
      <c r="Y111" t="s">
        <v>2390</v>
      </c>
      <c r="Z111" s="37">
        <v>2</v>
      </c>
      <c r="AA111" t="s">
        <v>107</v>
      </c>
      <c r="AB111" s="37">
        <v>1976926</v>
      </c>
      <c r="AC111" s="37">
        <v>196537</v>
      </c>
      <c r="AD111" s="37">
        <v>1976926</v>
      </c>
    </row>
    <row r="112" spans="1:30">
      <c r="A112" t="s">
        <v>231</v>
      </c>
      <c r="B112" t="s">
        <v>86</v>
      </c>
      <c r="C112" t="s">
        <v>87</v>
      </c>
      <c r="D112" t="s">
        <v>14672</v>
      </c>
      <c r="E112" t="s">
        <v>14673</v>
      </c>
      <c r="F112" t="s">
        <v>14674</v>
      </c>
      <c r="G112" t="s">
        <v>947</v>
      </c>
      <c r="H112" t="s">
        <v>235</v>
      </c>
      <c r="I112" t="s">
        <v>14675</v>
      </c>
      <c r="J112" t="s">
        <v>14676</v>
      </c>
      <c r="K112" t="s">
        <v>13115</v>
      </c>
      <c r="L112" t="s">
        <v>14677</v>
      </c>
      <c r="M112" s="35">
        <v>46000.466666666667</v>
      </c>
      <c r="N112" s="35">
        <v>46002.532638888893</v>
      </c>
      <c r="P112" t="s">
        <v>951</v>
      </c>
      <c r="Q112" t="s">
        <v>1364</v>
      </c>
      <c r="R112" t="s">
        <v>1323</v>
      </c>
      <c r="S112" t="s">
        <v>100</v>
      </c>
      <c r="T112" t="s">
        <v>14678</v>
      </c>
      <c r="U112" t="s">
        <v>102</v>
      </c>
      <c r="V112" t="s">
        <v>14679</v>
      </c>
      <c r="W112" t="s">
        <v>13</v>
      </c>
      <c r="X112" t="s">
        <v>105</v>
      </c>
      <c r="Y112" t="s">
        <v>1851</v>
      </c>
      <c r="Z112" s="37">
        <v>1</v>
      </c>
      <c r="AA112" t="s">
        <v>107</v>
      </c>
      <c r="AB112" s="37">
        <v>275729</v>
      </c>
      <c r="AC112" s="37">
        <v>196537</v>
      </c>
      <c r="AD112" s="37">
        <v>275729</v>
      </c>
    </row>
    <row r="113" spans="1:30">
      <c r="A113" t="s">
        <v>189</v>
      </c>
      <c r="B113" t="s">
        <v>190</v>
      </c>
      <c r="C113" t="s">
        <v>191</v>
      </c>
      <c r="D113" t="s">
        <v>210</v>
      </c>
      <c r="E113" t="s">
        <v>14680</v>
      </c>
      <c r="F113" t="s">
        <v>14142</v>
      </c>
      <c r="G113" t="s">
        <v>947</v>
      </c>
      <c r="H113" t="s">
        <v>195</v>
      </c>
      <c r="I113" t="s">
        <v>189</v>
      </c>
      <c r="J113" t="s">
        <v>14143</v>
      </c>
      <c r="K113" t="s">
        <v>13115</v>
      </c>
      <c r="L113" t="s">
        <v>14681</v>
      </c>
      <c r="M113" s="35">
        <v>46000.495138888888</v>
      </c>
      <c r="N113" s="35">
        <v>46000.6875</v>
      </c>
      <c r="P113" t="s">
        <v>14038</v>
      </c>
      <c r="Q113" t="s">
        <v>14390</v>
      </c>
      <c r="R113" t="s">
        <v>14391</v>
      </c>
      <c r="S113" t="s">
        <v>1483</v>
      </c>
      <c r="T113" t="s">
        <v>14682</v>
      </c>
      <c r="U113" t="s">
        <v>955</v>
      </c>
      <c r="W113" t="s">
        <v>8</v>
      </c>
      <c r="X113" t="s">
        <v>105</v>
      </c>
      <c r="Y113" t="s">
        <v>2390</v>
      </c>
      <c r="Z113" s="37">
        <v>0</v>
      </c>
      <c r="AA113" t="s">
        <v>107</v>
      </c>
      <c r="AB113" s="37">
        <v>41241</v>
      </c>
      <c r="AC113" s="37">
        <v>0</v>
      </c>
      <c r="AD113" s="37">
        <v>41241</v>
      </c>
    </row>
    <row r="114" spans="1:30">
      <c r="A114" t="s">
        <v>242</v>
      </c>
      <c r="B114" t="s">
        <v>248</v>
      </c>
      <c r="C114" t="s">
        <v>244</v>
      </c>
      <c r="D114" t="s">
        <v>309</v>
      </c>
      <c r="E114" t="s">
        <v>14683</v>
      </c>
      <c r="F114" t="s">
        <v>14684</v>
      </c>
      <c r="G114" t="s">
        <v>947</v>
      </c>
      <c r="H114" t="s">
        <v>248</v>
      </c>
      <c r="I114" t="s">
        <v>242</v>
      </c>
      <c r="J114" t="s">
        <v>14685</v>
      </c>
      <c r="K114" t="s">
        <v>13115</v>
      </c>
      <c r="L114" t="s">
        <v>14686</v>
      </c>
      <c r="M114" s="35">
        <v>46000.52847222222</v>
      </c>
      <c r="N114" s="35">
        <v>46000.709722222222</v>
      </c>
      <c r="P114" t="s">
        <v>14052</v>
      </c>
      <c r="Q114" t="s">
        <v>14053</v>
      </c>
      <c r="R114" t="s">
        <v>14687</v>
      </c>
      <c r="S114" t="s">
        <v>1347</v>
      </c>
      <c r="T114" t="s">
        <v>14688</v>
      </c>
      <c r="U114" t="s">
        <v>955</v>
      </c>
      <c r="W114" t="s">
        <v>8</v>
      </c>
      <c r="X114" t="s">
        <v>105</v>
      </c>
      <c r="Y114" t="s">
        <v>6592</v>
      </c>
      <c r="Z114" s="37">
        <v>0</v>
      </c>
      <c r="AA114" t="s">
        <v>107</v>
      </c>
      <c r="AB114" s="37">
        <v>41241</v>
      </c>
      <c r="AC114" s="37">
        <v>0</v>
      </c>
      <c r="AD114" s="37">
        <v>41241</v>
      </c>
    </row>
    <row r="115" spans="1:30">
      <c r="A115" t="s">
        <v>189</v>
      </c>
      <c r="B115" t="s">
        <v>190</v>
      </c>
      <c r="C115" t="s">
        <v>191</v>
      </c>
      <c r="D115" t="s">
        <v>210</v>
      </c>
      <c r="E115" t="s">
        <v>14689</v>
      </c>
      <c r="F115" t="s">
        <v>14142</v>
      </c>
      <c r="G115" t="s">
        <v>947</v>
      </c>
      <c r="H115" t="s">
        <v>195</v>
      </c>
      <c r="I115" t="s">
        <v>189</v>
      </c>
      <c r="J115" t="s">
        <v>14143</v>
      </c>
      <c r="K115" t="s">
        <v>13115</v>
      </c>
      <c r="L115" t="s">
        <v>14690</v>
      </c>
      <c r="M115" s="35">
        <v>46000.580555555563</v>
      </c>
      <c r="N115" s="35">
        <v>46000.689583333333</v>
      </c>
      <c r="P115" t="s">
        <v>14038</v>
      </c>
      <c r="Q115" t="s">
        <v>14390</v>
      </c>
      <c r="R115" t="s">
        <v>14391</v>
      </c>
      <c r="S115" t="s">
        <v>1347</v>
      </c>
      <c r="T115" t="s">
        <v>14691</v>
      </c>
      <c r="U115" t="s">
        <v>955</v>
      </c>
      <c r="W115" t="s">
        <v>8</v>
      </c>
      <c r="X115" t="s">
        <v>105</v>
      </c>
      <c r="Y115" t="s">
        <v>2390</v>
      </c>
      <c r="Z115" s="37">
        <v>0</v>
      </c>
      <c r="AA115" t="s">
        <v>107</v>
      </c>
      <c r="AB115" s="37">
        <v>41241</v>
      </c>
      <c r="AC115" s="37">
        <v>0</v>
      </c>
      <c r="AD115" s="37">
        <v>41241</v>
      </c>
    </row>
    <row r="116" spans="1:30">
      <c r="A116" t="s">
        <v>242</v>
      </c>
      <c r="B116" t="s">
        <v>248</v>
      </c>
      <c r="C116" t="s">
        <v>244</v>
      </c>
      <c r="D116" t="s">
        <v>6560</v>
      </c>
      <c r="E116" t="s">
        <v>14692</v>
      </c>
      <c r="F116" t="s">
        <v>14305</v>
      </c>
      <c r="G116" t="s">
        <v>947</v>
      </c>
      <c r="H116" t="s">
        <v>248</v>
      </c>
      <c r="I116" t="s">
        <v>6561</v>
      </c>
      <c r="J116" t="s">
        <v>14306</v>
      </c>
      <c r="K116" t="s">
        <v>13115</v>
      </c>
      <c r="L116" t="s">
        <v>14693</v>
      </c>
      <c r="M116" s="35">
        <v>46000.578472222223</v>
      </c>
      <c r="N116" s="35">
        <v>46001.677083333343</v>
      </c>
      <c r="P116" t="s">
        <v>1000</v>
      </c>
      <c r="Q116" t="s">
        <v>1001</v>
      </c>
      <c r="R116" t="s">
        <v>1927</v>
      </c>
      <c r="S116" t="s">
        <v>100</v>
      </c>
      <c r="T116" t="s">
        <v>14694</v>
      </c>
      <c r="U116" t="s">
        <v>102</v>
      </c>
      <c r="W116" t="s">
        <v>11</v>
      </c>
      <c r="X116" t="s">
        <v>105</v>
      </c>
      <c r="Y116" t="s">
        <v>1929</v>
      </c>
      <c r="Z116" s="37">
        <v>1</v>
      </c>
      <c r="AA116" t="s">
        <v>107</v>
      </c>
      <c r="AB116" s="37">
        <v>144968</v>
      </c>
      <c r="AC116" s="37">
        <v>140396</v>
      </c>
      <c r="AD116" s="37">
        <v>144968</v>
      </c>
    </row>
    <row r="117" spans="1:30">
      <c r="A117" t="s">
        <v>1261</v>
      </c>
      <c r="B117" t="s">
        <v>124</v>
      </c>
      <c r="C117" t="s">
        <v>125</v>
      </c>
      <c r="D117" t="s">
        <v>1262</v>
      </c>
      <c r="E117" t="s">
        <v>14695</v>
      </c>
      <c r="F117" t="s">
        <v>14257</v>
      </c>
      <c r="G117" t="s">
        <v>947</v>
      </c>
      <c r="H117" t="s">
        <v>1265</v>
      </c>
      <c r="I117" t="s">
        <v>1261</v>
      </c>
      <c r="J117" t="s">
        <v>14258</v>
      </c>
      <c r="K117" t="s">
        <v>13115</v>
      </c>
      <c r="L117" t="s">
        <v>14696</v>
      </c>
      <c r="M117" s="35">
        <v>46000.579861111109</v>
      </c>
      <c r="N117" s="35">
        <v>46001.532638888893</v>
      </c>
      <c r="P117" t="s">
        <v>14052</v>
      </c>
      <c r="Q117" t="s">
        <v>14053</v>
      </c>
      <c r="R117" t="s">
        <v>14054</v>
      </c>
      <c r="S117" t="s">
        <v>100</v>
      </c>
      <c r="T117" t="s">
        <v>14697</v>
      </c>
      <c r="U117" t="s">
        <v>102</v>
      </c>
      <c r="V117" t="s">
        <v>14261</v>
      </c>
      <c r="W117" t="s">
        <v>8</v>
      </c>
      <c r="X117" t="s">
        <v>105</v>
      </c>
      <c r="Y117" t="s">
        <v>2717</v>
      </c>
      <c r="Z117" s="37">
        <v>1</v>
      </c>
      <c r="AA117" t="s">
        <v>107</v>
      </c>
      <c r="AB117" s="37">
        <v>65960</v>
      </c>
      <c r="AC117" s="37">
        <v>75096</v>
      </c>
      <c r="AD117" s="37">
        <v>65960</v>
      </c>
    </row>
    <row r="118" spans="1:30">
      <c r="A118" t="s">
        <v>242</v>
      </c>
      <c r="B118" t="s">
        <v>248</v>
      </c>
      <c r="C118" t="s">
        <v>244</v>
      </c>
      <c r="D118" t="s">
        <v>6642</v>
      </c>
      <c r="E118" t="s">
        <v>14698</v>
      </c>
      <c r="F118" t="s">
        <v>14358</v>
      </c>
      <c r="G118" t="s">
        <v>947</v>
      </c>
      <c r="H118" t="s">
        <v>248</v>
      </c>
      <c r="I118" t="s">
        <v>6643</v>
      </c>
      <c r="J118" t="s">
        <v>14359</v>
      </c>
      <c r="K118" t="s">
        <v>13115</v>
      </c>
      <c r="L118" t="s">
        <v>14699</v>
      </c>
      <c r="M118" s="35">
        <v>46000.572222222218</v>
      </c>
      <c r="N118" s="35">
        <v>46002.481249999997</v>
      </c>
      <c r="P118" t="s">
        <v>14052</v>
      </c>
      <c r="Q118" t="s">
        <v>14053</v>
      </c>
      <c r="R118" t="s">
        <v>14700</v>
      </c>
      <c r="S118" t="s">
        <v>100</v>
      </c>
      <c r="T118" t="s">
        <v>14701</v>
      </c>
      <c r="U118" t="s">
        <v>102</v>
      </c>
      <c r="V118" t="s">
        <v>14362</v>
      </c>
      <c r="W118" t="s">
        <v>11</v>
      </c>
      <c r="X118" t="s">
        <v>105</v>
      </c>
      <c r="Y118" t="s">
        <v>316</v>
      </c>
      <c r="Z118" s="37">
        <v>1</v>
      </c>
      <c r="AA118" t="s">
        <v>107</v>
      </c>
      <c r="AB118" s="37">
        <v>144968</v>
      </c>
      <c r="AC118" s="37">
        <v>140396</v>
      </c>
      <c r="AD118" s="37">
        <v>144968</v>
      </c>
    </row>
    <row r="119" spans="1:30">
      <c r="A119" t="s">
        <v>297</v>
      </c>
      <c r="B119" t="s">
        <v>109</v>
      </c>
      <c r="C119" t="s">
        <v>110</v>
      </c>
      <c r="D119" t="s">
        <v>352</v>
      </c>
      <c r="E119" t="s">
        <v>14702</v>
      </c>
      <c r="F119" t="s">
        <v>14234</v>
      </c>
      <c r="G119" t="s">
        <v>947</v>
      </c>
      <c r="H119" t="s">
        <v>302</v>
      </c>
      <c r="I119" t="s">
        <v>297</v>
      </c>
      <c r="J119" t="s">
        <v>14235</v>
      </c>
      <c r="K119" t="s">
        <v>13115</v>
      </c>
      <c r="L119" t="s">
        <v>14703</v>
      </c>
      <c r="M119" s="35">
        <v>46000.57708333333</v>
      </c>
      <c r="N119" s="35">
        <v>46001.530555555553</v>
      </c>
      <c r="P119" t="s">
        <v>14052</v>
      </c>
      <c r="Q119" t="s">
        <v>14053</v>
      </c>
      <c r="R119" t="s">
        <v>14054</v>
      </c>
      <c r="S119" t="s">
        <v>100</v>
      </c>
      <c r="T119" t="s">
        <v>14704</v>
      </c>
      <c r="U119" t="s">
        <v>102</v>
      </c>
      <c r="V119" t="s">
        <v>14705</v>
      </c>
      <c r="W119" t="s">
        <v>8</v>
      </c>
      <c r="X119" t="s">
        <v>105</v>
      </c>
      <c r="Y119" t="s">
        <v>491</v>
      </c>
      <c r="Z119" s="37">
        <v>1</v>
      </c>
      <c r="AA119" t="s">
        <v>107</v>
      </c>
      <c r="AB119" s="37">
        <v>65960</v>
      </c>
      <c r="AC119" s="37">
        <v>75096</v>
      </c>
      <c r="AD119" s="37">
        <v>65960</v>
      </c>
    </row>
    <row r="120" spans="1:30">
      <c r="A120" t="s">
        <v>242</v>
      </c>
      <c r="B120" t="s">
        <v>248</v>
      </c>
      <c r="C120" t="s">
        <v>244</v>
      </c>
      <c r="D120" t="s">
        <v>309</v>
      </c>
      <c r="E120" t="s">
        <v>14706</v>
      </c>
      <c r="F120" t="s">
        <v>14557</v>
      </c>
      <c r="G120" t="s">
        <v>947</v>
      </c>
      <c r="H120" t="s">
        <v>248</v>
      </c>
      <c r="I120" t="s">
        <v>242</v>
      </c>
      <c r="J120" t="s">
        <v>14558</v>
      </c>
      <c r="K120" t="s">
        <v>13115</v>
      </c>
      <c r="L120" t="s">
        <v>14707</v>
      </c>
      <c r="M120" s="35">
        <v>46000.604166666657</v>
      </c>
      <c r="N120" s="35">
        <v>46001.427083333343</v>
      </c>
      <c r="P120" t="s">
        <v>14052</v>
      </c>
      <c r="Q120" t="s">
        <v>14053</v>
      </c>
      <c r="R120" t="s">
        <v>14054</v>
      </c>
      <c r="S120" t="s">
        <v>1347</v>
      </c>
      <c r="T120" t="s">
        <v>14708</v>
      </c>
      <c r="U120" t="s">
        <v>102</v>
      </c>
      <c r="V120" t="s">
        <v>107</v>
      </c>
      <c r="W120" t="s">
        <v>8</v>
      </c>
      <c r="X120" t="s">
        <v>105</v>
      </c>
      <c r="Y120" t="s">
        <v>316</v>
      </c>
      <c r="Z120" s="37">
        <v>1</v>
      </c>
      <c r="AA120" t="s">
        <v>107</v>
      </c>
      <c r="AB120" s="37">
        <v>65960</v>
      </c>
      <c r="AC120" s="37">
        <v>75096</v>
      </c>
      <c r="AD120" s="37">
        <v>65960</v>
      </c>
    </row>
    <row r="121" spans="1:30">
      <c r="A121" t="s">
        <v>1261</v>
      </c>
      <c r="B121" t="s">
        <v>124</v>
      </c>
      <c r="C121" t="s">
        <v>125</v>
      </c>
      <c r="D121" t="s">
        <v>14709</v>
      </c>
      <c r="E121" t="s">
        <v>14710</v>
      </c>
      <c r="F121" t="s">
        <v>14711</v>
      </c>
      <c r="G121" t="s">
        <v>947</v>
      </c>
      <c r="H121" t="s">
        <v>151</v>
      </c>
      <c r="I121" t="s">
        <v>14712</v>
      </c>
      <c r="J121" t="s">
        <v>14713</v>
      </c>
      <c r="K121" t="s">
        <v>13115</v>
      </c>
      <c r="L121" t="s">
        <v>14714</v>
      </c>
      <c r="M121" s="35">
        <v>46000.611805555563</v>
      </c>
      <c r="N121" s="35">
        <v>46001.611805555563</v>
      </c>
      <c r="P121" t="s">
        <v>14052</v>
      </c>
      <c r="Q121" t="s">
        <v>1356</v>
      </c>
      <c r="R121" t="s">
        <v>14128</v>
      </c>
      <c r="T121" t="s">
        <v>14715</v>
      </c>
      <c r="U121" t="s">
        <v>955</v>
      </c>
      <c r="W121" t="s">
        <v>13</v>
      </c>
      <c r="X121" t="s">
        <v>105</v>
      </c>
      <c r="Y121" t="s">
        <v>1936</v>
      </c>
      <c r="Z121" s="37">
        <v>0</v>
      </c>
      <c r="AA121" t="s">
        <v>107</v>
      </c>
      <c r="AB121" s="37">
        <v>41241</v>
      </c>
      <c r="AC121" s="37">
        <v>0</v>
      </c>
      <c r="AD121" s="37">
        <v>41241</v>
      </c>
    </row>
    <row r="122" spans="1:30">
      <c r="A122" t="s">
        <v>242</v>
      </c>
      <c r="B122" t="s">
        <v>248</v>
      </c>
      <c r="C122" t="s">
        <v>244</v>
      </c>
      <c r="D122" t="s">
        <v>245</v>
      </c>
      <c r="E122" t="s">
        <v>14716</v>
      </c>
      <c r="F122" t="s">
        <v>13237</v>
      </c>
      <c r="G122" t="s">
        <v>947</v>
      </c>
      <c r="H122" t="s">
        <v>248</v>
      </c>
      <c r="I122" t="s">
        <v>249</v>
      </c>
      <c r="J122" t="s">
        <v>13238</v>
      </c>
      <c r="K122" t="s">
        <v>13115</v>
      </c>
      <c r="L122" t="s">
        <v>14717</v>
      </c>
      <c r="M122" s="35">
        <v>46000.573611111111</v>
      </c>
      <c r="N122" s="35">
        <v>46002.506944444453</v>
      </c>
      <c r="P122" t="s">
        <v>14052</v>
      </c>
      <c r="Q122" t="s">
        <v>1356</v>
      </c>
      <c r="R122" t="s">
        <v>14105</v>
      </c>
      <c r="S122" t="s">
        <v>100</v>
      </c>
      <c r="T122" t="s">
        <v>14718</v>
      </c>
      <c r="U122" t="s">
        <v>102</v>
      </c>
      <c r="V122" t="s">
        <v>13241</v>
      </c>
      <c r="W122" t="s">
        <v>11</v>
      </c>
      <c r="X122" t="s">
        <v>105</v>
      </c>
      <c r="Y122" t="s">
        <v>3022</v>
      </c>
      <c r="Z122" s="37">
        <v>1</v>
      </c>
      <c r="AA122" t="s">
        <v>107</v>
      </c>
      <c r="AB122" s="37">
        <v>144968</v>
      </c>
      <c r="AC122" s="37">
        <v>140396</v>
      </c>
      <c r="AD122" s="37">
        <v>144968</v>
      </c>
    </row>
    <row r="123" spans="1:30">
      <c r="A123" t="s">
        <v>417</v>
      </c>
      <c r="B123" t="s">
        <v>86</v>
      </c>
      <c r="C123" t="s">
        <v>87</v>
      </c>
      <c r="D123" t="s">
        <v>1471</v>
      </c>
      <c r="E123" t="s">
        <v>14719</v>
      </c>
      <c r="F123" t="s">
        <v>14720</v>
      </c>
      <c r="G123" t="s">
        <v>947</v>
      </c>
      <c r="H123" t="s">
        <v>455</v>
      </c>
      <c r="I123" t="s">
        <v>1474</v>
      </c>
      <c r="J123" t="s">
        <v>14721</v>
      </c>
      <c r="K123" t="s">
        <v>13115</v>
      </c>
      <c r="L123" t="s">
        <v>14722</v>
      </c>
      <c r="M123" s="35">
        <v>46000.577777777777</v>
      </c>
      <c r="N123" s="35">
        <v>46001.713888888888</v>
      </c>
      <c r="P123" t="s">
        <v>14052</v>
      </c>
      <c r="Q123" t="s">
        <v>14053</v>
      </c>
      <c r="R123" t="s">
        <v>1357</v>
      </c>
      <c r="T123" t="s">
        <v>14723</v>
      </c>
      <c r="U123" t="s">
        <v>955</v>
      </c>
      <c r="W123" t="s">
        <v>13</v>
      </c>
      <c r="X123" t="s">
        <v>105</v>
      </c>
      <c r="Y123" t="s">
        <v>469</v>
      </c>
      <c r="Z123" s="37">
        <v>0</v>
      </c>
      <c r="AA123" t="s">
        <v>107</v>
      </c>
      <c r="AB123" s="37">
        <v>41241</v>
      </c>
      <c r="AC123" s="37">
        <v>0</v>
      </c>
      <c r="AD123" s="37">
        <v>41241</v>
      </c>
    </row>
    <row r="124" spans="1:30">
      <c r="A124" t="s">
        <v>1261</v>
      </c>
      <c r="B124" t="s">
        <v>124</v>
      </c>
      <c r="C124" t="s">
        <v>125</v>
      </c>
      <c r="D124" t="s">
        <v>1262</v>
      </c>
      <c r="E124" t="s">
        <v>14724</v>
      </c>
      <c r="F124" t="s">
        <v>14364</v>
      </c>
      <c r="G124" t="s">
        <v>947</v>
      </c>
      <c r="H124" t="s">
        <v>1265</v>
      </c>
      <c r="I124" t="s">
        <v>1261</v>
      </c>
      <c r="J124" t="s">
        <v>14365</v>
      </c>
      <c r="K124" t="s">
        <v>13115</v>
      </c>
      <c r="L124" t="s">
        <v>14725</v>
      </c>
      <c r="M124" s="35">
        <v>46000.574305555558</v>
      </c>
      <c r="N124" s="35">
        <v>46001.527083333327</v>
      </c>
      <c r="P124" t="s">
        <v>14052</v>
      </c>
      <c r="Q124" t="s">
        <v>14053</v>
      </c>
      <c r="R124" t="s">
        <v>14054</v>
      </c>
      <c r="S124" t="s">
        <v>100</v>
      </c>
      <c r="T124" t="s">
        <v>14726</v>
      </c>
      <c r="U124" t="s">
        <v>102</v>
      </c>
      <c r="V124" t="s">
        <v>14727</v>
      </c>
      <c r="W124" t="s">
        <v>8</v>
      </c>
      <c r="X124" t="s">
        <v>105</v>
      </c>
      <c r="Y124" t="s">
        <v>2717</v>
      </c>
      <c r="Z124" s="37">
        <v>1</v>
      </c>
      <c r="AA124" t="s">
        <v>107</v>
      </c>
      <c r="AB124" s="37">
        <v>65960</v>
      </c>
      <c r="AC124" s="37">
        <v>75096</v>
      </c>
      <c r="AD124" s="37">
        <v>65960</v>
      </c>
    </row>
    <row r="125" spans="1:30">
      <c r="A125" t="s">
        <v>85</v>
      </c>
      <c r="B125" t="s">
        <v>86</v>
      </c>
      <c r="C125" t="s">
        <v>87</v>
      </c>
      <c r="D125" t="s">
        <v>202</v>
      </c>
      <c r="E125" t="s">
        <v>14728</v>
      </c>
      <c r="F125" t="s">
        <v>14729</v>
      </c>
      <c r="G125" t="s">
        <v>947</v>
      </c>
      <c r="H125" t="s">
        <v>93</v>
      </c>
      <c r="I125" t="s">
        <v>85</v>
      </c>
      <c r="J125" t="s">
        <v>14730</v>
      </c>
      <c r="K125" t="s">
        <v>13115</v>
      </c>
      <c r="L125" t="s">
        <v>14731</v>
      </c>
      <c r="M125" s="35">
        <v>46000.57916666667</v>
      </c>
      <c r="N125" s="35">
        <v>46001.456250000003</v>
      </c>
      <c r="P125" t="s">
        <v>14052</v>
      </c>
      <c r="Q125" t="s">
        <v>14053</v>
      </c>
      <c r="R125" t="s">
        <v>14700</v>
      </c>
      <c r="S125" t="s">
        <v>1347</v>
      </c>
      <c r="T125" t="s">
        <v>14732</v>
      </c>
      <c r="U125" t="s">
        <v>102</v>
      </c>
      <c r="V125" t="s">
        <v>6411</v>
      </c>
      <c r="W125" t="s">
        <v>8</v>
      </c>
      <c r="X125" t="s">
        <v>105</v>
      </c>
      <c r="Y125" t="s">
        <v>451</v>
      </c>
      <c r="Z125" s="37">
        <v>1</v>
      </c>
      <c r="AA125" t="s">
        <v>107</v>
      </c>
      <c r="AB125" s="37">
        <v>65960</v>
      </c>
      <c r="AC125" s="37">
        <v>75096</v>
      </c>
      <c r="AD125" s="37">
        <v>65960</v>
      </c>
    </row>
    <row r="126" spans="1:30">
      <c r="A126" t="s">
        <v>242</v>
      </c>
      <c r="B126" t="s">
        <v>248</v>
      </c>
      <c r="C126" t="s">
        <v>244</v>
      </c>
      <c r="D126" t="s">
        <v>1643</v>
      </c>
      <c r="E126" t="s">
        <v>14733</v>
      </c>
      <c r="F126" t="s">
        <v>14734</v>
      </c>
      <c r="G126" t="s">
        <v>947</v>
      </c>
      <c r="H126" t="s">
        <v>248</v>
      </c>
      <c r="I126" t="s">
        <v>1646</v>
      </c>
      <c r="J126" t="s">
        <v>14735</v>
      </c>
      <c r="K126" t="s">
        <v>13115</v>
      </c>
      <c r="L126" t="s">
        <v>14736</v>
      </c>
      <c r="M126" s="35">
        <v>46000.636805555558</v>
      </c>
      <c r="N126" s="35">
        <v>46001.609027777777</v>
      </c>
      <c r="P126" t="s">
        <v>14052</v>
      </c>
      <c r="Q126" t="s">
        <v>14053</v>
      </c>
      <c r="R126" t="s">
        <v>1357</v>
      </c>
      <c r="S126" t="s">
        <v>100</v>
      </c>
      <c r="T126" t="s">
        <v>14737</v>
      </c>
      <c r="U126" t="s">
        <v>102</v>
      </c>
      <c r="V126" t="s">
        <v>14738</v>
      </c>
      <c r="W126" t="s">
        <v>8</v>
      </c>
      <c r="X126" t="s">
        <v>105</v>
      </c>
      <c r="Y126" t="s">
        <v>1658</v>
      </c>
      <c r="Z126" s="37">
        <v>1</v>
      </c>
      <c r="AA126" t="s">
        <v>107</v>
      </c>
      <c r="AB126" s="37">
        <v>65960</v>
      </c>
      <c r="AC126" s="37">
        <v>75096</v>
      </c>
      <c r="AD126" s="37">
        <v>65960</v>
      </c>
    </row>
    <row r="127" spans="1:30">
      <c r="A127" t="s">
        <v>242</v>
      </c>
      <c r="B127" t="s">
        <v>248</v>
      </c>
      <c r="C127" t="s">
        <v>244</v>
      </c>
      <c r="D127" t="s">
        <v>309</v>
      </c>
      <c r="E127" t="s">
        <v>14739</v>
      </c>
      <c r="F127" t="s">
        <v>14740</v>
      </c>
      <c r="G127" t="s">
        <v>947</v>
      </c>
      <c r="H127" t="s">
        <v>248</v>
      </c>
      <c r="I127" t="s">
        <v>242</v>
      </c>
      <c r="J127" t="s">
        <v>14741</v>
      </c>
      <c r="K127" t="s">
        <v>13115</v>
      </c>
      <c r="L127" t="s">
        <v>14742</v>
      </c>
      <c r="M127" s="35">
        <v>46000.640277777777</v>
      </c>
      <c r="N127" s="35">
        <v>46001.617361111108</v>
      </c>
      <c r="P127" t="s">
        <v>14052</v>
      </c>
      <c r="Q127" t="s">
        <v>14053</v>
      </c>
      <c r="R127" t="s">
        <v>14247</v>
      </c>
      <c r="S127" t="s">
        <v>100</v>
      </c>
      <c r="T127" t="s">
        <v>14743</v>
      </c>
      <c r="U127" t="s">
        <v>102</v>
      </c>
      <c r="V127" t="s">
        <v>14744</v>
      </c>
      <c r="W127" t="s">
        <v>8</v>
      </c>
      <c r="X127" t="s">
        <v>105</v>
      </c>
      <c r="Y127" t="s">
        <v>1031</v>
      </c>
      <c r="Z127" s="37">
        <v>1</v>
      </c>
      <c r="AA127" t="s">
        <v>107</v>
      </c>
      <c r="AB127" s="37">
        <v>65960</v>
      </c>
      <c r="AC127" s="37">
        <v>75096</v>
      </c>
      <c r="AD127" s="37">
        <v>65960</v>
      </c>
    </row>
    <row r="128" spans="1:30">
      <c r="A128" t="s">
        <v>242</v>
      </c>
      <c r="B128" t="s">
        <v>248</v>
      </c>
      <c r="C128" t="s">
        <v>244</v>
      </c>
      <c r="D128" t="s">
        <v>309</v>
      </c>
      <c r="E128" t="s">
        <v>14745</v>
      </c>
      <c r="F128" t="s">
        <v>14684</v>
      </c>
      <c r="G128" t="s">
        <v>947</v>
      </c>
      <c r="H128" t="s">
        <v>248</v>
      </c>
      <c r="I128" t="s">
        <v>242</v>
      </c>
      <c r="J128" t="s">
        <v>14685</v>
      </c>
      <c r="K128" t="s">
        <v>13115</v>
      </c>
      <c r="L128" t="s">
        <v>14746</v>
      </c>
      <c r="M128" s="35">
        <v>46000.662499999999</v>
      </c>
      <c r="N128" s="35">
        <v>46001.459027777782</v>
      </c>
      <c r="P128" t="s">
        <v>14052</v>
      </c>
      <c r="Q128" t="s">
        <v>14053</v>
      </c>
      <c r="R128" t="s">
        <v>14054</v>
      </c>
      <c r="S128" t="s">
        <v>100</v>
      </c>
      <c r="T128" t="s">
        <v>14747</v>
      </c>
      <c r="U128" t="s">
        <v>102</v>
      </c>
      <c r="V128" t="s">
        <v>14748</v>
      </c>
      <c r="W128" t="s">
        <v>8</v>
      </c>
      <c r="X128" t="s">
        <v>105</v>
      </c>
      <c r="Y128" t="s">
        <v>3485</v>
      </c>
      <c r="Z128" s="37">
        <v>1</v>
      </c>
      <c r="AA128" t="s">
        <v>107</v>
      </c>
      <c r="AB128" s="37">
        <v>65960</v>
      </c>
      <c r="AC128" s="37">
        <v>75096</v>
      </c>
      <c r="AD128" s="37">
        <v>65960</v>
      </c>
    </row>
    <row r="129" spans="1:30">
      <c r="A129" t="s">
        <v>189</v>
      </c>
      <c r="B129" t="s">
        <v>190</v>
      </c>
      <c r="C129" t="s">
        <v>191</v>
      </c>
      <c r="D129" t="s">
        <v>1515</v>
      </c>
      <c r="E129" t="s">
        <v>14749</v>
      </c>
      <c r="F129" t="s">
        <v>14750</v>
      </c>
      <c r="G129" t="s">
        <v>947</v>
      </c>
      <c r="H129" t="s">
        <v>195</v>
      </c>
      <c r="I129" t="s">
        <v>1518</v>
      </c>
      <c r="J129" t="s">
        <v>14751</v>
      </c>
      <c r="K129" t="s">
        <v>13115</v>
      </c>
      <c r="L129" t="s">
        <v>14752</v>
      </c>
      <c r="M129" s="35">
        <v>46000.674305555563</v>
      </c>
      <c r="N129" s="35">
        <v>46002.630555555559</v>
      </c>
      <c r="P129" t="s">
        <v>14038</v>
      </c>
      <c r="Q129" t="s">
        <v>14390</v>
      </c>
      <c r="R129" t="s">
        <v>14391</v>
      </c>
      <c r="S129" t="s">
        <v>100</v>
      </c>
      <c r="T129" t="s">
        <v>14753</v>
      </c>
      <c r="U129" t="s">
        <v>102</v>
      </c>
      <c r="V129" t="s">
        <v>14754</v>
      </c>
      <c r="W129" t="s">
        <v>15</v>
      </c>
      <c r="X129" t="s">
        <v>105</v>
      </c>
      <c r="Y129" t="s">
        <v>845</v>
      </c>
      <c r="Z129" s="37">
        <v>1</v>
      </c>
      <c r="AA129" t="s">
        <v>107</v>
      </c>
      <c r="AB129" s="37">
        <v>479589</v>
      </c>
      <c r="AC129" s="37">
        <v>196537</v>
      </c>
      <c r="AD129" s="37">
        <v>479589</v>
      </c>
    </row>
    <row r="130" spans="1:30">
      <c r="A130" t="s">
        <v>189</v>
      </c>
      <c r="B130" t="s">
        <v>190</v>
      </c>
      <c r="C130" t="s">
        <v>191</v>
      </c>
      <c r="D130" t="s">
        <v>905</v>
      </c>
      <c r="E130" t="s">
        <v>14755</v>
      </c>
      <c r="F130" t="s">
        <v>14488</v>
      </c>
      <c r="G130" t="s">
        <v>947</v>
      </c>
      <c r="H130" t="s">
        <v>195</v>
      </c>
      <c r="I130" t="s">
        <v>908</v>
      </c>
      <c r="J130" t="s">
        <v>14489</v>
      </c>
      <c r="K130" t="s">
        <v>13115</v>
      </c>
      <c r="L130" t="s">
        <v>14756</v>
      </c>
      <c r="M130" s="35">
        <v>46000.679861111108</v>
      </c>
      <c r="N130" s="35">
        <v>46001.481944444437</v>
      </c>
      <c r="P130" t="s">
        <v>14052</v>
      </c>
      <c r="Q130" t="s">
        <v>14053</v>
      </c>
      <c r="R130" t="s">
        <v>14458</v>
      </c>
      <c r="S130" t="s">
        <v>1483</v>
      </c>
      <c r="T130" t="s">
        <v>14757</v>
      </c>
      <c r="U130" t="s">
        <v>955</v>
      </c>
      <c r="W130" t="s">
        <v>8</v>
      </c>
      <c r="X130" t="s">
        <v>105</v>
      </c>
      <c r="Y130" t="s">
        <v>1410</v>
      </c>
      <c r="Z130" s="37">
        <v>0</v>
      </c>
      <c r="AA130" t="s">
        <v>107</v>
      </c>
      <c r="AB130" s="37">
        <v>41241</v>
      </c>
      <c r="AC130" s="37">
        <v>0</v>
      </c>
      <c r="AD130" s="37">
        <v>41241</v>
      </c>
    </row>
    <row r="131" spans="1:30">
      <c r="A131" t="s">
        <v>284</v>
      </c>
      <c r="B131" t="s">
        <v>957</v>
      </c>
      <c r="C131" t="s">
        <v>286</v>
      </c>
      <c r="D131" t="s">
        <v>3223</v>
      </c>
      <c r="E131" t="s">
        <v>14758</v>
      </c>
      <c r="F131" t="s">
        <v>14759</v>
      </c>
      <c r="G131" t="s">
        <v>947</v>
      </c>
      <c r="H131" t="s">
        <v>290</v>
      </c>
      <c r="I131" t="s">
        <v>284</v>
      </c>
      <c r="J131" t="s">
        <v>14760</v>
      </c>
      <c r="K131" t="s">
        <v>13115</v>
      </c>
      <c r="L131" t="s">
        <v>14761</v>
      </c>
      <c r="M131" s="35">
        <v>46000.683333333327</v>
      </c>
      <c r="N131" s="35">
        <v>46001.619444444441</v>
      </c>
      <c r="P131" t="s">
        <v>951</v>
      </c>
      <c r="Q131" t="s">
        <v>952</v>
      </c>
      <c r="R131" t="s">
        <v>1190</v>
      </c>
      <c r="S131" t="s">
        <v>100</v>
      </c>
      <c r="T131" t="s">
        <v>14762</v>
      </c>
      <c r="U131" t="s">
        <v>102</v>
      </c>
      <c r="V131" t="s">
        <v>14763</v>
      </c>
      <c r="W131" t="s">
        <v>8</v>
      </c>
      <c r="X131" t="s">
        <v>105</v>
      </c>
      <c r="Y131" t="s">
        <v>2330</v>
      </c>
      <c r="Z131" s="37">
        <v>1</v>
      </c>
      <c r="AA131" t="s">
        <v>107</v>
      </c>
      <c r="AB131" s="37">
        <v>65960</v>
      </c>
      <c r="AC131" s="37">
        <v>75096</v>
      </c>
      <c r="AD131" s="37">
        <v>65960</v>
      </c>
    </row>
    <row r="132" spans="1:30">
      <c r="A132" t="s">
        <v>284</v>
      </c>
      <c r="B132" t="s">
        <v>957</v>
      </c>
      <c r="C132" t="s">
        <v>286</v>
      </c>
      <c r="D132" t="s">
        <v>3223</v>
      </c>
      <c r="E132" t="s">
        <v>14764</v>
      </c>
      <c r="F132" t="s">
        <v>14765</v>
      </c>
      <c r="G132" t="s">
        <v>947</v>
      </c>
      <c r="H132" t="s">
        <v>290</v>
      </c>
      <c r="I132" t="s">
        <v>284</v>
      </c>
      <c r="J132" t="s">
        <v>14766</v>
      </c>
      <c r="K132" t="s">
        <v>13115</v>
      </c>
      <c r="L132" t="s">
        <v>14767</v>
      </c>
      <c r="M132" s="35">
        <v>46000.683333333327</v>
      </c>
      <c r="N132" s="35">
        <v>46001.679861111108</v>
      </c>
      <c r="P132" t="s">
        <v>951</v>
      </c>
      <c r="Q132" t="s">
        <v>983</v>
      </c>
      <c r="R132" t="s">
        <v>993</v>
      </c>
      <c r="S132" t="s">
        <v>100</v>
      </c>
      <c r="T132" t="s">
        <v>14768</v>
      </c>
      <c r="U132" t="s">
        <v>102</v>
      </c>
      <c r="V132" t="s">
        <v>14769</v>
      </c>
      <c r="W132" t="s">
        <v>8</v>
      </c>
      <c r="X132" t="s">
        <v>105</v>
      </c>
      <c r="Y132" t="s">
        <v>2330</v>
      </c>
      <c r="Z132" s="37">
        <v>1</v>
      </c>
      <c r="AA132" t="s">
        <v>107</v>
      </c>
      <c r="AB132" s="37">
        <v>65960</v>
      </c>
      <c r="AC132" s="37">
        <v>75096</v>
      </c>
      <c r="AD132" s="37">
        <v>65960</v>
      </c>
    </row>
    <row r="133" spans="1:30">
      <c r="A133" t="s">
        <v>750</v>
      </c>
      <c r="B133" t="s">
        <v>957</v>
      </c>
      <c r="C133" t="s">
        <v>286</v>
      </c>
      <c r="D133" t="s">
        <v>14770</v>
      </c>
      <c r="E133" t="s">
        <v>14771</v>
      </c>
      <c r="F133" t="s">
        <v>14772</v>
      </c>
      <c r="G133" t="s">
        <v>947</v>
      </c>
      <c r="H133" t="s">
        <v>754</v>
      </c>
      <c r="I133" t="s">
        <v>14773</v>
      </c>
      <c r="J133" t="s">
        <v>14774</v>
      </c>
      <c r="K133" t="s">
        <v>13115</v>
      </c>
      <c r="L133" t="s">
        <v>14775</v>
      </c>
      <c r="M133" s="35">
        <v>46000.69027777778</v>
      </c>
      <c r="N133" s="35">
        <v>46001.435416666667</v>
      </c>
      <c r="P133" t="s">
        <v>14052</v>
      </c>
      <c r="Q133" t="s">
        <v>1356</v>
      </c>
      <c r="R133" t="s">
        <v>14105</v>
      </c>
      <c r="S133" t="s">
        <v>100</v>
      </c>
      <c r="T133" t="s">
        <v>14776</v>
      </c>
      <c r="U133" t="s">
        <v>102</v>
      </c>
      <c r="V133" t="s">
        <v>14777</v>
      </c>
      <c r="W133" t="s">
        <v>11</v>
      </c>
      <c r="X133" t="s">
        <v>105</v>
      </c>
      <c r="Y133" t="s">
        <v>1094</v>
      </c>
      <c r="Z133" s="37">
        <v>1</v>
      </c>
      <c r="AA133" t="s">
        <v>107</v>
      </c>
      <c r="AB133" s="37">
        <v>144968</v>
      </c>
      <c r="AC133" s="37">
        <v>140396</v>
      </c>
      <c r="AD133" s="37">
        <v>144968</v>
      </c>
    </row>
    <row r="134" spans="1:30">
      <c r="A134" t="s">
        <v>1066</v>
      </c>
      <c r="B134" t="s">
        <v>190</v>
      </c>
      <c r="C134" t="s">
        <v>191</v>
      </c>
      <c r="D134" t="s">
        <v>1426</v>
      </c>
      <c r="E134" t="s">
        <v>14778</v>
      </c>
      <c r="F134" t="s">
        <v>14779</v>
      </c>
      <c r="G134" t="s">
        <v>947</v>
      </c>
      <c r="H134" t="s">
        <v>195</v>
      </c>
      <c r="I134" t="s">
        <v>1066</v>
      </c>
      <c r="J134" t="s">
        <v>14780</v>
      </c>
      <c r="K134" t="s">
        <v>13115</v>
      </c>
      <c r="L134" t="s">
        <v>14781</v>
      </c>
      <c r="M134" s="35">
        <v>46000.701388888891</v>
      </c>
      <c r="N134" s="35">
        <v>46001.625</v>
      </c>
      <c r="P134" t="s">
        <v>1000</v>
      </c>
      <c r="Q134" t="s">
        <v>1356</v>
      </c>
      <c r="R134" t="s">
        <v>1357</v>
      </c>
      <c r="S134" t="s">
        <v>100</v>
      </c>
      <c r="T134" t="s">
        <v>14782</v>
      </c>
      <c r="U134" t="s">
        <v>102</v>
      </c>
      <c r="V134" t="s">
        <v>14783</v>
      </c>
      <c r="W134" t="s">
        <v>8</v>
      </c>
      <c r="X134" t="s">
        <v>105</v>
      </c>
      <c r="Y134" t="s">
        <v>1075</v>
      </c>
      <c r="Z134" s="37">
        <v>1</v>
      </c>
      <c r="AA134" t="s">
        <v>107</v>
      </c>
      <c r="AB134" s="37">
        <v>65960</v>
      </c>
      <c r="AC134" s="37">
        <v>75096</v>
      </c>
      <c r="AD134" s="37">
        <v>65960</v>
      </c>
    </row>
    <row r="135" spans="1:30">
      <c r="A135" t="s">
        <v>189</v>
      </c>
      <c r="B135" t="s">
        <v>190</v>
      </c>
      <c r="C135" t="s">
        <v>191</v>
      </c>
      <c r="D135" t="s">
        <v>580</v>
      </c>
      <c r="E135" t="s">
        <v>14784</v>
      </c>
      <c r="F135" t="s">
        <v>14785</v>
      </c>
      <c r="G135" t="s">
        <v>947</v>
      </c>
      <c r="H135" t="s">
        <v>195</v>
      </c>
      <c r="I135" t="s">
        <v>583</v>
      </c>
      <c r="J135" t="s">
        <v>14786</v>
      </c>
      <c r="K135" t="s">
        <v>13115</v>
      </c>
      <c r="L135" t="s">
        <v>14787</v>
      </c>
      <c r="M135" s="35">
        <v>46000.70416666667</v>
      </c>
      <c r="N135" s="35">
        <v>46001.699305555558</v>
      </c>
      <c r="P135" t="s">
        <v>14052</v>
      </c>
      <c r="Q135" t="s">
        <v>14053</v>
      </c>
      <c r="R135" t="s">
        <v>14054</v>
      </c>
      <c r="S135" t="s">
        <v>100</v>
      </c>
      <c r="T135" t="s">
        <v>14788</v>
      </c>
      <c r="U135" t="s">
        <v>102</v>
      </c>
      <c r="V135" t="s">
        <v>14789</v>
      </c>
      <c r="W135" t="s">
        <v>8</v>
      </c>
      <c r="X135" t="s">
        <v>105</v>
      </c>
      <c r="Y135" t="s">
        <v>400</v>
      </c>
      <c r="Z135" s="37">
        <v>1</v>
      </c>
      <c r="AA135" t="s">
        <v>107</v>
      </c>
      <c r="AB135" s="37">
        <v>65960</v>
      </c>
      <c r="AC135" s="37">
        <v>75096</v>
      </c>
      <c r="AD135" s="37">
        <v>65960</v>
      </c>
    </row>
    <row r="136" spans="1:30">
      <c r="A136" t="s">
        <v>242</v>
      </c>
      <c r="B136" t="s">
        <v>248</v>
      </c>
      <c r="C136" t="s">
        <v>244</v>
      </c>
      <c r="D136" t="s">
        <v>6617</v>
      </c>
      <c r="E136" t="s">
        <v>14790</v>
      </c>
      <c r="F136" t="s">
        <v>14791</v>
      </c>
      <c r="G136" t="s">
        <v>947</v>
      </c>
      <c r="H136" t="s">
        <v>248</v>
      </c>
      <c r="I136" t="s">
        <v>6618</v>
      </c>
      <c r="J136" t="s">
        <v>14792</v>
      </c>
      <c r="K136" t="s">
        <v>13115</v>
      </c>
      <c r="L136" t="s">
        <v>14793</v>
      </c>
      <c r="M136" s="35">
        <v>46001.390972222223</v>
      </c>
      <c r="N136" s="35">
        <v>46002.634722222218</v>
      </c>
      <c r="P136" t="s">
        <v>1000</v>
      </c>
      <c r="Q136" t="s">
        <v>983</v>
      </c>
      <c r="R136" t="s">
        <v>1883</v>
      </c>
      <c r="S136" t="s">
        <v>100</v>
      </c>
      <c r="T136" t="s">
        <v>14794</v>
      </c>
      <c r="U136" t="s">
        <v>102</v>
      </c>
      <c r="V136" t="s">
        <v>14795</v>
      </c>
      <c r="W136" t="s">
        <v>11</v>
      </c>
      <c r="X136" t="s">
        <v>105</v>
      </c>
      <c r="Y136" t="s">
        <v>3022</v>
      </c>
      <c r="Z136" s="37">
        <v>1</v>
      </c>
      <c r="AA136" t="s">
        <v>107</v>
      </c>
      <c r="AB136" s="37">
        <v>144968</v>
      </c>
      <c r="AC136" s="37">
        <v>140396</v>
      </c>
      <c r="AD136" s="37">
        <v>144968</v>
      </c>
    </row>
    <row r="137" spans="1:30">
      <c r="A137" t="s">
        <v>317</v>
      </c>
      <c r="B137" t="s">
        <v>124</v>
      </c>
      <c r="C137" t="s">
        <v>125</v>
      </c>
      <c r="D137" t="s">
        <v>6653</v>
      </c>
      <c r="E137" t="s">
        <v>14796</v>
      </c>
      <c r="F137" t="s">
        <v>14797</v>
      </c>
      <c r="G137" t="s">
        <v>947</v>
      </c>
      <c r="H137" t="s">
        <v>321</v>
      </c>
      <c r="I137" t="s">
        <v>6654</v>
      </c>
      <c r="J137" t="s">
        <v>14798</v>
      </c>
      <c r="K137" t="s">
        <v>13115</v>
      </c>
      <c r="L137" t="s">
        <v>14799</v>
      </c>
      <c r="M137" s="35">
        <v>46001.393750000003</v>
      </c>
      <c r="N137" s="35">
        <v>46002.509722222218</v>
      </c>
      <c r="P137" t="s">
        <v>951</v>
      </c>
      <c r="Q137" t="s">
        <v>1527</v>
      </c>
      <c r="R137" t="s">
        <v>1528</v>
      </c>
      <c r="S137" t="s">
        <v>100</v>
      </c>
      <c r="T137" t="s">
        <v>14800</v>
      </c>
      <c r="U137" t="s">
        <v>102</v>
      </c>
      <c r="V137" t="s">
        <v>14801</v>
      </c>
      <c r="W137" t="s">
        <v>11</v>
      </c>
      <c r="Y137" t="s">
        <v>327</v>
      </c>
      <c r="Z137" s="37">
        <v>1</v>
      </c>
      <c r="AA137" t="s">
        <v>107</v>
      </c>
      <c r="AB137" s="37">
        <v>144968</v>
      </c>
      <c r="AC137" s="37">
        <v>140396</v>
      </c>
      <c r="AD137" s="37">
        <v>144968</v>
      </c>
    </row>
    <row r="138" spans="1:30">
      <c r="A138" t="s">
        <v>1084</v>
      </c>
      <c r="B138" t="s">
        <v>957</v>
      </c>
      <c r="C138" t="s">
        <v>286</v>
      </c>
      <c r="D138" t="s">
        <v>2683</v>
      </c>
      <c r="E138" t="s">
        <v>14802</v>
      </c>
      <c r="F138" t="s">
        <v>14803</v>
      </c>
      <c r="G138" t="s">
        <v>947</v>
      </c>
      <c r="H138" t="s">
        <v>1088</v>
      </c>
      <c r="I138" t="s">
        <v>1084</v>
      </c>
      <c r="J138" t="s">
        <v>14804</v>
      </c>
      <c r="K138" t="s">
        <v>13115</v>
      </c>
      <c r="L138" t="s">
        <v>14805</v>
      </c>
      <c r="M138" s="35">
        <v>46001.430555555547</v>
      </c>
      <c r="N138" s="35">
        <v>46002.296527777777</v>
      </c>
      <c r="P138" t="s">
        <v>1000</v>
      </c>
      <c r="Q138" t="s">
        <v>1356</v>
      </c>
      <c r="R138" t="s">
        <v>1357</v>
      </c>
      <c r="S138" t="s">
        <v>100</v>
      </c>
      <c r="T138" t="s">
        <v>14806</v>
      </c>
      <c r="U138" t="s">
        <v>102</v>
      </c>
      <c r="V138" t="s">
        <v>14807</v>
      </c>
      <c r="W138" t="s">
        <v>8</v>
      </c>
      <c r="X138" t="s">
        <v>105</v>
      </c>
      <c r="Y138" t="s">
        <v>2690</v>
      </c>
      <c r="Z138" s="37">
        <v>1</v>
      </c>
      <c r="AA138" t="s">
        <v>107</v>
      </c>
      <c r="AB138" s="37">
        <v>65960</v>
      </c>
      <c r="AC138" s="37">
        <v>75096</v>
      </c>
      <c r="AD138" s="37">
        <v>65960</v>
      </c>
    </row>
    <row r="139" spans="1:30">
      <c r="A139" t="s">
        <v>242</v>
      </c>
      <c r="B139" t="s">
        <v>248</v>
      </c>
      <c r="C139" t="s">
        <v>244</v>
      </c>
      <c r="D139" t="s">
        <v>309</v>
      </c>
      <c r="E139" t="s">
        <v>14808</v>
      </c>
      <c r="F139" t="s">
        <v>14809</v>
      </c>
      <c r="G139" t="s">
        <v>947</v>
      </c>
      <c r="H139" t="s">
        <v>248</v>
      </c>
      <c r="I139" t="s">
        <v>242</v>
      </c>
      <c r="J139" t="s">
        <v>14810</v>
      </c>
      <c r="K139" t="s">
        <v>13115</v>
      </c>
      <c r="L139" t="s">
        <v>14811</v>
      </c>
      <c r="M139" s="35">
        <v>46001.435416666667</v>
      </c>
      <c r="N139" s="35">
        <v>46001.630555555559</v>
      </c>
      <c r="P139" t="s">
        <v>1000</v>
      </c>
      <c r="Q139" t="s">
        <v>1356</v>
      </c>
      <c r="R139" t="s">
        <v>1357</v>
      </c>
      <c r="S139" t="s">
        <v>1347</v>
      </c>
      <c r="T139" t="s">
        <v>14812</v>
      </c>
      <c r="U139" t="s">
        <v>102</v>
      </c>
      <c r="V139" t="s">
        <v>107</v>
      </c>
      <c r="W139" t="s">
        <v>8</v>
      </c>
      <c r="X139" t="s">
        <v>105</v>
      </c>
      <c r="Y139" t="s">
        <v>316</v>
      </c>
      <c r="Z139" s="37">
        <v>1</v>
      </c>
      <c r="AA139" t="s">
        <v>107</v>
      </c>
      <c r="AB139" s="37">
        <v>65960</v>
      </c>
      <c r="AC139" s="37">
        <v>75096</v>
      </c>
      <c r="AD139" s="37">
        <v>65960</v>
      </c>
    </row>
    <row r="140" spans="1:30">
      <c r="A140" t="s">
        <v>1084</v>
      </c>
      <c r="B140" t="s">
        <v>957</v>
      </c>
      <c r="C140" t="s">
        <v>286</v>
      </c>
      <c r="D140" t="s">
        <v>10916</v>
      </c>
      <c r="E140" t="s">
        <v>14813</v>
      </c>
      <c r="F140" t="s">
        <v>14814</v>
      </c>
      <c r="G140" t="s">
        <v>947</v>
      </c>
      <c r="H140" t="s">
        <v>1088</v>
      </c>
      <c r="I140" t="s">
        <v>10919</v>
      </c>
      <c r="J140" t="s">
        <v>14815</v>
      </c>
      <c r="K140" t="s">
        <v>13115</v>
      </c>
      <c r="L140" t="s">
        <v>14816</v>
      </c>
      <c r="M140" s="35">
        <v>46001.436111111107</v>
      </c>
      <c r="N140" s="35">
        <v>46003.578472222223</v>
      </c>
      <c r="P140" t="s">
        <v>951</v>
      </c>
      <c r="Q140" t="s">
        <v>1056</v>
      </c>
      <c r="R140" t="s">
        <v>993</v>
      </c>
      <c r="S140" t="s">
        <v>100</v>
      </c>
      <c r="T140" t="s">
        <v>14817</v>
      </c>
      <c r="U140" t="s">
        <v>102</v>
      </c>
      <c r="V140" t="s">
        <v>14818</v>
      </c>
      <c r="W140" t="s">
        <v>13</v>
      </c>
      <c r="X140" t="s">
        <v>105</v>
      </c>
      <c r="Y140" t="s">
        <v>2690</v>
      </c>
      <c r="Z140" s="37">
        <v>1</v>
      </c>
      <c r="AA140" t="s">
        <v>107</v>
      </c>
      <c r="AB140" s="37">
        <v>275729</v>
      </c>
      <c r="AC140" s="37">
        <v>196537</v>
      </c>
      <c r="AD140" s="37">
        <v>275729</v>
      </c>
    </row>
    <row r="141" spans="1:30">
      <c r="A141" t="s">
        <v>242</v>
      </c>
      <c r="B141" t="s">
        <v>248</v>
      </c>
      <c r="C141" t="s">
        <v>244</v>
      </c>
      <c r="D141" t="s">
        <v>309</v>
      </c>
      <c r="E141" t="s">
        <v>14819</v>
      </c>
      <c r="F141" t="s">
        <v>14180</v>
      </c>
      <c r="G141" t="s">
        <v>947</v>
      </c>
      <c r="H141" t="s">
        <v>248</v>
      </c>
      <c r="I141" t="s">
        <v>242</v>
      </c>
      <c r="J141" t="s">
        <v>14181</v>
      </c>
      <c r="K141" t="s">
        <v>13115</v>
      </c>
      <c r="L141" t="s">
        <v>14820</v>
      </c>
      <c r="M141" s="35">
        <v>46001.449305555558</v>
      </c>
      <c r="N141" s="35">
        <v>46002.51666666667</v>
      </c>
      <c r="P141" t="s">
        <v>14052</v>
      </c>
      <c r="Q141" t="s">
        <v>14053</v>
      </c>
      <c r="R141" t="s">
        <v>14054</v>
      </c>
      <c r="S141" t="s">
        <v>100</v>
      </c>
      <c r="T141" t="s">
        <v>14821</v>
      </c>
      <c r="U141" t="s">
        <v>102</v>
      </c>
      <c r="V141" t="s">
        <v>14822</v>
      </c>
      <c r="W141" t="s">
        <v>8</v>
      </c>
      <c r="X141" t="s">
        <v>105</v>
      </c>
      <c r="Y141" t="s">
        <v>1485</v>
      </c>
      <c r="Z141" s="37">
        <v>1</v>
      </c>
      <c r="AA141" t="s">
        <v>107</v>
      </c>
      <c r="AB141" s="37">
        <v>65960</v>
      </c>
      <c r="AC141" s="37">
        <v>75096</v>
      </c>
      <c r="AD141" s="37">
        <v>65960</v>
      </c>
    </row>
    <row r="142" spans="1:30">
      <c r="A142" t="s">
        <v>242</v>
      </c>
      <c r="B142" t="s">
        <v>248</v>
      </c>
      <c r="C142" t="s">
        <v>244</v>
      </c>
      <c r="D142" t="s">
        <v>309</v>
      </c>
      <c r="E142" t="s">
        <v>14823</v>
      </c>
      <c r="F142" t="s">
        <v>14824</v>
      </c>
      <c r="G142" t="s">
        <v>947</v>
      </c>
      <c r="H142" t="s">
        <v>248</v>
      </c>
      <c r="I142" t="s">
        <v>242</v>
      </c>
      <c r="J142" t="s">
        <v>14825</v>
      </c>
      <c r="K142" t="s">
        <v>13115</v>
      </c>
      <c r="L142" t="s">
        <v>14826</v>
      </c>
      <c r="M142" s="35">
        <v>46001.456250000003</v>
      </c>
      <c r="N142" s="35">
        <v>46002.45</v>
      </c>
      <c r="P142" t="s">
        <v>1000</v>
      </c>
      <c r="Q142" t="s">
        <v>1001</v>
      </c>
      <c r="R142" t="s">
        <v>1002</v>
      </c>
      <c r="S142" t="s">
        <v>1483</v>
      </c>
      <c r="T142" t="s">
        <v>14827</v>
      </c>
      <c r="U142" t="s">
        <v>102</v>
      </c>
      <c r="V142" t="s">
        <v>6411</v>
      </c>
      <c r="W142" t="s">
        <v>8</v>
      </c>
      <c r="X142" t="s">
        <v>105</v>
      </c>
      <c r="Y142" t="s">
        <v>1485</v>
      </c>
      <c r="Z142" s="37">
        <v>1</v>
      </c>
      <c r="AA142" t="s">
        <v>107</v>
      </c>
      <c r="AB142" s="37">
        <v>65960</v>
      </c>
      <c r="AC142" s="37">
        <v>75096</v>
      </c>
      <c r="AD142" s="37">
        <v>65960</v>
      </c>
    </row>
    <row r="143" spans="1:30">
      <c r="A143" t="s">
        <v>297</v>
      </c>
      <c r="B143" t="s">
        <v>109</v>
      </c>
      <c r="C143" t="s">
        <v>110</v>
      </c>
      <c r="D143" t="s">
        <v>6553</v>
      </c>
      <c r="E143" t="s">
        <v>14828</v>
      </c>
      <c r="F143" t="s">
        <v>14829</v>
      </c>
      <c r="G143" t="s">
        <v>947</v>
      </c>
      <c r="H143" t="s">
        <v>655</v>
      </c>
      <c r="I143" t="s">
        <v>6554</v>
      </c>
      <c r="J143" t="s">
        <v>14830</v>
      </c>
      <c r="K143" t="s">
        <v>13115</v>
      </c>
      <c r="L143" t="s">
        <v>14831</v>
      </c>
      <c r="M143" s="35">
        <v>46001.470833333333</v>
      </c>
      <c r="N143" s="35">
        <v>46002.513194444437</v>
      </c>
      <c r="P143" t="s">
        <v>951</v>
      </c>
      <c r="Q143" t="s">
        <v>952</v>
      </c>
      <c r="R143" t="s">
        <v>953</v>
      </c>
      <c r="S143" t="s">
        <v>100</v>
      </c>
      <c r="T143" t="s">
        <v>14832</v>
      </c>
      <c r="U143" t="s">
        <v>102</v>
      </c>
      <c r="V143" t="s">
        <v>14833</v>
      </c>
      <c r="W143" t="s">
        <v>13</v>
      </c>
      <c r="X143" t="s">
        <v>105</v>
      </c>
      <c r="Y143" t="s">
        <v>1005</v>
      </c>
      <c r="Z143" s="37">
        <v>1</v>
      </c>
      <c r="AA143" t="s">
        <v>107</v>
      </c>
      <c r="AB143" s="37">
        <v>275729</v>
      </c>
      <c r="AC143" s="37">
        <v>196537</v>
      </c>
      <c r="AD143" s="37">
        <v>275729</v>
      </c>
    </row>
    <row r="144" spans="1:30">
      <c r="A144" t="s">
        <v>417</v>
      </c>
      <c r="B144" t="s">
        <v>86</v>
      </c>
      <c r="C144" t="s">
        <v>87</v>
      </c>
      <c r="D144" t="s">
        <v>452</v>
      </c>
      <c r="E144" t="s">
        <v>14834</v>
      </c>
      <c r="F144" t="s">
        <v>14835</v>
      </c>
      <c r="G144" t="s">
        <v>947</v>
      </c>
      <c r="H144" t="s">
        <v>455</v>
      </c>
      <c r="I144" t="s">
        <v>417</v>
      </c>
      <c r="J144" t="s">
        <v>14836</v>
      </c>
      <c r="K144" t="s">
        <v>13115</v>
      </c>
      <c r="L144" t="s">
        <v>14837</v>
      </c>
      <c r="M144" s="35">
        <v>46001.490277777782</v>
      </c>
      <c r="N144" s="35">
        <v>46001.716666666667</v>
      </c>
      <c r="P144" t="s">
        <v>951</v>
      </c>
      <c r="Q144" t="s">
        <v>1323</v>
      </c>
      <c r="R144" t="s">
        <v>993</v>
      </c>
      <c r="S144" t="s">
        <v>100</v>
      </c>
      <c r="T144" t="s">
        <v>14838</v>
      </c>
      <c r="U144" t="s">
        <v>102</v>
      </c>
      <c r="V144" t="s">
        <v>14839</v>
      </c>
      <c r="W144" t="s">
        <v>8</v>
      </c>
      <c r="X144" t="s">
        <v>105</v>
      </c>
      <c r="Y144" t="s">
        <v>478</v>
      </c>
      <c r="Z144" s="37">
        <v>1</v>
      </c>
      <c r="AA144" t="s">
        <v>107</v>
      </c>
      <c r="AB144" s="37">
        <v>65960</v>
      </c>
      <c r="AC144" s="37">
        <v>75096</v>
      </c>
      <c r="AD144" s="37">
        <v>65960</v>
      </c>
    </row>
    <row r="145" spans="1:30">
      <c r="A145" t="s">
        <v>242</v>
      </c>
      <c r="B145" t="s">
        <v>248</v>
      </c>
      <c r="C145" t="s">
        <v>244</v>
      </c>
      <c r="D145" t="s">
        <v>2759</v>
      </c>
      <c r="E145" t="s">
        <v>14840</v>
      </c>
      <c r="F145" t="s">
        <v>14841</v>
      </c>
      <c r="G145" t="s">
        <v>947</v>
      </c>
      <c r="H145" t="s">
        <v>248</v>
      </c>
      <c r="I145" t="s">
        <v>2762</v>
      </c>
      <c r="J145" t="s">
        <v>14842</v>
      </c>
      <c r="K145" t="s">
        <v>13115</v>
      </c>
      <c r="L145" t="s">
        <v>14843</v>
      </c>
      <c r="M145" s="35">
        <v>46001.492361111108</v>
      </c>
      <c r="N145" s="35">
        <v>46003.484027777777</v>
      </c>
      <c r="P145" t="s">
        <v>14052</v>
      </c>
      <c r="Q145" t="s">
        <v>14053</v>
      </c>
      <c r="R145" t="s">
        <v>14054</v>
      </c>
      <c r="S145" t="s">
        <v>100</v>
      </c>
      <c r="T145" t="s">
        <v>14844</v>
      </c>
      <c r="U145" t="s">
        <v>102</v>
      </c>
      <c r="V145" t="s">
        <v>14845</v>
      </c>
      <c r="W145" t="s">
        <v>11</v>
      </c>
      <c r="X145" t="s">
        <v>105</v>
      </c>
      <c r="Y145" t="s">
        <v>514</v>
      </c>
      <c r="Z145" s="37">
        <v>1</v>
      </c>
      <c r="AA145" t="s">
        <v>107</v>
      </c>
      <c r="AB145" s="37">
        <v>144968</v>
      </c>
      <c r="AC145" s="37">
        <v>140396</v>
      </c>
      <c r="AD145" s="37">
        <v>144968</v>
      </c>
    </row>
    <row r="146" spans="1:30">
      <c r="A146" t="s">
        <v>242</v>
      </c>
      <c r="B146" t="s">
        <v>248</v>
      </c>
      <c r="C146" t="s">
        <v>244</v>
      </c>
      <c r="D146" t="s">
        <v>309</v>
      </c>
      <c r="E146" t="s">
        <v>14846</v>
      </c>
      <c r="F146" t="s">
        <v>14847</v>
      </c>
      <c r="G146" t="s">
        <v>947</v>
      </c>
      <c r="H146" t="s">
        <v>248</v>
      </c>
      <c r="I146" t="s">
        <v>242</v>
      </c>
      <c r="J146" t="s">
        <v>14848</v>
      </c>
      <c r="K146" t="s">
        <v>13115</v>
      </c>
      <c r="L146" t="s">
        <v>14849</v>
      </c>
      <c r="M146" s="35">
        <v>46001.50277777778</v>
      </c>
      <c r="N146" s="35">
        <v>46002.495138888888</v>
      </c>
      <c r="P146" t="s">
        <v>951</v>
      </c>
      <c r="Q146" t="s">
        <v>983</v>
      </c>
      <c r="R146" t="s">
        <v>984</v>
      </c>
      <c r="S146" t="s">
        <v>1347</v>
      </c>
      <c r="T146" t="s">
        <v>14850</v>
      </c>
      <c r="U146" t="s">
        <v>102</v>
      </c>
      <c r="V146" t="s">
        <v>107</v>
      </c>
      <c r="W146" t="s">
        <v>8</v>
      </c>
      <c r="X146" t="s">
        <v>105</v>
      </c>
      <c r="Y146" t="s">
        <v>263</v>
      </c>
      <c r="Z146" s="37">
        <v>1</v>
      </c>
      <c r="AA146" t="s">
        <v>107</v>
      </c>
      <c r="AB146" s="37">
        <v>65960</v>
      </c>
      <c r="AC146" s="37">
        <v>75096</v>
      </c>
      <c r="AD146" s="37">
        <v>65960</v>
      </c>
    </row>
    <row r="147" spans="1:30">
      <c r="A147" t="s">
        <v>284</v>
      </c>
      <c r="B147" t="s">
        <v>957</v>
      </c>
      <c r="C147" t="s">
        <v>286</v>
      </c>
      <c r="D147" t="s">
        <v>3223</v>
      </c>
      <c r="E147" t="s">
        <v>14851</v>
      </c>
      <c r="F147" t="s">
        <v>14852</v>
      </c>
      <c r="G147" t="s">
        <v>947</v>
      </c>
      <c r="H147" t="s">
        <v>290</v>
      </c>
      <c r="I147" t="s">
        <v>284</v>
      </c>
      <c r="J147" t="s">
        <v>14853</v>
      </c>
      <c r="K147" t="s">
        <v>13115</v>
      </c>
      <c r="L147" t="s">
        <v>14854</v>
      </c>
      <c r="M147" s="35">
        <v>46001.548611111109</v>
      </c>
      <c r="N147" s="35">
        <v>46002.456944444442</v>
      </c>
      <c r="P147" t="s">
        <v>951</v>
      </c>
      <c r="Q147" t="s">
        <v>952</v>
      </c>
      <c r="R147" t="s">
        <v>1125</v>
      </c>
      <c r="T147" t="s">
        <v>14855</v>
      </c>
      <c r="U147" t="s">
        <v>955</v>
      </c>
      <c r="W147" t="s">
        <v>8</v>
      </c>
      <c r="X147" t="s">
        <v>105</v>
      </c>
      <c r="Y147" t="s">
        <v>296</v>
      </c>
      <c r="Z147" s="37">
        <v>0</v>
      </c>
      <c r="AA147" t="s">
        <v>107</v>
      </c>
      <c r="AB147" s="37">
        <v>41241</v>
      </c>
      <c r="AC147" s="37">
        <v>0</v>
      </c>
      <c r="AD147" s="37">
        <v>41241</v>
      </c>
    </row>
    <row r="148" spans="1:30">
      <c r="A148" t="s">
        <v>242</v>
      </c>
      <c r="B148" t="s">
        <v>248</v>
      </c>
      <c r="C148" t="s">
        <v>244</v>
      </c>
      <c r="D148" t="s">
        <v>309</v>
      </c>
      <c r="E148" t="s">
        <v>14856</v>
      </c>
      <c r="F148" t="s">
        <v>14857</v>
      </c>
      <c r="G148" t="s">
        <v>947</v>
      </c>
      <c r="H148" t="s">
        <v>248</v>
      </c>
      <c r="I148" t="s">
        <v>242</v>
      </c>
      <c r="J148" t="s">
        <v>14858</v>
      </c>
      <c r="K148" t="s">
        <v>13115</v>
      </c>
      <c r="L148" t="s">
        <v>14859</v>
      </c>
      <c r="M148" s="35">
        <v>46001.556944444441</v>
      </c>
      <c r="N148" s="35">
        <v>46001.647916666669</v>
      </c>
      <c r="P148" t="s">
        <v>14038</v>
      </c>
      <c r="Q148" t="s">
        <v>14390</v>
      </c>
      <c r="R148" t="s">
        <v>14391</v>
      </c>
      <c r="S148" t="s">
        <v>1483</v>
      </c>
      <c r="T148" t="s">
        <v>14860</v>
      </c>
      <c r="U148" t="s">
        <v>955</v>
      </c>
      <c r="W148" t="s">
        <v>8</v>
      </c>
      <c r="X148" t="s">
        <v>105</v>
      </c>
      <c r="Y148" t="s">
        <v>1410</v>
      </c>
      <c r="Z148" s="37">
        <v>0</v>
      </c>
      <c r="AA148" t="s">
        <v>107</v>
      </c>
      <c r="AB148" s="37">
        <v>41241</v>
      </c>
      <c r="AC148" s="37">
        <v>0</v>
      </c>
      <c r="AD148" s="37">
        <v>41241</v>
      </c>
    </row>
    <row r="149" spans="1:30">
      <c r="A149" t="s">
        <v>147</v>
      </c>
      <c r="B149" t="s">
        <v>124</v>
      </c>
      <c r="C149" t="s">
        <v>125</v>
      </c>
      <c r="D149" t="s">
        <v>14861</v>
      </c>
      <c r="E149" t="s">
        <v>14862</v>
      </c>
      <c r="F149" t="s">
        <v>14863</v>
      </c>
      <c r="G149" t="s">
        <v>947</v>
      </c>
      <c r="H149" t="s">
        <v>151</v>
      </c>
      <c r="I149" t="s">
        <v>14864</v>
      </c>
      <c r="J149" t="s">
        <v>14865</v>
      </c>
      <c r="K149" t="s">
        <v>13115</v>
      </c>
      <c r="L149" t="s">
        <v>14866</v>
      </c>
      <c r="M149" s="35">
        <v>46001.597916666673</v>
      </c>
      <c r="N149" s="35">
        <v>46002.674305555563</v>
      </c>
      <c r="P149" t="s">
        <v>1000</v>
      </c>
      <c r="Q149" t="s">
        <v>1115</v>
      </c>
      <c r="R149" t="s">
        <v>1115</v>
      </c>
      <c r="S149" t="s">
        <v>1347</v>
      </c>
      <c r="T149" t="s">
        <v>14867</v>
      </c>
      <c r="U149" t="s">
        <v>102</v>
      </c>
      <c r="V149" t="s">
        <v>14868</v>
      </c>
      <c r="W149" t="s">
        <v>15</v>
      </c>
      <c r="X149" t="s">
        <v>105</v>
      </c>
      <c r="Y149" t="s">
        <v>6542</v>
      </c>
      <c r="Z149" s="37">
        <v>1</v>
      </c>
      <c r="AA149" t="s">
        <v>107</v>
      </c>
      <c r="AB149" s="37">
        <v>479589</v>
      </c>
      <c r="AC149" s="37">
        <v>196537</v>
      </c>
      <c r="AD149" s="37">
        <v>479589</v>
      </c>
    </row>
    <row r="150" spans="1:30">
      <c r="A150" t="s">
        <v>231</v>
      </c>
      <c r="B150" t="s">
        <v>86</v>
      </c>
      <c r="C150" t="s">
        <v>87</v>
      </c>
      <c r="D150" t="s">
        <v>6577</v>
      </c>
      <c r="E150" t="s">
        <v>14869</v>
      </c>
      <c r="F150" t="s">
        <v>14394</v>
      </c>
      <c r="G150" t="s">
        <v>947</v>
      </c>
      <c r="H150" t="s">
        <v>455</v>
      </c>
      <c r="I150" t="s">
        <v>2241</v>
      </c>
      <c r="J150" t="s">
        <v>14395</v>
      </c>
      <c r="K150" t="s">
        <v>13115</v>
      </c>
      <c r="L150" t="s">
        <v>14870</v>
      </c>
      <c r="M150" s="35">
        <v>46001.605555555558</v>
      </c>
      <c r="N150" s="35">
        <v>46003.340277777781</v>
      </c>
      <c r="P150" t="s">
        <v>1000</v>
      </c>
      <c r="Q150" t="s">
        <v>1356</v>
      </c>
      <c r="R150" t="s">
        <v>1357</v>
      </c>
      <c r="S150" t="s">
        <v>100</v>
      </c>
      <c r="T150" t="s">
        <v>14871</v>
      </c>
      <c r="U150" t="s">
        <v>102</v>
      </c>
      <c r="V150" t="s">
        <v>14399</v>
      </c>
      <c r="W150" t="s">
        <v>11</v>
      </c>
      <c r="X150" t="s">
        <v>105</v>
      </c>
      <c r="Y150" t="s">
        <v>1914</v>
      </c>
      <c r="Z150" s="37">
        <v>1</v>
      </c>
      <c r="AA150" t="s">
        <v>107</v>
      </c>
      <c r="AB150" s="37">
        <v>144968</v>
      </c>
      <c r="AC150" s="37">
        <v>140396</v>
      </c>
      <c r="AD150" s="37">
        <v>144968</v>
      </c>
    </row>
    <row r="151" spans="1:30">
      <c r="A151" t="s">
        <v>297</v>
      </c>
      <c r="B151" t="s">
        <v>109</v>
      </c>
      <c r="C151" t="s">
        <v>110</v>
      </c>
      <c r="D151" t="s">
        <v>352</v>
      </c>
      <c r="E151" t="s">
        <v>14872</v>
      </c>
      <c r="F151" t="s">
        <v>14873</v>
      </c>
      <c r="G151" t="s">
        <v>947</v>
      </c>
      <c r="H151" t="s">
        <v>302</v>
      </c>
      <c r="I151" t="s">
        <v>297</v>
      </c>
      <c r="J151" t="s">
        <v>14874</v>
      </c>
      <c r="K151" t="s">
        <v>13115</v>
      </c>
      <c r="L151" t="s">
        <v>14875</v>
      </c>
      <c r="M151" s="35">
        <v>46001.63958333333</v>
      </c>
      <c r="N151" s="35">
        <v>46002.486111111109</v>
      </c>
      <c r="P151" t="s">
        <v>951</v>
      </c>
      <c r="Q151" t="s">
        <v>1364</v>
      </c>
      <c r="R151" t="s">
        <v>1323</v>
      </c>
      <c r="S151" t="s">
        <v>100</v>
      </c>
      <c r="T151" t="s">
        <v>14876</v>
      </c>
      <c r="U151" t="s">
        <v>102</v>
      </c>
      <c r="V151" t="s">
        <v>14877</v>
      </c>
      <c r="W151" t="s">
        <v>8</v>
      </c>
      <c r="X151" t="s">
        <v>105</v>
      </c>
      <c r="Y151" t="s">
        <v>1459</v>
      </c>
      <c r="Z151" s="37">
        <v>1</v>
      </c>
      <c r="AA151" t="s">
        <v>107</v>
      </c>
      <c r="AB151" s="37">
        <v>65960</v>
      </c>
      <c r="AC151" s="37">
        <v>75096</v>
      </c>
      <c r="AD151" s="37">
        <v>65960</v>
      </c>
    </row>
    <row r="152" spans="1:30">
      <c r="A152" t="s">
        <v>284</v>
      </c>
      <c r="B152" t="s">
        <v>957</v>
      </c>
      <c r="C152" t="s">
        <v>286</v>
      </c>
      <c r="D152" t="s">
        <v>4526</v>
      </c>
      <c r="E152" t="s">
        <v>14878</v>
      </c>
      <c r="F152" t="s">
        <v>14879</v>
      </c>
      <c r="G152" t="s">
        <v>947</v>
      </c>
      <c r="H152" t="s">
        <v>290</v>
      </c>
      <c r="I152" t="s">
        <v>4529</v>
      </c>
      <c r="J152" t="s">
        <v>14880</v>
      </c>
      <c r="K152" t="s">
        <v>13115</v>
      </c>
      <c r="L152" t="s">
        <v>14881</v>
      </c>
      <c r="M152" s="35">
        <v>46001.670138888891</v>
      </c>
      <c r="N152" s="35">
        <v>46002.488888888889</v>
      </c>
      <c r="P152" t="s">
        <v>14052</v>
      </c>
      <c r="Q152" t="s">
        <v>14053</v>
      </c>
      <c r="R152" t="s">
        <v>14342</v>
      </c>
      <c r="S152" t="s">
        <v>1347</v>
      </c>
      <c r="T152" t="s">
        <v>14882</v>
      </c>
      <c r="U152" t="s">
        <v>102</v>
      </c>
      <c r="V152" t="s">
        <v>107</v>
      </c>
      <c r="W152" t="s">
        <v>11</v>
      </c>
      <c r="X152" t="s">
        <v>105</v>
      </c>
      <c r="Y152" t="s">
        <v>2042</v>
      </c>
      <c r="Z152" s="37">
        <v>1</v>
      </c>
      <c r="AA152" t="s">
        <v>107</v>
      </c>
      <c r="AB152" s="37">
        <v>144968</v>
      </c>
      <c r="AC152" s="37">
        <v>140396</v>
      </c>
      <c r="AD152" s="37">
        <v>144968</v>
      </c>
    </row>
    <row r="153" spans="1:30">
      <c r="A153" t="s">
        <v>297</v>
      </c>
      <c r="B153" t="s">
        <v>109</v>
      </c>
      <c r="C153" t="s">
        <v>110</v>
      </c>
      <c r="D153" t="s">
        <v>299</v>
      </c>
      <c r="E153" t="s">
        <v>14883</v>
      </c>
      <c r="F153" t="s">
        <v>14339</v>
      </c>
      <c r="G153" t="s">
        <v>947</v>
      </c>
      <c r="H153" t="s">
        <v>302</v>
      </c>
      <c r="I153" t="s">
        <v>303</v>
      </c>
      <c r="J153" t="s">
        <v>14340</v>
      </c>
      <c r="K153" t="s">
        <v>13115</v>
      </c>
      <c r="L153" t="s">
        <v>14884</v>
      </c>
      <c r="M153" s="35">
        <v>46001.677777777782</v>
      </c>
      <c r="N153" s="35">
        <v>46002.638194444437</v>
      </c>
      <c r="P153" t="s">
        <v>14052</v>
      </c>
      <c r="Q153" t="s">
        <v>14053</v>
      </c>
      <c r="R153" t="s">
        <v>14885</v>
      </c>
      <c r="S153" t="s">
        <v>1347</v>
      </c>
      <c r="T153" t="s">
        <v>14886</v>
      </c>
      <c r="U153" t="s">
        <v>102</v>
      </c>
      <c r="V153" t="s">
        <v>6669</v>
      </c>
      <c r="W153" t="s">
        <v>8</v>
      </c>
      <c r="X153" t="s">
        <v>105</v>
      </c>
      <c r="Y153" t="s">
        <v>308</v>
      </c>
      <c r="Z153" s="37">
        <v>1</v>
      </c>
      <c r="AA153" t="s">
        <v>107</v>
      </c>
      <c r="AB153" s="37">
        <v>65960</v>
      </c>
      <c r="AC153" s="37">
        <v>75096</v>
      </c>
      <c r="AD153" s="37">
        <v>65960</v>
      </c>
    </row>
    <row r="154" spans="1:30">
      <c r="A154" t="s">
        <v>297</v>
      </c>
      <c r="B154" t="s">
        <v>109</v>
      </c>
      <c r="C154" t="s">
        <v>110</v>
      </c>
      <c r="D154" t="s">
        <v>2125</v>
      </c>
      <c r="E154" t="s">
        <v>14887</v>
      </c>
      <c r="F154" t="s">
        <v>14888</v>
      </c>
      <c r="G154" t="s">
        <v>947</v>
      </c>
      <c r="H154" t="s">
        <v>302</v>
      </c>
      <c r="I154" t="s">
        <v>2128</v>
      </c>
      <c r="J154" t="s">
        <v>14889</v>
      </c>
      <c r="K154" t="s">
        <v>13115</v>
      </c>
      <c r="L154" t="s">
        <v>14890</v>
      </c>
      <c r="M154" s="35">
        <v>46001.719444444447</v>
      </c>
      <c r="N154" s="35">
        <v>46003.62777777778</v>
      </c>
      <c r="P154" t="s">
        <v>951</v>
      </c>
      <c r="Q154" t="s">
        <v>1044</v>
      </c>
      <c r="R154" t="s">
        <v>1323</v>
      </c>
      <c r="S154" t="s">
        <v>100</v>
      </c>
      <c r="T154" t="s">
        <v>14891</v>
      </c>
      <c r="U154" t="s">
        <v>102</v>
      </c>
      <c r="V154" t="s">
        <v>14892</v>
      </c>
      <c r="W154" t="s">
        <v>11</v>
      </c>
      <c r="X154" t="s">
        <v>105</v>
      </c>
      <c r="Y154" t="s">
        <v>787</v>
      </c>
      <c r="Z154" s="37">
        <v>1</v>
      </c>
      <c r="AA154" t="s">
        <v>107</v>
      </c>
      <c r="AB154" s="37">
        <v>144968</v>
      </c>
      <c r="AC154" s="37">
        <v>140396</v>
      </c>
      <c r="AD154" s="37">
        <v>144968</v>
      </c>
    </row>
    <row r="155" spans="1:30">
      <c r="A155" t="s">
        <v>231</v>
      </c>
      <c r="B155" t="s">
        <v>86</v>
      </c>
      <c r="C155" t="s">
        <v>87</v>
      </c>
      <c r="D155" t="s">
        <v>14893</v>
      </c>
      <c r="E155" t="s">
        <v>14894</v>
      </c>
      <c r="F155" t="s">
        <v>14895</v>
      </c>
      <c r="G155" t="s">
        <v>947</v>
      </c>
      <c r="H155" t="s">
        <v>235</v>
      </c>
      <c r="I155" t="s">
        <v>14896</v>
      </c>
      <c r="J155" t="s">
        <v>14897</v>
      </c>
      <c r="K155" t="s">
        <v>13115</v>
      </c>
      <c r="L155" t="s">
        <v>14898</v>
      </c>
      <c r="M155" s="35">
        <v>46002.333333333343</v>
      </c>
      <c r="N155" s="35">
        <v>46003.629861111112</v>
      </c>
      <c r="P155" t="s">
        <v>951</v>
      </c>
      <c r="Q155" t="s">
        <v>1056</v>
      </c>
      <c r="R155" t="s">
        <v>993</v>
      </c>
      <c r="S155" t="s">
        <v>100</v>
      </c>
      <c r="T155" t="s">
        <v>14899</v>
      </c>
      <c r="U155" t="s">
        <v>102</v>
      </c>
      <c r="V155" t="s">
        <v>14900</v>
      </c>
      <c r="W155" t="s">
        <v>15</v>
      </c>
      <c r="X155" t="s">
        <v>105</v>
      </c>
      <c r="Y155" t="s">
        <v>6521</v>
      </c>
      <c r="Z155" s="37">
        <v>1</v>
      </c>
      <c r="AA155" t="s">
        <v>107</v>
      </c>
      <c r="AB155" s="37">
        <v>479589</v>
      </c>
      <c r="AC155" s="37">
        <v>196537</v>
      </c>
      <c r="AD155" s="37">
        <v>479589</v>
      </c>
    </row>
    <row r="156" spans="1:30">
      <c r="A156" t="s">
        <v>242</v>
      </c>
      <c r="B156" t="s">
        <v>248</v>
      </c>
      <c r="C156" t="s">
        <v>244</v>
      </c>
      <c r="D156" t="s">
        <v>6617</v>
      </c>
      <c r="E156" t="s">
        <v>14901</v>
      </c>
      <c r="F156" t="s">
        <v>14902</v>
      </c>
      <c r="G156" t="s">
        <v>947</v>
      </c>
      <c r="H156" t="s">
        <v>248</v>
      </c>
      <c r="I156" t="s">
        <v>6618</v>
      </c>
      <c r="J156" t="s">
        <v>14903</v>
      </c>
      <c r="K156" t="s">
        <v>13115</v>
      </c>
      <c r="L156" t="s">
        <v>14904</v>
      </c>
      <c r="M156" s="35">
        <v>46002.333333333343</v>
      </c>
      <c r="N156" s="35">
        <v>46003.581944444442</v>
      </c>
      <c r="P156" t="s">
        <v>951</v>
      </c>
      <c r="Q156" t="s">
        <v>1056</v>
      </c>
      <c r="R156" t="s">
        <v>993</v>
      </c>
      <c r="S156" t="s">
        <v>100</v>
      </c>
      <c r="T156" t="s">
        <v>14905</v>
      </c>
      <c r="U156" t="s">
        <v>102</v>
      </c>
      <c r="V156" t="s">
        <v>14906</v>
      </c>
      <c r="W156" t="s">
        <v>11</v>
      </c>
      <c r="X156" t="s">
        <v>105</v>
      </c>
      <c r="Y156" t="s">
        <v>1485</v>
      </c>
      <c r="Z156" s="37">
        <v>1</v>
      </c>
      <c r="AA156" t="s">
        <v>107</v>
      </c>
      <c r="AB156" s="37">
        <v>144968</v>
      </c>
      <c r="AC156" s="37">
        <v>140396</v>
      </c>
      <c r="AD156" s="37">
        <v>144968</v>
      </c>
    </row>
    <row r="157" spans="1:30">
      <c r="A157" t="s">
        <v>284</v>
      </c>
      <c r="B157" t="s">
        <v>957</v>
      </c>
      <c r="C157" t="s">
        <v>286</v>
      </c>
      <c r="D157" t="s">
        <v>3223</v>
      </c>
      <c r="E157" t="s">
        <v>14907</v>
      </c>
      <c r="F157" t="s">
        <v>14908</v>
      </c>
      <c r="G157" t="s">
        <v>947</v>
      </c>
      <c r="H157" t="s">
        <v>290</v>
      </c>
      <c r="I157" t="s">
        <v>284</v>
      </c>
      <c r="J157" t="s">
        <v>14909</v>
      </c>
      <c r="K157" t="s">
        <v>13115</v>
      </c>
      <c r="L157" t="s">
        <v>14910</v>
      </c>
      <c r="M157" s="35">
        <v>46002.356944444437</v>
      </c>
      <c r="N157" s="35">
        <v>46002.677083333343</v>
      </c>
      <c r="P157" t="s">
        <v>951</v>
      </c>
      <c r="Q157" t="s">
        <v>952</v>
      </c>
      <c r="R157" t="s">
        <v>973</v>
      </c>
      <c r="T157" t="s">
        <v>14911</v>
      </c>
      <c r="U157" t="s">
        <v>955</v>
      </c>
      <c r="W157" t="s">
        <v>8</v>
      </c>
      <c r="X157" t="s">
        <v>105</v>
      </c>
      <c r="Y157" t="s">
        <v>296</v>
      </c>
      <c r="Z157" s="37">
        <v>0</v>
      </c>
      <c r="AA157" t="s">
        <v>107</v>
      </c>
      <c r="AB157" s="37">
        <v>41241</v>
      </c>
      <c r="AC157" s="37">
        <v>0</v>
      </c>
      <c r="AD157" s="37">
        <v>41241</v>
      </c>
    </row>
    <row r="158" spans="1:30">
      <c r="A158" t="s">
        <v>189</v>
      </c>
      <c r="B158" t="s">
        <v>190</v>
      </c>
      <c r="C158" t="s">
        <v>191</v>
      </c>
      <c r="D158" t="s">
        <v>210</v>
      </c>
      <c r="E158" t="s">
        <v>14912</v>
      </c>
      <c r="F158" t="s">
        <v>14913</v>
      </c>
      <c r="G158" t="s">
        <v>947</v>
      </c>
      <c r="H158" t="s">
        <v>195</v>
      </c>
      <c r="I158" t="s">
        <v>189</v>
      </c>
      <c r="J158" t="s">
        <v>14914</v>
      </c>
      <c r="K158" t="s">
        <v>13115</v>
      </c>
      <c r="L158" t="s">
        <v>14915</v>
      </c>
      <c r="M158" s="35">
        <v>46002.362500000003</v>
      </c>
      <c r="N158" s="35">
        <v>46002.491666666669</v>
      </c>
      <c r="P158" t="s">
        <v>951</v>
      </c>
      <c r="Q158" t="s">
        <v>1056</v>
      </c>
      <c r="R158" t="s">
        <v>993</v>
      </c>
      <c r="S158" t="s">
        <v>100</v>
      </c>
      <c r="T158" t="s">
        <v>14916</v>
      </c>
      <c r="U158" t="s">
        <v>102</v>
      </c>
      <c r="V158" t="s">
        <v>14917</v>
      </c>
      <c r="W158" t="s">
        <v>8</v>
      </c>
      <c r="X158" t="s">
        <v>105</v>
      </c>
      <c r="Y158" t="s">
        <v>217</v>
      </c>
      <c r="Z158" s="37">
        <v>1</v>
      </c>
      <c r="AA158" t="s">
        <v>107</v>
      </c>
      <c r="AB158" s="37">
        <v>65960</v>
      </c>
      <c r="AC158" s="37">
        <v>75096</v>
      </c>
      <c r="AD158" s="37">
        <v>65960</v>
      </c>
    </row>
    <row r="159" spans="1:30">
      <c r="A159" t="s">
        <v>231</v>
      </c>
      <c r="B159" t="s">
        <v>86</v>
      </c>
      <c r="C159" t="s">
        <v>87</v>
      </c>
      <c r="D159" t="s">
        <v>14918</v>
      </c>
      <c r="E159" t="s">
        <v>14919</v>
      </c>
      <c r="F159" t="s">
        <v>14920</v>
      </c>
      <c r="G159" t="s">
        <v>947</v>
      </c>
      <c r="H159" t="s">
        <v>235</v>
      </c>
      <c r="I159" t="s">
        <v>14921</v>
      </c>
      <c r="J159" t="s">
        <v>14922</v>
      </c>
      <c r="K159" t="s">
        <v>13115</v>
      </c>
      <c r="L159" t="s">
        <v>14923</v>
      </c>
      <c r="M159" s="35">
        <v>46002.38958333333</v>
      </c>
      <c r="N159" s="35">
        <v>46007.618750000001</v>
      </c>
      <c r="P159" t="s">
        <v>14052</v>
      </c>
      <c r="Q159" t="s">
        <v>1356</v>
      </c>
      <c r="R159" t="s">
        <v>14105</v>
      </c>
      <c r="S159" t="s">
        <v>100</v>
      </c>
      <c r="T159" t="s">
        <v>14924</v>
      </c>
      <c r="U159" t="s">
        <v>102</v>
      </c>
      <c r="V159" t="s">
        <v>14925</v>
      </c>
      <c r="W159" t="s">
        <v>15</v>
      </c>
      <c r="X159" t="s">
        <v>105</v>
      </c>
      <c r="Y159" t="s">
        <v>241</v>
      </c>
      <c r="Z159" s="37">
        <v>1</v>
      </c>
      <c r="AA159" t="s">
        <v>107</v>
      </c>
      <c r="AB159" s="37">
        <v>479589</v>
      </c>
      <c r="AC159" s="37">
        <v>196537</v>
      </c>
      <c r="AD159" s="37">
        <v>479589</v>
      </c>
    </row>
    <row r="160" spans="1:30">
      <c r="A160" t="s">
        <v>284</v>
      </c>
      <c r="B160" t="s">
        <v>957</v>
      </c>
      <c r="C160" t="s">
        <v>286</v>
      </c>
      <c r="D160" t="s">
        <v>6551</v>
      </c>
      <c r="E160" t="s">
        <v>14926</v>
      </c>
      <c r="F160" t="s">
        <v>14927</v>
      </c>
      <c r="G160" t="s">
        <v>947</v>
      </c>
      <c r="H160" t="s">
        <v>248</v>
      </c>
      <c r="I160" t="s">
        <v>6552</v>
      </c>
      <c r="J160" t="s">
        <v>14928</v>
      </c>
      <c r="K160" t="s">
        <v>13115</v>
      </c>
      <c r="L160" t="s">
        <v>14929</v>
      </c>
      <c r="M160" s="35">
        <v>46003.364583333343</v>
      </c>
      <c r="N160" s="35">
        <v>46003.634722222218</v>
      </c>
      <c r="P160" t="s">
        <v>951</v>
      </c>
      <c r="Q160" t="s">
        <v>952</v>
      </c>
      <c r="R160" t="s">
        <v>953</v>
      </c>
      <c r="S160" t="s">
        <v>100</v>
      </c>
      <c r="T160" t="s">
        <v>14930</v>
      </c>
      <c r="U160" t="s">
        <v>102</v>
      </c>
      <c r="V160" t="s">
        <v>14931</v>
      </c>
      <c r="W160" t="s">
        <v>15</v>
      </c>
      <c r="X160" t="s">
        <v>105</v>
      </c>
      <c r="Y160" t="s">
        <v>296</v>
      </c>
      <c r="Z160" s="37">
        <v>1</v>
      </c>
      <c r="AA160" t="s">
        <v>107</v>
      </c>
      <c r="AB160" s="37">
        <v>479589</v>
      </c>
      <c r="AC160" s="37">
        <v>196537</v>
      </c>
      <c r="AD160" s="37">
        <v>479589</v>
      </c>
    </row>
    <row r="161" spans="1:30">
      <c r="A161" t="s">
        <v>242</v>
      </c>
      <c r="B161" t="s">
        <v>248</v>
      </c>
      <c r="C161" t="s">
        <v>244</v>
      </c>
      <c r="D161" t="s">
        <v>309</v>
      </c>
      <c r="E161" t="s">
        <v>14932</v>
      </c>
      <c r="F161" t="s">
        <v>14933</v>
      </c>
      <c r="G161" t="s">
        <v>947</v>
      </c>
      <c r="H161" t="s">
        <v>248</v>
      </c>
      <c r="I161" t="s">
        <v>242</v>
      </c>
      <c r="J161" t="s">
        <v>14934</v>
      </c>
      <c r="K161" t="s">
        <v>13115</v>
      </c>
      <c r="L161" t="s">
        <v>14935</v>
      </c>
      <c r="M161" s="35">
        <v>46002.392361111109</v>
      </c>
      <c r="N161" s="35">
        <v>46002.547222222223</v>
      </c>
      <c r="P161" t="s">
        <v>14052</v>
      </c>
      <c r="Q161" t="s">
        <v>1356</v>
      </c>
      <c r="R161" t="s">
        <v>14105</v>
      </c>
      <c r="S161" t="s">
        <v>100</v>
      </c>
      <c r="T161" t="s">
        <v>14936</v>
      </c>
      <c r="U161" t="s">
        <v>102</v>
      </c>
      <c r="V161" t="s">
        <v>14937</v>
      </c>
      <c r="W161" t="s">
        <v>8</v>
      </c>
      <c r="X161" t="s">
        <v>105</v>
      </c>
      <c r="Y161" t="s">
        <v>3485</v>
      </c>
      <c r="Z161" s="37">
        <v>1</v>
      </c>
      <c r="AA161" t="s">
        <v>107</v>
      </c>
      <c r="AB161" s="37">
        <v>65960</v>
      </c>
      <c r="AC161" s="37">
        <v>75096</v>
      </c>
      <c r="AD161" s="37">
        <v>65960</v>
      </c>
    </row>
    <row r="162" spans="1:30">
      <c r="A162" t="s">
        <v>242</v>
      </c>
      <c r="B162" t="s">
        <v>248</v>
      </c>
      <c r="C162" t="s">
        <v>244</v>
      </c>
      <c r="D162" t="s">
        <v>309</v>
      </c>
      <c r="E162" t="s">
        <v>14938</v>
      </c>
      <c r="F162" t="s">
        <v>14939</v>
      </c>
      <c r="G162" t="s">
        <v>947</v>
      </c>
      <c r="H162" t="s">
        <v>248</v>
      </c>
      <c r="I162" t="s">
        <v>242</v>
      </c>
      <c r="J162" t="s">
        <v>14940</v>
      </c>
      <c r="K162" t="s">
        <v>13115</v>
      </c>
      <c r="L162" t="s">
        <v>14941</v>
      </c>
      <c r="M162" s="35">
        <v>46002.402083333327</v>
      </c>
      <c r="N162" s="35">
        <v>46002.642361111109</v>
      </c>
      <c r="P162" t="s">
        <v>14038</v>
      </c>
      <c r="Q162" t="s">
        <v>1464</v>
      </c>
      <c r="R162" t="s">
        <v>14643</v>
      </c>
      <c r="S162" t="s">
        <v>100</v>
      </c>
      <c r="T162" t="s">
        <v>14942</v>
      </c>
      <c r="U162" t="s">
        <v>102</v>
      </c>
      <c r="V162" t="s">
        <v>14943</v>
      </c>
      <c r="W162" t="s">
        <v>8</v>
      </c>
      <c r="X162" t="s">
        <v>105</v>
      </c>
      <c r="Y162" t="s">
        <v>263</v>
      </c>
      <c r="Z162" s="37">
        <v>1</v>
      </c>
      <c r="AA162" t="s">
        <v>107</v>
      </c>
      <c r="AB162" s="37">
        <v>65960</v>
      </c>
      <c r="AC162" s="37">
        <v>75096</v>
      </c>
      <c r="AD162" s="37">
        <v>65960</v>
      </c>
    </row>
    <row r="163" spans="1:30">
      <c r="A163" t="s">
        <v>284</v>
      </c>
      <c r="B163" t="s">
        <v>957</v>
      </c>
      <c r="C163" t="s">
        <v>286</v>
      </c>
      <c r="D163" t="s">
        <v>1834</v>
      </c>
      <c r="E163" t="s">
        <v>14944</v>
      </c>
      <c r="F163" t="s">
        <v>13319</v>
      </c>
      <c r="G163" t="s">
        <v>947</v>
      </c>
      <c r="H163" t="s">
        <v>290</v>
      </c>
      <c r="I163" t="s">
        <v>1837</v>
      </c>
      <c r="J163" t="s">
        <v>13320</v>
      </c>
      <c r="K163" t="s">
        <v>13115</v>
      </c>
      <c r="L163" t="s">
        <v>14945</v>
      </c>
      <c r="M163" s="35">
        <v>46002.438194444447</v>
      </c>
      <c r="N163" s="35">
        <v>46002.645833333343</v>
      </c>
      <c r="P163" t="s">
        <v>951</v>
      </c>
      <c r="Q163" t="s">
        <v>962</v>
      </c>
      <c r="R163" t="s">
        <v>962</v>
      </c>
      <c r="S163" t="s">
        <v>100</v>
      </c>
      <c r="T163" t="s">
        <v>14946</v>
      </c>
      <c r="U163" t="s">
        <v>102</v>
      </c>
      <c r="V163" t="s">
        <v>13323</v>
      </c>
      <c r="W163" t="s">
        <v>11</v>
      </c>
      <c r="X163" t="s">
        <v>105</v>
      </c>
      <c r="Y163" t="s">
        <v>444</v>
      </c>
      <c r="Z163" s="37">
        <v>1</v>
      </c>
      <c r="AA163" t="s">
        <v>107</v>
      </c>
      <c r="AB163" s="37">
        <v>144968</v>
      </c>
      <c r="AC163" s="37">
        <v>140396</v>
      </c>
      <c r="AD163" s="37">
        <v>144968</v>
      </c>
    </row>
    <row r="164" spans="1:30">
      <c r="A164" t="s">
        <v>242</v>
      </c>
      <c r="B164" t="s">
        <v>248</v>
      </c>
      <c r="C164" t="s">
        <v>244</v>
      </c>
      <c r="D164" t="s">
        <v>309</v>
      </c>
      <c r="E164" t="s">
        <v>14947</v>
      </c>
      <c r="F164" t="s">
        <v>14948</v>
      </c>
      <c r="G164" t="s">
        <v>947</v>
      </c>
      <c r="H164" t="s">
        <v>248</v>
      </c>
      <c r="I164" t="s">
        <v>242</v>
      </c>
      <c r="J164" t="s">
        <v>14949</v>
      </c>
      <c r="K164" t="s">
        <v>13115</v>
      </c>
      <c r="L164" t="s">
        <v>14950</v>
      </c>
      <c r="M164" s="35">
        <v>46002.538888888892</v>
      </c>
      <c r="N164" s="35">
        <v>46002.65625</v>
      </c>
      <c r="P164" t="s">
        <v>14052</v>
      </c>
      <c r="Q164" t="s">
        <v>14053</v>
      </c>
      <c r="R164" t="s">
        <v>14156</v>
      </c>
      <c r="S164" t="s">
        <v>1483</v>
      </c>
      <c r="T164" t="s">
        <v>14951</v>
      </c>
      <c r="U164" t="s">
        <v>955</v>
      </c>
      <c r="W164" t="s">
        <v>8</v>
      </c>
      <c r="X164" t="s">
        <v>105</v>
      </c>
      <c r="Y164" t="s">
        <v>1410</v>
      </c>
      <c r="Z164" s="37">
        <v>0</v>
      </c>
      <c r="AA164" t="s">
        <v>107</v>
      </c>
      <c r="AB164" s="37">
        <v>41241</v>
      </c>
      <c r="AC164" s="37">
        <v>0</v>
      </c>
      <c r="AD164" s="37">
        <v>41241</v>
      </c>
    </row>
    <row r="165" spans="1:30">
      <c r="A165" t="s">
        <v>242</v>
      </c>
      <c r="B165" t="s">
        <v>248</v>
      </c>
      <c r="C165" t="s">
        <v>244</v>
      </c>
      <c r="D165" t="s">
        <v>6103</v>
      </c>
      <c r="E165" t="s">
        <v>14952</v>
      </c>
      <c r="F165" t="s">
        <v>14953</v>
      </c>
      <c r="G165" t="s">
        <v>947</v>
      </c>
      <c r="H165" t="s">
        <v>248</v>
      </c>
      <c r="I165" t="s">
        <v>6106</v>
      </c>
      <c r="J165" t="s">
        <v>14954</v>
      </c>
      <c r="K165" t="s">
        <v>13115</v>
      </c>
      <c r="L165" t="s">
        <v>14955</v>
      </c>
      <c r="M165" s="35">
        <v>46002.673611111109</v>
      </c>
      <c r="N165" s="35">
        <v>46004.383333333331</v>
      </c>
      <c r="P165" t="s">
        <v>14052</v>
      </c>
      <c r="Q165" t="s">
        <v>1356</v>
      </c>
      <c r="R165" t="s">
        <v>14956</v>
      </c>
      <c r="S165" t="s">
        <v>100</v>
      </c>
      <c r="T165" t="s">
        <v>14957</v>
      </c>
      <c r="U165" t="s">
        <v>102</v>
      </c>
      <c r="V165" t="s">
        <v>14958</v>
      </c>
      <c r="W165" t="s">
        <v>11</v>
      </c>
      <c r="X165" t="s">
        <v>105</v>
      </c>
      <c r="Y165" t="s">
        <v>1485</v>
      </c>
      <c r="Z165" s="37">
        <v>1</v>
      </c>
      <c r="AA165" t="s">
        <v>107</v>
      </c>
      <c r="AB165" s="37">
        <v>144968</v>
      </c>
      <c r="AC165" s="37">
        <v>140396</v>
      </c>
      <c r="AD165" s="37">
        <v>144968</v>
      </c>
    </row>
    <row r="166" spans="1:30">
      <c r="A166" t="s">
        <v>297</v>
      </c>
      <c r="B166" t="s">
        <v>109</v>
      </c>
      <c r="C166" t="s">
        <v>110</v>
      </c>
      <c r="D166" t="s">
        <v>5664</v>
      </c>
      <c r="E166" t="s">
        <v>14959</v>
      </c>
      <c r="F166" t="s">
        <v>14960</v>
      </c>
      <c r="G166" t="s">
        <v>947</v>
      </c>
      <c r="H166" t="s">
        <v>302</v>
      </c>
      <c r="I166" t="s">
        <v>5667</v>
      </c>
      <c r="J166" t="s">
        <v>14961</v>
      </c>
      <c r="K166" t="s">
        <v>13115</v>
      </c>
      <c r="L166" t="s">
        <v>14962</v>
      </c>
      <c r="M166" s="35">
        <v>46002.709027777782</v>
      </c>
      <c r="N166" s="35">
        <v>46010.674305555563</v>
      </c>
      <c r="P166" t="s">
        <v>14052</v>
      </c>
      <c r="Q166" t="s">
        <v>1356</v>
      </c>
      <c r="R166" t="s">
        <v>14105</v>
      </c>
      <c r="S166" t="s">
        <v>100</v>
      </c>
      <c r="T166" t="s">
        <v>14963</v>
      </c>
      <c r="U166" t="s">
        <v>102</v>
      </c>
      <c r="V166" t="s">
        <v>14964</v>
      </c>
      <c r="W166" t="s">
        <v>11</v>
      </c>
      <c r="X166" t="s">
        <v>105</v>
      </c>
      <c r="Y166" t="s">
        <v>491</v>
      </c>
      <c r="Z166" s="37">
        <v>1</v>
      </c>
      <c r="AA166" t="s">
        <v>107</v>
      </c>
      <c r="AB166" s="37">
        <v>144968</v>
      </c>
      <c r="AC166" s="37">
        <v>140396</v>
      </c>
      <c r="AD166" s="37">
        <v>144968</v>
      </c>
    </row>
    <row r="167" spans="1:30">
      <c r="A167" t="s">
        <v>231</v>
      </c>
      <c r="B167" t="s">
        <v>86</v>
      </c>
      <c r="C167" t="s">
        <v>87</v>
      </c>
      <c r="D167" t="s">
        <v>1892</v>
      </c>
      <c r="E167" t="s">
        <v>14965</v>
      </c>
      <c r="F167" t="s">
        <v>14966</v>
      </c>
      <c r="G167" t="s">
        <v>947</v>
      </c>
      <c r="H167" t="s">
        <v>235</v>
      </c>
      <c r="I167" t="s">
        <v>231</v>
      </c>
      <c r="J167" t="s">
        <v>14967</v>
      </c>
      <c r="K167" t="s">
        <v>13115</v>
      </c>
      <c r="L167" t="s">
        <v>14968</v>
      </c>
      <c r="M167" s="35">
        <v>46003.333333333343</v>
      </c>
      <c r="N167" s="35">
        <v>46004.463888888888</v>
      </c>
      <c r="P167" t="s">
        <v>951</v>
      </c>
      <c r="Q167" t="s">
        <v>952</v>
      </c>
      <c r="R167" t="s">
        <v>953</v>
      </c>
      <c r="S167" t="s">
        <v>1347</v>
      </c>
      <c r="T167" t="s">
        <v>14969</v>
      </c>
      <c r="U167" t="s">
        <v>102</v>
      </c>
      <c r="W167" t="s">
        <v>8</v>
      </c>
      <c r="X167" t="s">
        <v>105</v>
      </c>
      <c r="Y167" t="s">
        <v>1914</v>
      </c>
      <c r="Z167" s="37">
        <v>1</v>
      </c>
      <c r="AA167" t="s">
        <v>107</v>
      </c>
      <c r="AB167" s="37">
        <v>65960</v>
      </c>
      <c r="AC167" s="37">
        <v>75096</v>
      </c>
      <c r="AD167" s="37">
        <v>65960</v>
      </c>
    </row>
    <row r="168" spans="1:30">
      <c r="A168" t="s">
        <v>242</v>
      </c>
      <c r="B168" t="s">
        <v>248</v>
      </c>
      <c r="C168" t="s">
        <v>244</v>
      </c>
      <c r="D168" t="s">
        <v>309</v>
      </c>
      <c r="E168" t="s">
        <v>14970</v>
      </c>
      <c r="F168" t="s">
        <v>14971</v>
      </c>
      <c r="G168" t="s">
        <v>947</v>
      </c>
      <c r="H168" t="s">
        <v>248</v>
      </c>
      <c r="I168" t="s">
        <v>242</v>
      </c>
      <c r="J168" t="s">
        <v>14972</v>
      </c>
      <c r="K168" t="s">
        <v>13115</v>
      </c>
      <c r="L168" t="s">
        <v>14973</v>
      </c>
      <c r="M168" s="35">
        <v>46003.35</v>
      </c>
      <c r="N168" s="35">
        <v>46006.586805555547</v>
      </c>
      <c r="P168" t="s">
        <v>14052</v>
      </c>
      <c r="Q168" t="s">
        <v>1356</v>
      </c>
      <c r="R168" t="s">
        <v>14105</v>
      </c>
      <c r="S168" t="s">
        <v>1047</v>
      </c>
      <c r="T168" t="s">
        <v>14974</v>
      </c>
      <c r="U168" t="s">
        <v>102</v>
      </c>
      <c r="V168" t="s">
        <v>14975</v>
      </c>
      <c r="W168" t="s">
        <v>8</v>
      </c>
      <c r="X168" t="s">
        <v>105</v>
      </c>
      <c r="Y168" t="s">
        <v>2012</v>
      </c>
      <c r="Z168" s="37">
        <v>2</v>
      </c>
      <c r="AA168" t="s">
        <v>107</v>
      </c>
      <c r="AB168" s="37">
        <v>131920</v>
      </c>
      <c r="AC168" s="37">
        <v>75096</v>
      </c>
      <c r="AD168" s="37">
        <v>131920</v>
      </c>
    </row>
    <row r="169" spans="1:30">
      <c r="A169" t="s">
        <v>242</v>
      </c>
      <c r="B169" t="s">
        <v>248</v>
      </c>
      <c r="C169" t="s">
        <v>244</v>
      </c>
      <c r="D169" t="s">
        <v>6642</v>
      </c>
      <c r="E169" t="s">
        <v>14976</v>
      </c>
      <c r="F169" t="s">
        <v>14977</v>
      </c>
      <c r="G169" t="s">
        <v>947</v>
      </c>
      <c r="H169" t="s">
        <v>248</v>
      </c>
      <c r="I169" t="s">
        <v>6643</v>
      </c>
      <c r="J169" t="s">
        <v>14978</v>
      </c>
      <c r="K169" t="s">
        <v>13115</v>
      </c>
      <c r="L169" t="s">
        <v>14979</v>
      </c>
      <c r="M169" s="35">
        <v>46003.38958333333</v>
      </c>
      <c r="N169" s="35">
        <v>46004.501388888893</v>
      </c>
      <c r="P169" t="s">
        <v>14052</v>
      </c>
      <c r="Q169" t="s">
        <v>14053</v>
      </c>
      <c r="R169" t="s">
        <v>14687</v>
      </c>
      <c r="S169" t="s">
        <v>1483</v>
      </c>
      <c r="T169" t="s">
        <v>14980</v>
      </c>
      <c r="U169" t="s">
        <v>955</v>
      </c>
      <c r="W169" t="s">
        <v>11</v>
      </c>
      <c r="X169" t="s">
        <v>105</v>
      </c>
      <c r="Y169" t="s">
        <v>4253</v>
      </c>
      <c r="Z169" s="37">
        <v>0</v>
      </c>
      <c r="AA169" t="s">
        <v>107</v>
      </c>
      <c r="AB169" s="37">
        <v>41241</v>
      </c>
      <c r="AC169" s="37">
        <v>0</v>
      </c>
      <c r="AD169" s="37">
        <v>41241</v>
      </c>
    </row>
    <row r="170" spans="1:30">
      <c r="A170" t="s">
        <v>297</v>
      </c>
      <c r="B170" t="s">
        <v>109</v>
      </c>
      <c r="C170" t="s">
        <v>110</v>
      </c>
      <c r="D170" t="s">
        <v>2125</v>
      </c>
      <c r="E170" t="s">
        <v>14981</v>
      </c>
      <c r="F170" t="s">
        <v>14982</v>
      </c>
      <c r="G170" t="s">
        <v>947</v>
      </c>
      <c r="H170" t="s">
        <v>302</v>
      </c>
      <c r="I170" t="s">
        <v>2128</v>
      </c>
      <c r="J170" t="s">
        <v>14983</v>
      </c>
      <c r="K170" t="s">
        <v>13115</v>
      </c>
      <c r="L170" t="s">
        <v>14984</v>
      </c>
      <c r="M170" s="35">
        <v>46003.398611111108</v>
      </c>
      <c r="N170" s="35">
        <v>46004.495833333327</v>
      </c>
      <c r="P170" t="s">
        <v>951</v>
      </c>
      <c r="Q170" t="s">
        <v>1100</v>
      </c>
      <c r="R170" t="s">
        <v>2335</v>
      </c>
      <c r="S170" t="s">
        <v>100</v>
      </c>
      <c r="T170" t="s">
        <v>14985</v>
      </c>
      <c r="U170" t="s">
        <v>102</v>
      </c>
      <c r="V170" t="s">
        <v>14986</v>
      </c>
      <c r="W170" t="s">
        <v>11</v>
      </c>
      <c r="X170" t="s">
        <v>105</v>
      </c>
      <c r="Y170" t="s">
        <v>1459</v>
      </c>
      <c r="Z170" s="37">
        <v>1</v>
      </c>
      <c r="AA170" t="s">
        <v>107</v>
      </c>
      <c r="AB170" s="37">
        <v>144968</v>
      </c>
      <c r="AC170" s="37">
        <v>140396</v>
      </c>
      <c r="AD170" s="37">
        <v>144968</v>
      </c>
    </row>
    <row r="171" spans="1:30">
      <c r="A171" t="s">
        <v>242</v>
      </c>
      <c r="B171" t="s">
        <v>248</v>
      </c>
      <c r="C171" t="s">
        <v>244</v>
      </c>
      <c r="D171" t="s">
        <v>309</v>
      </c>
      <c r="E171" t="s">
        <v>14987</v>
      </c>
      <c r="F171" t="s">
        <v>14988</v>
      </c>
      <c r="G171" t="s">
        <v>947</v>
      </c>
      <c r="H171" t="s">
        <v>248</v>
      </c>
      <c r="I171" t="s">
        <v>242</v>
      </c>
      <c r="J171" t="s">
        <v>14989</v>
      </c>
      <c r="K171" t="s">
        <v>13115</v>
      </c>
      <c r="L171" t="s">
        <v>14990</v>
      </c>
      <c r="M171" s="35">
        <v>46003.450694444437</v>
      </c>
      <c r="N171" s="35">
        <v>46004.412499999999</v>
      </c>
      <c r="P171" t="s">
        <v>951</v>
      </c>
      <c r="Q171" t="s">
        <v>1019</v>
      </c>
      <c r="R171" t="s">
        <v>3318</v>
      </c>
      <c r="S171" t="s">
        <v>1347</v>
      </c>
      <c r="T171" t="s">
        <v>14991</v>
      </c>
      <c r="U171" t="s">
        <v>102</v>
      </c>
      <c r="V171" t="s">
        <v>6411</v>
      </c>
      <c r="W171" t="s">
        <v>8</v>
      </c>
      <c r="X171" t="s">
        <v>105</v>
      </c>
      <c r="Y171" t="s">
        <v>3022</v>
      </c>
      <c r="Z171" s="37">
        <v>1</v>
      </c>
      <c r="AA171" t="s">
        <v>107</v>
      </c>
      <c r="AB171" s="37">
        <v>65960</v>
      </c>
      <c r="AC171" s="37">
        <v>75096</v>
      </c>
      <c r="AD171" s="37">
        <v>65960</v>
      </c>
    </row>
    <row r="172" spans="1:30">
      <c r="A172" t="s">
        <v>1084</v>
      </c>
      <c r="B172" t="s">
        <v>957</v>
      </c>
      <c r="C172" t="s">
        <v>286</v>
      </c>
      <c r="D172" t="s">
        <v>2683</v>
      </c>
      <c r="E172" t="s">
        <v>14992</v>
      </c>
      <c r="F172" t="s">
        <v>14993</v>
      </c>
      <c r="G172" t="s">
        <v>947</v>
      </c>
      <c r="H172" t="s">
        <v>1088</v>
      </c>
      <c r="I172" t="s">
        <v>1084</v>
      </c>
      <c r="J172" t="s">
        <v>14804</v>
      </c>
      <c r="K172" t="s">
        <v>13115</v>
      </c>
      <c r="L172" t="s">
        <v>14994</v>
      </c>
      <c r="M172" s="35">
        <v>46003.459027777782</v>
      </c>
      <c r="N172" s="35">
        <v>46004.420138888891</v>
      </c>
      <c r="P172" t="s">
        <v>951</v>
      </c>
      <c r="Q172" t="s">
        <v>962</v>
      </c>
      <c r="R172" t="s">
        <v>962</v>
      </c>
      <c r="S172" t="s">
        <v>100</v>
      </c>
      <c r="T172" t="s">
        <v>14995</v>
      </c>
      <c r="U172" t="s">
        <v>102</v>
      </c>
      <c r="V172" t="s">
        <v>14996</v>
      </c>
      <c r="W172" t="s">
        <v>8</v>
      </c>
      <c r="X172" t="s">
        <v>105</v>
      </c>
      <c r="Y172" t="s">
        <v>2690</v>
      </c>
      <c r="Z172" s="37">
        <v>1</v>
      </c>
      <c r="AA172" t="s">
        <v>107</v>
      </c>
      <c r="AB172" s="37">
        <v>65960</v>
      </c>
      <c r="AC172" s="37">
        <v>75096</v>
      </c>
      <c r="AD172" s="37">
        <v>65960</v>
      </c>
    </row>
    <row r="173" spans="1:30">
      <c r="A173" t="s">
        <v>1084</v>
      </c>
      <c r="B173" t="s">
        <v>957</v>
      </c>
      <c r="C173" t="s">
        <v>286</v>
      </c>
      <c r="D173" t="s">
        <v>2683</v>
      </c>
      <c r="E173" t="s">
        <v>14997</v>
      </c>
      <c r="F173" t="s">
        <v>14998</v>
      </c>
      <c r="G173" t="s">
        <v>947</v>
      </c>
      <c r="H173" t="s">
        <v>1088</v>
      </c>
      <c r="I173" t="s">
        <v>1084</v>
      </c>
      <c r="J173" t="s">
        <v>14804</v>
      </c>
      <c r="K173" t="s">
        <v>13115</v>
      </c>
      <c r="L173" t="s">
        <v>14999</v>
      </c>
      <c r="M173" s="35">
        <v>46003.462500000001</v>
      </c>
      <c r="N173" s="35">
        <v>46004.459722222222</v>
      </c>
      <c r="P173" t="s">
        <v>951</v>
      </c>
      <c r="Q173" t="s">
        <v>962</v>
      </c>
      <c r="R173" t="s">
        <v>962</v>
      </c>
      <c r="S173" t="s">
        <v>100</v>
      </c>
      <c r="T173" t="s">
        <v>15000</v>
      </c>
      <c r="U173" t="s">
        <v>102</v>
      </c>
      <c r="V173" t="s">
        <v>15001</v>
      </c>
      <c r="W173" t="s">
        <v>8</v>
      </c>
      <c r="X173" t="s">
        <v>105</v>
      </c>
      <c r="Y173" t="s">
        <v>2690</v>
      </c>
      <c r="Z173" s="37">
        <v>1</v>
      </c>
      <c r="AA173" t="s">
        <v>107</v>
      </c>
      <c r="AB173" s="37">
        <v>65960</v>
      </c>
      <c r="AC173" s="37">
        <v>75096</v>
      </c>
      <c r="AD173" s="37">
        <v>65960</v>
      </c>
    </row>
    <row r="174" spans="1:30">
      <c r="A174" t="s">
        <v>297</v>
      </c>
      <c r="B174" t="s">
        <v>109</v>
      </c>
      <c r="C174" t="s">
        <v>110</v>
      </c>
      <c r="D174" t="s">
        <v>4029</v>
      </c>
      <c r="E174" t="s">
        <v>15002</v>
      </c>
      <c r="F174" t="s">
        <v>15003</v>
      </c>
      <c r="G174" t="s">
        <v>947</v>
      </c>
      <c r="H174" t="s">
        <v>302</v>
      </c>
      <c r="I174" t="s">
        <v>4032</v>
      </c>
      <c r="J174" t="s">
        <v>15004</v>
      </c>
      <c r="K174" t="s">
        <v>13115</v>
      </c>
      <c r="L174" t="s">
        <v>15005</v>
      </c>
      <c r="M174" s="35">
        <v>46003.489583333343</v>
      </c>
      <c r="N174" s="35">
        <v>46006.496527777781</v>
      </c>
      <c r="P174" t="s">
        <v>14052</v>
      </c>
      <c r="Q174" t="s">
        <v>14053</v>
      </c>
      <c r="R174" t="s">
        <v>14342</v>
      </c>
      <c r="S174" t="s">
        <v>1347</v>
      </c>
      <c r="T174" t="s">
        <v>15006</v>
      </c>
      <c r="U174" t="s">
        <v>955</v>
      </c>
      <c r="W174" t="s">
        <v>11</v>
      </c>
      <c r="X174" t="s">
        <v>105</v>
      </c>
      <c r="Y174" t="s">
        <v>1858</v>
      </c>
      <c r="Z174" s="37">
        <v>0</v>
      </c>
      <c r="AA174" t="s">
        <v>107</v>
      </c>
      <c r="AB174" s="37">
        <v>41241</v>
      </c>
      <c r="AC174" s="37">
        <v>0</v>
      </c>
      <c r="AD174" s="37">
        <v>41241</v>
      </c>
    </row>
    <row r="175" spans="1:30">
      <c r="A175" t="s">
        <v>231</v>
      </c>
      <c r="B175" t="s">
        <v>86</v>
      </c>
      <c r="C175" t="s">
        <v>87</v>
      </c>
      <c r="D175" t="s">
        <v>409</v>
      </c>
      <c r="E175" t="s">
        <v>15007</v>
      </c>
      <c r="F175" t="s">
        <v>15008</v>
      </c>
      <c r="G175" t="s">
        <v>947</v>
      </c>
      <c r="H175" t="s">
        <v>235</v>
      </c>
      <c r="I175" t="s">
        <v>412</v>
      </c>
      <c r="J175" t="s">
        <v>15009</v>
      </c>
      <c r="K175" t="s">
        <v>13115</v>
      </c>
      <c r="L175" t="s">
        <v>15010</v>
      </c>
      <c r="M175" s="35">
        <v>46003.71597222222</v>
      </c>
      <c r="N175" s="35">
        <v>46004.59652777778</v>
      </c>
      <c r="P175" t="s">
        <v>951</v>
      </c>
      <c r="Q175" t="s">
        <v>1527</v>
      </c>
      <c r="R175" t="s">
        <v>1528</v>
      </c>
      <c r="S175" t="s">
        <v>100</v>
      </c>
      <c r="T175" t="s">
        <v>15011</v>
      </c>
      <c r="U175" t="s">
        <v>102</v>
      </c>
      <c r="V175" t="s">
        <v>15012</v>
      </c>
      <c r="W175" t="s">
        <v>11</v>
      </c>
      <c r="X175" t="s">
        <v>105</v>
      </c>
      <c r="Y175" t="s">
        <v>1914</v>
      </c>
      <c r="Z175" s="37">
        <v>1</v>
      </c>
      <c r="AA175" t="s">
        <v>107</v>
      </c>
      <c r="AB175" s="37">
        <v>144968</v>
      </c>
      <c r="AC175" s="37">
        <v>140396</v>
      </c>
      <c r="AD175" s="37">
        <v>144968</v>
      </c>
    </row>
    <row r="176" spans="1:30">
      <c r="A176" t="s">
        <v>108</v>
      </c>
      <c r="B176" t="s">
        <v>109</v>
      </c>
      <c r="C176" t="s">
        <v>110</v>
      </c>
      <c r="D176" t="s">
        <v>10938</v>
      </c>
      <c r="E176" t="s">
        <v>15013</v>
      </c>
      <c r="F176" t="s">
        <v>15014</v>
      </c>
      <c r="G176" t="s">
        <v>947</v>
      </c>
      <c r="H176" t="s">
        <v>115</v>
      </c>
      <c r="I176" t="s">
        <v>10941</v>
      </c>
      <c r="J176" t="s">
        <v>15015</v>
      </c>
      <c r="K176" t="s">
        <v>13115</v>
      </c>
      <c r="L176" t="s">
        <v>15016</v>
      </c>
      <c r="M176" s="35">
        <v>46003.73333333333</v>
      </c>
      <c r="N176" s="35">
        <v>46008.430555555547</v>
      </c>
      <c r="P176" t="s">
        <v>1000</v>
      </c>
      <c r="Q176" t="s">
        <v>1100</v>
      </c>
      <c r="R176" t="s">
        <v>4283</v>
      </c>
      <c r="S176" t="s">
        <v>100</v>
      </c>
      <c r="T176" t="s">
        <v>15017</v>
      </c>
      <c r="U176" t="s">
        <v>102</v>
      </c>
      <c r="V176" t="s">
        <v>15018</v>
      </c>
      <c r="W176" t="s">
        <v>15</v>
      </c>
      <c r="X176" t="s">
        <v>105</v>
      </c>
      <c r="Y176" t="s">
        <v>351</v>
      </c>
      <c r="Z176" s="37">
        <v>1</v>
      </c>
      <c r="AA176" t="s">
        <v>107</v>
      </c>
      <c r="AB176" s="37">
        <v>479589</v>
      </c>
      <c r="AC176" s="37">
        <v>196537</v>
      </c>
      <c r="AD176" s="37">
        <v>479589</v>
      </c>
    </row>
    <row r="177" spans="1:30">
      <c r="A177" t="s">
        <v>417</v>
      </c>
      <c r="B177" t="s">
        <v>86</v>
      </c>
      <c r="C177" t="s">
        <v>87</v>
      </c>
      <c r="D177" t="s">
        <v>4188</v>
      </c>
      <c r="E177" t="s">
        <v>15019</v>
      </c>
      <c r="F177" t="s">
        <v>14574</v>
      </c>
      <c r="G177" t="s">
        <v>947</v>
      </c>
      <c r="H177" t="s">
        <v>1534</v>
      </c>
      <c r="I177" t="s">
        <v>4191</v>
      </c>
      <c r="J177" t="s">
        <v>14575</v>
      </c>
      <c r="K177" t="s">
        <v>13115</v>
      </c>
      <c r="L177" t="s">
        <v>15020</v>
      </c>
      <c r="M177" s="35">
        <v>46004.402083333327</v>
      </c>
      <c r="N177" s="35">
        <v>46006.499305555553</v>
      </c>
      <c r="P177" t="s">
        <v>14052</v>
      </c>
      <c r="Q177" t="s">
        <v>14053</v>
      </c>
      <c r="R177" t="s">
        <v>14342</v>
      </c>
      <c r="S177" t="s">
        <v>1347</v>
      </c>
      <c r="T177" t="s">
        <v>15021</v>
      </c>
      <c r="U177" t="s">
        <v>955</v>
      </c>
      <c r="W177" t="s">
        <v>104</v>
      </c>
      <c r="X177" t="s">
        <v>282</v>
      </c>
      <c r="Y177" t="s">
        <v>6494</v>
      </c>
      <c r="Z177" s="37">
        <v>0</v>
      </c>
      <c r="AA177" t="s">
        <v>107</v>
      </c>
      <c r="AB177" s="37">
        <v>41241</v>
      </c>
      <c r="AC177" s="37">
        <v>0</v>
      </c>
      <c r="AD177" s="37">
        <v>41241</v>
      </c>
    </row>
    <row r="178" spans="1:30">
      <c r="A178" t="s">
        <v>284</v>
      </c>
      <c r="B178" t="s">
        <v>957</v>
      </c>
      <c r="C178" t="s">
        <v>286</v>
      </c>
      <c r="D178" t="s">
        <v>3223</v>
      </c>
      <c r="E178" t="s">
        <v>15022</v>
      </c>
      <c r="F178" t="s">
        <v>15023</v>
      </c>
      <c r="G178" t="s">
        <v>947</v>
      </c>
      <c r="H178" t="s">
        <v>290</v>
      </c>
      <c r="I178" t="s">
        <v>284</v>
      </c>
      <c r="J178" t="s">
        <v>15024</v>
      </c>
      <c r="K178" t="s">
        <v>13115</v>
      </c>
      <c r="L178" t="s">
        <v>15025</v>
      </c>
      <c r="M178" s="35">
        <v>46004.477083333331</v>
      </c>
      <c r="N178" s="35">
        <v>46004.601388888892</v>
      </c>
      <c r="P178" t="s">
        <v>951</v>
      </c>
      <c r="Q178" t="s">
        <v>1323</v>
      </c>
      <c r="R178" t="s">
        <v>993</v>
      </c>
      <c r="S178" t="s">
        <v>100</v>
      </c>
      <c r="T178" t="s">
        <v>15026</v>
      </c>
      <c r="U178" t="s">
        <v>102</v>
      </c>
      <c r="V178" t="s">
        <v>15027</v>
      </c>
      <c r="W178" t="s">
        <v>8</v>
      </c>
      <c r="X178" t="s">
        <v>105</v>
      </c>
      <c r="Y178" t="s">
        <v>810</v>
      </c>
      <c r="Z178" s="37">
        <v>1</v>
      </c>
      <c r="AA178" t="s">
        <v>107</v>
      </c>
      <c r="AB178" s="37">
        <v>65960</v>
      </c>
      <c r="AC178" s="37">
        <v>75096</v>
      </c>
      <c r="AD178" s="37">
        <v>65960</v>
      </c>
    </row>
    <row r="179" spans="1:30">
      <c r="A179" t="s">
        <v>242</v>
      </c>
      <c r="B179" t="s">
        <v>248</v>
      </c>
      <c r="C179" t="s">
        <v>244</v>
      </c>
      <c r="D179" t="s">
        <v>309</v>
      </c>
      <c r="E179" t="s">
        <v>15028</v>
      </c>
      <c r="F179" t="s">
        <v>15029</v>
      </c>
      <c r="G179" t="s">
        <v>947</v>
      </c>
      <c r="H179" t="s">
        <v>248</v>
      </c>
      <c r="I179" t="s">
        <v>242</v>
      </c>
      <c r="J179" t="s">
        <v>15030</v>
      </c>
      <c r="K179" t="s">
        <v>13115</v>
      </c>
      <c r="L179" t="s">
        <v>15031</v>
      </c>
      <c r="M179" s="35">
        <v>46004.48333333333</v>
      </c>
      <c r="N179" s="35">
        <v>46006.590277777781</v>
      </c>
      <c r="P179" t="s">
        <v>14052</v>
      </c>
      <c r="Q179" t="s">
        <v>1356</v>
      </c>
      <c r="R179" t="s">
        <v>14105</v>
      </c>
      <c r="S179" t="s">
        <v>100</v>
      </c>
      <c r="T179" t="s">
        <v>15032</v>
      </c>
      <c r="U179" t="s">
        <v>102</v>
      </c>
      <c r="V179" t="s">
        <v>15033</v>
      </c>
      <c r="W179" t="s">
        <v>8</v>
      </c>
      <c r="X179" t="s">
        <v>105</v>
      </c>
      <c r="Y179" t="s">
        <v>1485</v>
      </c>
      <c r="Z179" s="37">
        <v>1</v>
      </c>
      <c r="AA179" t="s">
        <v>107</v>
      </c>
      <c r="AB179" s="37">
        <v>65960</v>
      </c>
      <c r="AC179" s="37">
        <v>75096</v>
      </c>
      <c r="AD179" s="37">
        <v>65960</v>
      </c>
    </row>
    <row r="180" spans="1:30">
      <c r="A180" t="s">
        <v>242</v>
      </c>
      <c r="B180" t="s">
        <v>248</v>
      </c>
      <c r="C180" t="s">
        <v>244</v>
      </c>
      <c r="D180" t="s">
        <v>5214</v>
      </c>
      <c r="E180" t="s">
        <v>15034</v>
      </c>
      <c r="F180" t="s">
        <v>15035</v>
      </c>
      <c r="G180" t="s">
        <v>947</v>
      </c>
      <c r="H180" t="s">
        <v>248</v>
      </c>
      <c r="I180" t="s">
        <v>5217</v>
      </c>
      <c r="J180" t="s">
        <v>15036</v>
      </c>
      <c r="K180" t="s">
        <v>13115</v>
      </c>
      <c r="L180" t="s">
        <v>15037</v>
      </c>
      <c r="M180" s="35">
        <v>46006.393055555563</v>
      </c>
      <c r="N180" s="35">
        <v>46007.625</v>
      </c>
      <c r="P180" t="s">
        <v>951</v>
      </c>
      <c r="Q180" t="s">
        <v>1019</v>
      </c>
      <c r="R180" t="s">
        <v>2681</v>
      </c>
      <c r="S180" t="s">
        <v>100</v>
      </c>
      <c r="T180" t="s">
        <v>15038</v>
      </c>
      <c r="U180" t="s">
        <v>102</v>
      </c>
      <c r="V180" t="s">
        <v>15039</v>
      </c>
      <c r="W180" t="s">
        <v>11</v>
      </c>
      <c r="X180" t="s">
        <v>105</v>
      </c>
      <c r="Y180" t="s">
        <v>1929</v>
      </c>
      <c r="Z180" s="37">
        <v>1</v>
      </c>
      <c r="AA180" t="s">
        <v>107</v>
      </c>
      <c r="AB180" s="37">
        <v>144968</v>
      </c>
      <c r="AC180" s="37">
        <v>140396</v>
      </c>
      <c r="AD180" s="37">
        <v>144968</v>
      </c>
    </row>
    <row r="181" spans="1:30">
      <c r="A181" t="s">
        <v>242</v>
      </c>
      <c r="B181" t="s">
        <v>248</v>
      </c>
      <c r="C181" t="s">
        <v>244</v>
      </c>
      <c r="D181" t="s">
        <v>309</v>
      </c>
      <c r="E181" t="s">
        <v>15040</v>
      </c>
      <c r="F181" t="s">
        <v>15041</v>
      </c>
      <c r="G181" t="s">
        <v>947</v>
      </c>
      <c r="H181" t="s">
        <v>248</v>
      </c>
      <c r="I181" t="s">
        <v>242</v>
      </c>
      <c r="J181" t="s">
        <v>15042</v>
      </c>
      <c r="K181" t="s">
        <v>13115</v>
      </c>
      <c r="L181" t="s">
        <v>15043</v>
      </c>
      <c r="M181" s="35">
        <v>46006.397222222222</v>
      </c>
      <c r="N181" s="35">
        <v>46006.711805555547</v>
      </c>
      <c r="P181" t="s">
        <v>951</v>
      </c>
      <c r="Q181" t="s">
        <v>1527</v>
      </c>
      <c r="R181" t="s">
        <v>1528</v>
      </c>
      <c r="S181" t="s">
        <v>100</v>
      </c>
      <c r="T181" t="s">
        <v>15044</v>
      </c>
      <c r="U181" t="s">
        <v>102</v>
      </c>
      <c r="V181" t="s">
        <v>15045</v>
      </c>
      <c r="W181" t="s">
        <v>8</v>
      </c>
      <c r="X181" t="s">
        <v>105</v>
      </c>
      <c r="Y181" t="s">
        <v>1031</v>
      </c>
      <c r="Z181" s="37">
        <v>1</v>
      </c>
      <c r="AA181" t="s">
        <v>107</v>
      </c>
      <c r="AB181" s="37">
        <v>65960</v>
      </c>
      <c r="AC181" s="37">
        <v>75096</v>
      </c>
      <c r="AD181" s="37">
        <v>65960</v>
      </c>
    </row>
    <row r="182" spans="1:30">
      <c r="A182" t="s">
        <v>242</v>
      </c>
      <c r="B182" t="s">
        <v>248</v>
      </c>
      <c r="C182" t="s">
        <v>244</v>
      </c>
      <c r="D182" t="s">
        <v>3173</v>
      </c>
      <c r="E182" t="s">
        <v>15046</v>
      </c>
      <c r="F182" t="s">
        <v>15047</v>
      </c>
      <c r="G182" t="s">
        <v>947</v>
      </c>
      <c r="H182" t="s">
        <v>248</v>
      </c>
      <c r="I182" t="s">
        <v>3176</v>
      </c>
      <c r="J182" t="s">
        <v>15048</v>
      </c>
      <c r="K182" t="s">
        <v>13115</v>
      </c>
      <c r="L182" t="s">
        <v>15049</v>
      </c>
      <c r="M182" s="35">
        <v>46006.416666666657</v>
      </c>
      <c r="N182" s="35">
        <v>46007.422222222223</v>
      </c>
      <c r="P182" t="s">
        <v>951</v>
      </c>
      <c r="Q182" t="s">
        <v>952</v>
      </c>
      <c r="R182" t="s">
        <v>953</v>
      </c>
      <c r="S182" t="s">
        <v>100</v>
      </c>
      <c r="T182" t="s">
        <v>15050</v>
      </c>
      <c r="U182" t="s">
        <v>102</v>
      </c>
      <c r="V182" t="s">
        <v>15051</v>
      </c>
      <c r="W182" t="s">
        <v>11</v>
      </c>
      <c r="X182" t="s">
        <v>105</v>
      </c>
      <c r="Y182" t="s">
        <v>1031</v>
      </c>
      <c r="Z182" s="37">
        <v>1</v>
      </c>
      <c r="AA182" t="s">
        <v>107</v>
      </c>
      <c r="AB182" s="37">
        <v>144968</v>
      </c>
      <c r="AC182" s="37">
        <v>140396</v>
      </c>
      <c r="AD182" s="37">
        <v>144968</v>
      </c>
    </row>
    <row r="183" spans="1:30">
      <c r="A183" t="s">
        <v>417</v>
      </c>
      <c r="B183" t="s">
        <v>86</v>
      </c>
      <c r="C183" t="s">
        <v>87</v>
      </c>
      <c r="D183" t="s">
        <v>6526</v>
      </c>
      <c r="E183" t="s">
        <v>15052</v>
      </c>
      <c r="F183" t="s">
        <v>15053</v>
      </c>
      <c r="G183" t="s">
        <v>947</v>
      </c>
      <c r="H183" t="s">
        <v>455</v>
      </c>
      <c r="I183" t="s">
        <v>2037</v>
      </c>
      <c r="J183" t="s">
        <v>15054</v>
      </c>
      <c r="K183" t="s">
        <v>13115</v>
      </c>
      <c r="L183" t="s">
        <v>15055</v>
      </c>
      <c r="M183" s="35">
        <v>46006.423611111109</v>
      </c>
      <c r="N183" s="35">
        <v>46009.379166666673</v>
      </c>
      <c r="P183" t="s">
        <v>14038</v>
      </c>
      <c r="Q183" t="s">
        <v>983</v>
      </c>
      <c r="R183" t="s">
        <v>14072</v>
      </c>
      <c r="S183" t="s">
        <v>100</v>
      </c>
      <c r="T183" t="s">
        <v>15056</v>
      </c>
      <c r="U183" t="s">
        <v>102</v>
      </c>
      <c r="V183" t="s">
        <v>15057</v>
      </c>
      <c r="W183" t="s">
        <v>13</v>
      </c>
      <c r="X183" t="s">
        <v>105</v>
      </c>
      <c r="Y183" t="s">
        <v>1390</v>
      </c>
      <c r="Z183" s="37">
        <v>1</v>
      </c>
      <c r="AA183" t="s">
        <v>107</v>
      </c>
      <c r="AB183" s="37">
        <v>275729</v>
      </c>
      <c r="AC183" s="37">
        <v>196537</v>
      </c>
      <c r="AD183" s="37">
        <v>275729</v>
      </c>
    </row>
    <row r="184" spans="1:30">
      <c r="A184" t="s">
        <v>242</v>
      </c>
      <c r="B184" t="s">
        <v>248</v>
      </c>
      <c r="C184" t="s">
        <v>244</v>
      </c>
      <c r="D184" t="s">
        <v>309</v>
      </c>
      <c r="E184" t="s">
        <v>15058</v>
      </c>
      <c r="F184" t="s">
        <v>15059</v>
      </c>
      <c r="G184" t="s">
        <v>947</v>
      </c>
      <c r="H184" t="s">
        <v>248</v>
      </c>
      <c r="I184" t="s">
        <v>242</v>
      </c>
      <c r="J184" t="s">
        <v>15060</v>
      </c>
      <c r="K184" t="s">
        <v>13115</v>
      </c>
      <c r="L184" t="s">
        <v>15061</v>
      </c>
      <c r="M184" s="35">
        <v>46006.426388888889</v>
      </c>
      <c r="N184" s="35">
        <v>46007.62777777778</v>
      </c>
      <c r="P184" t="s">
        <v>14052</v>
      </c>
      <c r="Q184" t="s">
        <v>14053</v>
      </c>
      <c r="R184" t="s">
        <v>14687</v>
      </c>
      <c r="S184" t="s">
        <v>100</v>
      </c>
      <c r="T184" t="s">
        <v>15062</v>
      </c>
      <c r="U184" t="s">
        <v>102</v>
      </c>
      <c r="V184" t="s">
        <v>15063</v>
      </c>
      <c r="W184" t="s">
        <v>8</v>
      </c>
      <c r="X184" t="s">
        <v>105</v>
      </c>
      <c r="Y184" t="s">
        <v>3022</v>
      </c>
      <c r="Z184" s="37">
        <v>1</v>
      </c>
      <c r="AA184" t="s">
        <v>107</v>
      </c>
      <c r="AB184" s="37">
        <v>65960</v>
      </c>
      <c r="AC184" s="37">
        <v>75096</v>
      </c>
      <c r="AD184" s="37">
        <v>65960</v>
      </c>
    </row>
    <row r="185" spans="1:30">
      <c r="A185" t="s">
        <v>284</v>
      </c>
      <c r="B185" t="s">
        <v>957</v>
      </c>
      <c r="C185" t="s">
        <v>286</v>
      </c>
      <c r="D185" t="s">
        <v>6569</v>
      </c>
      <c r="E185" t="s">
        <v>15064</v>
      </c>
      <c r="F185" t="s">
        <v>15065</v>
      </c>
      <c r="G185" t="s">
        <v>947</v>
      </c>
      <c r="H185" t="s">
        <v>290</v>
      </c>
      <c r="I185" t="s">
        <v>6570</v>
      </c>
      <c r="J185" t="s">
        <v>15066</v>
      </c>
      <c r="K185" t="s">
        <v>13115</v>
      </c>
      <c r="L185" t="s">
        <v>15067</v>
      </c>
      <c r="M185" s="35">
        <v>46006.439583333333</v>
      </c>
      <c r="N185" s="35">
        <v>46007.636805555558</v>
      </c>
      <c r="P185" t="s">
        <v>951</v>
      </c>
      <c r="Q185" t="s">
        <v>962</v>
      </c>
      <c r="R185" t="s">
        <v>962</v>
      </c>
      <c r="S185" t="s">
        <v>100</v>
      </c>
      <c r="T185" t="s">
        <v>15068</v>
      </c>
      <c r="U185" t="s">
        <v>102</v>
      </c>
      <c r="V185" t="s">
        <v>15069</v>
      </c>
      <c r="W185" t="s">
        <v>11</v>
      </c>
      <c r="X185" t="s">
        <v>105</v>
      </c>
      <c r="Y185" t="s">
        <v>810</v>
      </c>
      <c r="Z185" s="37">
        <v>1</v>
      </c>
      <c r="AA185" t="s">
        <v>107</v>
      </c>
      <c r="AB185" s="37">
        <v>144968</v>
      </c>
      <c r="AC185" s="37">
        <v>140396</v>
      </c>
      <c r="AD185" s="37">
        <v>144968</v>
      </c>
    </row>
    <row r="186" spans="1:30">
      <c r="A186" t="s">
        <v>284</v>
      </c>
      <c r="B186" t="s">
        <v>957</v>
      </c>
      <c r="C186" t="s">
        <v>286</v>
      </c>
      <c r="D186" t="s">
        <v>3223</v>
      </c>
      <c r="E186" t="s">
        <v>15070</v>
      </c>
      <c r="F186" t="s">
        <v>14244</v>
      </c>
      <c r="G186" t="s">
        <v>947</v>
      </c>
      <c r="H186" t="s">
        <v>290</v>
      </c>
      <c r="I186" t="s">
        <v>284</v>
      </c>
      <c r="J186" t="s">
        <v>14245</v>
      </c>
      <c r="K186" t="s">
        <v>13115</v>
      </c>
      <c r="L186" t="s">
        <v>15071</v>
      </c>
      <c r="M186" s="35">
        <v>46006.443749999999</v>
      </c>
      <c r="N186" s="35">
        <v>46006.578472222223</v>
      </c>
      <c r="P186" t="s">
        <v>14052</v>
      </c>
      <c r="Q186" t="s">
        <v>14053</v>
      </c>
      <c r="R186" t="s">
        <v>14336</v>
      </c>
      <c r="S186" t="s">
        <v>1347</v>
      </c>
      <c r="T186" t="s">
        <v>15072</v>
      </c>
      <c r="U186" t="s">
        <v>955</v>
      </c>
      <c r="W186" t="s">
        <v>8</v>
      </c>
      <c r="X186" t="s">
        <v>105</v>
      </c>
      <c r="Y186" t="s">
        <v>6564</v>
      </c>
      <c r="Z186" s="37">
        <v>0</v>
      </c>
      <c r="AA186" t="s">
        <v>107</v>
      </c>
      <c r="AB186" s="37">
        <v>41241</v>
      </c>
      <c r="AC186" s="37">
        <v>0</v>
      </c>
      <c r="AD186" s="37">
        <v>41241</v>
      </c>
    </row>
    <row r="187" spans="1:30">
      <c r="A187" t="s">
        <v>242</v>
      </c>
      <c r="B187" t="s">
        <v>248</v>
      </c>
      <c r="C187" t="s">
        <v>244</v>
      </c>
      <c r="D187" t="s">
        <v>309</v>
      </c>
      <c r="E187" t="s">
        <v>15073</v>
      </c>
      <c r="F187" t="s">
        <v>15074</v>
      </c>
      <c r="G187" t="s">
        <v>947</v>
      </c>
      <c r="H187" t="s">
        <v>248</v>
      </c>
      <c r="I187" t="s">
        <v>242</v>
      </c>
      <c r="J187" t="s">
        <v>15075</v>
      </c>
      <c r="K187" t="s">
        <v>13115</v>
      </c>
      <c r="L187" t="s">
        <v>15076</v>
      </c>
      <c r="M187" s="35">
        <v>46006.448611111111</v>
      </c>
      <c r="N187" s="35">
        <v>46007.350694444453</v>
      </c>
      <c r="P187" t="s">
        <v>951</v>
      </c>
      <c r="Q187" t="s">
        <v>1100</v>
      </c>
      <c r="R187" t="s">
        <v>1346</v>
      </c>
      <c r="S187" t="s">
        <v>100</v>
      </c>
      <c r="T187" t="s">
        <v>15077</v>
      </c>
      <c r="U187" t="s">
        <v>102</v>
      </c>
      <c r="V187" t="s">
        <v>15078</v>
      </c>
      <c r="W187" t="s">
        <v>8</v>
      </c>
      <c r="X187" t="s">
        <v>105</v>
      </c>
      <c r="Y187" t="s">
        <v>3022</v>
      </c>
      <c r="Z187" s="37">
        <v>1</v>
      </c>
      <c r="AA187" t="s">
        <v>107</v>
      </c>
      <c r="AB187" s="37">
        <v>65960</v>
      </c>
      <c r="AC187" s="37">
        <v>75096</v>
      </c>
      <c r="AD187" s="37">
        <v>65960</v>
      </c>
    </row>
    <row r="188" spans="1:30">
      <c r="A188" t="s">
        <v>750</v>
      </c>
      <c r="B188" t="s">
        <v>957</v>
      </c>
      <c r="C188" t="s">
        <v>286</v>
      </c>
      <c r="D188" t="s">
        <v>3770</v>
      </c>
      <c r="E188" t="s">
        <v>15079</v>
      </c>
      <c r="F188" t="s">
        <v>15080</v>
      </c>
      <c r="G188" t="s">
        <v>947</v>
      </c>
      <c r="H188" t="s">
        <v>754</v>
      </c>
      <c r="I188" t="s">
        <v>750</v>
      </c>
      <c r="J188" t="s">
        <v>15081</v>
      </c>
      <c r="K188" t="s">
        <v>13115</v>
      </c>
      <c r="L188" t="s">
        <v>15082</v>
      </c>
      <c r="M188" s="35">
        <v>46006.47152777778</v>
      </c>
      <c r="N188" s="35">
        <v>46007.405555555553</v>
      </c>
      <c r="P188" t="s">
        <v>951</v>
      </c>
      <c r="Q188" t="s">
        <v>1100</v>
      </c>
      <c r="R188" t="s">
        <v>2335</v>
      </c>
      <c r="S188" t="s">
        <v>100</v>
      </c>
      <c r="T188" t="s">
        <v>15083</v>
      </c>
      <c r="U188" t="s">
        <v>102</v>
      </c>
      <c r="V188" t="s">
        <v>15084</v>
      </c>
      <c r="W188" t="s">
        <v>8</v>
      </c>
      <c r="X188" t="s">
        <v>105</v>
      </c>
      <c r="Y188" t="s">
        <v>3777</v>
      </c>
      <c r="Z188" s="37">
        <v>1</v>
      </c>
      <c r="AA188" t="s">
        <v>107</v>
      </c>
      <c r="AB188" s="37">
        <v>65960</v>
      </c>
      <c r="AC188" s="37">
        <v>75096</v>
      </c>
      <c r="AD188" s="37">
        <v>65960</v>
      </c>
    </row>
    <row r="189" spans="1:30">
      <c r="A189" t="s">
        <v>707</v>
      </c>
      <c r="B189" t="s">
        <v>708</v>
      </c>
      <c r="C189" t="s">
        <v>160</v>
      </c>
      <c r="D189" t="s">
        <v>1577</v>
      </c>
      <c r="E189" t="s">
        <v>15085</v>
      </c>
      <c r="F189" t="s">
        <v>15086</v>
      </c>
      <c r="G189" t="s">
        <v>947</v>
      </c>
      <c r="H189" t="s">
        <v>722</v>
      </c>
      <c r="I189" t="s">
        <v>1580</v>
      </c>
      <c r="J189" t="s">
        <v>15087</v>
      </c>
      <c r="K189" t="s">
        <v>13115</v>
      </c>
      <c r="L189" t="s">
        <v>15088</v>
      </c>
      <c r="M189" s="35">
        <v>46006.559027777781</v>
      </c>
      <c r="N189" s="35">
        <v>46007.512499999997</v>
      </c>
      <c r="P189" t="s">
        <v>1000</v>
      </c>
      <c r="Q189" t="s">
        <v>1323</v>
      </c>
      <c r="R189" t="s">
        <v>1849</v>
      </c>
      <c r="S189" t="s">
        <v>1347</v>
      </c>
      <c r="T189" t="s">
        <v>15089</v>
      </c>
      <c r="U189" t="s">
        <v>102</v>
      </c>
      <c r="V189" t="s">
        <v>15090</v>
      </c>
      <c r="W189" t="s">
        <v>8</v>
      </c>
      <c r="X189" t="s">
        <v>105</v>
      </c>
      <c r="Y189" t="s">
        <v>727</v>
      </c>
      <c r="Z189" s="37">
        <v>1</v>
      </c>
      <c r="AA189" t="s">
        <v>107</v>
      </c>
      <c r="AB189" s="37">
        <v>65960</v>
      </c>
      <c r="AC189" s="37">
        <v>75096</v>
      </c>
      <c r="AD189" s="37">
        <v>65960</v>
      </c>
    </row>
    <row r="190" spans="1:30">
      <c r="A190" t="s">
        <v>189</v>
      </c>
      <c r="B190" t="s">
        <v>190</v>
      </c>
      <c r="C190" t="s">
        <v>191</v>
      </c>
      <c r="D190" t="s">
        <v>837</v>
      </c>
      <c r="E190" t="s">
        <v>15091</v>
      </c>
      <c r="F190" t="s">
        <v>15092</v>
      </c>
      <c r="G190" t="s">
        <v>947</v>
      </c>
      <c r="H190" t="s">
        <v>195</v>
      </c>
      <c r="I190" t="s">
        <v>840</v>
      </c>
      <c r="J190" t="s">
        <v>15093</v>
      </c>
      <c r="K190" t="s">
        <v>13115</v>
      </c>
      <c r="L190" t="s">
        <v>15094</v>
      </c>
      <c r="M190" s="35">
        <v>46006.65625</v>
      </c>
      <c r="N190" s="35">
        <v>46007.46875</v>
      </c>
      <c r="P190" t="s">
        <v>1000</v>
      </c>
      <c r="Q190" t="s">
        <v>1356</v>
      </c>
      <c r="R190" t="s">
        <v>1357</v>
      </c>
      <c r="S190" t="s">
        <v>100</v>
      </c>
      <c r="T190" t="s">
        <v>15095</v>
      </c>
      <c r="U190" t="s">
        <v>102</v>
      </c>
      <c r="V190" t="s">
        <v>15096</v>
      </c>
      <c r="W190" t="s">
        <v>8</v>
      </c>
      <c r="X190" t="s">
        <v>105</v>
      </c>
      <c r="Y190" t="s">
        <v>391</v>
      </c>
      <c r="Z190" s="37">
        <v>1</v>
      </c>
      <c r="AA190" t="s">
        <v>107</v>
      </c>
      <c r="AB190" s="37">
        <v>65960</v>
      </c>
      <c r="AC190" s="37">
        <v>75096</v>
      </c>
      <c r="AD190" s="37">
        <v>65960</v>
      </c>
    </row>
    <row r="191" spans="1:30">
      <c r="A191" t="s">
        <v>231</v>
      </c>
      <c r="B191" t="s">
        <v>86</v>
      </c>
      <c r="C191" t="s">
        <v>87</v>
      </c>
      <c r="D191" t="s">
        <v>232</v>
      </c>
      <c r="E191" t="s">
        <v>15097</v>
      </c>
      <c r="F191" t="s">
        <v>15098</v>
      </c>
      <c r="G191" t="s">
        <v>947</v>
      </c>
      <c r="H191" t="s">
        <v>235</v>
      </c>
      <c r="I191" t="s">
        <v>236</v>
      </c>
      <c r="J191" t="s">
        <v>15099</v>
      </c>
      <c r="K191" t="s">
        <v>13115</v>
      </c>
      <c r="L191" t="s">
        <v>15100</v>
      </c>
      <c r="M191" s="35">
        <v>46006.678472222222</v>
      </c>
      <c r="N191" s="35">
        <v>46007.718055555553</v>
      </c>
      <c r="P191" t="s">
        <v>1000</v>
      </c>
      <c r="Q191" t="s">
        <v>1323</v>
      </c>
      <c r="R191" t="s">
        <v>1849</v>
      </c>
      <c r="S191" t="s">
        <v>100</v>
      </c>
      <c r="T191" t="s">
        <v>15101</v>
      </c>
      <c r="U191" t="s">
        <v>102</v>
      </c>
      <c r="V191" t="s">
        <v>15102</v>
      </c>
      <c r="W191" t="s">
        <v>11</v>
      </c>
      <c r="X191" t="s">
        <v>105</v>
      </c>
      <c r="Y191" t="s">
        <v>1914</v>
      </c>
      <c r="Z191" s="37">
        <v>1</v>
      </c>
      <c r="AA191" t="s">
        <v>107</v>
      </c>
      <c r="AB191" s="37">
        <v>144968</v>
      </c>
      <c r="AC191" s="37">
        <v>140396</v>
      </c>
      <c r="AD191" s="37">
        <v>144968</v>
      </c>
    </row>
    <row r="192" spans="1:30">
      <c r="A192" t="s">
        <v>284</v>
      </c>
      <c r="B192" t="s">
        <v>957</v>
      </c>
      <c r="C192" t="s">
        <v>286</v>
      </c>
      <c r="D192" t="s">
        <v>1834</v>
      </c>
      <c r="E192" t="s">
        <v>15103</v>
      </c>
      <c r="F192" t="s">
        <v>15104</v>
      </c>
      <c r="G192" t="s">
        <v>947</v>
      </c>
      <c r="H192" t="s">
        <v>290</v>
      </c>
      <c r="I192" t="s">
        <v>1837</v>
      </c>
      <c r="J192" t="s">
        <v>15105</v>
      </c>
      <c r="K192" t="s">
        <v>13115</v>
      </c>
      <c r="L192" t="s">
        <v>15106</v>
      </c>
      <c r="M192" s="35">
        <v>46006.683333333327</v>
      </c>
      <c r="N192" s="35">
        <v>46007.638888888891</v>
      </c>
      <c r="P192" t="s">
        <v>951</v>
      </c>
      <c r="Q192" t="s">
        <v>1100</v>
      </c>
      <c r="R192" t="s">
        <v>2335</v>
      </c>
      <c r="S192" t="s">
        <v>100</v>
      </c>
      <c r="T192" t="s">
        <v>15107</v>
      </c>
      <c r="U192" t="s">
        <v>102</v>
      </c>
      <c r="V192" t="s">
        <v>15108</v>
      </c>
      <c r="W192" t="s">
        <v>11</v>
      </c>
      <c r="X192" t="s">
        <v>105</v>
      </c>
      <c r="Y192" t="s">
        <v>296</v>
      </c>
      <c r="Z192" s="37">
        <v>1</v>
      </c>
      <c r="AA192" t="s">
        <v>107</v>
      </c>
      <c r="AB192" s="37">
        <v>144968</v>
      </c>
      <c r="AC192" s="37">
        <v>140396</v>
      </c>
      <c r="AD192" s="37">
        <v>144968</v>
      </c>
    </row>
    <row r="193" spans="1:30">
      <c r="A193" t="s">
        <v>284</v>
      </c>
      <c r="B193" t="s">
        <v>957</v>
      </c>
      <c r="C193" t="s">
        <v>286</v>
      </c>
      <c r="D193" t="s">
        <v>3223</v>
      </c>
      <c r="E193" t="s">
        <v>15109</v>
      </c>
      <c r="F193" t="s">
        <v>15110</v>
      </c>
      <c r="G193" t="s">
        <v>947</v>
      </c>
      <c r="H193" t="s">
        <v>290</v>
      </c>
      <c r="I193" t="s">
        <v>284</v>
      </c>
      <c r="J193" t="s">
        <v>15111</v>
      </c>
      <c r="K193" t="s">
        <v>13115</v>
      </c>
      <c r="L193" t="s">
        <v>15112</v>
      </c>
      <c r="M193" s="35">
        <v>46006.333333333343</v>
      </c>
      <c r="N193" s="35">
        <v>46007.642361111109</v>
      </c>
      <c r="P193" t="s">
        <v>14038</v>
      </c>
      <c r="Q193" t="s">
        <v>983</v>
      </c>
      <c r="R193" t="s">
        <v>14072</v>
      </c>
      <c r="S193" t="s">
        <v>100</v>
      </c>
      <c r="T193" t="s">
        <v>15113</v>
      </c>
      <c r="U193" t="s">
        <v>102</v>
      </c>
      <c r="V193" t="s">
        <v>15114</v>
      </c>
      <c r="W193" t="s">
        <v>8</v>
      </c>
      <c r="X193" t="s">
        <v>105</v>
      </c>
      <c r="Y193" t="s">
        <v>2042</v>
      </c>
      <c r="Z193" s="37">
        <v>1</v>
      </c>
      <c r="AA193" t="s">
        <v>107</v>
      </c>
      <c r="AB193" s="37">
        <v>65960</v>
      </c>
      <c r="AC193" s="37">
        <v>75096</v>
      </c>
      <c r="AD193" s="37">
        <v>65960</v>
      </c>
    </row>
    <row r="194" spans="1:30">
      <c r="A194" t="s">
        <v>417</v>
      </c>
      <c r="B194" t="s">
        <v>86</v>
      </c>
      <c r="C194" t="s">
        <v>87</v>
      </c>
      <c r="D194" t="s">
        <v>452</v>
      </c>
      <c r="E194" t="s">
        <v>15115</v>
      </c>
      <c r="F194" t="s">
        <v>15116</v>
      </c>
      <c r="G194" t="s">
        <v>947</v>
      </c>
      <c r="H194" t="s">
        <v>455</v>
      </c>
      <c r="I194" t="s">
        <v>417</v>
      </c>
      <c r="J194" t="s">
        <v>15117</v>
      </c>
      <c r="K194" t="s">
        <v>13115</v>
      </c>
      <c r="L194" t="s">
        <v>15118</v>
      </c>
      <c r="M194" s="35">
        <v>46007.370833333327</v>
      </c>
      <c r="N194" s="35">
        <v>46007.649305555547</v>
      </c>
      <c r="P194" t="s">
        <v>951</v>
      </c>
      <c r="Q194" t="s">
        <v>1100</v>
      </c>
      <c r="R194" t="s">
        <v>1346</v>
      </c>
      <c r="S194" t="s">
        <v>100</v>
      </c>
      <c r="T194" t="s">
        <v>15119</v>
      </c>
      <c r="U194" t="s">
        <v>102</v>
      </c>
      <c r="V194" t="s">
        <v>15120</v>
      </c>
      <c r="W194" t="s">
        <v>8</v>
      </c>
      <c r="X194" t="s">
        <v>105</v>
      </c>
      <c r="Y194" t="s">
        <v>1367</v>
      </c>
      <c r="Z194" s="37">
        <v>1</v>
      </c>
      <c r="AA194" t="s">
        <v>107</v>
      </c>
      <c r="AB194" s="37">
        <v>65960</v>
      </c>
      <c r="AC194" s="37">
        <v>75096</v>
      </c>
      <c r="AD194" s="37">
        <v>65960</v>
      </c>
    </row>
    <row r="195" spans="1:30">
      <c r="A195" t="s">
        <v>707</v>
      </c>
      <c r="B195" t="s">
        <v>109</v>
      </c>
      <c r="C195" t="s">
        <v>160</v>
      </c>
      <c r="D195" t="s">
        <v>2463</v>
      </c>
      <c r="E195" t="s">
        <v>15121</v>
      </c>
      <c r="F195" t="s">
        <v>15122</v>
      </c>
      <c r="G195" t="s">
        <v>947</v>
      </c>
      <c r="H195" t="s">
        <v>712</v>
      </c>
      <c r="I195" t="s">
        <v>2466</v>
      </c>
      <c r="J195" t="s">
        <v>15123</v>
      </c>
      <c r="K195" t="s">
        <v>13115</v>
      </c>
      <c r="L195" t="s">
        <v>15124</v>
      </c>
      <c r="M195" s="35">
        <v>46006.726388888892</v>
      </c>
      <c r="N195" s="35">
        <v>46007.645833333343</v>
      </c>
      <c r="P195" t="s">
        <v>14052</v>
      </c>
      <c r="Q195" t="s">
        <v>14053</v>
      </c>
      <c r="R195" t="s">
        <v>14054</v>
      </c>
      <c r="S195" t="s">
        <v>100</v>
      </c>
      <c r="T195" t="s">
        <v>15125</v>
      </c>
      <c r="U195" t="s">
        <v>102</v>
      </c>
      <c r="V195" t="s">
        <v>15126</v>
      </c>
      <c r="W195" t="s">
        <v>11</v>
      </c>
      <c r="X195" t="s">
        <v>105</v>
      </c>
      <c r="Y195" t="s">
        <v>2472</v>
      </c>
      <c r="Z195" s="37">
        <v>1</v>
      </c>
      <c r="AA195" t="s">
        <v>107</v>
      </c>
      <c r="AB195" s="37">
        <v>144968</v>
      </c>
      <c r="AC195" s="37">
        <v>140396</v>
      </c>
      <c r="AD195" s="37">
        <v>144968</v>
      </c>
    </row>
    <row r="196" spans="1:30">
      <c r="A196" t="s">
        <v>297</v>
      </c>
      <c r="B196" t="s">
        <v>109</v>
      </c>
      <c r="C196" t="s">
        <v>110</v>
      </c>
      <c r="D196" t="s">
        <v>352</v>
      </c>
      <c r="E196" t="s">
        <v>15127</v>
      </c>
      <c r="F196" t="s">
        <v>15128</v>
      </c>
      <c r="G196" t="s">
        <v>947</v>
      </c>
      <c r="H196" t="s">
        <v>302</v>
      </c>
      <c r="I196" t="s">
        <v>297</v>
      </c>
      <c r="J196" t="s">
        <v>15129</v>
      </c>
      <c r="K196" t="s">
        <v>13115</v>
      </c>
      <c r="L196" t="s">
        <v>15130</v>
      </c>
      <c r="M196" s="35">
        <v>46007.429166666669</v>
      </c>
      <c r="N196" s="35">
        <v>46007.652777777781</v>
      </c>
      <c r="P196" t="s">
        <v>1000</v>
      </c>
      <c r="Q196" t="s">
        <v>1356</v>
      </c>
      <c r="R196" t="s">
        <v>1357</v>
      </c>
      <c r="S196" t="s">
        <v>100</v>
      </c>
      <c r="T196" t="s">
        <v>15131</v>
      </c>
      <c r="U196" t="s">
        <v>102</v>
      </c>
      <c r="V196" t="s">
        <v>15132</v>
      </c>
      <c r="W196" t="s">
        <v>8</v>
      </c>
      <c r="X196" t="s">
        <v>105</v>
      </c>
      <c r="Y196" t="s">
        <v>491</v>
      </c>
      <c r="Z196" s="37">
        <v>1</v>
      </c>
      <c r="AA196" t="s">
        <v>107</v>
      </c>
      <c r="AB196" s="37">
        <v>65960</v>
      </c>
      <c r="AC196" s="37">
        <v>75096</v>
      </c>
      <c r="AD196" s="37">
        <v>65960</v>
      </c>
    </row>
    <row r="197" spans="1:30">
      <c r="A197" t="s">
        <v>242</v>
      </c>
      <c r="B197" t="s">
        <v>248</v>
      </c>
      <c r="C197" t="s">
        <v>244</v>
      </c>
      <c r="D197" t="s">
        <v>309</v>
      </c>
      <c r="E197" t="s">
        <v>15133</v>
      </c>
      <c r="F197" t="s">
        <v>15134</v>
      </c>
      <c r="G197" t="s">
        <v>947</v>
      </c>
      <c r="H197" t="s">
        <v>248</v>
      </c>
      <c r="I197" t="s">
        <v>242</v>
      </c>
      <c r="J197" t="s">
        <v>15135</v>
      </c>
      <c r="K197" t="s">
        <v>13115</v>
      </c>
      <c r="L197" t="s">
        <v>15136</v>
      </c>
      <c r="M197" s="35">
        <v>46007.438194444447</v>
      </c>
      <c r="N197" s="35">
        <v>46007.699305555558</v>
      </c>
      <c r="P197" t="s">
        <v>14052</v>
      </c>
      <c r="Q197" t="s">
        <v>14053</v>
      </c>
      <c r="R197" t="s">
        <v>14336</v>
      </c>
      <c r="S197" t="s">
        <v>1483</v>
      </c>
      <c r="T197" t="s">
        <v>15137</v>
      </c>
      <c r="U197" t="s">
        <v>955</v>
      </c>
      <c r="W197" t="s">
        <v>8</v>
      </c>
      <c r="X197" t="s">
        <v>105</v>
      </c>
      <c r="Y197" t="s">
        <v>6592</v>
      </c>
      <c r="Z197" s="37">
        <v>0</v>
      </c>
      <c r="AA197" t="s">
        <v>107</v>
      </c>
      <c r="AB197" s="37">
        <v>41241</v>
      </c>
      <c r="AC197" s="37">
        <v>0</v>
      </c>
      <c r="AD197" s="37">
        <v>41241</v>
      </c>
    </row>
    <row r="198" spans="1:30">
      <c r="A198" t="s">
        <v>189</v>
      </c>
      <c r="B198" t="s">
        <v>190</v>
      </c>
      <c r="C198" t="s">
        <v>191</v>
      </c>
      <c r="D198" t="s">
        <v>588</v>
      </c>
      <c r="E198" t="s">
        <v>15138</v>
      </c>
      <c r="F198" t="s">
        <v>13617</v>
      </c>
      <c r="G198" t="s">
        <v>947</v>
      </c>
      <c r="H198" t="s">
        <v>195</v>
      </c>
      <c r="I198" t="s">
        <v>591</v>
      </c>
      <c r="J198" t="s">
        <v>13618</v>
      </c>
      <c r="K198" t="s">
        <v>13115</v>
      </c>
      <c r="L198" t="s">
        <v>15139</v>
      </c>
      <c r="M198" s="35">
        <v>46007.470833333333</v>
      </c>
      <c r="N198" s="35">
        <v>46008.594444444447</v>
      </c>
      <c r="P198" t="s">
        <v>1000</v>
      </c>
      <c r="Q198" t="s">
        <v>1356</v>
      </c>
      <c r="R198" t="s">
        <v>1357</v>
      </c>
      <c r="S198" t="s">
        <v>100</v>
      </c>
      <c r="T198" t="s">
        <v>15140</v>
      </c>
      <c r="U198" t="s">
        <v>102</v>
      </c>
      <c r="V198" t="s">
        <v>13621</v>
      </c>
      <c r="W198" t="s">
        <v>8</v>
      </c>
      <c r="X198" t="s">
        <v>105</v>
      </c>
      <c r="Y198" t="s">
        <v>845</v>
      </c>
      <c r="Z198" s="37">
        <v>1</v>
      </c>
      <c r="AA198" t="s">
        <v>107</v>
      </c>
      <c r="AB198" s="37">
        <v>65960</v>
      </c>
      <c r="AC198" s="37">
        <v>75096</v>
      </c>
      <c r="AD198" s="37">
        <v>65960</v>
      </c>
    </row>
    <row r="199" spans="1:30">
      <c r="A199" t="s">
        <v>231</v>
      </c>
      <c r="B199" t="s">
        <v>86</v>
      </c>
      <c r="C199" t="s">
        <v>87</v>
      </c>
      <c r="D199" t="s">
        <v>1892</v>
      </c>
      <c r="E199" t="s">
        <v>15141</v>
      </c>
      <c r="F199" t="s">
        <v>15142</v>
      </c>
      <c r="G199" t="s">
        <v>947</v>
      </c>
      <c r="H199" t="s">
        <v>235</v>
      </c>
      <c r="I199" t="s">
        <v>231</v>
      </c>
      <c r="J199" t="s">
        <v>15143</v>
      </c>
      <c r="K199" t="s">
        <v>13115</v>
      </c>
      <c r="L199" t="s">
        <v>15144</v>
      </c>
      <c r="M199" s="35">
        <v>46007.473611111112</v>
      </c>
      <c r="N199" s="35">
        <v>46008.457638888889</v>
      </c>
      <c r="P199" t="s">
        <v>1000</v>
      </c>
      <c r="Q199" t="s">
        <v>1323</v>
      </c>
      <c r="R199" t="s">
        <v>1849</v>
      </c>
      <c r="S199" t="s">
        <v>100</v>
      </c>
      <c r="T199" t="s">
        <v>15145</v>
      </c>
      <c r="U199" t="s">
        <v>102</v>
      </c>
      <c r="V199" t="s">
        <v>15146</v>
      </c>
      <c r="W199" t="s">
        <v>8</v>
      </c>
      <c r="X199" t="s">
        <v>105</v>
      </c>
      <c r="Y199" t="s">
        <v>1914</v>
      </c>
      <c r="Z199" s="37">
        <v>1</v>
      </c>
      <c r="AA199" t="s">
        <v>107</v>
      </c>
      <c r="AB199" s="37">
        <v>65960</v>
      </c>
      <c r="AC199" s="37">
        <v>75096</v>
      </c>
      <c r="AD199" s="37">
        <v>65960</v>
      </c>
    </row>
    <row r="200" spans="1:30">
      <c r="A200" t="s">
        <v>242</v>
      </c>
      <c r="B200" t="s">
        <v>248</v>
      </c>
      <c r="C200" t="s">
        <v>244</v>
      </c>
      <c r="D200" t="s">
        <v>309</v>
      </c>
      <c r="E200" t="s">
        <v>15147</v>
      </c>
      <c r="F200" t="s">
        <v>15148</v>
      </c>
      <c r="G200" t="s">
        <v>947</v>
      </c>
      <c r="H200" t="s">
        <v>248</v>
      </c>
      <c r="I200" t="s">
        <v>242</v>
      </c>
      <c r="J200" t="s">
        <v>15149</v>
      </c>
      <c r="K200" t="s">
        <v>13115</v>
      </c>
      <c r="L200" t="s">
        <v>15150</v>
      </c>
      <c r="M200" s="35">
        <v>46007.493750000001</v>
      </c>
      <c r="N200" s="35">
        <v>46007.712500000001</v>
      </c>
      <c r="P200" t="s">
        <v>14052</v>
      </c>
      <c r="Q200" t="s">
        <v>14053</v>
      </c>
      <c r="R200" t="s">
        <v>14183</v>
      </c>
      <c r="S200" t="s">
        <v>1483</v>
      </c>
      <c r="T200" t="s">
        <v>15151</v>
      </c>
      <c r="U200" t="s">
        <v>955</v>
      </c>
      <c r="W200" t="s">
        <v>8</v>
      </c>
      <c r="X200" t="s">
        <v>105</v>
      </c>
      <c r="Y200" t="s">
        <v>6592</v>
      </c>
      <c r="Z200" s="37">
        <v>0</v>
      </c>
      <c r="AA200" t="s">
        <v>107</v>
      </c>
      <c r="AB200" s="37">
        <v>41241</v>
      </c>
      <c r="AC200" s="37">
        <v>0</v>
      </c>
      <c r="AD200" s="37">
        <v>41241</v>
      </c>
    </row>
    <row r="201" spans="1:30">
      <c r="A201" t="s">
        <v>297</v>
      </c>
      <c r="B201" t="s">
        <v>109</v>
      </c>
      <c r="C201" t="s">
        <v>110</v>
      </c>
      <c r="D201" t="s">
        <v>299</v>
      </c>
      <c r="E201" t="s">
        <v>15152</v>
      </c>
      <c r="F201" t="s">
        <v>14339</v>
      </c>
      <c r="G201" t="s">
        <v>947</v>
      </c>
      <c r="H201" t="s">
        <v>302</v>
      </c>
      <c r="I201" t="s">
        <v>303</v>
      </c>
      <c r="J201" t="s">
        <v>14340</v>
      </c>
      <c r="K201" t="s">
        <v>13115</v>
      </c>
      <c r="L201" t="s">
        <v>15153</v>
      </c>
      <c r="M201" s="35">
        <v>46007.57916666667</v>
      </c>
      <c r="N201" s="35">
        <v>46008.64166666667</v>
      </c>
      <c r="P201" t="s">
        <v>14052</v>
      </c>
      <c r="Q201" t="s">
        <v>14053</v>
      </c>
      <c r="R201" t="s">
        <v>14342</v>
      </c>
      <c r="S201" t="s">
        <v>1347</v>
      </c>
      <c r="T201" t="s">
        <v>15154</v>
      </c>
      <c r="U201" t="s">
        <v>102</v>
      </c>
      <c r="V201" t="s">
        <v>15155</v>
      </c>
      <c r="W201" t="s">
        <v>8</v>
      </c>
      <c r="X201" t="s">
        <v>105</v>
      </c>
      <c r="Y201" t="s">
        <v>308</v>
      </c>
      <c r="Z201" s="37">
        <v>1</v>
      </c>
      <c r="AA201" t="s">
        <v>107</v>
      </c>
      <c r="AB201" s="37">
        <v>65960</v>
      </c>
      <c r="AC201" s="37">
        <v>75096</v>
      </c>
      <c r="AD201" s="37">
        <v>65960</v>
      </c>
    </row>
    <row r="202" spans="1:30">
      <c r="A202" t="s">
        <v>189</v>
      </c>
      <c r="B202" t="s">
        <v>190</v>
      </c>
      <c r="C202" t="s">
        <v>191</v>
      </c>
      <c r="D202" t="s">
        <v>6567</v>
      </c>
      <c r="E202" t="s">
        <v>15156</v>
      </c>
      <c r="F202" t="s">
        <v>15157</v>
      </c>
      <c r="G202" t="s">
        <v>947</v>
      </c>
      <c r="H202" t="s">
        <v>195</v>
      </c>
      <c r="I202" t="s">
        <v>6568</v>
      </c>
      <c r="J202" t="s">
        <v>15158</v>
      </c>
      <c r="K202" t="s">
        <v>13115</v>
      </c>
      <c r="L202" t="s">
        <v>15159</v>
      </c>
      <c r="M202" s="35">
        <v>46008.362500000003</v>
      </c>
      <c r="N202" s="35">
        <v>46009.813888888893</v>
      </c>
      <c r="P202" t="s">
        <v>14052</v>
      </c>
      <c r="Q202" t="s">
        <v>14053</v>
      </c>
      <c r="R202" t="s">
        <v>14054</v>
      </c>
      <c r="S202" t="s">
        <v>100</v>
      </c>
      <c r="T202" t="s">
        <v>15160</v>
      </c>
      <c r="U202" t="s">
        <v>102</v>
      </c>
      <c r="V202" t="s">
        <v>15161</v>
      </c>
      <c r="W202" t="s">
        <v>13</v>
      </c>
      <c r="X202" t="s">
        <v>105</v>
      </c>
      <c r="Y202" t="s">
        <v>391</v>
      </c>
      <c r="Z202" s="37">
        <v>1</v>
      </c>
      <c r="AA202" t="s">
        <v>107</v>
      </c>
      <c r="AB202" s="37">
        <v>275729</v>
      </c>
      <c r="AC202" s="37">
        <v>196537</v>
      </c>
      <c r="AD202" s="37">
        <v>275729</v>
      </c>
    </row>
    <row r="203" spans="1:30">
      <c r="A203" t="s">
        <v>297</v>
      </c>
      <c r="B203" t="s">
        <v>109</v>
      </c>
      <c r="C203" t="s">
        <v>110</v>
      </c>
      <c r="D203" t="s">
        <v>779</v>
      </c>
      <c r="E203" t="s">
        <v>15162</v>
      </c>
      <c r="F203" t="s">
        <v>15163</v>
      </c>
      <c r="G203" t="s">
        <v>947</v>
      </c>
      <c r="H203" t="s">
        <v>302</v>
      </c>
      <c r="I203" t="s">
        <v>782</v>
      </c>
      <c r="J203" t="s">
        <v>15164</v>
      </c>
      <c r="K203" t="s">
        <v>13115</v>
      </c>
      <c r="L203" t="s">
        <v>15165</v>
      </c>
      <c r="M203" s="35">
        <v>46008.411805555559</v>
      </c>
      <c r="N203" s="35">
        <v>46008.706944444442</v>
      </c>
      <c r="P203" t="s">
        <v>14052</v>
      </c>
      <c r="Q203" t="s">
        <v>14053</v>
      </c>
      <c r="R203" t="s">
        <v>14156</v>
      </c>
      <c r="S203" t="s">
        <v>1483</v>
      </c>
      <c r="T203" t="s">
        <v>15166</v>
      </c>
      <c r="U203" t="s">
        <v>955</v>
      </c>
      <c r="W203" t="s">
        <v>11</v>
      </c>
      <c r="X203" t="s">
        <v>105</v>
      </c>
      <c r="Y203" t="s">
        <v>1858</v>
      </c>
      <c r="Z203" s="37">
        <v>0</v>
      </c>
      <c r="AA203" t="s">
        <v>107</v>
      </c>
      <c r="AB203" s="37">
        <v>41241</v>
      </c>
      <c r="AC203" s="37">
        <v>0</v>
      </c>
      <c r="AD203" s="37">
        <v>41241</v>
      </c>
    </row>
    <row r="204" spans="1:30">
      <c r="A204" t="s">
        <v>417</v>
      </c>
      <c r="B204" t="s">
        <v>86</v>
      </c>
      <c r="C204" t="s">
        <v>87</v>
      </c>
      <c r="D204" t="s">
        <v>452</v>
      </c>
      <c r="E204" t="s">
        <v>15167</v>
      </c>
      <c r="F204" t="s">
        <v>15168</v>
      </c>
      <c r="G204" t="s">
        <v>947</v>
      </c>
      <c r="H204" t="s">
        <v>455</v>
      </c>
      <c r="I204" t="s">
        <v>417</v>
      </c>
      <c r="J204" t="s">
        <v>15169</v>
      </c>
      <c r="K204" t="s">
        <v>13115</v>
      </c>
      <c r="L204" t="s">
        <v>15170</v>
      </c>
      <c r="M204" s="35">
        <v>46008.581944444442</v>
      </c>
      <c r="N204" s="35">
        <v>46009.544444444437</v>
      </c>
      <c r="P204" t="s">
        <v>14052</v>
      </c>
      <c r="Q204" t="s">
        <v>1356</v>
      </c>
      <c r="R204" t="s">
        <v>14105</v>
      </c>
      <c r="T204" t="s">
        <v>15171</v>
      </c>
      <c r="U204" t="s">
        <v>955</v>
      </c>
      <c r="W204" t="s">
        <v>8</v>
      </c>
      <c r="X204" t="s">
        <v>105</v>
      </c>
      <c r="Y204" t="s">
        <v>460</v>
      </c>
      <c r="Z204" s="37">
        <v>0</v>
      </c>
      <c r="AA204" t="s">
        <v>107</v>
      </c>
      <c r="AB204" s="37">
        <v>41241</v>
      </c>
      <c r="AC204" s="37">
        <v>0</v>
      </c>
      <c r="AD204" s="37">
        <v>41241</v>
      </c>
    </row>
    <row r="205" spans="1:30">
      <c r="A205" t="s">
        <v>242</v>
      </c>
      <c r="B205" t="s">
        <v>248</v>
      </c>
      <c r="C205" t="s">
        <v>244</v>
      </c>
      <c r="D205" t="s">
        <v>309</v>
      </c>
      <c r="E205" t="s">
        <v>15172</v>
      </c>
      <c r="F205" t="s">
        <v>15173</v>
      </c>
      <c r="G205" t="s">
        <v>947</v>
      </c>
      <c r="H205" t="s">
        <v>248</v>
      </c>
      <c r="I205" t="s">
        <v>242</v>
      </c>
      <c r="J205" t="s">
        <v>15174</v>
      </c>
      <c r="K205" t="s">
        <v>13115</v>
      </c>
      <c r="L205" t="s">
        <v>15175</v>
      </c>
      <c r="M205" s="35">
        <v>46008.645138888889</v>
      </c>
      <c r="N205" s="35">
        <v>46009.636805555558</v>
      </c>
      <c r="P205" t="s">
        <v>951</v>
      </c>
      <c r="Q205" t="s">
        <v>1027</v>
      </c>
      <c r="R205" t="s">
        <v>1028</v>
      </c>
      <c r="S205" t="s">
        <v>100</v>
      </c>
      <c r="T205" t="s">
        <v>15176</v>
      </c>
      <c r="U205" t="s">
        <v>102</v>
      </c>
      <c r="V205" t="s">
        <v>15177</v>
      </c>
      <c r="W205" t="s">
        <v>8</v>
      </c>
      <c r="X205" t="s">
        <v>105</v>
      </c>
      <c r="Y205" t="s">
        <v>1658</v>
      </c>
      <c r="Z205" s="37">
        <v>1</v>
      </c>
      <c r="AA205" t="s">
        <v>107</v>
      </c>
      <c r="AB205" s="37">
        <v>65960</v>
      </c>
      <c r="AC205" s="37">
        <v>75096</v>
      </c>
      <c r="AD205" s="37">
        <v>65960</v>
      </c>
    </row>
    <row r="206" spans="1:30">
      <c r="A206" t="s">
        <v>317</v>
      </c>
      <c r="B206" t="s">
        <v>124</v>
      </c>
      <c r="C206" t="s">
        <v>125</v>
      </c>
      <c r="D206" t="s">
        <v>1441</v>
      </c>
      <c r="E206" t="s">
        <v>15178</v>
      </c>
      <c r="F206" t="s">
        <v>15179</v>
      </c>
      <c r="G206" t="s">
        <v>947</v>
      </c>
      <c r="H206" t="s">
        <v>321</v>
      </c>
      <c r="I206" t="s">
        <v>317</v>
      </c>
      <c r="J206" t="s">
        <v>15180</v>
      </c>
      <c r="K206" t="s">
        <v>13115</v>
      </c>
      <c r="L206" t="s">
        <v>15181</v>
      </c>
      <c r="M206" s="35">
        <v>46009.333333333343</v>
      </c>
      <c r="N206" s="35">
        <v>46009.640972222223</v>
      </c>
      <c r="P206" t="s">
        <v>1000</v>
      </c>
      <c r="Q206" t="s">
        <v>1356</v>
      </c>
      <c r="R206" t="s">
        <v>1357</v>
      </c>
      <c r="S206" t="s">
        <v>100</v>
      </c>
      <c r="T206" t="s">
        <v>15182</v>
      </c>
      <c r="U206" t="s">
        <v>102</v>
      </c>
      <c r="V206" t="s">
        <v>15183</v>
      </c>
      <c r="W206" t="s">
        <v>8</v>
      </c>
      <c r="X206" t="s">
        <v>105</v>
      </c>
      <c r="Y206" t="s">
        <v>3393</v>
      </c>
      <c r="Z206" s="37">
        <v>1</v>
      </c>
      <c r="AA206" t="s">
        <v>107</v>
      </c>
      <c r="AB206" s="37">
        <v>65960</v>
      </c>
      <c r="AC206" s="37">
        <v>75096</v>
      </c>
      <c r="AD206" s="37">
        <v>65960</v>
      </c>
    </row>
    <row r="207" spans="1:30">
      <c r="A207" t="s">
        <v>242</v>
      </c>
      <c r="B207" t="s">
        <v>248</v>
      </c>
      <c r="C207" t="s">
        <v>244</v>
      </c>
      <c r="D207" t="s">
        <v>309</v>
      </c>
      <c r="E207" t="s">
        <v>15184</v>
      </c>
      <c r="F207" t="s">
        <v>14506</v>
      </c>
      <c r="G207" t="s">
        <v>947</v>
      </c>
      <c r="H207" t="s">
        <v>248</v>
      </c>
      <c r="I207" t="s">
        <v>242</v>
      </c>
      <c r="J207" t="s">
        <v>14507</v>
      </c>
      <c r="K207" t="s">
        <v>13115</v>
      </c>
      <c r="L207" t="s">
        <v>15185</v>
      </c>
      <c r="M207" s="35">
        <v>46009.399305555547</v>
      </c>
      <c r="N207" s="35">
        <v>46009.618055555547</v>
      </c>
      <c r="P207" t="s">
        <v>14052</v>
      </c>
      <c r="Q207" t="s">
        <v>14053</v>
      </c>
      <c r="R207" t="s">
        <v>14156</v>
      </c>
      <c r="S207" t="s">
        <v>1483</v>
      </c>
      <c r="T207" t="s">
        <v>15186</v>
      </c>
      <c r="U207" t="s">
        <v>955</v>
      </c>
      <c r="W207" t="s">
        <v>8</v>
      </c>
      <c r="X207" t="s">
        <v>105</v>
      </c>
      <c r="Y207" t="s">
        <v>1410</v>
      </c>
      <c r="Z207" s="37">
        <v>0</v>
      </c>
      <c r="AA207" t="s">
        <v>107</v>
      </c>
      <c r="AB207" s="37">
        <v>41241</v>
      </c>
      <c r="AC207" s="37">
        <v>0</v>
      </c>
      <c r="AD207" s="37">
        <v>41241</v>
      </c>
    </row>
    <row r="208" spans="1:30">
      <c r="A208" t="s">
        <v>284</v>
      </c>
      <c r="B208" t="s">
        <v>957</v>
      </c>
      <c r="C208" t="s">
        <v>286</v>
      </c>
      <c r="D208" t="s">
        <v>3223</v>
      </c>
      <c r="E208" t="s">
        <v>15187</v>
      </c>
      <c r="F208" t="s">
        <v>15188</v>
      </c>
      <c r="G208" t="s">
        <v>947</v>
      </c>
      <c r="H208" t="s">
        <v>290</v>
      </c>
      <c r="I208" t="s">
        <v>284</v>
      </c>
      <c r="J208" t="s">
        <v>15189</v>
      </c>
      <c r="K208" t="s">
        <v>13115</v>
      </c>
      <c r="L208" t="s">
        <v>15190</v>
      </c>
      <c r="M208" s="35">
        <v>46009.413888888892</v>
      </c>
      <c r="N208" s="35">
        <v>46009.644444444442</v>
      </c>
      <c r="P208" t="s">
        <v>951</v>
      </c>
      <c r="Q208" t="s">
        <v>992</v>
      </c>
      <c r="R208" t="s">
        <v>993</v>
      </c>
      <c r="S208" t="s">
        <v>100</v>
      </c>
      <c r="T208" t="s">
        <v>15191</v>
      </c>
      <c r="U208" t="s">
        <v>102</v>
      </c>
      <c r="V208" t="s">
        <v>15192</v>
      </c>
      <c r="W208" t="s">
        <v>8</v>
      </c>
      <c r="X208" t="s">
        <v>105</v>
      </c>
      <c r="Y208" t="s">
        <v>810</v>
      </c>
      <c r="Z208" s="37">
        <v>1</v>
      </c>
      <c r="AA208" t="s">
        <v>107</v>
      </c>
      <c r="AB208" s="37">
        <v>65960</v>
      </c>
      <c r="AC208" s="37">
        <v>75096</v>
      </c>
      <c r="AD208" s="37">
        <v>65960</v>
      </c>
    </row>
    <row r="209" spans="1:30">
      <c r="A209" t="s">
        <v>284</v>
      </c>
      <c r="B209" t="s">
        <v>957</v>
      </c>
      <c r="C209" t="s">
        <v>286</v>
      </c>
      <c r="D209" t="s">
        <v>1834</v>
      </c>
      <c r="E209" t="s">
        <v>15193</v>
      </c>
      <c r="F209" t="s">
        <v>15194</v>
      </c>
      <c r="G209" t="s">
        <v>947</v>
      </c>
      <c r="H209" t="s">
        <v>290</v>
      </c>
      <c r="I209" t="s">
        <v>1837</v>
      </c>
      <c r="J209" t="s">
        <v>15195</v>
      </c>
      <c r="K209" t="s">
        <v>13115</v>
      </c>
      <c r="L209" t="s">
        <v>15196</v>
      </c>
      <c r="M209" s="35">
        <v>46009.441666666673</v>
      </c>
      <c r="N209" s="35">
        <v>46011.429861111108</v>
      </c>
      <c r="P209" t="s">
        <v>14052</v>
      </c>
      <c r="Q209" t="s">
        <v>1356</v>
      </c>
      <c r="R209" t="s">
        <v>14105</v>
      </c>
      <c r="T209" t="s">
        <v>15197</v>
      </c>
      <c r="U209" t="s">
        <v>955</v>
      </c>
      <c r="W209" t="s">
        <v>11</v>
      </c>
      <c r="X209" t="s">
        <v>105</v>
      </c>
      <c r="Y209" t="s">
        <v>2042</v>
      </c>
      <c r="Z209" s="37">
        <v>0</v>
      </c>
      <c r="AA209" t="s">
        <v>107</v>
      </c>
      <c r="AB209" s="37">
        <v>41241</v>
      </c>
      <c r="AC209" s="37">
        <v>0</v>
      </c>
      <c r="AD209" s="37">
        <v>41241</v>
      </c>
    </row>
    <row r="210" spans="1:30">
      <c r="A210" t="s">
        <v>284</v>
      </c>
      <c r="B210" t="s">
        <v>957</v>
      </c>
      <c r="C210" t="s">
        <v>286</v>
      </c>
      <c r="D210" t="s">
        <v>3223</v>
      </c>
      <c r="E210" t="s">
        <v>15198</v>
      </c>
      <c r="F210" t="s">
        <v>15199</v>
      </c>
      <c r="G210" t="s">
        <v>947</v>
      </c>
      <c r="H210" t="s">
        <v>290</v>
      </c>
      <c r="I210" t="s">
        <v>284</v>
      </c>
      <c r="J210" t="s">
        <v>15200</v>
      </c>
      <c r="K210" t="s">
        <v>13115</v>
      </c>
      <c r="L210" t="s">
        <v>15201</v>
      </c>
      <c r="M210" s="35">
        <v>46009.456250000003</v>
      </c>
      <c r="N210" s="35">
        <v>46009.648611111108</v>
      </c>
      <c r="P210" t="s">
        <v>14038</v>
      </c>
      <c r="Q210" t="s">
        <v>14390</v>
      </c>
      <c r="R210" t="s">
        <v>14391</v>
      </c>
      <c r="S210" t="s">
        <v>100</v>
      </c>
      <c r="T210" t="s">
        <v>15202</v>
      </c>
      <c r="U210" t="s">
        <v>102</v>
      </c>
      <c r="V210" t="s">
        <v>15203</v>
      </c>
      <c r="W210" t="s">
        <v>8</v>
      </c>
      <c r="X210" t="s">
        <v>105</v>
      </c>
      <c r="Y210" t="s">
        <v>2042</v>
      </c>
      <c r="Z210" s="37">
        <v>1</v>
      </c>
      <c r="AA210" t="s">
        <v>107</v>
      </c>
      <c r="AB210" s="37">
        <v>65960</v>
      </c>
      <c r="AC210" s="37">
        <v>75096</v>
      </c>
      <c r="AD210" s="37">
        <v>65960</v>
      </c>
    </row>
    <row r="211" spans="1:30">
      <c r="A211" t="s">
        <v>417</v>
      </c>
      <c r="B211" t="s">
        <v>86</v>
      </c>
      <c r="C211" t="s">
        <v>87</v>
      </c>
      <c r="D211" t="s">
        <v>6526</v>
      </c>
      <c r="E211" t="s">
        <v>15204</v>
      </c>
      <c r="F211" t="s">
        <v>15053</v>
      </c>
      <c r="G211" t="s">
        <v>947</v>
      </c>
      <c r="H211" t="s">
        <v>455</v>
      </c>
      <c r="I211" t="s">
        <v>2037</v>
      </c>
      <c r="J211" t="s">
        <v>15054</v>
      </c>
      <c r="K211" t="s">
        <v>13115</v>
      </c>
      <c r="L211" t="s">
        <v>15205</v>
      </c>
      <c r="M211" s="35">
        <v>46009.614583333343</v>
      </c>
      <c r="N211" s="35">
        <v>46010.438888888893</v>
      </c>
      <c r="P211" t="s">
        <v>951</v>
      </c>
      <c r="Q211" t="s">
        <v>1527</v>
      </c>
      <c r="R211" t="s">
        <v>1528</v>
      </c>
      <c r="S211" t="s">
        <v>100</v>
      </c>
      <c r="T211" t="s">
        <v>15206</v>
      </c>
      <c r="U211" t="s">
        <v>102</v>
      </c>
      <c r="V211" t="s">
        <v>15057</v>
      </c>
      <c r="W211" t="s">
        <v>13</v>
      </c>
      <c r="X211" t="s">
        <v>105</v>
      </c>
      <c r="Y211" t="s">
        <v>1390</v>
      </c>
      <c r="Z211" s="37">
        <v>1</v>
      </c>
      <c r="AA211" t="s">
        <v>107</v>
      </c>
      <c r="AB211" s="37">
        <v>275729</v>
      </c>
      <c r="AC211" s="37">
        <v>196537</v>
      </c>
      <c r="AD211" s="37">
        <v>275729</v>
      </c>
    </row>
    <row r="212" spans="1:30">
      <c r="A212" t="s">
        <v>242</v>
      </c>
      <c r="B212" t="s">
        <v>248</v>
      </c>
      <c r="C212" t="s">
        <v>244</v>
      </c>
      <c r="D212" t="s">
        <v>309</v>
      </c>
      <c r="E212" t="s">
        <v>15207</v>
      </c>
      <c r="F212" t="s">
        <v>15208</v>
      </c>
      <c r="G212" t="s">
        <v>947</v>
      </c>
      <c r="H212" t="s">
        <v>248</v>
      </c>
      <c r="I212" t="s">
        <v>242</v>
      </c>
      <c r="J212" t="s">
        <v>15209</v>
      </c>
      <c r="K212" t="s">
        <v>13115</v>
      </c>
      <c r="L212" t="s">
        <v>15210</v>
      </c>
      <c r="M212" s="35">
        <v>46009.630555555559</v>
      </c>
      <c r="N212" s="35">
        <v>46010.54791666667</v>
      </c>
      <c r="P212" t="s">
        <v>14052</v>
      </c>
      <c r="Q212" t="s">
        <v>1356</v>
      </c>
      <c r="R212" t="s">
        <v>14105</v>
      </c>
      <c r="S212" t="s">
        <v>1347</v>
      </c>
      <c r="T212" t="s">
        <v>15211</v>
      </c>
      <c r="U212" t="s">
        <v>102</v>
      </c>
      <c r="V212" t="s">
        <v>107</v>
      </c>
      <c r="W212" t="s">
        <v>8</v>
      </c>
      <c r="X212" t="s">
        <v>105</v>
      </c>
      <c r="Y212" t="s">
        <v>263</v>
      </c>
      <c r="Z212" s="37">
        <v>1</v>
      </c>
      <c r="AA212" t="s">
        <v>107</v>
      </c>
      <c r="AB212" s="37">
        <v>65960</v>
      </c>
      <c r="AC212" s="37">
        <v>75096</v>
      </c>
      <c r="AD212" s="37">
        <v>65960</v>
      </c>
    </row>
    <row r="213" spans="1:30">
      <c r="A213" t="s">
        <v>417</v>
      </c>
      <c r="B213" t="s">
        <v>86</v>
      </c>
      <c r="C213" t="s">
        <v>87</v>
      </c>
      <c r="D213" t="s">
        <v>4188</v>
      </c>
      <c r="E213" t="s">
        <v>15212</v>
      </c>
      <c r="F213" t="s">
        <v>14574</v>
      </c>
      <c r="G213" t="s">
        <v>947</v>
      </c>
      <c r="H213" t="s">
        <v>1534</v>
      </c>
      <c r="I213" t="s">
        <v>4191</v>
      </c>
      <c r="J213" t="s">
        <v>14575</v>
      </c>
      <c r="K213" t="s">
        <v>13115</v>
      </c>
      <c r="L213" t="s">
        <v>15213</v>
      </c>
      <c r="M213" s="35">
        <v>46009.655555555553</v>
      </c>
      <c r="N213" s="35">
        <v>46010.404166666667</v>
      </c>
      <c r="P213" t="s">
        <v>14052</v>
      </c>
      <c r="Q213" t="s">
        <v>14053</v>
      </c>
      <c r="R213" t="s">
        <v>14687</v>
      </c>
      <c r="S213" t="s">
        <v>1483</v>
      </c>
      <c r="T213" t="s">
        <v>15214</v>
      </c>
      <c r="U213" t="s">
        <v>955</v>
      </c>
      <c r="W213" t="s">
        <v>104</v>
      </c>
      <c r="X213" t="s">
        <v>282</v>
      </c>
      <c r="Y213" t="s">
        <v>6494</v>
      </c>
      <c r="Z213" s="37">
        <v>0</v>
      </c>
      <c r="AA213" t="s">
        <v>107</v>
      </c>
      <c r="AB213" s="37">
        <v>41241</v>
      </c>
      <c r="AC213" s="37">
        <v>0</v>
      </c>
      <c r="AD213" s="37">
        <v>41241</v>
      </c>
    </row>
    <row r="214" spans="1:30">
      <c r="A214" t="s">
        <v>189</v>
      </c>
      <c r="B214" t="s">
        <v>190</v>
      </c>
      <c r="C214" t="s">
        <v>191</v>
      </c>
      <c r="D214" t="s">
        <v>210</v>
      </c>
      <c r="E214" t="s">
        <v>15215</v>
      </c>
      <c r="F214" t="s">
        <v>15216</v>
      </c>
      <c r="G214" t="s">
        <v>947</v>
      </c>
      <c r="H214" t="s">
        <v>195</v>
      </c>
      <c r="I214" t="s">
        <v>189</v>
      </c>
      <c r="J214" t="s">
        <v>15217</v>
      </c>
      <c r="K214" t="s">
        <v>13115</v>
      </c>
      <c r="L214" t="s">
        <v>15218</v>
      </c>
      <c r="M214" s="35">
        <v>46009.65902777778</v>
      </c>
      <c r="N214" s="35">
        <v>46010.475694444453</v>
      </c>
      <c r="P214" t="s">
        <v>14038</v>
      </c>
      <c r="Q214" t="s">
        <v>983</v>
      </c>
      <c r="R214" t="s">
        <v>14072</v>
      </c>
      <c r="S214" t="s">
        <v>100</v>
      </c>
      <c r="T214" t="s">
        <v>15219</v>
      </c>
      <c r="U214" t="s">
        <v>102</v>
      </c>
      <c r="V214" t="s">
        <v>15220</v>
      </c>
      <c r="W214" t="s">
        <v>8</v>
      </c>
      <c r="X214" t="s">
        <v>105</v>
      </c>
      <c r="Y214" t="s">
        <v>553</v>
      </c>
      <c r="Z214" s="37">
        <v>1</v>
      </c>
      <c r="AA214" t="s">
        <v>107</v>
      </c>
      <c r="AB214" s="37">
        <v>65960</v>
      </c>
      <c r="AC214" s="37">
        <v>75096</v>
      </c>
      <c r="AD214" s="37">
        <v>65960</v>
      </c>
    </row>
    <row r="215" spans="1:30">
      <c r="A215" t="s">
        <v>159</v>
      </c>
      <c r="B215" t="s">
        <v>109</v>
      </c>
      <c r="C215" t="s">
        <v>160</v>
      </c>
      <c r="D215" t="s">
        <v>6583</v>
      </c>
      <c r="E215" t="s">
        <v>15221</v>
      </c>
      <c r="F215" t="s">
        <v>15222</v>
      </c>
      <c r="G215" t="s">
        <v>947</v>
      </c>
      <c r="H215" t="s">
        <v>165</v>
      </c>
      <c r="I215" t="s">
        <v>6584</v>
      </c>
      <c r="J215" t="s">
        <v>15223</v>
      </c>
      <c r="K215" t="s">
        <v>13115</v>
      </c>
      <c r="L215" t="s">
        <v>15224</v>
      </c>
      <c r="M215" s="35">
        <v>46009.67291666667</v>
      </c>
      <c r="N215" s="35">
        <v>46010.54791666667</v>
      </c>
      <c r="P215" t="s">
        <v>14038</v>
      </c>
      <c r="Q215" t="s">
        <v>983</v>
      </c>
      <c r="R215" t="s">
        <v>14072</v>
      </c>
      <c r="T215" t="s">
        <v>15225</v>
      </c>
      <c r="U215" t="s">
        <v>955</v>
      </c>
      <c r="W215" t="s">
        <v>8</v>
      </c>
      <c r="X215" t="s">
        <v>105</v>
      </c>
      <c r="Y215" t="s">
        <v>170</v>
      </c>
      <c r="Z215" s="37">
        <v>0</v>
      </c>
      <c r="AA215" t="s">
        <v>107</v>
      </c>
      <c r="AB215" s="37">
        <v>41241</v>
      </c>
      <c r="AC215" s="37">
        <v>0</v>
      </c>
      <c r="AD215" s="37">
        <v>41241</v>
      </c>
    </row>
    <row r="216" spans="1:30">
      <c r="A216" t="s">
        <v>147</v>
      </c>
      <c r="B216" t="s">
        <v>124</v>
      </c>
      <c r="C216" t="s">
        <v>125</v>
      </c>
      <c r="D216" t="s">
        <v>14861</v>
      </c>
      <c r="E216" t="s">
        <v>15226</v>
      </c>
      <c r="F216" t="s">
        <v>14863</v>
      </c>
      <c r="G216" t="s">
        <v>947</v>
      </c>
      <c r="H216" t="s">
        <v>151</v>
      </c>
      <c r="I216" t="s">
        <v>14864</v>
      </c>
      <c r="J216" t="s">
        <v>14865</v>
      </c>
      <c r="K216" t="s">
        <v>13115</v>
      </c>
      <c r="L216" t="s">
        <v>15227</v>
      </c>
      <c r="M216" s="35">
        <v>46009.696527777778</v>
      </c>
      <c r="N216" s="35">
        <v>46010.611805555563</v>
      </c>
      <c r="P216" t="s">
        <v>951</v>
      </c>
      <c r="Q216" t="s">
        <v>962</v>
      </c>
      <c r="R216" t="s">
        <v>962</v>
      </c>
      <c r="S216" t="s">
        <v>100</v>
      </c>
      <c r="T216" t="s">
        <v>15228</v>
      </c>
      <c r="U216" t="s">
        <v>102</v>
      </c>
      <c r="V216" t="s">
        <v>14868</v>
      </c>
      <c r="W216" t="s">
        <v>15</v>
      </c>
      <c r="X216" t="s">
        <v>105</v>
      </c>
      <c r="Y216" t="s">
        <v>135</v>
      </c>
      <c r="Z216" s="37">
        <v>1</v>
      </c>
      <c r="AA216" t="s">
        <v>107</v>
      </c>
      <c r="AB216" s="37">
        <v>479589</v>
      </c>
      <c r="AC216" s="37">
        <v>196537</v>
      </c>
      <c r="AD216" s="37">
        <v>479589</v>
      </c>
    </row>
    <row r="217" spans="1:30">
      <c r="A217" t="s">
        <v>242</v>
      </c>
      <c r="B217" t="s">
        <v>248</v>
      </c>
      <c r="C217" t="s">
        <v>244</v>
      </c>
      <c r="D217" t="s">
        <v>309</v>
      </c>
      <c r="E217" t="s">
        <v>15229</v>
      </c>
      <c r="F217" t="s">
        <v>14506</v>
      </c>
      <c r="G217" t="s">
        <v>947</v>
      </c>
      <c r="H217" t="s">
        <v>248</v>
      </c>
      <c r="I217" t="s">
        <v>242</v>
      </c>
      <c r="J217" t="s">
        <v>14507</v>
      </c>
      <c r="K217" t="s">
        <v>13115</v>
      </c>
      <c r="L217" t="s">
        <v>15230</v>
      </c>
      <c r="M217" s="35">
        <v>46009.703472222223</v>
      </c>
      <c r="N217" s="35">
        <v>46010.43472222222</v>
      </c>
      <c r="P217" t="s">
        <v>14052</v>
      </c>
      <c r="Q217" t="s">
        <v>14053</v>
      </c>
      <c r="R217" t="s">
        <v>14156</v>
      </c>
      <c r="S217" t="s">
        <v>1483</v>
      </c>
      <c r="T217" t="s">
        <v>15231</v>
      </c>
      <c r="U217" t="s">
        <v>955</v>
      </c>
      <c r="W217" t="s">
        <v>8</v>
      </c>
      <c r="X217" t="s">
        <v>105</v>
      </c>
      <c r="Y217" t="s">
        <v>6592</v>
      </c>
      <c r="Z217" s="37">
        <v>0</v>
      </c>
      <c r="AA217" t="s">
        <v>107</v>
      </c>
      <c r="AB217" s="37">
        <v>41241</v>
      </c>
      <c r="AC217" s="37">
        <v>0</v>
      </c>
      <c r="AD217" s="37">
        <v>41241</v>
      </c>
    </row>
    <row r="218" spans="1:30">
      <c r="A218" t="s">
        <v>242</v>
      </c>
      <c r="B218" t="s">
        <v>248</v>
      </c>
      <c r="C218" t="s">
        <v>244</v>
      </c>
      <c r="D218" t="s">
        <v>6670</v>
      </c>
      <c r="E218" t="s">
        <v>15232</v>
      </c>
      <c r="F218" t="s">
        <v>15233</v>
      </c>
      <c r="G218" t="s">
        <v>947</v>
      </c>
      <c r="H218" t="s">
        <v>248</v>
      </c>
      <c r="I218" t="s">
        <v>6671</v>
      </c>
      <c r="J218" t="s">
        <v>15234</v>
      </c>
      <c r="K218" t="s">
        <v>13115</v>
      </c>
      <c r="L218" t="s">
        <v>15235</v>
      </c>
      <c r="M218" s="35">
        <v>46009.722916666673</v>
      </c>
      <c r="N218" s="35">
        <v>46010.618750000001</v>
      </c>
      <c r="P218" t="s">
        <v>1000</v>
      </c>
      <c r="Q218" t="s">
        <v>1323</v>
      </c>
      <c r="R218" t="s">
        <v>1849</v>
      </c>
      <c r="S218" t="s">
        <v>100</v>
      </c>
      <c r="T218" t="s">
        <v>15236</v>
      </c>
      <c r="U218" t="s">
        <v>102</v>
      </c>
      <c r="V218" t="s">
        <v>15237</v>
      </c>
      <c r="W218" t="s">
        <v>11</v>
      </c>
      <c r="X218" t="s">
        <v>105</v>
      </c>
      <c r="Y218" t="s">
        <v>3485</v>
      </c>
      <c r="Z218" s="37">
        <v>1</v>
      </c>
      <c r="AA218" t="s">
        <v>107</v>
      </c>
      <c r="AB218" s="37">
        <v>144968</v>
      </c>
      <c r="AC218" s="37">
        <v>140396</v>
      </c>
      <c r="AD218" s="37">
        <v>144968</v>
      </c>
    </row>
    <row r="219" spans="1:30">
      <c r="A219" t="s">
        <v>242</v>
      </c>
      <c r="B219" t="s">
        <v>248</v>
      </c>
      <c r="C219" t="s">
        <v>244</v>
      </c>
      <c r="D219" t="s">
        <v>309</v>
      </c>
      <c r="E219" t="s">
        <v>15238</v>
      </c>
      <c r="F219" t="s">
        <v>15239</v>
      </c>
      <c r="G219" t="s">
        <v>947</v>
      </c>
      <c r="H219" t="s">
        <v>248</v>
      </c>
      <c r="I219" t="s">
        <v>242</v>
      </c>
      <c r="J219" t="s">
        <v>15240</v>
      </c>
      <c r="K219" t="s">
        <v>13115</v>
      </c>
      <c r="L219" t="s">
        <v>15241</v>
      </c>
      <c r="M219" s="35">
        <v>46009.724305555559</v>
      </c>
      <c r="N219" s="35">
        <v>46010.633333333331</v>
      </c>
      <c r="P219" t="s">
        <v>14052</v>
      </c>
      <c r="Q219" t="s">
        <v>1356</v>
      </c>
      <c r="R219" t="s">
        <v>14061</v>
      </c>
      <c r="S219" t="s">
        <v>1483</v>
      </c>
      <c r="T219" t="s">
        <v>15242</v>
      </c>
      <c r="U219" t="s">
        <v>955</v>
      </c>
      <c r="W219" t="s">
        <v>8</v>
      </c>
      <c r="X219" t="s">
        <v>105</v>
      </c>
      <c r="Y219" t="s">
        <v>6592</v>
      </c>
      <c r="Z219" s="37">
        <v>0</v>
      </c>
      <c r="AA219" t="s">
        <v>107</v>
      </c>
      <c r="AB219" s="37">
        <v>41241</v>
      </c>
      <c r="AC219" s="37">
        <v>0</v>
      </c>
      <c r="AD219" s="37">
        <v>41241</v>
      </c>
    </row>
    <row r="220" spans="1:30">
      <c r="A220" t="s">
        <v>242</v>
      </c>
      <c r="B220" t="s">
        <v>243</v>
      </c>
      <c r="C220" t="s">
        <v>244</v>
      </c>
      <c r="D220" t="s">
        <v>6636</v>
      </c>
      <c r="E220" t="s">
        <v>15243</v>
      </c>
      <c r="F220" t="s">
        <v>13724</v>
      </c>
      <c r="G220" t="s">
        <v>947</v>
      </c>
      <c r="H220" t="s">
        <v>248</v>
      </c>
      <c r="I220" t="s">
        <v>6637</v>
      </c>
      <c r="J220" t="s">
        <v>13725</v>
      </c>
      <c r="K220" t="s">
        <v>13115</v>
      </c>
      <c r="L220" t="s">
        <v>15244</v>
      </c>
      <c r="M220" s="35">
        <v>46010.407638888893</v>
      </c>
      <c r="N220" s="35">
        <v>46010.554861111108</v>
      </c>
      <c r="P220" t="s">
        <v>1000</v>
      </c>
      <c r="Q220" t="s">
        <v>1464</v>
      </c>
      <c r="R220" t="s">
        <v>1465</v>
      </c>
      <c r="S220" t="s">
        <v>100</v>
      </c>
      <c r="T220" t="s">
        <v>15245</v>
      </c>
      <c r="U220" t="s">
        <v>102</v>
      </c>
      <c r="V220" t="s">
        <v>13728</v>
      </c>
      <c r="W220" t="s">
        <v>11</v>
      </c>
      <c r="X220" t="s">
        <v>105</v>
      </c>
      <c r="Y220" t="s">
        <v>3485</v>
      </c>
      <c r="Z220" s="37">
        <v>1</v>
      </c>
      <c r="AA220" t="s">
        <v>107</v>
      </c>
      <c r="AB220" s="37">
        <v>144968</v>
      </c>
      <c r="AC220" s="37">
        <v>140396</v>
      </c>
      <c r="AD220" s="37">
        <v>144968</v>
      </c>
    </row>
    <row r="221" spans="1:30">
      <c r="A221" t="s">
        <v>189</v>
      </c>
      <c r="B221" t="s">
        <v>190</v>
      </c>
      <c r="C221" t="s">
        <v>191</v>
      </c>
      <c r="D221" t="s">
        <v>905</v>
      </c>
      <c r="E221" t="s">
        <v>15246</v>
      </c>
      <c r="F221" t="s">
        <v>14488</v>
      </c>
      <c r="G221" t="s">
        <v>947</v>
      </c>
      <c r="H221" t="s">
        <v>195</v>
      </c>
      <c r="I221" t="s">
        <v>908</v>
      </c>
      <c r="J221" t="s">
        <v>14489</v>
      </c>
      <c r="K221" t="s">
        <v>13115</v>
      </c>
      <c r="L221" t="s">
        <v>15247</v>
      </c>
      <c r="M221" s="35">
        <v>46010.458333333343</v>
      </c>
      <c r="N221" s="35">
        <v>46010.637499999997</v>
      </c>
      <c r="P221" t="s">
        <v>14052</v>
      </c>
      <c r="Q221" t="s">
        <v>14053</v>
      </c>
      <c r="R221" t="s">
        <v>14336</v>
      </c>
      <c r="S221" t="s">
        <v>1483</v>
      </c>
      <c r="T221" t="s">
        <v>15248</v>
      </c>
      <c r="U221" t="s">
        <v>955</v>
      </c>
      <c r="W221" t="s">
        <v>8</v>
      </c>
      <c r="X221" t="s">
        <v>105</v>
      </c>
      <c r="Y221" t="s">
        <v>2390</v>
      </c>
      <c r="Z221" s="37">
        <v>0</v>
      </c>
      <c r="AA221" t="s">
        <v>107</v>
      </c>
      <c r="AB221" s="37">
        <v>41241</v>
      </c>
      <c r="AC221" s="37">
        <v>0</v>
      </c>
      <c r="AD221" s="37">
        <v>41241</v>
      </c>
    </row>
    <row r="222" spans="1:30">
      <c r="A222" t="s">
        <v>242</v>
      </c>
      <c r="B222" t="s">
        <v>248</v>
      </c>
      <c r="C222" t="s">
        <v>244</v>
      </c>
      <c r="D222" t="s">
        <v>309</v>
      </c>
      <c r="E222" t="s">
        <v>15249</v>
      </c>
      <c r="F222" t="s">
        <v>14506</v>
      </c>
      <c r="G222" t="s">
        <v>947</v>
      </c>
      <c r="H222" t="s">
        <v>248</v>
      </c>
      <c r="I222" t="s">
        <v>242</v>
      </c>
      <c r="J222" t="s">
        <v>14507</v>
      </c>
      <c r="K222" t="s">
        <v>13115</v>
      </c>
      <c r="L222" t="s">
        <v>15250</v>
      </c>
      <c r="M222" s="35">
        <v>46009.703472222223</v>
      </c>
      <c r="N222" s="35">
        <v>46010.48541666667</v>
      </c>
      <c r="P222" t="s">
        <v>14052</v>
      </c>
      <c r="Q222" t="s">
        <v>14053</v>
      </c>
      <c r="R222" t="s">
        <v>14156</v>
      </c>
      <c r="S222" t="s">
        <v>1483</v>
      </c>
      <c r="T222" t="s">
        <v>15251</v>
      </c>
      <c r="U222" t="s">
        <v>955</v>
      </c>
      <c r="W222" t="s">
        <v>8</v>
      </c>
      <c r="X222" t="s">
        <v>105</v>
      </c>
      <c r="Y222" t="s">
        <v>6592</v>
      </c>
      <c r="Z222" s="37">
        <v>0</v>
      </c>
      <c r="AA222" t="s">
        <v>107</v>
      </c>
      <c r="AB222" s="37">
        <v>41241</v>
      </c>
      <c r="AC222" s="37">
        <v>0</v>
      </c>
      <c r="AD222" s="37">
        <v>41241</v>
      </c>
    </row>
    <row r="223" spans="1:30">
      <c r="A223" t="s">
        <v>297</v>
      </c>
      <c r="B223" t="s">
        <v>109</v>
      </c>
      <c r="C223" t="s">
        <v>110</v>
      </c>
      <c r="D223" t="s">
        <v>352</v>
      </c>
      <c r="E223" t="s">
        <v>15252</v>
      </c>
      <c r="F223" t="s">
        <v>15253</v>
      </c>
      <c r="G223" t="s">
        <v>947</v>
      </c>
      <c r="H223" t="s">
        <v>302</v>
      </c>
      <c r="I223" t="s">
        <v>297</v>
      </c>
      <c r="J223" t="s">
        <v>15254</v>
      </c>
      <c r="K223" t="s">
        <v>13115</v>
      </c>
      <c r="L223" t="s">
        <v>15255</v>
      </c>
      <c r="M223" s="35">
        <v>46010.488194444442</v>
      </c>
      <c r="N223" s="35">
        <v>46010.646527777782</v>
      </c>
      <c r="P223" t="s">
        <v>951</v>
      </c>
      <c r="Q223" t="s">
        <v>983</v>
      </c>
      <c r="R223" t="s">
        <v>2251</v>
      </c>
      <c r="S223" t="s">
        <v>100</v>
      </c>
      <c r="T223" t="s">
        <v>15256</v>
      </c>
      <c r="U223" t="s">
        <v>102</v>
      </c>
      <c r="V223" t="s">
        <v>15257</v>
      </c>
      <c r="W223" t="s">
        <v>8</v>
      </c>
      <c r="X223" t="s">
        <v>105</v>
      </c>
      <c r="Y223" t="s">
        <v>1215</v>
      </c>
      <c r="Z223" s="37">
        <v>1</v>
      </c>
      <c r="AA223" t="s">
        <v>107</v>
      </c>
      <c r="AB223" s="37">
        <v>65960</v>
      </c>
      <c r="AC223" s="37">
        <v>75096</v>
      </c>
      <c r="AD223" s="37">
        <v>65960</v>
      </c>
    </row>
    <row r="224" spans="1:30">
      <c r="A224" t="s">
        <v>284</v>
      </c>
      <c r="B224" t="s">
        <v>957</v>
      </c>
      <c r="C224" t="s">
        <v>286</v>
      </c>
      <c r="D224" t="s">
        <v>1834</v>
      </c>
      <c r="E224" t="s">
        <v>15258</v>
      </c>
      <c r="F224" t="s">
        <v>15259</v>
      </c>
      <c r="G224" t="s">
        <v>947</v>
      </c>
      <c r="H224" t="s">
        <v>290</v>
      </c>
      <c r="I224" t="s">
        <v>1837</v>
      </c>
      <c r="J224" t="s">
        <v>15260</v>
      </c>
      <c r="K224" t="s">
        <v>13115</v>
      </c>
      <c r="L224" t="s">
        <v>15261</v>
      </c>
      <c r="M224" s="35">
        <v>46010.490972222222</v>
      </c>
      <c r="N224" s="35">
        <v>46011.577777777777</v>
      </c>
      <c r="P224" t="s">
        <v>14038</v>
      </c>
      <c r="Q224" t="s">
        <v>14390</v>
      </c>
      <c r="R224" t="s">
        <v>14391</v>
      </c>
      <c r="S224" t="s">
        <v>100</v>
      </c>
      <c r="T224" t="s">
        <v>15262</v>
      </c>
      <c r="U224" t="s">
        <v>102</v>
      </c>
      <c r="V224" t="s">
        <v>15263</v>
      </c>
      <c r="W224" t="s">
        <v>11</v>
      </c>
      <c r="X224" t="s">
        <v>105</v>
      </c>
      <c r="Y224" t="s">
        <v>2042</v>
      </c>
      <c r="Z224" s="37">
        <v>1</v>
      </c>
      <c r="AA224" t="s">
        <v>107</v>
      </c>
      <c r="AB224" s="37">
        <v>144968</v>
      </c>
      <c r="AC224" s="37">
        <v>140396</v>
      </c>
      <c r="AD224" s="37">
        <v>144968</v>
      </c>
    </row>
    <row r="225" spans="1:30">
      <c r="A225" t="s">
        <v>108</v>
      </c>
      <c r="B225" t="s">
        <v>109</v>
      </c>
      <c r="C225" t="s">
        <v>110</v>
      </c>
      <c r="D225" t="s">
        <v>180</v>
      </c>
      <c r="E225" t="s">
        <v>15264</v>
      </c>
      <c r="F225" t="s">
        <v>15265</v>
      </c>
      <c r="G225" t="s">
        <v>947</v>
      </c>
      <c r="H225" t="s">
        <v>183</v>
      </c>
      <c r="I225" t="s">
        <v>108</v>
      </c>
      <c r="J225" t="s">
        <v>15266</v>
      </c>
      <c r="K225" t="s">
        <v>13115</v>
      </c>
      <c r="L225" t="s">
        <v>15267</v>
      </c>
      <c r="M225" s="35">
        <v>46010.513194444437</v>
      </c>
      <c r="N225" s="35">
        <v>46011.490972222222</v>
      </c>
      <c r="P225" t="s">
        <v>951</v>
      </c>
      <c r="Q225" t="s">
        <v>983</v>
      </c>
      <c r="R225" t="s">
        <v>984</v>
      </c>
      <c r="S225" t="s">
        <v>100</v>
      </c>
      <c r="T225" t="s">
        <v>15268</v>
      </c>
      <c r="U225" t="s">
        <v>102</v>
      </c>
      <c r="V225" t="s">
        <v>15269</v>
      </c>
      <c r="W225" t="s">
        <v>8</v>
      </c>
      <c r="X225" t="s">
        <v>105</v>
      </c>
      <c r="Y225" t="s">
        <v>976</v>
      </c>
      <c r="Z225" s="37">
        <v>1</v>
      </c>
      <c r="AA225" t="s">
        <v>107</v>
      </c>
      <c r="AB225" s="37">
        <v>65960</v>
      </c>
      <c r="AC225" s="37">
        <v>75096</v>
      </c>
      <c r="AD225" s="37">
        <v>65960</v>
      </c>
    </row>
    <row r="226" spans="1:30">
      <c r="A226" t="s">
        <v>242</v>
      </c>
      <c r="B226" t="s">
        <v>248</v>
      </c>
      <c r="C226" t="s">
        <v>244</v>
      </c>
      <c r="D226" t="s">
        <v>6103</v>
      </c>
      <c r="E226" t="s">
        <v>15270</v>
      </c>
      <c r="F226" t="s">
        <v>15271</v>
      </c>
      <c r="G226" t="s">
        <v>947</v>
      </c>
      <c r="H226" t="s">
        <v>248</v>
      </c>
      <c r="I226" t="s">
        <v>6106</v>
      </c>
      <c r="J226" t="s">
        <v>15272</v>
      </c>
      <c r="K226" t="s">
        <v>13115</v>
      </c>
      <c r="L226" t="s">
        <v>15273</v>
      </c>
      <c r="M226" s="35">
        <v>46010.521527777782</v>
      </c>
      <c r="N226" s="35">
        <v>46013.484027777777</v>
      </c>
      <c r="P226" t="s">
        <v>1000</v>
      </c>
      <c r="Q226" t="s">
        <v>1001</v>
      </c>
      <c r="R226" t="s">
        <v>1002</v>
      </c>
      <c r="S226" t="s">
        <v>100</v>
      </c>
      <c r="T226" t="s">
        <v>15274</v>
      </c>
      <c r="U226" t="s">
        <v>102</v>
      </c>
      <c r="V226" t="s">
        <v>15275</v>
      </c>
      <c r="W226" t="s">
        <v>11</v>
      </c>
      <c r="X226" t="s">
        <v>105</v>
      </c>
      <c r="Y226" t="s">
        <v>316</v>
      </c>
      <c r="Z226" s="37">
        <v>1</v>
      </c>
      <c r="AA226" t="s">
        <v>107</v>
      </c>
      <c r="AB226" s="37">
        <v>144968</v>
      </c>
      <c r="AC226" s="37">
        <v>140396</v>
      </c>
      <c r="AD226" s="37">
        <v>144968</v>
      </c>
    </row>
    <row r="227" spans="1:30">
      <c r="A227" t="s">
        <v>242</v>
      </c>
      <c r="B227" t="s">
        <v>248</v>
      </c>
      <c r="C227" t="s">
        <v>244</v>
      </c>
      <c r="D227" t="s">
        <v>309</v>
      </c>
      <c r="E227" t="s">
        <v>15276</v>
      </c>
      <c r="F227" t="s">
        <v>15277</v>
      </c>
      <c r="G227" t="s">
        <v>947</v>
      </c>
      <c r="H227" t="s">
        <v>248</v>
      </c>
      <c r="I227" t="s">
        <v>242</v>
      </c>
      <c r="J227" t="s">
        <v>15278</v>
      </c>
      <c r="K227" t="s">
        <v>13115</v>
      </c>
      <c r="L227" t="s">
        <v>15279</v>
      </c>
      <c r="M227" s="35">
        <v>46010.532638888893</v>
      </c>
      <c r="N227" s="35">
        <v>46010.622916666667</v>
      </c>
      <c r="P227" t="s">
        <v>951</v>
      </c>
      <c r="Q227" t="s">
        <v>1100</v>
      </c>
      <c r="R227" t="s">
        <v>993</v>
      </c>
      <c r="S227" t="s">
        <v>100</v>
      </c>
      <c r="T227" t="s">
        <v>15280</v>
      </c>
      <c r="U227" t="s">
        <v>102</v>
      </c>
      <c r="V227" t="s">
        <v>15281</v>
      </c>
      <c r="W227" t="s">
        <v>8</v>
      </c>
      <c r="X227" t="s">
        <v>105</v>
      </c>
      <c r="Y227" t="s">
        <v>1650</v>
      </c>
      <c r="Z227" s="37">
        <v>1</v>
      </c>
      <c r="AA227" t="s">
        <v>107</v>
      </c>
      <c r="AB227" s="37">
        <v>65960</v>
      </c>
      <c r="AC227" s="37">
        <v>75096</v>
      </c>
      <c r="AD227" s="37">
        <v>65960</v>
      </c>
    </row>
    <row r="228" spans="1:30">
      <c r="A228" t="s">
        <v>297</v>
      </c>
      <c r="B228" t="s">
        <v>109</v>
      </c>
      <c r="C228" t="s">
        <v>110</v>
      </c>
      <c r="D228" t="s">
        <v>299</v>
      </c>
      <c r="E228" t="s">
        <v>15282</v>
      </c>
      <c r="F228" t="s">
        <v>14339</v>
      </c>
      <c r="G228" t="s">
        <v>947</v>
      </c>
      <c r="H228" t="s">
        <v>302</v>
      </c>
      <c r="I228" t="s">
        <v>303</v>
      </c>
      <c r="J228" t="s">
        <v>14340</v>
      </c>
      <c r="K228" t="s">
        <v>13115</v>
      </c>
      <c r="L228" t="s">
        <v>15283</v>
      </c>
      <c r="M228" s="35">
        <v>46010.550694444442</v>
      </c>
      <c r="N228" s="35">
        <v>46011.505555555559</v>
      </c>
      <c r="P228" t="s">
        <v>14052</v>
      </c>
      <c r="Q228" t="s">
        <v>14053</v>
      </c>
      <c r="R228" t="s">
        <v>14054</v>
      </c>
      <c r="S228" t="s">
        <v>100</v>
      </c>
      <c r="T228" t="s">
        <v>15284</v>
      </c>
      <c r="U228" t="s">
        <v>102</v>
      </c>
      <c r="V228" t="s">
        <v>15285</v>
      </c>
      <c r="W228" t="s">
        <v>8</v>
      </c>
      <c r="X228" t="s">
        <v>105</v>
      </c>
      <c r="Y228" t="s">
        <v>308</v>
      </c>
      <c r="Z228" s="37">
        <v>1</v>
      </c>
      <c r="AA228" t="s">
        <v>107</v>
      </c>
      <c r="AB228" s="37">
        <v>65960</v>
      </c>
      <c r="AC228" s="37">
        <v>75096</v>
      </c>
      <c r="AD228" s="37">
        <v>65960</v>
      </c>
    </row>
    <row r="229" spans="1:30">
      <c r="A229" t="s">
        <v>242</v>
      </c>
      <c r="B229" t="s">
        <v>248</v>
      </c>
      <c r="C229" t="s">
        <v>244</v>
      </c>
      <c r="D229" t="s">
        <v>1643</v>
      </c>
      <c r="E229" t="s">
        <v>15286</v>
      </c>
      <c r="F229" t="s">
        <v>15287</v>
      </c>
      <c r="G229" t="s">
        <v>947</v>
      </c>
      <c r="H229" t="s">
        <v>248</v>
      </c>
      <c r="I229" t="s">
        <v>1646</v>
      </c>
      <c r="J229" t="s">
        <v>15288</v>
      </c>
      <c r="K229" t="s">
        <v>13115</v>
      </c>
      <c r="L229" t="s">
        <v>15289</v>
      </c>
      <c r="M229" s="35">
        <v>46010.625694444447</v>
      </c>
      <c r="N229" s="35">
        <v>46011.40902777778</v>
      </c>
      <c r="P229" t="s">
        <v>951</v>
      </c>
      <c r="Q229" t="s">
        <v>1100</v>
      </c>
      <c r="R229" t="s">
        <v>1346</v>
      </c>
      <c r="S229" t="s">
        <v>100</v>
      </c>
      <c r="T229" t="s">
        <v>15290</v>
      </c>
      <c r="U229" t="s">
        <v>102</v>
      </c>
      <c r="V229" t="s">
        <v>15291</v>
      </c>
      <c r="W229" t="s">
        <v>8</v>
      </c>
      <c r="X229" t="s">
        <v>105</v>
      </c>
      <c r="Y229" t="s">
        <v>1658</v>
      </c>
      <c r="Z229" s="37">
        <v>1</v>
      </c>
      <c r="AA229" t="s">
        <v>107</v>
      </c>
      <c r="AB229" s="37">
        <v>65960</v>
      </c>
      <c r="AC229" s="37">
        <v>75096</v>
      </c>
      <c r="AD229" s="37">
        <v>65960</v>
      </c>
    </row>
    <row r="230" spans="1:30">
      <c r="A230" t="s">
        <v>417</v>
      </c>
      <c r="B230" t="s">
        <v>86</v>
      </c>
      <c r="C230" t="s">
        <v>87</v>
      </c>
      <c r="D230" t="s">
        <v>1471</v>
      </c>
      <c r="E230" t="s">
        <v>15292</v>
      </c>
      <c r="F230" t="s">
        <v>15293</v>
      </c>
      <c r="G230" t="s">
        <v>947</v>
      </c>
      <c r="H230" t="s">
        <v>455</v>
      </c>
      <c r="I230" t="s">
        <v>1474</v>
      </c>
      <c r="J230" t="s">
        <v>15294</v>
      </c>
      <c r="K230" t="s">
        <v>13115</v>
      </c>
      <c r="L230" t="s">
        <v>15295</v>
      </c>
      <c r="M230" s="35">
        <v>46010.647222222222</v>
      </c>
      <c r="N230" s="35">
        <v>46013.630555555559</v>
      </c>
      <c r="P230" t="s">
        <v>951</v>
      </c>
      <c r="Q230" t="s">
        <v>1056</v>
      </c>
      <c r="R230" t="s">
        <v>993</v>
      </c>
      <c r="S230" t="s">
        <v>100</v>
      </c>
      <c r="T230" t="s">
        <v>15296</v>
      </c>
      <c r="U230" t="s">
        <v>102</v>
      </c>
      <c r="V230" t="s">
        <v>15297</v>
      </c>
      <c r="W230" t="s">
        <v>13</v>
      </c>
      <c r="X230" t="s">
        <v>105</v>
      </c>
      <c r="Y230" t="s">
        <v>749</v>
      </c>
      <c r="Z230" s="37">
        <v>1</v>
      </c>
      <c r="AA230" t="s">
        <v>107</v>
      </c>
      <c r="AB230" s="37">
        <v>275729</v>
      </c>
      <c r="AC230" s="37">
        <v>196537</v>
      </c>
      <c r="AD230" s="37">
        <v>275729</v>
      </c>
    </row>
    <row r="231" spans="1:30">
      <c r="A231" t="s">
        <v>297</v>
      </c>
      <c r="B231" t="s">
        <v>109</v>
      </c>
      <c r="C231" t="s">
        <v>110</v>
      </c>
      <c r="D231" t="s">
        <v>352</v>
      </c>
      <c r="E231" t="s">
        <v>15298</v>
      </c>
      <c r="F231" t="s">
        <v>15299</v>
      </c>
      <c r="G231" t="s">
        <v>947</v>
      </c>
      <c r="H231" t="s">
        <v>302</v>
      </c>
      <c r="I231" t="s">
        <v>297</v>
      </c>
      <c r="J231" t="s">
        <v>15300</v>
      </c>
      <c r="K231" t="s">
        <v>13115</v>
      </c>
      <c r="L231" t="s">
        <v>15301</v>
      </c>
      <c r="M231" s="35">
        <v>46011.410416666673</v>
      </c>
      <c r="N231" s="35">
        <v>46011.461111111108</v>
      </c>
      <c r="P231" t="s">
        <v>951</v>
      </c>
      <c r="Q231" t="s">
        <v>1100</v>
      </c>
      <c r="R231" t="s">
        <v>993</v>
      </c>
      <c r="T231" t="s">
        <v>15302</v>
      </c>
      <c r="U231" t="s">
        <v>955</v>
      </c>
      <c r="W231" t="s">
        <v>8</v>
      </c>
      <c r="X231" t="s">
        <v>105</v>
      </c>
      <c r="Y231" t="s">
        <v>1858</v>
      </c>
      <c r="Z231" s="37">
        <v>0</v>
      </c>
      <c r="AA231" t="s">
        <v>107</v>
      </c>
      <c r="AB231" s="37">
        <v>41241</v>
      </c>
      <c r="AC231" s="37">
        <v>0</v>
      </c>
      <c r="AD231" s="37">
        <v>41241</v>
      </c>
    </row>
    <row r="232" spans="1:30">
      <c r="A232" t="s">
        <v>707</v>
      </c>
      <c r="B232" t="s">
        <v>109</v>
      </c>
      <c r="C232" t="s">
        <v>160</v>
      </c>
      <c r="D232" t="s">
        <v>719</v>
      </c>
      <c r="E232" t="s">
        <v>15303</v>
      </c>
      <c r="F232" t="s">
        <v>15304</v>
      </c>
      <c r="G232" t="s">
        <v>947</v>
      </c>
      <c r="H232" t="s">
        <v>722</v>
      </c>
      <c r="I232" t="s">
        <v>707</v>
      </c>
      <c r="J232" t="s">
        <v>15305</v>
      </c>
      <c r="K232" t="s">
        <v>13115</v>
      </c>
      <c r="L232" t="s">
        <v>15306</v>
      </c>
      <c r="M232" s="35">
        <v>46011.458333333343</v>
      </c>
      <c r="N232" s="35">
        <v>46011.594444444447</v>
      </c>
      <c r="P232" t="s">
        <v>951</v>
      </c>
      <c r="Q232" t="s">
        <v>983</v>
      </c>
      <c r="R232" t="s">
        <v>984</v>
      </c>
      <c r="T232" t="s">
        <v>15307</v>
      </c>
      <c r="U232" t="s">
        <v>955</v>
      </c>
      <c r="W232" t="s">
        <v>8</v>
      </c>
      <c r="X232" t="s">
        <v>105</v>
      </c>
      <c r="Y232" t="s">
        <v>718</v>
      </c>
      <c r="Z232" s="37">
        <v>0</v>
      </c>
      <c r="AA232" t="s">
        <v>107</v>
      </c>
      <c r="AB232" s="37">
        <v>41241</v>
      </c>
      <c r="AC232" s="37">
        <v>0</v>
      </c>
      <c r="AD232" s="37">
        <v>41241</v>
      </c>
    </row>
    <row r="233" spans="1:30">
      <c r="A233" t="s">
        <v>242</v>
      </c>
      <c r="B233" t="s">
        <v>248</v>
      </c>
      <c r="C233" t="s">
        <v>244</v>
      </c>
      <c r="D233" t="s">
        <v>309</v>
      </c>
      <c r="E233" t="s">
        <v>15308</v>
      </c>
      <c r="F233" t="s">
        <v>14506</v>
      </c>
      <c r="G233" t="s">
        <v>947</v>
      </c>
      <c r="H233" t="s">
        <v>248</v>
      </c>
      <c r="I233" t="s">
        <v>242</v>
      </c>
      <c r="J233" t="s">
        <v>14507</v>
      </c>
      <c r="K233" t="s">
        <v>13115</v>
      </c>
      <c r="L233" t="s">
        <v>15309</v>
      </c>
      <c r="M233" s="35">
        <v>46011.475694444453</v>
      </c>
      <c r="N233" s="35">
        <v>46013.383333333331</v>
      </c>
      <c r="P233" t="s">
        <v>14052</v>
      </c>
      <c r="Q233" t="s">
        <v>14053</v>
      </c>
      <c r="R233" t="s">
        <v>14156</v>
      </c>
      <c r="S233" t="s">
        <v>1483</v>
      </c>
      <c r="T233" t="s">
        <v>15310</v>
      </c>
      <c r="U233" t="s">
        <v>955</v>
      </c>
      <c r="W233" t="s">
        <v>8</v>
      </c>
      <c r="X233" t="s">
        <v>105</v>
      </c>
      <c r="Y233" t="s">
        <v>6592</v>
      </c>
      <c r="Z233" s="37">
        <v>0</v>
      </c>
      <c r="AA233" t="s">
        <v>107</v>
      </c>
      <c r="AB233" s="37">
        <v>41241</v>
      </c>
      <c r="AC233" s="37">
        <v>0</v>
      </c>
      <c r="AD233" s="37">
        <v>41241</v>
      </c>
    </row>
    <row r="234" spans="1:30">
      <c r="A234" t="s">
        <v>297</v>
      </c>
      <c r="B234" t="s">
        <v>109</v>
      </c>
      <c r="C234" t="s">
        <v>110</v>
      </c>
      <c r="D234" t="s">
        <v>6626</v>
      </c>
      <c r="E234" t="s">
        <v>15311</v>
      </c>
      <c r="F234" t="s">
        <v>14108</v>
      </c>
      <c r="G234" t="s">
        <v>947</v>
      </c>
      <c r="H234" t="s">
        <v>655</v>
      </c>
      <c r="I234" t="s">
        <v>6627</v>
      </c>
      <c r="J234" t="s">
        <v>14109</v>
      </c>
      <c r="K234" t="s">
        <v>13115</v>
      </c>
      <c r="L234" t="s">
        <v>15312</v>
      </c>
      <c r="M234" s="35">
        <v>46013.324999999997</v>
      </c>
      <c r="N234" s="35">
        <v>46013.421527777777</v>
      </c>
      <c r="P234" t="s">
        <v>14052</v>
      </c>
      <c r="Q234" t="s">
        <v>14053</v>
      </c>
      <c r="R234" t="s">
        <v>14156</v>
      </c>
      <c r="S234" t="s">
        <v>1483</v>
      </c>
      <c r="T234" t="s">
        <v>15313</v>
      </c>
      <c r="U234" t="s">
        <v>955</v>
      </c>
      <c r="W234" t="s">
        <v>15</v>
      </c>
      <c r="X234" t="s">
        <v>105</v>
      </c>
      <c r="Y234" t="s">
        <v>8363</v>
      </c>
      <c r="Z234" s="37">
        <v>0</v>
      </c>
      <c r="AA234" t="s">
        <v>107</v>
      </c>
      <c r="AB234" s="37">
        <v>41241</v>
      </c>
      <c r="AC234" s="37">
        <v>0</v>
      </c>
      <c r="AD234" s="37">
        <v>41241</v>
      </c>
    </row>
    <row r="235" spans="1:30">
      <c r="A235" t="s">
        <v>1084</v>
      </c>
      <c r="B235" t="s">
        <v>957</v>
      </c>
      <c r="C235" t="s">
        <v>286</v>
      </c>
      <c r="D235" t="s">
        <v>7192</v>
      </c>
      <c r="E235" t="s">
        <v>15314</v>
      </c>
      <c r="F235" t="s">
        <v>15315</v>
      </c>
      <c r="G235" t="s">
        <v>947</v>
      </c>
      <c r="H235" t="s">
        <v>2869</v>
      </c>
      <c r="I235" t="s">
        <v>7195</v>
      </c>
      <c r="J235" t="s">
        <v>15316</v>
      </c>
      <c r="K235" t="s">
        <v>13115</v>
      </c>
      <c r="L235" t="s">
        <v>15317</v>
      </c>
      <c r="M235" s="35">
        <v>46013.343055555553</v>
      </c>
      <c r="N235" s="35">
        <v>46014.427777777782</v>
      </c>
      <c r="P235" t="s">
        <v>14052</v>
      </c>
      <c r="Q235" t="s">
        <v>1356</v>
      </c>
      <c r="R235" t="s">
        <v>14128</v>
      </c>
      <c r="T235" t="s">
        <v>15318</v>
      </c>
      <c r="U235" t="s">
        <v>955</v>
      </c>
      <c r="W235" t="s">
        <v>15</v>
      </c>
      <c r="X235" t="s">
        <v>105</v>
      </c>
      <c r="Y235" t="s">
        <v>1094</v>
      </c>
      <c r="Z235" s="37">
        <v>0</v>
      </c>
      <c r="AA235" t="s">
        <v>107</v>
      </c>
      <c r="AB235" s="37">
        <v>41241</v>
      </c>
      <c r="AC235" s="37">
        <v>0</v>
      </c>
      <c r="AD235" s="37">
        <v>41241</v>
      </c>
    </row>
    <row r="236" spans="1:30">
      <c r="A236" t="s">
        <v>242</v>
      </c>
      <c r="B236" t="s">
        <v>248</v>
      </c>
      <c r="C236" t="s">
        <v>244</v>
      </c>
      <c r="D236" t="s">
        <v>309</v>
      </c>
      <c r="E236" t="s">
        <v>15319</v>
      </c>
      <c r="F236" t="s">
        <v>13779</v>
      </c>
      <c r="G236" t="s">
        <v>947</v>
      </c>
      <c r="H236" t="s">
        <v>248</v>
      </c>
      <c r="I236" t="s">
        <v>242</v>
      </c>
      <c r="J236" t="s">
        <v>13780</v>
      </c>
      <c r="K236" t="s">
        <v>13115</v>
      </c>
      <c r="L236" t="s">
        <v>15320</v>
      </c>
      <c r="M236" s="35">
        <v>46013.348611111112</v>
      </c>
      <c r="N236" s="35">
        <v>46013.640277777777</v>
      </c>
      <c r="P236" t="s">
        <v>14052</v>
      </c>
      <c r="Q236" t="s">
        <v>14053</v>
      </c>
      <c r="R236" t="s">
        <v>14054</v>
      </c>
      <c r="S236" t="s">
        <v>100</v>
      </c>
      <c r="T236" t="s">
        <v>15321</v>
      </c>
      <c r="U236" t="s">
        <v>102</v>
      </c>
      <c r="V236" t="s">
        <v>13783</v>
      </c>
      <c r="W236" t="s">
        <v>8</v>
      </c>
      <c r="X236" t="s">
        <v>105</v>
      </c>
      <c r="Y236" t="s">
        <v>1601</v>
      </c>
      <c r="Z236" s="37">
        <v>1</v>
      </c>
      <c r="AA236" t="s">
        <v>107</v>
      </c>
      <c r="AB236" s="37">
        <v>65960</v>
      </c>
      <c r="AC236" s="37">
        <v>75096</v>
      </c>
      <c r="AD236" s="37">
        <v>65960</v>
      </c>
    </row>
    <row r="237" spans="1:30">
      <c r="A237" t="s">
        <v>147</v>
      </c>
      <c r="B237" t="s">
        <v>124</v>
      </c>
      <c r="C237" t="s">
        <v>125</v>
      </c>
      <c r="D237" t="s">
        <v>1806</v>
      </c>
      <c r="E237" t="s">
        <v>15322</v>
      </c>
      <c r="F237" t="s">
        <v>15323</v>
      </c>
      <c r="G237" t="s">
        <v>947</v>
      </c>
      <c r="H237" t="s">
        <v>151</v>
      </c>
      <c r="I237" t="s">
        <v>147</v>
      </c>
      <c r="J237" t="s">
        <v>15324</v>
      </c>
      <c r="K237" t="s">
        <v>13115</v>
      </c>
      <c r="L237" t="s">
        <v>15325</v>
      </c>
      <c r="M237" s="35">
        <v>46013.379166666673</v>
      </c>
      <c r="N237" s="35">
        <v>46013.463194444441</v>
      </c>
      <c r="P237" t="s">
        <v>14052</v>
      </c>
      <c r="Q237" t="s">
        <v>14053</v>
      </c>
      <c r="R237" t="s">
        <v>15326</v>
      </c>
      <c r="S237" t="s">
        <v>1483</v>
      </c>
      <c r="T237" t="s">
        <v>15327</v>
      </c>
      <c r="U237" t="s">
        <v>955</v>
      </c>
      <c r="W237" t="s">
        <v>8</v>
      </c>
      <c r="X237" t="s">
        <v>105</v>
      </c>
      <c r="Y237" t="s">
        <v>8363</v>
      </c>
      <c r="Z237" s="37">
        <v>0</v>
      </c>
      <c r="AA237" t="s">
        <v>107</v>
      </c>
      <c r="AB237" s="37">
        <v>41241</v>
      </c>
      <c r="AC237" s="37">
        <v>0</v>
      </c>
      <c r="AD237" s="37">
        <v>41241</v>
      </c>
    </row>
    <row r="238" spans="1:30">
      <c r="A238" t="s">
        <v>231</v>
      </c>
      <c r="B238" t="s">
        <v>86</v>
      </c>
      <c r="C238" t="s">
        <v>87</v>
      </c>
      <c r="D238" t="s">
        <v>1892</v>
      </c>
      <c r="E238" t="s">
        <v>15328</v>
      </c>
      <c r="F238" t="s">
        <v>15329</v>
      </c>
      <c r="G238" t="s">
        <v>947</v>
      </c>
      <c r="H238" t="s">
        <v>235</v>
      </c>
      <c r="I238" t="s">
        <v>231</v>
      </c>
      <c r="J238" t="s">
        <v>15330</v>
      </c>
      <c r="K238" t="s">
        <v>13115</v>
      </c>
      <c r="L238" t="s">
        <v>15331</v>
      </c>
      <c r="M238" s="35">
        <v>46013.397222222222</v>
      </c>
      <c r="N238" s="35">
        <v>46014.317361111112</v>
      </c>
      <c r="P238" t="s">
        <v>14038</v>
      </c>
      <c r="Q238" t="s">
        <v>983</v>
      </c>
      <c r="R238" t="s">
        <v>15332</v>
      </c>
      <c r="S238" t="s">
        <v>100</v>
      </c>
      <c r="T238" t="s">
        <v>15333</v>
      </c>
      <c r="U238" t="s">
        <v>102</v>
      </c>
      <c r="V238" t="s">
        <v>15334</v>
      </c>
      <c r="W238" t="s">
        <v>8</v>
      </c>
      <c r="X238" t="s">
        <v>105</v>
      </c>
      <c r="Y238" t="s">
        <v>6521</v>
      </c>
      <c r="Z238" s="37">
        <v>1</v>
      </c>
      <c r="AA238" t="s">
        <v>107</v>
      </c>
      <c r="AB238" s="37">
        <v>65960</v>
      </c>
      <c r="AC238" s="37">
        <v>75096</v>
      </c>
      <c r="AD238" s="37">
        <v>65960</v>
      </c>
    </row>
    <row r="239" spans="1:30">
      <c r="A239" t="s">
        <v>242</v>
      </c>
      <c r="B239" t="s">
        <v>248</v>
      </c>
      <c r="C239" t="s">
        <v>244</v>
      </c>
      <c r="D239" t="s">
        <v>309</v>
      </c>
      <c r="E239" t="s">
        <v>15335</v>
      </c>
      <c r="F239" t="s">
        <v>14971</v>
      </c>
      <c r="G239" t="s">
        <v>947</v>
      </c>
      <c r="H239" t="s">
        <v>248</v>
      </c>
      <c r="I239" t="s">
        <v>242</v>
      </c>
      <c r="J239" t="s">
        <v>14972</v>
      </c>
      <c r="K239" t="s">
        <v>13115</v>
      </c>
      <c r="L239" t="s">
        <v>15336</v>
      </c>
      <c r="M239" s="35">
        <v>46013.406944444447</v>
      </c>
      <c r="N239" s="35">
        <v>46013.769641203697</v>
      </c>
      <c r="P239" t="s">
        <v>14052</v>
      </c>
      <c r="Q239" t="s">
        <v>14053</v>
      </c>
      <c r="R239" t="s">
        <v>14054</v>
      </c>
      <c r="S239" t="s">
        <v>100</v>
      </c>
      <c r="T239" t="s">
        <v>15337</v>
      </c>
      <c r="U239" t="s">
        <v>102</v>
      </c>
      <c r="V239" t="s">
        <v>14975</v>
      </c>
      <c r="W239" t="s">
        <v>8</v>
      </c>
      <c r="X239" t="s">
        <v>105</v>
      </c>
      <c r="Y239" t="s">
        <v>1658</v>
      </c>
      <c r="Z239" s="37">
        <v>1</v>
      </c>
      <c r="AA239" t="s">
        <v>107</v>
      </c>
      <c r="AB239" s="37">
        <v>65960</v>
      </c>
      <c r="AC239" s="37">
        <v>75096</v>
      </c>
      <c r="AD239" s="37">
        <v>65960</v>
      </c>
    </row>
    <row r="240" spans="1:30">
      <c r="A240" t="s">
        <v>417</v>
      </c>
      <c r="B240" t="s">
        <v>86</v>
      </c>
      <c r="C240" t="s">
        <v>87</v>
      </c>
      <c r="D240" t="s">
        <v>4470</v>
      </c>
      <c r="E240" t="s">
        <v>15338</v>
      </c>
      <c r="F240" t="s">
        <v>15339</v>
      </c>
      <c r="G240" t="s">
        <v>947</v>
      </c>
      <c r="H240" t="s">
        <v>455</v>
      </c>
      <c r="I240" t="s">
        <v>4473</v>
      </c>
      <c r="J240" t="s">
        <v>15340</v>
      </c>
      <c r="K240" t="s">
        <v>13115</v>
      </c>
      <c r="L240" t="s">
        <v>15341</v>
      </c>
      <c r="M240" s="35">
        <v>46013.420138888891</v>
      </c>
      <c r="N240" s="35">
        <v>46015.319444444453</v>
      </c>
      <c r="P240" t="s">
        <v>951</v>
      </c>
      <c r="Q240" t="s">
        <v>1100</v>
      </c>
      <c r="R240" t="s">
        <v>2335</v>
      </c>
      <c r="S240" t="s">
        <v>100</v>
      </c>
      <c r="T240" t="s">
        <v>15342</v>
      </c>
      <c r="U240" t="s">
        <v>102</v>
      </c>
      <c r="V240" t="s">
        <v>15343</v>
      </c>
      <c r="W240" t="s">
        <v>15</v>
      </c>
      <c r="X240" t="s">
        <v>105</v>
      </c>
      <c r="Y240" t="s">
        <v>749</v>
      </c>
      <c r="Z240" s="37">
        <v>1</v>
      </c>
      <c r="AA240" t="s">
        <v>107</v>
      </c>
      <c r="AB240" s="37">
        <v>479589</v>
      </c>
      <c r="AC240" s="37">
        <v>196537</v>
      </c>
      <c r="AD240" s="37">
        <v>479589</v>
      </c>
    </row>
    <row r="241" spans="1:30">
      <c r="A241" t="s">
        <v>242</v>
      </c>
      <c r="B241" t="s">
        <v>248</v>
      </c>
      <c r="C241" t="s">
        <v>244</v>
      </c>
      <c r="D241" t="s">
        <v>309</v>
      </c>
      <c r="E241" t="s">
        <v>15344</v>
      </c>
      <c r="F241" t="s">
        <v>15134</v>
      </c>
      <c r="G241" t="s">
        <v>947</v>
      </c>
      <c r="H241" t="s">
        <v>248</v>
      </c>
      <c r="I241" t="s">
        <v>242</v>
      </c>
      <c r="J241" t="s">
        <v>15135</v>
      </c>
      <c r="K241" t="s">
        <v>13115</v>
      </c>
      <c r="L241" t="s">
        <v>15345</v>
      </c>
      <c r="M241" s="35">
        <v>46013.443749999999</v>
      </c>
      <c r="N241" s="35">
        <v>46013.693749999999</v>
      </c>
      <c r="P241" t="s">
        <v>1000</v>
      </c>
      <c r="Q241" t="s">
        <v>1356</v>
      </c>
      <c r="R241" t="s">
        <v>1357</v>
      </c>
      <c r="S241" t="s">
        <v>100</v>
      </c>
      <c r="T241" t="s">
        <v>15346</v>
      </c>
      <c r="U241" t="s">
        <v>102</v>
      </c>
      <c r="V241" t="s">
        <v>15347</v>
      </c>
      <c r="W241" t="s">
        <v>8</v>
      </c>
      <c r="X241" t="s">
        <v>105</v>
      </c>
      <c r="Y241" t="s">
        <v>1650</v>
      </c>
      <c r="Z241" s="37">
        <v>1</v>
      </c>
      <c r="AA241" t="s">
        <v>107</v>
      </c>
      <c r="AB241" s="37">
        <v>65960</v>
      </c>
      <c r="AC241" s="37">
        <v>75096</v>
      </c>
      <c r="AD241" s="37">
        <v>65960</v>
      </c>
    </row>
    <row r="242" spans="1:30">
      <c r="A242" t="s">
        <v>242</v>
      </c>
      <c r="B242" t="s">
        <v>248</v>
      </c>
      <c r="C242" t="s">
        <v>244</v>
      </c>
      <c r="D242" t="s">
        <v>309</v>
      </c>
      <c r="E242" t="s">
        <v>15348</v>
      </c>
      <c r="F242" t="s">
        <v>15349</v>
      </c>
      <c r="G242" t="s">
        <v>947</v>
      </c>
      <c r="H242" t="s">
        <v>248</v>
      </c>
      <c r="I242" t="s">
        <v>242</v>
      </c>
      <c r="J242" t="s">
        <v>15350</v>
      </c>
      <c r="K242" t="s">
        <v>13115</v>
      </c>
      <c r="L242" t="s">
        <v>15351</v>
      </c>
      <c r="M242" s="35">
        <v>46013.45</v>
      </c>
      <c r="N242" s="35">
        <v>46014.411111111112</v>
      </c>
      <c r="P242" t="s">
        <v>951</v>
      </c>
      <c r="Q242" t="s">
        <v>1001</v>
      </c>
      <c r="R242" t="s">
        <v>3284</v>
      </c>
      <c r="S242" t="s">
        <v>1347</v>
      </c>
      <c r="T242" t="s">
        <v>15352</v>
      </c>
      <c r="U242" t="s">
        <v>102</v>
      </c>
      <c r="V242" t="s">
        <v>107</v>
      </c>
      <c r="W242" t="s">
        <v>8</v>
      </c>
      <c r="X242" t="s">
        <v>105</v>
      </c>
      <c r="Y242" t="s">
        <v>1588</v>
      </c>
      <c r="Z242" s="37">
        <v>1</v>
      </c>
      <c r="AA242" t="s">
        <v>107</v>
      </c>
      <c r="AB242" s="37">
        <v>65960</v>
      </c>
      <c r="AC242" s="37">
        <v>75096</v>
      </c>
      <c r="AD242" s="37">
        <v>65960</v>
      </c>
    </row>
    <row r="243" spans="1:30">
      <c r="A243" t="s">
        <v>297</v>
      </c>
      <c r="B243" t="s">
        <v>109</v>
      </c>
      <c r="C243" t="s">
        <v>110</v>
      </c>
      <c r="D243" t="s">
        <v>5664</v>
      </c>
      <c r="E243" t="s">
        <v>15353</v>
      </c>
      <c r="F243" t="s">
        <v>14960</v>
      </c>
      <c r="G243" t="s">
        <v>947</v>
      </c>
      <c r="H243" t="s">
        <v>302</v>
      </c>
      <c r="I243" t="s">
        <v>5667</v>
      </c>
      <c r="J243" t="s">
        <v>14961</v>
      </c>
      <c r="K243" t="s">
        <v>13115</v>
      </c>
      <c r="L243" t="s">
        <v>15354</v>
      </c>
      <c r="M243" s="35">
        <v>46013.452777777777</v>
      </c>
      <c r="N243" s="35">
        <v>46013.745138888888</v>
      </c>
      <c r="P243" t="s">
        <v>14052</v>
      </c>
      <c r="Q243" t="s">
        <v>14053</v>
      </c>
      <c r="R243" t="s">
        <v>14054</v>
      </c>
      <c r="S243" t="s">
        <v>100</v>
      </c>
      <c r="T243" t="s">
        <v>15355</v>
      </c>
      <c r="U243" t="s">
        <v>102</v>
      </c>
      <c r="V243" t="s">
        <v>14964</v>
      </c>
      <c r="W243" t="s">
        <v>11</v>
      </c>
      <c r="X243" t="s">
        <v>105</v>
      </c>
      <c r="Y243" t="s">
        <v>308</v>
      </c>
      <c r="Z243" s="37">
        <v>1</v>
      </c>
      <c r="AA243" t="s">
        <v>107</v>
      </c>
      <c r="AB243" s="37">
        <v>144968</v>
      </c>
      <c r="AC243" s="37">
        <v>140396</v>
      </c>
      <c r="AD243" s="37">
        <v>144968</v>
      </c>
    </row>
    <row r="244" spans="1:30">
      <c r="A244" t="s">
        <v>417</v>
      </c>
      <c r="B244" t="s">
        <v>86</v>
      </c>
      <c r="C244" t="s">
        <v>87</v>
      </c>
      <c r="D244" t="s">
        <v>734</v>
      </c>
      <c r="E244" t="s">
        <v>15356</v>
      </c>
      <c r="F244" t="s">
        <v>15357</v>
      </c>
      <c r="G244" t="s">
        <v>947</v>
      </c>
      <c r="H244" t="s">
        <v>455</v>
      </c>
      <c r="I244" t="s">
        <v>737</v>
      </c>
      <c r="J244" t="s">
        <v>15358</v>
      </c>
      <c r="K244" t="s">
        <v>13115</v>
      </c>
      <c r="L244" t="s">
        <v>15359</v>
      </c>
      <c r="M244" s="35">
        <v>46013.45416666667</v>
      </c>
      <c r="N244" s="35">
        <v>46013.665972222218</v>
      </c>
      <c r="P244" t="s">
        <v>951</v>
      </c>
      <c r="Q244" t="s">
        <v>952</v>
      </c>
      <c r="R244" t="s">
        <v>1125</v>
      </c>
      <c r="S244" t="s">
        <v>100</v>
      </c>
      <c r="T244" t="s">
        <v>15360</v>
      </c>
      <c r="U244" t="s">
        <v>102</v>
      </c>
      <c r="V244" t="s">
        <v>15361</v>
      </c>
      <c r="W244" t="s">
        <v>8</v>
      </c>
      <c r="X244" t="s">
        <v>105</v>
      </c>
      <c r="Y244" t="s">
        <v>742</v>
      </c>
      <c r="Z244" s="37">
        <v>1</v>
      </c>
      <c r="AA244" t="s">
        <v>107</v>
      </c>
      <c r="AB244" s="37">
        <v>65960</v>
      </c>
      <c r="AC244" s="37">
        <v>75096</v>
      </c>
      <c r="AD244" s="37">
        <v>65960</v>
      </c>
    </row>
    <row r="245" spans="1:30">
      <c r="A245" t="s">
        <v>108</v>
      </c>
      <c r="B245" t="s">
        <v>109</v>
      </c>
      <c r="C245" t="s">
        <v>110</v>
      </c>
      <c r="D245" t="s">
        <v>6651</v>
      </c>
      <c r="E245" t="s">
        <v>15362</v>
      </c>
      <c r="F245" t="s">
        <v>15363</v>
      </c>
      <c r="G245" t="s">
        <v>947</v>
      </c>
      <c r="H245" t="s">
        <v>183</v>
      </c>
      <c r="I245" t="s">
        <v>6652</v>
      </c>
      <c r="J245" t="s">
        <v>15364</v>
      </c>
      <c r="K245" t="s">
        <v>13115</v>
      </c>
      <c r="L245" t="s">
        <v>15365</v>
      </c>
      <c r="M245" s="35">
        <v>46013.540277777778</v>
      </c>
      <c r="N245" s="35">
        <v>46014.552083333343</v>
      </c>
      <c r="P245" t="s">
        <v>951</v>
      </c>
      <c r="Q245" t="s">
        <v>983</v>
      </c>
      <c r="R245" t="s">
        <v>2244</v>
      </c>
      <c r="S245" t="s">
        <v>100</v>
      </c>
      <c r="T245" t="s">
        <v>15366</v>
      </c>
      <c r="U245" t="s">
        <v>102</v>
      </c>
      <c r="V245" t="s">
        <v>15367</v>
      </c>
      <c r="W245" t="s">
        <v>11</v>
      </c>
      <c r="X245" t="s">
        <v>105</v>
      </c>
      <c r="Y245" t="s">
        <v>122</v>
      </c>
      <c r="Z245" s="37">
        <v>1</v>
      </c>
      <c r="AA245" t="s">
        <v>107</v>
      </c>
      <c r="AB245" s="37">
        <v>144968</v>
      </c>
      <c r="AC245" s="37">
        <v>140396</v>
      </c>
      <c r="AD245" s="37">
        <v>144968</v>
      </c>
    </row>
    <row r="246" spans="1:30">
      <c r="A246" t="s">
        <v>750</v>
      </c>
      <c r="B246" t="s">
        <v>957</v>
      </c>
      <c r="C246" t="s">
        <v>286</v>
      </c>
      <c r="D246" t="s">
        <v>6612</v>
      </c>
      <c r="E246" t="s">
        <v>15368</v>
      </c>
      <c r="F246" t="s">
        <v>15369</v>
      </c>
      <c r="G246" t="s">
        <v>947</v>
      </c>
      <c r="H246" t="s">
        <v>754</v>
      </c>
      <c r="I246" t="s">
        <v>6613</v>
      </c>
      <c r="J246" t="s">
        <v>15370</v>
      </c>
      <c r="K246" t="s">
        <v>13115</v>
      </c>
      <c r="L246" t="s">
        <v>15371</v>
      </c>
      <c r="M246" s="35">
        <v>46013.555555555547</v>
      </c>
      <c r="N246" s="35">
        <v>46014.556250000001</v>
      </c>
      <c r="P246" t="s">
        <v>951</v>
      </c>
      <c r="Q246" t="s">
        <v>1323</v>
      </c>
      <c r="R246" t="s">
        <v>993</v>
      </c>
      <c r="S246" t="s">
        <v>100</v>
      </c>
      <c r="T246" t="s">
        <v>15372</v>
      </c>
      <c r="U246" t="s">
        <v>102</v>
      </c>
      <c r="V246" t="s">
        <v>15373</v>
      </c>
      <c r="W246" t="s">
        <v>11</v>
      </c>
      <c r="X246" t="s">
        <v>105</v>
      </c>
      <c r="Y246" t="s">
        <v>760</v>
      </c>
      <c r="Z246" s="37">
        <v>1</v>
      </c>
      <c r="AA246" t="s">
        <v>107</v>
      </c>
      <c r="AB246" s="37">
        <v>144968</v>
      </c>
      <c r="AC246" s="37">
        <v>140396</v>
      </c>
      <c r="AD246" s="37">
        <v>144968</v>
      </c>
    </row>
    <row r="247" spans="1:30">
      <c r="A247" t="s">
        <v>189</v>
      </c>
      <c r="B247" t="s">
        <v>190</v>
      </c>
      <c r="C247" t="s">
        <v>191</v>
      </c>
      <c r="D247" t="s">
        <v>1515</v>
      </c>
      <c r="E247" t="s">
        <v>15374</v>
      </c>
      <c r="F247" t="s">
        <v>15375</v>
      </c>
      <c r="G247" t="s">
        <v>947</v>
      </c>
      <c r="H247" t="s">
        <v>195</v>
      </c>
      <c r="I247" t="s">
        <v>1518</v>
      </c>
      <c r="J247" t="s">
        <v>15376</v>
      </c>
      <c r="K247" t="s">
        <v>13115</v>
      </c>
      <c r="L247" t="s">
        <v>15377</v>
      </c>
      <c r="M247" s="35">
        <v>46013.589583333327</v>
      </c>
      <c r="N247" s="35">
        <v>46014.627083333333</v>
      </c>
      <c r="P247" t="s">
        <v>951</v>
      </c>
      <c r="Q247" t="s">
        <v>1019</v>
      </c>
      <c r="R247" t="s">
        <v>3318</v>
      </c>
      <c r="T247" t="s">
        <v>15378</v>
      </c>
      <c r="U247" t="s">
        <v>955</v>
      </c>
      <c r="W247" t="s">
        <v>15</v>
      </c>
      <c r="X247" t="s">
        <v>105</v>
      </c>
      <c r="Y247" t="s">
        <v>836</v>
      </c>
      <c r="Z247" s="37">
        <v>0</v>
      </c>
      <c r="AA247" t="s">
        <v>107</v>
      </c>
      <c r="AB247" s="37">
        <v>41241</v>
      </c>
      <c r="AC247" s="37">
        <v>0</v>
      </c>
      <c r="AD247" s="37">
        <v>41241</v>
      </c>
    </row>
    <row r="248" spans="1:30">
      <c r="A248" t="s">
        <v>626</v>
      </c>
      <c r="B248" t="s">
        <v>124</v>
      </c>
      <c r="C248" t="s">
        <v>125</v>
      </c>
      <c r="D248" t="s">
        <v>3605</v>
      </c>
      <c r="E248" t="s">
        <v>15379</v>
      </c>
      <c r="F248" t="s">
        <v>15380</v>
      </c>
      <c r="G248" t="s">
        <v>947</v>
      </c>
      <c r="H248" t="s">
        <v>630</v>
      </c>
      <c r="I248" t="s">
        <v>3608</v>
      </c>
      <c r="J248" t="s">
        <v>15381</v>
      </c>
      <c r="K248" t="s">
        <v>13115</v>
      </c>
      <c r="L248" t="s">
        <v>15382</v>
      </c>
      <c r="M248" s="35">
        <v>46013.643055555563</v>
      </c>
      <c r="N248" s="35">
        <v>46014.620138888888</v>
      </c>
      <c r="P248" t="s">
        <v>1000</v>
      </c>
      <c r="Q248" t="s">
        <v>1100</v>
      </c>
      <c r="R248" t="s">
        <v>2934</v>
      </c>
      <c r="S248" t="s">
        <v>100</v>
      </c>
      <c r="T248" t="s">
        <v>15383</v>
      </c>
      <c r="U248" t="s">
        <v>102</v>
      </c>
      <c r="V248" t="s">
        <v>15384</v>
      </c>
      <c r="W248" t="s">
        <v>15</v>
      </c>
      <c r="X248" t="s">
        <v>105</v>
      </c>
      <c r="Y248" t="s">
        <v>1146</v>
      </c>
      <c r="Z248" s="37">
        <v>1</v>
      </c>
      <c r="AA248" t="s">
        <v>107</v>
      </c>
      <c r="AB248" s="37">
        <v>479589</v>
      </c>
      <c r="AC248" s="37">
        <v>196537</v>
      </c>
      <c r="AD248" s="37">
        <v>479589</v>
      </c>
    </row>
    <row r="249" spans="1:30">
      <c r="A249" t="s">
        <v>284</v>
      </c>
      <c r="B249" t="s">
        <v>957</v>
      </c>
      <c r="C249" t="s">
        <v>286</v>
      </c>
      <c r="D249" t="s">
        <v>3223</v>
      </c>
      <c r="E249" t="s">
        <v>15385</v>
      </c>
      <c r="F249" t="s">
        <v>15386</v>
      </c>
      <c r="G249" t="s">
        <v>947</v>
      </c>
      <c r="H249" t="s">
        <v>290</v>
      </c>
      <c r="I249" t="s">
        <v>284</v>
      </c>
      <c r="J249" t="s">
        <v>15387</v>
      </c>
      <c r="K249" t="s">
        <v>13115</v>
      </c>
      <c r="L249" t="s">
        <v>15388</v>
      </c>
      <c r="M249" s="35">
        <v>46013.645138888889</v>
      </c>
      <c r="N249" s="35">
        <v>46014.423611111109</v>
      </c>
      <c r="P249" t="s">
        <v>14052</v>
      </c>
      <c r="Q249" t="s">
        <v>14053</v>
      </c>
      <c r="R249" t="s">
        <v>14342</v>
      </c>
      <c r="T249" t="s">
        <v>15389</v>
      </c>
      <c r="U249" t="s">
        <v>955</v>
      </c>
      <c r="W249" t="s">
        <v>8</v>
      </c>
      <c r="X249" t="s">
        <v>105</v>
      </c>
      <c r="Y249" t="s">
        <v>810</v>
      </c>
      <c r="Z249" s="37">
        <v>0</v>
      </c>
      <c r="AA249" t="s">
        <v>107</v>
      </c>
      <c r="AB249" s="37">
        <v>41241</v>
      </c>
      <c r="AC249" s="37">
        <v>0</v>
      </c>
      <c r="AD249" s="37">
        <v>41241</v>
      </c>
    </row>
    <row r="250" spans="1:30">
      <c r="A250" t="s">
        <v>284</v>
      </c>
      <c r="B250" t="s">
        <v>957</v>
      </c>
      <c r="C250" t="s">
        <v>286</v>
      </c>
      <c r="D250" t="s">
        <v>3223</v>
      </c>
      <c r="E250" t="s">
        <v>15390</v>
      </c>
      <c r="F250" t="s">
        <v>14244</v>
      </c>
      <c r="G250" t="s">
        <v>947</v>
      </c>
      <c r="H250" t="s">
        <v>290</v>
      </c>
      <c r="I250" t="s">
        <v>284</v>
      </c>
      <c r="J250" t="s">
        <v>14245</v>
      </c>
      <c r="K250" t="s">
        <v>13115</v>
      </c>
      <c r="L250" t="s">
        <v>15391</v>
      </c>
      <c r="M250" s="35">
        <v>46013.647916666669</v>
      </c>
      <c r="N250" s="35">
        <v>46014.419444444437</v>
      </c>
      <c r="P250" t="s">
        <v>14052</v>
      </c>
      <c r="Q250" t="s">
        <v>14053</v>
      </c>
      <c r="R250" t="s">
        <v>14342</v>
      </c>
      <c r="T250" t="s">
        <v>15392</v>
      </c>
      <c r="U250" t="s">
        <v>955</v>
      </c>
      <c r="W250" t="s">
        <v>8</v>
      </c>
      <c r="X250" t="s">
        <v>105</v>
      </c>
      <c r="Y250" t="s">
        <v>810</v>
      </c>
      <c r="Z250" s="37">
        <v>0</v>
      </c>
      <c r="AA250" t="s">
        <v>107</v>
      </c>
      <c r="AB250" s="37">
        <v>41241</v>
      </c>
      <c r="AC250" s="37">
        <v>0</v>
      </c>
      <c r="AD250" s="37">
        <v>41241</v>
      </c>
    </row>
    <row r="251" spans="1:30">
      <c r="A251" t="s">
        <v>231</v>
      </c>
      <c r="B251" t="s">
        <v>86</v>
      </c>
      <c r="C251" t="s">
        <v>87</v>
      </c>
      <c r="D251" t="s">
        <v>6577</v>
      </c>
      <c r="E251" t="s">
        <v>15393</v>
      </c>
      <c r="F251" t="s">
        <v>14394</v>
      </c>
      <c r="G251" t="s">
        <v>947</v>
      </c>
      <c r="H251" t="s">
        <v>455</v>
      </c>
      <c r="I251" t="s">
        <v>2241</v>
      </c>
      <c r="J251" t="s">
        <v>14395</v>
      </c>
      <c r="K251" t="s">
        <v>13115</v>
      </c>
      <c r="L251" t="s">
        <v>15394</v>
      </c>
      <c r="M251" s="35">
        <v>46013.654166666667</v>
      </c>
      <c r="N251" s="35">
        <v>46014.65625</v>
      </c>
      <c r="P251" t="s">
        <v>14052</v>
      </c>
      <c r="Q251" t="s">
        <v>14053</v>
      </c>
      <c r="R251" t="s">
        <v>1357</v>
      </c>
      <c r="S251" t="s">
        <v>100</v>
      </c>
      <c r="T251" t="s">
        <v>15395</v>
      </c>
      <c r="U251" t="s">
        <v>102</v>
      </c>
      <c r="V251" t="s">
        <v>14399</v>
      </c>
      <c r="W251" t="s">
        <v>11</v>
      </c>
      <c r="X251" t="s">
        <v>105</v>
      </c>
      <c r="Y251" t="s">
        <v>426</v>
      </c>
      <c r="Z251" s="37">
        <v>1</v>
      </c>
      <c r="AA251" t="s">
        <v>107</v>
      </c>
      <c r="AB251" s="37">
        <v>144968</v>
      </c>
      <c r="AC251" s="37">
        <v>140396</v>
      </c>
      <c r="AD251" s="37">
        <v>144968</v>
      </c>
    </row>
    <row r="252" spans="1:30">
      <c r="A252" t="s">
        <v>242</v>
      </c>
      <c r="B252" t="s">
        <v>248</v>
      </c>
      <c r="C252" t="s">
        <v>244</v>
      </c>
      <c r="D252" t="s">
        <v>309</v>
      </c>
      <c r="E252" t="s">
        <v>15396</v>
      </c>
      <c r="F252" t="s">
        <v>15239</v>
      </c>
      <c r="G252" t="s">
        <v>947</v>
      </c>
      <c r="H252" t="s">
        <v>248</v>
      </c>
      <c r="I252" t="s">
        <v>242</v>
      </c>
      <c r="J252" t="s">
        <v>15240</v>
      </c>
      <c r="K252" t="s">
        <v>13115</v>
      </c>
      <c r="L252" t="s">
        <v>15397</v>
      </c>
      <c r="M252" s="35">
        <v>46013.671527777777</v>
      </c>
      <c r="N252" s="35">
        <v>46014.544444444437</v>
      </c>
      <c r="P252" t="s">
        <v>14052</v>
      </c>
      <c r="Q252" t="s">
        <v>1356</v>
      </c>
      <c r="R252" t="s">
        <v>14061</v>
      </c>
      <c r="S252" t="s">
        <v>100</v>
      </c>
      <c r="T252" t="s">
        <v>15398</v>
      </c>
      <c r="U252" t="s">
        <v>102</v>
      </c>
      <c r="V252" t="s">
        <v>15399</v>
      </c>
      <c r="W252" t="s">
        <v>8</v>
      </c>
      <c r="X252" t="s">
        <v>105</v>
      </c>
      <c r="Y252" t="s">
        <v>263</v>
      </c>
      <c r="Z252" s="37">
        <v>1</v>
      </c>
      <c r="AA252" t="s">
        <v>107</v>
      </c>
      <c r="AB252" s="37">
        <v>65960</v>
      </c>
      <c r="AC252" s="37">
        <v>75096</v>
      </c>
      <c r="AD252" s="37">
        <v>65960</v>
      </c>
    </row>
    <row r="253" spans="1:30">
      <c r="A253" t="s">
        <v>417</v>
      </c>
      <c r="B253" t="s">
        <v>86</v>
      </c>
      <c r="C253" t="s">
        <v>87</v>
      </c>
      <c r="D253" t="s">
        <v>452</v>
      </c>
      <c r="E253" t="s">
        <v>15400</v>
      </c>
      <c r="F253" t="s">
        <v>15401</v>
      </c>
      <c r="G253" t="s">
        <v>947</v>
      </c>
      <c r="H253" t="s">
        <v>455</v>
      </c>
      <c r="I253" t="s">
        <v>417</v>
      </c>
      <c r="J253" t="s">
        <v>15402</v>
      </c>
      <c r="K253" t="s">
        <v>13115</v>
      </c>
      <c r="L253" t="s">
        <v>15403</v>
      </c>
      <c r="M253" s="35">
        <v>46013.699305555558</v>
      </c>
      <c r="N253" s="35">
        <v>46014.549305555563</v>
      </c>
      <c r="P253" t="s">
        <v>951</v>
      </c>
      <c r="Q253" t="s">
        <v>1100</v>
      </c>
      <c r="R253" t="s">
        <v>1346</v>
      </c>
      <c r="S253" t="s">
        <v>100</v>
      </c>
      <c r="T253" t="s">
        <v>15404</v>
      </c>
      <c r="U253" t="s">
        <v>102</v>
      </c>
      <c r="V253" t="s">
        <v>15405</v>
      </c>
      <c r="W253" t="s">
        <v>8</v>
      </c>
      <c r="X253" t="s">
        <v>105</v>
      </c>
      <c r="Y253" t="s">
        <v>1367</v>
      </c>
      <c r="Z253" s="37">
        <v>1</v>
      </c>
      <c r="AA253" t="s">
        <v>107</v>
      </c>
      <c r="AB253" s="37">
        <v>65960</v>
      </c>
      <c r="AC253" s="37">
        <v>75096</v>
      </c>
      <c r="AD253" s="37">
        <v>65960</v>
      </c>
    </row>
    <row r="254" spans="1:30">
      <c r="A254" t="s">
        <v>317</v>
      </c>
      <c r="B254" t="s">
        <v>124</v>
      </c>
      <c r="C254" t="s">
        <v>125</v>
      </c>
      <c r="D254" t="s">
        <v>7373</v>
      </c>
      <c r="E254" t="s">
        <v>15406</v>
      </c>
      <c r="F254" t="s">
        <v>15407</v>
      </c>
      <c r="G254" t="s">
        <v>947</v>
      </c>
      <c r="H254" t="s">
        <v>321</v>
      </c>
      <c r="I254" t="s">
        <v>7374</v>
      </c>
      <c r="J254" t="s">
        <v>15408</v>
      </c>
      <c r="K254" t="s">
        <v>13115</v>
      </c>
      <c r="L254" t="s">
        <v>15409</v>
      </c>
      <c r="M254" s="35">
        <v>46013.720138888893</v>
      </c>
      <c r="N254" s="35">
        <v>46014.560416666667</v>
      </c>
      <c r="P254" t="s">
        <v>951</v>
      </c>
      <c r="Q254" t="s">
        <v>1056</v>
      </c>
      <c r="R254" t="s">
        <v>993</v>
      </c>
      <c r="S254" t="s">
        <v>100</v>
      </c>
      <c r="T254" t="s">
        <v>15410</v>
      </c>
      <c r="U254" t="s">
        <v>102</v>
      </c>
      <c r="V254" t="s">
        <v>15411</v>
      </c>
      <c r="W254" t="s">
        <v>11</v>
      </c>
      <c r="X254" t="s">
        <v>105</v>
      </c>
      <c r="Y254" t="s">
        <v>1448</v>
      </c>
      <c r="Z254" s="37">
        <v>1</v>
      </c>
      <c r="AA254" t="s">
        <v>107</v>
      </c>
      <c r="AB254" s="37">
        <v>144968</v>
      </c>
      <c r="AC254" s="37">
        <v>140396</v>
      </c>
      <c r="AD254" s="37">
        <v>144968</v>
      </c>
    </row>
    <row r="255" spans="1:30">
      <c r="A255" t="s">
        <v>242</v>
      </c>
      <c r="B255" t="s">
        <v>248</v>
      </c>
      <c r="C255" t="s">
        <v>244</v>
      </c>
      <c r="D255" t="s">
        <v>15412</v>
      </c>
      <c r="E255" t="s">
        <v>15413</v>
      </c>
      <c r="F255" t="s">
        <v>15414</v>
      </c>
      <c r="G255" t="s">
        <v>947</v>
      </c>
      <c r="H255" t="s">
        <v>248</v>
      </c>
      <c r="I255" t="s">
        <v>15415</v>
      </c>
      <c r="J255" t="s">
        <v>15416</v>
      </c>
      <c r="K255" t="s">
        <v>13115</v>
      </c>
      <c r="L255" t="s">
        <v>15417</v>
      </c>
      <c r="M255" s="35">
        <v>46014.333333333343</v>
      </c>
      <c r="N255" s="35">
        <v>46014.536111111112</v>
      </c>
      <c r="P255" t="s">
        <v>14052</v>
      </c>
      <c r="Q255" t="s">
        <v>14053</v>
      </c>
      <c r="R255" t="s">
        <v>14156</v>
      </c>
      <c r="S255" t="s">
        <v>1483</v>
      </c>
      <c r="T255" t="s">
        <v>15418</v>
      </c>
      <c r="U255" t="s">
        <v>955</v>
      </c>
      <c r="W255" t="s">
        <v>13</v>
      </c>
      <c r="X255" t="s">
        <v>105</v>
      </c>
      <c r="Y255" t="s">
        <v>6592</v>
      </c>
      <c r="Z255" s="37">
        <v>0</v>
      </c>
      <c r="AA255" t="s">
        <v>107</v>
      </c>
      <c r="AB255" s="37">
        <v>41241</v>
      </c>
      <c r="AC255" s="37">
        <v>0</v>
      </c>
      <c r="AD255" s="37">
        <v>41241</v>
      </c>
    </row>
    <row r="256" spans="1:30">
      <c r="A256" t="s">
        <v>123</v>
      </c>
      <c r="B256" t="s">
        <v>124</v>
      </c>
      <c r="C256" t="s">
        <v>125</v>
      </c>
      <c r="D256" t="s">
        <v>1507</v>
      </c>
      <c r="E256" t="s">
        <v>15419</v>
      </c>
      <c r="F256" t="s">
        <v>15420</v>
      </c>
      <c r="G256" t="s">
        <v>947</v>
      </c>
      <c r="H256" t="s">
        <v>174</v>
      </c>
      <c r="I256" t="s">
        <v>123</v>
      </c>
      <c r="J256" t="s">
        <v>15421</v>
      </c>
      <c r="K256" t="s">
        <v>13115</v>
      </c>
      <c r="L256" t="s">
        <v>15422</v>
      </c>
      <c r="M256" s="35">
        <v>46014.398611111108</v>
      </c>
      <c r="N256" s="35">
        <v>46014.650694444441</v>
      </c>
      <c r="P256" t="s">
        <v>951</v>
      </c>
      <c r="Q256" t="s">
        <v>962</v>
      </c>
      <c r="R256" t="s">
        <v>962</v>
      </c>
      <c r="S256" t="s">
        <v>100</v>
      </c>
      <c r="T256" t="s">
        <v>15423</v>
      </c>
      <c r="U256" t="s">
        <v>102</v>
      </c>
      <c r="V256" t="s">
        <v>15424</v>
      </c>
      <c r="W256" t="s">
        <v>8</v>
      </c>
      <c r="Y256" t="s">
        <v>1514</v>
      </c>
      <c r="Z256" s="37">
        <v>1</v>
      </c>
      <c r="AA256" t="s">
        <v>107</v>
      </c>
      <c r="AB256" s="37">
        <v>65960</v>
      </c>
      <c r="AC256" s="37">
        <v>75096</v>
      </c>
      <c r="AD256" s="37">
        <v>65960</v>
      </c>
    </row>
    <row r="257" spans="1:30">
      <c r="A257" t="s">
        <v>231</v>
      </c>
      <c r="B257" t="s">
        <v>86</v>
      </c>
      <c r="C257" t="s">
        <v>87</v>
      </c>
      <c r="D257" t="s">
        <v>1298</v>
      </c>
      <c r="E257" t="s">
        <v>15425</v>
      </c>
      <c r="F257" t="s">
        <v>15426</v>
      </c>
      <c r="G257" t="s">
        <v>947</v>
      </c>
      <c r="H257" t="s">
        <v>235</v>
      </c>
      <c r="I257" t="s">
        <v>1301</v>
      </c>
      <c r="J257" t="s">
        <v>15427</v>
      </c>
      <c r="K257" t="s">
        <v>13115</v>
      </c>
      <c r="L257" t="s">
        <v>15428</v>
      </c>
      <c r="M257" s="35">
        <v>46014.429861111108</v>
      </c>
      <c r="N257" s="35">
        <v>46015.324999999997</v>
      </c>
      <c r="P257" t="s">
        <v>951</v>
      </c>
      <c r="Q257" t="s">
        <v>1323</v>
      </c>
      <c r="R257" t="s">
        <v>993</v>
      </c>
      <c r="S257" t="s">
        <v>100</v>
      </c>
      <c r="T257" t="s">
        <v>15429</v>
      </c>
      <c r="U257" t="s">
        <v>102</v>
      </c>
      <c r="V257" t="s">
        <v>15430</v>
      </c>
      <c r="W257" t="s">
        <v>11</v>
      </c>
      <c r="X257" t="s">
        <v>105</v>
      </c>
      <c r="Y257" t="s">
        <v>1914</v>
      </c>
      <c r="Z257" s="37">
        <v>1</v>
      </c>
      <c r="AA257" t="s">
        <v>107</v>
      </c>
      <c r="AB257" s="37">
        <v>144968</v>
      </c>
      <c r="AC257" s="37">
        <v>140396</v>
      </c>
      <c r="AD257" s="37">
        <v>144968</v>
      </c>
    </row>
    <row r="258" spans="1:30">
      <c r="A258" t="s">
        <v>707</v>
      </c>
      <c r="B258" t="s">
        <v>109</v>
      </c>
      <c r="C258" t="s">
        <v>160</v>
      </c>
      <c r="D258" t="s">
        <v>719</v>
      </c>
      <c r="E258" t="s">
        <v>15431</v>
      </c>
      <c r="F258" t="s">
        <v>15432</v>
      </c>
      <c r="G258" t="s">
        <v>947</v>
      </c>
      <c r="H258" t="s">
        <v>722</v>
      </c>
      <c r="I258" t="s">
        <v>707</v>
      </c>
      <c r="J258" t="s">
        <v>15433</v>
      </c>
      <c r="K258" t="s">
        <v>13115</v>
      </c>
      <c r="L258" t="s">
        <v>15434</v>
      </c>
      <c r="M258" s="35">
        <v>46014.44027777778</v>
      </c>
      <c r="N258" s="35">
        <v>46014.616666666669</v>
      </c>
      <c r="P258" t="s">
        <v>951</v>
      </c>
      <c r="Q258" t="s">
        <v>1100</v>
      </c>
      <c r="R258" t="s">
        <v>1346</v>
      </c>
      <c r="S258" t="s">
        <v>100</v>
      </c>
      <c r="T258" t="s">
        <v>15435</v>
      </c>
      <c r="U258" t="s">
        <v>102</v>
      </c>
      <c r="V258" t="s">
        <v>15436</v>
      </c>
      <c r="W258" t="s">
        <v>8</v>
      </c>
      <c r="X258" t="s">
        <v>105</v>
      </c>
      <c r="Y258" t="s">
        <v>718</v>
      </c>
      <c r="Z258" s="37">
        <v>1</v>
      </c>
      <c r="AA258" t="s">
        <v>107</v>
      </c>
      <c r="AB258" s="37">
        <v>65960</v>
      </c>
      <c r="AC258" s="37">
        <v>75096</v>
      </c>
      <c r="AD258" s="37">
        <v>65960</v>
      </c>
    </row>
    <row r="259" spans="1:30">
      <c r="A259" t="s">
        <v>284</v>
      </c>
      <c r="B259" t="s">
        <v>957</v>
      </c>
      <c r="C259" t="s">
        <v>286</v>
      </c>
      <c r="D259" t="s">
        <v>15437</v>
      </c>
      <c r="E259" t="s">
        <v>15438</v>
      </c>
      <c r="F259" t="s">
        <v>15439</v>
      </c>
      <c r="G259" t="s">
        <v>947</v>
      </c>
      <c r="H259" t="s">
        <v>290</v>
      </c>
      <c r="I259" t="s">
        <v>15440</v>
      </c>
      <c r="J259" t="s">
        <v>15441</v>
      </c>
      <c r="K259" t="s">
        <v>13115</v>
      </c>
      <c r="L259" t="s">
        <v>15442</v>
      </c>
      <c r="M259" s="35">
        <v>46014.445833333331</v>
      </c>
      <c r="N259" s="35">
        <v>46017.512499999997</v>
      </c>
      <c r="P259" t="s">
        <v>951</v>
      </c>
      <c r="Q259" t="s">
        <v>962</v>
      </c>
      <c r="R259" t="s">
        <v>962</v>
      </c>
      <c r="S259" t="s">
        <v>100</v>
      </c>
      <c r="T259" t="s">
        <v>15443</v>
      </c>
      <c r="U259" t="s">
        <v>102</v>
      </c>
      <c r="V259" t="s">
        <v>15444</v>
      </c>
      <c r="W259" t="s">
        <v>13</v>
      </c>
      <c r="X259" t="s">
        <v>105</v>
      </c>
      <c r="Y259" t="s">
        <v>2042</v>
      </c>
      <c r="Z259" s="37">
        <v>1</v>
      </c>
      <c r="AA259" t="s">
        <v>107</v>
      </c>
      <c r="AB259" s="37">
        <v>275729</v>
      </c>
      <c r="AC259" s="37">
        <v>196537</v>
      </c>
      <c r="AD259" s="37">
        <v>275729</v>
      </c>
    </row>
    <row r="260" spans="1:30">
      <c r="A260" t="s">
        <v>284</v>
      </c>
      <c r="B260" t="s">
        <v>957</v>
      </c>
      <c r="C260" t="s">
        <v>286</v>
      </c>
      <c r="D260" t="s">
        <v>3223</v>
      </c>
      <c r="E260" t="s">
        <v>15445</v>
      </c>
      <c r="F260" t="s">
        <v>15446</v>
      </c>
      <c r="G260" t="s">
        <v>947</v>
      </c>
      <c r="H260" t="s">
        <v>290</v>
      </c>
      <c r="I260" t="s">
        <v>284</v>
      </c>
      <c r="J260" t="s">
        <v>15447</v>
      </c>
      <c r="K260" t="s">
        <v>13115</v>
      </c>
      <c r="L260" t="s">
        <v>15448</v>
      </c>
      <c r="M260" s="35">
        <v>46014.445833333331</v>
      </c>
      <c r="N260" s="35">
        <v>46015.404166666667</v>
      </c>
      <c r="P260" t="s">
        <v>951</v>
      </c>
      <c r="Q260" t="s">
        <v>962</v>
      </c>
      <c r="R260" t="s">
        <v>962</v>
      </c>
      <c r="S260" t="s">
        <v>100</v>
      </c>
      <c r="T260" t="s">
        <v>15449</v>
      </c>
      <c r="U260" t="s">
        <v>102</v>
      </c>
      <c r="V260" t="s">
        <v>15450</v>
      </c>
      <c r="W260" t="s">
        <v>8</v>
      </c>
      <c r="X260" t="s">
        <v>105</v>
      </c>
      <c r="Y260" t="s">
        <v>810</v>
      </c>
      <c r="Z260" s="37">
        <v>1</v>
      </c>
      <c r="AA260" t="s">
        <v>107</v>
      </c>
      <c r="AB260" s="37">
        <v>65960</v>
      </c>
      <c r="AC260" s="37">
        <v>75096</v>
      </c>
      <c r="AD260" s="37">
        <v>65960</v>
      </c>
    </row>
    <row r="261" spans="1:30">
      <c r="A261" t="s">
        <v>284</v>
      </c>
      <c r="B261" t="s">
        <v>957</v>
      </c>
      <c r="C261" t="s">
        <v>286</v>
      </c>
      <c r="D261" t="s">
        <v>4526</v>
      </c>
      <c r="E261" t="s">
        <v>15451</v>
      </c>
      <c r="F261" t="s">
        <v>14879</v>
      </c>
      <c r="G261" t="s">
        <v>947</v>
      </c>
      <c r="H261" t="s">
        <v>290</v>
      </c>
      <c r="I261" t="s">
        <v>4529</v>
      </c>
      <c r="J261" t="s">
        <v>14880</v>
      </c>
      <c r="K261" t="s">
        <v>13115</v>
      </c>
      <c r="L261" t="s">
        <v>15452</v>
      </c>
      <c r="M261" s="35">
        <v>46014.446527777778</v>
      </c>
      <c r="N261" s="35">
        <v>46015.39166666667</v>
      </c>
      <c r="P261" t="s">
        <v>14052</v>
      </c>
      <c r="Q261" t="s">
        <v>14053</v>
      </c>
      <c r="R261" t="s">
        <v>14342</v>
      </c>
      <c r="S261" t="s">
        <v>1347</v>
      </c>
      <c r="T261" t="s">
        <v>15453</v>
      </c>
      <c r="U261" t="s">
        <v>102</v>
      </c>
      <c r="V261" t="s">
        <v>107</v>
      </c>
      <c r="W261" t="s">
        <v>11</v>
      </c>
      <c r="X261" t="s">
        <v>105</v>
      </c>
      <c r="Y261" t="s">
        <v>2042</v>
      </c>
      <c r="Z261" s="37">
        <v>1</v>
      </c>
      <c r="AA261" t="s">
        <v>107</v>
      </c>
      <c r="AB261" s="37">
        <v>144968</v>
      </c>
      <c r="AC261" s="37">
        <v>140396</v>
      </c>
      <c r="AD261" s="37">
        <v>144968</v>
      </c>
    </row>
    <row r="262" spans="1:30">
      <c r="A262" t="s">
        <v>284</v>
      </c>
      <c r="B262" t="s">
        <v>957</v>
      </c>
      <c r="C262" t="s">
        <v>286</v>
      </c>
      <c r="D262" t="s">
        <v>3223</v>
      </c>
      <c r="E262" t="s">
        <v>15454</v>
      </c>
      <c r="F262" t="s">
        <v>15455</v>
      </c>
      <c r="G262" t="s">
        <v>947</v>
      </c>
      <c r="H262" t="s">
        <v>290</v>
      </c>
      <c r="I262" t="s">
        <v>284</v>
      </c>
      <c r="J262" t="s">
        <v>15456</v>
      </c>
      <c r="K262" t="s">
        <v>13115</v>
      </c>
      <c r="L262" t="s">
        <v>15457</v>
      </c>
      <c r="M262" s="35">
        <v>46014.458333333343</v>
      </c>
      <c r="N262" s="35">
        <v>46015.45208333333</v>
      </c>
      <c r="P262" t="s">
        <v>951</v>
      </c>
      <c r="Q262" t="s">
        <v>1056</v>
      </c>
      <c r="R262" t="s">
        <v>993</v>
      </c>
      <c r="S262" t="s">
        <v>100</v>
      </c>
      <c r="T262" t="s">
        <v>15458</v>
      </c>
      <c r="U262" t="s">
        <v>102</v>
      </c>
      <c r="V262" t="s">
        <v>15459</v>
      </c>
      <c r="W262" t="s">
        <v>8</v>
      </c>
      <c r="X262" t="s">
        <v>105</v>
      </c>
      <c r="Y262" t="s">
        <v>810</v>
      </c>
      <c r="Z262" s="37">
        <v>1</v>
      </c>
      <c r="AA262" t="s">
        <v>107</v>
      </c>
      <c r="AB262" s="37">
        <v>65960</v>
      </c>
      <c r="AC262" s="37">
        <v>75096</v>
      </c>
      <c r="AD262" s="37">
        <v>65960</v>
      </c>
    </row>
    <row r="263" spans="1:30">
      <c r="A263" t="s">
        <v>297</v>
      </c>
      <c r="B263" t="s">
        <v>109</v>
      </c>
      <c r="C263" t="s">
        <v>110</v>
      </c>
      <c r="D263" t="s">
        <v>4029</v>
      </c>
      <c r="E263" t="s">
        <v>15460</v>
      </c>
      <c r="F263" t="s">
        <v>15461</v>
      </c>
      <c r="G263" t="s">
        <v>947</v>
      </c>
      <c r="H263" t="s">
        <v>302</v>
      </c>
      <c r="I263" t="s">
        <v>4032</v>
      </c>
      <c r="J263" t="s">
        <v>15462</v>
      </c>
      <c r="K263" t="s">
        <v>13115</v>
      </c>
      <c r="L263" t="s">
        <v>15463</v>
      </c>
      <c r="M263" s="35">
        <v>46014.510416666657</v>
      </c>
      <c r="N263" s="35">
        <v>46015.552777777782</v>
      </c>
      <c r="P263" t="s">
        <v>1000</v>
      </c>
      <c r="Q263" t="s">
        <v>1100</v>
      </c>
      <c r="R263" t="s">
        <v>2934</v>
      </c>
      <c r="S263" t="s">
        <v>100</v>
      </c>
      <c r="T263" t="s">
        <v>15464</v>
      </c>
      <c r="U263" t="s">
        <v>102</v>
      </c>
      <c r="V263" t="s">
        <v>15465</v>
      </c>
      <c r="W263" t="s">
        <v>11</v>
      </c>
      <c r="X263" t="s">
        <v>105</v>
      </c>
      <c r="Y263" t="s">
        <v>359</v>
      </c>
      <c r="Z263" s="37">
        <v>1</v>
      </c>
      <c r="AA263" t="s">
        <v>107</v>
      </c>
      <c r="AB263" s="37">
        <v>144968</v>
      </c>
      <c r="AC263" s="37">
        <v>140396</v>
      </c>
      <c r="AD263" s="37">
        <v>144968</v>
      </c>
    </row>
    <row r="264" spans="1:30">
      <c r="A264" t="s">
        <v>242</v>
      </c>
      <c r="B264" t="s">
        <v>248</v>
      </c>
      <c r="C264" t="s">
        <v>244</v>
      </c>
      <c r="D264" t="s">
        <v>309</v>
      </c>
      <c r="E264" t="s">
        <v>15466</v>
      </c>
      <c r="F264" t="s">
        <v>15467</v>
      </c>
      <c r="G264" t="s">
        <v>947</v>
      </c>
      <c r="H264" t="s">
        <v>248</v>
      </c>
      <c r="I264" t="s">
        <v>242</v>
      </c>
      <c r="J264" t="s">
        <v>15468</v>
      </c>
      <c r="K264" t="s">
        <v>13115</v>
      </c>
      <c r="L264" t="s">
        <v>15469</v>
      </c>
      <c r="M264" s="35">
        <v>46014.613194444442</v>
      </c>
      <c r="N264" s="35">
        <v>46014.645138888889</v>
      </c>
      <c r="P264" t="s">
        <v>14052</v>
      </c>
      <c r="Q264" t="s">
        <v>14053</v>
      </c>
      <c r="R264" t="s">
        <v>15326</v>
      </c>
      <c r="S264" t="s">
        <v>1483</v>
      </c>
      <c r="T264" t="s">
        <v>15470</v>
      </c>
      <c r="U264" t="s">
        <v>955</v>
      </c>
      <c r="W264" t="s">
        <v>8</v>
      </c>
      <c r="X264" t="s">
        <v>105</v>
      </c>
      <c r="Y264" t="s">
        <v>8363</v>
      </c>
      <c r="Z264" s="37">
        <v>0</v>
      </c>
      <c r="AA264" t="s">
        <v>107</v>
      </c>
      <c r="AB264" s="37">
        <v>41241</v>
      </c>
      <c r="AC264" s="37">
        <v>0</v>
      </c>
      <c r="AD264" s="37">
        <v>41241</v>
      </c>
    </row>
    <row r="265" spans="1:30">
      <c r="A265" t="s">
        <v>242</v>
      </c>
      <c r="B265" t="s">
        <v>248</v>
      </c>
      <c r="C265" t="s">
        <v>244</v>
      </c>
      <c r="D265" t="s">
        <v>1643</v>
      </c>
      <c r="E265" t="s">
        <v>15471</v>
      </c>
      <c r="F265" t="s">
        <v>15472</v>
      </c>
      <c r="G265" t="s">
        <v>947</v>
      </c>
      <c r="H265" t="s">
        <v>248</v>
      </c>
      <c r="I265" t="s">
        <v>1646</v>
      </c>
      <c r="J265" t="s">
        <v>15473</v>
      </c>
      <c r="K265" t="s">
        <v>13115</v>
      </c>
      <c r="L265" t="s">
        <v>15474</v>
      </c>
      <c r="M265" s="35">
        <v>46014.647222222222</v>
      </c>
      <c r="N265" s="35">
        <v>46017.515277777777</v>
      </c>
      <c r="P265" t="s">
        <v>951</v>
      </c>
      <c r="Q265" t="s">
        <v>962</v>
      </c>
      <c r="R265" t="s">
        <v>962</v>
      </c>
      <c r="S265" t="s">
        <v>100</v>
      </c>
      <c r="T265" t="s">
        <v>15475</v>
      </c>
      <c r="U265" t="s">
        <v>102</v>
      </c>
      <c r="V265" t="s">
        <v>15476</v>
      </c>
      <c r="W265" t="s">
        <v>8</v>
      </c>
      <c r="X265" t="s">
        <v>105</v>
      </c>
      <c r="Y265" t="s">
        <v>272</v>
      </c>
      <c r="Z265" s="37">
        <v>1</v>
      </c>
      <c r="AA265" t="s">
        <v>107</v>
      </c>
      <c r="AB265" s="37">
        <v>65960</v>
      </c>
      <c r="AC265" s="37">
        <v>75096</v>
      </c>
      <c r="AD265" s="37">
        <v>65960</v>
      </c>
    </row>
    <row r="266" spans="1:30">
      <c r="A266" t="s">
        <v>123</v>
      </c>
      <c r="B266" t="s">
        <v>124</v>
      </c>
      <c r="C266" t="s">
        <v>125</v>
      </c>
      <c r="D266" t="s">
        <v>4401</v>
      </c>
      <c r="E266" t="s">
        <v>15477</v>
      </c>
      <c r="F266" t="s">
        <v>15478</v>
      </c>
      <c r="G266" t="s">
        <v>947</v>
      </c>
      <c r="H266" t="s">
        <v>630</v>
      </c>
      <c r="I266" t="s">
        <v>4404</v>
      </c>
      <c r="J266" t="s">
        <v>15479</v>
      </c>
      <c r="K266" t="s">
        <v>13115</v>
      </c>
      <c r="L266" t="s">
        <v>15480</v>
      </c>
      <c r="M266" s="35">
        <v>46014.68472222222</v>
      </c>
      <c r="N266" s="35">
        <v>46020.718055555553</v>
      </c>
      <c r="P266" t="s">
        <v>951</v>
      </c>
      <c r="Q266" t="s">
        <v>962</v>
      </c>
      <c r="R266" t="s">
        <v>962</v>
      </c>
      <c r="S266" t="s">
        <v>100</v>
      </c>
      <c r="T266" t="s">
        <v>15481</v>
      </c>
      <c r="U266" t="s">
        <v>102</v>
      </c>
      <c r="V266" t="s">
        <v>15482</v>
      </c>
      <c r="W266" t="s">
        <v>15</v>
      </c>
      <c r="X266" t="s">
        <v>105</v>
      </c>
      <c r="Y266" t="s">
        <v>1514</v>
      </c>
      <c r="Z266" s="37">
        <v>1</v>
      </c>
      <c r="AA266" t="s">
        <v>107</v>
      </c>
      <c r="AB266" s="37">
        <v>479589</v>
      </c>
      <c r="AC266" s="37">
        <v>196537</v>
      </c>
      <c r="AD266" s="37">
        <v>479589</v>
      </c>
    </row>
    <row r="267" spans="1:30">
      <c r="A267" t="s">
        <v>317</v>
      </c>
      <c r="B267" t="s">
        <v>124</v>
      </c>
      <c r="C267" t="s">
        <v>125</v>
      </c>
      <c r="D267" t="s">
        <v>5708</v>
      </c>
      <c r="E267" t="s">
        <v>15483</v>
      </c>
      <c r="F267" t="s">
        <v>15484</v>
      </c>
      <c r="G267" t="s">
        <v>947</v>
      </c>
      <c r="H267" t="s">
        <v>321</v>
      </c>
      <c r="I267" t="s">
        <v>5711</v>
      </c>
      <c r="J267" t="s">
        <v>15485</v>
      </c>
      <c r="K267" t="s">
        <v>13115</v>
      </c>
      <c r="L267" t="s">
        <v>15486</v>
      </c>
      <c r="M267" s="35">
        <v>46014.706944444442</v>
      </c>
      <c r="N267" s="35">
        <v>46015.407638888893</v>
      </c>
      <c r="P267" t="s">
        <v>14038</v>
      </c>
      <c r="Q267" t="s">
        <v>14284</v>
      </c>
      <c r="R267" t="s">
        <v>14285</v>
      </c>
      <c r="S267" t="s">
        <v>100</v>
      </c>
      <c r="T267" t="s">
        <v>15487</v>
      </c>
      <c r="U267" t="s">
        <v>102</v>
      </c>
      <c r="V267" t="s">
        <v>15488</v>
      </c>
      <c r="W267" t="s">
        <v>8</v>
      </c>
      <c r="X267" t="s">
        <v>105</v>
      </c>
      <c r="Y267" t="s">
        <v>1819</v>
      </c>
      <c r="Z267" s="37">
        <v>1</v>
      </c>
      <c r="AA267" t="s">
        <v>107</v>
      </c>
      <c r="AB267" s="37">
        <v>65960</v>
      </c>
      <c r="AC267" s="37">
        <v>75096</v>
      </c>
      <c r="AD267" s="37">
        <v>65960</v>
      </c>
    </row>
    <row r="268" spans="1:30">
      <c r="A268" t="s">
        <v>242</v>
      </c>
      <c r="B268" t="s">
        <v>248</v>
      </c>
      <c r="C268" t="s">
        <v>244</v>
      </c>
      <c r="D268" t="s">
        <v>1569</v>
      </c>
      <c r="E268" t="s">
        <v>15489</v>
      </c>
      <c r="F268" t="s">
        <v>15490</v>
      </c>
      <c r="G268" t="s">
        <v>947</v>
      </c>
      <c r="H268" t="s">
        <v>248</v>
      </c>
      <c r="I268" t="s">
        <v>1572</v>
      </c>
      <c r="J268" t="s">
        <v>15491</v>
      </c>
      <c r="K268" t="s">
        <v>13115</v>
      </c>
      <c r="L268" t="s">
        <v>15492</v>
      </c>
      <c r="M268" s="35">
        <v>46015.352083333331</v>
      </c>
      <c r="N268" s="35">
        <v>46017.70208333333</v>
      </c>
      <c r="P268" t="s">
        <v>14052</v>
      </c>
      <c r="Q268" t="s">
        <v>14053</v>
      </c>
      <c r="R268" t="s">
        <v>14054</v>
      </c>
      <c r="S268" t="s">
        <v>100</v>
      </c>
      <c r="T268" t="s">
        <v>15493</v>
      </c>
      <c r="U268" t="s">
        <v>102</v>
      </c>
      <c r="V268" t="s">
        <v>15494</v>
      </c>
      <c r="W268" t="s">
        <v>11</v>
      </c>
      <c r="X268" t="s">
        <v>105</v>
      </c>
      <c r="Y268" t="s">
        <v>1588</v>
      </c>
      <c r="Z268" s="37">
        <v>1</v>
      </c>
      <c r="AA268" t="s">
        <v>107</v>
      </c>
      <c r="AB268" s="37">
        <v>144968</v>
      </c>
      <c r="AC268" s="37">
        <v>140396</v>
      </c>
      <c r="AD268" s="37">
        <v>144968</v>
      </c>
    </row>
    <row r="269" spans="1:30">
      <c r="A269" t="s">
        <v>284</v>
      </c>
      <c r="B269" t="s">
        <v>957</v>
      </c>
      <c r="C269" t="s">
        <v>286</v>
      </c>
      <c r="D269" t="s">
        <v>3223</v>
      </c>
      <c r="E269" t="s">
        <v>15495</v>
      </c>
      <c r="F269" t="s">
        <v>14251</v>
      </c>
      <c r="G269" t="s">
        <v>947</v>
      </c>
      <c r="H269" t="s">
        <v>290</v>
      </c>
      <c r="I269" t="s">
        <v>284</v>
      </c>
      <c r="J269" t="s">
        <v>14252</v>
      </c>
      <c r="K269" t="s">
        <v>13115</v>
      </c>
      <c r="L269" t="s">
        <v>15496</v>
      </c>
      <c r="M269" s="35">
        <v>46015.361805555563</v>
      </c>
      <c r="N269" s="35">
        <v>46015.524305555547</v>
      </c>
      <c r="P269" t="s">
        <v>14052</v>
      </c>
      <c r="Q269" t="s">
        <v>14053</v>
      </c>
      <c r="R269" t="s">
        <v>14885</v>
      </c>
      <c r="S269" t="s">
        <v>1347</v>
      </c>
      <c r="T269" t="s">
        <v>15497</v>
      </c>
      <c r="U269" t="s">
        <v>102</v>
      </c>
      <c r="V269" t="s">
        <v>14255</v>
      </c>
      <c r="W269" t="s">
        <v>8</v>
      </c>
      <c r="X269" t="s">
        <v>105</v>
      </c>
      <c r="Y269" t="s">
        <v>2330</v>
      </c>
      <c r="Z269" s="37">
        <v>1</v>
      </c>
      <c r="AA269" t="s">
        <v>107</v>
      </c>
      <c r="AB269" s="37">
        <v>65960</v>
      </c>
      <c r="AC269" s="37">
        <v>75096</v>
      </c>
      <c r="AD269" s="37">
        <v>65960</v>
      </c>
    </row>
    <row r="270" spans="1:30">
      <c r="A270" t="s">
        <v>189</v>
      </c>
      <c r="B270" t="s">
        <v>190</v>
      </c>
      <c r="C270" t="s">
        <v>191</v>
      </c>
      <c r="D270" t="s">
        <v>905</v>
      </c>
      <c r="E270" t="s">
        <v>15498</v>
      </c>
      <c r="F270" t="s">
        <v>14488</v>
      </c>
      <c r="G270" t="s">
        <v>947</v>
      </c>
      <c r="H270" t="s">
        <v>195</v>
      </c>
      <c r="I270" t="s">
        <v>908</v>
      </c>
      <c r="J270" t="s">
        <v>14489</v>
      </c>
      <c r="K270" t="s">
        <v>13115</v>
      </c>
      <c r="L270" t="s">
        <v>15499</v>
      </c>
      <c r="M270" s="35">
        <v>46015.410416666673</v>
      </c>
      <c r="N270" s="35">
        <v>46015.540277777778</v>
      </c>
      <c r="P270" t="s">
        <v>951</v>
      </c>
      <c r="Q270" t="s">
        <v>952</v>
      </c>
      <c r="R270" t="s">
        <v>1190</v>
      </c>
      <c r="S270" t="s">
        <v>100</v>
      </c>
      <c r="T270" t="s">
        <v>15500</v>
      </c>
      <c r="U270" t="s">
        <v>102</v>
      </c>
      <c r="V270" t="s">
        <v>14492</v>
      </c>
      <c r="W270" t="s">
        <v>8</v>
      </c>
      <c r="X270" t="s">
        <v>105</v>
      </c>
      <c r="Y270" t="s">
        <v>3716</v>
      </c>
      <c r="Z270" s="37">
        <v>1</v>
      </c>
      <c r="AA270" t="s">
        <v>107</v>
      </c>
      <c r="AB270" s="37">
        <v>65960</v>
      </c>
      <c r="AC270" s="37">
        <v>75096</v>
      </c>
      <c r="AD270" s="37">
        <v>65960</v>
      </c>
    </row>
    <row r="271" spans="1:30">
      <c r="A271" t="s">
        <v>707</v>
      </c>
      <c r="B271" t="s">
        <v>109</v>
      </c>
      <c r="C271" t="s">
        <v>160</v>
      </c>
      <c r="D271" t="s">
        <v>1577</v>
      </c>
      <c r="E271" t="s">
        <v>15501</v>
      </c>
      <c r="F271" t="s">
        <v>15502</v>
      </c>
      <c r="G271" t="s">
        <v>947</v>
      </c>
      <c r="H271" t="s">
        <v>722</v>
      </c>
      <c r="I271" t="s">
        <v>1580</v>
      </c>
      <c r="J271" t="s">
        <v>15503</v>
      </c>
      <c r="K271" t="s">
        <v>13115</v>
      </c>
      <c r="L271" t="s">
        <v>15504</v>
      </c>
      <c r="M271" s="35">
        <v>46015.421527777777</v>
      </c>
      <c r="N271" s="35">
        <v>46017.529861111107</v>
      </c>
      <c r="P271" t="s">
        <v>1000</v>
      </c>
      <c r="Q271" t="s">
        <v>1356</v>
      </c>
      <c r="R271" t="s">
        <v>1357</v>
      </c>
      <c r="S271" t="s">
        <v>1347</v>
      </c>
      <c r="T271" t="s">
        <v>15505</v>
      </c>
      <c r="U271" t="s">
        <v>102</v>
      </c>
      <c r="V271" t="s">
        <v>107</v>
      </c>
      <c r="W271" t="s">
        <v>8</v>
      </c>
      <c r="X271" t="s">
        <v>105</v>
      </c>
      <c r="Y271" t="s">
        <v>1252</v>
      </c>
      <c r="Z271" s="37">
        <v>1</v>
      </c>
      <c r="AA271" t="s">
        <v>107</v>
      </c>
      <c r="AB271" s="37">
        <v>65960</v>
      </c>
      <c r="AC271" s="37">
        <v>75096</v>
      </c>
      <c r="AD271" s="37">
        <v>65960</v>
      </c>
    </row>
    <row r="272" spans="1:30">
      <c r="A272" t="s">
        <v>284</v>
      </c>
      <c r="B272" t="s">
        <v>957</v>
      </c>
      <c r="C272" t="s">
        <v>286</v>
      </c>
      <c r="D272" t="s">
        <v>1834</v>
      </c>
      <c r="E272" t="s">
        <v>15506</v>
      </c>
      <c r="F272" t="s">
        <v>15507</v>
      </c>
      <c r="G272" t="s">
        <v>947</v>
      </c>
      <c r="H272" t="s">
        <v>290</v>
      </c>
      <c r="I272" t="s">
        <v>1837</v>
      </c>
      <c r="J272" t="s">
        <v>15508</v>
      </c>
      <c r="K272" t="s">
        <v>13115</v>
      </c>
      <c r="L272" t="s">
        <v>15509</v>
      </c>
      <c r="M272" s="35">
        <v>46015.59652777778</v>
      </c>
      <c r="N272" s="35">
        <v>46017.588888888888</v>
      </c>
      <c r="P272" t="s">
        <v>951</v>
      </c>
      <c r="Q272" t="s">
        <v>1268</v>
      </c>
      <c r="R272" t="s">
        <v>993</v>
      </c>
      <c r="S272" t="s">
        <v>100</v>
      </c>
      <c r="T272" t="s">
        <v>15510</v>
      </c>
      <c r="U272" t="s">
        <v>102</v>
      </c>
      <c r="V272" t="s">
        <v>15511</v>
      </c>
      <c r="W272" t="s">
        <v>11</v>
      </c>
      <c r="X272" t="s">
        <v>105</v>
      </c>
      <c r="Y272" t="s">
        <v>2330</v>
      </c>
      <c r="Z272" s="37">
        <v>1</v>
      </c>
      <c r="AA272" t="s">
        <v>107</v>
      </c>
      <c r="AB272" s="37">
        <v>144968</v>
      </c>
      <c r="AC272" s="37">
        <v>140396</v>
      </c>
      <c r="AD272" s="37">
        <v>144968</v>
      </c>
    </row>
    <row r="273" spans="1:30">
      <c r="A273" t="s">
        <v>159</v>
      </c>
      <c r="B273" t="s">
        <v>109</v>
      </c>
      <c r="C273" t="s">
        <v>160</v>
      </c>
      <c r="D273" t="s">
        <v>6583</v>
      </c>
      <c r="E273" t="s">
        <v>15512</v>
      </c>
      <c r="F273" t="s">
        <v>15222</v>
      </c>
      <c r="G273" t="s">
        <v>947</v>
      </c>
      <c r="H273" t="s">
        <v>165</v>
      </c>
      <c r="I273" t="s">
        <v>6584</v>
      </c>
      <c r="J273" t="s">
        <v>15223</v>
      </c>
      <c r="K273" t="s">
        <v>13115</v>
      </c>
      <c r="L273" t="s">
        <v>15513</v>
      </c>
      <c r="M273" s="35">
        <v>46015.630555555559</v>
      </c>
      <c r="N273" s="35">
        <v>46016.554166666669</v>
      </c>
      <c r="P273" t="s">
        <v>1000</v>
      </c>
      <c r="Q273" t="s">
        <v>983</v>
      </c>
      <c r="R273" t="s">
        <v>3753</v>
      </c>
      <c r="T273" t="s">
        <v>15514</v>
      </c>
      <c r="U273" t="s">
        <v>955</v>
      </c>
      <c r="W273" t="s">
        <v>8</v>
      </c>
      <c r="X273" t="s">
        <v>105</v>
      </c>
      <c r="Y273" t="s">
        <v>727</v>
      </c>
      <c r="Z273" s="37">
        <v>0</v>
      </c>
      <c r="AA273" t="s">
        <v>107</v>
      </c>
      <c r="AB273" s="37">
        <v>41241</v>
      </c>
      <c r="AC273" s="37">
        <v>0</v>
      </c>
      <c r="AD273" s="37">
        <v>41241</v>
      </c>
    </row>
    <row r="274" spans="1:30">
      <c r="A274" t="s">
        <v>242</v>
      </c>
      <c r="B274" t="s">
        <v>248</v>
      </c>
      <c r="C274" t="s">
        <v>244</v>
      </c>
      <c r="D274" t="s">
        <v>309</v>
      </c>
      <c r="E274" t="s">
        <v>15515</v>
      </c>
      <c r="F274" t="s">
        <v>15208</v>
      </c>
      <c r="G274" t="s">
        <v>947</v>
      </c>
      <c r="H274" t="s">
        <v>248</v>
      </c>
      <c r="I274" t="s">
        <v>242</v>
      </c>
      <c r="J274" t="s">
        <v>15209</v>
      </c>
      <c r="K274" t="s">
        <v>13115</v>
      </c>
      <c r="L274" t="s">
        <v>15516</v>
      </c>
      <c r="M274" s="35">
        <v>46017.334027777782</v>
      </c>
      <c r="N274" s="35">
        <v>46017.671527777777</v>
      </c>
      <c r="P274" t="s">
        <v>1000</v>
      </c>
      <c r="Q274" t="s">
        <v>1356</v>
      </c>
      <c r="R274" t="s">
        <v>1357</v>
      </c>
      <c r="S274" t="s">
        <v>100</v>
      </c>
      <c r="T274" t="s">
        <v>15517</v>
      </c>
      <c r="U274" t="s">
        <v>102</v>
      </c>
      <c r="V274" t="s">
        <v>15518</v>
      </c>
      <c r="W274" t="s">
        <v>8</v>
      </c>
      <c r="X274" t="s">
        <v>105</v>
      </c>
      <c r="Y274" t="s">
        <v>1650</v>
      </c>
      <c r="Z274" s="37">
        <v>1</v>
      </c>
      <c r="AA274" t="s">
        <v>107</v>
      </c>
      <c r="AB274" s="37">
        <v>65960</v>
      </c>
      <c r="AC274" s="37">
        <v>75096</v>
      </c>
      <c r="AD274" s="37">
        <v>65960</v>
      </c>
    </row>
    <row r="275" spans="1:30">
      <c r="A275" t="s">
        <v>231</v>
      </c>
      <c r="B275" t="s">
        <v>86</v>
      </c>
      <c r="C275" t="s">
        <v>87</v>
      </c>
      <c r="D275" t="s">
        <v>1892</v>
      </c>
      <c r="E275" t="s">
        <v>15519</v>
      </c>
      <c r="F275" t="s">
        <v>14966</v>
      </c>
      <c r="G275" t="s">
        <v>947</v>
      </c>
      <c r="H275" t="s">
        <v>235</v>
      </c>
      <c r="I275" t="s">
        <v>231</v>
      </c>
      <c r="J275" t="s">
        <v>14967</v>
      </c>
      <c r="K275" t="s">
        <v>13115</v>
      </c>
      <c r="L275" t="s">
        <v>15520</v>
      </c>
      <c r="M275" s="35">
        <v>46017.336111111108</v>
      </c>
      <c r="N275" s="35">
        <v>46017.536111111112</v>
      </c>
      <c r="P275" t="s">
        <v>951</v>
      </c>
      <c r="Q275" t="s">
        <v>952</v>
      </c>
      <c r="R275" t="s">
        <v>1125</v>
      </c>
      <c r="S275" t="s">
        <v>100</v>
      </c>
      <c r="T275" t="s">
        <v>15521</v>
      </c>
      <c r="U275" t="s">
        <v>102</v>
      </c>
      <c r="V275" t="s">
        <v>15522</v>
      </c>
      <c r="W275" t="s">
        <v>8</v>
      </c>
      <c r="X275" t="s">
        <v>105</v>
      </c>
      <c r="Y275" t="s">
        <v>6521</v>
      </c>
      <c r="Z275" s="37">
        <v>1</v>
      </c>
      <c r="AA275" t="s">
        <v>107</v>
      </c>
      <c r="AB275" s="37">
        <v>65960</v>
      </c>
      <c r="AC275" s="37">
        <v>75096</v>
      </c>
      <c r="AD275" s="37">
        <v>65960</v>
      </c>
    </row>
    <row r="276" spans="1:30">
      <c r="A276" t="s">
        <v>231</v>
      </c>
      <c r="B276" t="s">
        <v>86</v>
      </c>
      <c r="C276" t="s">
        <v>87</v>
      </c>
      <c r="D276" t="s">
        <v>1892</v>
      </c>
      <c r="E276" t="s">
        <v>15523</v>
      </c>
      <c r="F276" t="s">
        <v>14434</v>
      </c>
      <c r="G276" t="s">
        <v>947</v>
      </c>
      <c r="H276" t="s">
        <v>235</v>
      </c>
      <c r="I276" t="s">
        <v>231</v>
      </c>
      <c r="J276" t="s">
        <v>14435</v>
      </c>
      <c r="K276" t="s">
        <v>13115</v>
      </c>
      <c r="L276" t="s">
        <v>15524</v>
      </c>
      <c r="M276" s="35">
        <v>46017.368055555547</v>
      </c>
      <c r="N276" s="35">
        <v>46017.495833333327</v>
      </c>
      <c r="P276" t="s">
        <v>1000</v>
      </c>
      <c r="Q276" t="s">
        <v>1001</v>
      </c>
      <c r="R276" t="s">
        <v>1002</v>
      </c>
      <c r="S276" t="s">
        <v>100</v>
      </c>
      <c r="T276" t="s">
        <v>15525</v>
      </c>
      <c r="U276" t="s">
        <v>102</v>
      </c>
      <c r="V276" t="s">
        <v>15526</v>
      </c>
      <c r="W276" t="s">
        <v>8</v>
      </c>
      <c r="X276" t="s">
        <v>105</v>
      </c>
      <c r="Y276" t="s">
        <v>6521</v>
      </c>
      <c r="Z276" s="37">
        <v>1</v>
      </c>
      <c r="AA276" t="s">
        <v>107</v>
      </c>
      <c r="AB276" s="37">
        <v>65960</v>
      </c>
      <c r="AC276" s="37">
        <v>75096</v>
      </c>
      <c r="AD276" s="37">
        <v>65960</v>
      </c>
    </row>
    <row r="277" spans="1:30">
      <c r="A277" t="s">
        <v>417</v>
      </c>
      <c r="B277" t="s">
        <v>86</v>
      </c>
      <c r="C277" t="s">
        <v>87</v>
      </c>
      <c r="D277" t="s">
        <v>734</v>
      </c>
      <c r="E277" t="s">
        <v>15527</v>
      </c>
      <c r="F277" t="s">
        <v>15357</v>
      </c>
      <c r="G277" t="s">
        <v>947</v>
      </c>
      <c r="H277" t="s">
        <v>455</v>
      </c>
      <c r="I277" t="s">
        <v>737</v>
      </c>
      <c r="J277" t="s">
        <v>15358</v>
      </c>
      <c r="K277" t="s">
        <v>13115</v>
      </c>
      <c r="L277" t="s">
        <v>15528</v>
      </c>
      <c r="M277" s="35">
        <v>46017.370833333327</v>
      </c>
      <c r="N277" s="35">
        <v>46017.698611111111</v>
      </c>
      <c r="P277" t="s">
        <v>951</v>
      </c>
      <c r="Q277" t="s">
        <v>1056</v>
      </c>
      <c r="R277" t="s">
        <v>993</v>
      </c>
      <c r="S277" t="s">
        <v>100</v>
      </c>
      <c r="T277" t="s">
        <v>15529</v>
      </c>
      <c r="U277" t="s">
        <v>102</v>
      </c>
      <c r="V277" t="s">
        <v>15361</v>
      </c>
      <c r="W277" t="s">
        <v>8</v>
      </c>
      <c r="X277" t="s">
        <v>105</v>
      </c>
      <c r="Y277" t="s">
        <v>742</v>
      </c>
      <c r="Z277" s="37">
        <v>1</v>
      </c>
      <c r="AA277" t="s">
        <v>107</v>
      </c>
      <c r="AB277" s="37">
        <v>65960</v>
      </c>
      <c r="AC277" s="37">
        <v>75096</v>
      </c>
      <c r="AD277" s="37">
        <v>65960</v>
      </c>
    </row>
    <row r="278" spans="1:30">
      <c r="A278" t="s">
        <v>242</v>
      </c>
      <c r="B278" t="s">
        <v>248</v>
      </c>
      <c r="C278" t="s">
        <v>244</v>
      </c>
      <c r="D278" t="s">
        <v>309</v>
      </c>
      <c r="E278" t="s">
        <v>15530</v>
      </c>
      <c r="F278" t="s">
        <v>15531</v>
      </c>
      <c r="G278" t="s">
        <v>947</v>
      </c>
      <c r="H278" t="s">
        <v>248</v>
      </c>
      <c r="I278" t="s">
        <v>242</v>
      </c>
      <c r="J278" t="s">
        <v>15532</v>
      </c>
      <c r="K278" t="s">
        <v>13115</v>
      </c>
      <c r="L278" t="s">
        <v>15533</v>
      </c>
      <c r="M278" s="35">
        <v>46017.625</v>
      </c>
      <c r="N278" s="35">
        <v>46018.53402777778</v>
      </c>
      <c r="P278" t="s">
        <v>1000</v>
      </c>
      <c r="Q278" t="s">
        <v>983</v>
      </c>
      <c r="R278" t="s">
        <v>1883</v>
      </c>
      <c r="S278" t="s">
        <v>100</v>
      </c>
      <c r="T278" t="s">
        <v>15534</v>
      </c>
      <c r="U278" t="s">
        <v>102</v>
      </c>
      <c r="V278" t="s">
        <v>15535</v>
      </c>
      <c r="W278" t="s">
        <v>8</v>
      </c>
      <c r="X278" t="s">
        <v>105</v>
      </c>
      <c r="Y278" t="s">
        <v>1031</v>
      </c>
      <c r="Z278" s="37">
        <v>1</v>
      </c>
      <c r="AA278" t="s">
        <v>107</v>
      </c>
      <c r="AB278" s="37">
        <v>65960</v>
      </c>
      <c r="AC278" s="37">
        <v>75096</v>
      </c>
      <c r="AD278" s="37">
        <v>65960</v>
      </c>
    </row>
    <row r="279" spans="1:30">
      <c r="A279" t="s">
        <v>297</v>
      </c>
      <c r="B279" t="s">
        <v>109</v>
      </c>
      <c r="C279" t="s">
        <v>110</v>
      </c>
      <c r="D279" t="s">
        <v>352</v>
      </c>
      <c r="E279" t="s">
        <v>15536</v>
      </c>
      <c r="F279" t="s">
        <v>13380</v>
      </c>
      <c r="G279" t="s">
        <v>947</v>
      </c>
      <c r="H279" t="s">
        <v>302</v>
      </c>
      <c r="I279" t="s">
        <v>297</v>
      </c>
      <c r="J279" t="s">
        <v>13381</v>
      </c>
      <c r="K279" t="s">
        <v>13115</v>
      </c>
      <c r="L279" t="s">
        <v>15537</v>
      </c>
      <c r="M279" s="35">
        <v>46017.64166666667</v>
      </c>
      <c r="N279" s="35">
        <v>46018.508333333331</v>
      </c>
      <c r="P279" t="s">
        <v>951</v>
      </c>
      <c r="Q279" t="s">
        <v>1134</v>
      </c>
      <c r="R279" t="s">
        <v>1135</v>
      </c>
      <c r="S279" t="s">
        <v>100</v>
      </c>
      <c r="T279" t="s">
        <v>15538</v>
      </c>
      <c r="U279" t="s">
        <v>102</v>
      </c>
      <c r="V279" t="s">
        <v>13384</v>
      </c>
      <c r="W279" t="s">
        <v>8</v>
      </c>
      <c r="X279" t="s">
        <v>105</v>
      </c>
      <c r="Y279" t="s">
        <v>1215</v>
      </c>
      <c r="Z279" s="37">
        <v>1</v>
      </c>
      <c r="AA279" t="s">
        <v>107</v>
      </c>
      <c r="AB279" s="37">
        <v>65960</v>
      </c>
      <c r="AC279" s="37">
        <v>75096</v>
      </c>
      <c r="AD279" s="37">
        <v>65960</v>
      </c>
    </row>
    <row r="280" spans="1:30">
      <c r="A280" t="s">
        <v>242</v>
      </c>
      <c r="B280" t="s">
        <v>248</v>
      </c>
      <c r="C280" t="s">
        <v>244</v>
      </c>
      <c r="D280" t="s">
        <v>309</v>
      </c>
      <c r="E280" t="s">
        <v>15539</v>
      </c>
      <c r="F280" t="s">
        <v>14563</v>
      </c>
      <c r="G280" t="s">
        <v>947</v>
      </c>
      <c r="H280" t="s">
        <v>248</v>
      </c>
      <c r="I280" t="s">
        <v>242</v>
      </c>
      <c r="J280" t="s">
        <v>14564</v>
      </c>
      <c r="K280" t="s">
        <v>13115</v>
      </c>
      <c r="L280" t="s">
        <v>15540</v>
      </c>
      <c r="M280" s="35">
        <v>46017.658333333333</v>
      </c>
      <c r="N280" s="35">
        <v>46018.429861111108</v>
      </c>
      <c r="P280" t="s">
        <v>1000</v>
      </c>
      <c r="Q280" t="s">
        <v>1356</v>
      </c>
      <c r="R280" t="s">
        <v>1357</v>
      </c>
      <c r="S280" t="s">
        <v>1347</v>
      </c>
      <c r="T280" t="s">
        <v>15541</v>
      </c>
      <c r="U280" t="s">
        <v>102</v>
      </c>
      <c r="W280" t="s">
        <v>8</v>
      </c>
      <c r="X280" t="s">
        <v>105</v>
      </c>
      <c r="Y280" t="s">
        <v>1929</v>
      </c>
      <c r="Z280" s="37">
        <v>1</v>
      </c>
      <c r="AA280" t="s">
        <v>107</v>
      </c>
      <c r="AB280" s="37">
        <v>65960</v>
      </c>
      <c r="AC280" s="37">
        <v>75096</v>
      </c>
      <c r="AD280" s="37">
        <v>65960</v>
      </c>
    </row>
    <row r="281" spans="1:30">
      <c r="A281" t="s">
        <v>242</v>
      </c>
      <c r="B281" t="s">
        <v>248</v>
      </c>
      <c r="C281" t="s">
        <v>244</v>
      </c>
      <c r="D281" t="s">
        <v>255</v>
      </c>
      <c r="E281" t="s">
        <v>15542</v>
      </c>
      <c r="F281" t="s">
        <v>15543</v>
      </c>
      <c r="G281" t="s">
        <v>947</v>
      </c>
      <c r="H281" t="s">
        <v>248</v>
      </c>
      <c r="I281" t="s">
        <v>258</v>
      </c>
      <c r="J281" t="s">
        <v>15544</v>
      </c>
      <c r="K281" t="s">
        <v>13115</v>
      </c>
      <c r="L281" t="s">
        <v>15545</v>
      </c>
      <c r="M281" s="35">
        <v>46017.714583333327</v>
      </c>
      <c r="N281" s="35">
        <v>46020.650694444441</v>
      </c>
      <c r="P281" t="s">
        <v>1000</v>
      </c>
      <c r="Q281" t="s">
        <v>1356</v>
      </c>
      <c r="R281" t="s">
        <v>1357</v>
      </c>
      <c r="S281" t="s">
        <v>100</v>
      </c>
      <c r="T281" t="s">
        <v>15546</v>
      </c>
      <c r="U281" t="s">
        <v>102</v>
      </c>
      <c r="V281" t="s">
        <v>15547</v>
      </c>
      <c r="W281" t="s">
        <v>8</v>
      </c>
      <c r="X281" t="s">
        <v>105</v>
      </c>
      <c r="Y281" t="s">
        <v>272</v>
      </c>
      <c r="Z281" s="37">
        <v>2</v>
      </c>
      <c r="AA281" t="s">
        <v>107</v>
      </c>
      <c r="AB281" s="37">
        <v>131920</v>
      </c>
      <c r="AC281" s="37">
        <v>75096</v>
      </c>
      <c r="AD281" s="37">
        <v>131920</v>
      </c>
    </row>
    <row r="282" spans="1:30">
      <c r="A282" t="s">
        <v>297</v>
      </c>
      <c r="B282" t="s">
        <v>109</v>
      </c>
      <c r="C282" t="s">
        <v>110</v>
      </c>
      <c r="D282" t="s">
        <v>652</v>
      </c>
      <c r="E282" t="s">
        <v>15548</v>
      </c>
      <c r="F282" t="s">
        <v>15549</v>
      </c>
      <c r="G282" t="s">
        <v>947</v>
      </c>
      <c r="H282" t="s">
        <v>655</v>
      </c>
      <c r="I282" t="s">
        <v>656</v>
      </c>
      <c r="J282" t="s">
        <v>15550</v>
      </c>
      <c r="K282" t="s">
        <v>13115</v>
      </c>
      <c r="L282" t="s">
        <v>15551</v>
      </c>
      <c r="M282" s="35">
        <v>46017.745833333327</v>
      </c>
      <c r="N282" s="35">
        <v>46020.654166666667</v>
      </c>
      <c r="P282" t="s">
        <v>951</v>
      </c>
      <c r="Q282" t="s">
        <v>1100</v>
      </c>
      <c r="R282" t="s">
        <v>2335</v>
      </c>
      <c r="S282" t="s">
        <v>100</v>
      </c>
      <c r="T282" t="s">
        <v>15552</v>
      </c>
      <c r="U282" t="s">
        <v>102</v>
      </c>
      <c r="V282" t="s">
        <v>15553</v>
      </c>
      <c r="W282" t="s">
        <v>13</v>
      </c>
      <c r="X282" t="s">
        <v>105</v>
      </c>
      <c r="Y282" t="s">
        <v>661</v>
      </c>
      <c r="Z282" s="37">
        <v>1</v>
      </c>
      <c r="AA282" t="s">
        <v>107</v>
      </c>
      <c r="AB282" s="37">
        <v>275729</v>
      </c>
      <c r="AC282" s="37">
        <v>196537</v>
      </c>
      <c r="AD282" s="37">
        <v>275729</v>
      </c>
    </row>
    <row r="283" spans="1:30">
      <c r="A283" t="s">
        <v>284</v>
      </c>
      <c r="B283" t="s">
        <v>957</v>
      </c>
      <c r="C283" t="s">
        <v>286</v>
      </c>
      <c r="D283" t="s">
        <v>4526</v>
      </c>
      <c r="E283" t="s">
        <v>15554</v>
      </c>
      <c r="F283" t="s">
        <v>15555</v>
      </c>
      <c r="G283" t="s">
        <v>947</v>
      </c>
      <c r="H283" t="s">
        <v>290</v>
      </c>
      <c r="I283" t="s">
        <v>4529</v>
      </c>
      <c r="J283" t="s">
        <v>15556</v>
      </c>
      <c r="K283" t="s">
        <v>13115</v>
      </c>
      <c r="L283" t="s">
        <v>15557</v>
      </c>
      <c r="M283" s="35">
        <v>46018.37222222222</v>
      </c>
      <c r="N283" s="35">
        <v>46018.505555555559</v>
      </c>
      <c r="P283" t="s">
        <v>951</v>
      </c>
      <c r="Q283" t="s">
        <v>952</v>
      </c>
      <c r="R283" t="s">
        <v>953</v>
      </c>
      <c r="S283" t="s">
        <v>100</v>
      </c>
      <c r="T283" t="s">
        <v>15558</v>
      </c>
      <c r="U283" t="s">
        <v>102</v>
      </c>
      <c r="V283" t="s">
        <v>15559</v>
      </c>
      <c r="W283" t="s">
        <v>11</v>
      </c>
      <c r="X283" t="s">
        <v>105</v>
      </c>
      <c r="Y283" t="s">
        <v>1842</v>
      </c>
      <c r="Z283" s="37">
        <v>1</v>
      </c>
      <c r="AA283" t="s">
        <v>107</v>
      </c>
      <c r="AB283" s="37">
        <v>144968</v>
      </c>
      <c r="AC283" s="37">
        <v>140396</v>
      </c>
      <c r="AD283" s="37">
        <v>144968</v>
      </c>
    </row>
    <row r="284" spans="1:30">
      <c r="A284" t="s">
        <v>231</v>
      </c>
      <c r="B284" t="s">
        <v>86</v>
      </c>
      <c r="C284" t="s">
        <v>87</v>
      </c>
      <c r="D284" t="s">
        <v>409</v>
      </c>
      <c r="E284" t="s">
        <v>15560</v>
      </c>
      <c r="F284" t="s">
        <v>15561</v>
      </c>
      <c r="G284" t="s">
        <v>947</v>
      </c>
      <c r="H284" t="s">
        <v>235</v>
      </c>
      <c r="I284" t="s">
        <v>412</v>
      </c>
      <c r="J284" t="s">
        <v>15562</v>
      </c>
      <c r="K284" t="s">
        <v>13115</v>
      </c>
      <c r="L284" t="s">
        <v>15563</v>
      </c>
      <c r="M284" s="35">
        <v>46020.589583333327</v>
      </c>
      <c r="N284" s="35">
        <v>46022.445833333331</v>
      </c>
      <c r="P284" t="s">
        <v>14038</v>
      </c>
      <c r="Q284" t="s">
        <v>983</v>
      </c>
      <c r="R284" t="s">
        <v>15332</v>
      </c>
      <c r="T284" t="s">
        <v>15564</v>
      </c>
      <c r="U284" t="s">
        <v>955</v>
      </c>
      <c r="W284" t="s">
        <v>11</v>
      </c>
      <c r="X284" t="s">
        <v>105</v>
      </c>
      <c r="Y284" t="s">
        <v>1914</v>
      </c>
      <c r="Z284" s="37">
        <v>0</v>
      </c>
      <c r="AA284" t="s">
        <v>107</v>
      </c>
      <c r="AB284" s="37">
        <v>41241</v>
      </c>
      <c r="AC284" s="37">
        <v>0</v>
      </c>
      <c r="AD284" s="37">
        <v>41241</v>
      </c>
    </row>
    <row r="285" spans="1:30">
      <c r="A285" t="s">
        <v>85</v>
      </c>
      <c r="B285" t="s">
        <v>86</v>
      </c>
      <c r="C285" t="s">
        <v>87</v>
      </c>
      <c r="D285" t="s">
        <v>202</v>
      </c>
      <c r="E285" t="s">
        <v>15565</v>
      </c>
      <c r="F285" t="s">
        <v>15566</v>
      </c>
      <c r="G285" t="s">
        <v>947</v>
      </c>
      <c r="H285" t="s">
        <v>93</v>
      </c>
      <c r="I285" t="s">
        <v>85</v>
      </c>
      <c r="J285" t="s">
        <v>15567</v>
      </c>
      <c r="K285" t="s">
        <v>13115</v>
      </c>
      <c r="L285" t="s">
        <v>15568</v>
      </c>
      <c r="M285" s="35">
        <v>46018.413888888892</v>
      </c>
      <c r="N285" s="35">
        <v>46018.510416666657</v>
      </c>
      <c r="P285" t="s">
        <v>14038</v>
      </c>
      <c r="Q285" t="s">
        <v>14390</v>
      </c>
      <c r="R285" t="s">
        <v>14391</v>
      </c>
      <c r="S285" t="s">
        <v>100</v>
      </c>
      <c r="T285" t="s">
        <v>15569</v>
      </c>
      <c r="U285" t="s">
        <v>102</v>
      </c>
      <c r="V285" t="s">
        <v>15570</v>
      </c>
      <c r="W285" t="s">
        <v>8</v>
      </c>
      <c r="X285" t="s">
        <v>105</v>
      </c>
      <c r="Y285" t="s">
        <v>342</v>
      </c>
      <c r="Z285" s="37">
        <v>1</v>
      </c>
      <c r="AA285" t="s">
        <v>107</v>
      </c>
      <c r="AB285" s="37">
        <v>65960</v>
      </c>
      <c r="AC285" s="37">
        <v>75096</v>
      </c>
      <c r="AD285" s="37">
        <v>65960</v>
      </c>
    </row>
    <row r="286" spans="1:30">
      <c r="A286" t="s">
        <v>108</v>
      </c>
      <c r="B286" t="s">
        <v>109</v>
      </c>
      <c r="C286" t="s">
        <v>110</v>
      </c>
      <c r="D286" t="s">
        <v>180</v>
      </c>
      <c r="E286" t="s">
        <v>15571</v>
      </c>
      <c r="F286" t="s">
        <v>15572</v>
      </c>
      <c r="G286" t="s">
        <v>947</v>
      </c>
      <c r="H286" t="s">
        <v>183</v>
      </c>
      <c r="I286" t="s">
        <v>108</v>
      </c>
      <c r="J286" t="s">
        <v>15573</v>
      </c>
      <c r="K286" t="s">
        <v>13115</v>
      </c>
      <c r="L286" t="s">
        <v>15574</v>
      </c>
      <c r="M286" s="35">
        <v>46019.333333333343</v>
      </c>
      <c r="N286" s="35">
        <v>46020.526388888888</v>
      </c>
      <c r="P286" t="s">
        <v>14038</v>
      </c>
      <c r="Q286" t="s">
        <v>14390</v>
      </c>
      <c r="R286" t="s">
        <v>14391</v>
      </c>
      <c r="S286" t="s">
        <v>100</v>
      </c>
      <c r="T286" t="s">
        <v>15575</v>
      </c>
      <c r="U286" t="s">
        <v>102</v>
      </c>
      <c r="V286" t="s">
        <v>15576</v>
      </c>
      <c r="W286" t="s">
        <v>8</v>
      </c>
      <c r="X286" t="s">
        <v>105</v>
      </c>
      <c r="Y286" t="s">
        <v>188</v>
      </c>
      <c r="Z286" s="37">
        <v>1</v>
      </c>
      <c r="AA286" t="s">
        <v>107</v>
      </c>
      <c r="AB286" s="37">
        <v>65960</v>
      </c>
      <c r="AC286" s="37">
        <v>75096</v>
      </c>
      <c r="AD286" s="37">
        <v>65960</v>
      </c>
    </row>
    <row r="287" spans="1:30">
      <c r="A287" t="s">
        <v>297</v>
      </c>
      <c r="B287" t="s">
        <v>109</v>
      </c>
      <c r="C287" t="s">
        <v>110</v>
      </c>
      <c r="D287" t="s">
        <v>3287</v>
      </c>
      <c r="E287" t="s">
        <v>15577</v>
      </c>
      <c r="F287" t="s">
        <v>15578</v>
      </c>
      <c r="G287" t="s">
        <v>947</v>
      </c>
      <c r="H287" t="s">
        <v>655</v>
      </c>
      <c r="I287" t="s">
        <v>3290</v>
      </c>
      <c r="J287" t="s">
        <v>15579</v>
      </c>
      <c r="K287" t="s">
        <v>13115</v>
      </c>
      <c r="L287" t="s">
        <v>15580</v>
      </c>
      <c r="M287" s="35">
        <v>46020.336111111108</v>
      </c>
      <c r="N287" s="35">
        <v>46020.481944444437</v>
      </c>
      <c r="P287" t="s">
        <v>951</v>
      </c>
      <c r="Q287" t="s">
        <v>962</v>
      </c>
      <c r="R287" t="s">
        <v>962</v>
      </c>
      <c r="S287" t="s">
        <v>100</v>
      </c>
      <c r="T287" t="s">
        <v>15581</v>
      </c>
      <c r="U287" t="s">
        <v>102</v>
      </c>
      <c r="V287" t="s">
        <v>15582</v>
      </c>
      <c r="W287" t="s">
        <v>11</v>
      </c>
      <c r="X287" t="s">
        <v>105</v>
      </c>
      <c r="Y287" t="s">
        <v>1005</v>
      </c>
      <c r="Z287" s="37">
        <v>1</v>
      </c>
      <c r="AA287" t="s">
        <v>107</v>
      </c>
      <c r="AB287" s="37">
        <v>144968</v>
      </c>
      <c r="AC287" s="37">
        <v>140396</v>
      </c>
      <c r="AD287" s="37">
        <v>144968</v>
      </c>
    </row>
    <row r="288" spans="1:30">
      <c r="A288" t="s">
        <v>159</v>
      </c>
      <c r="B288" t="s">
        <v>109</v>
      </c>
      <c r="C288" t="s">
        <v>160</v>
      </c>
      <c r="D288" t="s">
        <v>6547</v>
      </c>
      <c r="E288" t="s">
        <v>15583</v>
      </c>
      <c r="F288" t="s">
        <v>15584</v>
      </c>
      <c r="G288" t="s">
        <v>947</v>
      </c>
      <c r="H288" t="s">
        <v>165</v>
      </c>
      <c r="I288" t="s">
        <v>6548</v>
      </c>
      <c r="J288" t="s">
        <v>15585</v>
      </c>
      <c r="K288" t="s">
        <v>13115</v>
      </c>
      <c r="L288" t="s">
        <v>15586</v>
      </c>
      <c r="M288" s="35">
        <v>46020.427083333343</v>
      </c>
      <c r="N288" s="35">
        <v>46021.649305555547</v>
      </c>
      <c r="P288" t="s">
        <v>1000</v>
      </c>
      <c r="Q288" t="s">
        <v>1356</v>
      </c>
      <c r="R288" t="s">
        <v>1357</v>
      </c>
      <c r="S288" t="s">
        <v>100</v>
      </c>
      <c r="T288" t="s">
        <v>15587</v>
      </c>
      <c r="U288" t="s">
        <v>102</v>
      </c>
      <c r="V288" t="s">
        <v>15588</v>
      </c>
      <c r="W288" t="s">
        <v>11</v>
      </c>
      <c r="X288" t="s">
        <v>105</v>
      </c>
      <c r="Y288" t="s">
        <v>727</v>
      </c>
      <c r="Z288" s="37">
        <v>1</v>
      </c>
      <c r="AA288" t="s">
        <v>107</v>
      </c>
      <c r="AB288" s="37">
        <v>144968</v>
      </c>
      <c r="AC288" s="37">
        <v>140396</v>
      </c>
      <c r="AD288" s="37">
        <v>144968</v>
      </c>
    </row>
    <row r="289" spans="1:30">
      <c r="A289" t="s">
        <v>242</v>
      </c>
      <c r="B289" t="s">
        <v>248</v>
      </c>
      <c r="C289" t="s">
        <v>244</v>
      </c>
      <c r="D289" t="s">
        <v>309</v>
      </c>
      <c r="E289" t="s">
        <v>15589</v>
      </c>
      <c r="F289" t="s">
        <v>15349</v>
      </c>
      <c r="G289" t="s">
        <v>947</v>
      </c>
      <c r="H289" t="s">
        <v>248</v>
      </c>
      <c r="I289" t="s">
        <v>242</v>
      </c>
      <c r="J289" t="s">
        <v>15350</v>
      </c>
      <c r="K289" t="s">
        <v>13115</v>
      </c>
      <c r="L289" t="s">
        <v>15590</v>
      </c>
      <c r="M289" s="35">
        <v>46020.463194444441</v>
      </c>
      <c r="N289" s="35">
        <v>46020.659722222219</v>
      </c>
      <c r="P289" t="s">
        <v>14052</v>
      </c>
      <c r="Q289" t="s">
        <v>14053</v>
      </c>
      <c r="R289" t="s">
        <v>14054</v>
      </c>
      <c r="S289" t="s">
        <v>100</v>
      </c>
      <c r="T289" t="s">
        <v>15591</v>
      </c>
      <c r="U289" t="s">
        <v>102</v>
      </c>
      <c r="V289" t="s">
        <v>15592</v>
      </c>
      <c r="W289" t="s">
        <v>8</v>
      </c>
      <c r="X289" t="s">
        <v>105</v>
      </c>
      <c r="Y289" t="s">
        <v>514</v>
      </c>
      <c r="Z289" s="37">
        <v>1</v>
      </c>
      <c r="AA289" t="s">
        <v>107</v>
      </c>
      <c r="AB289" s="37">
        <v>65960</v>
      </c>
      <c r="AC289" s="37">
        <v>75096</v>
      </c>
      <c r="AD289" s="37">
        <v>65960</v>
      </c>
    </row>
    <row r="290" spans="1:30">
      <c r="A290" t="s">
        <v>1168</v>
      </c>
      <c r="B290" t="s">
        <v>124</v>
      </c>
      <c r="C290" t="s">
        <v>125</v>
      </c>
      <c r="D290" t="s">
        <v>3835</v>
      </c>
      <c r="E290" t="s">
        <v>15593</v>
      </c>
      <c r="F290" t="s">
        <v>15594</v>
      </c>
      <c r="G290" t="s">
        <v>947</v>
      </c>
      <c r="H290" t="s">
        <v>1172</v>
      </c>
      <c r="I290" t="s">
        <v>1168</v>
      </c>
      <c r="J290" t="s">
        <v>15595</v>
      </c>
      <c r="K290" t="s">
        <v>13115</v>
      </c>
      <c r="L290" t="s">
        <v>15596</v>
      </c>
      <c r="M290" s="35">
        <v>46020.494444444441</v>
      </c>
      <c r="N290" s="35">
        <v>46020.522222222222</v>
      </c>
      <c r="P290" t="s">
        <v>951</v>
      </c>
      <c r="Q290" t="s">
        <v>1100</v>
      </c>
      <c r="R290" t="s">
        <v>993</v>
      </c>
      <c r="S290" t="s">
        <v>1483</v>
      </c>
      <c r="T290" t="s">
        <v>15597</v>
      </c>
      <c r="U290" t="s">
        <v>955</v>
      </c>
      <c r="W290" t="s">
        <v>8</v>
      </c>
      <c r="X290" t="s">
        <v>105</v>
      </c>
      <c r="Y290" t="s">
        <v>4253</v>
      </c>
      <c r="Z290" s="37">
        <v>0</v>
      </c>
      <c r="AA290" t="s">
        <v>107</v>
      </c>
      <c r="AB290" s="37">
        <v>41241</v>
      </c>
      <c r="AC290" s="37">
        <v>0</v>
      </c>
      <c r="AD290" s="37">
        <v>41241</v>
      </c>
    </row>
    <row r="291" spans="1:30">
      <c r="A291" t="s">
        <v>242</v>
      </c>
      <c r="B291" t="s">
        <v>248</v>
      </c>
      <c r="C291" t="s">
        <v>244</v>
      </c>
      <c r="D291" t="s">
        <v>6670</v>
      </c>
      <c r="E291" t="s">
        <v>15598</v>
      </c>
      <c r="F291" t="s">
        <v>15599</v>
      </c>
      <c r="G291" t="s">
        <v>947</v>
      </c>
      <c r="H291" t="s">
        <v>248</v>
      </c>
      <c r="I291" t="s">
        <v>6671</v>
      </c>
      <c r="J291" t="s">
        <v>15600</v>
      </c>
      <c r="K291" t="s">
        <v>13115</v>
      </c>
      <c r="L291" t="s">
        <v>15601</v>
      </c>
      <c r="M291" s="35">
        <v>46020.506249999999</v>
      </c>
      <c r="N291" s="35">
        <v>46020.647222222222</v>
      </c>
      <c r="P291" t="s">
        <v>14052</v>
      </c>
      <c r="Q291" t="s">
        <v>1356</v>
      </c>
      <c r="R291" t="s">
        <v>14105</v>
      </c>
      <c r="S291" t="s">
        <v>1483</v>
      </c>
      <c r="T291" t="s">
        <v>15602</v>
      </c>
      <c r="U291" t="s">
        <v>955</v>
      </c>
      <c r="W291" t="s">
        <v>11</v>
      </c>
      <c r="X291" t="s">
        <v>105</v>
      </c>
      <c r="Y291" t="s">
        <v>4253</v>
      </c>
      <c r="Z291" s="37">
        <v>0</v>
      </c>
      <c r="AA291" t="s">
        <v>107</v>
      </c>
      <c r="AB291" s="37">
        <v>41241</v>
      </c>
      <c r="AC291" s="37">
        <v>0</v>
      </c>
      <c r="AD291" s="37">
        <v>41241</v>
      </c>
    </row>
    <row r="292" spans="1:30">
      <c r="A292" t="s">
        <v>1084</v>
      </c>
      <c r="B292" t="s">
        <v>957</v>
      </c>
      <c r="C292" t="s">
        <v>286</v>
      </c>
      <c r="D292" t="s">
        <v>15603</v>
      </c>
      <c r="E292" t="s">
        <v>15604</v>
      </c>
      <c r="F292" t="s">
        <v>15605</v>
      </c>
      <c r="G292" t="s">
        <v>947</v>
      </c>
      <c r="H292" t="s">
        <v>1088</v>
      </c>
      <c r="I292" t="s">
        <v>15606</v>
      </c>
      <c r="J292" t="s">
        <v>15607</v>
      </c>
      <c r="K292" t="s">
        <v>13115</v>
      </c>
      <c r="L292" t="s">
        <v>15608</v>
      </c>
      <c r="M292" s="35">
        <v>46020.595833333333</v>
      </c>
      <c r="N292" s="35">
        <v>46021.511805555558</v>
      </c>
      <c r="P292" t="s">
        <v>14052</v>
      </c>
      <c r="Q292" t="s">
        <v>14053</v>
      </c>
      <c r="R292" t="s">
        <v>14054</v>
      </c>
      <c r="S292" t="s">
        <v>100</v>
      </c>
      <c r="T292" t="s">
        <v>15609</v>
      </c>
      <c r="U292" t="s">
        <v>102</v>
      </c>
      <c r="V292" t="s">
        <v>15610</v>
      </c>
      <c r="W292" t="s">
        <v>11</v>
      </c>
      <c r="X292" t="s">
        <v>105</v>
      </c>
      <c r="Y292" t="s">
        <v>1506</v>
      </c>
      <c r="Z292" s="37">
        <v>1</v>
      </c>
      <c r="AA292" t="s">
        <v>107</v>
      </c>
      <c r="AB292" s="37">
        <v>144968</v>
      </c>
      <c r="AC292" s="37">
        <v>140396</v>
      </c>
      <c r="AD292" s="37">
        <v>144968</v>
      </c>
    </row>
    <row r="293" spans="1:30">
      <c r="A293" t="s">
        <v>297</v>
      </c>
      <c r="B293" t="s">
        <v>109</v>
      </c>
      <c r="C293" t="s">
        <v>110</v>
      </c>
      <c r="D293" t="s">
        <v>352</v>
      </c>
      <c r="E293" t="s">
        <v>15611</v>
      </c>
      <c r="F293" t="s">
        <v>15612</v>
      </c>
      <c r="G293" t="s">
        <v>947</v>
      </c>
      <c r="H293" t="s">
        <v>302</v>
      </c>
      <c r="I293" t="s">
        <v>297</v>
      </c>
      <c r="J293" t="s">
        <v>15613</v>
      </c>
      <c r="K293" t="s">
        <v>13115</v>
      </c>
      <c r="L293" t="s">
        <v>15614</v>
      </c>
      <c r="M293" s="35">
        <v>46020.597222222219</v>
      </c>
      <c r="N293" s="35">
        <v>46021.481944444437</v>
      </c>
      <c r="P293" t="s">
        <v>14052</v>
      </c>
      <c r="Q293" t="s">
        <v>14053</v>
      </c>
      <c r="R293" t="s">
        <v>14054</v>
      </c>
      <c r="S293" t="s">
        <v>100</v>
      </c>
      <c r="T293" t="s">
        <v>15615</v>
      </c>
      <c r="U293" t="s">
        <v>102</v>
      </c>
      <c r="V293" t="s">
        <v>15616</v>
      </c>
      <c r="W293" t="s">
        <v>8</v>
      </c>
      <c r="X293" t="s">
        <v>105</v>
      </c>
      <c r="Y293" t="s">
        <v>1005</v>
      </c>
      <c r="Z293" s="37">
        <v>1</v>
      </c>
      <c r="AA293" t="s">
        <v>107</v>
      </c>
      <c r="AB293" s="37">
        <v>65960</v>
      </c>
      <c r="AC293" s="37">
        <v>75096</v>
      </c>
      <c r="AD293" s="37">
        <v>65960</v>
      </c>
    </row>
    <row r="294" spans="1:30">
      <c r="A294" t="s">
        <v>417</v>
      </c>
      <c r="B294" t="s">
        <v>86</v>
      </c>
      <c r="C294" t="s">
        <v>87</v>
      </c>
      <c r="D294" t="s">
        <v>452</v>
      </c>
      <c r="E294" t="s">
        <v>15617</v>
      </c>
      <c r="F294" t="s">
        <v>15618</v>
      </c>
      <c r="G294" t="s">
        <v>947</v>
      </c>
      <c r="H294" t="s">
        <v>455</v>
      </c>
      <c r="I294" t="s">
        <v>417</v>
      </c>
      <c r="J294" t="s">
        <v>15619</v>
      </c>
      <c r="K294" t="s">
        <v>13115</v>
      </c>
      <c r="L294" t="s">
        <v>15620</v>
      </c>
      <c r="M294" s="35">
        <v>46020.686805555553</v>
      </c>
      <c r="N294" s="35">
        <v>46021.517361111109</v>
      </c>
      <c r="P294" t="s">
        <v>951</v>
      </c>
      <c r="Q294" t="s">
        <v>952</v>
      </c>
      <c r="R294" t="s">
        <v>1125</v>
      </c>
      <c r="S294" t="s">
        <v>100</v>
      </c>
      <c r="T294" t="s">
        <v>15621</v>
      </c>
      <c r="U294" t="s">
        <v>102</v>
      </c>
      <c r="V294" t="s">
        <v>15622</v>
      </c>
      <c r="W294" t="s">
        <v>8</v>
      </c>
      <c r="X294" t="s">
        <v>105</v>
      </c>
      <c r="Y294" t="s">
        <v>749</v>
      </c>
      <c r="Z294" s="37">
        <v>1</v>
      </c>
      <c r="AA294" t="s">
        <v>107</v>
      </c>
      <c r="AB294" s="37">
        <v>65960</v>
      </c>
      <c r="AC294" s="37">
        <v>75096</v>
      </c>
      <c r="AD294" s="37">
        <v>65960</v>
      </c>
    </row>
    <row r="295" spans="1:30">
      <c r="A295" t="s">
        <v>242</v>
      </c>
      <c r="B295" t="s">
        <v>242</v>
      </c>
      <c r="C295" t="s">
        <v>244</v>
      </c>
      <c r="D295" t="s">
        <v>1643</v>
      </c>
      <c r="E295" t="s">
        <v>15623</v>
      </c>
      <c r="F295" t="s">
        <v>15624</v>
      </c>
      <c r="G295" t="s">
        <v>947</v>
      </c>
      <c r="H295" t="s">
        <v>248</v>
      </c>
      <c r="I295" t="s">
        <v>1646</v>
      </c>
      <c r="J295" t="s">
        <v>15625</v>
      </c>
      <c r="K295" t="s">
        <v>13115</v>
      </c>
      <c r="L295" t="s">
        <v>15626</v>
      </c>
      <c r="M295" s="35">
        <v>46020.353472222218</v>
      </c>
      <c r="N295" s="35">
        <v>46021.524305555547</v>
      </c>
      <c r="P295" t="s">
        <v>14038</v>
      </c>
      <c r="Q295" t="s">
        <v>983</v>
      </c>
      <c r="R295" t="s">
        <v>14072</v>
      </c>
      <c r="S295" t="s">
        <v>100</v>
      </c>
      <c r="T295" t="s">
        <v>15627</v>
      </c>
      <c r="U295" t="s">
        <v>102</v>
      </c>
      <c r="V295" t="s">
        <v>15628</v>
      </c>
      <c r="W295" t="s">
        <v>8</v>
      </c>
      <c r="Y295" t="s">
        <v>272</v>
      </c>
      <c r="Z295" s="37">
        <v>1</v>
      </c>
      <c r="AA295" t="s">
        <v>107</v>
      </c>
      <c r="AB295" s="37">
        <v>65960</v>
      </c>
      <c r="AC295" s="37">
        <v>75096</v>
      </c>
      <c r="AD295" s="37">
        <v>65960</v>
      </c>
    </row>
    <row r="296" spans="1:30">
      <c r="A296" t="s">
        <v>85</v>
      </c>
      <c r="B296" t="s">
        <v>86</v>
      </c>
      <c r="C296" t="s">
        <v>87</v>
      </c>
      <c r="D296" t="s">
        <v>6667</v>
      </c>
      <c r="E296" t="s">
        <v>15629</v>
      </c>
      <c r="F296" t="s">
        <v>15630</v>
      </c>
      <c r="G296" t="s">
        <v>947</v>
      </c>
      <c r="H296" t="s">
        <v>93</v>
      </c>
      <c r="I296" t="s">
        <v>6668</v>
      </c>
      <c r="J296" t="s">
        <v>15631</v>
      </c>
      <c r="K296" t="s">
        <v>13115</v>
      </c>
      <c r="L296" t="s">
        <v>15632</v>
      </c>
      <c r="M296" s="35">
        <v>46021.456944444442</v>
      </c>
      <c r="N296" s="35">
        <v>46022.303472222222</v>
      </c>
      <c r="P296" t="s">
        <v>14038</v>
      </c>
      <c r="Q296" t="s">
        <v>14390</v>
      </c>
      <c r="R296" t="s">
        <v>14391</v>
      </c>
      <c r="S296" t="s">
        <v>100</v>
      </c>
      <c r="T296" t="s">
        <v>15633</v>
      </c>
      <c r="U296" t="s">
        <v>102</v>
      </c>
      <c r="V296" t="s">
        <v>15634</v>
      </c>
      <c r="W296" t="s">
        <v>13</v>
      </c>
      <c r="X296" t="s">
        <v>105</v>
      </c>
      <c r="Y296" t="s">
        <v>106</v>
      </c>
      <c r="Z296" s="37">
        <v>1</v>
      </c>
      <c r="AA296" t="s">
        <v>107</v>
      </c>
      <c r="AB296" s="37">
        <v>275729</v>
      </c>
      <c r="AC296" s="37">
        <v>196537</v>
      </c>
      <c r="AD296" s="37">
        <v>275729</v>
      </c>
    </row>
    <row r="297" spans="1:30">
      <c r="A297" t="s">
        <v>242</v>
      </c>
      <c r="B297" t="s">
        <v>248</v>
      </c>
      <c r="C297" t="s">
        <v>244</v>
      </c>
      <c r="D297" t="s">
        <v>6540</v>
      </c>
      <c r="E297" t="s">
        <v>15635</v>
      </c>
      <c r="F297" t="s">
        <v>15636</v>
      </c>
      <c r="G297" t="s">
        <v>947</v>
      </c>
      <c r="H297" t="s">
        <v>248</v>
      </c>
      <c r="I297" t="s">
        <v>6541</v>
      </c>
      <c r="J297" t="s">
        <v>15637</v>
      </c>
      <c r="K297" t="s">
        <v>13115</v>
      </c>
      <c r="L297" t="s">
        <v>15638</v>
      </c>
      <c r="M297" s="35">
        <v>46021.489583333343</v>
      </c>
      <c r="N297" s="35">
        <v>46021.638194444437</v>
      </c>
      <c r="P297" t="s">
        <v>951</v>
      </c>
      <c r="Q297" t="s">
        <v>1027</v>
      </c>
      <c r="R297" t="s">
        <v>1028</v>
      </c>
      <c r="S297" t="s">
        <v>100</v>
      </c>
      <c r="T297" t="s">
        <v>15639</v>
      </c>
      <c r="U297" t="s">
        <v>102</v>
      </c>
      <c r="V297" t="s">
        <v>15640</v>
      </c>
      <c r="W297" t="s">
        <v>11</v>
      </c>
      <c r="X297" t="s">
        <v>105</v>
      </c>
      <c r="Y297" t="s">
        <v>1031</v>
      </c>
      <c r="Z297" s="37">
        <v>1</v>
      </c>
      <c r="AA297" t="s">
        <v>107</v>
      </c>
      <c r="AB297" s="37">
        <v>144968</v>
      </c>
      <c r="AC297" s="37">
        <v>140396</v>
      </c>
      <c r="AD297" s="37">
        <v>144968</v>
      </c>
    </row>
    <row r="298" spans="1:30">
      <c r="A298" t="s">
        <v>417</v>
      </c>
      <c r="B298" t="s">
        <v>86</v>
      </c>
      <c r="C298" t="s">
        <v>87</v>
      </c>
      <c r="D298" t="s">
        <v>461</v>
      </c>
      <c r="E298" t="s">
        <v>15641</v>
      </c>
      <c r="F298" t="s">
        <v>15642</v>
      </c>
      <c r="G298" t="s">
        <v>947</v>
      </c>
      <c r="H298" t="s">
        <v>455</v>
      </c>
      <c r="I298" t="s">
        <v>464</v>
      </c>
      <c r="J298" t="s">
        <v>15643</v>
      </c>
      <c r="K298" t="s">
        <v>13115</v>
      </c>
      <c r="L298" t="s">
        <v>15644</v>
      </c>
      <c r="M298" s="35">
        <v>46021.456944444442</v>
      </c>
      <c r="N298" s="35">
        <v>46021.643750000003</v>
      </c>
      <c r="P298" t="s">
        <v>951</v>
      </c>
      <c r="Q298" t="s">
        <v>1027</v>
      </c>
      <c r="R298" t="s">
        <v>1028</v>
      </c>
      <c r="S298" t="s">
        <v>100</v>
      </c>
      <c r="T298" t="s">
        <v>15645</v>
      </c>
      <c r="U298" t="s">
        <v>102</v>
      </c>
      <c r="V298" t="s">
        <v>15646</v>
      </c>
      <c r="W298" t="s">
        <v>8</v>
      </c>
      <c r="X298" t="s">
        <v>105</v>
      </c>
      <c r="Y298" t="s">
        <v>1390</v>
      </c>
      <c r="Z298" s="37">
        <v>1</v>
      </c>
      <c r="AA298" t="s">
        <v>107</v>
      </c>
      <c r="AB298" s="37">
        <v>65960</v>
      </c>
      <c r="AC298" s="37">
        <v>75096</v>
      </c>
      <c r="AD298" s="37">
        <v>65960</v>
      </c>
    </row>
    <row r="299" spans="1:30">
      <c r="A299" t="s">
        <v>108</v>
      </c>
      <c r="B299" t="s">
        <v>109</v>
      </c>
      <c r="C299" t="s">
        <v>110</v>
      </c>
      <c r="D299" t="s">
        <v>180</v>
      </c>
      <c r="E299" t="s">
        <v>15647</v>
      </c>
      <c r="F299" t="s">
        <v>14293</v>
      </c>
      <c r="G299" t="s">
        <v>947</v>
      </c>
      <c r="H299" t="s">
        <v>183</v>
      </c>
      <c r="I299" t="s">
        <v>108</v>
      </c>
      <c r="J299" t="s">
        <v>14294</v>
      </c>
      <c r="K299" t="s">
        <v>13115</v>
      </c>
      <c r="L299" t="s">
        <v>15648</v>
      </c>
      <c r="M299" s="35">
        <v>46021.509027777778</v>
      </c>
      <c r="N299" s="35">
        <v>46021.690972222219</v>
      </c>
      <c r="P299" t="s">
        <v>14038</v>
      </c>
      <c r="Q299" t="s">
        <v>983</v>
      </c>
      <c r="R299" t="s">
        <v>15332</v>
      </c>
      <c r="S299" t="s">
        <v>100</v>
      </c>
      <c r="T299" t="s">
        <v>15649</v>
      </c>
      <c r="U299" t="s">
        <v>102</v>
      </c>
      <c r="V299" t="s">
        <v>15650</v>
      </c>
      <c r="W299" t="s">
        <v>8</v>
      </c>
      <c r="X299" t="s">
        <v>105</v>
      </c>
      <c r="Y299" t="s">
        <v>188</v>
      </c>
      <c r="Z299" s="37">
        <v>1</v>
      </c>
      <c r="AA299" t="s">
        <v>107</v>
      </c>
      <c r="AB299" s="37">
        <v>65960</v>
      </c>
      <c r="AC299" s="37">
        <v>75096</v>
      </c>
      <c r="AD299" s="37">
        <v>65960</v>
      </c>
    </row>
    <row r="300" spans="1:30">
      <c r="A300" t="s">
        <v>242</v>
      </c>
      <c r="B300" t="s">
        <v>248</v>
      </c>
      <c r="C300" t="s">
        <v>244</v>
      </c>
      <c r="D300" t="s">
        <v>309</v>
      </c>
      <c r="E300" t="s">
        <v>15651</v>
      </c>
      <c r="F300" t="s">
        <v>15652</v>
      </c>
      <c r="G300" t="s">
        <v>947</v>
      </c>
      <c r="H300" t="s">
        <v>248</v>
      </c>
      <c r="I300" t="s">
        <v>242</v>
      </c>
      <c r="J300" t="s">
        <v>15653</v>
      </c>
      <c r="K300" t="s">
        <v>13115</v>
      </c>
      <c r="L300" t="s">
        <v>15654</v>
      </c>
      <c r="M300" s="35">
        <v>46021.878472222219</v>
      </c>
      <c r="N300" s="35">
        <v>46022.377083333333</v>
      </c>
      <c r="P300" t="s">
        <v>951</v>
      </c>
      <c r="Q300" t="s">
        <v>1027</v>
      </c>
      <c r="R300" t="s">
        <v>1028</v>
      </c>
      <c r="S300" t="s">
        <v>1347</v>
      </c>
      <c r="T300" t="s">
        <v>15655</v>
      </c>
      <c r="U300" t="s">
        <v>102</v>
      </c>
      <c r="V300" t="s">
        <v>6411</v>
      </c>
      <c r="W300" t="s">
        <v>8</v>
      </c>
      <c r="X300" t="s">
        <v>105</v>
      </c>
      <c r="Y300" t="s">
        <v>3351</v>
      </c>
      <c r="Z300" s="37">
        <v>1</v>
      </c>
      <c r="AA300" t="s">
        <v>107</v>
      </c>
      <c r="AB300" s="37">
        <v>65960</v>
      </c>
      <c r="AC300" s="37">
        <v>75096</v>
      </c>
      <c r="AD300" s="37">
        <v>65960</v>
      </c>
    </row>
    <row r="301" spans="1:30">
      <c r="A301" t="s">
        <v>707</v>
      </c>
      <c r="B301" t="s">
        <v>708</v>
      </c>
      <c r="C301" t="s">
        <v>160</v>
      </c>
      <c r="D301" t="s">
        <v>1577</v>
      </c>
      <c r="E301" t="s">
        <v>15656</v>
      </c>
      <c r="F301" t="s">
        <v>15086</v>
      </c>
      <c r="G301" t="s">
        <v>947</v>
      </c>
      <c r="H301" t="s">
        <v>722</v>
      </c>
      <c r="I301" t="s">
        <v>1580</v>
      </c>
      <c r="J301" t="s">
        <v>15087</v>
      </c>
      <c r="K301" t="s">
        <v>13115</v>
      </c>
      <c r="L301" t="s">
        <v>15657</v>
      </c>
      <c r="M301" s="35">
        <v>46021.519444444442</v>
      </c>
      <c r="N301" s="35">
        <v>46022.325694444437</v>
      </c>
      <c r="P301" t="s">
        <v>951</v>
      </c>
      <c r="Q301" t="s">
        <v>1027</v>
      </c>
      <c r="R301" t="s">
        <v>1028</v>
      </c>
      <c r="S301" t="s">
        <v>100</v>
      </c>
      <c r="T301" t="s">
        <v>15658</v>
      </c>
      <c r="U301" t="s">
        <v>102</v>
      </c>
      <c r="V301" t="s">
        <v>15090</v>
      </c>
      <c r="W301" t="s">
        <v>8</v>
      </c>
      <c r="X301" t="s">
        <v>105</v>
      </c>
      <c r="Y301" t="s">
        <v>727</v>
      </c>
      <c r="Z301" s="37">
        <v>1</v>
      </c>
      <c r="AA301" t="s">
        <v>107</v>
      </c>
      <c r="AB301" s="37">
        <v>65960</v>
      </c>
      <c r="AC301" s="37">
        <v>75096</v>
      </c>
      <c r="AD301" s="37">
        <v>65960</v>
      </c>
    </row>
    <row r="302" spans="1:30">
      <c r="A302" t="s">
        <v>108</v>
      </c>
      <c r="B302" t="s">
        <v>109</v>
      </c>
      <c r="C302" t="s">
        <v>110</v>
      </c>
      <c r="D302" t="s">
        <v>180</v>
      </c>
      <c r="E302" t="s">
        <v>15659</v>
      </c>
      <c r="F302" t="s">
        <v>15660</v>
      </c>
      <c r="G302" t="s">
        <v>947</v>
      </c>
      <c r="H302" t="s">
        <v>183</v>
      </c>
      <c r="I302" t="s">
        <v>108</v>
      </c>
      <c r="J302" t="s">
        <v>15661</v>
      </c>
      <c r="K302" t="s">
        <v>13115</v>
      </c>
      <c r="L302" t="s">
        <v>15662</v>
      </c>
      <c r="M302" s="35">
        <v>46021.736805555563</v>
      </c>
      <c r="N302" s="35">
        <v>46022.416666666657</v>
      </c>
      <c r="P302" t="s">
        <v>951</v>
      </c>
      <c r="Q302" t="s">
        <v>1364</v>
      </c>
      <c r="R302" t="s">
        <v>4464</v>
      </c>
      <c r="S302" t="s">
        <v>100</v>
      </c>
      <c r="T302" t="s">
        <v>15663</v>
      </c>
      <c r="U302" t="s">
        <v>102</v>
      </c>
      <c r="V302" t="s">
        <v>15664</v>
      </c>
      <c r="W302" t="s">
        <v>8</v>
      </c>
      <c r="X302" t="s">
        <v>105</v>
      </c>
      <c r="Y302" t="s">
        <v>976</v>
      </c>
      <c r="Z302" s="37">
        <v>1</v>
      </c>
      <c r="AA302" t="s">
        <v>107</v>
      </c>
      <c r="AB302" s="37">
        <v>65960</v>
      </c>
      <c r="AC302" s="37">
        <v>75096</v>
      </c>
      <c r="AD302" s="37">
        <v>65960</v>
      </c>
    </row>
    <row r="303" spans="1:30">
      <c r="A303" t="s">
        <v>231</v>
      </c>
      <c r="B303" t="s">
        <v>86</v>
      </c>
      <c r="C303" t="s">
        <v>87</v>
      </c>
      <c r="D303" t="s">
        <v>15665</v>
      </c>
      <c r="E303" t="s">
        <v>15666</v>
      </c>
      <c r="F303" t="s">
        <v>15667</v>
      </c>
      <c r="G303" t="s">
        <v>947</v>
      </c>
      <c r="H303" t="s">
        <v>235</v>
      </c>
      <c r="I303" t="s">
        <v>15668</v>
      </c>
      <c r="J303" t="s">
        <v>15669</v>
      </c>
      <c r="K303" t="s">
        <v>13115</v>
      </c>
      <c r="L303" t="s">
        <v>15670</v>
      </c>
      <c r="M303" s="35">
        <v>46021.555555555547</v>
      </c>
      <c r="N303" s="35">
        <v>46022.577777777777</v>
      </c>
      <c r="P303" t="s">
        <v>14052</v>
      </c>
      <c r="Q303" t="s">
        <v>1356</v>
      </c>
      <c r="R303" t="s">
        <v>14105</v>
      </c>
      <c r="S303" t="s">
        <v>100</v>
      </c>
      <c r="T303" t="s">
        <v>15671</v>
      </c>
      <c r="U303" t="s">
        <v>102</v>
      </c>
      <c r="V303" t="s">
        <v>15672</v>
      </c>
      <c r="W303" t="s">
        <v>11</v>
      </c>
      <c r="X303" t="s">
        <v>105</v>
      </c>
      <c r="Y303" t="s">
        <v>241</v>
      </c>
      <c r="Z303" s="37">
        <v>1</v>
      </c>
      <c r="AA303" t="s">
        <v>107</v>
      </c>
      <c r="AB303" s="37">
        <v>144968</v>
      </c>
      <c r="AC303" s="37">
        <v>140396</v>
      </c>
      <c r="AD303" s="37">
        <v>144968</v>
      </c>
    </row>
    <row r="304" spans="1:30">
      <c r="A304" t="s">
        <v>189</v>
      </c>
      <c r="B304" t="s">
        <v>190</v>
      </c>
      <c r="C304" t="s">
        <v>191</v>
      </c>
      <c r="D304" t="s">
        <v>837</v>
      </c>
      <c r="E304" t="s">
        <v>15673</v>
      </c>
      <c r="F304" t="s">
        <v>15674</v>
      </c>
      <c r="G304" t="s">
        <v>947</v>
      </c>
      <c r="H304" t="s">
        <v>195</v>
      </c>
      <c r="I304" t="s">
        <v>840</v>
      </c>
      <c r="J304" t="s">
        <v>15675</v>
      </c>
      <c r="K304" t="s">
        <v>13115</v>
      </c>
      <c r="L304" t="s">
        <v>15676</v>
      </c>
      <c r="M304" s="35">
        <v>46021.558333333327</v>
      </c>
      <c r="N304" s="35">
        <v>46021.654166666667</v>
      </c>
      <c r="P304" t="s">
        <v>1000</v>
      </c>
      <c r="Q304" t="s">
        <v>1323</v>
      </c>
      <c r="R304" t="s">
        <v>1849</v>
      </c>
      <c r="S304" t="s">
        <v>100</v>
      </c>
      <c r="T304" t="s">
        <v>15677</v>
      </c>
      <c r="U304" t="s">
        <v>102</v>
      </c>
      <c r="V304" t="s">
        <v>15678</v>
      </c>
      <c r="W304" t="s">
        <v>8</v>
      </c>
      <c r="X304" t="s">
        <v>105</v>
      </c>
      <c r="Y304" t="s">
        <v>391</v>
      </c>
      <c r="Z304" s="37">
        <v>1</v>
      </c>
      <c r="AA304" t="s">
        <v>107</v>
      </c>
      <c r="AB304" s="37">
        <v>65960</v>
      </c>
      <c r="AC304" s="37">
        <v>75096</v>
      </c>
      <c r="AD304" s="37">
        <v>65960</v>
      </c>
    </row>
    <row r="305" spans="1:30">
      <c r="A305" t="s">
        <v>242</v>
      </c>
      <c r="B305" t="s">
        <v>248</v>
      </c>
      <c r="C305" t="s">
        <v>244</v>
      </c>
      <c r="D305" t="s">
        <v>309</v>
      </c>
      <c r="E305" t="s">
        <v>15679</v>
      </c>
      <c r="F305" t="s">
        <v>15531</v>
      </c>
      <c r="G305" t="s">
        <v>947</v>
      </c>
      <c r="H305" t="s">
        <v>248</v>
      </c>
      <c r="I305" t="s">
        <v>242</v>
      </c>
      <c r="J305" t="s">
        <v>15532</v>
      </c>
      <c r="K305" t="s">
        <v>13115</v>
      </c>
      <c r="L305" t="s">
        <v>15680</v>
      </c>
      <c r="M305" s="35">
        <v>46021.879861111112</v>
      </c>
      <c r="N305" s="35">
        <v>46022.451388888891</v>
      </c>
      <c r="P305" t="s">
        <v>1000</v>
      </c>
      <c r="Q305" t="s">
        <v>1356</v>
      </c>
      <c r="R305" t="s">
        <v>1357</v>
      </c>
      <c r="S305" t="s">
        <v>100</v>
      </c>
      <c r="T305" t="s">
        <v>15681</v>
      </c>
      <c r="U305" t="s">
        <v>102</v>
      </c>
      <c r="V305" t="s">
        <v>15535</v>
      </c>
      <c r="W305" t="s">
        <v>8</v>
      </c>
      <c r="X305" t="s">
        <v>105</v>
      </c>
      <c r="Y305" t="s">
        <v>272</v>
      </c>
      <c r="Z305" s="37">
        <v>1</v>
      </c>
      <c r="AA305" t="s">
        <v>107</v>
      </c>
      <c r="AB305" s="37">
        <v>65960</v>
      </c>
      <c r="AC305" s="37">
        <v>75096</v>
      </c>
      <c r="AD305" s="37">
        <v>65960</v>
      </c>
    </row>
    <row r="306" spans="1:30">
      <c r="A306" t="s">
        <v>231</v>
      </c>
      <c r="B306" t="s">
        <v>86</v>
      </c>
      <c r="C306" t="s">
        <v>87</v>
      </c>
      <c r="D306" t="s">
        <v>1892</v>
      </c>
      <c r="E306" t="s">
        <v>15682</v>
      </c>
      <c r="F306" t="s">
        <v>15683</v>
      </c>
      <c r="G306" t="s">
        <v>947</v>
      </c>
      <c r="H306" t="s">
        <v>235</v>
      </c>
      <c r="I306" t="s">
        <v>231</v>
      </c>
      <c r="J306" t="s">
        <v>15684</v>
      </c>
      <c r="K306" t="s">
        <v>13115</v>
      </c>
      <c r="L306" t="s">
        <v>15685</v>
      </c>
      <c r="M306" s="35">
        <v>46021.356249999997</v>
      </c>
      <c r="N306" s="35">
        <v>46022.447222222218</v>
      </c>
      <c r="P306" t="s">
        <v>951</v>
      </c>
      <c r="Q306" t="s">
        <v>952</v>
      </c>
      <c r="R306" t="s">
        <v>973</v>
      </c>
      <c r="S306" t="s">
        <v>100</v>
      </c>
      <c r="T306" t="s">
        <v>15686</v>
      </c>
      <c r="U306" t="s">
        <v>102</v>
      </c>
      <c r="V306" t="s">
        <v>15687</v>
      </c>
      <c r="W306" t="s">
        <v>8</v>
      </c>
      <c r="X306" t="s">
        <v>105</v>
      </c>
      <c r="Y306" t="s">
        <v>241</v>
      </c>
      <c r="Z306" s="37">
        <v>1</v>
      </c>
      <c r="AA306" t="s">
        <v>107</v>
      </c>
      <c r="AB306" s="37">
        <v>65960</v>
      </c>
      <c r="AC306" s="37">
        <v>75096</v>
      </c>
      <c r="AD306" s="37">
        <v>65960</v>
      </c>
    </row>
    <row r="307" spans="1:30">
      <c r="A307" t="s">
        <v>707</v>
      </c>
      <c r="B307" t="s">
        <v>708</v>
      </c>
      <c r="C307" t="s">
        <v>160</v>
      </c>
      <c r="D307" t="s">
        <v>13692</v>
      </c>
      <c r="E307" t="s">
        <v>15688</v>
      </c>
      <c r="F307" t="s">
        <v>13694</v>
      </c>
      <c r="G307" t="s">
        <v>947</v>
      </c>
      <c r="H307" t="s">
        <v>302</v>
      </c>
      <c r="I307" t="s">
        <v>630</v>
      </c>
      <c r="J307" t="s">
        <v>13695</v>
      </c>
      <c r="K307" t="s">
        <v>13115</v>
      </c>
      <c r="L307" t="s">
        <v>15689</v>
      </c>
      <c r="M307" s="35">
        <v>46021.556250000001</v>
      </c>
      <c r="N307" s="35">
        <v>46022.320138888892</v>
      </c>
      <c r="P307" t="s">
        <v>14052</v>
      </c>
      <c r="Q307" t="s">
        <v>1356</v>
      </c>
      <c r="R307" t="s">
        <v>14128</v>
      </c>
      <c r="S307" t="s">
        <v>100</v>
      </c>
      <c r="T307" t="s">
        <v>15690</v>
      </c>
      <c r="U307" t="s">
        <v>955</v>
      </c>
      <c r="W307" t="s">
        <v>11</v>
      </c>
      <c r="X307" t="s">
        <v>105</v>
      </c>
      <c r="Y307" t="s">
        <v>8264</v>
      </c>
      <c r="Z307" s="37">
        <v>0</v>
      </c>
      <c r="AA307" t="s">
        <v>107</v>
      </c>
      <c r="AB307" s="37">
        <v>41241</v>
      </c>
      <c r="AC307" s="37">
        <v>0</v>
      </c>
      <c r="AD307" s="37">
        <v>41241</v>
      </c>
    </row>
    <row r="308" spans="1:30">
      <c r="A308" t="s">
        <v>284</v>
      </c>
      <c r="B308" t="s">
        <v>957</v>
      </c>
      <c r="C308" t="s">
        <v>286</v>
      </c>
      <c r="D308" t="s">
        <v>11773</v>
      </c>
      <c r="E308" t="s">
        <v>15691</v>
      </c>
      <c r="F308" t="s">
        <v>15692</v>
      </c>
      <c r="G308" t="s">
        <v>947</v>
      </c>
      <c r="H308" t="s">
        <v>11776</v>
      </c>
      <c r="I308" t="s">
        <v>11777</v>
      </c>
      <c r="J308" t="s">
        <v>15693</v>
      </c>
      <c r="K308" t="s">
        <v>13115</v>
      </c>
      <c r="L308" t="s">
        <v>15694</v>
      </c>
      <c r="M308" s="35">
        <v>45993.443055555559</v>
      </c>
      <c r="N308" s="35">
        <v>45994.689583333333</v>
      </c>
      <c r="P308" t="s">
        <v>1000</v>
      </c>
      <c r="Q308" t="s">
        <v>1356</v>
      </c>
      <c r="R308" t="s">
        <v>1357</v>
      </c>
      <c r="S308" t="s">
        <v>100</v>
      </c>
      <c r="T308" t="s">
        <v>15695</v>
      </c>
      <c r="U308" t="s">
        <v>102</v>
      </c>
      <c r="V308" t="s">
        <v>15696</v>
      </c>
      <c r="W308" t="s">
        <v>15</v>
      </c>
      <c r="X308" t="s">
        <v>105</v>
      </c>
      <c r="Y308" t="s">
        <v>810</v>
      </c>
      <c r="Z308" s="37">
        <v>1</v>
      </c>
      <c r="AA308" t="s">
        <v>107</v>
      </c>
      <c r="AB308" s="37">
        <v>479589</v>
      </c>
      <c r="AC308" s="37">
        <v>196537</v>
      </c>
      <c r="AD308" s="37">
        <v>479589</v>
      </c>
    </row>
    <row r="309" spans="1:30">
      <c r="A309" t="s">
        <v>189</v>
      </c>
      <c r="B309" t="s">
        <v>190</v>
      </c>
      <c r="C309" t="s">
        <v>191</v>
      </c>
      <c r="D309" t="s">
        <v>905</v>
      </c>
      <c r="E309" t="s">
        <v>15697</v>
      </c>
      <c r="F309" t="s">
        <v>14488</v>
      </c>
      <c r="G309" t="s">
        <v>947</v>
      </c>
      <c r="H309" t="s">
        <v>195</v>
      </c>
      <c r="I309" t="s">
        <v>908</v>
      </c>
      <c r="J309" t="s">
        <v>14489</v>
      </c>
      <c r="K309" t="s">
        <v>13115</v>
      </c>
      <c r="L309" t="s">
        <v>15698</v>
      </c>
      <c r="M309" s="35">
        <v>46010.627083333333</v>
      </c>
      <c r="N309" s="35">
        <v>46011.501388888893</v>
      </c>
      <c r="P309" t="s">
        <v>14052</v>
      </c>
      <c r="Q309" t="s">
        <v>14053</v>
      </c>
      <c r="R309" t="s">
        <v>14247</v>
      </c>
      <c r="S309" t="s">
        <v>1347</v>
      </c>
      <c r="T309" t="s">
        <v>15699</v>
      </c>
      <c r="U309" t="s">
        <v>102</v>
      </c>
      <c r="V309" t="s">
        <v>6411</v>
      </c>
      <c r="W309" t="s">
        <v>8</v>
      </c>
      <c r="X309" t="s">
        <v>105</v>
      </c>
      <c r="Y309" t="s">
        <v>2405</v>
      </c>
      <c r="Z309" s="37">
        <v>1</v>
      </c>
      <c r="AA309" t="s">
        <v>107</v>
      </c>
      <c r="AB309" s="37">
        <v>65960</v>
      </c>
      <c r="AC309" s="37">
        <v>75096</v>
      </c>
      <c r="AD309" s="37">
        <v>65960</v>
      </c>
    </row>
    <row r="310" spans="1:30">
      <c r="A310" t="s">
        <v>707</v>
      </c>
      <c r="B310" t="s">
        <v>109</v>
      </c>
      <c r="C310" t="s">
        <v>160</v>
      </c>
      <c r="D310" t="s">
        <v>719</v>
      </c>
      <c r="E310" t="s">
        <v>15700</v>
      </c>
      <c r="F310" t="s">
        <v>15304</v>
      </c>
      <c r="G310" t="s">
        <v>947</v>
      </c>
      <c r="H310" t="s">
        <v>722</v>
      </c>
      <c r="I310" t="s">
        <v>707</v>
      </c>
      <c r="J310" t="s">
        <v>15305</v>
      </c>
      <c r="K310" t="s">
        <v>13115</v>
      </c>
      <c r="L310" t="s">
        <v>15701</v>
      </c>
      <c r="M310" s="35">
        <v>46013.379166666673</v>
      </c>
      <c r="N310" s="35">
        <v>46013.479861111111</v>
      </c>
      <c r="P310" t="s">
        <v>14038</v>
      </c>
      <c r="Q310" t="s">
        <v>983</v>
      </c>
      <c r="R310" t="s">
        <v>15332</v>
      </c>
      <c r="S310" t="s">
        <v>100</v>
      </c>
      <c r="T310" t="s">
        <v>15702</v>
      </c>
      <c r="U310" t="s">
        <v>102</v>
      </c>
      <c r="V310" t="s">
        <v>15703</v>
      </c>
      <c r="W310" t="s">
        <v>8</v>
      </c>
      <c r="X310" t="s">
        <v>105</v>
      </c>
      <c r="Y310" t="s">
        <v>718</v>
      </c>
      <c r="Z310" s="37">
        <v>1</v>
      </c>
      <c r="AA310" t="s">
        <v>107</v>
      </c>
      <c r="AB310" s="37">
        <v>65960</v>
      </c>
      <c r="AC310" s="37">
        <v>75096</v>
      </c>
      <c r="AD310" s="37">
        <v>65960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18"/>
  <sheetViews>
    <sheetView topLeftCell="W1" workbookViewId="0">
      <selection activeCell="AF1" sqref="AF1:AF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1" customWidth="1"/>
    <col min="7" max="7" width="18" customWidth="1"/>
    <col min="8" max="8" width="20" customWidth="1"/>
    <col min="9" max="9" width="17" customWidth="1"/>
    <col min="10" max="10" width="50" customWidth="1"/>
    <col min="11" max="11" width="10" customWidth="1"/>
    <col min="12" max="12" width="31" customWidth="1"/>
    <col min="13" max="13" width="41" customWidth="1"/>
    <col min="14" max="14" width="44" customWidth="1"/>
    <col min="15" max="15" width="18" customWidth="1"/>
    <col min="16" max="16" width="14" customWidth="1"/>
    <col min="17" max="17" width="19" customWidth="1"/>
    <col min="18" max="18" width="17" customWidth="1"/>
    <col min="19" max="19" width="10" customWidth="1"/>
    <col min="20" max="20" width="35" customWidth="1"/>
    <col min="21" max="21" width="33" customWidth="1"/>
    <col min="22" max="22" width="50" customWidth="1"/>
    <col min="23" max="23" width="20" customWidth="1"/>
    <col min="24" max="24" width="18" customWidth="1"/>
    <col min="25" max="25" width="14" customWidth="1"/>
    <col min="26" max="26" width="18" customWidth="1"/>
    <col min="27" max="27" width="16" customWidth="1"/>
    <col min="28" max="28" width="15" customWidth="1"/>
    <col min="29" max="29" width="36" customWidth="1"/>
    <col min="30" max="30" width="34" customWidth="1"/>
    <col min="31" max="31" width="39" customWidth="1"/>
    <col min="32" max="32" width="27" customWidth="1"/>
  </cols>
  <sheetData>
    <row r="1" spans="1:32" ht="28.8">
      <c r="A1" s="36" t="s">
        <v>56</v>
      </c>
      <c r="B1" s="36" t="s">
        <v>57</v>
      </c>
      <c r="C1" s="36" t="s">
        <v>58</v>
      </c>
      <c r="D1" s="36" t="s">
        <v>59</v>
      </c>
      <c r="E1" s="36" t="s">
        <v>60</v>
      </c>
      <c r="F1" s="36" t="s">
        <v>61</v>
      </c>
      <c r="G1" s="36" t="s">
        <v>62</v>
      </c>
      <c r="H1" s="36" t="s">
        <v>64</v>
      </c>
      <c r="I1" s="36" t="s">
        <v>65</v>
      </c>
      <c r="J1" s="36" t="s">
        <v>66</v>
      </c>
      <c r="K1" s="36" t="s">
        <v>67</v>
      </c>
      <c r="L1" s="36" t="s">
        <v>68</v>
      </c>
      <c r="M1" s="36" t="s">
        <v>937</v>
      </c>
      <c r="N1" s="36" t="s">
        <v>938</v>
      </c>
      <c r="O1" s="36" t="s">
        <v>14033</v>
      </c>
      <c r="P1" s="36" t="s">
        <v>5919</v>
      </c>
      <c r="Q1" s="36" t="s">
        <v>5920</v>
      </c>
      <c r="R1" s="36" t="s">
        <v>71</v>
      </c>
      <c r="S1" s="36" t="s">
        <v>72</v>
      </c>
      <c r="T1" s="36" t="s">
        <v>73</v>
      </c>
      <c r="U1" s="36" t="s">
        <v>5921</v>
      </c>
      <c r="V1" s="36" t="s">
        <v>943</v>
      </c>
      <c r="W1" s="36" t="s">
        <v>75</v>
      </c>
      <c r="X1" s="36" t="s">
        <v>76</v>
      </c>
      <c r="Y1" s="36" t="s">
        <v>77</v>
      </c>
      <c r="Z1" s="36" t="s">
        <v>78</v>
      </c>
      <c r="AA1" s="36" t="s">
        <v>80</v>
      </c>
      <c r="AB1" s="36" t="s">
        <v>81</v>
      </c>
      <c r="AC1" s="36" t="s">
        <v>79</v>
      </c>
      <c r="AD1" s="36" t="s">
        <v>82</v>
      </c>
      <c r="AE1" s="36" t="s">
        <v>83</v>
      </c>
      <c r="AF1" s="36" t="s">
        <v>13111</v>
      </c>
    </row>
    <row r="2" spans="1:32">
      <c r="A2" t="s">
        <v>108</v>
      </c>
      <c r="B2" t="s">
        <v>109</v>
      </c>
      <c r="C2" t="s">
        <v>110</v>
      </c>
      <c r="D2" t="s">
        <v>8304</v>
      </c>
      <c r="E2" t="s">
        <v>15704</v>
      </c>
      <c r="F2" t="s">
        <v>15705</v>
      </c>
      <c r="G2" t="s">
        <v>5925</v>
      </c>
      <c r="H2" t="s">
        <v>115</v>
      </c>
      <c r="I2" t="s">
        <v>8308</v>
      </c>
      <c r="J2" t="s">
        <v>15706</v>
      </c>
      <c r="K2" t="s">
        <v>13115</v>
      </c>
      <c r="L2" t="s">
        <v>15707</v>
      </c>
      <c r="M2" s="35">
        <v>45989.571527777778</v>
      </c>
      <c r="N2" s="35">
        <v>45993.62222222222</v>
      </c>
      <c r="P2" t="s">
        <v>1044</v>
      </c>
      <c r="Q2" t="s">
        <v>1044</v>
      </c>
      <c r="T2" t="s">
        <v>100</v>
      </c>
      <c r="U2" t="s">
        <v>5928</v>
      </c>
      <c r="V2" t="s">
        <v>15708</v>
      </c>
      <c r="W2" t="s">
        <v>102</v>
      </c>
      <c r="X2" t="s">
        <v>15709</v>
      </c>
      <c r="Y2" t="s">
        <v>15</v>
      </c>
      <c r="Z2" t="s">
        <v>105</v>
      </c>
      <c r="AA2" s="37">
        <v>1</v>
      </c>
      <c r="AB2" t="s">
        <v>107</v>
      </c>
      <c r="AC2" t="s">
        <v>122</v>
      </c>
      <c r="AD2" s="37">
        <v>479589</v>
      </c>
      <c r="AE2" s="37">
        <v>196537</v>
      </c>
      <c r="AF2" s="37">
        <v>479589</v>
      </c>
    </row>
    <row r="3" spans="1:32">
      <c r="A3" t="s">
        <v>242</v>
      </c>
      <c r="B3" t="s">
        <v>248</v>
      </c>
      <c r="C3" t="s">
        <v>244</v>
      </c>
      <c r="D3" t="s">
        <v>1643</v>
      </c>
      <c r="E3" t="s">
        <v>15710</v>
      </c>
      <c r="F3" t="s">
        <v>15711</v>
      </c>
      <c r="G3" t="s">
        <v>5925</v>
      </c>
      <c r="H3" t="s">
        <v>248</v>
      </c>
      <c r="I3" t="s">
        <v>1646</v>
      </c>
      <c r="J3" t="s">
        <v>15712</v>
      </c>
      <c r="K3" t="s">
        <v>13115</v>
      </c>
      <c r="L3" t="s">
        <v>15713</v>
      </c>
      <c r="M3" s="35">
        <v>45989.574305555558</v>
      </c>
      <c r="N3" s="35">
        <v>45995.394444444442</v>
      </c>
      <c r="P3" t="s">
        <v>1044</v>
      </c>
      <c r="Q3" t="s">
        <v>1044</v>
      </c>
      <c r="R3" t="s">
        <v>15714</v>
      </c>
      <c r="T3" t="s">
        <v>100</v>
      </c>
      <c r="U3" t="s">
        <v>5928</v>
      </c>
      <c r="V3" t="s">
        <v>15715</v>
      </c>
      <c r="W3" t="s">
        <v>102</v>
      </c>
      <c r="X3" t="s">
        <v>15716</v>
      </c>
      <c r="Y3" t="s">
        <v>8</v>
      </c>
      <c r="Z3" t="s">
        <v>105</v>
      </c>
      <c r="AA3" s="37">
        <v>1</v>
      </c>
      <c r="AB3" t="s">
        <v>107</v>
      </c>
      <c r="AC3" t="s">
        <v>272</v>
      </c>
      <c r="AD3" s="37">
        <v>65960</v>
      </c>
      <c r="AE3" s="37">
        <v>75096</v>
      </c>
      <c r="AF3" s="37">
        <v>65960</v>
      </c>
    </row>
    <row r="4" spans="1:32">
      <c r="A4" t="s">
        <v>417</v>
      </c>
      <c r="B4" t="s">
        <v>86</v>
      </c>
      <c r="C4" t="s">
        <v>87</v>
      </c>
      <c r="D4" t="s">
        <v>4733</v>
      </c>
      <c r="E4" t="s">
        <v>15717</v>
      </c>
      <c r="F4" t="s">
        <v>15718</v>
      </c>
      <c r="G4" t="s">
        <v>5925</v>
      </c>
      <c r="H4" t="s">
        <v>455</v>
      </c>
      <c r="I4" t="s">
        <v>4736</v>
      </c>
      <c r="J4" t="s">
        <v>15719</v>
      </c>
      <c r="K4" t="s">
        <v>13115</v>
      </c>
      <c r="L4" t="s">
        <v>15720</v>
      </c>
      <c r="M4" s="35">
        <v>45992.663888888892</v>
      </c>
      <c r="N4" s="35">
        <v>45994.40625</v>
      </c>
      <c r="P4" t="s">
        <v>1044</v>
      </c>
      <c r="Q4" t="s">
        <v>1044</v>
      </c>
      <c r="R4" t="s">
        <v>15714</v>
      </c>
      <c r="T4" t="s">
        <v>100</v>
      </c>
      <c r="U4" t="s">
        <v>5928</v>
      </c>
      <c r="V4" t="s">
        <v>15721</v>
      </c>
      <c r="W4" t="s">
        <v>102</v>
      </c>
      <c r="X4" t="s">
        <v>15722</v>
      </c>
      <c r="Y4" t="s">
        <v>15</v>
      </c>
      <c r="Z4" t="s">
        <v>105</v>
      </c>
      <c r="AA4" s="37">
        <v>1</v>
      </c>
      <c r="AB4" t="s">
        <v>107</v>
      </c>
      <c r="AC4" t="s">
        <v>478</v>
      </c>
      <c r="AD4" s="37">
        <v>479589</v>
      </c>
      <c r="AE4" s="37">
        <v>196537</v>
      </c>
      <c r="AF4" s="37">
        <v>479589</v>
      </c>
    </row>
    <row r="5" spans="1:32">
      <c r="A5" t="s">
        <v>242</v>
      </c>
      <c r="B5" t="s">
        <v>248</v>
      </c>
      <c r="C5" t="s">
        <v>244</v>
      </c>
      <c r="D5" t="s">
        <v>309</v>
      </c>
      <c r="E5" t="s">
        <v>15723</v>
      </c>
      <c r="F5" t="s">
        <v>15724</v>
      </c>
      <c r="G5" t="s">
        <v>5925</v>
      </c>
      <c r="H5" t="s">
        <v>248</v>
      </c>
      <c r="I5" t="s">
        <v>242</v>
      </c>
      <c r="J5" t="s">
        <v>15725</v>
      </c>
      <c r="K5" t="s">
        <v>13115</v>
      </c>
      <c r="L5" t="s">
        <v>15726</v>
      </c>
      <c r="M5" s="35">
        <v>45995.698611111111</v>
      </c>
      <c r="N5" s="35">
        <v>46000.62222222222</v>
      </c>
      <c r="P5" t="s">
        <v>1044</v>
      </c>
      <c r="Q5" t="s">
        <v>1044</v>
      </c>
      <c r="R5" t="s">
        <v>15714</v>
      </c>
      <c r="T5" t="s">
        <v>100</v>
      </c>
      <c r="U5" t="s">
        <v>5928</v>
      </c>
      <c r="V5" t="s">
        <v>15727</v>
      </c>
      <c r="W5" t="s">
        <v>102</v>
      </c>
      <c r="X5" t="s">
        <v>15728</v>
      </c>
      <c r="Y5" t="s">
        <v>8</v>
      </c>
      <c r="Z5" t="s">
        <v>105</v>
      </c>
      <c r="AA5" s="37">
        <v>1</v>
      </c>
      <c r="AB5" t="s">
        <v>107</v>
      </c>
      <c r="AC5" t="s">
        <v>1031</v>
      </c>
      <c r="AD5" s="37">
        <v>65960</v>
      </c>
      <c r="AE5" s="37">
        <v>75096</v>
      </c>
      <c r="AF5" s="37">
        <v>65960</v>
      </c>
    </row>
    <row r="6" spans="1:32">
      <c r="A6" t="s">
        <v>242</v>
      </c>
      <c r="B6" t="s">
        <v>248</v>
      </c>
      <c r="C6" t="s">
        <v>244</v>
      </c>
      <c r="D6" t="s">
        <v>309</v>
      </c>
      <c r="E6" t="s">
        <v>15729</v>
      </c>
      <c r="F6" t="s">
        <v>15730</v>
      </c>
      <c r="G6" t="s">
        <v>5925</v>
      </c>
      <c r="H6" t="s">
        <v>248</v>
      </c>
      <c r="I6" t="s">
        <v>242</v>
      </c>
      <c r="J6" t="s">
        <v>15731</v>
      </c>
      <c r="K6" t="s">
        <v>13115</v>
      </c>
      <c r="L6" t="s">
        <v>15732</v>
      </c>
      <c r="M6" s="35">
        <v>46001.515972222223</v>
      </c>
      <c r="N6" s="35">
        <v>46003.59375</v>
      </c>
      <c r="P6" t="s">
        <v>1044</v>
      </c>
      <c r="Q6" t="s">
        <v>1044</v>
      </c>
      <c r="R6" t="s">
        <v>15714</v>
      </c>
      <c r="T6" t="s">
        <v>1047</v>
      </c>
      <c r="U6" t="s">
        <v>5928</v>
      </c>
      <c r="V6" t="s">
        <v>15733</v>
      </c>
      <c r="W6" t="s">
        <v>102</v>
      </c>
      <c r="X6" t="s">
        <v>15734</v>
      </c>
      <c r="Y6" t="s">
        <v>8</v>
      </c>
      <c r="Z6" t="s">
        <v>105</v>
      </c>
      <c r="AA6" s="37">
        <v>2</v>
      </c>
      <c r="AB6" t="s">
        <v>107</v>
      </c>
      <c r="AC6" t="s">
        <v>3485</v>
      </c>
      <c r="AD6" s="37">
        <v>131920</v>
      </c>
      <c r="AE6" s="37">
        <v>75096</v>
      </c>
      <c r="AF6" s="37">
        <v>131920</v>
      </c>
    </row>
    <row r="7" spans="1:32">
      <c r="A7" t="s">
        <v>242</v>
      </c>
      <c r="B7" t="s">
        <v>248</v>
      </c>
      <c r="C7" t="s">
        <v>244</v>
      </c>
      <c r="D7" t="s">
        <v>309</v>
      </c>
      <c r="E7" t="s">
        <v>15735</v>
      </c>
      <c r="F7" t="s">
        <v>15736</v>
      </c>
      <c r="G7" t="s">
        <v>5925</v>
      </c>
      <c r="H7" t="s">
        <v>248</v>
      </c>
      <c r="I7" t="s">
        <v>242</v>
      </c>
      <c r="J7" t="s">
        <v>15737</v>
      </c>
      <c r="K7" t="s">
        <v>13115</v>
      </c>
      <c r="L7" t="s">
        <v>15738</v>
      </c>
      <c r="M7" s="35">
        <v>46001.51666666667</v>
      </c>
      <c r="N7" s="35">
        <v>46003.597916666673</v>
      </c>
      <c r="P7" t="s">
        <v>1044</v>
      </c>
      <c r="Q7" t="s">
        <v>1044</v>
      </c>
      <c r="R7" t="s">
        <v>15714</v>
      </c>
      <c r="T7" t="s">
        <v>100</v>
      </c>
      <c r="U7" t="s">
        <v>5928</v>
      </c>
      <c r="V7" t="s">
        <v>15739</v>
      </c>
      <c r="W7" t="s">
        <v>102</v>
      </c>
      <c r="X7" t="s">
        <v>15740</v>
      </c>
      <c r="Y7" t="s">
        <v>8</v>
      </c>
      <c r="Z7" t="s">
        <v>105</v>
      </c>
      <c r="AA7" s="37">
        <v>1</v>
      </c>
      <c r="AB7" t="s">
        <v>107</v>
      </c>
      <c r="AC7" t="s">
        <v>3022</v>
      </c>
      <c r="AD7" s="37">
        <v>65960</v>
      </c>
      <c r="AE7" s="37">
        <v>75096</v>
      </c>
      <c r="AF7" s="37">
        <v>65960</v>
      </c>
    </row>
    <row r="8" spans="1:32">
      <c r="A8" t="s">
        <v>242</v>
      </c>
      <c r="B8" t="s">
        <v>248</v>
      </c>
      <c r="C8" t="s">
        <v>244</v>
      </c>
      <c r="D8" t="s">
        <v>309</v>
      </c>
      <c r="E8" t="s">
        <v>15741</v>
      </c>
      <c r="F8" t="s">
        <v>13564</v>
      </c>
      <c r="G8" t="s">
        <v>5925</v>
      </c>
      <c r="H8" t="s">
        <v>248</v>
      </c>
      <c r="I8" t="s">
        <v>242</v>
      </c>
      <c r="J8" t="s">
        <v>13565</v>
      </c>
      <c r="K8" t="s">
        <v>13115</v>
      </c>
      <c r="L8" t="s">
        <v>15742</v>
      </c>
      <c r="M8" s="35">
        <v>46001.518055555563</v>
      </c>
      <c r="N8" s="35">
        <v>46006.62777777778</v>
      </c>
      <c r="P8" t="s">
        <v>1044</v>
      </c>
      <c r="Q8" t="s">
        <v>1044</v>
      </c>
      <c r="R8" t="s">
        <v>15714</v>
      </c>
      <c r="T8" t="s">
        <v>100</v>
      </c>
      <c r="U8" t="s">
        <v>5928</v>
      </c>
      <c r="V8" t="s">
        <v>15743</v>
      </c>
      <c r="W8" t="s">
        <v>102</v>
      </c>
      <c r="X8" t="s">
        <v>13568</v>
      </c>
      <c r="Y8" t="s">
        <v>8</v>
      </c>
      <c r="Z8" t="s">
        <v>105</v>
      </c>
      <c r="AA8" s="37">
        <v>1</v>
      </c>
      <c r="AB8" t="s">
        <v>107</v>
      </c>
      <c r="AC8" t="s">
        <v>1031</v>
      </c>
      <c r="AD8" s="37">
        <v>65960</v>
      </c>
      <c r="AE8" s="37">
        <v>75096</v>
      </c>
      <c r="AF8" s="37">
        <v>65960</v>
      </c>
    </row>
    <row r="9" spans="1:32">
      <c r="A9" t="s">
        <v>284</v>
      </c>
      <c r="B9" t="s">
        <v>957</v>
      </c>
      <c r="C9" t="s">
        <v>286</v>
      </c>
      <c r="D9" t="s">
        <v>3223</v>
      </c>
      <c r="E9" t="s">
        <v>15744</v>
      </c>
      <c r="F9" t="s">
        <v>15745</v>
      </c>
      <c r="G9" t="s">
        <v>5940</v>
      </c>
      <c r="H9" t="s">
        <v>290</v>
      </c>
      <c r="I9" t="s">
        <v>284</v>
      </c>
      <c r="J9" t="s">
        <v>15746</v>
      </c>
      <c r="K9" t="s">
        <v>13115</v>
      </c>
      <c r="L9" t="s">
        <v>15747</v>
      </c>
      <c r="M9" s="35">
        <v>46001.670138888891</v>
      </c>
      <c r="N9" s="35">
        <v>46002.536805555559</v>
      </c>
      <c r="P9" t="s">
        <v>5944</v>
      </c>
      <c r="Q9" t="s">
        <v>15748</v>
      </c>
      <c r="R9" t="s">
        <v>15714</v>
      </c>
      <c r="T9" t="s">
        <v>1347</v>
      </c>
      <c r="U9" t="s">
        <v>6210</v>
      </c>
      <c r="V9" t="s">
        <v>15749</v>
      </c>
      <c r="W9" t="s">
        <v>102</v>
      </c>
      <c r="Y9" t="s">
        <v>8</v>
      </c>
      <c r="Z9" t="s">
        <v>105</v>
      </c>
      <c r="AA9" s="37">
        <v>1</v>
      </c>
      <c r="AB9" t="s">
        <v>107</v>
      </c>
      <c r="AC9" t="s">
        <v>296</v>
      </c>
      <c r="AD9" s="37">
        <v>65960</v>
      </c>
      <c r="AE9" s="37">
        <v>75096</v>
      </c>
      <c r="AF9" s="37">
        <v>65960</v>
      </c>
    </row>
    <row r="10" spans="1:32">
      <c r="A10" t="s">
        <v>189</v>
      </c>
      <c r="B10" t="s">
        <v>190</v>
      </c>
      <c r="C10" t="s">
        <v>191</v>
      </c>
      <c r="D10" t="s">
        <v>837</v>
      </c>
      <c r="E10" t="s">
        <v>15750</v>
      </c>
      <c r="F10" t="s">
        <v>13325</v>
      </c>
      <c r="G10" t="s">
        <v>5925</v>
      </c>
      <c r="H10" t="s">
        <v>195</v>
      </c>
      <c r="I10" t="s">
        <v>840</v>
      </c>
      <c r="J10" t="s">
        <v>13326</v>
      </c>
      <c r="K10" t="s">
        <v>13115</v>
      </c>
      <c r="L10" t="s">
        <v>15751</v>
      </c>
      <c r="M10" s="35">
        <v>46002.573611111111</v>
      </c>
      <c r="N10" s="35">
        <v>46008.386805555558</v>
      </c>
      <c r="P10" t="s">
        <v>1044</v>
      </c>
      <c r="Q10" t="s">
        <v>1044</v>
      </c>
      <c r="R10" t="s">
        <v>15714</v>
      </c>
      <c r="T10" t="s">
        <v>100</v>
      </c>
      <c r="U10" t="s">
        <v>5928</v>
      </c>
      <c r="V10" t="s">
        <v>15752</v>
      </c>
      <c r="W10" t="s">
        <v>102</v>
      </c>
      <c r="X10" t="s">
        <v>13329</v>
      </c>
      <c r="Y10" t="s">
        <v>8</v>
      </c>
      <c r="Z10" t="s">
        <v>105</v>
      </c>
      <c r="AA10" s="37">
        <v>1</v>
      </c>
      <c r="AB10" t="s">
        <v>107</v>
      </c>
      <c r="AC10" t="s">
        <v>391</v>
      </c>
      <c r="AD10" s="37">
        <v>65960</v>
      </c>
      <c r="AE10" s="37">
        <v>75096</v>
      </c>
      <c r="AF10" s="37">
        <v>65960</v>
      </c>
    </row>
    <row r="11" spans="1:32">
      <c r="A11" t="s">
        <v>284</v>
      </c>
      <c r="B11" t="s">
        <v>957</v>
      </c>
      <c r="C11" t="s">
        <v>286</v>
      </c>
      <c r="D11" t="s">
        <v>3223</v>
      </c>
      <c r="E11" t="s">
        <v>15753</v>
      </c>
      <c r="F11" t="s">
        <v>14852</v>
      </c>
      <c r="G11" t="s">
        <v>6220</v>
      </c>
      <c r="H11" t="s">
        <v>290</v>
      </c>
      <c r="I11" t="s">
        <v>284</v>
      </c>
      <c r="J11" t="s">
        <v>14853</v>
      </c>
      <c r="K11" t="s">
        <v>13115</v>
      </c>
      <c r="L11" t="s">
        <v>15754</v>
      </c>
      <c r="M11" s="35">
        <v>46002.584722222222</v>
      </c>
      <c r="N11" s="35">
        <v>46003.6</v>
      </c>
      <c r="P11" t="s">
        <v>6223</v>
      </c>
      <c r="Q11" t="s">
        <v>6224</v>
      </c>
      <c r="R11" t="s">
        <v>15714</v>
      </c>
      <c r="T11" t="s">
        <v>100</v>
      </c>
      <c r="U11" t="s">
        <v>5928</v>
      </c>
      <c r="V11" t="s">
        <v>15755</v>
      </c>
      <c r="W11" t="s">
        <v>102</v>
      </c>
      <c r="X11" t="s">
        <v>15756</v>
      </c>
      <c r="Y11" t="s">
        <v>8</v>
      </c>
      <c r="Z11" t="s">
        <v>105</v>
      </c>
      <c r="AA11" s="37">
        <v>1</v>
      </c>
      <c r="AB11" t="s">
        <v>107</v>
      </c>
      <c r="AC11" t="s">
        <v>810</v>
      </c>
      <c r="AD11" s="37">
        <v>65960</v>
      </c>
      <c r="AE11" s="37">
        <v>75096</v>
      </c>
      <c r="AF11" s="37">
        <v>65960</v>
      </c>
    </row>
    <row r="12" spans="1:32">
      <c r="A12" t="s">
        <v>284</v>
      </c>
      <c r="B12" t="s">
        <v>957</v>
      </c>
      <c r="C12" t="s">
        <v>286</v>
      </c>
      <c r="D12" t="s">
        <v>3223</v>
      </c>
      <c r="E12" t="s">
        <v>15757</v>
      </c>
      <c r="F12" t="s">
        <v>15758</v>
      </c>
      <c r="G12" t="s">
        <v>6220</v>
      </c>
      <c r="H12" t="s">
        <v>290</v>
      </c>
      <c r="I12" t="s">
        <v>284</v>
      </c>
      <c r="J12" t="s">
        <v>15759</v>
      </c>
      <c r="K12" t="s">
        <v>13115</v>
      </c>
      <c r="L12" t="s">
        <v>15760</v>
      </c>
      <c r="M12" s="35">
        <v>46006.439583333333</v>
      </c>
      <c r="N12" s="35">
        <v>46006.719444444447</v>
      </c>
      <c r="P12" t="s">
        <v>6223</v>
      </c>
      <c r="Q12" t="s">
        <v>6224</v>
      </c>
      <c r="R12" t="s">
        <v>15714</v>
      </c>
      <c r="T12" t="s">
        <v>100</v>
      </c>
      <c r="U12" t="s">
        <v>5928</v>
      </c>
      <c r="V12" t="s">
        <v>15761</v>
      </c>
      <c r="W12" t="s">
        <v>102</v>
      </c>
      <c r="X12" t="s">
        <v>15762</v>
      </c>
      <c r="Y12" t="s">
        <v>8</v>
      </c>
      <c r="Z12" t="s">
        <v>105</v>
      </c>
      <c r="AA12" s="37">
        <v>1</v>
      </c>
      <c r="AB12" t="s">
        <v>107</v>
      </c>
      <c r="AC12" t="s">
        <v>1842</v>
      </c>
      <c r="AD12" s="37">
        <v>65960</v>
      </c>
      <c r="AE12" s="37">
        <v>75096</v>
      </c>
      <c r="AF12" s="37">
        <v>65960</v>
      </c>
    </row>
    <row r="13" spans="1:32">
      <c r="A13" t="s">
        <v>284</v>
      </c>
      <c r="B13" t="s">
        <v>957</v>
      </c>
      <c r="C13" t="s">
        <v>286</v>
      </c>
      <c r="D13" t="s">
        <v>3223</v>
      </c>
      <c r="E13" t="s">
        <v>15763</v>
      </c>
      <c r="F13" t="s">
        <v>15764</v>
      </c>
      <c r="G13" t="s">
        <v>6220</v>
      </c>
      <c r="H13" t="s">
        <v>290</v>
      </c>
      <c r="I13" t="s">
        <v>284</v>
      </c>
      <c r="J13" t="s">
        <v>15765</v>
      </c>
      <c r="K13" t="s">
        <v>13115</v>
      </c>
      <c r="L13" t="s">
        <v>15766</v>
      </c>
      <c r="M13" s="35">
        <v>46007.416666666657</v>
      </c>
      <c r="N13" s="35">
        <v>46008.478472222218</v>
      </c>
      <c r="P13" t="s">
        <v>6223</v>
      </c>
      <c r="Q13" t="s">
        <v>6224</v>
      </c>
      <c r="R13" t="s">
        <v>15714</v>
      </c>
      <c r="T13" t="s">
        <v>100</v>
      </c>
      <c r="U13" t="s">
        <v>5928</v>
      </c>
      <c r="V13" t="s">
        <v>15767</v>
      </c>
      <c r="W13" t="s">
        <v>102</v>
      </c>
      <c r="X13" t="s">
        <v>15768</v>
      </c>
      <c r="Y13" t="s">
        <v>8</v>
      </c>
      <c r="Z13" t="s">
        <v>105</v>
      </c>
      <c r="AA13" s="37">
        <v>1</v>
      </c>
      <c r="AB13" t="s">
        <v>107</v>
      </c>
      <c r="AC13" t="s">
        <v>810</v>
      </c>
      <c r="AD13" s="37">
        <v>65960</v>
      </c>
      <c r="AE13" s="37">
        <v>75096</v>
      </c>
      <c r="AF13" s="37">
        <v>65960</v>
      </c>
    </row>
    <row r="14" spans="1:32">
      <c r="A14" t="s">
        <v>417</v>
      </c>
      <c r="B14" t="s">
        <v>86</v>
      </c>
      <c r="C14" t="s">
        <v>87</v>
      </c>
      <c r="D14" t="s">
        <v>1531</v>
      </c>
      <c r="E14" t="s">
        <v>15769</v>
      </c>
      <c r="F14" t="s">
        <v>15770</v>
      </c>
      <c r="G14" t="s">
        <v>5925</v>
      </c>
      <c r="H14" t="s">
        <v>1534</v>
      </c>
      <c r="I14" t="s">
        <v>1534</v>
      </c>
      <c r="J14" t="s">
        <v>15771</v>
      </c>
      <c r="K14" t="s">
        <v>13115</v>
      </c>
      <c r="L14" t="s">
        <v>15772</v>
      </c>
      <c r="M14" s="35">
        <v>46007.518055555563</v>
      </c>
      <c r="N14" s="35">
        <v>46013.662499999999</v>
      </c>
      <c r="P14" t="s">
        <v>1044</v>
      </c>
      <c r="Q14" t="s">
        <v>1044</v>
      </c>
      <c r="R14" t="s">
        <v>15773</v>
      </c>
      <c r="T14" t="s">
        <v>100</v>
      </c>
      <c r="U14" t="s">
        <v>5928</v>
      </c>
      <c r="V14" t="s">
        <v>15774</v>
      </c>
      <c r="W14" t="s">
        <v>102</v>
      </c>
      <c r="X14" t="s">
        <v>15775</v>
      </c>
      <c r="Y14" t="s">
        <v>15</v>
      </c>
      <c r="Z14" t="s">
        <v>282</v>
      </c>
      <c r="AA14" s="37">
        <v>2</v>
      </c>
      <c r="AB14" t="s">
        <v>107</v>
      </c>
      <c r="AC14" t="s">
        <v>460</v>
      </c>
      <c r="AD14" s="37">
        <v>1976926</v>
      </c>
      <c r="AE14" s="37">
        <v>196537</v>
      </c>
      <c r="AF14" s="37">
        <v>1976926</v>
      </c>
    </row>
    <row r="15" spans="1:32">
      <c r="A15" t="s">
        <v>297</v>
      </c>
      <c r="B15" t="s">
        <v>109</v>
      </c>
      <c r="C15" t="s">
        <v>110</v>
      </c>
      <c r="D15" t="s">
        <v>6553</v>
      </c>
      <c r="E15" t="s">
        <v>15776</v>
      </c>
      <c r="F15" t="s">
        <v>14829</v>
      </c>
      <c r="G15" t="s">
        <v>6220</v>
      </c>
      <c r="H15" t="s">
        <v>655</v>
      </c>
      <c r="I15" t="s">
        <v>6554</v>
      </c>
      <c r="J15" t="s">
        <v>14830</v>
      </c>
      <c r="K15" t="s">
        <v>13115</v>
      </c>
      <c r="L15" t="s">
        <v>15777</v>
      </c>
      <c r="M15" s="35">
        <v>46008.351388888892</v>
      </c>
      <c r="N15" s="35">
        <v>46015.464583333327</v>
      </c>
      <c r="P15" t="s">
        <v>6223</v>
      </c>
      <c r="Q15" t="s">
        <v>6224</v>
      </c>
      <c r="U15" t="s">
        <v>6268</v>
      </c>
      <c r="V15" t="s">
        <v>15778</v>
      </c>
      <c r="W15" t="s">
        <v>955</v>
      </c>
      <c r="Y15" t="s">
        <v>13</v>
      </c>
      <c r="Z15" t="s">
        <v>105</v>
      </c>
      <c r="AA15" s="37">
        <v>0</v>
      </c>
      <c r="AB15" t="s">
        <v>107</v>
      </c>
      <c r="AC15" t="s">
        <v>1858</v>
      </c>
      <c r="AD15" s="37">
        <v>41241</v>
      </c>
      <c r="AE15" s="37">
        <v>0</v>
      </c>
      <c r="AF15" s="37">
        <v>41241</v>
      </c>
    </row>
    <row r="16" spans="1:32">
      <c r="A16" t="s">
        <v>417</v>
      </c>
      <c r="B16" t="s">
        <v>86</v>
      </c>
      <c r="C16" t="s">
        <v>87</v>
      </c>
      <c r="D16" t="s">
        <v>4733</v>
      </c>
      <c r="E16" t="s">
        <v>15779</v>
      </c>
      <c r="F16" t="s">
        <v>14622</v>
      </c>
      <c r="G16" t="s">
        <v>5925</v>
      </c>
      <c r="H16" t="s">
        <v>455</v>
      </c>
      <c r="I16" t="s">
        <v>4736</v>
      </c>
      <c r="J16" t="s">
        <v>14623</v>
      </c>
      <c r="K16" t="s">
        <v>13115</v>
      </c>
      <c r="L16" t="s">
        <v>15780</v>
      </c>
      <c r="M16" s="35">
        <v>46008.54791666667</v>
      </c>
      <c r="N16" s="35">
        <v>46009.425694444442</v>
      </c>
      <c r="P16" t="s">
        <v>1044</v>
      </c>
      <c r="Q16" t="s">
        <v>1044</v>
      </c>
      <c r="R16" t="s">
        <v>15714</v>
      </c>
      <c r="T16" t="s">
        <v>100</v>
      </c>
      <c r="U16" t="s">
        <v>5928</v>
      </c>
      <c r="V16" t="s">
        <v>15781</v>
      </c>
      <c r="W16" t="s">
        <v>102</v>
      </c>
      <c r="X16" t="s">
        <v>14626</v>
      </c>
      <c r="Y16" t="s">
        <v>15</v>
      </c>
      <c r="Z16" t="s">
        <v>105</v>
      </c>
      <c r="AA16" s="37">
        <v>1</v>
      </c>
      <c r="AB16" t="s">
        <v>107</v>
      </c>
      <c r="AC16" t="s">
        <v>1367</v>
      </c>
      <c r="AD16" s="37">
        <v>479589</v>
      </c>
      <c r="AE16" s="37">
        <v>196537</v>
      </c>
      <c r="AF16" s="37">
        <v>479589</v>
      </c>
    </row>
    <row r="17" spans="1:32">
      <c r="A17" t="s">
        <v>297</v>
      </c>
      <c r="B17" t="s">
        <v>109</v>
      </c>
      <c r="C17" t="s">
        <v>110</v>
      </c>
      <c r="D17" t="s">
        <v>7380</v>
      </c>
      <c r="E17" t="s">
        <v>15782</v>
      </c>
      <c r="F17" t="s">
        <v>15783</v>
      </c>
      <c r="G17" t="s">
        <v>5925</v>
      </c>
      <c r="H17" t="s">
        <v>302</v>
      </c>
      <c r="I17" t="s">
        <v>7381</v>
      </c>
      <c r="J17" t="s">
        <v>15784</v>
      </c>
      <c r="K17" t="s">
        <v>13115</v>
      </c>
      <c r="L17" t="s">
        <v>15785</v>
      </c>
      <c r="M17" s="35">
        <v>46008.552083333343</v>
      </c>
      <c r="N17" s="35">
        <v>46009.663888888892</v>
      </c>
      <c r="P17" t="s">
        <v>1044</v>
      </c>
      <c r="Q17" t="s">
        <v>1044</v>
      </c>
      <c r="T17" t="s">
        <v>100</v>
      </c>
      <c r="U17" t="s">
        <v>5928</v>
      </c>
      <c r="V17" t="s">
        <v>15786</v>
      </c>
      <c r="W17" t="s">
        <v>102</v>
      </c>
      <c r="X17" t="s">
        <v>15787</v>
      </c>
      <c r="Y17" t="s">
        <v>11</v>
      </c>
      <c r="Z17" t="s">
        <v>105</v>
      </c>
      <c r="AA17" s="37">
        <v>1</v>
      </c>
      <c r="AB17" t="s">
        <v>107</v>
      </c>
      <c r="AC17" t="s">
        <v>1215</v>
      </c>
      <c r="AD17" s="37">
        <v>144968</v>
      </c>
      <c r="AE17" s="37">
        <v>140396</v>
      </c>
      <c r="AF17" s="37">
        <v>144968</v>
      </c>
    </row>
    <row r="18" spans="1:32">
      <c r="A18" t="s">
        <v>297</v>
      </c>
      <c r="B18" t="s">
        <v>109</v>
      </c>
      <c r="C18" t="s">
        <v>110</v>
      </c>
      <c r="D18" t="s">
        <v>2013</v>
      </c>
      <c r="E18" t="s">
        <v>15788</v>
      </c>
      <c r="F18" t="s">
        <v>15789</v>
      </c>
      <c r="G18" t="s">
        <v>5925</v>
      </c>
      <c r="H18" t="s">
        <v>302</v>
      </c>
      <c r="I18" t="s">
        <v>2016</v>
      </c>
      <c r="J18" t="s">
        <v>15790</v>
      </c>
      <c r="K18" t="s">
        <v>13115</v>
      </c>
      <c r="L18" t="s">
        <v>15791</v>
      </c>
      <c r="M18" s="35">
        <v>46010.454861111109</v>
      </c>
      <c r="N18" s="35">
        <v>46012.427777777782</v>
      </c>
      <c r="P18" t="s">
        <v>1044</v>
      </c>
      <c r="Q18" t="s">
        <v>1044</v>
      </c>
      <c r="R18" t="s">
        <v>15714</v>
      </c>
      <c r="T18" t="s">
        <v>100</v>
      </c>
      <c r="U18" t="s">
        <v>5928</v>
      </c>
      <c r="V18" t="s">
        <v>15792</v>
      </c>
      <c r="W18" t="s">
        <v>102</v>
      </c>
      <c r="X18" t="s">
        <v>15793</v>
      </c>
      <c r="Y18" t="s">
        <v>11</v>
      </c>
      <c r="Z18" t="s">
        <v>105</v>
      </c>
      <c r="AA18" s="37">
        <v>1</v>
      </c>
      <c r="AB18" t="s">
        <v>107</v>
      </c>
      <c r="AC18" t="s">
        <v>308</v>
      </c>
      <c r="AD18" s="37">
        <v>144968</v>
      </c>
      <c r="AE18" s="37">
        <v>140396</v>
      </c>
      <c r="AF18" s="37">
        <v>144968</v>
      </c>
    </row>
    <row r="19" spans="1:32">
      <c r="A19" t="s">
        <v>417</v>
      </c>
      <c r="B19" t="s">
        <v>86</v>
      </c>
      <c r="C19" t="s">
        <v>87</v>
      </c>
      <c r="D19" t="s">
        <v>734</v>
      </c>
      <c r="E19" t="s">
        <v>15794</v>
      </c>
      <c r="F19" t="s">
        <v>15795</v>
      </c>
      <c r="G19" t="s">
        <v>5925</v>
      </c>
      <c r="H19" t="s">
        <v>455</v>
      </c>
      <c r="I19" t="s">
        <v>737</v>
      </c>
      <c r="J19" t="s">
        <v>15796</v>
      </c>
      <c r="K19" t="s">
        <v>13115</v>
      </c>
      <c r="L19" t="s">
        <v>15797</v>
      </c>
      <c r="M19" s="35">
        <v>46010.461805555547</v>
      </c>
      <c r="N19" s="35">
        <v>46011.4375</v>
      </c>
      <c r="P19" t="s">
        <v>1044</v>
      </c>
      <c r="Q19" t="s">
        <v>1044</v>
      </c>
      <c r="R19" t="s">
        <v>15714</v>
      </c>
      <c r="T19" t="s">
        <v>100</v>
      </c>
      <c r="U19" t="s">
        <v>5928</v>
      </c>
      <c r="V19" t="s">
        <v>15798</v>
      </c>
      <c r="W19" t="s">
        <v>102</v>
      </c>
      <c r="X19" t="s">
        <v>15799</v>
      </c>
      <c r="Y19" t="s">
        <v>8</v>
      </c>
      <c r="Z19" t="s">
        <v>105</v>
      </c>
      <c r="AA19" s="37">
        <v>1</v>
      </c>
      <c r="AB19" t="s">
        <v>107</v>
      </c>
      <c r="AC19" t="s">
        <v>426</v>
      </c>
      <c r="AD19" s="37">
        <v>65960</v>
      </c>
      <c r="AE19" s="37">
        <v>75096</v>
      </c>
      <c r="AF19" s="37">
        <v>65960</v>
      </c>
    </row>
    <row r="20" spans="1:32">
      <c r="A20" t="s">
        <v>297</v>
      </c>
      <c r="B20" t="s">
        <v>109</v>
      </c>
      <c r="C20" t="s">
        <v>110</v>
      </c>
      <c r="D20" t="s">
        <v>352</v>
      </c>
      <c r="E20" t="s">
        <v>15800</v>
      </c>
      <c r="F20" t="s">
        <v>15801</v>
      </c>
      <c r="G20" t="s">
        <v>5925</v>
      </c>
      <c r="H20" t="s">
        <v>302</v>
      </c>
      <c r="I20" t="s">
        <v>297</v>
      </c>
      <c r="J20" t="s">
        <v>15802</v>
      </c>
      <c r="K20" t="s">
        <v>13115</v>
      </c>
      <c r="L20" t="s">
        <v>15803</v>
      </c>
      <c r="M20" s="35">
        <v>46010.493750000001</v>
      </c>
      <c r="N20" s="35">
        <v>46011.510416666657</v>
      </c>
      <c r="P20" t="s">
        <v>1044</v>
      </c>
      <c r="Q20" t="s">
        <v>1044</v>
      </c>
      <c r="T20" t="s">
        <v>1347</v>
      </c>
      <c r="U20" t="s">
        <v>8012</v>
      </c>
      <c r="V20" t="s">
        <v>15804</v>
      </c>
      <c r="W20" t="s">
        <v>102</v>
      </c>
      <c r="Y20" t="s">
        <v>8</v>
      </c>
      <c r="Z20" t="s">
        <v>105</v>
      </c>
      <c r="AA20" s="37">
        <v>1</v>
      </c>
      <c r="AB20" t="s">
        <v>107</v>
      </c>
      <c r="AC20" t="s">
        <v>359</v>
      </c>
      <c r="AD20" s="37">
        <v>65960</v>
      </c>
      <c r="AE20" s="37">
        <v>75096</v>
      </c>
      <c r="AF20" s="37">
        <v>65960</v>
      </c>
    </row>
    <row r="21" spans="1:32">
      <c r="A21" t="s">
        <v>297</v>
      </c>
      <c r="B21" t="s">
        <v>109</v>
      </c>
      <c r="C21" t="s">
        <v>110</v>
      </c>
      <c r="D21" t="s">
        <v>352</v>
      </c>
      <c r="E21" t="s">
        <v>15805</v>
      </c>
      <c r="F21" t="s">
        <v>15801</v>
      </c>
      <c r="G21" t="s">
        <v>5925</v>
      </c>
      <c r="H21" t="s">
        <v>302</v>
      </c>
      <c r="I21" t="s">
        <v>297</v>
      </c>
      <c r="J21" t="s">
        <v>15802</v>
      </c>
      <c r="K21" t="s">
        <v>13115</v>
      </c>
      <c r="L21" t="s">
        <v>15806</v>
      </c>
      <c r="M21" s="35">
        <v>46013.349305555559</v>
      </c>
      <c r="N21" s="35">
        <v>46014.675694444442</v>
      </c>
      <c r="P21" t="s">
        <v>1044</v>
      </c>
      <c r="Q21" t="s">
        <v>1044</v>
      </c>
      <c r="T21" t="s">
        <v>100</v>
      </c>
      <c r="U21" t="s">
        <v>5928</v>
      </c>
      <c r="V21" t="s">
        <v>15807</v>
      </c>
      <c r="W21" t="s">
        <v>102</v>
      </c>
      <c r="X21" t="s">
        <v>15808</v>
      </c>
      <c r="Y21" t="s">
        <v>8</v>
      </c>
      <c r="Z21" t="s">
        <v>105</v>
      </c>
      <c r="AA21" s="37">
        <v>1</v>
      </c>
      <c r="AB21" t="s">
        <v>107</v>
      </c>
      <c r="AC21" t="s">
        <v>1215</v>
      </c>
      <c r="AD21" s="37">
        <v>65960</v>
      </c>
      <c r="AE21" s="37">
        <v>75096</v>
      </c>
      <c r="AF21" s="37">
        <v>65960</v>
      </c>
    </row>
    <row r="22" spans="1:32">
      <c r="A22" t="s">
        <v>242</v>
      </c>
      <c r="B22" t="s">
        <v>248</v>
      </c>
      <c r="C22" t="s">
        <v>244</v>
      </c>
      <c r="D22" t="s">
        <v>309</v>
      </c>
      <c r="E22" t="s">
        <v>15809</v>
      </c>
      <c r="F22" t="s">
        <v>15810</v>
      </c>
      <c r="G22" t="s">
        <v>6476</v>
      </c>
      <c r="H22" t="s">
        <v>248</v>
      </c>
      <c r="I22" t="s">
        <v>242</v>
      </c>
      <c r="J22" t="s">
        <v>15811</v>
      </c>
      <c r="K22" t="s">
        <v>13115</v>
      </c>
      <c r="L22" t="s">
        <v>15812</v>
      </c>
      <c r="M22" s="35">
        <v>45954.416666666657</v>
      </c>
      <c r="N22" s="35">
        <v>45995.465277777781</v>
      </c>
      <c r="P22" t="s">
        <v>1464</v>
      </c>
      <c r="Q22" t="s">
        <v>1464</v>
      </c>
      <c r="R22" t="s">
        <v>15714</v>
      </c>
      <c r="T22" t="s">
        <v>6644</v>
      </c>
      <c r="U22" t="s">
        <v>6409</v>
      </c>
      <c r="V22" t="s">
        <v>15813</v>
      </c>
      <c r="W22" t="s">
        <v>102</v>
      </c>
      <c r="X22" t="s">
        <v>6411</v>
      </c>
      <c r="Y22" t="s">
        <v>8</v>
      </c>
      <c r="Z22" t="s">
        <v>105</v>
      </c>
      <c r="AA22" s="37">
        <v>1</v>
      </c>
      <c r="AB22" t="s">
        <v>107</v>
      </c>
      <c r="AC22" t="s">
        <v>254</v>
      </c>
      <c r="AD22" s="37">
        <v>65960</v>
      </c>
      <c r="AE22" s="37">
        <v>75096</v>
      </c>
      <c r="AF22" s="37">
        <v>65960</v>
      </c>
    </row>
    <row r="23" spans="1:32">
      <c r="A23" t="s">
        <v>85</v>
      </c>
      <c r="B23" t="s">
        <v>86</v>
      </c>
      <c r="C23" t="s">
        <v>87</v>
      </c>
      <c r="D23" t="s">
        <v>202</v>
      </c>
      <c r="E23" t="s">
        <v>15814</v>
      </c>
      <c r="F23" t="s">
        <v>15815</v>
      </c>
      <c r="G23" t="s">
        <v>6476</v>
      </c>
      <c r="H23" t="s">
        <v>93</v>
      </c>
      <c r="I23" t="s">
        <v>85</v>
      </c>
      <c r="J23" t="s">
        <v>15816</v>
      </c>
      <c r="K23" t="s">
        <v>13115</v>
      </c>
      <c r="L23" t="s">
        <v>15817</v>
      </c>
      <c r="M23" s="35">
        <v>45986.443749999999</v>
      </c>
      <c r="N23" s="35">
        <v>45992.708333333343</v>
      </c>
      <c r="P23" t="s">
        <v>1464</v>
      </c>
      <c r="Q23" t="s">
        <v>1464</v>
      </c>
      <c r="T23" t="s">
        <v>100</v>
      </c>
      <c r="U23" t="s">
        <v>6477</v>
      </c>
      <c r="V23" t="s">
        <v>15818</v>
      </c>
      <c r="W23" t="s">
        <v>102</v>
      </c>
      <c r="X23" t="s">
        <v>15819</v>
      </c>
      <c r="Y23" t="s">
        <v>8</v>
      </c>
      <c r="AA23" s="37">
        <v>1</v>
      </c>
      <c r="AB23" t="s">
        <v>107</v>
      </c>
      <c r="AC23" t="s">
        <v>451</v>
      </c>
      <c r="AD23" s="37">
        <v>65960</v>
      </c>
      <c r="AE23" s="37">
        <v>75096</v>
      </c>
      <c r="AF23" s="37">
        <v>65960</v>
      </c>
    </row>
    <row r="24" spans="1:32">
      <c r="A24" t="s">
        <v>242</v>
      </c>
      <c r="B24" t="s">
        <v>248</v>
      </c>
      <c r="C24" t="s">
        <v>244</v>
      </c>
      <c r="D24" t="s">
        <v>6642</v>
      </c>
      <c r="E24" t="s">
        <v>15820</v>
      </c>
      <c r="F24" t="s">
        <v>15821</v>
      </c>
      <c r="G24" t="s">
        <v>6476</v>
      </c>
      <c r="H24" t="s">
        <v>248</v>
      </c>
      <c r="I24" t="s">
        <v>6643</v>
      </c>
      <c r="J24" t="s">
        <v>15822</v>
      </c>
      <c r="K24" t="s">
        <v>13115</v>
      </c>
      <c r="L24" t="s">
        <v>15823</v>
      </c>
      <c r="M24" s="35">
        <v>45995.568749999999</v>
      </c>
      <c r="N24" s="35">
        <v>45996.40625</v>
      </c>
      <c r="P24" t="s">
        <v>1464</v>
      </c>
      <c r="Q24" t="s">
        <v>7495</v>
      </c>
      <c r="T24" t="s">
        <v>100</v>
      </c>
      <c r="U24" t="s">
        <v>6477</v>
      </c>
      <c r="V24" t="s">
        <v>15824</v>
      </c>
      <c r="W24" t="s">
        <v>102</v>
      </c>
      <c r="X24" t="s">
        <v>15825</v>
      </c>
      <c r="Y24" t="s">
        <v>11</v>
      </c>
      <c r="Z24" t="s">
        <v>105</v>
      </c>
      <c r="AA24" s="37">
        <v>1</v>
      </c>
      <c r="AB24" t="s">
        <v>107</v>
      </c>
      <c r="AC24" t="s">
        <v>1929</v>
      </c>
      <c r="AD24" s="37">
        <v>144968</v>
      </c>
      <c r="AE24" s="37">
        <v>140396</v>
      </c>
      <c r="AF24" s="37">
        <v>144968</v>
      </c>
    </row>
    <row r="25" spans="1:32">
      <c r="A25" t="s">
        <v>284</v>
      </c>
      <c r="B25" t="s">
        <v>957</v>
      </c>
      <c r="C25" t="s">
        <v>286</v>
      </c>
      <c r="D25" t="s">
        <v>3223</v>
      </c>
      <c r="E25" t="s">
        <v>15826</v>
      </c>
      <c r="F25" t="s">
        <v>15827</v>
      </c>
      <c r="G25" t="s">
        <v>6476</v>
      </c>
      <c r="H25" t="s">
        <v>290</v>
      </c>
      <c r="I25" t="s">
        <v>284</v>
      </c>
      <c r="J25" t="s">
        <v>15828</v>
      </c>
      <c r="K25" t="s">
        <v>13115</v>
      </c>
      <c r="L25" t="s">
        <v>15829</v>
      </c>
      <c r="M25" s="35">
        <v>45996.40902777778</v>
      </c>
      <c r="N25" s="35">
        <v>46002.564583333333</v>
      </c>
      <c r="P25" t="s">
        <v>1464</v>
      </c>
      <c r="Q25" t="s">
        <v>1464</v>
      </c>
      <c r="R25" t="s">
        <v>15714</v>
      </c>
      <c r="T25" t="s">
        <v>100</v>
      </c>
      <c r="U25" t="s">
        <v>15830</v>
      </c>
      <c r="V25" t="s">
        <v>15831</v>
      </c>
      <c r="W25" t="s">
        <v>102</v>
      </c>
      <c r="X25" t="s">
        <v>15832</v>
      </c>
      <c r="Y25" t="s">
        <v>8</v>
      </c>
      <c r="Z25" t="s">
        <v>105</v>
      </c>
      <c r="AA25" s="37">
        <v>1</v>
      </c>
      <c r="AB25" t="s">
        <v>107</v>
      </c>
      <c r="AC25" t="s">
        <v>296</v>
      </c>
      <c r="AD25" s="37">
        <v>65960</v>
      </c>
      <c r="AE25" s="37">
        <v>75096</v>
      </c>
      <c r="AF25" s="37">
        <v>65960</v>
      </c>
    </row>
    <row r="26" spans="1:32">
      <c r="A26" t="s">
        <v>147</v>
      </c>
      <c r="B26" t="s">
        <v>124</v>
      </c>
      <c r="C26" t="s">
        <v>125</v>
      </c>
      <c r="D26" t="s">
        <v>1806</v>
      </c>
      <c r="E26" t="s">
        <v>15833</v>
      </c>
      <c r="F26" t="s">
        <v>15834</v>
      </c>
      <c r="G26" t="s">
        <v>6476</v>
      </c>
      <c r="H26" t="s">
        <v>151</v>
      </c>
      <c r="I26" t="s">
        <v>147</v>
      </c>
      <c r="J26" t="s">
        <v>15835</v>
      </c>
      <c r="K26" t="s">
        <v>13115</v>
      </c>
      <c r="L26" t="s">
        <v>15836</v>
      </c>
      <c r="M26" s="35">
        <v>45996.313194444447</v>
      </c>
      <c r="N26" s="35">
        <v>46006</v>
      </c>
      <c r="P26" t="s">
        <v>1464</v>
      </c>
      <c r="Q26" t="s">
        <v>1464</v>
      </c>
      <c r="R26" t="s">
        <v>15714</v>
      </c>
      <c r="T26" t="s">
        <v>6644</v>
      </c>
      <c r="U26" t="s">
        <v>6481</v>
      </c>
      <c r="V26" t="s">
        <v>15837</v>
      </c>
      <c r="W26" t="s">
        <v>102</v>
      </c>
      <c r="X26" t="s">
        <v>15838</v>
      </c>
      <c r="Y26" t="s">
        <v>8</v>
      </c>
      <c r="Z26" t="s">
        <v>105</v>
      </c>
      <c r="AA26" s="37">
        <v>1</v>
      </c>
      <c r="AB26" t="s">
        <v>107</v>
      </c>
      <c r="AC26" t="s">
        <v>6542</v>
      </c>
      <c r="AD26" s="37">
        <v>65960</v>
      </c>
      <c r="AE26" s="37">
        <v>75096</v>
      </c>
      <c r="AF26" s="37">
        <v>65960</v>
      </c>
    </row>
    <row r="27" spans="1:32">
      <c r="A27" t="s">
        <v>108</v>
      </c>
      <c r="B27" t="s">
        <v>109</v>
      </c>
      <c r="C27" t="s">
        <v>110</v>
      </c>
      <c r="D27" t="s">
        <v>14214</v>
      </c>
      <c r="E27" t="s">
        <v>15839</v>
      </c>
      <c r="F27" t="s">
        <v>15840</v>
      </c>
      <c r="G27" t="s">
        <v>6476</v>
      </c>
      <c r="H27" t="s">
        <v>183</v>
      </c>
      <c r="I27" t="s">
        <v>14217</v>
      </c>
      <c r="J27" t="s">
        <v>15841</v>
      </c>
      <c r="K27" t="s">
        <v>13115</v>
      </c>
      <c r="L27" t="s">
        <v>15842</v>
      </c>
      <c r="M27" s="35">
        <v>45996.375</v>
      </c>
      <c r="N27" s="35">
        <v>46001.421527777777</v>
      </c>
      <c r="P27" t="s">
        <v>1464</v>
      </c>
      <c r="Q27" t="s">
        <v>1464</v>
      </c>
      <c r="R27" t="s">
        <v>15714</v>
      </c>
      <c r="T27" t="s">
        <v>1347</v>
      </c>
      <c r="U27" t="s">
        <v>6409</v>
      </c>
      <c r="V27" t="s">
        <v>15843</v>
      </c>
      <c r="W27" t="s">
        <v>102</v>
      </c>
      <c r="Y27" t="s">
        <v>11</v>
      </c>
      <c r="Z27" t="s">
        <v>105</v>
      </c>
      <c r="AA27" s="37">
        <v>1</v>
      </c>
      <c r="AB27" t="s">
        <v>107</v>
      </c>
      <c r="AC27" t="s">
        <v>3522</v>
      </c>
      <c r="AD27" s="37">
        <v>144968</v>
      </c>
      <c r="AE27" s="37">
        <v>140396</v>
      </c>
      <c r="AF27" s="37">
        <v>144968</v>
      </c>
    </row>
    <row r="28" spans="1:32">
      <c r="A28" t="s">
        <v>417</v>
      </c>
      <c r="B28" t="s">
        <v>86</v>
      </c>
      <c r="C28" t="s">
        <v>87</v>
      </c>
      <c r="D28" t="s">
        <v>1471</v>
      </c>
      <c r="E28" t="s">
        <v>15844</v>
      </c>
      <c r="F28" t="s">
        <v>15845</v>
      </c>
      <c r="G28" t="s">
        <v>6476</v>
      </c>
      <c r="H28" t="s">
        <v>455</v>
      </c>
      <c r="I28" t="s">
        <v>1474</v>
      </c>
      <c r="J28" t="s">
        <v>15846</v>
      </c>
      <c r="K28" t="s">
        <v>13115</v>
      </c>
      <c r="L28" t="s">
        <v>15847</v>
      </c>
      <c r="M28" s="35">
        <v>45996.79791666667</v>
      </c>
      <c r="N28" s="35">
        <v>46002.686805555553</v>
      </c>
      <c r="P28" t="s">
        <v>1464</v>
      </c>
      <c r="Q28" t="s">
        <v>1464</v>
      </c>
      <c r="R28" t="s">
        <v>15714</v>
      </c>
      <c r="T28" t="s">
        <v>100</v>
      </c>
      <c r="U28" t="s">
        <v>6477</v>
      </c>
      <c r="V28" t="s">
        <v>15848</v>
      </c>
      <c r="W28" t="s">
        <v>102</v>
      </c>
      <c r="X28" t="s">
        <v>15849</v>
      </c>
      <c r="Y28" t="s">
        <v>13</v>
      </c>
      <c r="Z28" t="s">
        <v>105</v>
      </c>
      <c r="AA28" s="37">
        <v>1</v>
      </c>
      <c r="AB28" t="s">
        <v>107</v>
      </c>
      <c r="AC28" t="s">
        <v>469</v>
      </c>
      <c r="AD28" s="37">
        <v>275729</v>
      </c>
      <c r="AE28" s="37">
        <v>196537</v>
      </c>
      <c r="AF28" s="37">
        <v>275729</v>
      </c>
    </row>
    <row r="29" spans="1:32">
      <c r="A29" t="s">
        <v>231</v>
      </c>
      <c r="B29" t="s">
        <v>86</v>
      </c>
      <c r="C29" t="s">
        <v>87</v>
      </c>
      <c r="D29" t="s">
        <v>1892</v>
      </c>
      <c r="E29" t="s">
        <v>15850</v>
      </c>
      <c r="F29" t="s">
        <v>15851</v>
      </c>
      <c r="G29" t="s">
        <v>6476</v>
      </c>
      <c r="H29" t="s">
        <v>235</v>
      </c>
      <c r="I29" t="s">
        <v>231</v>
      </c>
      <c r="J29" t="s">
        <v>15852</v>
      </c>
      <c r="K29" t="s">
        <v>13115</v>
      </c>
      <c r="L29" t="s">
        <v>15853</v>
      </c>
      <c r="M29" s="35">
        <v>45996.867361111108</v>
      </c>
      <c r="N29" s="35">
        <v>45997.556944444441</v>
      </c>
      <c r="P29" t="s">
        <v>1464</v>
      </c>
      <c r="Q29" t="s">
        <v>1464</v>
      </c>
      <c r="R29" t="s">
        <v>15714</v>
      </c>
      <c r="T29" t="s">
        <v>100</v>
      </c>
      <c r="U29" t="s">
        <v>6477</v>
      </c>
      <c r="V29" t="s">
        <v>15854</v>
      </c>
      <c r="W29" t="s">
        <v>102</v>
      </c>
      <c r="X29" t="s">
        <v>15855</v>
      </c>
      <c r="Y29" t="s">
        <v>8</v>
      </c>
      <c r="Z29" t="s">
        <v>105</v>
      </c>
      <c r="AA29" s="37">
        <v>1</v>
      </c>
      <c r="AB29" t="s">
        <v>107</v>
      </c>
      <c r="AC29" t="s">
        <v>6609</v>
      </c>
      <c r="AD29" s="37">
        <v>65960</v>
      </c>
      <c r="AE29" s="37">
        <v>75096</v>
      </c>
      <c r="AF29" s="37">
        <v>65960</v>
      </c>
    </row>
    <row r="30" spans="1:32">
      <c r="A30" t="s">
        <v>242</v>
      </c>
      <c r="B30" t="s">
        <v>248</v>
      </c>
      <c r="C30" t="s">
        <v>244</v>
      </c>
      <c r="D30" t="s">
        <v>309</v>
      </c>
      <c r="E30" t="s">
        <v>15856</v>
      </c>
      <c r="F30" t="s">
        <v>15857</v>
      </c>
      <c r="G30" t="s">
        <v>6476</v>
      </c>
      <c r="H30" t="s">
        <v>248</v>
      </c>
      <c r="I30" t="s">
        <v>242</v>
      </c>
      <c r="J30" t="s">
        <v>15858</v>
      </c>
      <c r="K30" t="s">
        <v>13115</v>
      </c>
      <c r="L30" t="s">
        <v>15859</v>
      </c>
      <c r="M30" s="35">
        <v>45996.777083333327</v>
      </c>
      <c r="N30" s="35">
        <v>46001.424305555563</v>
      </c>
      <c r="P30" t="s">
        <v>1464</v>
      </c>
      <c r="Q30" t="s">
        <v>1464</v>
      </c>
      <c r="R30" t="s">
        <v>15714</v>
      </c>
      <c r="T30" t="s">
        <v>1347</v>
      </c>
      <c r="U30" t="s">
        <v>6409</v>
      </c>
      <c r="V30" t="s">
        <v>15860</v>
      </c>
      <c r="W30" t="s">
        <v>102</v>
      </c>
      <c r="Y30" t="s">
        <v>8</v>
      </c>
      <c r="Z30" t="s">
        <v>105</v>
      </c>
      <c r="AA30" s="37">
        <v>1</v>
      </c>
      <c r="AB30" t="s">
        <v>107</v>
      </c>
      <c r="AC30" t="s">
        <v>1031</v>
      </c>
      <c r="AD30" s="37">
        <v>65960</v>
      </c>
      <c r="AE30" s="37">
        <v>75096</v>
      </c>
      <c r="AF30" s="37">
        <v>65960</v>
      </c>
    </row>
    <row r="31" spans="1:32">
      <c r="A31" t="s">
        <v>242</v>
      </c>
      <c r="B31" t="s">
        <v>248</v>
      </c>
      <c r="C31" t="s">
        <v>244</v>
      </c>
      <c r="D31" t="s">
        <v>309</v>
      </c>
      <c r="E31" t="s">
        <v>15861</v>
      </c>
      <c r="F31" t="s">
        <v>15862</v>
      </c>
      <c r="G31" t="s">
        <v>6476</v>
      </c>
      <c r="H31" t="s">
        <v>248</v>
      </c>
      <c r="I31" t="s">
        <v>242</v>
      </c>
      <c r="J31" t="s">
        <v>15863</v>
      </c>
      <c r="K31" t="s">
        <v>13115</v>
      </c>
      <c r="L31" t="s">
        <v>15864</v>
      </c>
      <c r="M31" s="35">
        <v>45996.777083333327</v>
      </c>
      <c r="N31" s="35">
        <v>46000.629166666673</v>
      </c>
      <c r="P31" t="s">
        <v>1464</v>
      </c>
      <c r="Q31" t="s">
        <v>1464</v>
      </c>
      <c r="R31" t="s">
        <v>15714</v>
      </c>
      <c r="T31" t="s">
        <v>100</v>
      </c>
      <c r="U31" t="s">
        <v>6477</v>
      </c>
      <c r="V31" t="s">
        <v>15865</v>
      </c>
      <c r="W31" t="s">
        <v>102</v>
      </c>
      <c r="X31" t="s">
        <v>15866</v>
      </c>
      <c r="Y31" t="s">
        <v>8</v>
      </c>
      <c r="Z31" t="s">
        <v>105</v>
      </c>
      <c r="AA31" s="37">
        <v>1</v>
      </c>
      <c r="AB31" t="s">
        <v>107</v>
      </c>
      <c r="AC31" t="s">
        <v>1031</v>
      </c>
      <c r="AD31" s="37">
        <v>65960</v>
      </c>
      <c r="AE31" s="37">
        <v>75096</v>
      </c>
      <c r="AF31" s="37">
        <v>65960</v>
      </c>
    </row>
    <row r="32" spans="1:32">
      <c r="A32" t="s">
        <v>242</v>
      </c>
      <c r="B32" t="s">
        <v>248</v>
      </c>
      <c r="C32" t="s">
        <v>244</v>
      </c>
      <c r="D32" t="s">
        <v>1643</v>
      </c>
      <c r="E32" t="s">
        <v>15867</v>
      </c>
      <c r="F32" t="s">
        <v>15868</v>
      </c>
      <c r="G32" t="s">
        <v>6476</v>
      </c>
      <c r="H32" t="s">
        <v>248</v>
      </c>
      <c r="I32" t="s">
        <v>1646</v>
      </c>
      <c r="J32" t="s">
        <v>15869</v>
      </c>
      <c r="K32" t="s">
        <v>13115</v>
      </c>
      <c r="L32" t="s">
        <v>15870</v>
      </c>
      <c r="M32" s="35">
        <v>45996.757638888892</v>
      </c>
      <c r="N32" s="35">
        <v>46002.688194444447</v>
      </c>
      <c r="P32" t="s">
        <v>1464</v>
      </c>
      <c r="Q32" t="s">
        <v>1464</v>
      </c>
      <c r="R32" t="s">
        <v>15714</v>
      </c>
      <c r="T32" t="s">
        <v>1347</v>
      </c>
      <c r="U32" t="s">
        <v>6409</v>
      </c>
      <c r="V32" t="s">
        <v>15871</v>
      </c>
      <c r="W32" t="s">
        <v>102</v>
      </c>
      <c r="X32" t="s">
        <v>107</v>
      </c>
      <c r="Y32" t="s">
        <v>8</v>
      </c>
      <c r="Z32" t="s">
        <v>105</v>
      </c>
      <c r="AA32" s="37">
        <v>1</v>
      </c>
      <c r="AB32" t="s">
        <v>107</v>
      </c>
      <c r="AC32" t="s">
        <v>272</v>
      </c>
      <c r="AD32" s="37">
        <v>65960</v>
      </c>
      <c r="AE32" s="37">
        <v>75096</v>
      </c>
      <c r="AF32" s="37">
        <v>65960</v>
      </c>
    </row>
    <row r="33" spans="1:32">
      <c r="A33" t="s">
        <v>231</v>
      </c>
      <c r="B33" t="s">
        <v>86</v>
      </c>
      <c r="C33" t="s">
        <v>87</v>
      </c>
      <c r="D33" t="s">
        <v>1906</v>
      </c>
      <c r="E33" t="s">
        <v>15872</v>
      </c>
      <c r="F33" t="s">
        <v>15873</v>
      </c>
      <c r="G33" t="s">
        <v>6476</v>
      </c>
      <c r="H33" t="s">
        <v>235</v>
      </c>
      <c r="I33" t="s">
        <v>1909</v>
      </c>
      <c r="J33" t="s">
        <v>15874</v>
      </c>
      <c r="K33" t="s">
        <v>13115</v>
      </c>
      <c r="L33" t="s">
        <v>15875</v>
      </c>
      <c r="M33" s="35">
        <v>45996.867361111108</v>
      </c>
      <c r="N33" s="35">
        <v>46006.430555555547</v>
      </c>
      <c r="P33" t="s">
        <v>1464</v>
      </c>
      <c r="Q33" t="s">
        <v>1464</v>
      </c>
      <c r="R33" t="s">
        <v>15714</v>
      </c>
      <c r="T33" t="s">
        <v>1347</v>
      </c>
      <c r="U33" t="s">
        <v>6409</v>
      </c>
      <c r="V33" t="s">
        <v>15876</v>
      </c>
      <c r="W33" t="s">
        <v>102</v>
      </c>
      <c r="Y33" t="s">
        <v>11</v>
      </c>
      <c r="Z33" t="s">
        <v>105</v>
      </c>
      <c r="AA33" s="37">
        <v>1</v>
      </c>
      <c r="AB33" t="s">
        <v>107</v>
      </c>
      <c r="AC33" t="s">
        <v>6521</v>
      </c>
      <c r="AD33" s="37">
        <v>144968</v>
      </c>
      <c r="AE33" s="37">
        <v>140396</v>
      </c>
      <c r="AF33" s="37">
        <v>144968</v>
      </c>
    </row>
    <row r="34" spans="1:32">
      <c r="A34" t="s">
        <v>317</v>
      </c>
      <c r="B34" t="s">
        <v>124</v>
      </c>
      <c r="C34" t="s">
        <v>125</v>
      </c>
      <c r="D34" t="s">
        <v>4366</v>
      </c>
      <c r="E34" t="s">
        <v>15877</v>
      </c>
      <c r="F34" t="s">
        <v>15878</v>
      </c>
      <c r="G34" t="s">
        <v>6476</v>
      </c>
      <c r="H34" t="s">
        <v>321</v>
      </c>
      <c r="I34" t="s">
        <v>4369</v>
      </c>
      <c r="J34" t="s">
        <v>15879</v>
      </c>
      <c r="K34" t="s">
        <v>13115</v>
      </c>
      <c r="L34" t="s">
        <v>15880</v>
      </c>
      <c r="M34" s="35">
        <v>45996.706250000003</v>
      </c>
      <c r="N34" s="35">
        <v>46006.359722222223</v>
      </c>
      <c r="P34" t="s">
        <v>1464</v>
      </c>
      <c r="Q34" t="s">
        <v>1464</v>
      </c>
      <c r="T34" t="s">
        <v>100</v>
      </c>
      <c r="U34" t="s">
        <v>6477</v>
      </c>
      <c r="V34" t="s">
        <v>15881</v>
      </c>
      <c r="W34" t="s">
        <v>102</v>
      </c>
      <c r="X34" t="s">
        <v>15882</v>
      </c>
      <c r="Y34" t="s">
        <v>13</v>
      </c>
      <c r="Z34" t="s">
        <v>105</v>
      </c>
      <c r="AA34" s="37">
        <v>1</v>
      </c>
      <c r="AB34" t="s">
        <v>107</v>
      </c>
      <c r="AC34" t="s">
        <v>956</v>
      </c>
      <c r="AD34" s="37">
        <v>275729</v>
      </c>
      <c r="AE34" s="37">
        <v>196537</v>
      </c>
      <c r="AF34" s="37">
        <v>275729</v>
      </c>
    </row>
    <row r="35" spans="1:32">
      <c r="A35" t="s">
        <v>242</v>
      </c>
      <c r="B35" t="s">
        <v>248</v>
      </c>
      <c r="C35" t="s">
        <v>244</v>
      </c>
      <c r="D35" t="s">
        <v>15883</v>
      </c>
      <c r="E35" t="s">
        <v>15884</v>
      </c>
      <c r="F35" t="s">
        <v>15885</v>
      </c>
      <c r="G35" t="s">
        <v>6476</v>
      </c>
      <c r="H35" t="s">
        <v>248</v>
      </c>
      <c r="I35" t="s">
        <v>15886</v>
      </c>
      <c r="J35" t="s">
        <v>15887</v>
      </c>
      <c r="K35" t="s">
        <v>13115</v>
      </c>
      <c r="L35" t="s">
        <v>15888</v>
      </c>
      <c r="M35" s="35">
        <v>45996.768055555563</v>
      </c>
      <c r="N35" s="35">
        <v>46006.642141203702</v>
      </c>
      <c r="P35" t="s">
        <v>1464</v>
      </c>
      <c r="Q35" t="s">
        <v>1464</v>
      </c>
      <c r="R35" t="s">
        <v>15714</v>
      </c>
      <c r="T35" t="s">
        <v>100</v>
      </c>
      <c r="U35" t="s">
        <v>6477</v>
      </c>
      <c r="V35" t="s">
        <v>6664</v>
      </c>
      <c r="W35" t="s">
        <v>102</v>
      </c>
      <c r="X35" t="s">
        <v>15889</v>
      </c>
      <c r="Y35" t="s">
        <v>11</v>
      </c>
      <c r="Z35" t="s">
        <v>105</v>
      </c>
      <c r="AA35" s="37">
        <v>1</v>
      </c>
      <c r="AB35" t="s">
        <v>107</v>
      </c>
      <c r="AC35" t="s">
        <v>3022</v>
      </c>
      <c r="AD35" s="37">
        <v>144968</v>
      </c>
      <c r="AE35" s="37">
        <v>140396</v>
      </c>
      <c r="AF35" s="37">
        <v>144968</v>
      </c>
    </row>
    <row r="36" spans="1:32">
      <c r="A36" t="s">
        <v>108</v>
      </c>
      <c r="B36" t="s">
        <v>109</v>
      </c>
      <c r="C36" t="s">
        <v>110</v>
      </c>
      <c r="D36" t="s">
        <v>15890</v>
      </c>
      <c r="E36" t="s">
        <v>15891</v>
      </c>
      <c r="F36" t="s">
        <v>15892</v>
      </c>
      <c r="G36" t="s">
        <v>6476</v>
      </c>
      <c r="H36" t="s">
        <v>183</v>
      </c>
      <c r="I36" t="s">
        <v>15893</v>
      </c>
      <c r="J36" t="s">
        <v>15894</v>
      </c>
      <c r="K36" t="s">
        <v>13115</v>
      </c>
      <c r="L36" t="s">
        <v>15895</v>
      </c>
      <c r="M36" s="35">
        <v>45996.706250000003</v>
      </c>
      <c r="N36" s="35">
        <v>46006.436805555553</v>
      </c>
      <c r="P36" t="s">
        <v>1464</v>
      </c>
      <c r="Q36" t="s">
        <v>1464</v>
      </c>
      <c r="R36" t="s">
        <v>15714</v>
      </c>
      <c r="T36" t="s">
        <v>1483</v>
      </c>
      <c r="U36" t="s">
        <v>6481</v>
      </c>
      <c r="V36" t="s">
        <v>15896</v>
      </c>
      <c r="W36" t="s">
        <v>955</v>
      </c>
      <c r="Y36" t="s">
        <v>13</v>
      </c>
      <c r="Z36" t="s">
        <v>105</v>
      </c>
      <c r="AA36" s="37">
        <v>0</v>
      </c>
      <c r="AB36" t="s">
        <v>107</v>
      </c>
      <c r="AC36" t="s">
        <v>351</v>
      </c>
      <c r="AD36" s="37">
        <v>41241</v>
      </c>
      <c r="AE36" s="37">
        <v>0</v>
      </c>
      <c r="AF36" s="37">
        <v>41241</v>
      </c>
    </row>
    <row r="37" spans="1:32">
      <c r="A37" t="s">
        <v>85</v>
      </c>
      <c r="B37" t="s">
        <v>86</v>
      </c>
      <c r="C37" t="s">
        <v>87</v>
      </c>
      <c r="D37" t="s">
        <v>202</v>
      </c>
      <c r="E37" t="s">
        <v>15897</v>
      </c>
      <c r="F37" t="s">
        <v>15898</v>
      </c>
      <c r="G37" t="s">
        <v>6476</v>
      </c>
      <c r="H37" t="s">
        <v>93</v>
      </c>
      <c r="I37" t="s">
        <v>85</v>
      </c>
      <c r="J37" t="s">
        <v>15899</v>
      </c>
      <c r="K37" t="s">
        <v>13115</v>
      </c>
      <c r="L37" t="s">
        <v>15900</v>
      </c>
      <c r="M37" s="35">
        <v>45996.888194444437</v>
      </c>
      <c r="N37" s="35">
        <v>45997.574999999997</v>
      </c>
      <c r="P37" t="s">
        <v>1464</v>
      </c>
      <c r="Q37" t="s">
        <v>1464</v>
      </c>
      <c r="T37" t="s">
        <v>1347</v>
      </c>
      <c r="U37" t="s">
        <v>6409</v>
      </c>
      <c r="V37" t="s">
        <v>15901</v>
      </c>
      <c r="W37" t="s">
        <v>102</v>
      </c>
      <c r="Y37" t="s">
        <v>8</v>
      </c>
      <c r="Z37" t="s">
        <v>105</v>
      </c>
      <c r="AA37" s="37">
        <v>1</v>
      </c>
      <c r="AB37" t="s">
        <v>107</v>
      </c>
      <c r="AC37" t="s">
        <v>209</v>
      </c>
      <c r="AD37" s="37">
        <v>65960</v>
      </c>
      <c r="AE37" s="37">
        <v>75096</v>
      </c>
      <c r="AF37" s="37">
        <v>65960</v>
      </c>
    </row>
    <row r="38" spans="1:32">
      <c r="A38" t="s">
        <v>417</v>
      </c>
      <c r="B38" t="s">
        <v>86</v>
      </c>
      <c r="C38" t="s">
        <v>87</v>
      </c>
      <c r="D38" t="s">
        <v>1471</v>
      </c>
      <c r="E38" t="s">
        <v>15902</v>
      </c>
      <c r="F38" t="s">
        <v>15903</v>
      </c>
      <c r="G38" t="s">
        <v>6476</v>
      </c>
      <c r="H38" t="s">
        <v>455</v>
      </c>
      <c r="I38" t="s">
        <v>1474</v>
      </c>
      <c r="J38" t="s">
        <v>15904</v>
      </c>
      <c r="K38" t="s">
        <v>13115</v>
      </c>
      <c r="L38" t="s">
        <v>15905</v>
      </c>
      <c r="M38" s="35">
        <v>45996.79791666667</v>
      </c>
      <c r="N38" s="35">
        <v>46001.431250000001</v>
      </c>
      <c r="P38" t="s">
        <v>1464</v>
      </c>
      <c r="Q38" t="s">
        <v>1464</v>
      </c>
      <c r="R38" t="s">
        <v>15714</v>
      </c>
      <c r="T38" t="s">
        <v>100</v>
      </c>
      <c r="U38" t="s">
        <v>6477</v>
      </c>
      <c r="V38" t="s">
        <v>15906</v>
      </c>
      <c r="W38" t="s">
        <v>102</v>
      </c>
      <c r="X38" t="s">
        <v>15907</v>
      </c>
      <c r="Y38" t="s">
        <v>13</v>
      </c>
      <c r="Z38" t="s">
        <v>105</v>
      </c>
      <c r="AA38" s="37">
        <v>1</v>
      </c>
      <c r="AB38" t="s">
        <v>107</v>
      </c>
      <c r="AC38" t="s">
        <v>469</v>
      </c>
      <c r="AD38" s="37">
        <v>275729</v>
      </c>
      <c r="AE38" s="37">
        <v>196537</v>
      </c>
      <c r="AF38" s="37">
        <v>275729</v>
      </c>
    </row>
    <row r="39" spans="1:32">
      <c r="A39" t="s">
        <v>417</v>
      </c>
      <c r="B39" t="s">
        <v>86</v>
      </c>
      <c r="C39" t="s">
        <v>87</v>
      </c>
      <c r="D39" t="s">
        <v>452</v>
      </c>
      <c r="E39" t="s">
        <v>15908</v>
      </c>
      <c r="F39" t="s">
        <v>15909</v>
      </c>
      <c r="G39" t="s">
        <v>6476</v>
      </c>
      <c r="H39" t="s">
        <v>455</v>
      </c>
      <c r="I39" t="s">
        <v>417</v>
      </c>
      <c r="J39" t="s">
        <v>15910</v>
      </c>
      <c r="K39" t="s">
        <v>13115</v>
      </c>
      <c r="L39" t="s">
        <v>15911</v>
      </c>
      <c r="M39" s="35">
        <v>45996.795138888891</v>
      </c>
      <c r="N39" s="35">
        <v>45997.578472222223</v>
      </c>
      <c r="P39" t="s">
        <v>1464</v>
      </c>
      <c r="Q39" t="s">
        <v>1464</v>
      </c>
      <c r="R39" t="s">
        <v>15714</v>
      </c>
      <c r="T39" t="s">
        <v>1347</v>
      </c>
      <c r="U39" t="s">
        <v>6409</v>
      </c>
      <c r="V39" t="s">
        <v>15912</v>
      </c>
      <c r="W39" t="s">
        <v>102</v>
      </c>
      <c r="X39" t="s">
        <v>5291</v>
      </c>
      <c r="Y39" t="s">
        <v>8</v>
      </c>
      <c r="Z39" t="s">
        <v>105</v>
      </c>
      <c r="AA39" s="37">
        <v>1</v>
      </c>
      <c r="AB39" t="s">
        <v>107</v>
      </c>
      <c r="AC39" t="s">
        <v>460</v>
      </c>
      <c r="AD39" s="37">
        <v>65960</v>
      </c>
      <c r="AE39" s="37">
        <v>75096</v>
      </c>
      <c r="AF39" s="37">
        <v>65960</v>
      </c>
    </row>
    <row r="40" spans="1:32">
      <c r="A40" t="s">
        <v>750</v>
      </c>
      <c r="B40" t="s">
        <v>957</v>
      </c>
      <c r="C40" t="s">
        <v>286</v>
      </c>
      <c r="D40" t="s">
        <v>2884</v>
      </c>
      <c r="E40" t="s">
        <v>15913</v>
      </c>
      <c r="F40" t="s">
        <v>15914</v>
      </c>
      <c r="G40" t="s">
        <v>6476</v>
      </c>
      <c r="H40" t="s">
        <v>754</v>
      </c>
      <c r="I40" t="s">
        <v>2887</v>
      </c>
      <c r="J40" t="s">
        <v>15915</v>
      </c>
      <c r="K40" t="s">
        <v>13115</v>
      </c>
      <c r="L40" t="s">
        <v>15916</v>
      </c>
      <c r="M40" s="35">
        <v>45996.321527777778</v>
      </c>
      <c r="N40" s="35">
        <v>46001.703472222223</v>
      </c>
      <c r="P40" t="s">
        <v>1464</v>
      </c>
      <c r="Q40" t="s">
        <v>1464</v>
      </c>
      <c r="R40" t="s">
        <v>15714</v>
      </c>
      <c r="T40" t="s">
        <v>100</v>
      </c>
      <c r="U40" t="s">
        <v>6477</v>
      </c>
      <c r="V40" t="s">
        <v>15917</v>
      </c>
      <c r="W40" t="s">
        <v>102</v>
      </c>
      <c r="X40" t="s">
        <v>15918</v>
      </c>
      <c r="Y40" t="s">
        <v>13</v>
      </c>
      <c r="Z40" t="s">
        <v>105</v>
      </c>
      <c r="AA40" s="37">
        <v>1</v>
      </c>
      <c r="AB40" t="s">
        <v>107</v>
      </c>
      <c r="AC40" t="s">
        <v>1014</v>
      </c>
      <c r="AD40" s="37">
        <v>275729</v>
      </c>
      <c r="AE40" s="37">
        <v>196537</v>
      </c>
      <c r="AF40" s="37">
        <v>275729</v>
      </c>
    </row>
    <row r="41" spans="1:32">
      <c r="A41" t="s">
        <v>297</v>
      </c>
      <c r="B41" t="s">
        <v>109</v>
      </c>
      <c r="C41" t="s">
        <v>110</v>
      </c>
      <c r="D41" t="s">
        <v>15919</v>
      </c>
      <c r="E41" t="s">
        <v>15920</v>
      </c>
      <c r="F41" t="s">
        <v>15921</v>
      </c>
      <c r="G41" t="s">
        <v>6476</v>
      </c>
      <c r="H41" t="s">
        <v>302</v>
      </c>
      <c r="I41" t="s">
        <v>15922</v>
      </c>
      <c r="J41" t="s">
        <v>15923</v>
      </c>
      <c r="K41" t="s">
        <v>13115</v>
      </c>
      <c r="L41" t="s">
        <v>15924</v>
      </c>
      <c r="M41" s="35">
        <v>45996.279166666667</v>
      </c>
      <c r="N41" s="35">
        <v>46001.70416666667</v>
      </c>
      <c r="P41" t="s">
        <v>1464</v>
      </c>
      <c r="Q41" t="s">
        <v>1464</v>
      </c>
      <c r="R41" t="s">
        <v>15714</v>
      </c>
      <c r="T41" t="s">
        <v>1347</v>
      </c>
      <c r="U41" t="s">
        <v>6409</v>
      </c>
      <c r="V41" t="s">
        <v>15925</v>
      </c>
      <c r="W41" t="s">
        <v>102</v>
      </c>
      <c r="X41" t="s">
        <v>15926</v>
      </c>
      <c r="Y41" t="s">
        <v>11</v>
      </c>
      <c r="Z41" t="s">
        <v>105</v>
      </c>
      <c r="AA41" s="37">
        <v>1</v>
      </c>
      <c r="AB41" t="s">
        <v>107</v>
      </c>
      <c r="AC41" t="s">
        <v>1215</v>
      </c>
      <c r="AD41" s="37">
        <v>144968</v>
      </c>
      <c r="AE41" s="37">
        <v>140396</v>
      </c>
      <c r="AF41" s="37">
        <v>144968</v>
      </c>
    </row>
    <row r="42" spans="1:32">
      <c r="A42" t="s">
        <v>297</v>
      </c>
      <c r="B42" t="s">
        <v>109</v>
      </c>
      <c r="C42" t="s">
        <v>110</v>
      </c>
      <c r="D42" t="s">
        <v>2013</v>
      </c>
      <c r="E42" t="s">
        <v>15927</v>
      </c>
      <c r="F42" t="s">
        <v>15928</v>
      </c>
      <c r="G42" t="s">
        <v>6476</v>
      </c>
      <c r="H42" t="s">
        <v>302</v>
      </c>
      <c r="I42" t="s">
        <v>2016</v>
      </c>
      <c r="J42" t="s">
        <v>15929</v>
      </c>
      <c r="K42" t="s">
        <v>13115</v>
      </c>
      <c r="L42" t="s">
        <v>15930</v>
      </c>
      <c r="M42" s="35">
        <v>45996.26666666667</v>
      </c>
      <c r="N42" s="35">
        <v>46000.506249999999</v>
      </c>
      <c r="P42" t="s">
        <v>1464</v>
      </c>
      <c r="Q42" t="s">
        <v>1464</v>
      </c>
      <c r="R42" t="s">
        <v>15714</v>
      </c>
      <c r="T42" t="s">
        <v>1347</v>
      </c>
      <c r="U42" t="s">
        <v>6481</v>
      </c>
      <c r="V42" t="s">
        <v>15931</v>
      </c>
      <c r="W42" t="s">
        <v>102</v>
      </c>
      <c r="X42" t="s">
        <v>15932</v>
      </c>
      <c r="Y42" t="s">
        <v>11</v>
      </c>
      <c r="Z42" t="s">
        <v>105</v>
      </c>
      <c r="AA42" s="37">
        <v>1</v>
      </c>
      <c r="AB42" t="s">
        <v>107</v>
      </c>
      <c r="AC42" t="s">
        <v>491</v>
      </c>
      <c r="AD42" s="37">
        <v>144968</v>
      </c>
      <c r="AE42" s="37">
        <v>140396</v>
      </c>
      <c r="AF42" s="37">
        <v>144968</v>
      </c>
    </row>
    <row r="43" spans="1:32">
      <c r="A43" t="s">
        <v>284</v>
      </c>
      <c r="B43" t="s">
        <v>957</v>
      </c>
      <c r="C43" t="s">
        <v>286</v>
      </c>
      <c r="D43" t="s">
        <v>3223</v>
      </c>
      <c r="E43" t="s">
        <v>15933</v>
      </c>
      <c r="F43" t="s">
        <v>15934</v>
      </c>
      <c r="G43" t="s">
        <v>6476</v>
      </c>
      <c r="H43" t="s">
        <v>290</v>
      </c>
      <c r="I43" t="s">
        <v>284</v>
      </c>
      <c r="J43" t="s">
        <v>15935</v>
      </c>
      <c r="K43" t="s">
        <v>13115</v>
      </c>
      <c r="L43" t="s">
        <v>15936</v>
      </c>
      <c r="M43" s="35">
        <v>45996.408333333333</v>
      </c>
      <c r="N43" s="35">
        <v>45997.581250000003</v>
      </c>
      <c r="P43" t="s">
        <v>1464</v>
      </c>
      <c r="Q43" t="s">
        <v>1464</v>
      </c>
      <c r="R43" t="s">
        <v>15714</v>
      </c>
      <c r="T43" t="s">
        <v>100</v>
      </c>
      <c r="U43" t="s">
        <v>6477</v>
      </c>
      <c r="V43" t="s">
        <v>15937</v>
      </c>
      <c r="W43" t="s">
        <v>102</v>
      </c>
      <c r="X43" t="s">
        <v>15938</v>
      </c>
      <c r="Y43" t="s">
        <v>8</v>
      </c>
      <c r="Z43" t="s">
        <v>105</v>
      </c>
      <c r="AA43" s="37">
        <v>1</v>
      </c>
      <c r="AB43" t="s">
        <v>107</v>
      </c>
      <c r="AC43" t="s">
        <v>2330</v>
      </c>
      <c r="AD43" s="37">
        <v>65960</v>
      </c>
      <c r="AE43" s="37">
        <v>75096</v>
      </c>
      <c r="AF43" s="37">
        <v>65960</v>
      </c>
    </row>
    <row r="44" spans="1:32">
      <c r="A44" t="s">
        <v>1066</v>
      </c>
      <c r="B44" t="s">
        <v>190</v>
      </c>
      <c r="C44" t="s">
        <v>191</v>
      </c>
      <c r="D44" t="s">
        <v>1067</v>
      </c>
      <c r="E44" t="s">
        <v>15939</v>
      </c>
      <c r="F44" t="s">
        <v>15940</v>
      </c>
      <c r="G44" t="s">
        <v>6476</v>
      </c>
      <c r="H44" t="s">
        <v>195</v>
      </c>
      <c r="I44" t="s">
        <v>1070</v>
      </c>
      <c r="J44" t="s">
        <v>15941</v>
      </c>
      <c r="K44" t="s">
        <v>13115</v>
      </c>
      <c r="L44" t="s">
        <v>15942</v>
      </c>
      <c r="M44" s="35">
        <v>45996.787499999999</v>
      </c>
      <c r="N44" s="35">
        <v>46006.441666666673</v>
      </c>
      <c r="P44" t="s">
        <v>1464</v>
      </c>
      <c r="Q44" t="s">
        <v>1464</v>
      </c>
      <c r="R44" t="s">
        <v>15714</v>
      </c>
      <c r="T44" t="s">
        <v>1483</v>
      </c>
      <c r="U44" t="s">
        <v>6481</v>
      </c>
      <c r="V44" t="s">
        <v>15943</v>
      </c>
      <c r="W44" t="s">
        <v>955</v>
      </c>
      <c r="Y44" t="s">
        <v>11</v>
      </c>
      <c r="Z44" t="s">
        <v>105</v>
      </c>
      <c r="AA44" s="37">
        <v>0</v>
      </c>
      <c r="AB44" t="s">
        <v>107</v>
      </c>
      <c r="AC44" t="s">
        <v>1075</v>
      </c>
      <c r="AD44" s="37">
        <v>41241</v>
      </c>
      <c r="AE44" s="37">
        <v>0</v>
      </c>
      <c r="AF44" s="37">
        <v>41241</v>
      </c>
    </row>
    <row r="45" spans="1:32">
      <c r="A45" t="s">
        <v>108</v>
      </c>
      <c r="B45" t="s">
        <v>109</v>
      </c>
      <c r="C45" t="s">
        <v>110</v>
      </c>
      <c r="D45" t="s">
        <v>180</v>
      </c>
      <c r="E45" t="s">
        <v>15944</v>
      </c>
      <c r="F45" t="s">
        <v>15945</v>
      </c>
      <c r="G45" t="s">
        <v>6476</v>
      </c>
      <c r="H45" t="s">
        <v>183</v>
      </c>
      <c r="I45" t="s">
        <v>108</v>
      </c>
      <c r="J45" t="s">
        <v>15946</v>
      </c>
      <c r="K45" t="s">
        <v>13115</v>
      </c>
      <c r="L45" t="s">
        <v>15947</v>
      </c>
      <c r="M45" s="35">
        <v>45996.313888888893</v>
      </c>
      <c r="N45" s="35">
        <v>46000.634722222218</v>
      </c>
      <c r="P45" t="s">
        <v>1464</v>
      </c>
      <c r="Q45" t="s">
        <v>1464</v>
      </c>
      <c r="T45" t="s">
        <v>100</v>
      </c>
      <c r="U45" t="s">
        <v>6477</v>
      </c>
      <c r="V45" t="s">
        <v>15948</v>
      </c>
      <c r="W45" t="s">
        <v>102</v>
      </c>
      <c r="X45" t="s">
        <v>15949</v>
      </c>
      <c r="Y45" t="s">
        <v>8</v>
      </c>
      <c r="Z45" t="s">
        <v>105</v>
      </c>
      <c r="AA45" s="37">
        <v>1</v>
      </c>
      <c r="AB45" t="s">
        <v>107</v>
      </c>
      <c r="AC45" t="s">
        <v>188</v>
      </c>
      <c r="AD45" s="37">
        <v>65960</v>
      </c>
      <c r="AE45" s="37">
        <v>75096</v>
      </c>
      <c r="AF45" s="37">
        <v>65960</v>
      </c>
    </row>
    <row r="46" spans="1:32">
      <c r="A46" t="s">
        <v>189</v>
      </c>
      <c r="B46" t="s">
        <v>190</v>
      </c>
      <c r="C46" t="s">
        <v>191</v>
      </c>
      <c r="D46" t="s">
        <v>4098</v>
      </c>
      <c r="E46" t="s">
        <v>15950</v>
      </c>
      <c r="F46" t="s">
        <v>15951</v>
      </c>
      <c r="G46" t="s">
        <v>6476</v>
      </c>
      <c r="H46" t="s">
        <v>195</v>
      </c>
      <c r="I46" t="s">
        <v>4101</v>
      </c>
      <c r="J46" t="s">
        <v>15952</v>
      </c>
      <c r="K46" t="s">
        <v>13115</v>
      </c>
      <c r="L46" t="s">
        <v>15953</v>
      </c>
      <c r="M46" s="35">
        <v>45996.75</v>
      </c>
      <c r="N46" s="35">
        <v>46002.69027777778</v>
      </c>
      <c r="P46" t="s">
        <v>1464</v>
      </c>
      <c r="Q46" t="s">
        <v>1464</v>
      </c>
      <c r="R46" t="s">
        <v>15714</v>
      </c>
      <c r="T46" t="s">
        <v>100</v>
      </c>
      <c r="U46" t="s">
        <v>6477</v>
      </c>
      <c r="V46" t="s">
        <v>15954</v>
      </c>
      <c r="W46" t="s">
        <v>102</v>
      </c>
      <c r="X46" t="s">
        <v>15955</v>
      </c>
      <c r="Y46" t="s">
        <v>13</v>
      </c>
      <c r="Z46" t="s">
        <v>105</v>
      </c>
      <c r="AA46" s="37">
        <v>1</v>
      </c>
      <c r="AB46" t="s">
        <v>107</v>
      </c>
      <c r="AC46" t="s">
        <v>823</v>
      </c>
      <c r="AD46" s="37">
        <v>275729</v>
      </c>
      <c r="AE46" s="37">
        <v>196537</v>
      </c>
      <c r="AF46" s="37">
        <v>275729</v>
      </c>
    </row>
    <row r="47" spans="1:32">
      <c r="A47" t="s">
        <v>750</v>
      </c>
      <c r="B47" t="s">
        <v>957</v>
      </c>
      <c r="C47" t="s">
        <v>286</v>
      </c>
      <c r="D47" t="s">
        <v>13949</v>
      </c>
      <c r="E47" t="s">
        <v>15956</v>
      </c>
      <c r="F47" t="s">
        <v>15957</v>
      </c>
      <c r="G47" t="s">
        <v>6476</v>
      </c>
      <c r="H47" t="s">
        <v>754</v>
      </c>
      <c r="I47" t="s">
        <v>13952</v>
      </c>
      <c r="J47" t="s">
        <v>15958</v>
      </c>
      <c r="K47" t="s">
        <v>13115</v>
      </c>
      <c r="L47" t="s">
        <v>15959</v>
      </c>
      <c r="M47" s="35">
        <v>45996.900694444441</v>
      </c>
      <c r="N47" s="35">
        <v>46003.643750000003</v>
      </c>
      <c r="R47" t="s">
        <v>15714</v>
      </c>
      <c r="T47" t="s">
        <v>100</v>
      </c>
      <c r="U47" t="s">
        <v>6477</v>
      </c>
      <c r="V47" t="s">
        <v>15960</v>
      </c>
      <c r="W47" t="s">
        <v>102</v>
      </c>
      <c r="X47" t="s">
        <v>15961</v>
      </c>
      <c r="Y47" t="s">
        <v>13</v>
      </c>
      <c r="Z47" t="s">
        <v>105</v>
      </c>
      <c r="AA47" s="37">
        <v>1</v>
      </c>
      <c r="AB47" t="s">
        <v>107</v>
      </c>
      <c r="AC47" t="s">
        <v>435</v>
      </c>
      <c r="AD47" s="37">
        <v>275729</v>
      </c>
      <c r="AE47" s="37">
        <v>196537</v>
      </c>
      <c r="AF47" s="37">
        <v>275729</v>
      </c>
    </row>
    <row r="48" spans="1:32">
      <c r="A48" t="s">
        <v>231</v>
      </c>
      <c r="B48" t="s">
        <v>86</v>
      </c>
      <c r="C48" t="s">
        <v>87</v>
      </c>
      <c r="D48" t="s">
        <v>1892</v>
      </c>
      <c r="E48" t="s">
        <v>15962</v>
      </c>
      <c r="F48" t="s">
        <v>15963</v>
      </c>
      <c r="G48" t="s">
        <v>6476</v>
      </c>
      <c r="H48" t="s">
        <v>235</v>
      </c>
      <c r="I48" t="s">
        <v>231</v>
      </c>
      <c r="J48" t="s">
        <v>15964</v>
      </c>
      <c r="K48" t="s">
        <v>13115</v>
      </c>
      <c r="L48" t="s">
        <v>15965</v>
      </c>
      <c r="M48" s="35">
        <v>45996.867361111108</v>
      </c>
      <c r="N48" s="35">
        <v>45997.584722222222</v>
      </c>
      <c r="P48" t="s">
        <v>1464</v>
      </c>
      <c r="Q48" t="s">
        <v>1464</v>
      </c>
      <c r="R48" t="s">
        <v>15714</v>
      </c>
      <c r="T48" t="s">
        <v>100</v>
      </c>
      <c r="U48" t="s">
        <v>6477</v>
      </c>
      <c r="V48" t="s">
        <v>15966</v>
      </c>
      <c r="W48" t="s">
        <v>102</v>
      </c>
      <c r="X48" t="s">
        <v>15967</v>
      </c>
      <c r="Y48" t="s">
        <v>8</v>
      </c>
      <c r="Z48" t="s">
        <v>105</v>
      </c>
      <c r="AA48" s="37">
        <v>1</v>
      </c>
      <c r="AB48" t="s">
        <v>107</v>
      </c>
      <c r="AC48" t="s">
        <v>1914</v>
      </c>
      <c r="AD48" s="37">
        <v>65960</v>
      </c>
      <c r="AE48" s="37">
        <v>75096</v>
      </c>
      <c r="AF48" s="37">
        <v>65960</v>
      </c>
    </row>
    <row r="49" spans="1:32">
      <c r="A49" t="s">
        <v>147</v>
      </c>
      <c r="B49" t="s">
        <v>124</v>
      </c>
      <c r="C49" t="s">
        <v>125</v>
      </c>
      <c r="D49" t="s">
        <v>3618</v>
      </c>
      <c r="E49" t="s">
        <v>15968</v>
      </c>
      <c r="F49" t="s">
        <v>15969</v>
      </c>
      <c r="G49" t="s">
        <v>6476</v>
      </c>
      <c r="H49" t="s">
        <v>129</v>
      </c>
      <c r="I49" t="s">
        <v>3621</v>
      </c>
      <c r="J49" t="s">
        <v>15970</v>
      </c>
      <c r="K49" t="s">
        <v>13115</v>
      </c>
      <c r="L49" t="s">
        <v>15971</v>
      </c>
      <c r="M49" s="35">
        <v>45996.740972222222</v>
      </c>
      <c r="N49" s="35">
        <v>46002.302777777782</v>
      </c>
      <c r="P49" t="s">
        <v>1464</v>
      </c>
      <c r="Q49" t="s">
        <v>1464</v>
      </c>
      <c r="R49" t="s">
        <v>15714</v>
      </c>
      <c r="T49" t="s">
        <v>100</v>
      </c>
      <c r="U49" t="s">
        <v>6477</v>
      </c>
      <c r="V49" t="s">
        <v>15972</v>
      </c>
      <c r="W49" t="s">
        <v>102</v>
      </c>
      <c r="X49" t="s">
        <v>15973</v>
      </c>
      <c r="Y49" t="s">
        <v>13</v>
      </c>
      <c r="Z49" t="s">
        <v>105</v>
      </c>
      <c r="AA49" s="37">
        <v>1</v>
      </c>
      <c r="AB49" t="s">
        <v>107</v>
      </c>
      <c r="AC49" t="s">
        <v>1118</v>
      </c>
      <c r="AD49" s="37">
        <v>275729</v>
      </c>
      <c r="AE49" s="37">
        <v>196537</v>
      </c>
      <c r="AF49" s="37">
        <v>275729</v>
      </c>
    </row>
    <row r="50" spans="1:32">
      <c r="A50" t="s">
        <v>317</v>
      </c>
      <c r="B50" t="s">
        <v>124</v>
      </c>
      <c r="C50" t="s">
        <v>125</v>
      </c>
      <c r="D50" t="s">
        <v>318</v>
      </c>
      <c r="E50" t="s">
        <v>15974</v>
      </c>
      <c r="F50" t="s">
        <v>15975</v>
      </c>
      <c r="G50" t="s">
        <v>6476</v>
      </c>
      <c r="H50" t="s">
        <v>321</v>
      </c>
      <c r="I50" t="s">
        <v>322</v>
      </c>
      <c r="J50" t="s">
        <v>15976</v>
      </c>
      <c r="K50" t="s">
        <v>13115</v>
      </c>
      <c r="L50" t="s">
        <v>15977</v>
      </c>
      <c r="M50" s="35">
        <v>45996.335416666669</v>
      </c>
      <c r="N50" s="35">
        <v>45997.586805555547</v>
      </c>
      <c r="P50" t="s">
        <v>1464</v>
      </c>
      <c r="Q50" t="s">
        <v>1464</v>
      </c>
      <c r="R50" t="s">
        <v>15714</v>
      </c>
      <c r="T50" t="s">
        <v>1347</v>
      </c>
      <c r="U50" t="s">
        <v>6409</v>
      </c>
      <c r="V50" t="s">
        <v>15978</v>
      </c>
      <c r="W50" t="s">
        <v>102</v>
      </c>
      <c r="Y50" t="s">
        <v>11</v>
      </c>
      <c r="Z50" t="s">
        <v>105</v>
      </c>
      <c r="AA50" s="37">
        <v>1</v>
      </c>
      <c r="AB50" t="s">
        <v>107</v>
      </c>
      <c r="AC50" t="s">
        <v>1865</v>
      </c>
      <c r="AD50" s="37">
        <v>144968</v>
      </c>
      <c r="AE50" s="37">
        <v>140396</v>
      </c>
      <c r="AF50" s="37">
        <v>144968</v>
      </c>
    </row>
    <row r="51" spans="1:32">
      <c r="A51" t="s">
        <v>242</v>
      </c>
      <c r="B51" t="s">
        <v>248</v>
      </c>
      <c r="C51" t="s">
        <v>244</v>
      </c>
      <c r="D51" t="s">
        <v>309</v>
      </c>
      <c r="E51" t="s">
        <v>15979</v>
      </c>
      <c r="F51" t="s">
        <v>15980</v>
      </c>
      <c r="G51" t="s">
        <v>6476</v>
      </c>
      <c r="H51" t="s">
        <v>248</v>
      </c>
      <c r="I51" t="s">
        <v>242</v>
      </c>
      <c r="J51" t="s">
        <v>15981</v>
      </c>
      <c r="K51" t="s">
        <v>13115</v>
      </c>
      <c r="L51" t="s">
        <v>15982</v>
      </c>
      <c r="M51" s="35">
        <v>45996.870833333327</v>
      </c>
      <c r="N51" s="35">
        <v>46004.504861111112</v>
      </c>
      <c r="P51" t="s">
        <v>1464</v>
      </c>
      <c r="Q51" t="s">
        <v>1464</v>
      </c>
      <c r="R51" t="s">
        <v>15714</v>
      </c>
      <c r="T51" t="s">
        <v>1347</v>
      </c>
      <c r="U51" t="s">
        <v>6481</v>
      </c>
      <c r="V51" t="s">
        <v>15983</v>
      </c>
      <c r="W51" t="s">
        <v>102</v>
      </c>
      <c r="Y51" t="s">
        <v>8</v>
      </c>
      <c r="Z51" t="s">
        <v>105</v>
      </c>
      <c r="AA51" s="37">
        <v>2</v>
      </c>
      <c r="AB51" t="s">
        <v>107</v>
      </c>
      <c r="AC51" t="s">
        <v>435</v>
      </c>
      <c r="AD51" s="37">
        <v>131920</v>
      </c>
      <c r="AE51" s="37">
        <v>75096</v>
      </c>
      <c r="AF51" s="37">
        <v>131920</v>
      </c>
    </row>
    <row r="52" spans="1:32">
      <c r="A52" t="s">
        <v>242</v>
      </c>
      <c r="B52" t="s">
        <v>248</v>
      </c>
      <c r="C52" t="s">
        <v>244</v>
      </c>
      <c r="D52" t="s">
        <v>427</v>
      </c>
      <c r="E52" t="s">
        <v>15984</v>
      </c>
      <c r="F52" t="s">
        <v>15985</v>
      </c>
      <c r="G52" t="s">
        <v>6476</v>
      </c>
      <c r="H52" t="s">
        <v>248</v>
      </c>
      <c r="I52" t="s">
        <v>430</v>
      </c>
      <c r="J52" t="s">
        <v>15986</v>
      </c>
      <c r="K52" t="s">
        <v>13115</v>
      </c>
      <c r="L52" t="s">
        <v>15987</v>
      </c>
      <c r="M52" s="35">
        <v>45996.744444444441</v>
      </c>
      <c r="N52" s="35">
        <v>46000.50277777778</v>
      </c>
      <c r="P52" t="s">
        <v>1464</v>
      </c>
      <c r="Q52" t="s">
        <v>1464</v>
      </c>
      <c r="R52" t="s">
        <v>15714</v>
      </c>
      <c r="T52" t="s">
        <v>1347</v>
      </c>
      <c r="U52" t="s">
        <v>6409</v>
      </c>
      <c r="V52" t="s">
        <v>15988</v>
      </c>
      <c r="W52" t="s">
        <v>102</v>
      </c>
      <c r="Y52" t="s">
        <v>13</v>
      </c>
      <c r="Z52" t="s">
        <v>105</v>
      </c>
      <c r="AA52" s="37">
        <v>1</v>
      </c>
      <c r="AB52" t="s">
        <v>107</v>
      </c>
      <c r="AC52" t="s">
        <v>435</v>
      </c>
      <c r="AD52" s="37">
        <v>275729</v>
      </c>
      <c r="AE52" s="37">
        <v>196537</v>
      </c>
      <c r="AF52" s="37">
        <v>275729</v>
      </c>
    </row>
    <row r="53" spans="1:32">
      <c r="A53" t="s">
        <v>417</v>
      </c>
      <c r="B53" t="s">
        <v>86</v>
      </c>
      <c r="C53" t="s">
        <v>87</v>
      </c>
      <c r="D53" t="s">
        <v>6917</v>
      </c>
      <c r="E53" t="s">
        <v>15989</v>
      </c>
      <c r="F53" t="s">
        <v>15990</v>
      </c>
      <c r="G53" t="s">
        <v>6476</v>
      </c>
      <c r="H53" t="s">
        <v>455</v>
      </c>
      <c r="I53" t="s">
        <v>6920</v>
      </c>
      <c r="J53" t="s">
        <v>15991</v>
      </c>
      <c r="K53" t="s">
        <v>13115</v>
      </c>
      <c r="L53" t="s">
        <v>15992</v>
      </c>
      <c r="M53" s="35">
        <v>45996.804861111108</v>
      </c>
      <c r="N53" s="35">
        <v>46002.539583333331</v>
      </c>
      <c r="P53" t="s">
        <v>1464</v>
      </c>
      <c r="Q53" t="s">
        <v>1464</v>
      </c>
      <c r="R53" t="s">
        <v>15714</v>
      </c>
      <c r="T53" t="s">
        <v>100</v>
      </c>
      <c r="U53" t="s">
        <v>6477</v>
      </c>
      <c r="V53" t="s">
        <v>15993</v>
      </c>
      <c r="W53" t="s">
        <v>102</v>
      </c>
      <c r="X53" t="s">
        <v>15994</v>
      </c>
      <c r="Y53" t="s">
        <v>13</v>
      </c>
      <c r="Z53" t="s">
        <v>105</v>
      </c>
      <c r="AA53" s="37">
        <v>1</v>
      </c>
      <c r="AB53" t="s">
        <v>107</v>
      </c>
      <c r="AC53" t="s">
        <v>2201</v>
      </c>
      <c r="AD53" s="37">
        <v>275729</v>
      </c>
      <c r="AE53" s="37">
        <v>196537</v>
      </c>
      <c r="AF53" s="37">
        <v>275729</v>
      </c>
    </row>
    <row r="54" spans="1:32">
      <c r="A54" t="s">
        <v>297</v>
      </c>
      <c r="B54" t="s">
        <v>109</v>
      </c>
      <c r="C54" t="s">
        <v>110</v>
      </c>
      <c r="D54" t="s">
        <v>352</v>
      </c>
      <c r="E54" t="s">
        <v>15995</v>
      </c>
      <c r="F54" t="s">
        <v>15996</v>
      </c>
      <c r="G54" t="s">
        <v>6476</v>
      </c>
      <c r="H54" t="s">
        <v>302</v>
      </c>
      <c r="I54" t="s">
        <v>297</v>
      </c>
      <c r="J54" t="s">
        <v>15997</v>
      </c>
      <c r="K54" t="s">
        <v>13115</v>
      </c>
      <c r="L54" t="s">
        <v>15998</v>
      </c>
      <c r="M54" s="35">
        <v>45996.27847222222</v>
      </c>
      <c r="N54" s="35">
        <v>46000.432638888888</v>
      </c>
      <c r="P54" t="s">
        <v>1464</v>
      </c>
      <c r="Q54" t="s">
        <v>1464</v>
      </c>
      <c r="T54" t="s">
        <v>100</v>
      </c>
      <c r="U54" t="s">
        <v>6477</v>
      </c>
      <c r="V54" t="s">
        <v>15999</v>
      </c>
      <c r="W54" t="s">
        <v>102</v>
      </c>
      <c r="X54" t="s">
        <v>16000</v>
      </c>
      <c r="Y54" t="s">
        <v>8</v>
      </c>
      <c r="Z54" t="s">
        <v>105</v>
      </c>
      <c r="AA54" s="37">
        <v>1</v>
      </c>
      <c r="AB54" t="s">
        <v>107</v>
      </c>
      <c r="AC54" t="s">
        <v>1215</v>
      </c>
      <c r="AD54" s="37">
        <v>65960</v>
      </c>
      <c r="AE54" s="37">
        <v>75096</v>
      </c>
      <c r="AF54" s="37">
        <v>65960</v>
      </c>
    </row>
    <row r="55" spans="1:32">
      <c r="A55" t="s">
        <v>189</v>
      </c>
      <c r="B55" t="s">
        <v>190</v>
      </c>
      <c r="C55" t="s">
        <v>191</v>
      </c>
      <c r="D55" t="s">
        <v>210</v>
      </c>
      <c r="E55" t="s">
        <v>16001</v>
      </c>
      <c r="F55" t="s">
        <v>16002</v>
      </c>
      <c r="G55" t="s">
        <v>6476</v>
      </c>
      <c r="H55" t="s">
        <v>195</v>
      </c>
      <c r="I55" t="s">
        <v>189</v>
      </c>
      <c r="J55" t="s">
        <v>16003</v>
      </c>
      <c r="K55" t="s">
        <v>13115</v>
      </c>
      <c r="L55" t="s">
        <v>16004</v>
      </c>
      <c r="M55" s="35">
        <v>45996.756249999999</v>
      </c>
      <c r="N55" s="35">
        <v>46001.434027777781</v>
      </c>
      <c r="P55" t="s">
        <v>1464</v>
      </c>
      <c r="Q55" t="s">
        <v>1464</v>
      </c>
      <c r="R55" t="s">
        <v>15714</v>
      </c>
      <c r="T55" t="s">
        <v>100</v>
      </c>
      <c r="U55" t="s">
        <v>6409</v>
      </c>
      <c r="V55" t="s">
        <v>16005</v>
      </c>
      <c r="W55" t="s">
        <v>102</v>
      </c>
      <c r="Y55" t="s">
        <v>8</v>
      </c>
      <c r="Z55" t="s">
        <v>105</v>
      </c>
      <c r="AA55" s="37">
        <v>1</v>
      </c>
      <c r="AB55" t="s">
        <v>107</v>
      </c>
      <c r="AC55" t="s">
        <v>2033</v>
      </c>
      <c r="AD55" s="37">
        <v>65960</v>
      </c>
      <c r="AE55" s="37">
        <v>75096</v>
      </c>
      <c r="AF55" s="37">
        <v>65960</v>
      </c>
    </row>
    <row r="56" spans="1:32">
      <c r="A56" t="s">
        <v>242</v>
      </c>
      <c r="B56" t="s">
        <v>248</v>
      </c>
      <c r="C56" t="s">
        <v>244</v>
      </c>
      <c r="D56" t="s">
        <v>309</v>
      </c>
      <c r="E56" t="s">
        <v>16006</v>
      </c>
      <c r="F56" t="s">
        <v>16007</v>
      </c>
      <c r="G56" t="s">
        <v>6476</v>
      </c>
      <c r="H56" t="s">
        <v>248</v>
      </c>
      <c r="I56" t="s">
        <v>242</v>
      </c>
      <c r="J56" t="s">
        <v>16008</v>
      </c>
      <c r="K56" t="s">
        <v>13115</v>
      </c>
      <c r="L56" t="s">
        <v>16009</v>
      </c>
      <c r="M56" s="35">
        <v>45996.870833333327</v>
      </c>
      <c r="N56" s="35">
        <v>46002.692361111112</v>
      </c>
      <c r="P56" t="s">
        <v>1464</v>
      </c>
      <c r="Q56" t="s">
        <v>1464</v>
      </c>
      <c r="R56" t="s">
        <v>15714</v>
      </c>
      <c r="T56" t="s">
        <v>1347</v>
      </c>
      <c r="U56" t="s">
        <v>6481</v>
      </c>
      <c r="V56" t="s">
        <v>16010</v>
      </c>
      <c r="W56" t="s">
        <v>102</v>
      </c>
      <c r="X56" t="s">
        <v>6411</v>
      </c>
      <c r="Y56" t="s">
        <v>8</v>
      </c>
      <c r="Z56" t="s">
        <v>105</v>
      </c>
      <c r="AA56" s="37">
        <v>1</v>
      </c>
      <c r="AB56" t="s">
        <v>107</v>
      </c>
      <c r="AC56" t="s">
        <v>1485</v>
      </c>
      <c r="AD56" s="37">
        <v>65960</v>
      </c>
      <c r="AE56" s="37">
        <v>75096</v>
      </c>
      <c r="AF56" s="37">
        <v>65960</v>
      </c>
    </row>
    <row r="57" spans="1:32">
      <c r="A57" t="s">
        <v>242</v>
      </c>
      <c r="B57" t="s">
        <v>248</v>
      </c>
      <c r="C57" t="s">
        <v>244</v>
      </c>
      <c r="D57" t="s">
        <v>309</v>
      </c>
      <c r="E57" t="s">
        <v>16011</v>
      </c>
      <c r="F57" t="s">
        <v>16012</v>
      </c>
      <c r="G57" t="s">
        <v>6476</v>
      </c>
      <c r="H57" t="s">
        <v>248</v>
      </c>
      <c r="I57" t="s">
        <v>242</v>
      </c>
      <c r="J57" t="s">
        <v>16013</v>
      </c>
      <c r="K57" t="s">
        <v>13115</v>
      </c>
      <c r="L57" t="s">
        <v>16014</v>
      </c>
      <c r="M57" s="35">
        <v>45996.731249999997</v>
      </c>
      <c r="N57" s="35">
        <v>46001.706250000003</v>
      </c>
      <c r="P57" t="s">
        <v>1464</v>
      </c>
      <c r="Q57" t="s">
        <v>1464</v>
      </c>
      <c r="R57" t="s">
        <v>15714</v>
      </c>
      <c r="T57" t="s">
        <v>100</v>
      </c>
      <c r="U57" t="s">
        <v>6477</v>
      </c>
      <c r="V57" t="s">
        <v>16015</v>
      </c>
      <c r="W57" t="s">
        <v>102</v>
      </c>
      <c r="X57" t="s">
        <v>16016</v>
      </c>
      <c r="Y57" t="s">
        <v>8</v>
      </c>
      <c r="Z57" t="s">
        <v>105</v>
      </c>
      <c r="AA57" s="37">
        <v>1</v>
      </c>
      <c r="AB57" t="s">
        <v>107</v>
      </c>
      <c r="AC57" t="s">
        <v>3022</v>
      </c>
      <c r="AD57" s="37">
        <v>65960</v>
      </c>
      <c r="AE57" s="37">
        <v>75096</v>
      </c>
      <c r="AF57" s="37">
        <v>65960</v>
      </c>
    </row>
    <row r="58" spans="1:32">
      <c r="A58" t="s">
        <v>417</v>
      </c>
      <c r="B58" t="s">
        <v>86</v>
      </c>
      <c r="C58" t="s">
        <v>87</v>
      </c>
      <c r="D58" t="s">
        <v>470</v>
      </c>
      <c r="E58" t="s">
        <v>16017</v>
      </c>
      <c r="F58" t="s">
        <v>16018</v>
      </c>
      <c r="G58" t="s">
        <v>6476</v>
      </c>
      <c r="H58" t="s">
        <v>455</v>
      </c>
      <c r="I58" t="s">
        <v>473</v>
      </c>
      <c r="J58" t="s">
        <v>16019</v>
      </c>
      <c r="K58" t="s">
        <v>13115</v>
      </c>
      <c r="L58" t="s">
        <v>16020</v>
      </c>
      <c r="M58" s="35">
        <v>45996.793749999997</v>
      </c>
      <c r="N58" s="35">
        <v>45997.59097222222</v>
      </c>
      <c r="P58" t="s">
        <v>1464</v>
      </c>
      <c r="Q58" t="s">
        <v>1464</v>
      </c>
      <c r="T58" t="s">
        <v>1347</v>
      </c>
      <c r="U58" t="s">
        <v>6409</v>
      </c>
      <c r="V58" t="s">
        <v>16021</v>
      </c>
      <c r="W58" t="s">
        <v>102</v>
      </c>
      <c r="Y58" t="s">
        <v>11</v>
      </c>
      <c r="Z58" t="s">
        <v>105</v>
      </c>
      <c r="AA58" s="37">
        <v>1</v>
      </c>
      <c r="AB58" t="s">
        <v>107</v>
      </c>
      <c r="AC58" t="s">
        <v>1318</v>
      </c>
      <c r="AD58" s="37">
        <v>144968</v>
      </c>
      <c r="AE58" s="37">
        <v>140396</v>
      </c>
      <c r="AF58" s="37">
        <v>144968</v>
      </c>
    </row>
    <row r="59" spans="1:32">
      <c r="A59" t="s">
        <v>189</v>
      </c>
      <c r="B59" t="s">
        <v>190</v>
      </c>
      <c r="C59" t="s">
        <v>191</v>
      </c>
      <c r="D59" t="s">
        <v>580</v>
      </c>
      <c r="E59" t="s">
        <v>16022</v>
      </c>
      <c r="F59" t="s">
        <v>16023</v>
      </c>
      <c r="G59" t="s">
        <v>6476</v>
      </c>
      <c r="H59" t="s">
        <v>195</v>
      </c>
      <c r="I59" t="s">
        <v>583</v>
      </c>
      <c r="J59" t="s">
        <v>16024</v>
      </c>
      <c r="K59" t="s">
        <v>13115</v>
      </c>
      <c r="L59" t="s">
        <v>16025</v>
      </c>
      <c r="M59" s="35">
        <v>45996.771527777782</v>
      </c>
      <c r="N59" s="35">
        <v>46004.507638888892</v>
      </c>
      <c r="P59" t="s">
        <v>1464</v>
      </c>
      <c r="Q59" t="s">
        <v>1464</v>
      </c>
      <c r="R59" t="s">
        <v>15714</v>
      </c>
      <c r="T59" t="s">
        <v>100</v>
      </c>
      <c r="U59" t="s">
        <v>6477</v>
      </c>
      <c r="V59" t="s">
        <v>16026</v>
      </c>
      <c r="W59" t="s">
        <v>102</v>
      </c>
      <c r="X59" t="s">
        <v>16027</v>
      </c>
      <c r="Y59" t="s">
        <v>8</v>
      </c>
      <c r="Z59" t="s">
        <v>105</v>
      </c>
      <c r="AA59" s="37">
        <v>1</v>
      </c>
      <c r="AB59" t="s">
        <v>107</v>
      </c>
      <c r="AC59" t="s">
        <v>553</v>
      </c>
      <c r="AD59" s="37">
        <v>65960</v>
      </c>
      <c r="AE59" s="37">
        <v>75096</v>
      </c>
      <c r="AF59" s="37">
        <v>65960</v>
      </c>
    </row>
    <row r="60" spans="1:32">
      <c r="A60" t="s">
        <v>626</v>
      </c>
      <c r="B60" t="s">
        <v>124</v>
      </c>
      <c r="C60" t="s">
        <v>125</v>
      </c>
      <c r="D60" t="s">
        <v>627</v>
      </c>
      <c r="E60" t="s">
        <v>16028</v>
      </c>
      <c r="F60" t="s">
        <v>16029</v>
      </c>
      <c r="G60" t="s">
        <v>6476</v>
      </c>
      <c r="H60" t="s">
        <v>630</v>
      </c>
      <c r="I60" t="s">
        <v>626</v>
      </c>
      <c r="J60" t="s">
        <v>16030</v>
      </c>
      <c r="K60" t="s">
        <v>13115</v>
      </c>
      <c r="L60" t="s">
        <v>16031</v>
      </c>
      <c r="M60" s="35">
        <v>45996.314583333333</v>
      </c>
      <c r="N60" s="35">
        <v>46000.655555555553</v>
      </c>
      <c r="P60" t="s">
        <v>1464</v>
      </c>
      <c r="Q60" t="s">
        <v>1464</v>
      </c>
      <c r="R60" t="s">
        <v>15714</v>
      </c>
      <c r="T60" t="s">
        <v>100</v>
      </c>
      <c r="U60" t="s">
        <v>5928</v>
      </c>
      <c r="V60" t="s">
        <v>16032</v>
      </c>
      <c r="W60" t="s">
        <v>102</v>
      </c>
      <c r="X60" t="s">
        <v>16033</v>
      </c>
      <c r="Y60" t="s">
        <v>8</v>
      </c>
      <c r="Z60" t="s">
        <v>105</v>
      </c>
      <c r="AA60" s="37">
        <v>1</v>
      </c>
      <c r="AB60" t="s">
        <v>107</v>
      </c>
      <c r="AC60" t="s">
        <v>635</v>
      </c>
      <c r="AD60" s="37">
        <v>65960</v>
      </c>
      <c r="AE60" s="37">
        <v>75096</v>
      </c>
      <c r="AF60" s="37">
        <v>65960</v>
      </c>
    </row>
    <row r="61" spans="1:32">
      <c r="A61" t="s">
        <v>626</v>
      </c>
      <c r="B61" t="s">
        <v>124</v>
      </c>
      <c r="C61" t="s">
        <v>125</v>
      </c>
      <c r="D61" t="s">
        <v>627</v>
      </c>
      <c r="E61" t="s">
        <v>16034</v>
      </c>
      <c r="F61" t="s">
        <v>16035</v>
      </c>
      <c r="G61" t="s">
        <v>6476</v>
      </c>
      <c r="H61" t="s">
        <v>630</v>
      </c>
      <c r="I61" t="s">
        <v>626</v>
      </c>
      <c r="J61" t="s">
        <v>16036</v>
      </c>
      <c r="K61" t="s">
        <v>13115</v>
      </c>
      <c r="L61" t="s">
        <v>16037</v>
      </c>
      <c r="M61" s="35">
        <v>45996.314583333333</v>
      </c>
      <c r="N61" s="35">
        <v>46000.661805555559</v>
      </c>
      <c r="P61" t="s">
        <v>1464</v>
      </c>
      <c r="Q61" t="s">
        <v>1464</v>
      </c>
      <c r="R61" t="s">
        <v>15714</v>
      </c>
      <c r="T61" t="s">
        <v>100</v>
      </c>
      <c r="U61" t="s">
        <v>6477</v>
      </c>
      <c r="V61" t="s">
        <v>16038</v>
      </c>
      <c r="W61" t="s">
        <v>102</v>
      </c>
      <c r="X61" t="s">
        <v>16039</v>
      </c>
      <c r="Y61" t="s">
        <v>8</v>
      </c>
      <c r="Z61" t="s">
        <v>105</v>
      </c>
      <c r="AA61" s="37">
        <v>1</v>
      </c>
      <c r="AB61" t="s">
        <v>107</v>
      </c>
      <c r="AC61" t="s">
        <v>635</v>
      </c>
      <c r="AD61" s="37">
        <v>65960</v>
      </c>
      <c r="AE61" s="37">
        <v>75096</v>
      </c>
      <c r="AF61" s="37">
        <v>65960</v>
      </c>
    </row>
    <row r="62" spans="1:32">
      <c r="A62" t="s">
        <v>626</v>
      </c>
      <c r="B62" t="s">
        <v>124</v>
      </c>
      <c r="C62" t="s">
        <v>125</v>
      </c>
      <c r="D62" t="s">
        <v>627</v>
      </c>
      <c r="E62" t="s">
        <v>16040</v>
      </c>
      <c r="F62" t="s">
        <v>16041</v>
      </c>
      <c r="G62" t="s">
        <v>6476</v>
      </c>
      <c r="H62" t="s">
        <v>630</v>
      </c>
      <c r="I62" t="s">
        <v>626</v>
      </c>
      <c r="J62" t="s">
        <v>16042</v>
      </c>
      <c r="K62" t="s">
        <v>13115</v>
      </c>
      <c r="L62" t="s">
        <v>16043</v>
      </c>
      <c r="M62" s="35">
        <v>45996.314583333333</v>
      </c>
      <c r="N62" s="35">
        <v>46000.644444444442</v>
      </c>
      <c r="P62" t="s">
        <v>1464</v>
      </c>
      <c r="Q62" t="s">
        <v>1464</v>
      </c>
      <c r="T62" t="s">
        <v>100</v>
      </c>
      <c r="U62" t="s">
        <v>6477</v>
      </c>
      <c r="V62" t="s">
        <v>16044</v>
      </c>
      <c r="W62" t="s">
        <v>102</v>
      </c>
      <c r="X62" t="s">
        <v>16045</v>
      </c>
      <c r="Y62" t="s">
        <v>8</v>
      </c>
      <c r="Z62" t="s">
        <v>105</v>
      </c>
      <c r="AA62" s="37">
        <v>1</v>
      </c>
      <c r="AB62" t="s">
        <v>107</v>
      </c>
      <c r="AC62" t="s">
        <v>635</v>
      </c>
      <c r="AD62" s="37">
        <v>65960</v>
      </c>
      <c r="AE62" s="37">
        <v>75096</v>
      </c>
      <c r="AF62" s="37">
        <v>65960</v>
      </c>
    </row>
    <row r="63" spans="1:32">
      <c r="A63" t="s">
        <v>189</v>
      </c>
      <c r="B63" t="s">
        <v>190</v>
      </c>
      <c r="C63" t="s">
        <v>191</v>
      </c>
      <c r="D63" t="s">
        <v>4098</v>
      </c>
      <c r="E63" t="s">
        <v>16046</v>
      </c>
      <c r="F63" t="s">
        <v>16047</v>
      </c>
      <c r="G63" t="s">
        <v>6476</v>
      </c>
      <c r="H63" t="s">
        <v>195</v>
      </c>
      <c r="I63" t="s">
        <v>4101</v>
      </c>
      <c r="J63" t="s">
        <v>16048</v>
      </c>
      <c r="K63" t="s">
        <v>13115</v>
      </c>
      <c r="L63" t="s">
        <v>16049</v>
      </c>
      <c r="M63" s="35">
        <v>45996.75</v>
      </c>
      <c r="N63" s="35">
        <v>46002.694444444453</v>
      </c>
      <c r="P63" t="s">
        <v>1464</v>
      </c>
      <c r="Q63" t="s">
        <v>1464</v>
      </c>
      <c r="R63" t="s">
        <v>15714</v>
      </c>
      <c r="T63" t="s">
        <v>100</v>
      </c>
      <c r="U63" t="s">
        <v>6477</v>
      </c>
      <c r="V63" t="s">
        <v>16050</v>
      </c>
      <c r="W63" t="s">
        <v>102</v>
      </c>
      <c r="X63" t="s">
        <v>16051</v>
      </c>
      <c r="Y63" t="s">
        <v>13</v>
      </c>
      <c r="Z63" t="s">
        <v>105</v>
      </c>
      <c r="AA63" s="37">
        <v>1</v>
      </c>
      <c r="AB63" t="s">
        <v>107</v>
      </c>
      <c r="AC63" t="s">
        <v>823</v>
      </c>
      <c r="AD63" s="37">
        <v>275729</v>
      </c>
      <c r="AE63" s="37">
        <v>196537</v>
      </c>
      <c r="AF63" s="37">
        <v>275729</v>
      </c>
    </row>
    <row r="64" spans="1:32">
      <c r="A64" t="s">
        <v>189</v>
      </c>
      <c r="B64" t="s">
        <v>190</v>
      </c>
      <c r="C64" t="s">
        <v>191</v>
      </c>
      <c r="D64" t="s">
        <v>210</v>
      </c>
      <c r="E64" t="s">
        <v>16052</v>
      </c>
      <c r="F64" t="s">
        <v>16053</v>
      </c>
      <c r="G64" t="s">
        <v>6476</v>
      </c>
      <c r="H64" t="s">
        <v>195</v>
      </c>
      <c r="I64" t="s">
        <v>189</v>
      </c>
      <c r="J64" t="s">
        <v>16054</v>
      </c>
      <c r="K64" t="s">
        <v>13115</v>
      </c>
      <c r="L64" t="s">
        <v>16055</v>
      </c>
      <c r="M64" s="35">
        <v>45996.511805555558</v>
      </c>
      <c r="N64" s="35">
        <v>46000.49722222222</v>
      </c>
      <c r="P64" t="s">
        <v>1464</v>
      </c>
      <c r="Q64" t="s">
        <v>1464</v>
      </c>
      <c r="R64" t="s">
        <v>15714</v>
      </c>
      <c r="T64" t="s">
        <v>1347</v>
      </c>
      <c r="U64" t="s">
        <v>6409</v>
      </c>
      <c r="V64" t="s">
        <v>16056</v>
      </c>
      <c r="W64" t="s">
        <v>102</v>
      </c>
      <c r="X64" t="s">
        <v>2536</v>
      </c>
      <c r="Y64" t="s">
        <v>8</v>
      </c>
      <c r="Z64" t="s">
        <v>105</v>
      </c>
      <c r="AA64" s="37">
        <v>1</v>
      </c>
      <c r="AB64" t="s">
        <v>107</v>
      </c>
      <c r="AC64" t="s">
        <v>201</v>
      </c>
      <c r="AD64" s="37">
        <v>65960</v>
      </c>
      <c r="AE64" s="37">
        <v>75096</v>
      </c>
      <c r="AF64" s="37">
        <v>65960</v>
      </c>
    </row>
    <row r="65" spans="1:32">
      <c r="A65" t="s">
        <v>297</v>
      </c>
      <c r="B65" t="s">
        <v>109</v>
      </c>
      <c r="C65" t="s">
        <v>110</v>
      </c>
      <c r="D65" t="s">
        <v>352</v>
      </c>
      <c r="E65" t="s">
        <v>16057</v>
      </c>
      <c r="F65" t="s">
        <v>16058</v>
      </c>
      <c r="G65" t="s">
        <v>6476</v>
      </c>
      <c r="H65" t="s">
        <v>302</v>
      </c>
      <c r="I65" t="s">
        <v>297</v>
      </c>
      <c r="J65" t="s">
        <v>16059</v>
      </c>
      <c r="K65" t="s">
        <v>13115</v>
      </c>
      <c r="L65" t="s">
        <v>16060</v>
      </c>
      <c r="M65" s="35">
        <v>45996.285416666673</v>
      </c>
      <c r="N65" s="35">
        <v>46001.438194444447</v>
      </c>
      <c r="P65" t="s">
        <v>1464</v>
      </c>
      <c r="Q65" t="s">
        <v>1464</v>
      </c>
      <c r="R65" t="s">
        <v>15714</v>
      </c>
      <c r="T65" t="s">
        <v>100</v>
      </c>
      <c r="U65" t="s">
        <v>6477</v>
      </c>
      <c r="V65" t="s">
        <v>16061</v>
      </c>
      <c r="W65" t="s">
        <v>102</v>
      </c>
      <c r="X65" t="s">
        <v>16062</v>
      </c>
      <c r="Y65" t="s">
        <v>8</v>
      </c>
      <c r="Z65" t="s">
        <v>105</v>
      </c>
      <c r="AA65" s="37">
        <v>1</v>
      </c>
      <c r="AB65" t="s">
        <v>107</v>
      </c>
      <c r="AC65" t="s">
        <v>485</v>
      </c>
      <c r="AD65" s="37">
        <v>65960</v>
      </c>
      <c r="AE65" s="37">
        <v>75096</v>
      </c>
      <c r="AF65" s="37">
        <v>65960</v>
      </c>
    </row>
    <row r="66" spans="1:32">
      <c r="A66" t="s">
        <v>626</v>
      </c>
      <c r="B66" t="s">
        <v>124</v>
      </c>
      <c r="C66" t="s">
        <v>125</v>
      </c>
      <c r="D66" t="s">
        <v>2703</v>
      </c>
      <c r="E66" t="s">
        <v>16063</v>
      </c>
      <c r="F66" t="s">
        <v>16064</v>
      </c>
      <c r="G66" t="s">
        <v>6476</v>
      </c>
      <c r="H66" t="s">
        <v>630</v>
      </c>
      <c r="I66" t="s">
        <v>2706</v>
      </c>
      <c r="J66" t="s">
        <v>16065</v>
      </c>
      <c r="K66" t="s">
        <v>13115</v>
      </c>
      <c r="L66" t="s">
        <v>16066</v>
      </c>
      <c r="M66" s="35">
        <v>45996.691666666673</v>
      </c>
      <c r="N66" s="35">
        <v>46001.707638888889</v>
      </c>
      <c r="P66" t="s">
        <v>1464</v>
      </c>
      <c r="Q66" t="s">
        <v>1464</v>
      </c>
      <c r="R66" t="s">
        <v>15714</v>
      </c>
      <c r="T66" t="s">
        <v>100</v>
      </c>
      <c r="U66" t="s">
        <v>6477</v>
      </c>
      <c r="V66" t="s">
        <v>16067</v>
      </c>
      <c r="W66" t="s">
        <v>102</v>
      </c>
      <c r="X66" t="s">
        <v>16068</v>
      </c>
      <c r="Y66" t="s">
        <v>11</v>
      </c>
      <c r="Z66" t="s">
        <v>105</v>
      </c>
      <c r="AA66" s="37">
        <v>1</v>
      </c>
      <c r="AB66" t="s">
        <v>107</v>
      </c>
      <c r="AC66" t="s">
        <v>635</v>
      </c>
      <c r="AD66" s="37">
        <v>144968</v>
      </c>
      <c r="AE66" s="37">
        <v>140396</v>
      </c>
      <c r="AF66" s="37">
        <v>144968</v>
      </c>
    </row>
    <row r="67" spans="1:32">
      <c r="A67" t="s">
        <v>189</v>
      </c>
      <c r="B67" t="s">
        <v>190</v>
      </c>
      <c r="C67" t="s">
        <v>191</v>
      </c>
      <c r="D67" t="s">
        <v>374</v>
      </c>
      <c r="E67" t="s">
        <v>16069</v>
      </c>
      <c r="F67" t="s">
        <v>16070</v>
      </c>
      <c r="G67" t="s">
        <v>6476</v>
      </c>
      <c r="H67" t="s">
        <v>195</v>
      </c>
      <c r="I67" t="s">
        <v>377</v>
      </c>
      <c r="J67" t="s">
        <v>16071</v>
      </c>
      <c r="K67" t="s">
        <v>13115</v>
      </c>
      <c r="L67" t="s">
        <v>16072</v>
      </c>
      <c r="M67" s="35">
        <v>45996.771527777782</v>
      </c>
      <c r="N67" s="35">
        <v>46003.65</v>
      </c>
      <c r="P67" t="s">
        <v>1464</v>
      </c>
      <c r="Q67" t="s">
        <v>1464</v>
      </c>
      <c r="R67" t="s">
        <v>15714</v>
      </c>
      <c r="T67" t="s">
        <v>1347</v>
      </c>
      <c r="U67" t="s">
        <v>6481</v>
      </c>
      <c r="V67" t="s">
        <v>16073</v>
      </c>
      <c r="W67" t="s">
        <v>102</v>
      </c>
      <c r="X67" t="s">
        <v>107</v>
      </c>
      <c r="Y67" t="s">
        <v>11</v>
      </c>
      <c r="Z67" t="s">
        <v>105</v>
      </c>
      <c r="AA67" s="37">
        <v>1</v>
      </c>
      <c r="AB67" t="s">
        <v>107</v>
      </c>
      <c r="AC67" t="s">
        <v>382</v>
      </c>
      <c r="AD67" s="37">
        <v>144968</v>
      </c>
      <c r="AE67" s="37">
        <v>140396</v>
      </c>
      <c r="AF67" s="37">
        <v>144968</v>
      </c>
    </row>
    <row r="68" spans="1:32">
      <c r="A68" t="s">
        <v>317</v>
      </c>
      <c r="B68" t="s">
        <v>124</v>
      </c>
      <c r="C68" t="s">
        <v>125</v>
      </c>
      <c r="D68" t="s">
        <v>944</v>
      </c>
      <c r="E68" t="s">
        <v>16074</v>
      </c>
      <c r="F68" t="s">
        <v>16075</v>
      </c>
      <c r="G68" t="s">
        <v>6476</v>
      </c>
      <c r="H68" t="s">
        <v>195</v>
      </c>
      <c r="I68" t="s">
        <v>948</v>
      </c>
      <c r="J68" t="s">
        <v>16076</v>
      </c>
      <c r="K68" t="s">
        <v>13115</v>
      </c>
      <c r="L68" t="s">
        <v>16077</v>
      </c>
      <c r="M68" s="35">
        <v>45996.696527777778</v>
      </c>
      <c r="N68" s="35">
        <v>46006.443055555559</v>
      </c>
      <c r="P68" t="s">
        <v>1464</v>
      </c>
      <c r="Q68" t="s">
        <v>1464</v>
      </c>
      <c r="R68" t="s">
        <v>15714</v>
      </c>
      <c r="T68" t="s">
        <v>100</v>
      </c>
      <c r="U68" t="s">
        <v>6477</v>
      </c>
      <c r="V68" t="s">
        <v>16078</v>
      </c>
      <c r="W68" t="s">
        <v>102</v>
      </c>
      <c r="X68" t="s">
        <v>16079</v>
      </c>
      <c r="Y68" t="s">
        <v>13</v>
      </c>
      <c r="Z68" t="s">
        <v>105</v>
      </c>
      <c r="AA68" s="37">
        <v>1</v>
      </c>
      <c r="AB68" t="s">
        <v>107</v>
      </c>
      <c r="AC68" t="s">
        <v>956</v>
      </c>
      <c r="AD68" s="37">
        <v>275729</v>
      </c>
      <c r="AE68" s="37">
        <v>196537</v>
      </c>
      <c r="AF68" s="37">
        <v>275729</v>
      </c>
    </row>
    <row r="69" spans="1:32">
      <c r="A69" t="s">
        <v>147</v>
      </c>
      <c r="B69" t="s">
        <v>124</v>
      </c>
      <c r="C69" t="s">
        <v>125</v>
      </c>
      <c r="D69" t="s">
        <v>1806</v>
      </c>
      <c r="E69" t="s">
        <v>16080</v>
      </c>
      <c r="F69" t="s">
        <v>16081</v>
      </c>
      <c r="G69" t="s">
        <v>6476</v>
      </c>
      <c r="H69" t="s">
        <v>151</v>
      </c>
      <c r="I69" t="s">
        <v>147</v>
      </c>
      <c r="J69" t="s">
        <v>16082</v>
      </c>
      <c r="K69" t="s">
        <v>13115</v>
      </c>
      <c r="L69" t="s">
        <v>16083</v>
      </c>
      <c r="M69" s="35">
        <v>45996.30972222222</v>
      </c>
      <c r="N69" s="35">
        <v>45997.59375</v>
      </c>
      <c r="P69" t="s">
        <v>1464</v>
      </c>
      <c r="Q69" t="s">
        <v>1464</v>
      </c>
      <c r="R69" t="s">
        <v>15714</v>
      </c>
      <c r="T69" t="s">
        <v>100</v>
      </c>
      <c r="U69" t="s">
        <v>6477</v>
      </c>
      <c r="V69" t="s">
        <v>16084</v>
      </c>
      <c r="W69" t="s">
        <v>102</v>
      </c>
      <c r="X69" t="s">
        <v>16085</v>
      </c>
      <c r="Y69" t="s">
        <v>8</v>
      </c>
      <c r="Z69" t="s">
        <v>105</v>
      </c>
      <c r="AA69" s="37">
        <v>1</v>
      </c>
      <c r="AB69" t="s">
        <v>107</v>
      </c>
      <c r="AC69" t="s">
        <v>6542</v>
      </c>
      <c r="AD69" s="37">
        <v>65960</v>
      </c>
      <c r="AE69" s="37">
        <v>75096</v>
      </c>
      <c r="AF69" s="37">
        <v>65960</v>
      </c>
    </row>
    <row r="70" spans="1:32">
      <c r="A70" t="s">
        <v>284</v>
      </c>
      <c r="B70" t="s">
        <v>957</v>
      </c>
      <c r="C70" t="s">
        <v>286</v>
      </c>
      <c r="D70" t="s">
        <v>1834</v>
      </c>
      <c r="E70" t="s">
        <v>16086</v>
      </c>
      <c r="F70" t="s">
        <v>16087</v>
      </c>
      <c r="G70" t="s">
        <v>6476</v>
      </c>
      <c r="H70" t="s">
        <v>290</v>
      </c>
      <c r="I70" t="s">
        <v>1837</v>
      </c>
      <c r="J70" t="s">
        <v>16088</v>
      </c>
      <c r="K70" t="s">
        <v>13115</v>
      </c>
      <c r="L70" t="s">
        <v>16089</v>
      </c>
      <c r="M70" s="35">
        <v>45996.404166666667</v>
      </c>
      <c r="N70" s="35">
        <v>45997.59652777778</v>
      </c>
      <c r="P70" t="s">
        <v>1464</v>
      </c>
      <c r="Q70" t="s">
        <v>1464</v>
      </c>
      <c r="R70" t="s">
        <v>15714</v>
      </c>
      <c r="T70" t="s">
        <v>1347</v>
      </c>
      <c r="U70" t="s">
        <v>6481</v>
      </c>
      <c r="V70" t="s">
        <v>16090</v>
      </c>
      <c r="W70" t="s">
        <v>102</v>
      </c>
      <c r="X70" t="s">
        <v>107</v>
      </c>
      <c r="Y70" t="s">
        <v>11</v>
      </c>
      <c r="Z70" t="s">
        <v>105</v>
      </c>
      <c r="AA70" s="37">
        <v>1</v>
      </c>
      <c r="AB70" t="s">
        <v>107</v>
      </c>
      <c r="AC70" t="s">
        <v>2042</v>
      </c>
      <c r="AD70" s="37">
        <v>144968</v>
      </c>
      <c r="AE70" s="37">
        <v>140396</v>
      </c>
      <c r="AF70" s="37">
        <v>144968</v>
      </c>
    </row>
    <row r="71" spans="1:32">
      <c r="A71" t="s">
        <v>297</v>
      </c>
      <c r="B71" t="s">
        <v>109</v>
      </c>
      <c r="C71" t="s">
        <v>110</v>
      </c>
      <c r="D71" t="s">
        <v>352</v>
      </c>
      <c r="E71" t="s">
        <v>16091</v>
      </c>
      <c r="F71" t="s">
        <v>16092</v>
      </c>
      <c r="G71" t="s">
        <v>6476</v>
      </c>
      <c r="H71" t="s">
        <v>302</v>
      </c>
      <c r="I71" t="s">
        <v>297</v>
      </c>
      <c r="J71" t="s">
        <v>16093</v>
      </c>
      <c r="K71" t="s">
        <v>13115</v>
      </c>
      <c r="L71" t="s">
        <v>16094</v>
      </c>
      <c r="M71" s="35">
        <v>45996.277777777781</v>
      </c>
      <c r="N71" s="35">
        <v>46000.508333333331</v>
      </c>
      <c r="P71" t="s">
        <v>1464</v>
      </c>
      <c r="Q71" t="s">
        <v>1464</v>
      </c>
      <c r="R71" t="s">
        <v>15714</v>
      </c>
      <c r="T71" t="s">
        <v>1483</v>
      </c>
      <c r="U71" t="s">
        <v>6481</v>
      </c>
      <c r="V71" t="s">
        <v>16095</v>
      </c>
      <c r="W71" t="s">
        <v>955</v>
      </c>
      <c r="Y71" t="s">
        <v>8</v>
      </c>
      <c r="Z71" t="s">
        <v>105</v>
      </c>
      <c r="AA71" s="37">
        <v>0</v>
      </c>
      <c r="AB71" t="s">
        <v>107</v>
      </c>
      <c r="AC71" t="s">
        <v>1215</v>
      </c>
      <c r="AD71" s="37">
        <v>41241</v>
      </c>
      <c r="AE71" s="37">
        <v>0</v>
      </c>
      <c r="AF71" s="37">
        <v>41241</v>
      </c>
    </row>
    <row r="72" spans="1:32">
      <c r="A72" t="s">
        <v>297</v>
      </c>
      <c r="B72" t="s">
        <v>109</v>
      </c>
      <c r="C72" t="s">
        <v>110</v>
      </c>
      <c r="D72" t="s">
        <v>2013</v>
      </c>
      <c r="E72" t="s">
        <v>16096</v>
      </c>
      <c r="F72" t="s">
        <v>16097</v>
      </c>
      <c r="G72" t="s">
        <v>6476</v>
      </c>
      <c r="H72" t="s">
        <v>302</v>
      </c>
      <c r="I72" t="s">
        <v>2016</v>
      </c>
      <c r="J72" t="s">
        <v>16098</v>
      </c>
      <c r="K72" t="s">
        <v>13115</v>
      </c>
      <c r="L72" t="s">
        <v>16099</v>
      </c>
      <c r="M72" s="35">
        <v>45996.265972222223</v>
      </c>
      <c r="N72" s="35">
        <v>46000.511805555558</v>
      </c>
      <c r="P72" t="s">
        <v>1464</v>
      </c>
      <c r="Q72" t="s">
        <v>1464</v>
      </c>
      <c r="R72" t="s">
        <v>15714</v>
      </c>
      <c r="T72" t="s">
        <v>100</v>
      </c>
      <c r="U72" t="s">
        <v>6477</v>
      </c>
      <c r="V72" t="s">
        <v>16100</v>
      </c>
      <c r="W72" t="s">
        <v>102</v>
      </c>
      <c r="X72" t="s">
        <v>16101</v>
      </c>
      <c r="Y72" t="s">
        <v>11</v>
      </c>
      <c r="Z72" t="s">
        <v>105</v>
      </c>
      <c r="AA72" s="37">
        <v>1</v>
      </c>
      <c r="AB72" t="s">
        <v>107</v>
      </c>
      <c r="AC72" t="s">
        <v>491</v>
      </c>
      <c r="AD72" s="37">
        <v>144968</v>
      </c>
      <c r="AE72" s="37">
        <v>140396</v>
      </c>
      <c r="AF72" s="37">
        <v>144968</v>
      </c>
    </row>
    <row r="73" spans="1:32">
      <c r="A73" t="s">
        <v>707</v>
      </c>
      <c r="B73" t="s">
        <v>109</v>
      </c>
      <c r="C73" t="s">
        <v>160</v>
      </c>
      <c r="D73" t="s">
        <v>16102</v>
      </c>
      <c r="E73" t="s">
        <v>16103</v>
      </c>
      <c r="F73" t="s">
        <v>16104</v>
      </c>
      <c r="G73" t="s">
        <v>6476</v>
      </c>
      <c r="H73" t="s">
        <v>302</v>
      </c>
      <c r="I73" t="s">
        <v>16105</v>
      </c>
      <c r="J73" t="s">
        <v>16106</v>
      </c>
      <c r="K73" t="s">
        <v>13115</v>
      </c>
      <c r="L73" t="s">
        <v>16107</v>
      </c>
      <c r="M73" s="35">
        <v>45996.326388888891</v>
      </c>
      <c r="N73" s="35">
        <v>46000.495138888888</v>
      </c>
      <c r="P73" t="s">
        <v>1464</v>
      </c>
      <c r="Q73" t="s">
        <v>1464</v>
      </c>
      <c r="R73" t="s">
        <v>15714</v>
      </c>
      <c r="T73" t="s">
        <v>100</v>
      </c>
      <c r="U73" t="s">
        <v>6477</v>
      </c>
      <c r="V73" t="s">
        <v>16108</v>
      </c>
      <c r="W73" t="s">
        <v>102</v>
      </c>
      <c r="X73" t="s">
        <v>16109</v>
      </c>
      <c r="Y73" t="s">
        <v>11</v>
      </c>
      <c r="Z73" t="s">
        <v>105</v>
      </c>
      <c r="AA73" s="37">
        <v>1</v>
      </c>
      <c r="AB73" t="s">
        <v>107</v>
      </c>
      <c r="AC73" t="s">
        <v>727</v>
      </c>
      <c r="AD73" s="37">
        <v>144968</v>
      </c>
      <c r="AE73" s="37">
        <v>140396</v>
      </c>
      <c r="AF73" s="37">
        <v>144968</v>
      </c>
    </row>
    <row r="74" spans="1:32">
      <c r="A74" t="s">
        <v>297</v>
      </c>
      <c r="B74" t="s">
        <v>109</v>
      </c>
      <c r="C74" t="s">
        <v>110</v>
      </c>
      <c r="D74" t="s">
        <v>352</v>
      </c>
      <c r="E74" t="s">
        <v>16110</v>
      </c>
      <c r="F74" t="s">
        <v>16111</v>
      </c>
      <c r="G74" t="s">
        <v>6476</v>
      </c>
      <c r="H74" t="s">
        <v>302</v>
      </c>
      <c r="I74" t="s">
        <v>297</v>
      </c>
      <c r="J74" t="s">
        <v>16112</v>
      </c>
      <c r="K74" t="s">
        <v>13115</v>
      </c>
      <c r="L74" t="s">
        <v>16113</v>
      </c>
      <c r="M74" s="35">
        <v>46002.449305555558</v>
      </c>
      <c r="N74" s="35">
        <v>46008.38958333333</v>
      </c>
      <c r="P74" t="s">
        <v>1464</v>
      </c>
      <c r="Q74" t="s">
        <v>1464</v>
      </c>
      <c r="R74" t="s">
        <v>15714</v>
      </c>
      <c r="T74" t="s">
        <v>1347</v>
      </c>
      <c r="U74" t="s">
        <v>6409</v>
      </c>
      <c r="V74" t="s">
        <v>16114</v>
      </c>
      <c r="W74" t="s">
        <v>102</v>
      </c>
      <c r="Y74" t="s">
        <v>8</v>
      </c>
      <c r="Z74" t="s">
        <v>105</v>
      </c>
      <c r="AA74" s="37">
        <v>2</v>
      </c>
      <c r="AB74" t="s">
        <v>107</v>
      </c>
      <c r="AC74" t="s">
        <v>359</v>
      </c>
      <c r="AD74" s="37">
        <v>131920</v>
      </c>
      <c r="AE74" s="37">
        <v>75096</v>
      </c>
      <c r="AF74" s="37">
        <v>131920</v>
      </c>
    </row>
    <row r="75" spans="1:32">
      <c r="A75" t="s">
        <v>750</v>
      </c>
      <c r="B75" t="s">
        <v>957</v>
      </c>
      <c r="C75" t="s">
        <v>286</v>
      </c>
      <c r="D75" t="s">
        <v>2671</v>
      </c>
      <c r="E75" t="s">
        <v>16115</v>
      </c>
      <c r="F75" t="s">
        <v>16116</v>
      </c>
      <c r="G75" t="s">
        <v>6476</v>
      </c>
      <c r="H75" t="s">
        <v>754</v>
      </c>
      <c r="I75" t="s">
        <v>2674</v>
      </c>
      <c r="J75" t="s">
        <v>16117</v>
      </c>
      <c r="K75" t="s">
        <v>13115</v>
      </c>
      <c r="L75" t="s">
        <v>16118</v>
      </c>
      <c r="M75" s="35">
        <v>46002.449305555558</v>
      </c>
      <c r="N75" s="35">
        <v>46003.5</v>
      </c>
      <c r="R75" t="s">
        <v>15714</v>
      </c>
      <c r="T75" t="s">
        <v>100</v>
      </c>
      <c r="U75" t="s">
        <v>6477</v>
      </c>
      <c r="V75" t="s">
        <v>16119</v>
      </c>
      <c r="W75" t="s">
        <v>102</v>
      </c>
      <c r="X75" t="s">
        <v>16120</v>
      </c>
      <c r="Y75" t="s">
        <v>13</v>
      </c>
      <c r="Z75" t="s">
        <v>105</v>
      </c>
      <c r="AA75" s="37">
        <v>1</v>
      </c>
      <c r="AB75" t="s">
        <v>107</v>
      </c>
      <c r="AC75" t="s">
        <v>1094</v>
      </c>
      <c r="AD75" s="37">
        <v>275729</v>
      </c>
      <c r="AE75" s="37">
        <v>196537</v>
      </c>
      <c r="AF75" s="37">
        <v>275729</v>
      </c>
    </row>
    <row r="76" spans="1:32">
      <c r="A76" t="s">
        <v>1084</v>
      </c>
      <c r="B76" t="s">
        <v>957</v>
      </c>
      <c r="C76" t="s">
        <v>286</v>
      </c>
      <c r="D76" t="s">
        <v>2683</v>
      </c>
      <c r="E76" t="s">
        <v>16121</v>
      </c>
      <c r="F76" t="s">
        <v>16122</v>
      </c>
      <c r="G76" t="s">
        <v>6476</v>
      </c>
      <c r="H76" t="s">
        <v>1088</v>
      </c>
      <c r="I76" t="s">
        <v>1084</v>
      </c>
      <c r="J76" t="s">
        <v>16123</v>
      </c>
      <c r="K76" t="s">
        <v>13115</v>
      </c>
      <c r="L76" t="s">
        <v>16124</v>
      </c>
      <c r="M76" s="35">
        <v>46006.419444444437</v>
      </c>
      <c r="N76" s="35">
        <v>46006.72152777778</v>
      </c>
      <c r="P76" t="s">
        <v>1464</v>
      </c>
      <c r="Q76" t="s">
        <v>7495</v>
      </c>
      <c r="R76" t="s">
        <v>15714</v>
      </c>
      <c r="T76" t="s">
        <v>100</v>
      </c>
      <c r="U76" t="s">
        <v>16125</v>
      </c>
      <c r="V76" t="s">
        <v>16126</v>
      </c>
      <c r="W76" t="s">
        <v>102</v>
      </c>
      <c r="X76" t="s">
        <v>3332</v>
      </c>
      <c r="Y76" t="s">
        <v>8</v>
      </c>
      <c r="Z76" t="s">
        <v>105</v>
      </c>
      <c r="AA76" s="37">
        <v>1</v>
      </c>
      <c r="AB76" t="s">
        <v>107</v>
      </c>
      <c r="AC76" t="s">
        <v>2690</v>
      </c>
      <c r="AD76" s="37">
        <v>65960</v>
      </c>
      <c r="AE76" s="37">
        <v>75096</v>
      </c>
      <c r="AF76" s="37">
        <v>65960</v>
      </c>
    </row>
    <row r="77" spans="1:32">
      <c r="A77" t="s">
        <v>242</v>
      </c>
      <c r="B77" t="s">
        <v>243</v>
      </c>
      <c r="C77" t="s">
        <v>244</v>
      </c>
      <c r="D77" t="s">
        <v>1643</v>
      </c>
      <c r="E77" t="s">
        <v>16127</v>
      </c>
      <c r="F77" t="s">
        <v>16128</v>
      </c>
      <c r="G77" t="s">
        <v>6476</v>
      </c>
      <c r="H77" t="s">
        <v>248</v>
      </c>
      <c r="I77" t="s">
        <v>1646</v>
      </c>
      <c r="J77" t="s">
        <v>16129</v>
      </c>
      <c r="K77" t="s">
        <v>13115</v>
      </c>
      <c r="L77" t="s">
        <v>16130</v>
      </c>
      <c r="M77" s="35">
        <v>46006.461111111108</v>
      </c>
      <c r="N77" s="35">
        <v>46007.370138888888</v>
      </c>
      <c r="P77" t="s">
        <v>1464</v>
      </c>
      <c r="Q77" t="s">
        <v>7495</v>
      </c>
      <c r="R77" t="s">
        <v>15714</v>
      </c>
      <c r="T77" t="s">
        <v>100</v>
      </c>
      <c r="U77" t="s">
        <v>16125</v>
      </c>
      <c r="V77" t="s">
        <v>16131</v>
      </c>
      <c r="W77" t="s">
        <v>102</v>
      </c>
      <c r="X77" t="s">
        <v>6411</v>
      </c>
      <c r="Y77" t="s">
        <v>8</v>
      </c>
      <c r="Z77" t="s">
        <v>105</v>
      </c>
      <c r="AA77" s="37">
        <v>1</v>
      </c>
      <c r="AB77" t="s">
        <v>107</v>
      </c>
      <c r="AC77" t="s">
        <v>3485</v>
      </c>
      <c r="AD77" s="37">
        <v>65960</v>
      </c>
      <c r="AE77" s="37">
        <v>75096</v>
      </c>
      <c r="AF77" s="37">
        <v>65960</v>
      </c>
    </row>
    <row r="78" spans="1:32">
      <c r="A78" t="s">
        <v>417</v>
      </c>
      <c r="B78" t="s">
        <v>86</v>
      </c>
      <c r="C78" t="s">
        <v>87</v>
      </c>
      <c r="D78" t="s">
        <v>452</v>
      </c>
      <c r="E78" t="s">
        <v>16132</v>
      </c>
      <c r="F78" t="s">
        <v>15116</v>
      </c>
      <c r="G78" t="s">
        <v>6220</v>
      </c>
      <c r="H78" t="s">
        <v>455</v>
      </c>
      <c r="I78" t="s">
        <v>417</v>
      </c>
      <c r="J78" t="s">
        <v>15117</v>
      </c>
      <c r="K78" t="s">
        <v>13115</v>
      </c>
      <c r="L78" t="s">
        <v>16133</v>
      </c>
      <c r="M78" s="35">
        <v>46007.370833333327</v>
      </c>
      <c r="N78" s="35">
        <v>46008.382638888892</v>
      </c>
      <c r="P78" t="s">
        <v>6223</v>
      </c>
      <c r="Q78" t="s">
        <v>6224</v>
      </c>
      <c r="R78" t="s">
        <v>15714</v>
      </c>
      <c r="T78" t="s">
        <v>100</v>
      </c>
      <c r="U78" t="s">
        <v>6477</v>
      </c>
      <c r="V78" t="s">
        <v>16134</v>
      </c>
      <c r="W78" t="s">
        <v>102</v>
      </c>
      <c r="X78" t="s">
        <v>15120</v>
      </c>
      <c r="Y78" t="s">
        <v>8</v>
      </c>
      <c r="Z78" t="s">
        <v>105</v>
      </c>
      <c r="AA78" s="37">
        <v>1</v>
      </c>
      <c r="AB78" t="s">
        <v>107</v>
      </c>
      <c r="AC78" t="s">
        <v>1367</v>
      </c>
      <c r="AD78" s="37">
        <v>65960</v>
      </c>
      <c r="AE78" s="37">
        <v>75096</v>
      </c>
      <c r="AF78" s="37">
        <v>65960</v>
      </c>
    </row>
    <row r="79" spans="1:32">
      <c r="A79" t="s">
        <v>1084</v>
      </c>
      <c r="B79" t="s">
        <v>957</v>
      </c>
      <c r="C79" t="s">
        <v>286</v>
      </c>
      <c r="D79" t="s">
        <v>3201</v>
      </c>
      <c r="E79" t="s">
        <v>16135</v>
      </c>
      <c r="F79" t="s">
        <v>16136</v>
      </c>
      <c r="G79" t="s">
        <v>6476</v>
      </c>
      <c r="H79" t="s">
        <v>2869</v>
      </c>
      <c r="I79" t="s">
        <v>3204</v>
      </c>
      <c r="J79" t="s">
        <v>16137</v>
      </c>
      <c r="K79" t="s">
        <v>13115</v>
      </c>
      <c r="L79" t="s">
        <v>16138</v>
      </c>
      <c r="M79" s="35">
        <v>46008.525000000001</v>
      </c>
      <c r="N79" s="35">
        <v>46008.574305555558</v>
      </c>
      <c r="P79" t="s">
        <v>1464</v>
      </c>
      <c r="Q79" t="s">
        <v>7495</v>
      </c>
      <c r="R79" t="s">
        <v>15714</v>
      </c>
      <c r="T79" t="s">
        <v>100</v>
      </c>
      <c r="U79" t="s">
        <v>6477</v>
      </c>
      <c r="V79" t="s">
        <v>16139</v>
      </c>
      <c r="W79" t="s">
        <v>102</v>
      </c>
      <c r="X79" t="s">
        <v>16140</v>
      </c>
      <c r="Y79" t="s">
        <v>104</v>
      </c>
      <c r="Z79" t="s">
        <v>105</v>
      </c>
      <c r="AA79" s="37">
        <v>1</v>
      </c>
      <c r="AB79" t="s">
        <v>107</v>
      </c>
      <c r="AC79" t="s">
        <v>1506</v>
      </c>
      <c r="AD79" s="37">
        <v>479589</v>
      </c>
      <c r="AE79" s="37">
        <v>196537</v>
      </c>
      <c r="AF79" s="37">
        <v>479589</v>
      </c>
    </row>
    <row r="80" spans="1:32">
      <c r="A80" t="s">
        <v>417</v>
      </c>
      <c r="B80" t="s">
        <v>86</v>
      </c>
      <c r="C80" t="s">
        <v>87</v>
      </c>
      <c r="D80" t="s">
        <v>452</v>
      </c>
      <c r="E80" t="s">
        <v>16141</v>
      </c>
      <c r="F80" t="s">
        <v>16142</v>
      </c>
      <c r="G80" t="s">
        <v>6476</v>
      </c>
      <c r="H80" t="s">
        <v>455</v>
      </c>
      <c r="I80" t="s">
        <v>417</v>
      </c>
      <c r="J80" t="s">
        <v>16143</v>
      </c>
      <c r="K80" t="s">
        <v>13115</v>
      </c>
      <c r="L80" t="s">
        <v>16144</v>
      </c>
      <c r="M80" s="35">
        <v>46008.459722222222</v>
      </c>
      <c r="N80" s="35">
        <v>46011.354861111111</v>
      </c>
      <c r="P80" t="s">
        <v>1464</v>
      </c>
      <c r="Q80" t="s">
        <v>1464</v>
      </c>
      <c r="R80" t="s">
        <v>16145</v>
      </c>
      <c r="T80" t="s">
        <v>100</v>
      </c>
      <c r="U80" t="s">
        <v>15830</v>
      </c>
      <c r="V80" t="s">
        <v>16146</v>
      </c>
      <c r="W80" t="s">
        <v>102</v>
      </c>
      <c r="X80" t="s">
        <v>16147</v>
      </c>
      <c r="Y80" t="s">
        <v>8</v>
      </c>
      <c r="Z80" t="s">
        <v>105</v>
      </c>
      <c r="AA80" s="37">
        <v>1</v>
      </c>
      <c r="AB80" t="s">
        <v>107</v>
      </c>
      <c r="AC80" t="s">
        <v>460</v>
      </c>
      <c r="AD80" s="37">
        <v>65960</v>
      </c>
      <c r="AE80" s="37">
        <v>75096</v>
      </c>
      <c r="AF80" s="37">
        <v>65960</v>
      </c>
    </row>
    <row r="81" spans="1:32">
      <c r="A81" t="s">
        <v>297</v>
      </c>
      <c r="B81" t="s">
        <v>109</v>
      </c>
      <c r="C81" t="s">
        <v>110</v>
      </c>
      <c r="D81" t="s">
        <v>4029</v>
      </c>
      <c r="E81" t="s">
        <v>16148</v>
      </c>
      <c r="F81" t="s">
        <v>16149</v>
      </c>
      <c r="G81" t="s">
        <v>6476</v>
      </c>
      <c r="H81" t="s">
        <v>302</v>
      </c>
      <c r="I81" t="s">
        <v>4032</v>
      </c>
      <c r="J81" t="s">
        <v>16150</v>
      </c>
      <c r="K81" t="s">
        <v>13115</v>
      </c>
      <c r="L81" t="s">
        <v>16151</v>
      </c>
      <c r="M81" s="35">
        <v>46009.443055555559</v>
      </c>
      <c r="N81" s="35">
        <v>46013.654861111107</v>
      </c>
      <c r="P81" t="s">
        <v>1464</v>
      </c>
      <c r="Q81" t="s">
        <v>1464</v>
      </c>
      <c r="R81" t="s">
        <v>15714</v>
      </c>
      <c r="T81" t="s">
        <v>1483</v>
      </c>
      <c r="U81" t="s">
        <v>6481</v>
      </c>
      <c r="V81" t="s">
        <v>16152</v>
      </c>
      <c r="W81" t="s">
        <v>955</v>
      </c>
      <c r="Y81" t="s">
        <v>11</v>
      </c>
      <c r="Z81" t="s">
        <v>105</v>
      </c>
      <c r="AA81" s="37">
        <v>0</v>
      </c>
      <c r="AB81" t="s">
        <v>107</v>
      </c>
      <c r="AC81" t="s">
        <v>491</v>
      </c>
      <c r="AD81" s="37">
        <v>41241</v>
      </c>
      <c r="AE81" s="37">
        <v>0</v>
      </c>
      <c r="AF81" s="37">
        <v>41241</v>
      </c>
    </row>
    <row r="82" spans="1:32">
      <c r="A82" t="s">
        <v>231</v>
      </c>
      <c r="B82" t="s">
        <v>86</v>
      </c>
      <c r="C82" t="s">
        <v>87</v>
      </c>
      <c r="D82" t="s">
        <v>16153</v>
      </c>
      <c r="E82" t="s">
        <v>16154</v>
      </c>
      <c r="F82" t="s">
        <v>16155</v>
      </c>
      <c r="G82" t="s">
        <v>6476</v>
      </c>
      <c r="H82" t="s">
        <v>235</v>
      </c>
      <c r="I82" t="s">
        <v>16156</v>
      </c>
      <c r="J82" t="s">
        <v>16157</v>
      </c>
      <c r="K82" t="s">
        <v>13115</v>
      </c>
      <c r="L82" t="s">
        <v>16158</v>
      </c>
      <c r="M82" s="35">
        <v>46009.443055555559</v>
      </c>
      <c r="N82" s="35">
        <v>46015.533333333333</v>
      </c>
      <c r="P82" t="s">
        <v>1464</v>
      </c>
      <c r="Q82" t="s">
        <v>1464</v>
      </c>
      <c r="R82" t="s">
        <v>15714</v>
      </c>
      <c r="T82" t="s">
        <v>100</v>
      </c>
      <c r="U82" t="s">
        <v>6477</v>
      </c>
      <c r="V82" t="s">
        <v>16159</v>
      </c>
      <c r="W82" t="s">
        <v>102</v>
      </c>
      <c r="X82" t="s">
        <v>16160</v>
      </c>
      <c r="Y82" t="s">
        <v>11</v>
      </c>
      <c r="Z82" t="s">
        <v>105</v>
      </c>
      <c r="AA82" s="37">
        <v>1</v>
      </c>
      <c r="AB82" t="s">
        <v>107</v>
      </c>
      <c r="AC82" t="s">
        <v>1914</v>
      </c>
      <c r="AD82" s="37">
        <v>144968</v>
      </c>
      <c r="AE82" s="37">
        <v>140396</v>
      </c>
      <c r="AF82" s="37">
        <v>144968</v>
      </c>
    </row>
    <row r="83" spans="1:32">
      <c r="A83" t="s">
        <v>297</v>
      </c>
      <c r="B83" t="s">
        <v>109</v>
      </c>
      <c r="C83" t="s">
        <v>110</v>
      </c>
      <c r="D83" t="s">
        <v>4029</v>
      </c>
      <c r="E83" t="s">
        <v>16161</v>
      </c>
      <c r="F83" t="s">
        <v>16162</v>
      </c>
      <c r="G83" t="s">
        <v>6476</v>
      </c>
      <c r="H83" t="s">
        <v>302</v>
      </c>
      <c r="I83" t="s">
        <v>4032</v>
      </c>
      <c r="J83" t="s">
        <v>16163</v>
      </c>
      <c r="K83" t="s">
        <v>13115</v>
      </c>
      <c r="L83" t="s">
        <v>16164</v>
      </c>
      <c r="M83" s="35">
        <v>46009.443055555559</v>
      </c>
      <c r="N83" s="35">
        <v>46010.64166666667</v>
      </c>
      <c r="P83" t="s">
        <v>1464</v>
      </c>
      <c r="Q83" t="s">
        <v>1464</v>
      </c>
      <c r="R83" t="s">
        <v>15714</v>
      </c>
      <c r="T83" t="s">
        <v>100</v>
      </c>
      <c r="U83" t="s">
        <v>6477</v>
      </c>
      <c r="V83" t="s">
        <v>16165</v>
      </c>
      <c r="W83" t="s">
        <v>102</v>
      </c>
      <c r="X83" t="s">
        <v>16166</v>
      </c>
      <c r="Y83" t="s">
        <v>11</v>
      </c>
      <c r="Z83" t="s">
        <v>105</v>
      </c>
      <c r="AA83" s="37">
        <v>1</v>
      </c>
      <c r="AB83" t="s">
        <v>107</v>
      </c>
      <c r="AC83" t="s">
        <v>1005</v>
      </c>
      <c r="AD83" s="37">
        <v>144968</v>
      </c>
      <c r="AE83" s="37">
        <v>140396</v>
      </c>
      <c r="AF83" s="37">
        <v>144968</v>
      </c>
    </row>
    <row r="84" spans="1:32">
      <c r="A84" t="s">
        <v>189</v>
      </c>
      <c r="B84" t="s">
        <v>190</v>
      </c>
      <c r="C84" t="s">
        <v>191</v>
      </c>
      <c r="D84" t="s">
        <v>210</v>
      </c>
      <c r="E84" t="s">
        <v>16167</v>
      </c>
      <c r="F84" t="s">
        <v>16168</v>
      </c>
      <c r="G84" t="s">
        <v>6476</v>
      </c>
      <c r="H84" t="s">
        <v>195</v>
      </c>
      <c r="I84" t="s">
        <v>189</v>
      </c>
      <c r="J84" t="s">
        <v>16169</v>
      </c>
      <c r="K84" t="s">
        <v>13115</v>
      </c>
      <c r="L84" t="s">
        <v>16170</v>
      </c>
      <c r="M84" s="35">
        <v>46009.443055555559</v>
      </c>
      <c r="N84" s="35">
        <v>46013.518750000003</v>
      </c>
      <c r="P84" t="s">
        <v>1464</v>
      </c>
      <c r="Q84" t="s">
        <v>1464</v>
      </c>
      <c r="T84" t="s">
        <v>100</v>
      </c>
      <c r="U84" t="s">
        <v>6477</v>
      </c>
      <c r="V84" t="s">
        <v>16171</v>
      </c>
      <c r="W84" t="s">
        <v>102</v>
      </c>
      <c r="X84" t="s">
        <v>16172</v>
      </c>
      <c r="Y84" t="s">
        <v>8</v>
      </c>
      <c r="AA84" s="37">
        <v>1</v>
      </c>
      <c r="AB84" t="s">
        <v>107</v>
      </c>
      <c r="AC84" t="s">
        <v>400</v>
      </c>
      <c r="AD84" s="37">
        <v>65960</v>
      </c>
      <c r="AE84" s="37">
        <v>75096</v>
      </c>
      <c r="AF84" s="37">
        <v>65960</v>
      </c>
    </row>
    <row r="85" spans="1:32">
      <c r="A85" t="s">
        <v>189</v>
      </c>
      <c r="B85" t="s">
        <v>190</v>
      </c>
      <c r="C85" t="s">
        <v>191</v>
      </c>
      <c r="D85" t="s">
        <v>3671</v>
      </c>
      <c r="E85" t="s">
        <v>16173</v>
      </c>
      <c r="F85" t="s">
        <v>16174</v>
      </c>
      <c r="G85" t="s">
        <v>6476</v>
      </c>
      <c r="H85" t="s">
        <v>195</v>
      </c>
      <c r="I85" t="s">
        <v>3674</v>
      </c>
      <c r="J85" t="s">
        <v>16175</v>
      </c>
      <c r="K85" t="s">
        <v>13115</v>
      </c>
      <c r="L85" t="s">
        <v>16176</v>
      </c>
      <c r="M85" s="35">
        <v>46009.443055555559</v>
      </c>
      <c r="N85" s="35">
        <v>46014.320138888892</v>
      </c>
      <c r="P85" t="s">
        <v>1464</v>
      </c>
      <c r="Q85" t="s">
        <v>1464</v>
      </c>
      <c r="R85" t="s">
        <v>15714</v>
      </c>
      <c r="T85" t="s">
        <v>1347</v>
      </c>
      <c r="U85" t="s">
        <v>6409</v>
      </c>
      <c r="V85" t="s">
        <v>16177</v>
      </c>
      <c r="W85" t="s">
        <v>102</v>
      </c>
      <c r="Y85" t="s">
        <v>13</v>
      </c>
      <c r="Z85" t="s">
        <v>105</v>
      </c>
      <c r="AA85" s="37">
        <v>1</v>
      </c>
      <c r="AB85" t="s">
        <v>107</v>
      </c>
      <c r="AC85" t="s">
        <v>217</v>
      </c>
      <c r="AD85" s="37">
        <v>275729</v>
      </c>
      <c r="AE85" s="37">
        <v>196537</v>
      </c>
      <c r="AF85" s="37">
        <v>275729</v>
      </c>
    </row>
    <row r="86" spans="1:32">
      <c r="A86" t="s">
        <v>417</v>
      </c>
      <c r="B86" t="s">
        <v>86</v>
      </c>
      <c r="C86" t="s">
        <v>87</v>
      </c>
      <c r="D86" t="s">
        <v>452</v>
      </c>
      <c r="E86" t="s">
        <v>16178</v>
      </c>
      <c r="F86" t="s">
        <v>16179</v>
      </c>
      <c r="G86" t="s">
        <v>6476</v>
      </c>
      <c r="H86" t="s">
        <v>455</v>
      </c>
      <c r="I86" t="s">
        <v>417</v>
      </c>
      <c r="J86" t="s">
        <v>16180</v>
      </c>
      <c r="K86" t="s">
        <v>13115</v>
      </c>
      <c r="L86" t="s">
        <v>16181</v>
      </c>
      <c r="M86" s="35">
        <v>46010.660416666673</v>
      </c>
      <c r="N86" s="35">
        <v>46013.490972222222</v>
      </c>
      <c r="P86" t="s">
        <v>1464</v>
      </c>
      <c r="Q86" t="s">
        <v>7495</v>
      </c>
      <c r="R86" t="s">
        <v>16145</v>
      </c>
      <c r="T86" t="s">
        <v>100</v>
      </c>
      <c r="U86" t="s">
        <v>6477</v>
      </c>
      <c r="V86" t="s">
        <v>16182</v>
      </c>
      <c r="W86" t="s">
        <v>102</v>
      </c>
      <c r="X86" t="s">
        <v>16183</v>
      </c>
      <c r="Y86" t="s">
        <v>8</v>
      </c>
      <c r="Z86" t="s">
        <v>105</v>
      </c>
      <c r="AA86" s="37">
        <v>1</v>
      </c>
      <c r="AB86" t="s">
        <v>107</v>
      </c>
      <c r="AC86" t="s">
        <v>460</v>
      </c>
      <c r="AD86" s="37">
        <v>65960</v>
      </c>
      <c r="AE86" s="37">
        <v>75096</v>
      </c>
      <c r="AF86" s="37">
        <v>65960</v>
      </c>
    </row>
    <row r="87" spans="1:32">
      <c r="A87" t="s">
        <v>417</v>
      </c>
      <c r="B87" t="s">
        <v>86</v>
      </c>
      <c r="C87" t="s">
        <v>87</v>
      </c>
      <c r="D87" t="s">
        <v>452</v>
      </c>
      <c r="E87" t="s">
        <v>16184</v>
      </c>
      <c r="F87" t="s">
        <v>16185</v>
      </c>
      <c r="G87" t="s">
        <v>6476</v>
      </c>
      <c r="H87" t="s">
        <v>455</v>
      </c>
      <c r="I87" t="s">
        <v>417</v>
      </c>
      <c r="J87" t="s">
        <v>16186</v>
      </c>
      <c r="K87" t="s">
        <v>13115</v>
      </c>
      <c r="L87" t="s">
        <v>16187</v>
      </c>
      <c r="M87" s="35">
        <v>46010.660416666673</v>
      </c>
      <c r="N87" s="35">
        <v>46013.493055555547</v>
      </c>
      <c r="P87" t="s">
        <v>1464</v>
      </c>
      <c r="Q87" t="s">
        <v>7495</v>
      </c>
      <c r="R87" t="s">
        <v>16145</v>
      </c>
      <c r="T87" t="s">
        <v>100</v>
      </c>
      <c r="U87" t="s">
        <v>6477</v>
      </c>
      <c r="V87" t="s">
        <v>16188</v>
      </c>
      <c r="W87" t="s">
        <v>102</v>
      </c>
      <c r="X87" t="s">
        <v>16189</v>
      </c>
      <c r="Y87" t="s">
        <v>8</v>
      </c>
      <c r="Z87" t="s">
        <v>105</v>
      </c>
      <c r="AA87" s="37">
        <v>1</v>
      </c>
      <c r="AB87" t="s">
        <v>107</v>
      </c>
      <c r="AC87" t="s">
        <v>460</v>
      </c>
      <c r="AD87" s="37">
        <v>65960</v>
      </c>
      <c r="AE87" s="37">
        <v>75096</v>
      </c>
      <c r="AF87" s="37">
        <v>65960</v>
      </c>
    </row>
    <row r="88" spans="1:32">
      <c r="A88" t="s">
        <v>242</v>
      </c>
      <c r="B88" t="s">
        <v>248</v>
      </c>
      <c r="C88" t="s">
        <v>244</v>
      </c>
      <c r="D88" t="s">
        <v>309</v>
      </c>
      <c r="E88" t="s">
        <v>16190</v>
      </c>
      <c r="F88" t="s">
        <v>16191</v>
      </c>
      <c r="G88" t="s">
        <v>6476</v>
      </c>
      <c r="H88" t="s">
        <v>248</v>
      </c>
      <c r="I88" t="s">
        <v>242</v>
      </c>
      <c r="J88" t="s">
        <v>14023</v>
      </c>
      <c r="K88" t="s">
        <v>13115</v>
      </c>
      <c r="L88" t="s">
        <v>16192</v>
      </c>
      <c r="M88" s="35">
        <v>46010.511111111111</v>
      </c>
      <c r="N88" s="35">
        <v>46013.5</v>
      </c>
      <c r="P88" t="s">
        <v>1464</v>
      </c>
      <c r="Q88" t="s">
        <v>1464</v>
      </c>
      <c r="T88" t="s">
        <v>100</v>
      </c>
      <c r="U88" t="s">
        <v>6477</v>
      </c>
      <c r="V88" t="s">
        <v>16193</v>
      </c>
      <c r="W88" t="s">
        <v>102</v>
      </c>
      <c r="X88" t="s">
        <v>16194</v>
      </c>
      <c r="Y88" t="s">
        <v>8</v>
      </c>
      <c r="Z88" t="s">
        <v>105</v>
      </c>
      <c r="AA88" s="37">
        <v>1</v>
      </c>
      <c r="AB88" t="s">
        <v>107</v>
      </c>
      <c r="AC88" t="s">
        <v>1031</v>
      </c>
      <c r="AD88" s="37">
        <v>65960</v>
      </c>
      <c r="AE88" s="37">
        <v>75096</v>
      </c>
      <c r="AF88" s="37">
        <v>65960</v>
      </c>
    </row>
    <row r="89" spans="1:32">
      <c r="A89" t="s">
        <v>242</v>
      </c>
      <c r="B89" t="s">
        <v>242</v>
      </c>
      <c r="C89" t="s">
        <v>244</v>
      </c>
      <c r="D89" t="s">
        <v>309</v>
      </c>
      <c r="E89" t="s">
        <v>16195</v>
      </c>
      <c r="F89" t="s">
        <v>16196</v>
      </c>
      <c r="G89" t="s">
        <v>6476</v>
      </c>
      <c r="H89" t="s">
        <v>248</v>
      </c>
      <c r="I89" t="s">
        <v>242</v>
      </c>
      <c r="J89" t="s">
        <v>16197</v>
      </c>
      <c r="K89" t="s">
        <v>13115</v>
      </c>
      <c r="L89" t="s">
        <v>16198</v>
      </c>
      <c r="M89" s="35">
        <v>46010.511111111111</v>
      </c>
      <c r="N89" s="35">
        <v>46013.504166666673</v>
      </c>
      <c r="P89" t="s">
        <v>1464</v>
      </c>
      <c r="Q89" t="s">
        <v>1464</v>
      </c>
      <c r="T89" t="s">
        <v>100</v>
      </c>
      <c r="U89" t="s">
        <v>6477</v>
      </c>
      <c r="V89" t="s">
        <v>16199</v>
      </c>
      <c r="W89" t="s">
        <v>102</v>
      </c>
      <c r="X89" t="s">
        <v>107</v>
      </c>
      <c r="Y89" t="s">
        <v>8</v>
      </c>
      <c r="AA89" s="37">
        <v>1</v>
      </c>
      <c r="AB89" t="s">
        <v>107</v>
      </c>
      <c r="AC89" t="s">
        <v>1650</v>
      </c>
      <c r="AD89" s="37">
        <v>65960</v>
      </c>
      <c r="AE89" s="37">
        <v>75096</v>
      </c>
      <c r="AF89" s="37">
        <v>65960</v>
      </c>
    </row>
    <row r="90" spans="1:32">
      <c r="A90" t="s">
        <v>242</v>
      </c>
      <c r="B90" t="s">
        <v>248</v>
      </c>
      <c r="C90" t="s">
        <v>244</v>
      </c>
      <c r="D90" t="s">
        <v>3173</v>
      </c>
      <c r="E90" t="s">
        <v>16200</v>
      </c>
      <c r="F90" t="s">
        <v>16201</v>
      </c>
      <c r="G90" t="s">
        <v>6476</v>
      </c>
      <c r="H90" t="s">
        <v>248</v>
      </c>
      <c r="I90" t="s">
        <v>3176</v>
      </c>
      <c r="J90" t="s">
        <v>16202</v>
      </c>
      <c r="K90" t="s">
        <v>13115</v>
      </c>
      <c r="L90" t="s">
        <v>16203</v>
      </c>
      <c r="M90" s="35">
        <v>46010.511111111111</v>
      </c>
      <c r="N90" s="35">
        <v>46013.506944444453</v>
      </c>
      <c r="P90" t="s">
        <v>1464</v>
      </c>
      <c r="Q90" t="s">
        <v>1464</v>
      </c>
      <c r="R90" t="s">
        <v>15714</v>
      </c>
      <c r="T90" t="s">
        <v>100</v>
      </c>
      <c r="U90" t="s">
        <v>6477</v>
      </c>
      <c r="V90" t="s">
        <v>16204</v>
      </c>
      <c r="W90" t="s">
        <v>102</v>
      </c>
      <c r="X90" t="s">
        <v>16205</v>
      </c>
      <c r="Y90" t="s">
        <v>11</v>
      </c>
      <c r="Z90" t="s">
        <v>105</v>
      </c>
      <c r="AA90" s="37">
        <v>1</v>
      </c>
      <c r="AB90" t="s">
        <v>107</v>
      </c>
      <c r="AC90" t="s">
        <v>316</v>
      </c>
      <c r="AD90" s="37">
        <v>144968</v>
      </c>
      <c r="AE90" s="37">
        <v>140396</v>
      </c>
      <c r="AF90" s="37">
        <v>144968</v>
      </c>
    </row>
    <row r="91" spans="1:32">
      <c r="A91" t="s">
        <v>189</v>
      </c>
      <c r="B91" t="s">
        <v>190</v>
      </c>
      <c r="C91" t="s">
        <v>191</v>
      </c>
      <c r="D91" t="s">
        <v>210</v>
      </c>
      <c r="E91" t="s">
        <v>16206</v>
      </c>
      <c r="F91" t="s">
        <v>16207</v>
      </c>
      <c r="G91" t="s">
        <v>6476</v>
      </c>
      <c r="H91" t="s">
        <v>195</v>
      </c>
      <c r="I91" t="s">
        <v>189</v>
      </c>
      <c r="J91" t="s">
        <v>16208</v>
      </c>
      <c r="K91" t="s">
        <v>13115</v>
      </c>
      <c r="L91" t="s">
        <v>16209</v>
      </c>
      <c r="M91" s="35">
        <v>46010.511111111111</v>
      </c>
      <c r="N91" s="35">
        <v>46015.527083333327</v>
      </c>
      <c r="P91" t="s">
        <v>1464</v>
      </c>
      <c r="Q91" t="s">
        <v>1464</v>
      </c>
      <c r="R91" t="s">
        <v>15714</v>
      </c>
      <c r="T91" t="s">
        <v>1347</v>
      </c>
      <c r="U91" t="s">
        <v>6481</v>
      </c>
      <c r="V91" t="s">
        <v>16210</v>
      </c>
      <c r="W91" t="s">
        <v>102</v>
      </c>
      <c r="X91" t="s">
        <v>16211</v>
      </c>
      <c r="Y91" t="s">
        <v>8</v>
      </c>
      <c r="Z91" t="s">
        <v>105</v>
      </c>
      <c r="AA91" s="37">
        <v>1</v>
      </c>
      <c r="AB91" t="s">
        <v>107</v>
      </c>
      <c r="AC91" t="s">
        <v>400</v>
      </c>
      <c r="AD91" s="37">
        <v>65960</v>
      </c>
      <c r="AE91" s="37">
        <v>75096</v>
      </c>
      <c r="AF91" s="37">
        <v>65960</v>
      </c>
    </row>
    <row r="92" spans="1:32">
      <c r="A92" t="s">
        <v>189</v>
      </c>
      <c r="B92" t="s">
        <v>190</v>
      </c>
      <c r="C92" t="s">
        <v>191</v>
      </c>
      <c r="D92" t="s">
        <v>210</v>
      </c>
      <c r="E92" t="s">
        <v>16212</v>
      </c>
      <c r="F92" t="s">
        <v>16213</v>
      </c>
      <c r="G92" t="s">
        <v>6476</v>
      </c>
      <c r="H92" t="s">
        <v>195</v>
      </c>
      <c r="I92" t="s">
        <v>189</v>
      </c>
      <c r="J92" t="s">
        <v>16214</v>
      </c>
      <c r="K92" t="s">
        <v>13115</v>
      </c>
      <c r="L92" t="s">
        <v>16215</v>
      </c>
      <c r="M92" s="35">
        <v>46010.511111111111</v>
      </c>
      <c r="N92" s="35">
        <v>46014.323611111111</v>
      </c>
      <c r="P92" t="s">
        <v>1464</v>
      </c>
      <c r="Q92" t="s">
        <v>1464</v>
      </c>
      <c r="T92" t="s">
        <v>1347</v>
      </c>
      <c r="U92" t="s">
        <v>6409</v>
      </c>
      <c r="V92" t="s">
        <v>16216</v>
      </c>
      <c r="W92" t="s">
        <v>102</v>
      </c>
      <c r="X92" t="s">
        <v>16217</v>
      </c>
      <c r="Y92" t="s">
        <v>8</v>
      </c>
      <c r="AA92" s="37">
        <v>1</v>
      </c>
      <c r="AB92" t="s">
        <v>107</v>
      </c>
      <c r="AC92" t="s">
        <v>400</v>
      </c>
      <c r="AD92" s="37">
        <v>65960</v>
      </c>
      <c r="AE92" s="37">
        <v>75096</v>
      </c>
      <c r="AF92" s="37">
        <v>65960</v>
      </c>
    </row>
    <row r="93" spans="1:32">
      <c r="A93" t="s">
        <v>1066</v>
      </c>
      <c r="B93" t="s">
        <v>190</v>
      </c>
      <c r="C93" t="s">
        <v>191</v>
      </c>
      <c r="D93" t="s">
        <v>1119</v>
      </c>
      <c r="E93" t="s">
        <v>16218</v>
      </c>
      <c r="F93" t="s">
        <v>16219</v>
      </c>
      <c r="G93" t="s">
        <v>6476</v>
      </c>
      <c r="H93" t="s">
        <v>195</v>
      </c>
      <c r="I93" t="s">
        <v>1122</v>
      </c>
      <c r="J93" t="s">
        <v>16220</v>
      </c>
      <c r="K93" t="s">
        <v>13115</v>
      </c>
      <c r="L93" t="s">
        <v>16221</v>
      </c>
      <c r="M93" s="35">
        <v>46010.511111111111</v>
      </c>
      <c r="N93" s="35">
        <v>46013.509027777778</v>
      </c>
      <c r="P93" t="s">
        <v>1464</v>
      </c>
      <c r="Q93" t="s">
        <v>1464</v>
      </c>
      <c r="R93" t="s">
        <v>15714</v>
      </c>
      <c r="T93" t="s">
        <v>100</v>
      </c>
      <c r="U93" t="s">
        <v>6477</v>
      </c>
      <c r="V93" t="s">
        <v>16222</v>
      </c>
      <c r="W93" t="s">
        <v>102</v>
      </c>
      <c r="X93" t="s">
        <v>16223</v>
      </c>
      <c r="Y93" t="s">
        <v>11</v>
      </c>
      <c r="Z93" t="s">
        <v>105</v>
      </c>
      <c r="AA93" s="37">
        <v>1</v>
      </c>
      <c r="AB93" t="s">
        <v>107</v>
      </c>
      <c r="AC93" t="s">
        <v>1075</v>
      </c>
      <c r="AD93" s="37">
        <v>144968</v>
      </c>
      <c r="AE93" s="37">
        <v>140396</v>
      </c>
      <c r="AF93" s="37">
        <v>144968</v>
      </c>
    </row>
    <row r="94" spans="1:32">
      <c r="A94" t="s">
        <v>189</v>
      </c>
      <c r="B94" t="s">
        <v>190</v>
      </c>
      <c r="C94" t="s">
        <v>191</v>
      </c>
      <c r="D94" t="s">
        <v>210</v>
      </c>
      <c r="E94" t="s">
        <v>16224</v>
      </c>
      <c r="F94" t="s">
        <v>16225</v>
      </c>
      <c r="G94" t="s">
        <v>6476</v>
      </c>
      <c r="H94" t="s">
        <v>195</v>
      </c>
      <c r="I94" t="s">
        <v>189</v>
      </c>
      <c r="J94" t="s">
        <v>16226</v>
      </c>
      <c r="K94" t="s">
        <v>13115</v>
      </c>
      <c r="L94" t="s">
        <v>16227</v>
      </c>
      <c r="M94" s="35">
        <v>46010.511111111111</v>
      </c>
      <c r="N94" s="35">
        <v>46013.581250000003</v>
      </c>
      <c r="P94" t="s">
        <v>1464</v>
      </c>
      <c r="Q94" t="s">
        <v>1464</v>
      </c>
      <c r="R94" t="s">
        <v>15714</v>
      </c>
      <c r="T94" t="s">
        <v>100</v>
      </c>
      <c r="U94" t="s">
        <v>6481</v>
      </c>
      <c r="V94" t="s">
        <v>16228</v>
      </c>
      <c r="W94" t="s">
        <v>102</v>
      </c>
      <c r="X94" t="s">
        <v>16229</v>
      </c>
      <c r="Y94" t="s">
        <v>8</v>
      </c>
      <c r="Z94" t="s">
        <v>105</v>
      </c>
      <c r="AA94" s="37">
        <v>2</v>
      </c>
      <c r="AB94" t="s">
        <v>107</v>
      </c>
      <c r="AC94" t="s">
        <v>2033</v>
      </c>
      <c r="AD94" s="37">
        <v>131920</v>
      </c>
      <c r="AE94" s="37">
        <v>75096</v>
      </c>
      <c r="AF94" s="37">
        <v>131920</v>
      </c>
    </row>
    <row r="95" spans="1:32">
      <c r="A95" t="s">
        <v>189</v>
      </c>
      <c r="B95" t="s">
        <v>190</v>
      </c>
      <c r="C95" t="s">
        <v>191</v>
      </c>
      <c r="D95" t="s">
        <v>4602</v>
      </c>
      <c r="E95" t="s">
        <v>16230</v>
      </c>
      <c r="F95" t="s">
        <v>16231</v>
      </c>
      <c r="G95" t="s">
        <v>6476</v>
      </c>
      <c r="H95" t="s">
        <v>195</v>
      </c>
      <c r="I95" t="s">
        <v>4605</v>
      </c>
      <c r="J95" t="s">
        <v>16232</v>
      </c>
      <c r="K95" t="s">
        <v>13115</v>
      </c>
      <c r="L95" t="s">
        <v>16233</v>
      </c>
      <c r="M95" s="35">
        <v>46010.511111111111</v>
      </c>
      <c r="N95" s="35">
        <v>46017.635416666657</v>
      </c>
      <c r="P95" t="s">
        <v>1464</v>
      </c>
      <c r="Q95" t="s">
        <v>1464</v>
      </c>
      <c r="T95" t="s">
        <v>100</v>
      </c>
      <c r="U95" t="s">
        <v>16234</v>
      </c>
      <c r="V95" t="s">
        <v>16235</v>
      </c>
      <c r="W95" t="s">
        <v>102</v>
      </c>
      <c r="X95" t="s">
        <v>6411</v>
      </c>
      <c r="Y95" t="s">
        <v>15</v>
      </c>
      <c r="Z95" t="s">
        <v>105</v>
      </c>
      <c r="AA95" s="37">
        <v>1</v>
      </c>
      <c r="AB95" t="s">
        <v>107</v>
      </c>
      <c r="AC95" t="s">
        <v>553</v>
      </c>
      <c r="AD95" s="37">
        <v>479589</v>
      </c>
      <c r="AE95" s="37">
        <v>196537</v>
      </c>
      <c r="AF95" s="37">
        <v>479589</v>
      </c>
    </row>
    <row r="96" spans="1:32">
      <c r="A96" t="s">
        <v>1066</v>
      </c>
      <c r="B96" t="s">
        <v>190</v>
      </c>
      <c r="C96" t="s">
        <v>191</v>
      </c>
      <c r="D96" t="s">
        <v>1340</v>
      </c>
      <c r="E96" t="s">
        <v>16236</v>
      </c>
      <c r="F96" t="s">
        <v>16237</v>
      </c>
      <c r="G96" t="s">
        <v>6476</v>
      </c>
      <c r="H96" t="s">
        <v>195</v>
      </c>
      <c r="I96" t="s">
        <v>1343</v>
      </c>
      <c r="J96" t="s">
        <v>16238</v>
      </c>
      <c r="K96" t="s">
        <v>13115</v>
      </c>
      <c r="L96" t="s">
        <v>16239</v>
      </c>
      <c r="M96" s="35">
        <v>46010.511111111111</v>
      </c>
      <c r="N96" s="35">
        <v>46020.484027777777</v>
      </c>
      <c r="P96" t="s">
        <v>1464</v>
      </c>
      <c r="Q96" t="s">
        <v>1464</v>
      </c>
      <c r="R96" t="s">
        <v>15714</v>
      </c>
      <c r="T96" t="s">
        <v>100</v>
      </c>
      <c r="U96" t="s">
        <v>6477</v>
      </c>
      <c r="V96" t="s">
        <v>16240</v>
      </c>
      <c r="W96" t="s">
        <v>102</v>
      </c>
      <c r="X96" t="s">
        <v>16241</v>
      </c>
      <c r="Y96" t="s">
        <v>8</v>
      </c>
      <c r="Z96" t="s">
        <v>105</v>
      </c>
      <c r="AA96" s="37">
        <v>1</v>
      </c>
      <c r="AB96" t="s">
        <v>107</v>
      </c>
      <c r="AC96" t="s">
        <v>1075</v>
      </c>
      <c r="AD96" s="37">
        <v>65960</v>
      </c>
      <c r="AE96" s="37">
        <v>75096</v>
      </c>
      <c r="AF96" s="37">
        <v>65960</v>
      </c>
    </row>
    <row r="97" spans="1:32">
      <c r="A97" t="s">
        <v>189</v>
      </c>
      <c r="B97" t="s">
        <v>190</v>
      </c>
      <c r="C97" t="s">
        <v>191</v>
      </c>
      <c r="D97" t="s">
        <v>837</v>
      </c>
      <c r="E97" t="s">
        <v>16242</v>
      </c>
      <c r="F97" t="s">
        <v>16243</v>
      </c>
      <c r="G97" t="s">
        <v>6476</v>
      </c>
      <c r="H97" t="s">
        <v>195</v>
      </c>
      <c r="I97" t="s">
        <v>840</v>
      </c>
      <c r="J97" t="s">
        <v>16244</v>
      </c>
      <c r="K97" t="s">
        <v>13115</v>
      </c>
      <c r="L97" t="s">
        <v>16245</v>
      </c>
      <c r="M97" s="35">
        <v>46010.511111111111</v>
      </c>
      <c r="N97" s="35">
        <v>46014.326388888891</v>
      </c>
      <c r="P97" t="s">
        <v>1464</v>
      </c>
      <c r="Q97" t="s">
        <v>1464</v>
      </c>
      <c r="T97" t="s">
        <v>1483</v>
      </c>
      <c r="U97" t="s">
        <v>16246</v>
      </c>
      <c r="V97" t="s">
        <v>16247</v>
      </c>
      <c r="W97" t="s">
        <v>955</v>
      </c>
      <c r="Y97" t="s">
        <v>8</v>
      </c>
      <c r="Z97" t="s">
        <v>105</v>
      </c>
      <c r="AA97" s="37">
        <v>0</v>
      </c>
      <c r="AB97" t="s">
        <v>107</v>
      </c>
      <c r="AC97" t="s">
        <v>391</v>
      </c>
      <c r="AD97" s="37">
        <v>41241</v>
      </c>
      <c r="AE97" s="37">
        <v>0</v>
      </c>
      <c r="AF97" s="37">
        <v>41241</v>
      </c>
    </row>
    <row r="98" spans="1:32">
      <c r="A98" t="s">
        <v>189</v>
      </c>
      <c r="B98" t="s">
        <v>190</v>
      </c>
      <c r="C98" t="s">
        <v>191</v>
      </c>
      <c r="D98" t="s">
        <v>16248</v>
      </c>
      <c r="E98" t="s">
        <v>16249</v>
      </c>
      <c r="F98" t="s">
        <v>16250</v>
      </c>
      <c r="G98" t="s">
        <v>6476</v>
      </c>
      <c r="H98" t="s">
        <v>195</v>
      </c>
      <c r="I98" t="s">
        <v>16251</v>
      </c>
      <c r="J98" t="s">
        <v>16252</v>
      </c>
      <c r="K98" t="s">
        <v>13115</v>
      </c>
      <c r="L98" t="s">
        <v>16253</v>
      </c>
      <c r="M98" s="35">
        <v>46010.511111111111</v>
      </c>
      <c r="N98" s="35">
        <v>46013.583333333343</v>
      </c>
      <c r="P98" t="s">
        <v>1464</v>
      </c>
      <c r="Q98" t="s">
        <v>1464</v>
      </c>
      <c r="R98" t="s">
        <v>15714</v>
      </c>
      <c r="T98" t="s">
        <v>1347</v>
      </c>
      <c r="U98" t="s">
        <v>16234</v>
      </c>
      <c r="V98" t="s">
        <v>16254</v>
      </c>
      <c r="W98" t="s">
        <v>102</v>
      </c>
      <c r="X98" t="s">
        <v>6411</v>
      </c>
      <c r="Y98" t="s">
        <v>13</v>
      </c>
      <c r="Z98" t="s">
        <v>105</v>
      </c>
      <c r="AA98" s="37">
        <v>1</v>
      </c>
      <c r="AB98" t="s">
        <v>107</v>
      </c>
      <c r="AC98" t="s">
        <v>553</v>
      </c>
      <c r="AD98" s="37">
        <v>275729</v>
      </c>
      <c r="AE98" s="37">
        <v>196537</v>
      </c>
      <c r="AF98" s="37">
        <v>275729</v>
      </c>
    </row>
    <row r="99" spans="1:32">
      <c r="A99" t="s">
        <v>189</v>
      </c>
      <c r="B99" t="s">
        <v>190</v>
      </c>
      <c r="C99" t="s">
        <v>191</v>
      </c>
      <c r="D99" t="s">
        <v>2238</v>
      </c>
      <c r="E99" t="s">
        <v>16255</v>
      </c>
      <c r="F99" t="s">
        <v>16256</v>
      </c>
      <c r="G99" t="s">
        <v>6476</v>
      </c>
      <c r="H99" t="s">
        <v>195</v>
      </c>
      <c r="I99" t="s">
        <v>2241</v>
      </c>
      <c r="J99" t="s">
        <v>16257</v>
      </c>
      <c r="K99" t="s">
        <v>13115</v>
      </c>
      <c r="L99" t="s">
        <v>16258</v>
      </c>
      <c r="M99" s="35">
        <v>46010.511111111111</v>
      </c>
      <c r="N99" s="35">
        <v>46018.40902777778</v>
      </c>
      <c r="P99" t="s">
        <v>1464</v>
      </c>
      <c r="Q99" t="s">
        <v>1464</v>
      </c>
      <c r="R99" t="s">
        <v>15714</v>
      </c>
      <c r="T99" t="s">
        <v>100</v>
      </c>
      <c r="U99" t="s">
        <v>6477</v>
      </c>
      <c r="V99" t="s">
        <v>16259</v>
      </c>
      <c r="W99" t="s">
        <v>102</v>
      </c>
      <c r="X99" t="s">
        <v>16260</v>
      </c>
      <c r="Y99" t="s">
        <v>11</v>
      </c>
      <c r="Z99" t="s">
        <v>105</v>
      </c>
      <c r="AA99" s="37">
        <v>1</v>
      </c>
      <c r="AB99" t="s">
        <v>107</v>
      </c>
      <c r="AC99" t="s">
        <v>391</v>
      </c>
      <c r="AD99" s="37">
        <v>144968</v>
      </c>
      <c r="AE99" s="37">
        <v>140396</v>
      </c>
      <c r="AF99" s="37">
        <v>144968</v>
      </c>
    </row>
    <row r="100" spans="1:32">
      <c r="A100" t="s">
        <v>231</v>
      </c>
      <c r="B100" t="s">
        <v>86</v>
      </c>
      <c r="C100" t="s">
        <v>87</v>
      </c>
      <c r="D100" t="s">
        <v>6634</v>
      </c>
      <c r="E100" t="s">
        <v>16261</v>
      </c>
      <c r="F100" t="s">
        <v>16262</v>
      </c>
      <c r="G100" t="s">
        <v>6476</v>
      </c>
      <c r="H100" t="s">
        <v>235</v>
      </c>
      <c r="I100" t="s">
        <v>6635</v>
      </c>
      <c r="J100" t="s">
        <v>16263</v>
      </c>
      <c r="K100" t="s">
        <v>13115</v>
      </c>
      <c r="L100" t="s">
        <v>16264</v>
      </c>
      <c r="M100" s="35">
        <v>46010.511111111111</v>
      </c>
      <c r="N100" s="35">
        <v>46011.583333333343</v>
      </c>
      <c r="P100" t="s">
        <v>1464</v>
      </c>
      <c r="Q100" t="s">
        <v>1464</v>
      </c>
      <c r="R100" t="s">
        <v>15714</v>
      </c>
      <c r="T100" t="s">
        <v>100</v>
      </c>
      <c r="U100" t="s">
        <v>6477</v>
      </c>
      <c r="V100" t="s">
        <v>16265</v>
      </c>
      <c r="W100" t="s">
        <v>102</v>
      </c>
      <c r="X100" t="s">
        <v>16266</v>
      </c>
      <c r="Y100" t="s">
        <v>11</v>
      </c>
      <c r="Z100" t="s">
        <v>105</v>
      </c>
      <c r="AA100" s="37">
        <v>1</v>
      </c>
      <c r="AB100" t="s">
        <v>107</v>
      </c>
      <c r="AC100" t="s">
        <v>1914</v>
      </c>
      <c r="AD100" s="37">
        <v>144968</v>
      </c>
      <c r="AE100" s="37">
        <v>140396</v>
      </c>
      <c r="AF100" s="37">
        <v>144968</v>
      </c>
    </row>
    <row r="101" spans="1:32">
      <c r="A101" t="s">
        <v>85</v>
      </c>
      <c r="B101" t="s">
        <v>86</v>
      </c>
      <c r="C101" t="s">
        <v>87</v>
      </c>
      <c r="D101" t="s">
        <v>202</v>
      </c>
      <c r="E101" t="s">
        <v>16267</v>
      </c>
      <c r="F101" t="s">
        <v>16268</v>
      </c>
      <c r="G101" t="s">
        <v>6476</v>
      </c>
      <c r="H101" t="s">
        <v>93</v>
      </c>
      <c r="I101" t="s">
        <v>85</v>
      </c>
      <c r="J101" t="s">
        <v>16269</v>
      </c>
      <c r="K101" t="s">
        <v>13115</v>
      </c>
      <c r="L101" t="s">
        <v>16270</v>
      </c>
      <c r="M101" s="35">
        <v>46010.511111111111</v>
      </c>
      <c r="N101" s="35">
        <v>46014.34652777778</v>
      </c>
      <c r="P101" t="s">
        <v>1464</v>
      </c>
      <c r="Q101" t="s">
        <v>1464</v>
      </c>
      <c r="T101" t="s">
        <v>1347</v>
      </c>
      <c r="U101" t="s">
        <v>6409</v>
      </c>
      <c r="V101" t="s">
        <v>16271</v>
      </c>
      <c r="W101" t="s">
        <v>102</v>
      </c>
      <c r="Y101" t="s">
        <v>8</v>
      </c>
      <c r="Z101" t="s">
        <v>105</v>
      </c>
      <c r="AA101" s="37">
        <v>2</v>
      </c>
      <c r="AB101" t="s">
        <v>107</v>
      </c>
      <c r="AC101" t="s">
        <v>106</v>
      </c>
      <c r="AD101" s="37">
        <v>131920</v>
      </c>
      <c r="AE101" s="37">
        <v>75096</v>
      </c>
      <c r="AF101" s="37">
        <v>131920</v>
      </c>
    </row>
    <row r="102" spans="1:32">
      <c r="A102" t="s">
        <v>108</v>
      </c>
      <c r="B102" t="s">
        <v>109</v>
      </c>
      <c r="C102" t="s">
        <v>110</v>
      </c>
      <c r="D102" t="s">
        <v>5243</v>
      </c>
      <c r="E102" t="s">
        <v>16272</v>
      </c>
      <c r="F102" t="s">
        <v>16273</v>
      </c>
      <c r="G102" t="s">
        <v>6476</v>
      </c>
      <c r="H102" t="s">
        <v>183</v>
      </c>
      <c r="I102" t="s">
        <v>5246</v>
      </c>
      <c r="J102" t="s">
        <v>16274</v>
      </c>
      <c r="K102" t="s">
        <v>13115</v>
      </c>
      <c r="L102" t="s">
        <v>16275</v>
      </c>
      <c r="M102" s="35">
        <v>46010.511111111111</v>
      </c>
      <c r="N102" s="35">
        <v>46013.520833333343</v>
      </c>
      <c r="P102" t="s">
        <v>1464</v>
      </c>
      <c r="Q102" t="s">
        <v>1464</v>
      </c>
      <c r="T102" t="s">
        <v>100</v>
      </c>
      <c r="U102" t="s">
        <v>6477</v>
      </c>
      <c r="V102" t="s">
        <v>16276</v>
      </c>
      <c r="W102" t="s">
        <v>102</v>
      </c>
      <c r="X102" t="s">
        <v>16277</v>
      </c>
      <c r="Y102" t="s">
        <v>11</v>
      </c>
      <c r="AA102" s="37">
        <v>1</v>
      </c>
      <c r="AB102" t="s">
        <v>107</v>
      </c>
      <c r="AC102" t="s">
        <v>3522</v>
      </c>
      <c r="AD102" s="37">
        <v>144968</v>
      </c>
      <c r="AE102" s="37">
        <v>140396</v>
      </c>
      <c r="AF102" s="37">
        <v>144968</v>
      </c>
    </row>
    <row r="103" spans="1:32">
      <c r="A103" t="s">
        <v>1084</v>
      </c>
      <c r="B103" t="s">
        <v>957</v>
      </c>
      <c r="C103" t="s">
        <v>286</v>
      </c>
      <c r="D103" t="s">
        <v>5462</v>
      </c>
      <c r="E103" t="s">
        <v>16278</v>
      </c>
      <c r="F103" t="s">
        <v>16279</v>
      </c>
      <c r="G103" t="s">
        <v>6476</v>
      </c>
      <c r="H103" t="s">
        <v>2869</v>
      </c>
      <c r="I103" t="s">
        <v>5465</v>
      </c>
      <c r="J103" t="s">
        <v>16280</v>
      </c>
      <c r="K103" t="s">
        <v>13115</v>
      </c>
      <c r="L103" t="s">
        <v>16281</v>
      </c>
      <c r="M103" s="35">
        <v>46010.511111111111</v>
      </c>
      <c r="N103" s="35">
        <v>46017.722916666673</v>
      </c>
      <c r="P103" t="s">
        <v>1464</v>
      </c>
      <c r="Q103" t="s">
        <v>1464</v>
      </c>
      <c r="R103" t="s">
        <v>15714</v>
      </c>
      <c r="T103" t="s">
        <v>1347</v>
      </c>
      <c r="U103" t="s">
        <v>6409</v>
      </c>
      <c r="V103" t="s">
        <v>16282</v>
      </c>
      <c r="W103" t="s">
        <v>102</v>
      </c>
      <c r="Y103" t="s">
        <v>15</v>
      </c>
      <c r="Z103" t="s">
        <v>105</v>
      </c>
      <c r="AA103" s="37">
        <v>1</v>
      </c>
      <c r="AB103" t="s">
        <v>107</v>
      </c>
      <c r="AC103" t="s">
        <v>1094</v>
      </c>
      <c r="AD103" s="37">
        <v>479589</v>
      </c>
      <c r="AE103" s="37">
        <v>196537</v>
      </c>
      <c r="AF103" s="37">
        <v>479589</v>
      </c>
    </row>
    <row r="104" spans="1:32">
      <c r="A104" t="s">
        <v>284</v>
      </c>
      <c r="B104" t="s">
        <v>957</v>
      </c>
      <c r="C104" t="s">
        <v>286</v>
      </c>
      <c r="D104" t="s">
        <v>6610</v>
      </c>
      <c r="E104" t="s">
        <v>16283</v>
      </c>
      <c r="F104" t="s">
        <v>16284</v>
      </c>
      <c r="G104" t="s">
        <v>6476</v>
      </c>
      <c r="H104" t="s">
        <v>290</v>
      </c>
      <c r="I104" t="s">
        <v>1711</v>
      </c>
      <c r="J104" t="s">
        <v>16285</v>
      </c>
      <c r="K104" t="s">
        <v>13115</v>
      </c>
      <c r="L104" t="s">
        <v>16286</v>
      </c>
      <c r="M104" s="35">
        <v>46010.511111111111</v>
      </c>
      <c r="N104" s="35">
        <v>46011.64166666667</v>
      </c>
      <c r="P104" t="s">
        <v>1464</v>
      </c>
      <c r="Q104" t="s">
        <v>1464</v>
      </c>
      <c r="R104" t="s">
        <v>15714</v>
      </c>
      <c r="T104" t="s">
        <v>1347</v>
      </c>
      <c r="U104" t="s">
        <v>6409</v>
      </c>
      <c r="V104" t="s">
        <v>16287</v>
      </c>
      <c r="W104" t="s">
        <v>102</v>
      </c>
      <c r="Y104" t="s">
        <v>11</v>
      </c>
      <c r="Z104" t="s">
        <v>105</v>
      </c>
      <c r="AA104" s="37">
        <v>1</v>
      </c>
      <c r="AB104" t="s">
        <v>107</v>
      </c>
      <c r="AC104" t="s">
        <v>810</v>
      </c>
      <c r="AD104" s="37">
        <v>144968</v>
      </c>
      <c r="AE104" s="37">
        <v>140396</v>
      </c>
      <c r="AF104" s="37">
        <v>144968</v>
      </c>
    </row>
    <row r="105" spans="1:32">
      <c r="A105" t="s">
        <v>1084</v>
      </c>
      <c r="B105" t="s">
        <v>957</v>
      </c>
      <c r="C105" t="s">
        <v>286</v>
      </c>
      <c r="D105" t="s">
        <v>2683</v>
      </c>
      <c r="E105" t="s">
        <v>16288</v>
      </c>
      <c r="F105" t="s">
        <v>16289</v>
      </c>
      <c r="G105" t="s">
        <v>6476</v>
      </c>
      <c r="H105" t="s">
        <v>1088</v>
      </c>
      <c r="I105" t="s">
        <v>1084</v>
      </c>
      <c r="J105" t="s">
        <v>16290</v>
      </c>
      <c r="K105" t="s">
        <v>13115</v>
      </c>
      <c r="L105" t="s">
        <v>16291</v>
      </c>
      <c r="M105" s="35">
        <v>46010.511111111111</v>
      </c>
      <c r="N105" s="35">
        <v>46015.328472222223</v>
      </c>
      <c r="P105" t="s">
        <v>1464</v>
      </c>
      <c r="Q105" t="s">
        <v>1464</v>
      </c>
      <c r="R105" t="s">
        <v>15714</v>
      </c>
      <c r="T105" t="s">
        <v>100</v>
      </c>
      <c r="U105" t="s">
        <v>6477</v>
      </c>
      <c r="V105" t="s">
        <v>16292</v>
      </c>
      <c r="W105" t="s">
        <v>102</v>
      </c>
      <c r="X105" t="s">
        <v>16293</v>
      </c>
      <c r="Y105" t="s">
        <v>8</v>
      </c>
      <c r="Z105" t="s">
        <v>105</v>
      </c>
      <c r="AA105" s="37">
        <v>1</v>
      </c>
      <c r="AB105" t="s">
        <v>107</v>
      </c>
      <c r="AC105" t="s">
        <v>1506</v>
      </c>
      <c r="AD105" s="37">
        <v>65960</v>
      </c>
      <c r="AE105" s="37">
        <v>75096</v>
      </c>
      <c r="AF105" s="37">
        <v>65960</v>
      </c>
    </row>
    <row r="106" spans="1:32">
      <c r="A106" t="s">
        <v>242</v>
      </c>
      <c r="B106" t="s">
        <v>248</v>
      </c>
      <c r="C106" t="s">
        <v>244</v>
      </c>
      <c r="D106" t="s">
        <v>309</v>
      </c>
      <c r="E106" t="s">
        <v>16294</v>
      </c>
      <c r="F106" t="s">
        <v>16295</v>
      </c>
      <c r="G106" t="s">
        <v>6476</v>
      </c>
      <c r="H106" t="s">
        <v>248</v>
      </c>
      <c r="I106" t="s">
        <v>242</v>
      </c>
      <c r="J106" t="s">
        <v>16296</v>
      </c>
      <c r="K106" t="s">
        <v>13115</v>
      </c>
      <c r="L106" t="s">
        <v>16297</v>
      </c>
      <c r="M106" s="35">
        <v>46010.511111111111</v>
      </c>
      <c r="N106" s="35">
        <v>46013.584722222222</v>
      </c>
      <c r="P106" t="s">
        <v>1464</v>
      </c>
      <c r="Q106" t="s">
        <v>1464</v>
      </c>
      <c r="R106" t="s">
        <v>15714</v>
      </c>
      <c r="T106" t="s">
        <v>1347</v>
      </c>
      <c r="U106" t="s">
        <v>6481</v>
      </c>
      <c r="V106" t="s">
        <v>16298</v>
      </c>
      <c r="W106" t="s">
        <v>102</v>
      </c>
      <c r="X106" t="s">
        <v>107</v>
      </c>
      <c r="Y106" t="s">
        <v>8</v>
      </c>
      <c r="Z106" t="s">
        <v>105</v>
      </c>
      <c r="AA106" s="37">
        <v>1</v>
      </c>
      <c r="AB106" t="s">
        <v>107</v>
      </c>
      <c r="AC106" t="s">
        <v>1650</v>
      </c>
      <c r="AD106" s="37">
        <v>65960</v>
      </c>
      <c r="AE106" s="37">
        <v>75096</v>
      </c>
      <c r="AF106" s="37">
        <v>65960</v>
      </c>
    </row>
    <row r="107" spans="1:32">
      <c r="A107" t="s">
        <v>242</v>
      </c>
      <c r="B107" t="s">
        <v>248</v>
      </c>
      <c r="C107" t="s">
        <v>244</v>
      </c>
      <c r="D107" t="s">
        <v>427</v>
      </c>
      <c r="E107" t="s">
        <v>16299</v>
      </c>
      <c r="F107" t="s">
        <v>16300</v>
      </c>
      <c r="G107" t="s">
        <v>6476</v>
      </c>
      <c r="H107" t="s">
        <v>248</v>
      </c>
      <c r="I107" t="s">
        <v>430</v>
      </c>
      <c r="J107" t="s">
        <v>16301</v>
      </c>
      <c r="K107" t="s">
        <v>13115</v>
      </c>
      <c r="L107" t="s">
        <v>16302</v>
      </c>
      <c r="M107" s="35">
        <v>46010.511111111111</v>
      </c>
      <c r="N107" s="35">
        <v>46014.678472222222</v>
      </c>
      <c r="P107" t="s">
        <v>1464</v>
      </c>
      <c r="Q107" t="s">
        <v>1464</v>
      </c>
      <c r="R107" t="s">
        <v>15714</v>
      </c>
      <c r="T107" t="s">
        <v>1347</v>
      </c>
      <c r="U107" t="s">
        <v>6409</v>
      </c>
      <c r="V107" t="s">
        <v>16303</v>
      </c>
      <c r="W107" t="s">
        <v>102</v>
      </c>
      <c r="X107" t="s">
        <v>107</v>
      </c>
      <c r="Y107" t="s">
        <v>13</v>
      </c>
      <c r="Z107" t="s">
        <v>105</v>
      </c>
      <c r="AA107" s="37">
        <v>1</v>
      </c>
      <c r="AB107" t="s">
        <v>107</v>
      </c>
      <c r="AC107" t="s">
        <v>1650</v>
      </c>
      <c r="AD107" s="37">
        <v>275729</v>
      </c>
      <c r="AE107" s="37">
        <v>196537</v>
      </c>
      <c r="AF107" s="37">
        <v>275729</v>
      </c>
    </row>
    <row r="108" spans="1:32">
      <c r="A108" t="s">
        <v>159</v>
      </c>
      <c r="B108" t="s">
        <v>109</v>
      </c>
      <c r="C108" t="s">
        <v>160</v>
      </c>
      <c r="D108" t="s">
        <v>1076</v>
      </c>
      <c r="E108" t="s">
        <v>16304</v>
      </c>
      <c r="F108" t="s">
        <v>16305</v>
      </c>
      <c r="G108" t="s">
        <v>6476</v>
      </c>
      <c r="H108" t="s">
        <v>165</v>
      </c>
      <c r="I108" t="s">
        <v>1079</v>
      </c>
      <c r="J108" t="s">
        <v>16306</v>
      </c>
      <c r="K108" t="s">
        <v>13115</v>
      </c>
      <c r="L108" t="s">
        <v>16307</v>
      </c>
      <c r="M108" s="35">
        <v>46010.511111111111</v>
      </c>
      <c r="N108" s="35">
        <v>46014.689583333333</v>
      </c>
      <c r="P108" t="s">
        <v>1464</v>
      </c>
      <c r="Q108" t="s">
        <v>1464</v>
      </c>
      <c r="R108" t="s">
        <v>15714</v>
      </c>
      <c r="T108" t="s">
        <v>100</v>
      </c>
      <c r="U108" t="s">
        <v>6477</v>
      </c>
      <c r="V108" t="s">
        <v>16308</v>
      </c>
      <c r="W108" t="s">
        <v>102</v>
      </c>
      <c r="X108" t="s">
        <v>16309</v>
      </c>
      <c r="Y108" t="s">
        <v>11</v>
      </c>
      <c r="Z108" t="s">
        <v>105</v>
      </c>
      <c r="AA108" s="37">
        <v>1</v>
      </c>
      <c r="AB108" t="s">
        <v>107</v>
      </c>
      <c r="AC108" t="s">
        <v>1252</v>
      </c>
      <c r="AD108" s="37">
        <v>144968</v>
      </c>
      <c r="AE108" s="37">
        <v>140396</v>
      </c>
      <c r="AF108" s="37">
        <v>144968</v>
      </c>
    </row>
    <row r="109" spans="1:32">
      <c r="A109" t="s">
        <v>297</v>
      </c>
      <c r="B109" t="s">
        <v>109</v>
      </c>
      <c r="C109" t="s">
        <v>110</v>
      </c>
      <c r="D109" t="s">
        <v>4029</v>
      </c>
      <c r="E109" t="s">
        <v>16310</v>
      </c>
      <c r="F109" t="s">
        <v>16311</v>
      </c>
      <c r="G109" t="s">
        <v>6476</v>
      </c>
      <c r="H109" t="s">
        <v>302</v>
      </c>
      <c r="I109" t="s">
        <v>4032</v>
      </c>
      <c r="J109" t="s">
        <v>16312</v>
      </c>
      <c r="K109" t="s">
        <v>13115</v>
      </c>
      <c r="L109" t="s">
        <v>16313</v>
      </c>
      <c r="M109" s="35">
        <v>46014.475694444453</v>
      </c>
      <c r="N109" s="35">
        <v>46016.383333333331</v>
      </c>
      <c r="P109" t="s">
        <v>1464</v>
      </c>
      <c r="Q109" t="s">
        <v>1464</v>
      </c>
      <c r="R109" t="s">
        <v>15714</v>
      </c>
      <c r="T109" t="s">
        <v>100</v>
      </c>
      <c r="U109" t="s">
        <v>6477</v>
      </c>
      <c r="V109" t="s">
        <v>16314</v>
      </c>
      <c r="W109" t="s">
        <v>102</v>
      </c>
      <c r="X109" t="s">
        <v>16315</v>
      </c>
      <c r="Y109" t="s">
        <v>11</v>
      </c>
      <c r="Z109" t="s">
        <v>105</v>
      </c>
      <c r="AA109" s="37">
        <v>1</v>
      </c>
      <c r="AB109" t="s">
        <v>107</v>
      </c>
      <c r="AC109" t="s">
        <v>359</v>
      </c>
      <c r="AD109" s="37">
        <v>144968</v>
      </c>
      <c r="AE109" s="37">
        <v>140396</v>
      </c>
      <c r="AF109" s="37">
        <v>144968</v>
      </c>
    </row>
    <row r="110" spans="1:32">
      <c r="A110" t="s">
        <v>231</v>
      </c>
      <c r="B110" t="s">
        <v>86</v>
      </c>
      <c r="C110" t="s">
        <v>87</v>
      </c>
      <c r="D110" t="s">
        <v>409</v>
      </c>
      <c r="E110" t="s">
        <v>16316</v>
      </c>
      <c r="F110" t="s">
        <v>16317</v>
      </c>
      <c r="G110" t="s">
        <v>6476</v>
      </c>
      <c r="H110" t="s">
        <v>235</v>
      </c>
      <c r="I110" t="s">
        <v>412</v>
      </c>
      <c r="J110" t="s">
        <v>16318</v>
      </c>
      <c r="K110" t="s">
        <v>13115</v>
      </c>
      <c r="L110" t="s">
        <v>16319</v>
      </c>
      <c r="M110" s="35">
        <v>46014.475694444453</v>
      </c>
      <c r="N110" s="35">
        <v>46017.602777777778</v>
      </c>
      <c r="P110" t="s">
        <v>1464</v>
      </c>
      <c r="Q110" t="s">
        <v>1464</v>
      </c>
      <c r="R110" t="s">
        <v>15714</v>
      </c>
      <c r="T110" t="s">
        <v>1483</v>
      </c>
      <c r="U110" t="s">
        <v>6481</v>
      </c>
      <c r="V110" t="s">
        <v>16320</v>
      </c>
      <c r="W110" t="s">
        <v>955</v>
      </c>
      <c r="Y110" t="s">
        <v>11</v>
      </c>
      <c r="Z110" t="s">
        <v>105</v>
      </c>
      <c r="AA110" s="37">
        <v>0</v>
      </c>
      <c r="AB110" t="s">
        <v>107</v>
      </c>
      <c r="AC110" t="s">
        <v>241</v>
      </c>
      <c r="AD110" s="37">
        <v>41241</v>
      </c>
      <c r="AE110" s="37">
        <v>0</v>
      </c>
      <c r="AF110" s="37">
        <v>41241</v>
      </c>
    </row>
    <row r="111" spans="1:32">
      <c r="A111" t="s">
        <v>297</v>
      </c>
      <c r="B111" t="s">
        <v>109</v>
      </c>
      <c r="C111" t="s">
        <v>110</v>
      </c>
      <c r="D111" t="s">
        <v>352</v>
      </c>
      <c r="E111" t="s">
        <v>16321</v>
      </c>
      <c r="F111" t="s">
        <v>16322</v>
      </c>
      <c r="G111" t="s">
        <v>6476</v>
      </c>
      <c r="H111" t="s">
        <v>302</v>
      </c>
      <c r="I111" t="s">
        <v>297</v>
      </c>
      <c r="J111" t="s">
        <v>16323</v>
      </c>
      <c r="K111" t="s">
        <v>13115</v>
      </c>
      <c r="L111" t="s">
        <v>16324</v>
      </c>
      <c r="M111" s="35">
        <v>46014.475694444453</v>
      </c>
      <c r="N111" s="35">
        <v>46017.503472222219</v>
      </c>
      <c r="P111" t="s">
        <v>1464</v>
      </c>
      <c r="Q111" t="s">
        <v>1464</v>
      </c>
      <c r="R111" t="s">
        <v>15714</v>
      </c>
      <c r="T111" t="s">
        <v>1347</v>
      </c>
      <c r="U111" t="s">
        <v>6409</v>
      </c>
      <c r="V111" t="s">
        <v>16325</v>
      </c>
      <c r="W111" t="s">
        <v>102</v>
      </c>
      <c r="X111" t="s">
        <v>3332</v>
      </c>
      <c r="Y111" t="s">
        <v>8</v>
      </c>
      <c r="Z111" t="s">
        <v>105</v>
      </c>
      <c r="AA111" s="37">
        <v>1</v>
      </c>
      <c r="AB111" t="s">
        <v>107</v>
      </c>
      <c r="AC111" t="s">
        <v>1005</v>
      </c>
      <c r="AD111" s="37">
        <v>65960</v>
      </c>
      <c r="AE111" s="37">
        <v>75096</v>
      </c>
      <c r="AF111" s="37">
        <v>65960</v>
      </c>
    </row>
    <row r="112" spans="1:32">
      <c r="A112" t="s">
        <v>297</v>
      </c>
      <c r="B112" t="s">
        <v>109</v>
      </c>
      <c r="C112" t="s">
        <v>110</v>
      </c>
      <c r="D112" t="s">
        <v>6519</v>
      </c>
      <c r="E112" t="s">
        <v>16326</v>
      </c>
      <c r="F112" t="s">
        <v>16327</v>
      </c>
      <c r="G112" t="s">
        <v>6476</v>
      </c>
      <c r="H112" t="s">
        <v>302</v>
      </c>
      <c r="I112" t="s">
        <v>6520</v>
      </c>
      <c r="J112" t="s">
        <v>16328</v>
      </c>
      <c r="K112" t="s">
        <v>13115</v>
      </c>
      <c r="L112" t="s">
        <v>16329</v>
      </c>
      <c r="M112" s="35">
        <v>46014.475694444453</v>
      </c>
      <c r="N112" s="35">
        <v>46021.70208333333</v>
      </c>
      <c r="P112" t="s">
        <v>1464</v>
      </c>
      <c r="Q112" t="s">
        <v>1464</v>
      </c>
      <c r="R112" t="s">
        <v>15714</v>
      </c>
      <c r="T112" t="s">
        <v>1347</v>
      </c>
      <c r="U112" t="s">
        <v>6481</v>
      </c>
      <c r="V112" t="s">
        <v>16330</v>
      </c>
      <c r="W112" t="s">
        <v>102</v>
      </c>
      <c r="X112" t="s">
        <v>16331</v>
      </c>
      <c r="Y112" t="s">
        <v>11</v>
      </c>
      <c r="Z112" t="s">
        <v>105</v>
      </c>
      <c r="AA112" s="37">
        <v>1</v>
      </c>
      <c r="AB112" t="s">
        <v>107</v>
      </c>
      <c r="AC112" t="s">
        <v>1215</v>
      </c>
      <c r="AD112" s="37">
        <v>144968</v>
      </c>
      <c r="AE112" s="37">
        <v>140396</v>
      </c>
      <c r="AF112" s="37">
        <v>144968</v>
      </c>
    </row>
    <row r="113" spans="1:32">
      <c r="A113" t="s">
        <v>189</v>
      </c>
      <c r="B113" t="s">
        <v>190</v>
      </c>
      <c r="C113" t="s">
        <v>191</v>
      </c>
      <c r="D113" t="s">
        <v>596</v>
      </c>
      <c r="E113" t="s">
        <v>16332</v>
      </c>
      <c r="F113" t="s">
        <v>16333</v>
      </c>
      <c r="G113" t="s">
        <v>6476</v>
      </c>
      <c r="H113" t="s">
        <v>195</v>
      </c>
      <c r="I113" t="s">
        <v>599</v>
      </c>
      <c r="J113" t="s">
        <v>16334</v>
      </c>
      <c r="K113" t="s">
        <v>13115</v>
      </c>
      <c r="L113" t="s">
        <v>16335</v>
      </c>
      <c r="M113" s="35">
        <v>46014.475694444453</v>
      </c>
      <c r="N113" s="35">
        <v>46017.720138888893</v>
      </c>
      <c r="P113" t="s">
        <v>1464</v>
      </c>
      <c r="Q113" t="s">
        <v>1464</v>
      </c>
      <c r="R113" t="s">
        <v>15714</v>
      </c>
      <c r="T113" t="s">
        <v>100</v>
      </c>
      <c r="U113" t="s">
        <v>6477</v>
      </c>
      <c r="V113" t="s">
        <v>16336</v>
      </c>
      <c r="W113" t="s">
        <v>102</v>
      </c>
      <c r="X113" t="s">
        <v>16337</v>
      </c>
      <c r="Y113" t="s">
        <v>11</v>
      </c>
      <c r="Z113" t="s">
        <v>105</v>
      </c>
      <c r="AA113" s="37">
        <v>1</v>
      </c>
      <c r="AB113" t="s">
        <v>107</v>
      </c>
      <c r="AC113" t="s">
        <v>400</v>
      </c>
      <c r="AD113" s="37">
        <v>144968</v>
      </c>
      <c r="AE113" s="37">
        <v>140396</v>
      </c>
      <c r="AF113" s="37">
        <v>144968</v>
      </c>
    </row>
    <row r="114" spans="1:32">
      <c r="A114" t="s">
        <v>242</v>
      </c>
      <c r="B114" t="s">
        <v>248</v>
      </c>
      <c r="C114" t="s">
        <v>244</v>
      </c>
      <c r="D114" t="s">
        <v>309</v>
      </c>
      <c r="E114" t="s">
        <v>16338</v>
      </c>
      <c r="F114" t="s">
        <v>16339</v>
      </c>
      <c r="G114" t="s">
        <v>6476</v>
      </c>
      <c r="H114" t="s">
        <v>248</v>
      </c>
      <c r="I114" t="s">
        <v>242</v>
      </c>
      <c r="J114" t="s">
        <v>16340</v>
      </c>
      <c r="K114" t="s">
        <v>13115</v>
      </c>
      <c r="L114" t="s">
        <v>16341</v>
      </c>
      <c r="M114" s="35">
        <v>46014.475694444453</v>
      </c>
      <c r="N114" s="35">
        <v>46015.46875</v>
      </c>
      <c r="P114" t="s">
        <v>1464</v>
      </c>
      <c r="Q114" t="s">
        <v>1464</v>
      </c>
      <c r="R114" t="s">
        <v>15714</v>
      </c>
      <c r="T114" t="s">
        <v>1347</v>
      </c>
      <c r="U114" t="s">
        <v>8269</v>
      </c>
      <c r="V114" t="s">
        <v>16342</v>
      </c>
      <c r="W114" t="s">
        <v>102</v>
      </c>
      <c r="Y114" t="s">
        <v>8</v>
      </c>
      <c r="Z114" t="s">
        <v>105</v>
      </c>
      <c r="AA114" s="37">
        <v>1</v>
      </c>
      <c r="AB114" t="s">
        <v>107</v>
      </c>
      <c r="AC114" t="s">
        <v>1929</v>
      </c>
      <c r="AD114" s="37">
        <v>65960</v>
      </c>
      <c r="AE114" s="37">
        <v>75096</v>
      </c>
      <c r="AF114" s="37">
        <v>65960</v>
      </c>
    </row>
    <row r="115" spans="1:32">
      <c r="A115" t="s">
        <v>242</v>
      </c>
      <c r="B115" t="s">
        <v>243</v>
      </c>
      <c r="C115" t="s">
        <v>244</v>
      </c>
      <c r="D115" t="s">
        <v>309</v>
      </c>
      <c r="E115" t="s">
        <v>16343</v>
      </c>
      <c r="F115" t="s">
        <v>13880</v>
      </c>
      <c r="G115" t="s">
        <v>6476</v>
      </c>
      <c r="H115" t="s">
        <v>248</v>
      </c>
      <c r="I115" t="s">
        <v>242</v>
      </c>
      <c r="J115" t="s">
        <v>13881</v>
      </c>
      <c r="K115" t="s">
        <v>13115</v>
      </c>
      <c r="L115" t="s">
        <v>16344</v>
      </c>
      <c r="M115" s="35">
        <v>46015.507638888892</v>
      </c>
      <c r="N115" s="35">
        <v>46016.386805555558</v>
      </c>
      <c r="P115" t="s">
        <v>1464</v>
      </c>
      <c r="Q115" t="s">
        <v>7495</v>
      </c>
      <c r="R115" t="s">
        <v>15714</v>
      </c>
      <c r="T115" t="s">
        <v>100</v>
      </c>
      <c r="U115" t="s">
        <v>16345</v>
      </c>
      <c r="V115" t="s">
        <v>16346</v>
      </c>
      <c r="W115" t="s">
        <v>102</v>
      </c>
      <c r="X115" t="s">
        <v>16347</v>
      </c>
      <c r="Y115" t="s">
        <v>8</v>
      </c>
      <c r="Z115" t="s">
        <v>105</v>
      </c>
      <c r="AA115" s="37">
        <v>1</v>
      </c>
      <c r="AB115" t="s">
        <v>107</v>
      </c>
      <c r="AC115" t="s">
        <v>2012</v>
      </c>
      <c r="AD115" s="37">
        <v>65960</v>
      </c>
      <c r="AE115" s="37">
        <v>75096</v>
      </c>
      <c r="AF115" s="37">
        <v>65960</v>
      </c>
    </row>
    <row r="116" spans="1:32">
      <c r="A116" t="s">
        <v>492</v>
      </c>
      <c r="B116" t="s">
        <v>957</v>
      </c>
      <c r="C116" t="s">
        <v>286</v>
      </c>
      <c r="D116" t="s">
        <v>493</v>
      </c>
      <c r="E116" t="s">
        <v>16348</v>
      </c>
      <c r="F116" t="s">
        <v>16349</v>
      </c>
      <c r="G116" t="s">
        <v>6476</v>
      </c>
      <c r="H116" t="s">
        <v>496</v>
      </c>
      <c r="I116" t="s">
        <v>492</v>
      </c>
      <c r="J116" t="s">
        <v>16350</v>
      </c>
      <c r="K116" t="s">
        <v>13115</v>
      </c>
      <c r="L116" t="s">
        <v>16351</v>
      </c>
      <c r="M116" s="35">
        <v>46017.394444444442</v>
      </c>
      <c r="N116" s="35">
        <v>46018.536111111112</v>
      </c>
      <c r="P116" t="s">
        <v>1464</v>
      </c>
      <c r="Q116" t="s">
        <v>1464</v>
      </c>
      <c r="R116" t="s">
        <v>16352</v>
      </c>
      <c r="T116" t="s">
        <v>100</v>
      </c>
      <c r="U116" t="s">
        <v>6477</v>
      </c>
      <c r="V116" t="s">
        <v>16353</v>
      </c>
      <c r="W116" t="s">
        <v>102</v>
      </c>
      <c r="X116" t="s">
        <v>16354</v>
      </c>
      <c r="Y116" t="s">
        <v>8</v>
      </c>
      <c r="Z116" t="s">
        <v>105</v>
      </c>
      <c r="AA116" s="37">
        <v>1</v>
      </c>
      <c r="AB116" t="s">
        <v>107</v>
      </c>
      <c r="AC116" t="s">
        <v>501</v>
      </c>
      <c r="AD116" s="37">
        <v>65960</v>
      </c>
      <c r="AE116" s="37">
        <v>75096</v>
      </c>
      <c r="AF116" s="37">
        <v>65960</v>
      </c>
    </row>
    <row r="117" spans="1:32">
      <c r="A117" t="s">
        <v>242</v>
      </c>
      <c r="B117" t="s">
        <v>248</v>
      </c>
      <c r="C117" t="s">
        <v>244</v>
      </c>
      <c r="D117" t="s">
        <v>6562</v>
      </c>
      <c r="E117" t="s">
        <v>16355</v>
      </c>
      <c r="F117" t="s">
        <v>16356</v>
      </c>
      <c r="G117" t="s">
        <v>6476</v>
      </c>
      <c r="H117" t="s">
        <v>248</v>
      </c>
      <c r="I117" t="s">
        <v>6563</v>
      </c>
      <c r="J117" t="s">
        <v>13852</v>
      </c>
      <c r="K117" t="s">
        <v>13115</v>
      </c>
      <c r="L117" t="s">
        <v>16357</v>
      </c>
      <c r="M117" s="35">
        <v>46017.686805555553</v>
      </c>
      <c r="N117" s="35">
        <v>46020.345833333333</v>
      </c>
      <c r="P117" t="s">
        <v>1464</v>
      </c>
      <c r="Q117" t="s">
        <v>7495</v>
      </c>
      <c r="R117" t="s">
        <v>15714</v>
      </c>
      <c r="T117" t="s">
        <v>100</v>
      </c>
      <c r="U117" t="s">
        <v>6477</v>
      </c>
      <c r="V117" t="s">
        <v>16358</v>
      </c>
      <c r="W117" t="s">
        <v>102</v>
      </c>
      <c r="X117" t="s">
        <v>16359</v>
      </c>
      <c r="Y117" t="s">
        <v>13</v>
      </c>
      <c r="Z117" t="s">
        <v>105</v>
      </c>
      <c r="AA117" s="37">
        <v>1</v>
      </c>
      <c r="AB117" t="s">
        <v>107</v>
      </c>
      <c r="AC117" t="s">
        <v>1929</v>
      </c>
      <c r="AD117" s="37">
        <v>275729</v>
      </c>
      <c r="AE117" s="37">
        <v>196537</v>
      </c>
      <c r="AF117" s="37">
        <v>275729</v>
      </c>
    </row>
    <row r="118" spans="1:32">
      <c r="A118" t="s">
        <v>626</v>
      </c>
      <c r="B118" t="s">
        <v>124</v>
      </c>
      <c r="C118" t="s">
        <v>125</v>
      </c>
      <c r="D118" t="s">
        <v>627</v>
      </c>
      <c r="E118" t="s">
        <v>16360</v>
      </c>
      <c r="F118" t="s">
        <v>16361</v>
      </c>
      <c r="G118" t="s">
        <v>6476</v>
      </c>
      <c r="H118" t="s">
        <v>630</v>
      </c>
      <c r="I118" t="s">
        <v>626</v>
      </c>
      <c r="J118" t="s">
        <v>16362</v>
      </c>
      <c r="K118" t="s">
        <v>13115</v>
      </c>
      <c r="L118" t="s">
        <v>16363</v>
      </c>
      <c r="M118" s="35">
        <v>46021.457638888889</v>
      </c>
      <c r="N118" s="35">
        <v>46021.704861111109</v>
      </c>
      <c r="P118" t="s">
        <v>1464</v>
      </c>
      <c r="Q118" t="s">
        <v>7495</v>
      </c>
      <c r="R118" t="s">
        <v>15714</v>
      </c>
      <c r="T118" t="s">
        <v>100</v>
      </c>
      <c r="U118" t="s">
        <v>6477</v>
      </c>
      <c r="V118" t="s">
        <v>16364</v>
      </c>
      <c r="W118" t="s">
        <v>102</v>
      </c>
      <c r="X118" t="s">
        <v>16365</v>
      </c>
      <c r="Y118" t="s">
        <v>8</v>
      </c>
      <c r="Z118" t="s">
        <v>105</v>
      </c>
      <c r="AA118" s="37">
        <v>1</v>
      </c>
      <c r="AB118" t="s">
        <v>107</v>
      </c>
      <c r="AC118" t="s">
        <v>635</v>
      </c>
      <c r="AD118" s="37">
        <v>65960</v>
      </c>
      <c r="AE118" s="37">
        <v>75096</v>
      </c>
      <c r="AF118" s="37">
        <v>65960</v>
      </c>
    </row>
  </sheetData>
  <autoFilter ref="A1:AF118"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7"/>
  <sheetViews>
    <sheetView topLeftCell="T1" workbookViewId="0">
      <selection activeCell="AC1" sqref="AC1:AC1048576"/>
    </sheetView>
  </sheetViews>
  <sheetFormatPr baseColWidth="10" defaultColWidth="9.109375" defaultRowHeight="14.4"/>
  <cols>
    <col min="1" max="1" width="13" customWidth="1"/>
    <col min="2" max="2" width="14" customWidth="1"/>
    <col min="3" max="3" width="27" customWidth="1"/>
    <col min="4" max="4" width="13" customWidth="1"/>
    <col min="5" max="5" width="21" customWidth="1"/>
    <col min="6" max="6" width="12" customWidth="1"/>
    <col min="7" max="7" width="11" customWidth="1"/>
    <col min="8" max="8" width="24" customWidth="1"/>
    <col min="9" max="9" width="14" customWidth="1"/>
    <col min="10" max="10" width="13" customWidth="1"/>
    <col min="11" max="11" width="19" customWidth="1"/>
    <col min="12" max="12" width="10" customWidth="1"/>
    <col min="13" max="13" width="31" customWidth="1"/>
    <col min="14" max="14" width="21" customWidth="1"/>
    <col min="15" max="15" width="28" customWidth="1"/>
    <col min="16" max="16" width="13" customWidth="1"/>
    <col min="17" max="17" width="10" customWidth="1"/>
    <col min="18" max="18" width="33" customWidth="1"/>
    <col min="19" max="19" width="50" customWidth="1"/>
    <col min="20" max="20" width="19" customWidth="1"/>
    <col min="21" max="22" width="14" customWidth="1"/>
    <col min="23" max="23" width="18" customWidth="1"/>
    <col min="24" max="24" width="39" customWidth="1"/>
    <col min="25" max="25" width="16" customWidth="1"/>
    <col min="26" max="26" width="15" customWidth="1"/>
    <col min="27" max="27" width="34" customWidth="1"/>
    <col min="28" max="28" width="39" customWidth="1"/>
    <col min="29" max="29" width="13" customWidth="1"/>
  </cols>
  <sheetData>
    <row r="1" spans="1:29" ht="28.8">
      <c r="A1" s="36" t="s">
        <v>56</v>
      </c>
      <c r="B1" s="36" t="s">
        <v>57</v>
      </c>
      <c r="C1" s="36" t="s">
        <v>58</v>
      </c>
      <c r="D1" s="36" t="s">
        <v>59</v>
      </c>
      <c r="E1" s="36" t="s">
        <v>60</v>
      </c>
      <c r="F1" s="36" t="s">
        <v>61</v>
      </c>
      <c r="G1" s="36" t="s">
        <v>62</v>
      </c>
      <c r="H1" s="36" t="s">
        <v>63</v>
      </c>
      <c r="I1" s="36" t="s">
        <v>64</v>
      </c>
      <c r="J1" s="36" t="s">
        <v>65</v>
      </c>
      <c r="K1" s="36" t="s">
        <v>66</v>
      </c>
      <c r="L1" s="36" t="s">
        <v>67</v>
      </c>
      <c r="M1" s="36" t="s">
        <v>68</v>
      </c>
      <c r="N1" s="36" t="s">
        <v>69</v>
      </c>
      <c r="O1" s="36" t="s">
        <v>70</v>
      </c>
      <c r="P1" s="36" t="s">
        <v>824</v>
      </c>
      <c r="Q1" s="36" t="s">
        <v>825</v>
      </c>
      <c r="R1" s="36" t="s">
        <v>73</v>
      </c>
      <c r="S1" s="36" t="s">
        <v>74</v>
      </c>
      <c r="T1" s="36" t="s">
        <v>75</v>
      </c>
      <c r="U1" s="36" t="s">
        <v>76</v>
      </c>
      <c r="V1" s="36" t="s">
        <v>77</v>
      </c>
      <c r="W1" s="36" t="s">
        <v>78</v>
      </c>
      <c r="X1" s="36" t="s">
        <v>79</v>
      </c>
      <c r="Y1" s="36" t="s">
        <v>80</v>
      </c>
      <c r="Z1" s="36" t="s">
        <v>81</v>
      </c>
      <c r="AA1" s="36" t="s">
        <v>82</v>
      </c>
      <c r="AB1" s="36" t="s">
        <v>83</v>
      </c>
      <c r="AC1" s="36" t="s">
        <v>84</v>
      </c>
    </row>
    <row r="2" spans="1:29">
      <c r="A2" t="s">
        <v>189</v>
      </c>
      <c r="B2" t="s">
        <v>190</v>
      </c>
      <c r="C2" t="s">
        <v>191</v>
      </c>
      <c r="D2" t="s">
        <v>826</v>
      </c>
      <c r="E2" t="s">
        <v>827</v>
      </c>
      <c r="F2" t="s">
        <v>828</v>
      </c>
      <c r="G2" t="s">
        <v>91</v>
      </c>
      <c r="H2" t="s">
        <v>829</v>
      </c>
      <c r="I2" t="s">
        <v>195</v>
      </c>
      <c r="J2" t="s">
        <v>830</v>
      </c>
      <c r="K2" t="s">
        <v>831</v>
      </c>
      <c r="L2" t="s">
        <v>832</v>
      </c>
      <c r="M2" t="s">
        <v>833</v>
      </c>
      <c r="N2" s="35">
        <v>45995.333333333343</v>
      </c>
      <c r="O2" s="35">
        <v>46000.650694444441</v>
      </c>
      <c r="R2" t="s">
        <v>100</v>
      </c>
      <c r="S2" t="s">
        <v>834</v>
      </c>
      <c r="T2" t="s">
        <v>102</v>
      </c>
      <c r="U2" t="s">
        <v>835</v>
      </c>
      <c r="V2" t="s">
        <v>11</v>
      </c>
      <c r="W2" t="s">
        <v>105</v>
      </c>
      <c r="X2" t="s">
        <v>836</v>
      </c>
      <c r="Y2" s="37">
        <v>1</v>
      </c>
      <c r="Z2" t="s">
        <v>107</v>
      </c>
      <c r="AA2" s="37">
        <v>144968</v>
      </c>
      <c r="AB2" s="37">
        <v>140396</v>
      </c>
      <c r="AC2" s="37">
        <v>144968</v>
      </c>
    </row>
    <row r="3" spans="1:29">
      <c r="A3" t="s">
        <v>189</v>
      </c>
      <c r="B3" t="s">
        <v>190</v>
      </c>
      <c r="C3" t="s">
        <v>191</v>
      </c>
      <c r="D3" t="s">
        <v>837</v>
      </c>
      <c r="E3" t="s">
        <v>838</v>
      </c>
      <c r="F3" t="s">
        <v>839</v>
      </c>
      <c r="G3" t="s">
        <v>91</v>
      </c>
      <c r="H3" t="s">
        <v>829</v>
      </c>
      <c r="I3" t="s">
        <v>195</v>
      </c>
      <c r="J3" t="s">
        <v>840</v>
      </c>
      <c r="K3" t="s">
        <v>841</v>
      </c>
      <c r="L3" t="s">
        <v>832</v>
      </c>
      <c r="M3" t="s">
        <v>842</v>
      </c>
      <c r="N3" s="35">
        <v>45995.333333333343</v>
      </c>
      <c r="O3" s="35">
        <v>45995.62222222222</v>
      </c>
      <c r="R3" t="s">
        <v>100</v>
      </c>
      <c r="S3" t="s">
        <v>843</v>
      </c>
      <c r="T3" t="s">
        <v>102</v>
      </c>
      <c r="U3" t="s">
        <v>844</v>
      </c>
      <c r="V3" t="s">
        <v>8</v>
      </c>
      <c r="W3" t="s">
        <v>105</v>
      </c>
      <c r="X3" t="s">
        <v>845</v>
      </c>
      <c r="Y3" s="37">
        <v>1</v>
      </c>
      <c r="Z3" t="s">
        <v>107</v>
      </c>
      <c r="AA3" s="37">
        <v>65960</v>
      </c>
      <c r="AB3" s="37">
        <v>75096</v>
      </c>
      <c r="AC3" s="37">
        <v>65960</v>
      </c>
    </row>
    <row r="4" spans="1:29">
      <c r="A4" t="s">
        <v>189</v>
      </c>
      <c r="B4" t="s">
        <v>190</v>
      </c>
      <c r="C4" t="s">
        <v>191</v>
      </c>
      <c r="D4" t="s">
        <v>846</v>
      </c>
      <c r="E4" t="s">
        <v>847</v>
      </c>
      <c r="F4" t="s">
        <v>848</v>
      </c>
      <c r="G4" t="s">
        <v>91</v>
      </c>
      <c r="H4" t="s">
        <v>829</v>
      </c>
      <c r="I4" t="s">
        <v>195</v>
      </c>
      <c r="J4" t="s">
        <v>165</v>
      </c>
      <c r="K4" t="s">
        <v>849</v>
      </c>
      <c r="L4" t="s">
        <v>832</v>
      </c>
      <c r="M4" t="s">
        <v>850</v>
      </c>
      <c r="N4" s="35">
        <v>45995.333333333343</v>
      </c>
      <c r="O4" s="35">
        <v>46000.479166666657</v>
      </c>
      <c r="R4" t="s">
        <v>100</v>
      </c>
      <c r="S4" t="s">
        <v>851</v>
      </c>
      <c r="T4" t="s">
        <v>102</v>
      </c>
      <c r="U4" t="s">
        <v>852</v>
      </c>
      <c r="V4" t="s">
        <v>8</v>
      </c>
      <c r="W4" t="s">
        <v>105</v>
      </c>
      <c r="X4" t="s">
        <v>836</v>
      </c>
      <c r="Y4" s="37">
        <v>1</v>
      </c>
      <c r="Z4" t="s">
        <v>107</v>
      </c>
      <c r="AA4" s="37">
        <v>65960</v>
      </c>
      <c r="AB4" s="37">
        <v>75096</v>
      </c>
      <c r="AC4" s="37">
        <v>65960</v>
      </c>
    </row>
    <row r="5" spans="1:29">
      <c r="A5" t="s">
        <v>189</v>
      </c>
      <c r="B5" t="s">
        <v>190</v>
      </c>
      <c r="C5" t="s">
        <v>191</v>
      </c>
      <c r="D5" t="s">
        <v>846</v>
      </c>
      <c r="E5" t="s">
        <v>853</v>
      </c>
      <c r="F5" t="s">
        <v>854</v>
      </c>
      <c r="G5" t="s">
        <v>91</v>
      </c>
      <c r="H5" t="s">
        <v>829</v>
      </c>
      <c r="I5" t="s">
        <v>195</v>
      </c>
      <c r="J5" t="s">
        <v>165</v>
      </c>
      <c r="K5" t="s">
        <v>855</v>
      </c>
      <c r="L5" t="s">
        <v>832</v>
      </c>
      <c r="M5" t="s">
        <v>856</v>
      </c>
      <c r="N5" s="35">
        <v>45995.333333333343</v>
      </c>
      <c r="O5" s="35">
        <v>46000.482638888891</v>
      </c>
      <c r="R5" t="s">
        <v>100</v>
      </c>
      <c r="S5" t="s">
        <v>857</v>
      </c>
      <c r="T5" t="s">
        <v>102</v>
      </c>
      <c r="U5" t="s">
        <v>858</v>
      </c>
      <c r="V5" t="s">
        <v>8</v>
      </c>
      <c r="W5" t="s">
        <v>105</v>
      </c>
      <c r="X5" t="s">
        <v>836</v>
      </c>
      <c r="Y5" s="37">
        <v>1</v>
      </c>
      <c r="Z5" t="s">
        <v>107</v>
      </c>
      <c r="AA5" s="37">
        <v>65960</v>
      </c>
      <c r="AB5" s="37">
        <v>75096</v>
      </c>
      <c r="AC5" s="37">
        <v>65960</v>
      </c>
    </row>
    <row r="6" spans="1:29">
      <c r="A6" t="s">
        <v>189</v>
      </c>
      <c r="B6" t="s">
        <v>190</v>
      </c>
      <c r="C6" t="s">
        <v>191</v>
      </c>
      <c r="D6" t="s">
        <v>846</v>
      </c>
      <c r="E6" t="s">
        <v>859</v>
      </c>
      <c r="F6" t="s">
        <v>860</v>
      </c>
      <c r="G6" t="s">
        <v>91</v>
      </c>
      <c r="H6" t="s">
        <v>829</v>
      </c>
      <c r="I6" t="s">
        <v>195</v>
      </c>
      <c r="J6" t="s">
        <v>165</v>
      </c>
      <c r="K6" t="s">
        <v>861</v>
      </c>
      <c r="L6" t="s">
        <v>832</v>
      </c>
      <c r="M6" t="s">
        <v>862</v>
      </c>
      <c r="N6" s="35">
        <v>45995.333333333343</v>
      </c>
      <c r="O6" s="35">
        <v>46000.662499999999</v>
      </c>
      <c r="R6" t="s">
        <v>100</v>
      </c>
      <c r="S6" t="s">
        <v>863</v>
      </c>
      <c r="T6" t="s">
        <v>102</v>
      </c>
      <c r="U6" t="s">
        <v>864</v>
      </c>
      <c r="V6" t="s">
        <v>8</v>
      </c>
      <c r="W6" t="s">
        <v>105</v>
      </c>
      <c r="X6" t="s">
        <v>836</v>
      </c>
      <c r="Y6" s="37">
        <v>1</v>
      </c>
      <c r="Z6" t="s">
        <v>107</v>
      </c>
      <c r="AA6" s="37">
        <v>65960</v>
      </c>
      <c r="AB6" s="37">
        <v>75096</v>
      </c>
      <c r="AC6" s="37">
        <v>65960</v>
      </c>
    </row>
    <row r="7" spans="1:29">
      <c r="A7" t="s">
        <v>189</v>
      </c>
      <c r="B7" t="s">
        <v>190</v>
      </c>
      <c r="C7" t="s">
        <v>191</v>
      </c>
      <c r="D7" t="s">
        <v>588</v>
      </c>
      <c r="E7" t="s">
        <v>865</v>
      </c>
      <c r="F7" t="s">
        <v>866</v>
      </c>
      <c r="G7" t="s">
        <v>91</v>
      </c>
      <c r="H7" t="s">
        <v>829</v>
      </c>
      <c r="I7" t="s">
        <v>195</v>
      </c>
      <c r="J7" t="s">
        <v>591</v>
      </c>
      <c r="K7" t="s">
        <v>867</v>
      </c>
      <c r="L7" t="s">
        <v>832</v>
      </c>
      <c r="M7" t="s">
        <v>868</v>
      </c>
      <c r="N7" s="35">
        <v>45995.333333333343</v>
      </c>
      <c r="O7" s="35">
        <v>45995.894525462973</v>
      </c>
      <c r="R7" t="s">
        <v>100</v>
      </c>
      <c r="S7" t="s">
        <v>869</v>
      </c>
      <c r="T7" t="s">
        <v>102</v>
      </c>
      <c r="U7" t="s">
        <v>870</v>
      </c>
      <c r="V7" t="s">
        <v>8</v>
      </c>
      <c r="W7" t="s">
        <v>105</v>
      </c>
      <c r="X7" t="s">
        <v>400</v>
      </c>
      <c r="Y7" s="37">
        <v>1</v>
      </c>
      <c r="Z7" t="s">
        <v>107</v>
      </c>
      <c r="AA7" s="37">
        <v>65960</v>
      </c>
      <c r="AB7" s="37">
        <v>75096</v>
      </c>
      <c r="AC7" s="37">
        <v>65960</v>
      </c>
    </row>
    <row r="8" spans="1:29">
      <c r="A8" t="s">
        <v>189</v>
      </c>
      <c r="B8" t="s">
        <v>190</v>
      </c>
      <c r="C8" t="s">
        <v>191</v>
      </c>
      <c r="D8" t="s">
        <v>871</v>
      </c>
      <c r="E8" t="s">
        <v>872</v>
      </c>
      <c r="F8" t="s">
        <v>873</v>
      </c>
      <c r="G8" t="s">
        <v>91</v>
      </c>
      <c r="H8" t="s">
        <v>829</v>
      </c>
      <c r="I8" t="s">
        <v>195</v>
      </c>
      <c r="J8" t="s">
        <v>874</v>
      </c>
      <c r="K8" t="s">
        <v>875</v>
      </c>
      <c r="L8" t="s">
        <v>832</v>
      </c>
      <c r="M8" t="s">
        <v>876</v>
      </c>
      <c r="N8" s="35">
        <v>45995.333333333343</v>
      </c>
      <c r="O8" s="35">
        <v>45995.517361111109</v>
      </c>
      <c r="R8" t="s">
        <v>100</v>
      </c>
      <c r="S8" t="s">
        <v>877</v>
      </c>
      <c r="T8" t="s">
        <v>102</v>
      </c>
      <c r="U8" t="s">
        <v>878</v>
      </c>
      <c r="V8" t="s">
        <v>11</v>
      </c>
      <c r="W8" t="s">
        <v>105</v>
      </c>
      <c r="X8" t="s">
        <v>845</v>
      </c>
      <c r="Y8" s="37">
        <v>1</v>
      </c>
      <c r="Z8" t="s">
        <v>107</v>
      </c>
      <c r="AA8" s="37">
        <v>144968</v>
      </c>
      <c r="AB8" s="37">
        <v>140396</v>
      </c>
      <c r="AC8" s="37">
        <v>144968</v>
      </c>
    </row>
    <row r="9" spans="1:29">
      <c r="A9" t="s">
        <v>189</v>
      </c>
      <c r="B9" t="s">
        <v>190</v>
      </c>
      <c r="C9" t="s">
        <v>191</v>
      </c>
      <c r="D9" t="s">
        <v>871</v>
      </c>
      <c r="E9" t="s">
        <v>879</v>
      </c>
      <c r="F9" t="s">
        <v>880</v>
      </c>
      <c r="G9" t="s">
        <v>91</v>
      </c>
      <c r="H9" t="s">
        <v>829</v>
      </c>
      <c r="I9" t="s">
        <v>195</v>
      </c>
      <c r="J9" t="s">
        <v>874</v>
      </c>
      <c r="K9" t="s">
        <v>881</v>
      </c>
      <c r="L9" t="s">
        <v>832</v>
      </c>
      <c r="M9" t="s">
        <v>882</v>
      </c>
      <c r="N9" s="35">
        <v>45995.333333333343</v>
      </c>
      <c r="O9" s="35">
        <v>46001.704861111109</v>
      </c>
      <c r="R9" t="s">
        <v>144</v>
      </c>
      <c r="S9" t="s">
        <v>883</v>
      </c>
      <c r="T9" t="s">
        <v>102</v>
      </c>
      <c r="U9" t="s">
        <v>884</v>
      </c>
      <c r="V9" t="s">
        <v>11</v>
      </c>
      <c r="W9" t="s">
        <v>105</v>
      </c>
      <c r="X9" t="s">
        <v>845</v>
      </c>
      <c r="Y9" s="37">
        <v>2</v>
      </c>
      <c r="Z9" t="s">
        <v>107</v>
      </c>
      <c r="AA9" s="37">
        <v>289936</v>
      </c>
      <c r="AB9" s="37">
        <v>140396</v>
      </c>
      <c r="AC9" s="37">
        <v>289936</v>
      </c>
    </row>
    <row r="10" spans="1:29">
      <c r="A10" t="s">
        <v>189</v>
      </c>
      <c r="B10" t="s">
        <v>190</v>
      </c>
      <c r="C10" t="s">
        <v>191</v>
      </c>
      <c r="D10" t="s">
        <v>885</v>
      </c>
      <c r="E10" t="s">
        <v>886</v>
      </c>
      <c r="F10" t="s">
        <v>887</v>
      </c>
      <c r="G10" t="s">
        <v>91</v>
      </c>
      <c r="H10" t="s">
        <v>829</v>
      </c>
      <c r="I10" t="s">
        <v>195</v>
      </c>
      <c r="J10" t="s">
        <v>888</v>
      </c>
      <c r="K10" t="s">
        <v>889</v>
      </c>
      <c r="L10" t="s">
        <v>832</v>
      </c>
      <c r="M10" t="s">
        <v>890</v>
      </c>
      <c r="N10" s="35">
        <v>45995.333333333343</v>
      </c>
      <c r="O10" s="35">
        <v>46000.713888888888</v>
      </c>
      <c r="R10" t="s">
        <v>100</v>
      </c>
      <c r="S10" t="s">
        <v>891</v>
      </c>
      <c r="T10" t="s">
        <v>102</v>
      </c>
      <c r="U10" t="s">
        <v>892</v>
      </c>
      <c r="V10" t="s">
        <v>8</v>
      </c>
      <c r="W10" t="s">
        <v>105</v>
      </c>
      <c r="X10" t="s">
        <v>823</v>
      </c>
      <c r="Y10" s="37">
        <v>1</v>
      </c>
      <c r="Z10" t="s">
        <v>107</v>
      </c>
      <c r="AA10" s="37">
        <v>65960</v>
      </c>
      <c r="AB10" s="37">
        <v>75096</v>
      </c>
      <c r="AC10" s="37">
        <v>65960</v>
      </c>
    </row>
    <row r="11" spans="1:29">
      <c r="A11" t="s">
        <v>189</v>
      </c>
      <c r="B11" t="s">
        <v>190</v>
      </c>
      <c r="C11" t="s">
        <v>191</v>
      </c>
      <c r="D11" t="s">
        <v>210</v>
      </c>
      <c r="E11" t="s">
        <v>893</v>
      </c>
      <c r="F11" t="s">
        <v>894</v>
      </c>
      <c r="G11" t="s">
        <v>91</v>
      </c>
      <c r="H11" t="s">
        <v>829</v>
      </c>
      <c r="I11" t="s">
        <v>195</v>
      </c>
      <c r="J11" t="s">
        <v>189</v>
      </c>
      <c r="K11" t="s">
        <v>895</v>
      </c>
      <c r="L11" t="s">
        <v>832</v>
      </c>
      <c r="M11" t="s">
        <v>896</v>
      </c>
      <c r="N11" s="35">
        <v>45995.333333333343</v>
      </c>
      <c r="O11" s="35">
        <v>45996.540972222218</v>
      </c>
      <c r="R11" t="s">
        <v>100</v>
      </c>
      <c r="S11" t="s">
        <v>897</v>
      </c>
      <c r="T11" t="s">
        <v>102</v>
      </c>
      <c r="U11" t="s">
        <v>898</v>
      </c>
      <c r="V11" t="s">
        <v>8</v>
      </c>
      <c r="W11" t="s">
        <v>105</v>
      </c>
      <c r="X11" t="s">
        <v>836</v>
      </c>
      <c r="Y11" s="37">
        <v>1</v>
      </c>
      <c r="Z11" t="s">
        <v>107</v>
      </c>
      <c r="AA11" s="37">
        <v>65960</v>
      </c>
      <c r="AB11" s="37">
        <v>75096</v>
      </c>
      <c r="AC11" s="37">
        <v>65960</v>
      </c>
    </row>
    <row r="12" spans="1:29">
      <c r="A12" t="s">
        <v>189</v>
      </c>
      <c r="B12" t="s">
        <v>190</v>
      </c>
      <c r="C12" t="s">
        <v>191</v>
      </c>
      <c r="D12" t="s">
        <v>210</v>
      </c>
      <c r="E12" t="s">
        <v>899</v>
      </c>
      <c r="F12" t="s">
        <v>900</v>
      </c>
      <c r="G12" t="s">
        <v>91</v>
      </c>
      <c r="H12" t="s">
        <v>829</v>
      </c>
      <c r="I12" t="s">
        <v>195</v>
      </c>
      <c r="J12" t="s">
        <v>189</v>
      </c>
      <c r="K12" t="s">
        <v>901</v>
      </c>
      <c r="L12" t="s">
        <v>832</v>
      </c>
      <c r="M12" t="s">
        <v>902</v>
      </c>
      <c r="N12" s="35">
        <v>45995.333333333343</v>
      </c>
      <c r="O12" s="35">
        <v>45996.54583333333</v>
      </c>
      <c r="R12" t="s">
        <v>100</v>
      </c>
      <c r="S12" t="s">
        <v>903</v>
      </c>
      <c r="T12" t="s">
        <v>102</v>
      </c>
      <c r="U12" t="s">
        <v>904</v>
      </c>
      <c r="V12" t="s">
        <v>8</v>
      </c>
      <c r="W12" t="s">
        <v>105</v>
      </c>
      <c r="X12" t="s">
        <v>823</v>
      </c>
      <c r="Y12" s="37">
        <v>1</v>
      </c>
      <c r="Z12" t="s">
        <v>107</v>
      </c>
      <c r="AA12" s="37">
        <v>65960</v>
      </c>
      <c r="AB12" s="37">
        <v>75096</v>
      </c>
      <c r="AC12" s="37">
        <v>65960</v>
      </c>
    </row>
    <row r="13" spans="1:29">
      <c r="A13" t="s">
        <v>189</v>
      </c>
      <c r="B13" t="s">
        <v>190</v>
      </c>
      <c r="C13" t="s">
        <v>191</v>
      </c>
      <c r="D13" t="s">
        <v>905</v>
      </c>
      <c r="E13" t="s">
        <v>906</v>
      </c>
      <c r="F13" t="s">
        <v>907</v>
      </c>
      <c r="G13" t="s">
        <v>91</v>
      </c>
      <c r="H13" t="s">
        <v>829</v>
      </c>
      <c r="I13" t="s">
        <v>195</v>
      </c>
      <c r="J13" t="s">
        <v>908</v>
      </c>
      <c r="K13" t="s">
        <v>909</v>
      </c>
      <c r="L13" t="s">
        <v>832</v>
      </c>
      <c r="M13" t="s">
        <v>910</v>
      </c>
      <c r="N13" s="35">
        <v>45995.333333333343</v>
      </c>
      <c r="O13" s="35">
        <v>45996.55</v>
      </c>
      <c r="R13" t="s">
        <v>100</v>
      </c>
      <c r="S13" t="s">
        <v>911</v>
      </c>
      <c r="T13" t="s">
        <v>102</v>
      </c>
      <c r="U13" t="s">
        <v>912</v>
      </c>
      <c r="V13" t="s">
        <v>8</v>
      </c>
      <c r="W13" t="s">
        <v>105</v>
      </c>
      <c r="X13" t="s">
        <v>823</v>
      </c>
      <c r="Y13" s="37">
        <v>1</v>
      </c>
      <c r="Z13" t="s">
        <v>107</v>
      </c>
      <c r="AA13" s="37">
        <v>65960</v>
      </c>
      <c r="AB13" s="37">
        <v>75096</v>
      </c>
      <c r="AC13" s="37">
        <v>65960</v>
      </c>
    </row>
    <row r="14" spans="1:29">
      <c r="A14" t="s">
        <v>189</v>
      </c>
      <c r="B14" t="s">
        <v>190</v>
      </c>
      <c r="C14" t="s">
        <v>191</v>
      </c>
      <c r="D14" t="s">
        <v>210</v>
      </c>
      <c r="E14" t="s">
        <v>913</v>
      </c>
      <c r="F14" t="s">
        <v>914</v>
      </c>
      <c r="G14" t="s">
        <v>91</v>
      </c>
      <c r="H14" t="s">
        <v>829</v>
      </c>
      <c r="I14" t="s">
        <v>195</v>
      </c>
      <c r="J14" t="s">
        <v>189</v>
      </c>
      <c r="K14" t="s">
        <v>915</v>
      </c>
      <c r="L14" t="s">
        <v>832</v>
      </c>
      <c r="M14" t="s">
        <v>916</v>
      </c>
      <c r="N14" s="35">
        <v>45995.333333333343</v>
      </c>
      <c r="O14" s="35">
        <v>45996.554166666669</v>
      </c>
      <c r="R14" t="s">
        <v>100</v>
      </c>
      <c r="S14" t="s">
        <v>917</v>
      </c>
      <c r="T14" t="s">
        <v>102</v>
      </c>
      <c r="U14" t="s">
        <v>918</v>
      </c>
      <c r="V14" t="s">
        <v>8</v>
      </c>
      <c r="W14" t="s">
        <v>105</v>
      </c>
      <c r="X14" t="s">
        <v>836</v>
      </c>
      <c r="Y14" s="37">
        <v>1</v>
      </c>
      <c r="Z14" t="s">
        <v>107</v>
      </c>
      <c r="AA14" s="37">
        <v>65960</v>
      </c>
      <c r="AB14" s="37">
        <v>75096</v>
      </c>
      <c r="AC14" s="37">
        <v>65960</v>
      </c>
    </row>
    <row r="15" spans="1:29">
      <c r="A15" t="s">
        <v>189</v>
      </c>
      <c r="B15" t="s">
        <v>190</v>
      </c>
      <c r="C15" t="s">
        <v>191</v>
      </c>
      <c r="D15" t="s">
        <v>210</v>
      </c>
      <c r="E15" t="s">
        <v>919</v>
      </c>
      <c r="F15" t="s">
        <v>920</v>
      </c>
      <c r="G15" t="s">
        <v>91</v>
      </c>
      <c r="H15" t="s">
        <v>829</v>
      </c>
      <c r="I15" t="s">
        <v>195</v>
      </c>
      <c r="J15" t="s">
        <v>189</v>
      </c>
      <c r="K15" t="s">
        <v>921</v>
      </c>
      <c r="L15" t="s">
        <v>832</v>
      </c>
      <c r="M15" t="s">
        <v>922</v>
      </c>
      <c r="N15" s="35">
        <v>45995.333333333343</v>
      </c>
      <c r="O15" s="35">
        <v>45996.557638888888</v>
      </c>
      <c r="R15" t="s">
        <v>100</v>
      </c>
      <c r="S15" t="s">
        <v>923</v>
      </c>
      <c r="T15" t="s">
        <v>102</v>
      </c>
      <c r="U15" t="s">
        <v>924</v>
      </c>
      <c r="V15" t="s">
        <v>8</v>
      </c>
      <c r="W15" t="s">
        <v>105</v>
      </c>
      <c r="X15" t="s">
        <v>400</v>
      </c>
      <c r="Y15" s="37">
        <v>1</v>
      </c>
      <c r="Z15" t="s">
        <v>107</v>
      </c>
      <c r="AA15" s="37">
        <v>65960</v>
      </c>
      <c r="AB15" s="37">
        <v>75096</v>
      </c>
      <c r="AC15" s="37">
        <v>65960</v>
      </c>
    </row>
    <row r="16" spans="1:29">
      <c r="A16" t="s">
        <v>189</v>
      </c>
      <c r="B16" t="s">
        <v>190</v>
      </c>
      <c r="C16" t="s">
        <v>191</v>
      </c>
      <c r="D16" t="s">
        <v>210</v>
      </c>
      <c r="E16" t="s">
        <v>925</v>
      </c>
      <c r="F16" t="s">
        <v>926</v>
      </c>
      <c r="G16" t="s">
        <v>91</v>
      </c>
      <c r="H16" t="s">
        <v>829</v>
      </c>
      <c r="I16" t="s">
        <v>195</v>
      </c>
      <c r="J16" t="s">
        <v>189</v>
      </c>
      <c r="K16" t="s">
        <v>927</v>
      </c>
      <c r="L16" t="s">
        <v>832</v>
      </c>
      <c r="M16" t="s">
        <v>928</v>
      </c>
      <c r="N16" s="35">
        <v>45995.333333333343</v>
      </c>
      <c r="O16" s="35">
        <v>45996.620138888888</v>
      </c>
      <c r="R16" t="s">
        <v>100</v>
      </c>
      <c r="S16" t="s">
        <v>929</v>
      </c>
      <c r="T16" t="s">
        <v>102</v>
      </c>
      <c r="U16" t="s">
        <v>930</v>
      </c>
      <c r="V16" t="s">
        <v>8</v>
      </c>
      <c r="W16" t="s">
        <v>105</v>
      </c>
      <c r="X16" t="s">
        <v>836</v>
      </c>
      <c r="Y16" s="37">
        <v>1</v>
      </c>
      <c r="Z16" t="s">
        <v>107</v>
      </c>
      <c r="AA16" s="37">
        <v>65960</v>
      </c>
      <c r="AB16" s="37">
        <v>75096</v>
      </c>
      <c r="AC16" s="37">
        <v>65960</v>
      </c>
    </row>
    <row r="17" spans="1:29">
      <c r="A17" t="s">
        <v>189</v>
      </c>
      <c r="B17" t="s">
        <v>190</v>
      </c>
      <c r="C17" t="s">
        <v>191</v>
      </c>
      <c r="D17" t="s">
        <v>545</v>
      </c>
      <c r="E17" t="s">
        <v>931</v>
      </c>
      <c r="F17" t="s">
        <v>932</v>
      </c>
      <c r="G17" t="s">
        <v>91</v>
      </c>
      <c r="H17" t="s">
        <v>829</v>
      </c>
      <c r="I17" t="s">
        <v>195</v>
      </c>
      <c r="J17" t="s">
        <v>548</v>
      </c>
      <c r="K17" t="s">
        <v>933</v>
      </c>
      <c r="L17" t="s">
        <v>832</v>
      </c>
      <c r="M17" t="s">
        <v>934</v>
      </c>
      <c r="N17" s="35">
        <v>45995.333333333343</v>
      </c>
      <c r="O17" s="35">
        <v>46000.665972222218</v>
      </c>
      <c r="R17" t="s">
        <v>100</v>
      </c>
      <c r="S17" t="s">
        <v>935</v>
      </c>
      <c r="T17" t="s">
        <v>102</v>
      </c>
      <c r="U17" t="s">
        <v>936</v>
      </c>
      <c r="V17" t="s">
        <v>8</v>
      </c>
      <c r="W17" t="s">
        <v>105</v>
      </c>
      <c r="X17" t="s">
        <v>823</v>
      </c>
      <c r="Y17" s="37">
        <v>1</v>
      </c>
      <c r="Z17" t="s">
        <v>107</v>
      </c>
      <c r="AA17" s="37">
        <v>65960</v>
      </c>
      <c r="AB17" s="37">
        <v>75096</v>
      </c>
      <c r="AC17" s="37">
        <v>65960</v>
      </c>
    </row>
  </sheetData>
  <autoFilter ref="A1:AC17" xr:uid="{00000000-0009-0000-0000-000003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83370-8549-41EF-BCE1-DF630B482661}">
  <dimension ref="A1"/>
  <sheetViews>
    <sheetView workbookViewId="0"/>
  </sheetViews>
  <sheetFormatPr baseColWidth="10" defaultRowHeight="14.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5F08B-6885-4731-A6C0-31713B7BD7D9}">
  <dimension ref="A1"/>
  <sheetViews>
    <sheetView workbookViewId="0">
      <selection activeCell="K9" sqref="K9"/>
    </sheetView>
  </sheetViews>
  <sheetFormatPr baseColWidth="10"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MediaLengthInSeconds xmlns="648a81c2-4916-475b-a000-96bb15999f48" xsi:nil="true"/>
    <lcf76f155ced4ddcb4097134ff3c332f xmlns="648a81c2-4916-475b-a000-96bb15999f48">
      <Terms xmlns="http://schemas.microsoft.com/office/infopath/2007/PartnerControls"/>
    </lcf76f155ced4ddcb4097134ff3c332f>
    <TaxCatchAll xmlns="119b5519-82bb-48ea-a3c2-7e5a29ecf86a" xsi:nil="true"/>
    <SharedWithUsers xmlns="119b5519-82bb-48ea-a3c2-7e5a29ecf86a">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16CC47-B180-4D50-B59E-5562F4E534E3}">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20E934B9-2C5E-45D7-8123-EB061D8E1A20}">
  <ds:schemaRefs>
    <ds:schemaRef ds:uri="http://schemas.microsoft.com/sharepoint/v3/contenttype/forms"/>
  </ds:schemaRefs>
</ds:datastoreItem>
</file>

<file path=customXml/itemProps3.xml><?xml version="1.0" encoding="utf-8"?>
<ds:datastoreItem xmlns:ds="http://schemas.openxmlformats.org/officeDocument/2006/customXml" ds:itemID="{8E306E95-F849-4E13-BC78-BCD74C4250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Hoja1</vt:lpstr>
      <vt:lpstr>BASE LIQUIDACION REDEBAN 2025</vt:lpstr>
      <vt:lpstr>RESUMEN LIQUIDACION</vt:lpstr>
      <vt:lpstr>APERTURAS_BANCOLOMBIA</vt:lpstr>
      <vt:lpstr>INCIDENTES_BANCOLOMBIA</vt:lpstr>
      <vt:lpstr>OC_BANCOLOMBIA</vt:lpstr>
      <vt:lpstr>PAPELERIA</vt:lpstr>
      <vt:lpstr>APERTURAS_AVAL</vt:lpstr>
      <vt:lpstr>INCIDENTES_AVAL</vt:lpstr>
      <vt:lpstr>OC_AVAL</vt:lpstr>
      <vt:lpstr>APERTURAS_BBVA</vt:lpstr>
      <vt:lpstr>OC_BBVA</vt:lpstr>
      <vt:lpstr>INCIDENTES_BBVA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2013-02-12T15:31:03Z</dcterms:created>
  <dcterms:modified xsi:type="dcterms:W3CDTF">2026-01-14T20:42:23Z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0x01010053B65F2A1E6B224C9C5044DE90DA3D05</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